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learcorporation-my.sharepoint.com/personal/nsongvuong_lear_com/Documents/Documents/"/>
    </mc:Choice>
  </mc:AlternateContent>
  <xr:revisionPtr revIDLastSave="9" documentId="14_{47FA201E-07E5-42FA-945E-BD9E89681B30}" xr6:coauthVersionLast="47" xr6:coauthVersionMax="47" xr10:uidLastSave="{B55848A9-6277-4B63-AA3D-2625AEB9E018}"/>
  <bookViews>
    <workbookView xWindow="-108" yWindow="-108" windowWidth="23256" windowHeight="14016" activeTab="5" xr2:uid="{00000000-000D-0000-FFFF-FFFF00000000}"/>
  </bookViews>
  <sheets>
    <sheet name="DATA PO" sheetId="1" r:id="rId1"/>
    <sheet name="Deliver detail" sheetId="2" r:id="rId2"/>
    <sheet name="master filr change" sheetId="10" state="hidden" r:id="rId3"/>
    <sheet name="SAMPLE" sheetId="6" state="hidden" r:id="rId4"/>
    <sheet name="stock on hand 29.3" sheetId="4" r:id="rId5"/>
    <sheet name="LGBS" sheetId="22" r:id="rId6"/>
    <sheet name="Tieu chuan" sheetId="7" state="hidden" r:id="rId7"/>
  </sheets>
  <externalReferences>
    <externalReference r:id="rId8"/>
  </externalReferences>
  <definedNames>
    <definedName name="_Fill" localSheetId="5" hidden="1">#REF!</definedName>
    <definedName name="_Fill" hidden="1">#REF!</definedName>
    <definedName name="_xlnm._FilterDatabase" localSheetId="0" hidden="1">'DATA PO'!$A$5:$UB$5</definedName>
    <definedName name="_xlnm._FilterDatabase" localSheetId="1" hidden="1">'Deliver detail'!$A$5:$EY$5</definedName>
    <definedName name="_xlnm._FilterDatabase" localSheetId="5" hidden="1">#REF!</definedName>
    <definedName name="_xlnm._FilterDatabase" localSheetId="3" hidden="1">SAMPLE!$A$3:$P$3</definedName>
    <definedName name="_xlnm._FilterDatabase" localSheetId="4" hidden="1">'stock on hand 29.3'!$J$2:$V$151</definedName>
    <definedName name="_xlnm._FilterDatabase" localSheetId="6" hidden="1">'Tieu chuan'!$A$2:$O$122</definedName>
    <definedName name="_xlnm._FilterDatabase" hidden="1">#REF!</definedName>
    <definedName name="_Order1" hidden="1">0</definedName>
    <definedName name="aa" localSheetId="5" hidden="1">#REF!</definedName>
    <definedName name="aa" hidden="1">#REF!</definedName>
    <definedName name="Abfrage_von_AS400_X420PRDSD_1" localSheetId="5" hidden="1">LGBS!$A$2:$G$1353</definedName>
    <definedName name="new" localSheetId="5" hidden="1">#REF!</definedName>
    <definedName name="new" hidden="1">#REF!</definedName>
    <definedName name="月报4" hidden="1">[1]D61考勤!$A$54:$G$80</definedName>
  </definedNames>
  <calcPr calcId="191029" calcMode="manual" iterate="1" calcCompleted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K214" i="2" l="1"/>
  <c r="EK213" i="2"/>
  <c r="EK212" i="2"/>
  <c r="EK211" i="2"/>
  <c r="EK210" i="2"/>
  <c r="EK209" i="2"/>
  <c r="EK208" i="2"/>
  <c r="EK207" i="2"/>
  <c r="EK206" i="2"/>
  <c r="EK205" i="2"/>
  <c r="EK204" i="2"/>
  <c r="EK203" i="2"/>
  <c r="EK202" i="2"/>
  <c r="EK201" i="2"/>
  <c r="EK200" i="2"/>
  <c r="EK199" i="2"/>
  <c r="EK198" i="2"/>
  <c r="EK197" i="2"/>
  <c r="EK196" i="2"/>
  <c r="EK195" i="2"/>
  <c r="EK194" i="2"/>
  <c r="EK193" i="2"/>
  <c r="EK192" i="2"/>
  <c r="EK189" i="2"/>
  <c r="EK188" i="2"/>
  <c r="EK187" i="2"/>
  <c r="EK186" i="2"/>
  <c r="EK185" i="2"/>
  <c r="EK184" i="2"/>
  <c r="EK183" i="2"/>
  <c r="EK182" i="2"/>
  <c r="EK181" i="2"/>
  <c r="EK179" i="2"/>
  <c r="EK178" i="2"/>
  <c r="EK177" i="2"/>
  <c r="EK176" i="2"/>
  <c r="EK175" i="2"/>
  <c r="EK174" i="2"/>
  <c r="EK173" i="2"/>
  <c r="EK172" i="2"/>
  <c r="EK171" i="2"/>
  <c r="EK170" i="2"/>
  <c r="EK169" i="2"/>
  <c r="EK168" i="2"/>
  <c r="EK167" i="2"/>
  <c r="EK166" i="2"/>
  <c r="EK165" i="2"/>
  <c r="EK164" i="2"/>
  <c r="EK163" i="2"/>
  <c r="EK162" i="2"/>
  <c r="EK161" i="2"/>
  <c r="EK160" i="2"/>
  <c r="EK159" i="2"/>
  <c r="EK158" i="2"/>
  <c r="EK157" i="2"/>
  <c r="EK156" i="2"/>
  <c r="EK155" i="2"/>
  <c r="EK154" i="2"/>
  <c r="EK153" i="2"/>
  <c r="EK139" i="2"/>
  <c r="EK138" i="2"/>
  <c r="EK137" i="2"/>
  <c r="EK136" i="2"/>
  <c r="EK135" i="2"/>
  <c r="EK134" i="2"/>
  <c r="EK133" i="2"/>
  <c r="EK132" i="2"/>
  <c r="EK131" i="2"/>
  <c r="EK130" i="2"/>
  <c r="EK129" i="2"/>
  <c r="EK128" i="2"/>
  <c r="EK127" i="2"/>
  <c r="EK126" i="2"/>
  <c r="EK125" i="2"/>
  <c r="EK124" i="2"/>
  <c r="EK123" i="2"/>
  <c r="EK122" i="2"/>
  <c r="EK121" i="2"/>
  <c r="EK120" i="2"/>
  <c r="EK119" i="2"/>
  <c r="EK118" i="2"/>
  <c r="EK117" i="2"/>
  <c r="EK116" i="2"/>
  <c r="EK115" i="2"/>
  <c r="EK114" i="2"/>
  <c r="EK113" i="2"/>
  <c r="EK112" i="2"/>
  <c r="EK111" i="2"/>
  <c r="EK110" i="2"/>
  <c r="EK109" i="2"/>
  <c r="EK108" i="2"/>
  <c r="EK107" i="2"/>
  <c r="EK106" i="2"/>
  <c r="EK105" i="2"/>
  <c r="EK104" i="2"/>
  <c r="EK103" i="2"/>
  <c r="EK102" i="2"/>
  <c r="EK101" i="2"/>
  <c r="EK100" i="2"/>
  <c r="EK99" i="2"/>
  <c r="EK98" i="2"/>
  <c r="EK97" i="2"/>
  <c r="EK96" i="2"/>
  <c r="EK95" i="2"/>
  <c r="EK94" i="2"/>
  <c r="EK93" i="2"/>
  <c r="EK92" i="2"/>
  <c r="EK91" i="2"/>
  <c r="EK90" i="2"/>
  <c r="EK89" i="2"/>
  <c r="EK88" i="2"/>
  <c r="EK85" i="2"/>
  <c r="EK84" i="2"/>
  <c r="EK83" i="2"/>
  <c r="EK82" i="2"/>
  <c r="EK81" i="2"/>
  <c r="EK80" i="2"/>
  <c r="EK79" i="2"/>
  <c r="EK78" i="2"/>
  <c r="EK77" i="2"/>
  <c r="EK76" i="2"/>
  <c r="EK75" i="2"/>
  <c r="EK74" i="2"/>
  <c r="EK73" i="2"/>
  <c r="EK72" i="2"/>
  <c r="EK71" i="2"/>
  <c r="EK70" i="2"/>
  <c r="EK69" i="2"/>
  <c r="EK68" i="2"/>
  <c r="EK67" i="2"/>
  <c r="EK66" i="2"/>
  <c r="EK65" i="2"/>
  <c r="EK64" i="2"/>
  <c r="EK63" i="2"/>
  <c r="EK62" i="2"/>
  <c r="EK61" i="2"/>
  <c r="EK60" i="2"/>
  <c r="EK59" i="2"/>
  <c r="EK58" i="2"/>
  <c r="EK57" i="2"/>
  <c r="EK56" i="2"/>
  <c r="EK55" i="2"/>
  <c r="EK54" i="2"/>
  <c r="EK53" i="2"/>
  <c r="EK52" i="2"/>
  <c r="EK51" i="2"/>
  <c r="EK50" i="2"/>
  <c r="EK49" i="2"/>
  <c r="EK48" i="2"/>
  <c r="EK47" i="2"/>
  <c r="EK46" i="2"/>
  <c r="EK45" i="2"/>
  <c r="EK44" i="2"/>
  <c r="EK43" i="2"/>
  <c r="EK42" i="2"/>
  <c r="EK41" i="2"/>
  <c r="EK40" i="2"/>
  <c r="EK39" i="2"/>
  <c r="EK38" i="2"/>
  <c r="EK37" i="2"/>
  <c r="EK36" i="2"/>
  <c r="EK35" i="2"/>
  <c r="EK34" i="2"/>
  <c r="EK33" i="2"/>
  <c r="EK32" i="2"/>
  <c r="EK31" i="2"/>
  <c r="EK30" i="2"/>
  <c r="EK29" i="2"/>
  <c r="EK28" i="2"/>
  <c r="EK27" i="2"/>
  <c r="EK26" i="2"/>
  <c r="EK25" i="2"/>
  <c r="EK24" i="2"/>
  <c r="EK23" i="2"/>
  <c r="EK22" i="2"/>
  <c r="EK21" i="2"/>
  <c r="EK20" i="2"/>
  <c r="EK19" i="2"/>
  <c r="EK18" i="2"/>
  <c r="EK17" i="2"/>
  <c r="EK16" i="2"/>
  <c r="EK15" i="2"/>
  <c r="EK14" i="2"/>
  <c r="EK13" i="2"/>
  <c r="EK12" i="2"/>
  <c r="EK11" i="2"/>
  <c r="EK9" i="2"/>
  <c r="EK8" i="2"/>
  <c r="EH1" i="2"/>
  <c r="ED1" i="2"/>
  <c r="DZ1" i="2"/>
  <c r="DV1" i="2"/>
  <c r="DR1" i="2"/>
  <c r="DN1" i="2"/>
  <c r="DJ1" i="2"/>
  <c r="I4" i="2"/>
  <c r="J4" i="2"/>
  <c r="K4" i="2"/>
  <c r="L4" i="2"/>
  <c r="H4" i="2"/>
  <c r="EL29" i="2"/>
  <c r="EN29" i="2"/>
  <c r="EO29" i="2"/>
  <c r="EP29" i="2"/>
  <c r="EQ29" i="2"/>
  <c r="ES29" i="2"/>
  <c r="ET29" i="2"/>
  <c r="EL30" i="2"/>
  <c r="EN30" i="2"/>
  <c r="EO30" i="2"/>
  <c r="EP30" i="2"/>
  <c r="EQ30" i="2"/>
  <c r="ES30" i="2"/>
  <c r="ET30" i="2"/>
  <c r="EL31" i="2"/>
  <c r="EN31" i="2"/>
  <c r="EO31" i="2"/>
  <c r="EP31" i="2"/>
  <c r="EQ31" i="2"/>
  <c r="ES31" i="2"/>
  <c r="ET31" i="2"/>
  <c r="EL32" i="2"/>
  <c r="EN32" i="2"/>
  <c r="EO32" i="2"/>
  <c r="EP32" i="2"/>
  <c r="EQ32" i="2"/>
  <c r="ES32" i="2"/>
  <c r="ET32" i="2"/>
  <c r="EL33" i="2"/>
  <c r="EN33" i="2"/>
  <c r="EO33" i="2"/>
  <c r="EP33" i="2"/>
  <c r="EQ33" i="2"/>
  <c r="ES33" i="2"/>
  <c r="ET33" i="2"/>
  <c r="EL37" i="2"/>
  <c r="EN37" i="2"/>
  <c r="EO37" i="2"/>
  <c r="EP37" i="2"/>
  <c r="EQ37" i="2"/>
  <c r="ES37" i="2"/>
  <c r="ET37" i="2"/>
  <c r="EL42" i="2"/>
  <c r="EN42" i="2"/>
  <c r="EO42" i="2"/>
  <c r="EP42" i="2"/>
  <c r="EQ42" i="2"/>
  <c r="ES42" i="2"/>
  <c r="ET42" i="2"/>
  <c r="EL27" i="2"/>
  <c r="EN27" i="2"/>
  <c r="EO27" i="2"/>
  <c r="EP27" i="2"/>
  <c r="EQ27" i="2"/>
  <c r="ES27" i="2"/>
  <c r="ET27" i="2"/>
  <c r="EL28" i="2"/>
  <c r="EN28" i="2"/>
  <c r="EO28" i="2"/>
  <c r="EP28" i="2"/>
  <c r="EQ28" i="2"/>
  <c r="ES28" i="2"/>
  <c r="ET28" i="2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03" i="1"/>
  <c r="I2620" i="1"/>
  <c r="H2620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585" i="1"/>
  <c r="I2602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67" i="1"/>
  <c r="H2602" i="1"/>
  <c r="I2584" i="1"/>
  <c r="H2584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49" i="1"/>
  <c r="I2566" i="1"/>
  <c r="H2566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H2548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CC1956" i="1"/>
  <c r="CD1956" i="1"/>
  <c r="CE1956" i="1"/>
  <c r="CF1956" i="1"/>
  <c r="CG1956" i="1"/>
  <c r="CH1956" i="1"/>
  <c r="CI1956" i="1"/>
  <c r="CJ1956" i="1"/>
  <c r="CK1956" i="1"/>
  <c r="CL1956" i="1"/>
  <c r="CM1956" i="1"/>
  <c r="CN1956" i="1"/>
  <c r="CO1956" i="1"/>
  <c r="CP1956" i="1"/>
  <c r="CQ1956" i="1"/>
  <c r="CR1956" i="1"/>
  <c r="CS1956" i="1"/>
  <c r="CT1956" i="1"/>
  <c r="CU1956" i="1"/>
  <c r="CV1956" i="1"/>
  <c r="CW1956" i="1"/>
  <c r="CX1956" i="1"/>
  <c r="CY1956" i="1"/>
  <c r="CZ1956" i="1"/>
  <c r="DA1956" i="1"/>
  <c r="DB1956" i="1"/>
  <c r="DC1956" i="1"/>
  <c r="DD1956" i="1"/>
  <c r="DE1956" i="1"/>
  <c r="DF1956" i="1"/>
  <c r="DG1956" i="1"/>
  <c r="DH1956" i="1"/>
  <c r="DI1956" i="1"/>
  <c r="DJ1956" i="1"/>
  <c r="DK1956" i="1"/>
  <c r="DL1956" i="1"/>
  <c r="DM1956" i="1"/>
  <c r="DN1956" i="1"/>
  <c r="DO1956" i="1"/>
  <c r="DP1956" i="1"/>
  <c r="DQ1956" i="1"/>
  <c r="DR1956" i="1"/>
  <c r="DS1956" i="1"/>
  <c r="DT1956" i="1"/>
  <c r="DU1956" i="1"/>
  <c r="DV1956" i="1"/>
  <c r="NY3" i="1"/>
  <c r="OD3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AE2637" i="1"/>
  <c r="AF2637" i="1"/>
  <c r="AG2637" i="1"/>
  <c r="AH2637" i="1"/>
  <c r="AI2637" i="1"/>
  <c r="AJ2637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BC2637" i="1"/>
  <c r="BD2637" i="1"/>
  <c r="BE2637" i="1"/>
  <c r="BF2637" i="1"/>
  <c r="BG2637" i="1"/>
  <c r="BH2637" i="1"/>
  <c r="BI2637" i="1"/>
  <c r="BJ2637" i="1"/>
  <c r="BK2637" i="1"/>
  <c r="BL2637" i="1"/>
  <c r="BM2637" i="1"/>
  <c r="BN2637" i="1"/>
  <c r="BO2637" i="1"/>
  <c r="BP2637" i="1"/>
  <c r="BQ2637" i="1"/>
  <c r="BR2637" i="1"/>
  <c r="BS2637" i="1"/>
  <c r="BT2637" i="1"/>
  <c r="BU2637" i="1"/>
  <c r="BV2637" i="1"/>
  <c r="BW2637" i="1"/>
  <c r="BX2637" i="1"/>
  <c r="BY2637" i="1"/>
  <c r="BZ2637" i="1"/>
  <c r="CA2637" i="1"/>
  <c r="CB2637" i="1"/>
  <c r="CC2637" i="1"/>
  <c r="CD2637" i="1"/>
  <c r="CE2637" i="1"/>
  <c r="CF2637" i="1"/>
  <c r="CG2637" i="1"/>
  <c r="CH2637" i="1"/>
  <c r="CI2637" i="1"/>
  <c r="CJ2637" i="1"/>
  <c r="CK2637" i="1"/>
  <c r="CL2637" i="1"/>
  <c r="CM2637" i="1"/>
  <c r="CN2637" i="1"/>
  <c r="CO2637" i="1"/>
  <c r="CP2637" i="1"/>
  <c r="CQ2637" i="1"/>
  <c r="CR2637" i="1"/>
  <c r="CS2637" i="1"/>
  <c r="CT2637" i="1"/>
  <c r="CU2637" i="1"/>
  <c r="CV2637" i="1"/>
  <c r="CW2637" i="1"/>
  <c r="CX2637" i="1"/>
  <c r="CY2637" i="1"/>
  <c r="CZ2637" i="1"/>
  <c r="DA2637" i="1"/>
  <c r="DB2637" i="1"/>
  <c r="DC2637" i="1"/>
  <c r="DD2637" i="1"/>
  <c r="DE2637" i="1"/>
  <c r="DF2637" i="1"/>
  <c r="DG2637" i="1"/>
  <c r="DH2637" i="1"/>
  <c r="DI2637" i="1"/>
  <c r="DJ2637" i="1"/>
  <c r="DK2637" i="1"/>
  <c r="DL2637" i="1"/>
  <c r="DM2637" i="1"/>
  <c r="DN2637" i="1"/>
  <c r="DO2637" i="1"/>
  <c r="DP2637" i="1"/>
  <c r="DQ2637" i="1"/>
  <c r="DR2637" i="1"/>
  <c r="DS2637" i="1"/>
  <c r="DT2637" i="1"/>
  <c r="DU2637" i="1"/>
  <c r="DV2637" i="1"/>
  <c r="DW2637" i="1"/>
  <c r="DX2637" i="1"/>
  <c r="DY2637" i="1"/>
  <c r="DZ2637" i="1"/>
  <c r="EA2637" i="1"/>
  <c r="EB2637" i="1"/>
  <c r="EC2637" i="1"/>
  <c r="ED2637" i="1"/>
  <c r="EE2637" i="1"/>
  <c r="EF2637" i="1"/>
  <c r="EG2637" i="1"/>
  <c r="EH2637" i="1"/>
  <c r="EI2637" i="1"/>
  <c r="EJ2637" i="1"/>
  <c r="EK2637" i="1"/>
  <c r="EL2637" i="1"/>
  <c r="EM2637" i="1"/>
  <c r="EN2637" i="1"/>
  <c r="EO2637" i="1"/>
  <c r="EP26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37" i="1"/>
  <c r="I558" i="1"/>
  <c r="H558" i="1"/>
  <c r="I2021" i="1"/>
  <c r="I2022" i="1"/>
  <c r="I2023" i="1"/>
  <c r="I2024" i="1"/>
  <c r="I2025" i="1"/>
  <c r="I2026" i="1"/>
  <c r="I2027" i="1"/>
  <c r="I2028" i="1"/>
  <c r="I2029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H1372" i="1"/>
  <c r="I1328" i="1"/>
  <c r="I1326" i="1"/>
  <c r="I1325" i="1"/>
  <c r="I1327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719" i="1"/>
  <c r="I720" i="1"/>
  <c r="I721" i="1"/>
  <c r="I722" i="1"/>
  <c r="I723" i="1"/>
  <c r="I724" i="1"/>
  <c r="I718" i="1"/>
  <c r="J724" i="1"/>
  <c r="J723" i="1"/>
  <c r="J722" i="1"/>
  <c r="J721" i="1"/>
  <c r="J720" i="1"/>
  <c r="J719" i="1"/>
  <c r="J718" i="1"/>
  <c r="I711" i="1"/>
  <c r="I712" i="1"/>
  <c r="I713" i="1"/>
  <c r="I714" i="1"/>
  <c r="I715" i="1"/>
  <c r="I716" i="1"/>
  <c r="I710" i="1"/>
  <c r="I725" i="1"/>
  <c r="H725" i="1"/>
  <c r="NR3" i="1"/>
  <c r="NK3" i="1"/>
  <c r="ND3" i="1"/>
  <c r="MW3" i="1"/>
  <c r="MP3" i="1"/>
  <c r="MI3" i="1"/>
  <c r="MB3" i="1"/>
  <c r="LU3" i="1"/>
  <c r="LN3" i="1"/>
  <c r="LG3" i="1"/>
  <c r="KZ3" i="1"/>
  <c r="KS3" i="1"/>
  <c r="KL3" i="1"/>
  <c r="KE3" i="1"/>
  <c r="JX3" i="1"/>
  <c r="JZ3" i="1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EL8" i="2"/>
  <c r="EL9" i="2"/>
  <c r="EL10" i="2"/>
  <c r="EL11" i="2"/>
  <c r="EL12" i="2"/>
  <c r="EL13" i="2"/>
  <c r="EL14" i="2"/>
  <c r="EL15" i="2"/>
  <c r="EL16" i="2"/>
  <c r="EL17" i="2"/>
  <c r="EL18" i="2"/>
  <c r="EL19" i="2"/>
  <c r="EL20" i="2"/>
  <c r="EL21" i="2"/>
  <c r="EL22" i="2"/>
  <c r="EL23" i="2"/>
  <c r="EL24" i="2"/>
  <c r="EL25" i="2"/>
  <c r="EL26" i="2"/>
  <c r="EL34" i="2"/>
  <c r="EL35" i="2"/>
  <c r="EL36" i="2"/>
  <c r="EL38" i="2"/>
  <c r="EL39" i="2"/>
  <c r="EL40" i="2"/>
  <c r="EL41" i="2"/>
  <c r="EL43" i="2"/>
  <c r="EL44" i="2"/>
  <c r="EL45" i="2"/>
  <c r="EL46" i="2"/>
  <c r="EL47" i="2"/>
  <c r="EL48" i="2"/>
  <c r="EL49" i="2"/>
  <c r="EL50" i="2"/>
  <c r="EL51" i="2"/>
  <c r="EL52" i="2"/>
  <c r="EL53" i="2"/>
  <c r="EL54" i="2"/>
  <c r="EL55" i="2"/>
  <c r="EL56" i="2"/>
  <c r="EL57" i="2"/>
  <c r="EL58" i="2"/>
  <c r="EL59" i="2"/>
  <c r="EL60" i="2"/>
  <c r="EL61" i="2"/>
  <c r="EL62" i="2"/>
  <c r="EL63" i="2"/>
  <c r="EL64" i="2"/>
  <c r="EL65" i="2"/>
  <c r="EL66" i="2"/>
  <c r="EL67" i="2"/>
  <c r="EL68" i="2"/>
  <c r="EL69" i="2"/>
  <c r="EL70" i="2"/>
  <c r="EL71" i="2"/>
  <c r="EL72" i="2"/>
  <c r="EL73" i="2"/>
  <c r="EL74" i="2"/>
  <c r="EL75" i="2"/>
  <c r="EL76" i="2"/>
  <c r="EL77" i="2"/>
  <c r="EL78" i="2"/>
  <c r="EL79" i="2"/>
  <c r="EL80" i="2"/>
  <c r="EL81" i="2"/>
  <c r="EL82" i="2"/>
  <c r="EL83" i="2"/>
  <c r="EL84" i="2"/>
  <c r="EL85" i="2"/>
  <c r="EL86" i="2"/>
  <c r="EL87" i="2"/>
  <c r="EL88" i="2"/>
  <c r="EL89" i="2"/>
  <c r="EL90" i="2"/>
  <c r="EL91" i="2"/>
  <c r="EL92" i="2"/>
  <c r="EL93" i="2"/>
  <c r="EL94" i="2"/>
  <c r="EL95" i="2"/>
  <c r="EL96" i="2"/>
  <c r="EL97" i="2"/>
  <c r="EL98" i="2"/>
  <c r="EL99" i="2"/>
  <c r="EL100" i="2"/>
  <c r="EL101" i="2"/>
  <c r="EL102" i="2"/>
  <c r="EL103" i="2"/>
  <c r="EL104" i="2"/>
  <c r="EL105" i="2"/>
  <c r="EL106" i="2"/>
  <c r="EL107" i="2"/>
  <c r="EL108" i="2"/>
  <c r="EL109" i="2"/>
  <c r="EL110" i="2"/>
  <c r="EL111" i="2"/>
  <c r="EL112" i="2"/>
  <c r="EL113" i="2"/>
  <c r="EL114" i="2"/>
  <c r="EL115" i="2"/>
  <c r="EL116" i="2"/>
  <c r="EL117" i="2"/>
  <c r="EL118" i="2"/>
  <c r="EL119" i="2"/>
  <c r="EL120" i="2"/>
  <c r="EL121" i="2"/>
  <c r="EL122" i="2"/>
  <c r="EL123" i="2"/>
  <c r="EL124" i="2"/>
  <c r="EL125" i="2"/>
  <c r="EL126" i="2"/>
  <c r="EL127" i="2"/>
  <c r="EL128" i="2"/>
  <c r="EL129" i="2"/>
  <c r="EL130" i="2"/>
  <c r="EL131" i="2"/>
  <c r="EL132" i="2"/>
  <c r="EL133" i="2"/>
  <c r="EL134" i="2"/>
  <c r="EL135" i="2"/>
  <c r="EL136" i="2"/>
  <c r="EL137" i="2"/>
  <c r="EL138" i="2"/>
  <c r="EL139" i="2"/>
  <c r="EL140" i="2"/>
  <c r="EL141" i="2"/>
  <c r="EL142" i="2"/>
  <c r="EL143" i="2"/>
  <c r="EL144" i="2"/>
  <c r="EL145" i="2"/>
  <c r="EL146" i="2"/>
  <c r="EL147" i="2"/>
  <c r="H1" i="2"/>
  <c r="I1" i="2"/>
  <c r="J1" i="2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13" i="1"/>
  <c r="H2530" i="1"/>
  <c r="I2530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493" i="1"/>
  <c r="J493" i="1"/>
  <c r="I833" i="1"/>
  <c r="I834" i="1"/>
  <c r="I835" i="1"/>
  <c r="I836" i="1"/>
  <c r="I837" i="1"/>
  <c r="I832" i="1"/>
  <c r="I838" i="1"/>
  <c r="EL205" i="2"/>
  <c r="EL206" i="2"/>
  <c r="EL207" i="2"/>
  <c r="EL208" i="2"/>
  <c r="EL209" i="2"/>
  <c r="EL210" i="2"/>
  <c r="EL211" i="2"/>
  <c r="EL212" i="2"/>
  <c r="EL213" i="2"/>
  <c r="EN34" i="2"/>
  <c r="EO34" i="2"/>
  <c r="EP34" i="2"/>
  <c r="EN35" i="2"/>
  <c r="EO35" i="2"/>
  <c r="EP35" i="2"/>
  <c r="EN36" i="2"/>
  <c r="EO36" i="2"/>
  <c r="EP36" i="2"/>
  <c r="EN112" i="2"/>
  <c r="EO112" i="2"/>
  <c r="EP112" i="2"/>
  <c r="EL198" i="2"/>
  <c r="EL199" i="2"/>
  <c r="EL200" i="2"/>
  <c r="EL201" i="2"/>
  <c r="EL202" i="2"/>
  <c r="EL203" i="2"/>
  <c r="EL204" i="2"/>
  <c r="I2486" i="1"/>
  <c r="J2486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24" i="1"/>
  <c r="H1839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08" i="1"/>
  <c r="H1823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15" i="1"/>
  <c r="H536" i="1"/>
  <c r="I2046" i="1"/>
  <c r="I2047" i="1"/>
  <c r="I2048" i="1"/>
  <c r="I2045" i="1"/>
  <c r="H2049" i="1"/>
  <c r="I840" i="1"/>
  <c r="I839" i="1"/>
  <c r="H844" i="1"/>
  <c r="I536" i="1"/>
  <c r="I844" i="1"/>
  <c r="I1823" i="1"/>
  <c r="I1839" i="1"/>
  <c r="I2049" i="1"/>
  <c r="EN43" i="2"/>
  <c r="EO43" i="2"/>
  <c r="EP43" i="2"/>
  <c r="I2477" i="1"/>
  <c r="I2478" i="1"/>
  <c r="I2479" i="1"/>
  <c r="I2480" i="1"/>
  <c r="I2481" i="1"/>
  <c r="I2482" i="1"/>
  <c r="I2483" i="1"/>
  <c r="I2484" i="1"/>
  <c r="I2485" i="1"/>
  <c r="I2487" i="1"/>
  <c r="I2488" i="1"/>
  <c r="I2489" i="1"/>
  <c r="I2490" i="1"/>
  <c r="I2491" i="1"/>
  <c r="I2492" i="1"/>
  <c r="I2493" i="1"/>
  <c r="I2476" i="1"/>
  <c r="H2475" i="1"/>
  <c r="H2457" i="1"/>
  <c r="I2437" i="1"/>
  <c r="J2436" i="1"/>
  <c r="J2437" i="1"/>
  <c r="J2438" i="1"/>
  <c r="J2439" i="1"/>
  <c r="J2440" i="1"/>
  <c r="H2436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19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792" i="1"/>
  <c r="H1807" i="1"/>
  <c r="H1348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01" i="1"/>
  <c r="J711" i="1"/>
  <c r="J712" i="1"/>
  <c r="J713" i="1"/>
  <c r="J714" i="1"/>
  <c r="J715" i="1"/>
  <c r="J716" i="1"/>
  <c r="J717" i="1"/>
  <c r="J710" i="1"/>
  <c r="H717" i="1"/>
  <c r="I2494" i="1"/>
  <c r="I2436" i="1"/>
  <c r="I1807" i="1"/>
  <c r="I717" i="1"/>
  <c r="H838" i="1"/>
  <c r="I824" i="1"/>
  <c r="I827" i="1"/>
  <c r="I828" i="1"/>
  <c r="I829" i="1"/>
  <c r="I830" i="1"/>
  <c r="I826" i="1"/>
  <c r="I703" i="1"/>
  <c r="I704" i="1"/>
  <c r="I705" i="1"/>
  <c r="I706" i="1"/>
  <c r="I707" i="1"/>
  <c r="I708" i="1"/>
  <c r="I702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495" i="1"/>
  <c r="H2512" i="1"/>
  <c r="J2477" i="1"/>
  <c r="J2478" i="1"/>
  <c r="J2479" i="1"/>
  <c r="J2480" i="1"/>
  <c r="J2481" i="1"/>
  <c r="J2482" i="1"/>
  <c r="J2483" i="1"/>
  <c r="J2484" i="1"/>
  <c r="J2485" i="1"/>
  <c r="J2487" i="1"/>
  <c r="J2488" i="1"/>
  <c r="J2489" i="1"/>
  <c r="J2490" i="1"/>
  <c r="J2491" i="1"/>
  <c r="J2492" i="1"/>
  <c r="J2493" i="1"/>
  <c r="J2476" i="1"/>
  <c r="H2494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76" i="1"/>
  <c r="H1791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H514" i="1"/>
  <c r="I2041" i="1"/>
  <c r="I2042" i="1"/>
  <c r="I2043" i="1"/>
  <c r="I2040" i="1"/>
  <c r="H2044" i="1"/>
  <c r="H2039" i="1"/>
  <c r="I2016" i="1"/>
  <c r="I2013" i="1"/>
  <c r="I2014" i="1"/>
  <c r="I2015" i="1"/>
  <c r="I2017" i="1"/>
  <c r="I2018" i="1"/>
  <c r="I2019" i="1"/>
  <c r="I2012" i="1"/>
  <c r="I822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J2458" i="1"/>
  <c r="I2458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40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19" i="1"/>
  <c r="J2417" i="1"/>
  <c r="I2417" i="1"/>
  <c r="I2475" i="1"/>
  <c r="I2512" i="1"/>
  <c r="I486" i="1"/>
  <c r="I478" i="1"/>
  <c r="I490" i="1"/>
  <c r="I482" i="1"/>
  <c r="I474" i="1"/>
  <c r="I491" i="1"/>
  <c r="I483" i="1"/>
  <c r="I475" i="1"/>
  <c r="I1791" i="1"/>
  <c r="I487" i="1"/>
  <c r="I479" i="1"/>
  <c r="I488" i="1"/>
  <c r="I480" i="1"/>
  <c r="I472" i="1"/>
  <c r="I485" i="1"/>
  <c r="I477" i="1"/>
  <c r="I471" i="1"/>
  <c r="I484" i="1"/>
  <c r="I476" i="1"/>
  <c r="I489" i="1"/>
  <c r="I481" i="1"/>
  <c r="I473" i="1"/>
  <c r="I514" i="1"/>
  <c r="I2044" i="1"/>
  <c r="I2457" i="1"/>
  <c r="I492" i="1"/>
  <c r="EP213" i="2"/>
  <c r="EP212" i="2"/>
  <c r="EP175" i="2"/>
  <c r="EN190" i="2"/>
  <c r="EO190" i="2"/>
  <c r="EP190" i="2"/>
  <c r="EN191" i="2"/>
  <c r="EO191" i="2"/>
  <c r="EP191" i="2"/>
  <c r="EN148" i="2"/>
  <c r="EO148" i="2"/>
  <c r="EP148" i="2"/>
  <c r="EN103" i="2"/>
  <c r="EO103" i="2"/>
  <c r="EP103" i="2"/>
  <c r="EN104" i="2"/>
  <c r="EO104" i="2"/>
  <c r="EP104" i="2"/>
  <c r="EN105" i="2"/>
  <c r="EO105" i="2"/>
  <c r="EP105" i="2"/>
  <c r="EN106" i="2"/>
  <c r="EO106" i="2"/>
  <c r="EP106" i="2"/>
  <c r="EN73" i="2"/>
  <c r="EO73" i="2"/>
  <c r="EP73" i="2"/>
  <c r="EN68" i="2"/>
  <c r="EO68" i="2"/>
  <c r="EP68" i="2"/>
  <c r="EN17" i="2"/>
  <c r="EO17" i="2"/>
  <c r="EP17" i="2"/>
  <c r="EN12" i="2"/>
  <c r="EO12" i="2"/>
  <c r="EP12" i="2"/>
  <c r="EN201" i="2"/>
  <c r="EO201" i="2"/>
  <c r="EP201" i="2"/>
  <c r="EN202" i="2"/>
  <c r="EO202" i="2"/>
  <c r="EP202" i="2"/>
  <c r="EN203" i="2"/>
  <c r="EO203" i="2"/>
  <c r="EP203" i="2"/>
  <c r="EN204" i="2"/>
  <c r="EO204" i="2"/>
  <c r="EP204" i="2"/>
  <c r="EN205" i="2"/>
  <c r="EO205" i="2"/>
  <c r="EP205" i="2"/>
  <c r="EN206" i="2"/>
  <c r="EO206" i="2"/>
  <c r="EP206" i="2"/>
  <c r="EN207" i="2"/>
  <c r="EO207" i="2"/>
  <c r="EP207" i="2"/>
  <c r="EN208" i="2"/>
  <c r="EO208" i="2"/>
  <c r="EP208" i="2"/>
  <c r="EN209" i="2"/>
  <c r="EO209" i="2"/>
  <c r="EP209" i="2"/>
  <c r="EN210" i="2"/>
  <c r="EO210" i="2"/>
  <c r="EP210" i="2"/>
  <c r="EN211" i="2"/>
  <c r="EO211" i="2"/>
  <c r="EP211" i="2"/>
  <c r="EN212" i="2"/>
  <c r="EN213" i="2"/>
  <c r="EN214" i="2"/>
  <c r="EO214" i="2"/>
  <c r="EP214" i="2"/>
  <c r="EN198" i="2"/>
  <c r="EO198" i="2"/>
  <c r="EP198" i="2"/>
  <c r="H2020" i="1"/>
  <c r="H2034" i="1"/>
  <c r="I817" i="1"/>
  <c r="I818" i="1"/>
  <c r="I819" i="1"/>
  <c r="I820" i="1"/>
  <c r="I816" i="1"/>
  <c r="H831" i="1"/>
  <c r="I2020" i="1"/>
  <c r="H2029" i="1"/>
  <c r="I831" i="1"/>
  <c r="I821" i="1"/>
  <c r="I823" i="1"/>
  <c r="H1324" i="1"/>
  <c r="H709" i="1"/>
  <c r="I1324" i="1"/>
  <c r="I709" i="1"/>
  <c r="EN107" i="2"/>
  <c r="EO107" i="2"/>
  <c r="EP107" i="2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60" i="1"/>
  <c r="H1775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44" i="1"/>
  <c r="H1759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28" i="1"/>
  <c r="H1743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277" i="1"/>
  <c r="I695" i="1"/>
  <c r="I694" i="1"/>
  <c r="I1743" i="1"/>
  <c r="I1759" i="1"/>
  <c r="I1775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71" i="1"/>
  <c r="H492" i="1"/>
  <c r="H821" i="1"/>
  <c r="H823" i="1"/>
  <c r="H815" i="1"/>
  <c r="I2036" i="1"/>
  <c r="I2037" i="1"/>
  <c r="I2038" i="1"/>
  <c r="I2035" i="1"/>
  <c r="I2031" i="1"/>
  <c r="I2032" i="1"/>
  <c r="I2033" i="1"/>
  <c r="I2030" i="1"/>
  <c r="G799" i="6"/>
  <c r="G800" i="6"/>
  <c r="G801" i="6"/>
  <c r="G802" i="6"/>
  <c r="G803" i="6"/>
  <c r="G804" i="6"/>
  <c r="G805" i="6"/>
  <c r="G806" i="6"/>
  <c r="G807" i="6"/>
  <c r="G808" i="6"/>
  <c r="G798" i="6"/>
  <c r="I2039" i="1"/>
  <c r="I2034" i="1"/>
  <c r="FE215" i="2"/>
  <c r="H2416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J2399" i="1"/>
  <c r="I2399" i="1"/>
  <c r="I2416" i="1"/>
  <c r="LT1" i="1"/>
  <c r="LU1" i="1"/>
  <c r="LV1" i="1"/>
  <c r="LW1" i="1"/>
  <c r="LX1" i="1"/>
  <c r="LY1" i="1"/>
  <c r="LZ1" i="1"/>
  <c r="MA1" i="1"/>
  <c r="MB1" i="1"/>
  <c r="MC1" i="1"/>
  <c r="MD1" i="1"/>
  <c r="ME1" i="1"/>
  <c r="MF1" i="1"/>
  <c r="MG1" i="1"/>
  <c r="MH1" i="1"/>
  <c r="MI1" i="1"/>
  <c r="MJ1" i="1"/>
  <c r="MK1" i="1"/>
  <c r="ML1" i="1"/>
  <c r="MM1" i="1"/>
  <c r="MN1" i="1"/>
  <c r="MO1" i="1"/>
  <c r="MP1" i="1"/>
  <c r="MQ1" i="1"/>
  <c r="MR1" i="1"/>
  <c r="MS1" i="1"/>
  <c r="MT1" i="1"/>
  <c r="MU1" i="1"/>
  <c r="MV1" i="1"/>
  <c r="MW1" i="1"/>
  <c r="MX1" i="1"/>
  <c r="MY1" i="1"/>
  <c r="MZ1" i="1"/>
  <c r="NA1" i="1"/>
  <c r="NB1" i="1"/>
  <c r="NC1" i="1"/>
  <c r="ND1" i="1"/>
  <c r="NE1" i="1"/>
  <c r="NF1" i="1"/>
  <c r="NG1" i="1"/>
  <c r="NH1" i="1"/>
  <c r="NI1" i="1"/>
  <c r="NJ1" i="1"/>
  <c r="NK1" i="1"/>
  <c r="NL1" i="1"/>
  <c r="NM1" i="1"/>
  <c r="NN1" i="1"/>
  <c r="NO1" i="1"/>
  <c r="NP1" i="1"/>
  <c r="NQ1" i="1"/>
  <c r="NR1" i="1"/>
  <c r="NS1" i="1"/>
  <c r="NT1" i="1"/>
  <c r="NU1" i="1"/>
  <c r="NV1" i="1"/>
  <c r="NW1" i="1"/>
  <c r="NX1" i="1"/>
  <c r="NY1" i="1"/>
  <c r="NZ1" i="1"/>
  <c r="OA1" i="1"/>
  <c r="OB1" i="1"/>
  <c r="OC1" i="1"/>
  <c r="OD1" i="1"/>
  <c r="OE1" i="1"/>
  <c r="OF1" i="1"/>
  <c r="OG1" i="1"/>
  <c r="OH1" i="1"/>
  <c r="OI1" i="1"/>
  <c r="OJ1" i="1"/>
  <c r="OK1" i="1"/>
  <c r="OL1" i="1"/>
  <c r="OM1" i="1"/>
  <c r="ON1" i="1"/>
  <c r="OO1" i="1"/>
  <c r="OP1" i="1"/>
  <c r="OQ1" i="1"/>
  <c r="OR1" i="1"/>
  <c r="OS1" i="1"/>
  <c r="OT1" i="1"/>
  <c r="OU1" i="1"/>
  <c r="OV1" i="1"/>
  <c r="OW1" i="1"/>
  <c r="OX1" i="1"/>
  <c r="OY1" i="1"/>
  <c r="OZ1" i="1"/>
  <c r="PA1" i="1"/>
  <c r="PB1" i="1"/>
  <c r="PC1" i="1"/>
  <c r="PD1" i="1"/>
  <c r="PE1" i="1"/>
  <c r="PF1" i="1"/>
  <c r="PG1" i="1"/>
  <c r="PH1" i="1"/>
  <c r="PI1" i="1"/>
  <c r="PJ1" i="1"/>
  <c r="PK1" i="1"/>
  <c r="PL1" i="1"/>
  <c r="PM1" i="1"/>
  <c r="PN1" i="1"/>
  <c r="PO1" i="1"/>
  <c r="PP1" i="1"/>
  <c r="PQ1" i="1"/>
  <c r="PR1" i="1"/>
  <c r="PS1" i="1"/>
  <c r="PT1" i="1"/>
  <c r="PU1" i="1"/>
  <c r="PV1" i="1"/>
  <c r="PW1" i="1"/>
  <c r="PX1" i="1"/>
  <c r="PY1" i="1"/>
  <c r="PZ1" i="1"/>
  <c r="QA1" i="1"/>
  <c r="QB1" i="1"/>
  <c r="QC1" i="1"/>
  <c r="QD1" i="1"/>
  <c r="QE1" i="1"/>
  <c r="QF1" i="1"/>
  <c r="QG1" i="1"/>
  <c r="QH1" i="1"/>
  <c r="QI1" i="1"/>
  <c r="QJ1" i="1"/>
  <c r="QK1" i="1"/>
  <c r="QL1" i="1"/>
  <c r="QM1" i="1"/>
  <c r="QN1" i="1"/>
  <c r="QO1" i="1"/>
  <c r="QP1" i="1"/>
  <c r="QQ1" i="1"/>
  <c r="QR1" i="1"/>
  <c r="QS1" i="1"/>
  <c r="QT1" i="1"/>
  <c r="QU1" i="1"/>
  <c r="QV1" i="1"/>
  <c r="QW1" i="1"/>
  <c r="QX1" i="1"/>
  <c r="QY1" i="1"/>
  <c r="QZ1" i="1"/>
  <c r="RA1" i="1"/>
  <c r="RB1" i="1"/>
  <c r="RC1" i="1"/>
  <c r="RD1" i="1"/>
  <c r="RE1" i="1"/>
  <c r="RF1" i="1"/>
  <c r="RG1" i="1"/>
  <c r="RH1" i="1"/>
  <c r="RI1" i="1"/>
  <c r="RJ1" i="1"/>
  <c r="RK1" i="1"/>
  <c r="RL1" i="1"/>
  <c r="RM1" i="1"/>
  <c r="RN1" i="1"/>
  <c r="RO1" i="1"/>
  <c r="RP1" i="1"/>
  <c r="RQ1" i="1"/>
  <c r="RR1" i="1"/>
  <c r="RS1" i="1"/>
  <c r="RT1" i="1"/>
  <c r="RU1" i="1"/>
  <c r="RV1" i="1"/>
  <c r="RW1" i="1"/>
  <c r="RX1" i="1"/>
  <c r="RY1" i="1"/>
  <c r="RZ1" i="1"/>
  <c r="SA1" i="1"/>
  <c r="SB1" i="1"/>
  <c r="SC1" i="1"/>
  <c r="SD1" i="1"/>
  <c r="SE1" i="1"/>
  <c r="SF1" i="1"/>
  <c r="SG1" i="1"/>
  <c r="SH1" i="1"/>
  <c r="SI1" i="1"/>
  <c r="SJ1" i="1"/>
  <c r="SK1" i="1"/>
  <c r="SL1" i="1"/>
  <c r="SM1" i="1"/>
  <c r="SN1" i="1"/>
  <c r="SO1" i="1"/>
  <c r="SP1" i="1"/>
  <c r="SQ1" i="1"/>
  <c r="SR1" i="1"/>
  <c r="SS1" i="1"/>
  <c r="ST1" i="1"/>
  <c r="SU1" i="1"/>
  <c r="SV1" i="1"/>
  <c r="SW1" i="1"/>
  <c r="SX1" i="1"/>
  <c r="SY1" i="1"/>
  <c r="SZ1" i="1"/>
  <c r="TA1" i="1"/>
  <c r="TB1" i="1"/>
  <c r="TC1" i="1"/>
  <c r="TD1" i="1"/>
  <c r="TE1" i="1"/>
  <c r="TF1" i="1"/>
  <c r="TG1" i="1"/>
  <c r="TH1" i="1"/>
  <c r="TI1" i="1"/>
  <c r="TJ1" i="1"/>
  <c r="TK1" i="1"/>
  <c r="TL1" i="1"/>
  <c r="TM1" i="1"/>
  <c r="TN1" i="1"/>
  <c r="TO1" i="1"/>
  <c r="TP1" i="1"/>
  <c r="TQ1" i="1"/>
  <c r="TR1" i="1"/>
  <c r="TS1" i="1"/>
  <c r="TT1" i="1"/>
  <c r="TU1" i="1"/>
  <c r="TV1" i="1"/>
  <c r="TW1" i="1"/>
  <c r="TX1" i="1"/>
  <c r="TY1" i="1"/>
  <c r="TZ1" i="1"/>
  <c r="UA1" i="1"/>
  <c r="UB1" i="1"/>
  <c r="LT3" i="1"/>
  <c r="LV3" i="1"/>
  <c r="LW3" i="1"/>
  <c r="LX3" i="1"/>
  <c r="LY3" i="1"/>
  <c r="LZ3" i="1"/>
  <c r="MA3" i="1"/>
  <c r="MC3" i="1"/>
  <c r="MD3" i="1"/>
  <c r="ME3" i="1"/>
  <c r="MF3" i="1"/>
  <c r="MG3" i="1"/>
  <c r="MH3" i="1"/>
  <c r="MJ3" i="1"/>
  <c r="MK3" i="1"/>
  <c r="ML3" i="1"/>
  <c r="MM3" i="1"/>
  <c r="MN3" i="1"/>
  <c r="MO3" i="1"/>
  <c r="MQ3" i="1"/>
  <c r="MR3" i="1"/>
  <c r="MS3" i="1"/>
  <c r="MT3" i="1"/>
  <c r="MU3" i="1"/>
  <c r="MV3" i="1"/>
  <c r="MX3" i="1"/>
  <c r="MY3" i="1"/>
  <c r="MZ3" i="1"/>
  <c r="NA3" i="1"/>
  <c r="NB3" i="1"/>
  <c r="NC3" i="1"/>
  <c r="NE3" i="1"/>
  <c r="NF3" i="1"/>
  <c r="NG3" i="1"/>
  <c r="NH3" i="1"/>
  <c r="NI3" i="1"/>
  <c r="NJ3" i="1"/>
  <c r="NL3" i="1"/>
  <c r="NM3" i="1"/>
  <c r="NN3" i="1"/>
  <c r="NO3" i="1"/>
  <c r="NP3" i="1"/>
  <c r="NQ3" i="1"/>
  <c r="NS3" i="1"/>
  <c r="NT3" i="1"/>
  <c r="NU3" i="1"/>
  <c r="NV3" i="1"/>
  <c r="NW3" i="1"/>
  <c r="NX3" i="1"/>
  <c r="NZ3" i="1"/>
  <c r="OA3" i="1"/>
  <c r="OB3" i="1"/>
  <c r="OC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T3" i="1"/>
  <c r="QU3" i="1"/>
  <c r="QV3" i="1"/>
  <c r="QW3" i="1"/>
  <c r="QX3" i="1"/>
  <c r="QY3" i="1"/>
  <c r="QZ3" i="1"/>
  <c r="RA3" i="1"/>
  <c r="RB3" i="1"/>
  <c r="RC3" i="1"/>
  <c r="RD3" i="1"/>
  <c r="RE3" i="1"/>
  <c r="RF3" i="1"/>
  <c r="RG3" i="1"/>
  <c r="RH3" i="1"/>
  <c r="RI3" i="1"/>
  <c r="RJ3" i="1"/>
  <c r="RK3" i="1"/>
  <c r="RL3" i="1"/>
  <c r="RM3" i="1"/>
  <c r="RN3" i="1"/>
  <c r="RO3" i="1"/>
  <c r="RP3" i="1"/>
  <c r="RQ3" i="1"/>
  <c r="RR3" i="1"/>
  <c r="RS3" i="1"/>
  <c r="RT3" i="1"/>
  <c r="RU3" i="1"/>
  <c r="RV3" i="1"/>
  <c r="RW3" i="1"/>
  <c r="RX3" i="1"/>
  <c r="RY3" i="1"/>
  <c r="RZ3" i="1"/>
  <c r="SA3" i="1"/>
  <c r="SB3" i="1"/>
  <c r="SC3" i="1"/>
  <c r="SD3" i="1"/>
  <c r="SE3" i="1"/>
  <c r="SF3" i="1"/>
  <c r="SG3" i="1"/>
  <c r="SH3" i="1"/>
  <c r="SI3" i="1"/>
  <c r="SJ3" i="1"/>
  <c r="SK3" i="1"/>
  <c r="SL3" i="1"/>
  <c r="SM3" i="1"/>
  <c r="SN3" i="1"/>
  <c r="SO3" i="1"/>
  <c r="SP3" i="1"/>
  <c r="SQ3" i="1"/>
  <c r="SR3" i="1"/>
  <c r="SS3" i="1"/>
  <c r="ST3" i="1"/>
  <c r="SU3" i="1"/>
  <c r="SV3" i="1"/>
  <c r="SW3" i="1"/>
  <c r="SX3" i="1"/>
  <c r="SY3" i="1"/>
  <c r="SZ3" i="1"/>
  <c r="TA3" i="1"/>
  <c r="TB3" i="1"/>
  <c r="TC3" i="1"/>
  <c r="TD3" i="1"/>
  <c r="TE3" i="1"/>
  <c r="TF3" i="1"/>
  <c r="TG3" i="1"/>
  <c r="TH3" i="1"/>
  <c r="TI3" i="1"/>
  <c r="TJ3" i="1"/>
  <c r="TK3" i="1"/>
  <c r="TL3" i="1"/>
  <c r="TM3" i="1"/>
  <c r="TN3" i="1"/>
  <c r="TO3" i="1"/>
  <c r="TP3" i="1"/>
  <c r="TQ3" i="1"/>
  <c r="TR3" i="1"/>
  <c r="TS3" i="1"/>
  <c r="TT3" i="1"/>
  <c r="TU3" i="1"/>
  <c r="TV3" i="1"/>
  <c r="TW3" i="1"/>
  <c r="TX3" i="1"/>
  <c r="TY3" i="1"/>
  <c r="TZ3" i="1"/>
  <c r="UA3" i="1"/>
  <c r="UB3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H4" i="1"/>
  <c r="MI4" i="1"/>
  <c r="MJ4" i="1"/>
  <c r="MK4" i="1"/>
  <c r="ML4" i="1"/>
  <c r="MM4" i="1"/>
  <c r="MN4" i="1"/>
  <c r="MO4" i="1"/>
  <c r="MP4" i="1"/>
  <c r="MQ4" i="1"/>
  <c r="MR4" i="1"/>
  <c r="MS4" i="1"/>
  <c r="MT4" i="1"/>
  <c r="MU4" i="1"/>
  <c r="MV4" i="1"/>
  <c r="MW4" i="1"/>
  <c r="MX4" i="1"/>
  <c r="MY4" i="1"/>
  <c r="MZ4" i="1"/>
  <c r="NA4" i="1"/>
  <c r="NB4" i="1"/>
  <c r="NC4" i="1"/>
  <c r="ND4" i="1"/>
  <c r="NE4" i="1"/>
  <c r="NF4" i="1"/>
  <c r="NG4" i="1"/>
  <c r="NH4" i="1"/>
  <c r="NI4" i="1"/>
  <c r="NJ4" i="1"/>
  <c r="NK4" i="1"/>
  <c r="NL4" i="1"/>
  <c r="NM4" i="1"/>
  <c r="NN4" i="1"/>
  <c r="NO4" i="1"/>
  <c r="NP4" i="1"/>
  <c r="NQ4" i="1"/>
  <c r="NR4" i="1"/>
  <c r="NS4" i="1"/>
  <c r="NT4" i="1"/>
  <c r="NU4" i="1"/>
  <c r="NV4" i="1"/>
  <c r="NW4" i="1"/>
  <c r="NX4" i="1"/>
  <c r="NY4" i="1"/>
  <c r="NZ4" i="1"/>
  <c r="OA4" i="1"/>
  <c r="OB4" i="1"/>
  <c r="OC4" i="1"/>
  <c r="OD4" i="1"/>
  <c r="OE4" i="1"/>
  <c r="OF4" i="1"/>
  <c r="OG4" i="1"/>
  <c r="OH4" i="1"/>
  <c r="OI4" i="1"/>
  <c r="OJ4" i="1"/>
  <c r="OK4" i="1"/>
  <c r="OL4" i="1"/>
  <c r="OM4" i="1"/>
  <c r="ON4" i="1"/>
  <c r="OO4" i="1"/>
  <c r="OP4" i="1"/>
  <c r="OQ4" i="1"/>
  <c r="OR4" i="1"/>
  <c r="OS4" i="1"/>
  <c r="OT4" i="1"/>
  <c r="OU4" i="1"/>
  <c r="OV4" i="1"/>
  <c r="OW4" i="1"/>
  <c r="OX4" i="1"/>
  <c r="OY4" i="1"/>
  <c r="OZ4" i="1"/>
  <c r="PA4" i="1"/>
  <c r="PB4" i="1"/>
  <c r="PC4" i="1"/>
  <c r="PD4" i="1"/>
  <c r="PE4" i="1"/>
  <c r="PF4" i="1"/>
  <c r="PG4" i="1"/>
  <c r="PH4" i="1"/>
  <c r="PI4" i="1"/>
  <c r="PJ4" i="1"/>
  <c r="PK4" i="1"/>
  <c r="PL4" i="1"/>
  <c r="PM4" i="1"/>
  <c r="PN4" i="1"/>
  <c r="PO4" i="1"/>
  <c r="PP4" i="1"/>
  <c r="PQ4" i="1"/>
  <c r="PR4" i="1"/>
  <c r="PS4" i="1"/>
  <c r="PT4" i="1"/>
  <c r="PU4" i="1"/>
  <c r="PV4" i="1"/>
  <c r="PW4" i="1"/>
  <c r="PX4" i="1"/>
  <c r="PY4" i="1"/>
  <c r="PZ4" i="1"/>
  <c r="QA4" i="1"/>
  <c r="QB4" i="1"/>
  <c r="QC4" i="1"/>
  <c r="QD4" i="1"/>
  <c r="QE4" i="1"/>
  <c r="QF4" i="1"/>
  <c r="QG4" i="1"/>
  <c r="QH4" i="1"/>
  <c r="QI4" i="1"/>
  <c r="QJ4" i="1"/>
  <c r="QK4" i="1"/>
  <c r="QL4" i="1"/>
  <c r="QM4" i="1"/>
  <c r="QN4" i="1"/>
  <c r="QO4" i="1"/>
  <c r="QP4" i="1"/>
  <c r="QQ4" i="1"/>
  <c r="QR4" i="1"/>
  <c r="QS4" i="1"/>
  <c r="QT4" i="1"/>
  <c r="QU4" i="1"/>
  <c r="QV4" i="1"/>
  <c r="QW4" i="1"/>
  <c r="QX4" i="1"/>
  <c r="QY4" i="1"/>
  <c r="QZ4" i="1"/>
  <c r="RA4" i="1"/>
  <c r="RB4" i="1"/>
  <c r="RC4" i="1"/>
  <c r="RD4" i="1"/>
  <c r="RE4" i="1"/>
  <c r="RF4" i="1"/>
  <c r="RG4" i="1"/>
  <c r="RH4" i="1"/>
  <c r="RI4" i="1"/>
  <c r="RJ4" i="1"/>
  <c r="RK4" i="1"/>
  <c r="RL4" i="1"/>
  <c r="RM4" i="1"/>
  <c r="RN4" i="1"/>
  <c r="RO4" i="1"/>
  <c r="RP4" i="1"/>
  <c r="RQ4" i="1"/>
  <c r="RR4" i="1"/>
  <c r="RS4" i="1"/>
  <c r="RT4" i="1"/>
  <c r="RU4" i="1"/>
  <c r="RV4" i="1"/>
  <c r="RW4" i="1"/>
  <c r="RX4" i="1"/>
  <c r="RY4" i="1"/>
  <c r="RZ4" i="1"/>
  <c r="SA4" i="1"/>
  <c r="SB4" i="1"/>
  <c r="SC4" i="1"/>
  <c r="SD4" i="1"/>
  <c r="SE4" i="1"/>
  <c r="SF4" i="1"/>
  <c r="SG4" i="1"/>
  <c r="SH4" i="1"/>
  <c r="SI4" i="1"/>
  <c r="SJ4" i="1"/>
  <c r="SK4" i="1"/>
  <c r="SL4" i="1"/>
  <c r="SM4" i="1"/>
  <c r="SN4" i="1"/>
  <c r="SO4" i="1"/>
  <c r="SP4" i="1"/>
  <c r="SQ4" i="1"/>
  <c r="SR4" i="1"/>
  <c r="SS4" i="1"/>
  <c r="ST4" i="1"/>
  <c r="SU4" i="1"/>
  <c r="SV4" i="1"/>
  <c r="SW4" i="1"/>
  <c r="SX4" i="1"/>
  <c r="SY4" i="1"/>
  <c r="SZ4" i="1"/>
  <c r="TA4" i="1"/>
  <c r="TB4" i="1"/>
  <c r="TC4" i="1"/>
  <c r="TD4" i="1"/>
  <c r="TE4" i="1"/>
  <c r="TF4" i="1"/>
  <c r="TG4" i="1"/>
  <c r="TH4" i="1"/>
  <c r="TI4" i="1"/>
  <c r="TJ4" i="1"/>
  <c r="TK4" i="1"/>
  <c r="TL4" i="1"/>
  <c r="TM4" i="1"/>
  <c r="TN4" i="1"/>
  <c r="TO4" i="1"/>
  <c r="TP4" i="1"/>
  <c r="TQ4" i="1"/>
  <c r="TR4" i="1"/>
  <c r="TS4" i="1"/>
  <c r="TT4" i="1"/>
  <c r="TU4" i="1"/>
  <c r="TV4" i="1"/>
  <c r="TW4" i="1"/>
  <c r="TX4" i="1"/>
  <c r="TY4" i="1"/>
  <c r="TZ4" i="1"/>
  <c r="UA4" i="1"/>
  <c r="UB4" i="1"/>
  <c r="GQ1" i="1"/>
  <c r="GR1" i="1"/>
  <c r="GS1" i="1"/>
  <c r="GT1" i="1"/>
  <c r="GU1" i="1"/>
  <c r="GV1" i="1"/>
  <c r="GW1" i="1"/>
  <c r="GX1" i="1"/>
  <c r="GY1" i="1"/>
  <c r="GZ1" i="1"/>
  <c r="HA1" i="1"/>
  <c r="HB1" i="1"/>
  <c r="HC1" i="1"/>
  <c r="HD1" i="1"/>
  <c r="HE1" i="1"/>
  <c r="HG1" i="1"/>
  <c r="HH1" i="1"/>
  <c r="HI1" i="1"/>
  <c r="HJ1" i="1"/>
  <c r="HK1" i="1"/>
  <c r="HL1" i="1"/>
  <c r="HN1" i="1"/>
  <c r="HO1" i="1"/>
  <c r="HP1" i="1"/>
  <c r="HQ1" i="1"/>
  <c r="HR1" i="1"/>
  <c r="HS1" i="1"/>
  <c r="HU1" i="1"/>
  <c r="HV1" i="1"/>
  <c r="HW1" i="1"/>
  <c r="HX1" i="1"/>
  <c r="HY1" i="1"/>
  <c r="HZ1" i="1"/>
  <c r="IB1" i="1"/>
  <c r="IC1" i="1"/>
  <c r="ID1" i="1"/>
  <c r="IE1" i="1"/>
  <c r="IF1" i="1"/>
  <c r="IG1" i="1"/>
  <c r="II1" i="1"/>
  <c r="IJ1" i="1"/>
  <c r="IK1" i="1"/>
  <c r="IL1" i="1"/>
  <c r="IM1" i="1"/>
  <c r="IN1" i="1"/>
  <c r="IP1" i="1"/>
  <c r="IQ1" i="1"/>
  <c r="IR1" i="1"/>
  <c r="IS1" i="1"/>
  <c r="IT1" i="1"/>
  <c r="IU1" i="1"/>
  <c r="IW1" i="1"/>
  <c r="IX1" i="1"/>
  <c r="IY1" i="1"/>
  <c r="IZ1" i="1"/>
  <c r="JA1" i="1"/>
  <c r="JB1" i="1"/>
  <c r="JD1" i="1"/>
  <c r="JE1" i="1"/>
  <c r="JF1" i="1"/>
  <c r="JG1" i="1"/>
  <c r="JH1" i="1"/>
  <c r="JJ1" i="1"/>
  <c r="JK1" i="1"/>
  <c r="JL1" i="1"/>
  <c r="JM1" i="1"/>
  <c r="JN1" i="1"/>
  <c r="JO1" i="1"/>
  <c r="JP1" i="1"/>
  <c r="JR1" i="1"/>
  <c r="JS1" i="1"/>
  <c r="JT1" i="1"/>
  <c r="JU1" i="1"/>
  <c r="JV1" i="1"/>
  <c r="JW1" i="1"/>
  <c r="JY1" i="1"/>
  <c r="JZ1" i="1"/>
  <c r="KA1" i="1"/>
  <c r="KB1" i="1"/>
  <c r="KC1" i="1"/>
  <c r="KD1" i="1"/>
  <c r="KF1" i="1"/>
  <c r="KG1" i="1"/>
  <c r="KH1" i="1"/>
  <c r="KI1" i="1"/>
  <c r="KJ1" i="1"/>
  <c r="KK1" i="1"/>
  <c r="KM1" i="1"/>
  <c r="KN1" i="1"/>
  <c r="KO1" i="1"/>
  <c r="KP1" i="1"/>
  <c r="KQ1" i="1"/>
  <c r="KR1" i="1"/>
  <c r="KT1" i="1"/>
  <c r="KU1" i="1"/>
  <c r="KV1" i="1"/>
  <c r="KW1" i="1"/>
  <c r="KX1" i="1"/>
  <c r="KY1" i="1"/>
  <c r="KZ1" i="1"/>
  <c r="LA1" i="1"/>
  <c r="LB1" i="1"/>
  <c r="LC1" i="1"/>
  <c r="LD1" i="1"/>
  <c r="LE1" i="1"/>
  <c r="LF1" i="1"/>
  <c r="LG1" i="1"/>
  <c r="LH1" i="1"/>
  <c r="LI1" i="1"/>
  <c r="LJ1" i="1"/>
  <c r="LK1" i="1"/>
  <c r="LL1" i="1"/>
  <c r="LM1" i="1"/>
  <c r="LN1" i="1"/>
  <c r="LO1" i="1"/>
  <c r="LP1" i="1"/>
  <c r="LQ1" i="1"/>
  <c r="LR1" i="1"/>
  <c r="LS1" i="1"/>
  <c r="H701" i="1"/>
  <c r="H1300" i="1"/>
  <c r="I1300" i="1"/>
  <c r="I701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49" i="1"/>
  <c r="H470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81" i="1"/>
  <c r="H2398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12" i="1"/>
  <c r="H1727" i="1"/>
  <c r="I2398" i="1"/>
  <c r="I470" i="1"/>
  <c r="I1727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696" i="1"/>
  <c r="H1711" i="1"/>
  <c r="I1711" i="1"/>
  <c r="J2397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64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53" i="1"/>
  <c r="H1276" i="1"/>
  <c r="J687" i="1"/>
  <c r="J686" i="1"/>
  <c r="I687" i="1"/>
  <c r="I686" i="1"/>
  <c r="H693" i="1"/>
  <c r="I1276" i="1"/>
  <c r="I693" i="1"/>
  <c r="EL175" i="2"/>
  <c r="EN175" i="2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27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80" i="1"/>
  <c r="H1695" i="1"/>
  <c r="I1695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81" i="1"/>
  <c r="N2398" i="1"/>
  <c r="K2398" i="1"/>
  <c r="J2398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I2004" i="1"/>
  <c r="I2005" i="1"/>
  <c r="I2006" i="1"/>
  <c r="I2007" i="1"/>
  <c r="I2008" i="1"/>
  <c r="I2009" i="1"/>
  <c r="I2010" i="1"/>
  <c r="I2003" i="1"/>
  <c r="H2011" i="1"/>
  <c r="H2054" i="1"/>
  <c r="H2059" i="1"/>
  <c r="H2064" i="1"/>
  <c r="I1995" i="1"/>
  <c r="I1996" i="1"/>
  <c r="I1997" i="1"/>
  <c r="I1998" i="1"/>
  <c r="I1999" i="1"/>
  <c r="I2000" i="1"/>
  <c r="I2001" i="1"/>
  <c r="I1994" i="1"/>
  <c r="H2002" i="1"/>
  <c r="J733" i="1"/>
  <c r="J734" i="1"/>
  <c r="J735" i="1"/>
  <c r="J736" i="1"/>
  <c r="J732" i="1"/>
  <c r="J727" i="1"/>
  <c r="J728" i="1"/>
  <c r="J729" i="1"/>
  <c r="J730" i="1"/>
  <c r="J726" i="1"/>
  <c r="J679" i="1"/>
  <c r="J680" i="1"/>
  <c r="J681" i="1"/>
  <c r="J682" i="1"/>
  <c r="J683" i="1"/>
  <c r="J684" i="1"/>
  <c r="J678" i="1"/>
  <c r="J671" i="1"/>
  <c r="J672" i="1"/>
  <c r="J673" i="1"/>
  <c r="J674" i="1"/>
  <c r="J675" i="1"/>
  <c r="J676" i="1"/>
  <c r="J670" i="1"/>
  <c r="J663" i="1"/>
  <c r="J664" i="1"/>
  <c r="J665" i="1"/>
  <c r="J666" i="1"/>
  <c r="J667" i="1"/>
  <c r="J668" i="1"/>
  <c r="J662" i="1"/>
  <c r="J655" i="1"/>
  <c r="J656" i="1"/>
  <c r="J657" i="1"/>
  <c r="J658" i="1"/>
  <c r="J659" i="1"/>
  <c r="J660" i="1"/>
  <c r="J654" i="1"/>
  <c r="J645" i="1"/>
  <c r="J646" i="1"/>
  <c r="J647" i="1"/>
  <c r="J648" i="1"/>
  <c r="J649" i="1"/>
  <c r="J650" i="1"/>
  <c r="J651" i="1"/>
  <c r="J652" i="1"/>
  <c r="J644" i="1"/>
  <c r="J637" i="1"/>
  <c r="J638" i="1"/>
  <c r="J639" i="1"/>
  <c r="J640" i="1"/>
  <c r="J641" i="1"/>
  <c r="J642" i="1"/>
  <c r="J636" i="1"/>
  <c r="J629" i="1"/>
  <c r="J630" i="1"/>
  <c r="J631" i="1"/>
  <c r="J632" i="1"/>
  <c r="J633" i="1"/>
  <c r="J634" i="1"/>
  <c r="J628" i="1"/>
  <c r="J621" i="1"/>
  <c r="J622" i="1"/>
  <c r="J623" i="1"/>
  <c r="J624" i="1"/>
  <c r="J625" i="1"/>
  <c r="J626" i="1"/>
  <c r="J620" i="1"/>
  <c r="J613" i="1"/>
  <c r="J614" i="1"/>
  <c r="J615" i="1"/>
  <c r="J616" i="1"/>
  <c r="J617" i="1"/>
  <c r="J618" i="1"/>
  <c r="J612" i="1"/>
  <c r="J605" i="1"/>
  <c r="J606" i="1"/>
  <c r="J607" i="1"/>
  <c r="J608" i="1"/>
  <c r="J609" i="1"/>
  <c r="J610" i="1"/>
  <c r="J604" i="1"/>
  <c r="J597" i="1"/>
  <c r="J598" i="1"/>
  <c r="J599" i="1"/>
  <c r="J600" i="1"/>
  <c r="J601" i="1"/>
  <c r="J602" i="1"/>
  <c r="J596" i="1"/>
  <c r="J589" i="1"/>
  <c r="J590" i="1"/>
  <c r="J591" i="1"/>
  <c r="J592" i="1"/>
  <c r="J593" i="1"/>
  <c r="J594" i="1"/>
  <c r="J588" i="1"/>
  <c r="J581" i="1"/>
  <c r="J582" i="1"/>
  <c r="J583" i="1"/>
  <c r="J584" i="1"/>
  <c r="J585" i="1"/>
  <c r="J586" i="1"/>
  <c r="J580" i="1"/>
  <c r="J573" i="1"/>
  <c r="J574" i="1"/>
  <c r="J575" i="1"/>
  <c r="J576" i="1"/>
  <c r="J577" i="1"/>
  <c r="J578" i="1"/>
  <c r="J572" i="1"/>
  <c r="J570" i="1"/>
  <c r="J569" i="1"/>
  <c r="J567" i="1"/>
  <c r="J566" i="1"/>
  <c r="J560" i="1"/>
  <c r="J561" i="1"/>
  <c r="J562" i="1"/>
  <c r="J563" i="1"/>
  <c r="J564" i="1"/>
  <c r="J559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27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05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383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61" i="1"/>
  <c r="J359" i="1"/>
  <c r="J357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35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13" i="1"/>
  <c r="J310" i="1"/>
  <c r="J311" i="1"/>
  <c r="J309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287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65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43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21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199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77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55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33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11" i="1"/>
  <c r="J109" i="1"/>
  <c r="J108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86" i="1"/>
  <c r="J84" i="1"/>
  <c r="J83" i="1"/>
  <c r="J82" i="1"/>
  <c r="J79" i="1"/>
  <c r="J80" i="1"/>
  <c r="J78" i="1"/>
  <c r="J76" i="1"/>
  <c r="J75" i="1"/>
  <c r="J74" i="1"/>
  <c r="J72" i="1"/>
  <c r="J71" i="1"/>
  <c r="J70" i="1"/>
  <c r="J68" i="1"/>
  <c r="J67" i="1"/>
  <c r="J66" i="1"/>
  <c r="J64" i="1"/>
  <c r="J63" i="1"/>
  <c r="J62" i="1"/>
  <c r="J60" i="1"/>
  <c r="J59" i="1"/>
  <c r="J58" i="1"/>
  <c r="J56" i="1"/>
  <c r="J55" i="1"/>
  <c r="J54" i="1"/>
  <c r="J51" i="1"/>
  <c r="J52" i="1"/>
  <c r="J50" i="1"/>
  <c r="J47" i="1"/>
  <c r="J48" i="1"/>
  <c r="J46" i="1"/>
  <c r="J44" i="1"/>
  <c r="J40" i="1"/>
  <c r="J38" i="1"/>
  <c r="I35" i="1"/>
  <c r="J36" i="1"/>
  <c r="J35" i="1"/>
  <c r="J31" i="1"/>
  <c r="J32" i="1"/>
  <c r="J33" i="1"/>
  <c r="J30" i="1"/>
  <c r="J28" i="1"/>
  <c r="J27" i="1"/>
  <c r="J25" i="1"/>
  <c r="J24" i="1"/>
  <c r="J22" i="1"/>
  <c r="J21" i="1"/>
  <c r="J19" i="1"/>
  <c r="J18" i="1"/>
  <c r="J16" i="1"/>
  <c r="J15" i="1"/>
  <c r="J13" i="1"/>
  <c r="J12" i="1"/>
  <c r="J10" i="1"/>
  <c r="J9" i="1"/>
  <c r="J7" i="1"/>
  <c r="J6" i="1"/>
  <c r="I2002" i="1"/>
  <c r="J23" i="1"/>
  <c r="I2011" i="1"/>
  <c r="J17" i="1"/>
  <c r="J20" i="1"/>
  <c r="J107" i="1"/>
  <c r="J110" i="1"/>
  <c r="J81" i="1"/>
  <c r="J11" i="1"/>
  <c r="J14" i="1"/>
  <c r="I2071" i="1"/>
  <c r="I2072" i="1"/>
  <c r="I2073" i="1"/>
  <c r="I2070" i="1"/>
  <c r="H2074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05" i="1"/>
  <c r="H426" i="1"/>
  <c r="H404" i="1"/>
  <c r="HF1" i="1"/>
  <c r="IA1" i="1"/>
  <c r="HM1" i="1"/>
  <c r="IH1" i="1"/>
  <c r="HT1" i="1"/>
  <c r="I448" i="1"/>
  <c r="I2074" i="1"/>
  <c r="I426" i="1"/>
  <c r="H448" i="1"/>
  <c r="I1237" i="1"/>
  <c r="H1679" i="1"/>
  <c r="I1229" i="1"/>
  <c r="I1230" i="1"/>
  <c r="I1231" i="1"/>
  <c r="I1232" i="1"/>
  <c r="I1233" i="1"/>
  <c r="I1234" i="1"/>
  <c r="I1235" i="1"/>
  <c r="I1236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28" i="1"/>
  <c r="H1252" i="1"/>
  <c r="I679" i="1"/>
  <c r="I680" i="1"/>
  <c r="I681" i="1"/>
  <c r="I682" i="1"/>
  <c r="I683" i="1"/>
  <c r="I684" i="1"/>
  <c r="I678" i="1"/>
  <c r="H685" i="1"/>
  <c r="I811" i="1"/>
  <c r="I812" i="1"/>
  <c r="I813" i="1"/>
  <c r="I810" i="1"/>
  <c r="I815" i="1"/>
  <c r="I1252" i="1"/>
  <c r="I1679" i="1"/>
  <c r="I685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Y3" i="1"/>
  <c r="KA3" i="1"/>
  <c r="KB3" i="1"/>
  <c r="KC3" i="1"/>
  <c r="KD3" i="1"/>
  <c r="KF3" i="1"/>
  <c r="KG3" i="1"/>
  <c r="KH3" i="1"/>
  <c r="KI3" i="1"/>
  <c r="KJ3" i="1"/>
  <c r="KK3" i="1"/>
  <c r="KM3" i="1"/>
  <c r="KN3" i="1"/>
  <c r="KO3" i="1"/>
  <c r="KP3" i="1"/>
  <c r="KQ3" i="1"/>
  <c r="KR3" i="1"/>
  <c r="KT3" i="1"/>
  <c r="KU3" i="1"/>
  <c r="KV3" i="1"/>
  <c r="KW3" i="1"/>
  <c r="KX3" i="1"/>
  <c r="KY3" i="1"/>
  <c r="LA3" i="1"/>
  <c r="LB3" i="1"/>
  <c r="LC3" i="1"/>
  <c r="LD3" i="1"/>
  <c r="LE3" i="1"/>
  <c r="LF3" i="1"/>
  <c r="LH3" i="1"/>
  <c r="LI3" i="1"/>
  <c r="LJ3" i="1"/>
  <c r="LK3" i="1"/>
  <c r="LL3" i="1"/>
  <c r="LM3" i="1"/>
  <c r="LO3" i="1"/>
  <c r="LP3" i="1"/>
  <c r="LQ3" i="1"/>
  <c r="LR3" i="1"/>
  <c r="LS3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LB4" i="1"/>
  <c r="LC4" i="1"/>
  <c r="LD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2639" i="1"/>
  <c r="JQ1" i="1"/>
  <c r="KL1" i="1"/>
  <c r="JX1" i="1"/>
  <c r="KS1" i="1"/>
  <c r="KE1" i="1"/>
  <c r="IO1" i="1"/>
  <c r="JI1" i="1"/>
  <c r="JC1" i="1"/>
  <c r="IV1" i="1"/>
  <c r="H2069" i="1"/>
  <c r="I2066" i="1"/>
  <c r="I2067" i="1"/>
  <c r="I2068" i="1"/>
  <c r="I2065" i="1"/>
  <c r="I2061" i="1"/>
  <c r="I2062" i="1"/>
  <c r="I2063" i="1"/>
  <c r="I2060" i="1"/>
  <c r="I2056" i="1"/>
  <c r="I2057" i="1"/>
  <c r="I2058" i="1"/>
  <c r="I2055" i="1"/>
  <c r="I2051" i="1"/>
  <c r="I2052" i="1"/>
  <c r="I2053" i="1"/>
  <c r="I2050" i="1"/>
  <c r="I2069" i="1"/>
  <c r="I2054" i="1"/>
  <c r="I2064" i="1"/>
  <c r="I2059" i="1"/>
  <c r="I2638" i="1"/>
  <c r="I1986" i="1"/>
  <c r="I1987" i="1"/>
  <c r="I1988" i="1"/>
  <c r="I1989" i="1"/>
  <c r="I1990" i="1"/>
  <c r="I1991" i="1"/>
  <c r="I1992" i="1"/>
  <c r="I1985" i="1"/>
  <c r="H1993" i="1"/>
  <c r="H1663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48" i="1"/>
  <c r="I1663" i="1"/>
  <c r="I1977" i="1"/>
  <c r="I1978" i="1"/>
  <c r="I1979" i="1"/>
  <c r="I1980" i="1"/>
  <c r="I1981" i="1"/>
  <c r="I1982" i="1"/>
  <c r="I1983" i="1"/>
  <c r="I1976" i="1"/>
  <c r="H198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04" i="1"/>
  <c r="H1227" i="1"/>
  <c r="I671" i="1"/>
  <c r="I672" i="1"/>
  <c r="I673" i="1"/>
  <c r="I674" i="1"/>
  <c r="I675" i="1"/>
  <c r="I676" i="1"/>
  <c r="I670" i="1"/>
  <c r="H67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47" i="1"/>
  <c r="I1984" i="1"/>
  <c r="I1227" i="1"/>
  <c r="I677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32" i="1"/>
  <c r="H1647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383" i="1"/>
  <c r="J426" i="1"/>
  <c r="I404" i="1"/>
  <c r="I1647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180" i="1"/>
  <c r="I663" i="1"/>
  <c r="I664" i="1"/>
  <c r="I665" i="1"/>
  <c r="I666" i="1"/>
  <c r="I667" i="1"/>
  <c r="I668" i="1"/>
  <c r="I662" i="1"/>
  <c r="H669" i="1"/>
  <c r="H1203" i="1"/>
  <c r="I1203" i="1"/>
  <c r="I669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64" i="1"/>
  <c r="N2380" i="1"/>
  <c r="K2380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H2360" i="1"/>
  <c r="H2359" i="1"/>
  <c r="H2358" i="1"/>
  <c r="H2357" i="1"/>
  <c r="H2354" i="1"/>
  <c r="H2353" i="1"/>
  <c r="H2352" i="1"/>
  <c r="H2347" i="1"/>
  <c r="J2347" i="1"/>
  <c r="K2363" i="1"/>
  <c r="L2363" i="1"/>
  <c r="M2363" i="1"/>
  <c r="N2363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16" i="1"/>
  <c r="I1840" i="1"/>
  <c r="H1631" i="1"/>
  <c r="I805" i="1"/>
  <c r="I806" i="1"/>
  <c r="I807" i="1"/>
  <c r="I808" i="1"/>
  <c r="I804" i="1"/>
  <c r="H809" i="1"/>
  <c r="J2380" i="1"/>
  <c r="I2380" i="1"/>
  <c r="H2380" i="1"/>
  <c r="I1631" i="1"/>
  <c r="I809" i="1"/>
  <c r="H2363" i="1"/>
  <c r="I2363" i="1"/>
  <c r="J2363" i="1"/>
  <c r="I2343" i="1"/>
  <c r="I2344" i="1"/>
  <c r="I2345" i="1"/>
  <c r="I2342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61" i="1"/>
  <c r="J382" i="1"/>
  <c r="H382" i="1"/>
  <c r="I359" i="1"/>
  <c r="I382" i="1"/>
  <c r="EL6" i="2"/>
  <c r="EL149" i="2"/>
  <c r="EL150" i="2"/>
  <c r="EL151" i="2"/>
  <c r="EL152" i="2"/>
  <c r="EL153" i="2"/>
  <c r="EL154" i="2"/>
  <c r="EL155" i="2"/>
  <c r="EL156" i="2"/>
  <c r="EL157" i="2"/>
  <c r="EL158" i="2"/>
  <c r="EL159" i="2"/>
  <c r="EL160" i="2"/>
  <c r="EL161" i="2"/>
  <c r="EL163" i="2"/>
  <c r="EL164" i="2"/>
  <c r="EL165" i="2"/>
  <c r="EL166" i="2"/>
  <c r="EL167" i="2"/>
  <c r="EL168" i="2"/>
  <c r="EL169" i="2"/>
  <c r="EL170" i="2"/>
  <c r="EL171" i="2"/>
  <c r="EL172" i="2"/>
  <c r="EL173" i="2"/>
  <c r="EL174" i="2"/>
  <c r="EL176" i="2"/>
  <c r="EL177" i="2"/>
  <c r="EL178" i="2"/>
  <c r="EL179" i="2"/>
  <c r="EL180" i="2"/>
  <c r="EL181" i="2"/>
  <c r="EL182" i="2"/>
  <c r="EL183" i="2"/>
  <c r="EL184" i="2"/>
  <c r="EL186" i="2"/>
  <c r="EL187" i="2"/>
  <c r="EL188" i="2"/>
  <c r="EL189" i="2"/>
  <c r="EL190" i="2"/>
  <c r="EL193" i="2"/>
  <c r="EL194" i="2"/>
  <c r="EL195" i="2"/>
  <c r="EL196" i="2"/>
  <c r="I357" i="1"/>
  <c r="I1612" i="1"/>
  <c r="I1604" i="1"/>
  <c r="I1613" i="1"/>
  <c r="I1605" i="1"/>
  <c r="I1606" i="1"/>
  <c r="I1603" i="1"/>
  <c r="I1608" i="1"/>
  <c r="I1607" i="1"/>
  <c r="I1610" i="1"/>
  <c r="I1600" i="1"/>
  <c r="I1611" i="1"/>
  <c r="I1602" i="1"/>
  <c r="I1614" i="1"/>
  <c r="I1601" i="1"/>
  <c r="I1609" i="1"/>
  <c r="I1958" i="1"/>
  <c r="I1959" i="1"/>
  <c r="I1960" i="1"/>
  <c r="I1961" i="1"/>
  <c r="I1962" i="1"/>
  <c r="I1963" i="1"/>
  <c r="I1964" i="1"/>
  <c r="I1957" i="1"/>
  <c r="I1967" i="1"/>
  <c r="I1969" i="1"/>
  <c r="I1970" i="1"/>
  <c r="I1971" i="1"/>
  <c r="I1972" i="1"/>
  <c r="I1973" i="1"/>
  <c r="I1974" i="1"/>
  <c r="I1966" i="1"/>
  <c r="J1965" i="1"/>
  <c r="K1965" i="1"/>
  <c r="L1965" i="1"/>
  <c r="M1965" i="1"/>
  <c r="J1975" i="1"/>
  <c r="K1975" i="1"/>
  <c r="L1975" i="1"/>
  <c r="M1975" i="1"/>
  <c r="H1975" i="1"/>
  <c r="H1965" i="1"/>
  <c r="I1975" i="1"/>
  <c r="I1965" i="1"/>
  <c r="H1179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56" i="1"/>
  <c r="I655" i="1"/>
  <c r="I656" i="1"/>
  <c r="I657" i="1"/>
  <c r="I658" i="1"/>
  <c r="I659" i="1"/>
  <c r="I660" i="1"/>
  <c r="I654" i="1"/>
  <c r="H661" i="1"/>
  <c r="I1179" i="1"/>
  <c r="I661" i="1"/>
  <c r="G764" i="6"/>
  <c r="G765" i="6"/>
  <c r="G766" i="6"/>
  <c r="G767" i="6"/>
  <c r="G763" i="6"/>
  <c r="EN197" i="2"/>
  <c r="EO197" i="2"/>
  <c r="EP197" i="2"/>
  <c r="J2341" i="1"/>
  <c r="J2343" i="1"/>
  <c r="J2344" i="1"/>
  <c r="J2345" i="1"/>
  <c r="J2342" i="1"/>
  <c r="H2346" i="1"/>
  <c r="J2346" i="1"/>
  <c r="I2346" i="1"/>
  <c r="G762" i="6"/>
  <c r="G761" i="6"/>
  <c r="H653" i="1"/>
  <c r="I652" i="1"/>
  <c r="I650" i="1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21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39" i="6"/>
  <c r="I1142" i="1"/>
  <c r="I1140" i="1"/>
  <c r="I1135" i="1"/>
  <c r="I1129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35" i="1"/>
  <c r="J356" i="1"/>
  <c r="H356" i="1"/>
  <c r="H358" i="1"/>
  <c r="H360" i="1"/>
  <c r="J358" i="1"/>
  <c r="J360" i="1"/>
  <c r="I356" i="1"/>
  <c r="I358" i="1"/>
  <c r="I360" i="1"/>
  <c r="J1615" i="1"/>
  <c r="H1615" i="1"/>
  <c r="I1615" i="1"/>
  <c r="I1130" i="1"/>
  <c r="I1131" i="1"/>
  <c r="I1132" i="1"/>
  <c r="I1133" i="1"/>
  <c r="I1134" i="1"/>
  <c r="I1136" i="1"/>
  <c r="I1137" i="1"/>
  <c r="I1138" i="1"/>
  <c r="I1139" i="1"/>
  <c r="I1141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28" i="1"/>
  <c r="H1155" i="1"/>
  <c r="DW4" i="1"/>
  <c r="I645" i="1"/>
  <c r="I646" i="1"/>
  <c r="I647" i="1"/>
  <c r="I648" i="1"/>
  <c r="I649" i="1"/>
  <c r="I651" i="1"/>
  <c r="I644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I653" i="1"/>
  <c r="I1155" i="1"/>
  <c r="H312" i="1"/>
  <c r="I310" i="1"/>
  <c r="I311" i="1"/>
  <c r="I309" i="1"/>
  <c r="I799" i="1"/>
  <c r="I798" i="1"/>
  <c r="I803" i="1"/>
  <c r="I36" i="1"/>
  <c r="H803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25" i="1"/>
  <c r="H2341" i="1"/>
  <c r="I2341" i="1"/>
  <c r="H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291" i="1"/>
  <c r="H2307" i="1"/>
  <c r="I2324" i="1"/>
  <c r="J2307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13" i="1"/>
  <c r="J334" i="1"/>
  <c r="H334" i="1"/>
  <c r="I334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21" i="1"/>
  <c r="H2637" i="1"/>
  <c r="J2637" i="1"/>
  <c r="K2637" i="1"/>
  <c r="L2637" i="1"/>
  <c r="M2637" i="1"/>
  <c r="N2637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291" i="1"/>
  <c r="I2307" i="1"/>
  <c r="I2637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84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H1599" i="1"/>
  <c r="K1599" i="1"/>
  <c r="J1599" i="1"/>
  <c r="I1599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H1127" i="1"/>
  <c r="I637" i="1"/>
  <c r="I638" i="1"/>
  <c r="I639" i="1"/>
  <c r="I640" i="1"/>
  <c r="I641" i="1"/>
  <c r="I642" i="1"/>
  <c r="I636" i="1"/>
  <c r="H643" i="1"/>
  <c r="H797" i="1"/>
  <c r="I793" i="1"/>
  <c r="I794" i="1"/>
  <c r="I795" i="1"/>
  <c r="I796" i="1"/>
  <c r="I792" i="1"/>
  <c r="I797" i="1"/>
  <c r="I643" i="1"/>
  <c r="I109" i="1"/>
  <c r="I108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86" i="1"/>
  <c r="I74" i="1"/>
  <c r="I76" i="1"/>
  <c r="I75" i="1"/>
  <c r="H65" i="1"/>
  <c r="I64" i="1"/>
  <c r="I63" i="1"/>
  <c r="I62" i="1"/>
  <c r="I60" i="1"/>
  <c r="I59" i="1"/>
  <c r="I58" i="1"/>
  <c r="I54" i="1"/>
  <c r="I56" i="1"/>
  <c r="I55" i="1"/>
  <c r="I51" i="1"/>
  <c r="I52" i="1"/>
  <c r="I50" i="1"/>
  <c r="I28" i="1"/>
  <c r="I27" i="1"/>
  <c r="J29" i="1"/>
  <c r="I25" i="1"/>
  <c r="I24" i="1"/>
  <c r="J26" i="1"/>
  <c r="I22" i="1"/>
  <c r="I21" i="1"/>
  <c r="I10" i="1"/>
  <c r="I9" i="1"/>
  <c r="I7" i="1"/>
  <c r="I6" i="1"/>
  <c r="I65" i="1"/>
  <c r="I26" i="1"/>
  <c r="I29" i="1"/>
  <c r="I53" i="1"/>
  <c r="I107" i="1"/>
  <c r="I77" i="1"/>
  <c r="I33" i="1"/>
  <c r="I31" i="1"/>
  <c r="I288" i="1"/>
  <c r="I291" i="1"/>
  <c r="I294" i="1"/>
  <c r="I302" i="1"/>
  <c r="I304" i="1"/>
  <c r="I289" i="1"/>
  <c r="I295" i="1"/>
  <c r="I297" i="1"/>
  <c r="I299" i="1"/>
  <c r="I303" i="1"/>
  <c r="I305" i="1"/>
  <c r="I307" i="1"/>
  <c r="I287" i="1"/>
  <c r="I290" i="1"/>
  <c r="I292" i="1"/>
  <c r="I293" i="1"/>
  <c r="I296" i="1"/>
  <c r="I298" i="1"/>
  <c r="I300" i="1"/>
  <c r="I301" i="1"/>
  <c r="I306" i="1"/>
  <c r="H308" i="1"/>
  <c r="J308" i="1"/>
  <c r="J312" i="1"/>
  <c r="I1949" i="1"/>
  <c r="I1950" i="1"/>
  <c r="I1951" i="1"/>
  <c r="I1952" i="1"/>
  <c r="I1953" i="1"/>
  <c r="I1954" i="1"/>
  <c r="I1955" i="1"/>
  <c r="I1948" i="1"/>
  <c r="J1956" i="1"/>
  <c r="K1956" i="1"/>
  <c r="L1956" i="1"/>
  <c r="M1956" i="1"/>
  <c r="N1956" i="1"/>
  <c r="P1" i="1"/>
  <c r="CI1" i="1"/>
  <c r="H1956" i="1"/>
  <c r="I1940" i="1"/>
  <c r="I1941" i="1"/>
  <c r="I1942" i="1"/>
  <c r="I1943" i="1"/>
  <c r="I1944" i="1"/>
  <c r="I1945" i="1"/>
  <c r="I1946" i="1"/>
  <c r="I1939" i="1"/>
  <c r="J1947" i="1"/>
  <c r="H1947" i="1"/>
  <c r="I1931" i="1"/>
  <c r="I1932" i="1"/>
  <c r="I1933" i="1"/>
  <c r="I1934" i="1"/>
  <c r="I1935" i="1"/>
  <c r="I1936" i="1"/>
  <c r="I1937" i="1"/>
  <c r="I1930" i="1"/>
  <c r="H1938" i="1"/>
  <c r="O1" i="1"/>
  <c r="I1956" i="1"/>
  <c r="I308" i="1"/>
  <c r="I312" i="1"/>
  <c r="I1938" i="1"/>
  <c r="I1947" i="1"/>
  <c r="BM1" i="2"/>
  <c r="BL1" i="2"/>
  <c r="BN1" i="2"/>
  <c r="BO1" i="2"/>
  <c r="BK1" i="2"/>
  <c r="FE193" i="2"/>
  <c r="FE187" i="2"/>
  <c r="FE184" i="2"/>
  <c r="FE166" i="2"/>
  <c r="FE157" i="2"/>
  <c r="FE121" i="2"/>
  <c r="FE100" i="2"/>
  <c r="FE90" i="2"/>
  <c r="FE74" i="2"/>
  <c r="FE65" i="2"/>
  <c r="FE60" i="2"/>
  <c r="FE63" i="2"/>
  <c r="FE59" i="2"/>
  <c r="FE49" i="2"/>
  <c r="FE185" i="2"/>
  <c r="FE136" i="2"/>
  <c r="FE34" i="2"/>
  <c r="FE163" i="2"/>
  <c r="FE48" i="2"/>
  <c r="FE67" i="2"/>
  <c r="FE198" i="2"/>
  <c r="FE192" i="2"/>
  <c r="FE207" i="2"/>
  <c r="FE213" i="2"/>
  <c r="FE214" i="2"/>
  <c r="FE197" i="2"/>
  <c r="FE105" i="2"/>
  <c r="FE92" i="2"/>
  <c r="FE91" i="2"/>
  <c r="FE81" i="2"/>
  <c r="FE78" i="2"/>
  <c r="FE64" i="2"/>
  <c r="FE55" i="2"/>
  <c r="FE57" i="2"/>
  <c r="FE41" i="2"/>
  <c r="FE39" i="2"/>
  <c r="FE115" i="2"/>
  <c r="FE118" i="2"/>
  <c r="FE95" i="2"/>
  <c r="FE98" i="2"/>
  <c r="FE106" i="2"/>
  <c r="FE107" i="2"/>
  <c r="FE87" i="2"/>
  <c r="FE93" i="2"/>
  <c r="FE86" i="2"/>
  <c r="FE77" i="2"/>
  <c r="FE68" i="2"/>
  <c r="FE73" i="2"/>
  <c r="FE72" i="2"/>
  <c r="FE71" i="2"/>
  <c r="FE70" i="2"/>
  <c r="FE46" i="2"/>
  <c r="FE36" i="2"/>
  <c r="FE109" i="2"/>
  <c r="FE110" i="2"/>
  <c r="FE101" i="2"/>
  <c r="FE102" i="2"/>
  <c r="FE99" i="2"/>
  <c r="FE88" i="2"/>
  <c r="FE94" i="2"/>
  <c r="FE61" i="2"/>
  <c r="FE69" i="2"/>
  <c r="FE111" i="2"/>
  <c r="FE103" i="2"/>
  <c r="FE85" i="2"/>
  <c r="FE80" i="2"/>
  <c r="FE66" i="2"/>
  <c r="FE53" i="2"/>
  <c r="FE50" i="2"/>
  <c r="FE38" i="2"/>
  <c r="FE116" i="2"/>
  <c r="FE84" i="2"/>
  <c r="FE75" i="2"/>
  <c r="FE62" i="2"/>
  <c r="FE45" i="2"/>
  <c r="FE56" i="2"/>
  <c r="FE104" i="2"/>
  <c r="FE79" i="2"/>
  <c r="FE83" i="2"/>
  <c r="FE76" i="2"/>
  <c r="FE51" i="2"/>
  <c r="FE35" i="2"/>
  <c r="FE113" i="2"/>
  <c r="FE108" i="2"/>
  <c r="FE97" i="2"/>
  <c r="FE89" i="2"/>
  <c r="FE82" i="2"/>
  <c r="FE58" i="2"/>
  <c r="FE47" i="2"/>
  <c r="FE54" i="2"/>
  <c r="FE114" i="2"/>
  <c r="FE117" i="2"/>
  <c r="FE96" i="2"/>
  <c r="FE52" i="2"/>
  <c r="FE44" i="2"/>
  <c r="FE40" i="2"/>
  <c r="FE204" i="2"/>
  <c r="FE183" i="2"/>
  <c r="FE10" i="2"/>
  <c r="FE165" i="2"/>
  <c r="FE189" i="2"/>
  <c r="FE162" i="2"/>
  <c r="FE154" i="2"/>
  <c r="FE148" i="2"/>
  <c r="FE142" i="2"/>
  <c r="FE131" i="2"/>
  <c r="FE201" i="2"/>
  <c r="FE202" i="2"/>
  <c r="FE11" i="2"/>
  <c r="FE181" i="2"/>
  <c r="FE156" i="2"/>
  <c r="FE176" i="2"/>
  <c r="FE138" i="2"/>
  <c r="FE24" i="2"/>
  <c r="FE17" i="2"/>
  <c r="FE208" i="2"/>
  <c r="FE168" i="2"/>
  <c r="FE188" i="2"/>
  <c r="FE195" i="2"/>
  <c r="FE167" i="2"/>
  <c r="FE175" i="2"/>
  <c r="FE190" i="2"/>
  <c r="FE130" i="2"/>
  <c r="FE153" i="2"/>
  <c r="FE124" i="2"/>
  <c r="FE25" i="2"/>
  <c r="FE205" i="2"/>
  <c r="FE12" i="2"/>
  <c r="FE172" i="2"/>
  <c r="FE161" i="2"/>
  <c r="FE170" i="2"/>
  <c r="FE169" i="2"/>
  <c r="FE144" i="2"/>
  <c r="FE119" i="2"/>
  <c r="FE127" i="2"/>
  <c r="FE19" i="2"/>
  <c r="FE18" i="2"/>
  <c r="FE26" i="2"/>
  <c r="FE212" i="2"/>
  <c r="FE209" i="2"/>
  <c r="FE206" i="2"/>
  <c r="FE203" i="2"/>
  <c r="FE15" i="2"/>
  <c r="FE7" i="2"/>
  <c r="FE171" i="2"/>
  <c r="FE152" i="2"/>
  <c r="FE158" i="2"/>
  <c r="FE149" i="2"/>
  <c r="FE135" i="2"/>
  <c r="FE160" i="2"/>
  <c r="FE27" i="2"/>
  <c r="FE211" i="2"/>
  <c r="FE200" i="2"/>
  <c r="FE9" i="2"/>
  <c r="FE194" i="2"/>
  <c r="FE179" i="2"/>
  <c r="FE141" i="2"/>
  <c r="FE137" i="2"/>
  <c r="FE140" i="2"/>
  <c r="FE164" i="2"/>
  <c r="FE123" i="2"/>
  <c r="FE120" i="2"/>
  <c r="FE128" i="2"/>
  <c r="FE126" i="2"/>
  <c r="FE132" i="2"/>
  <c r="FE21" i="2"/>
  <c r="FE20" i="2"/>
  <c r="FE29" i="2"/>
  <c r="FE23" i="2"/>
  <c r="FE33" i="2"/>
  <c r="FE22" i="2"/>
  <c r="FE210" i="2"/>
  <c r="FE196" i="2"/>
  <c r="FE6" i="2"/>
  <c r="FE173" i="2"/>
  <c r="FE177" i="2"/>
  <c r="FE174" i="2"/>
  <c r="FE178" i="2"/>
  <c r="FE182" i="2"/>
  <c r="FE155" i="2"/>
  <c r="FE151" i="2"/>
  <c r="FE143" i="2"/>
  <c r="FE134" i="2"/>
  <c r="FE159" i="2"/>
  <c r="FE147" i="2"/>
  <c r="FE129" i="2"/>
  <c r="FE31" i="2"/>
  <c r="FE199" i="2"/>
  <c r="FE13" i="2"/>
  <c r="FE8" i="2"/>
  <c r="FE16" i="2"/>
  <c r="FE186" i="2"/>
  <c r="FE14" i="2"/>
  <c r="FE180" i="2"/>
  <c r="FE145" i="2"/>
  <c r="FE191" i="2"/>
  <c r="FE150" i="2"/>
  <c r="FE146" i="2"/>
  <c r="FE139" i="2"/>
  <c r="FE125" i="2"/>
  <c r="FE122" i="2"/>
  <c r="FE133" i="2"/>
  <c r="AJ1" i="2"/>
  <c r="AW1" i="2"/>
  <c r="BD1" i="2"/>
  <c r="CD1" i="2"/>
  <c r="BP1" i="2"/>
  <c r="AS1" i="2"/>
  <c r="BW1" i="2"/>
  <c r="BI1" i="2"/>
  <c r="BH1" i="2"/>
  <c r="BG1" i="2"/>
  <c r="DE1" i="2"/>
  <c r="BF1" i="2"/>
  <c r="BE1" i="2"/>
  <c r="DB1" i="2"/>
  <c r="BQ1" i="2"/>
  <c r="AU1" i="2"/>
  <c r="BB1" i="2"/>
  <c r="BA1" i="2"/>
  <c r="CW1" i="2"/>
  <c r="DD1" i="2"/>
  <c r="AY1" i="2"/>
  <c r="AX1" i="2"/>
  <c r="CT1" i="2"/>
  <c r="BJ1" i="2"/>
  <c r="AO1" i="2"/>
  <c r="CY1" i="2"/>
  <c r="AN1" i="2"/>
  <c r="DF1" i="2"/>
  <c r="AT1" i="2"/>
  <c r="CP1" i="2"/>
  <c r="CV1" i="2"/>
  <c r="AR1" i="2"/>
  <c r="DC1" i="2"/>
  <c r="AQ1" i="2"/>
  <c r="CM1" i="2"/>
  <c r="BC1" i="2"/>
  <c r="CZ1" i="2"/>
  <c r="CQ1" i="2"/>
  <c r="CX1" i="2"/>
  <c r="AM1" i="2"/>
  <c r="CH1" i="2"/>
  <c r="CO1" i="2"/>
  <c r="AL1" i="2"/>
  <c r="CU1" i="2"/>
  <c r="AK1" i="2"/>
  <c r="CE1" i="2"/>
  <c r="DA1" i="2"/>
  <c r="AV1" i="2"/>
  <c r="CR1" i="2"/>
  <c r="CJ1" i="2"/>
  <c r="CI1" i="2"/>
  <c r="BT1" i="2"/>
  <c r="CG1" i="2"/>
  <c r="CN1" i="2"/>
  <c r="BX1" i="2"/>
  <c r="CS1" i="2"/>
  <c r="AP1" i="2"/>
  <c r="CK1" i="2"/>
  <c r="CB1" i="2"/>
  <c r="CA1" i="2"/>
  <c r="BZ1" i="2"/>
  <c r="CF1" i="2"/>
  <c r="BR1" i="2"/>
  <c r="CL1" i="2"/>
  <c r="AI1" i="2"/>
  <c r="CC1" i="2"/>
  <c r="BV1" i="2"/>
  <c r="BU1" i="2"/>
  <c r="AZ1" i="2"/>
  <c r="BS1" i="2"/>
  <c r="BY1" i="2"/>
  <c r="AH1" i="2"/>
  <c r="H73" i="1"/>
  <c r="I72" i="1"/>
  <c r="I71" i="1"/>
  <c r="I70" i="1"/>
  <c r="I67" i="1"/>
  <c r="I68" i="1"/>
  <c r="I66" i="1"/>
  <c r="H69" i="1"/>
  <c r="I32" i="1"/>
  <c r="I30" i="1"/>
  <c r="J34" i="1"/>
  <c r="J37" i="1"/>
  <c r="H26" i="1"/>
  <c r="H29" i="1"/>
  <c r="H34" i="1"/>
  <c r="H37" i="1"/>
  <c r="I1580" i="1"/>
  <c r="I1579" i="1"/>
  <c r="J1581" i="1"/>
  <c r="J1583" i="1"/>
  <c r="K1581" i="1"/>
  <c r="K1583" i="1"/>
  <c r="H1581" i="1"/>
  <c r="H1583" i="1"/>
  <c r="FE4" i="2"/>
  <c r="I34" i="1"/>
  <c r="I37" i="1"/>
  <c r="I73" i="1"/>
  <c r="I69" i="1"/>
  <c r="I1581" i="1"/>
  <c r="I1583" i="1"/>
  <c r="L1" i="2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43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21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080" i="1"/>
  <c r="I1922" i="1"/>
  <c r="I1923" i="1"/>
  <c r="I1924" i="1"/>
  <c r="I1925" i="1"/>
  <c r="I1926" i="1"/>
  <c r="I1927" i="1"/>
  <c r="I1928" i="1"/>
  <c r="I1921" i="1"/>
  <c r="I629" i="1"/>
  <c r="I630" i="1"/>
  <c r="I631" i="1"/>
  <c r="I632" i="1"/>
  <c r="I633" i="1"/>
  <c r="I634" i="1"/>
  <c r="I628" i="1"/>
  <c r="H635" i="1"/>
  <c r="I787" i="1"/>
  <c r="I788" i="1"/>
  <c r="I789" i="1"/>
  <c r="I790" i="1"/>
  <c r="I786" i="1"/>
  <c r="H791" i="1"/>
  <c r="I1103" i="1"/>
  <c r="H1103" i="1"/>
  <c r="I635" i="1"/>
  <c r="I791" i="1"/>
  <c r="I44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65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63" i="1"/>
  <c r="H1578" i="1"/>
  <c r="I1578" i="1"/>
  <c r="J286" i="1"/>
  <c r="EL214" i="2"/>
  <c r="EQ34" i="2"/>
  <c r="ET34" i="2"/>
  <c r="ES34" i="2"/>
  <c r="ES112" i="2"/>
  <c r="EQ112" i="2"/>
  <c r="ET112" i="2"/>
  <c r="ET36" i="2"/>
  <c r="EQ36" i="2"/>
  <c r="ES36" i="2"/>
  <c r="ES35" i="2"/>
  <c r="ET35" i="2"/>
  <c r="EQ35" i="2"/>
  <c r="EQ43" i="2"/>
  <c r="ET43" i="2"/>
  <c r="ES43" i="2"/>
  <c r="ET214" i="2"/>
  <c r="ES214" i="2"/>
  <c r="EQ214" i="2"/>
  <c r="ET212" i="2"/>
  <c r="EQ212" i="2"/>
  <c r="ES212" i="2"/>
  <c r="ET213" i="2"/>
  <c r="EQ213" i="2"/>
  <c r="ES213" i="2"/>
  <c r="ES106" i="2"/>
  <c r="ET106" i="2"/>
  <c r="EQ106" i="2"/>
  <c r="ES105" i="2"/>
  <c r="ET105" i="2"/>
  <c r="EQ105" i="2"/>
  <c r="ES104" i="2"/>
  <c r="ET104" i="2"/>
  <c r="EQ104" i="2"/>
  <c r="ES103" i="2"/>
  <c r="ET103" i="2"/>
  <c r="EQ103" i="2"/>
  <c r="ET107" i="2"/>
  <c r="ES107" i="2"/>
  <c r="EQ107" i="2"/>
  <c r="I286" i="1"/>
  <c r="H286" i="1"/>
  <c r="ES180" i="2"/>
  <c r="ET180" i="2"/>
  <c r="EO1" i="2"/>
  <c r="EN10" i="2"/>
  <c r="EO10" i="2"/>
  <c r="EP10" i="2"/>
  <c r="EN11" i="2"/>
  <c r="EO11" i="2"/>
  <c r="EP11" i="2"/>
  <c r="EN13" i="2"/>
  <c r="EO13" i="2"/>
  <c r="EP13" i="2"/>
  <c r="EN14" i="2"/>
  <c r="EO14" i="2"/>
  <c r="EP14" i="2"/>
  <c r="EN15" i="2"/>
  <c r="EO15" i="2"/>
  <c r="EP15" i="2"/>
  <c r="EN16" i="2"/>
  <c r="EO16" i="2"/>
  <c r="EP16" i="2"/>
  <c r="EN18" i="2"/>
  <c r="EO18" i="2"/>
  <c r="EP18" i="2"/>
  <c r="EN19" i="2"/>
  <c r="EO19" i="2"/>
  <c r="EP19" i="2"/>
  <c r="EN20" i="2"/>
  <c r="EO20" i="2"/>
  <c r="EP20" i="2"/>
  <c r="EN21" i="2"/>
  <c r="EO21" i="2"/>
  <c r="EP21" i="2"/>
  <c r="EN22" i="2"/>
  <c r="EO22" i="2"/>
  <c r="EP22" i="2"/>
  <c r="EN23" i="2"/>
  <c r="EO23" i="2"/>
  <c r="EP23" i="2"/>
  <c r="EN24" i="2"/>
  <c r="EO24" i="2"/>
  <c r="EP24" i="2"/>
  <c r="EN25" i="2"/>
  <c r="EO25" i="2"/>
  <c r="EP25" i="2"/>
  <c r="EN26" i="2"/>
  <c r="EO26" i="2"/>
  <c r="EP26" i="2"/>
  <c r="EN38" i="2"/>
  <c r="EO38" i="2"/>
  <c r="EP38" i="2"/>
  <c r="EN39" i="2"/>
  <c r="EO39" i="2"/>
  <c r="EP39" i="2"/>
  <c r="EN40" i="2"/>
  <c r="EO40" i="2"/>
  <c r="EP40" i="2"/>
  <c r="EN41" i="2"/>
  <c r="EO41" i="2"/>
  <c r="EP41" i="2"/>
  <c r="EN44" i="2"/>
  <c r="EO44" i="2"/>
  <c r="EP44" i="2"/>
  <c r="EN45" i="2"/>
  <c r="EO45" i="2"/>
  <c r="EP45" i="2"/>
  <c r="EN46" i="2"/>
  <c r="EO46" i="2"/>
  <c r="EP46" i="2"/>
  <c r="EN47" i="2"/>
  <c r="EO47" i="2"/>
  <c r="EP47" i="2"/>
  <c r="EN48" i="2"/>
  <c r="EO48" i="2"/>
  <c r="EP48" i="2"/>
  <c r="EN49" i="2"/>
  <c r="EO49" i="2"/>
  <c r="EP49" i="2"/>
  <c r="EN50" i="2"/>
  <c r="EO50" i="2"/>
  <c r="EP50" i="2"/>
  <c r="EN51" i="2"/>
  <c r="EO51" i="2"/>
  <c r="EP51" i="2"/>
  <c r="EN52" i="2"/>
  <c r="EO52" i="2"/>
  <c r="EP52" i="2"/>
  <c r="EN53" i="2"/>
  <c r="EO53" i="2"/>
  <c r="EP53" i="2"/>
  <c r="EN54" i="2"/>
  <c r="EO54" i="2"/>
  <c r="EP54" i="2"/>
  <c r="EN55" i="2"/>
  <c r="EO55" i="2"/>
  <c r="EP55" i="2"/>
  <c r="EN56" i="2"/>
  <c r="EO56" i="2"/>
  <c r="EP56" i="2"/>
  <c r="EN57" i="2"/>
  <c r="EO57" i="2"/>
  <c r="EP57" i="2"/>
  <c r="EN58" i="2"/>
  <c r="EO58" i="2"/>
  <c r="EP58" i="2"/>
  <c r="EN59" i="2"/>
  <c r="EO59" i="2"/>
  <c r="EP59" i="2"/>
  <c r="EN60" i="2"/>
  <c r="EO60" i="2"/>
  <c r="EP60" i="2"/>
  <c r="EN61" i="2"/>
  <c r="EO61" i="2"/>
  <c r="EP61" i="2"/>
  <c r="EN62" i="2"/>
  <c r="EO62" i="2"/>
  <c r="EP62" i="2"/>
  <c r="EN63" i="2"/>
  <c r="EO63" i="2"/>
  <c r="EP63" i="2"/>
  <c r="EN64" i="2"/>
  <c r="EO64" i="2"/>
  <c r="EP64" i="2"/>
  <c r="EN65" i="2"/>
  <c r="EO65" i="2"/>
  <c r="EP65" i="2"/>
  <c r="EN66" i="2"/>
  <c r="EO66" i="2"/>
  <c r="EP66" i="2"/>
  <c r="EN67" i="2"/>
  <c r="EO67" i="2"/>
  <c r="EP67" i="2"/>
  <c r="EN69" i="2"/>
  <c r="EO69" i="2"/>
  <c r="EP69" i="2"/>
  <c r="EN70" i="2"/>
  <c r="EO70" i="2"/>
  <c r="EP70" i="2"/>
  <c r="EN71" i="2"/>
  <c r="EO71" i="2"/>
  <c r="EP71" i="2"/>
  <c r="EN72" i="2"/>
  <c r="EO72" i="2"/>
  <c r="EP72" i="2"/>
  <c r="EN74" i="2"/>
  <c r="EO74" i="2"/>
  <c r="EP74" i="2"/>
  <c r="EN75" i="2"/>
  <c r="EO75" i="2"/>
  <c r="EP75" i="2"/>
  <c r="EN76" i="2"/>
  <c r="EO76" i="2"/>
  <c r="EP76" i="2"/>
  <c r="EN77" i="2"/>
  <c r="EO77" i="2"/>
  <c r="EP77" i="2"/>
  <c r="EN78" i="2"/>
  <c r="EO78" i="2"/>
  <c r="EP78" i="2"/>
  <c r="EN79" i="2"/>
  <c r="EO79" i="2"/>
  <c r="EP79" i="2"/>
  <c r="EN80" i="2"/>
  <c r="EO80" i="2"/>
  <c r="EP80" i="2"/>
  <c r="EN81" i="2"/>
  <c r="EO81" i="2"/>
  <c r="EP81" i="2"/>
  <c r="EN82" i="2"/>
  <c r="EO82" i="2"/>
  <c r="EP82" i="2"/>
  <c r="EN83" i="2"/>
  <c r="EO83" i="2"/>
  <c r="EP83" i="2"/>
  <c r="EN84" i="2"/>
  <c r="EN85" i="2"/>
  <c r="EO85" i="2"/>
  <c r="EP85" i="2"/>
  <c r="EN86" i="2"/>
  <c r="EN87" i="2"/>
  <c r="EO87" i="2"/>
  <c r="EP87" i="2"/>
  <c r="EN88" i="2"/>
  <c r="EO88" i="2"/>
  <c r="EP88" i="2"/>
  <c r="EN89" i="2"/>
  <c r="EO89" i="2"/>
  <c r="EP89" i="2"/>
  <c r="EN90" i="2"/>
  <c r="EO90" i="2"/>
  <c r="EP90" i="2"/>
  <c r="EN91" i="2"/>
  <c r="EO91" i="2"/>
  <c r="EP91" i="2"/>
  <c r="EN92" i="2"/>
  <c r="EO92" i="2"/>
  <c r="EP92" i="2"/>
  <c r="EN93" i="2"/>
  <c r="EO93" i="2"/>
  <c r="EP93" i="2"/>
  <c r="EN94" i="2"/>
  <c r="EO94" i="2"/>
  <c r="EP94" i="2"/>
  <c r="EN95" i="2"/>
  <c r="EO95" i="2"/>
  <c r="EP95" i="2"/>
  <c r="EN96" i="2"/>
  <c r="EN97" i="2"/>
  <c r="EO97" i="2"/>
  <c r="EP97" i="2"/>
  <c r="EN98" i="2"/>
  <c r="EO98" i="2"/>
  <c r="EP98" i="2"/>
  <c r="EN99" i="2"/>
  <c r="EO99" i="2"/>
  <c r="EP99" i="2"/>
  <c r="EN100" i="2"/>
  <c r="EO100" i="2"/>
  <c r="EP100" i="2"/>
  <c r="EN101" i="2"/>
  <c r="EO101" i="2"/>
  <c r="EP101" i="2"/>
  <c r="EN102" i="2"/>
  <c r="EO102" i="2"/>
  <c r="EP102" i="2"/>
  <c r="EN108" i="2"/>
  <c r="EO108" i="2"/>
  <c r="EP108" i="2"/>
  <c r="EN109" i="2"/>
  <c r="EO109" i="2"/>
  <c r="EP109" i="2"/>
  <c r="EN110" i="2"/>
  <c r="EO110" i="2"/>
  <c r="EP110" i="2"/>
  <c r="EN111" i="2"/>
  <c r="EO111" i="2"/>
  <c r="EP111" i="2"/>
  <c r="EN113" i="2"/>
  <c r="EO113" i="2"/>
  <c r="EP113" i="2"/>
  <c r="EN114" i="2"/>
  <c r="EO114" i="2"/>
  <c r="EP114" i="2"/>
  <c r="EN115" i="2"/>
  <c r="EO115" i="2"/>
  <c r="EP115" i="2"/>
  <c r="EN116" i="2"/>
  <c r="EO116" i="2"/>
  <c r="EP116" i="2"/>
  <c r="EN117" i="2"/>
  <c r="EO117" i="2"/>
  <c r="EP117" i="2"/>
  <c r="EN118" i="2"/>
  <c r="EO118" i="2"/>
  <c r="EP118" i="2"/>
  <c r="EN119" i="2"/>
  <c r="EO119" i="2"/>
  <c r="EP119" i="2"/>
  <c r="EN120" i="2"/>
  <c r="EO120" i="2"/>
  <c r="EP120" i="2"/>
  <c r="EN121" i="2"/>
  <c r="EO121" i="2"/>
  <c r="EP121" i="2"/>
  <c r="EN122" i="2"/>
  <c r="EO122" i="2"/>
  <c r="EP122" i="2"/>
  <c r="EN123" i="2"/>
  <c r="EO123" i="2"/>
  <c r="EP123" i="2"/>
  <c r="EN124" i="2"/>
  <c r="EO124" i="2"/>
  <c r="EP124" i="2"/>
  <c r="EN125" i="2"/>
  <c r="EO125" i="2"/>
  <c r="EP125" i="2"/>
  <c r="EN126" i="2"/>
  <c r="EO126" i="2"/>
  <c r="EP126" i="2"/>
  <c r="EN127" i="2"/>
  <c r="EO127" i="2"/>
  <c r="EP127" i="2"/>
  <c r="EN128" i="2"/>
  <c r="EO128" i="2"/>
  <c r="EP128" i="2"/>
  <c r="EN129" i="2"/>
  <c r="EO129" i="2"/>
  <c r="EP129" i="2"/>
  <c r="EN130" i="2"/>
  <c r="EO130" i="2"/>
  <c r="EP130" i="2"/>
  <c r="EN131" i="2"/>
  <c r="EO131" i="2"/>
  <c r="EP131" i="2"/>
  <c r="EN132" i="2"/>
  <c r="EO132" i="2"/>
  <c r="EP132" i="2"/>
  <c r="EN133" i="2"/>
  <c r="EO133" i="2"/>
  <c r="EP133" i="2"/>
  <c r="EN134" i="2"/>
  <c r="EO134" i="2"/>
  <c r="EP134" i="2"/>
  <c r="EN135" i="2"/>
  <c r="EO135" i="2"/>
  <c r="EP135" i="2"/>
  <c r="EN136" i="2"/>
  <c r="EO136" i="2"/>
  <c r="EP136" i="2"/>
  <c r="EN137" i="2"/>
  <c r="EO137" i="2"/>
  <c r="EP137" i="2"/>
  <c r="EN138" i="2"/>
  <c r="EO138" i="2"/>
  <c r="EP138" i="2"/>
  <c r="EN139" i="2"/>
  <c r="EO139" i="2"/>
  <c r="EP139" i="2"/>
  <c r="EN140" i="2"/>
  <c r="EO140" i="2"/>
  <c r="EP140" i="2"/>
  <c r="EN141" i="2"/>
  <c r="EO141" i="2"/>
  <c r="EP141" i="2"/>
  <c r="EN142" i="2"/>
  <c r="EO142" i="2"/>
  <c r="EP142" i="2"/>
  <c r="EN143" i="2"/>
  <c r="EO143" i="2"/>
  <c r="EP143" i="2"/>
  <c r="EN144" i="2"/>
  <c r="EO144" i="2"/>
  <c r="EP144" i="2"/>
  <c r="EN145" i="2"/>
  <c r="EO145" i="2"/>
  <c r="EP145" i="2"/>
  <c r="EN146" i="2"/>
  <c r="EO146" i="2"/>
  <c r="EP146" i="2"/>
  <c r="EN147" i="2"/>
  <c r="EO147" i="2"/>
  <c r="EP147" i="2"/>
  <c r="EN149" i="2"/>
  <c r="EO149" i="2"/>
  <c r="EP149" i="2"/>
  <c r="EN150" i="2"/>
  <c r="EO150" i="2"/>
  <c r="EP150" i="2"/>
  <c r="EN151" i="2"/>
  <c r="EO151" i="2"/>
  <c r="EP151" i="2"/>
  <c r="EN152" i="2"/>
  <c r="EO152" i="2"/>
  <c r="EP152" i="2"/>
  <c r="EN153" i="2"/>
  <c r="EO153" i="2"/>
  <c r="EP153" i="2"/>
  <c r="EN154" i="2"/>
  <c r="EO154" i="2"/>
  <c r="EP154" i="2"/>
  <c r="EN155" i="2"/>
  <c r="EO155" i="2"/>
  <c r="EP155" i="2"/>
  <c r="EN156" i="2"/>
  <c r="EO156" i="2"/>
  <c r="EP156" i="2"/>
  <c r="EN157" i="2"/>
  <c r="EO157" i="2"/>
  <c r="EP157" i="2"/>
  <c r="EN158" i="2"/>
  <c r="EO158" i="2"/>
  <c r="EP158" i="2"/>
  <c r="EN159" i="2"/>
  <c r="EO159" i="2"/>
  <c r="EP159" i="2"/>
  <c r="EN160" i="2"/>
  <c r="EO160" i="2"/>
  <c r="EP160" i="2"/>
  <c r="EN161" i="2"/>
  <c r="EO161" i="2"/>
  <c r="EP161" i="2"/>
  <c r="EN162" i="2"/>
  <c r="EO162" i="2"/>
  <c r="EP162" i="2"/>
  <c r="EN163" i="2"/>
  <c r="EO163" i="2"/>
  <c r="EP163" i="2"/>
  <c r="EN164" i="2"/>
  <c r="EO164" i="2"/>
  <c r="EP164" i="2"/>
  <c r="EN165" i="2"/>
  <c r="EO165" i="2"/>
  <c r="EP165" i="2"/>
  <c r="EN166" i="2"/>
  <c r="EO166" i="2"/>
  <c r="EP166" i="2"/>
  <c r="EN167" i="2"/>
  <c r="EO167" i="2"/>
  <c r="EP167" i="2"/>
  <c r="EN168" i="2"/>
  <c r="EO168" i="2"/>
  <c r="EP168" i="2"/>
  <c r="EN169" i="2"/>
  <c r="EO169" i="2"/>
  <c r="EP169" i="2"/>
  <c r="EN170" i="2"/>
  <c r="EO170" i="2"/>
  <c r="EP170" i="2"/>
  <c r="EN171" i="2"/>
  <c r="EO171" i="2"/>
  <c r="EP171" i="2"/>
  <c r="EN172" i="2"/>
  <c r="EO172" i="2"/>
  <c r="EP172" i="2"/>
  <c r="EN173" i="2"/>
  <c r="EO173" i="2"/>
  <c r="EP173" i="2"/>
  <c r="EN174" i="2"/>
  <c r="EO174" i="2"/>
  <c r="EP174" i="2"/>
  <c r="EN176" i="2"/>
  <c r="EO176" i="2"/>
  <c r="EP176" i="2"/>
  <c r="EN177" i="2"/>
  <c r="EO177" i="2"/>
  <c r="EP177" i="2"/>
  <c r="EN178" i="2"/>
  <c r="EO178" i="2"/>
  <c r="EP178" i="2"/>
  <c r="EN179" i="2"/>
  <c r="EO179" i="2"/>
  <c r="EP179" i="2"/>
  <c r="EN180" i="2"/>
  <c r="EO180" i="2"/>
  <c r="EN181" i="2"/>
  <c r="EO181" i="2"/>
  <c r="EP181" i="2"/>
  <c r="EN182" i="2"/>
  <c r="EO182" i="2"/>
  <c r="EP182" i="2"/>
  <c r="EN183" i="2"/>
  <c r="EO183" i="2"/>
  <c r="EP183" i="2"/>
  <c r="EN184" i="2"/>
  <c r="EO184" i="2"/>
  <c r="EP184" i="2"/>
  <c r="EN185" i="2"/>
  <c r="EO185" i="2"/>
  <c r="EP185" i="2"/>
  <c r="EN186" i="2"/>
  <c r="EO186" i="2"/>
  <c r="EP186" i="2"/>
  <c r="EN187" i="2"/>
  <c r="EO187" i="2"/>
  <c r="EP187" i="2"/>
  <c r="EN188" i="2"/>
  <c r="EO188" i="2"/>
  <c r="EP188" i="2"/>
  <c r="EN189" i="2"/>
  <c r="EO189" i="2"/>
  <c r="EP189" i="2"/>
  <c r="EN192" i="2"/>
  <c r="EO192" i="2"/>
  <c r="EP192" i="2"/>
  <c r="EN193" i="2"/>
  <c r="EO193" i="2"/>
  <c r="EP193" i="2"/>
  <c r="EN194" i="2"/>
  <c r="EO194" i="2"/>
  <c r="EP194" i="2"/>
  <c r="EN195" i="2"/>
  <c r="EO195" i="2"/>
  <c r="EP195" i="2"/>
  <c r="EN196" i="2"/>
  <c r="EO196" i="2"/>
  <c r="EP196" i="2"/>
  <c r="EN6" i="2"/>
  <c r="EO6" i="2"/>
  <c r="EP6" i="2"/>
  <c r="EN7" i="2"/>
  <c r="EO7" i="2"/>
  <c r="EP7" i="2"/>
  <c r="EN8" i="2"/>
  <c r="EO8" i="2"/>
  <c r="EP8" i="2"/>
  <c r="EN9" i="2"/>
  <c r="EO9" i="2"/>
  <c r="EP9" i="2"/>
  <c r="EP180" i="2"/>
  <c r="EQ180" i="2"/>
  <c r="EO96" i="2"/>
  <c r="EP96" i="2"/>
  <c r="EO84" i="2"/>
  <c r="EP84" i="2"/>
  <c r="EO86" i="2"/>
  <c r="EP86" i="2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47" i="1"/>
  <c r="H1562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56" i="1"/>
  <c r="I621" i="1"/>
  <c r="I622" i="1"/>
  <c r="I623" i="1"/>
  <c r="I624" i="1"/>
  <c r="I625" i="1"/>
  <c r="I626" i="1"/>
  <c r="I620" i="1"/>
  <c r="H627" i="1"/>
  <c r="I1562" i="1"/>
  <c r="I1079" i="1"/>
  <c r="H1079" i="1"/>
  <c r="I627" i="1"/>
  <c r="I781" i="1"/>
  <c r="I782" i="1"/>
  <c r="I783" i="1"/>
  <c r="I784" i="1"/>
  <c r="I780" i="1"/>
  <c r="H785" i="1"/>
  <c r="I785" i="1"/>
  <c r="H1929" i="1"/>
  <c r="I1929" i="1"/>
  <c r="E685" i="6"/>
  <c r="I264" i="1"/>
  <c r="J264" i="1"/>
  <c r="K264" i="1"/>
  <c r="L264" i="1"/>
  <c r="M264" i="1"/>
  <c r="H264" i="1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67" i="6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32" i="1"/>
  <c r="I613" i="1"/>
  <c r="I614" i="1"/>
  <c r="I615" i="1"/>
  <c r="I616" i="1"/>
  <c r="I617" i="1"/>
  <c r="I618" i="1"/>
  <c r="I612" i="1"/>
  <c r="H619" i="1"/>
  <c r="H731" i="1"/>
  <c r="I1055" i="1"/>
  <c r="H1055" i="1"/>
  <c r="I619" i="1"/>
  <c r="I775" i="1"/>
  <c r="I776" i="1"/>
  <c r="I777" i="1"/>
  <c r="I778" i="1"/>
  <c r="I774" i="1"/>
  <c r="H779" i="1"/>
  <c r="I779" i="1"/>
  <c r="I178" i="1"/>
  <c r="I179" i="1"/>
  <c r="I180" i="1"/>
  <c r="I181" i="1"/>
  <c r="I182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77" i="1"/>
  <c r="I183" i="1"/>
  <c r="H242" i="1"/>
  <c r="I242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33" i="1"/>
  <c r="H1546" i="1"/>
  <c r="I1913" i="1"/>
  <c r="I1914" i="1"/>
  <c r="I1915" i="1"/>
  <c r="I1916" i="1"/>
  <c r="I1917" i="1"/>
  <c r="I1918" i="1"/>
  <c r="I1919" i="1"/>
  <c r="I1912" i="1"/>
  <c r="H1920" i="1"/>
  <c r="I1920" i="1"/>
  <c r="I40" i="1"/>
  <c r="I38" i="1"/>
  <c r="I1479" i="1"/>
  <c r="I1480" i="1"/>
  <c r="I1481" i="1"/>
  <c r="I1482" i="1"/>
  <c r="I1483" i="1"/>
  <c r="I1484" i="1"/>
  <c r="I1485" i="1"/>
  <c r="I1486" i="1"/>
  <c r="I1487" i="1"/>
  <c r="H148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08" i="1"/>
  <c r="H1031" i="1"/>
  <c r="I605" i="1"/>
  <c r="I606" i="1"/>
  <c r="I607" i="1"/>
  <c r="I608" i="1"/>
  <c r="I609" i="1"/>
  <c r="I610" i="1"/>
  <c r="I604" i="1"/>
  <c r="ES17" i="2"/>
  <c r="ET17" i="2"/>
  <c r="EQ17" i="2"/>
  <c r="ET191" i="2"/>
  <c r="ES191" i="2"/>
  <c r="EQ191" i="2"/>
  <c r="ES190" i="2"/>
  <c r="ET190" i="2"/>
  <c r="EQ190" i="2"/>
  <c r="ES12" i="2"/>
  <c r="ET12" i="2"/>
  <c r="EQ12" i="2"/>
  <c r="ES148" i="2"/>
  <c r="ET148" i="2"/>
  <c r="EQ148" i="2"/>
  <c r="ES175" i="2"/>
  <c r="EQ175" i="2"/>
  <c r="ET175" i="2"/>
  <c r="ES145" i="2"/>
  <c r="ET145" i="2"/>
  <c r="EQ145" i="2"/>
  <c r="ES150" i="2"/>
  <c r="ET150" i="2"/>
  <c r="EQ150" i="2"/>
  <c r="ES144" i="2"/>
  <c r="ET144" i="2"/>
  <c r="EQ144" i="2"/>
  <c r="ES149" i="2"/>
  <c r="ET149" i="2"/>
  <c r="EQ149" i="2"/>
  <c r="ES84" i="2"/>
  <c r="ET84" i="2"/>
  <c r="EQ84" i="2"/>
  <c r="ES85" i="2"/>
  <c r="ET85" i="2"/>
  <c r="EQ85" i="2"/>
  <c r="I1031" i="1"/>
  <c r="I611" i="1"/>
  <c r="H611" i="1"/>
  <c r="H61" i="1"/>
  <c r="H23" i="1"/>
  <c r="I23" i="1"/>
  <c r="I6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11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17" i="1"/>
  <c r="H1532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01" i="1"/>
  <c r="H1516" i="1"/>
  <c r="I1516" i="1"/>
  <c r="I1532" i="1"/>
  <c r="I1546" i="1"/>
  <c r="I1490" i="1"/>
  <c r="I1491" i="1"/>
  <c r="I1492" i="1"/>
  <c r="I1493" i="1"/>
  <c r="I1494" i="1"/>
  <c r="I1495" i="1"/>
  <c r="I1496" i="1"/>
  <c r="I1497" i="1"/>
  <c r="I1498" i="1"/>
  <c r="I1499" i="1"/>
  <c r="I1489" i="1"/>
  <c r="H1500" i="1"/>
  <c r="I1474" i="1"/>
  <c r="I1475" i="1"/>
  <c r="I1476" i="1"/>
  <c r="I1477" i="1"/>
  <c r="I1478" i="1"/>
  <c r="I1473" i="1"/>
  <c r="I1463" i="1"/>
  <c r="I1464" i="1"/>
  <c r="I1465" i="1"/>
  <c r="I1466" i="1"/>
  <c r="I1467" i="1"/>
  <c r="I1469" i="1"/>
  <c r="I1470" i="1"/>
  <c r="I1471" i="1"/>
  <c r="I1462" i="1"/>
  <c r="I1453" i="1"/>
  <c r="I1454" i="1"/>
  <c r="I1455" i="1"/>
  <c r="I1456" i="1"/>
  <c r="I1457" i="1"/>
  <c r="I1458" i="1"/>
  <c r="I1459" i="1"/>
  <c r="I1460" i="1"/>
  <c r="I1452" i="1"/>
  <c r="I1488" i="1"/>
  <c r="I1461" i="1"/>
  <c r="I1500" i="1"/>
  <c r="I763" i="1"/>
  <c r="I764" i="1"/>
  <c r="I765" i="1"/>
  <c r="I766" i="1"/>
  <c r="I762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199" i="1"/>
  <c r="H220" i="1"/>
  <c r="H773" i="1"/>
  <c r="I769" i="1"/>
  <c r="I770" i="1"/>
  <c r="I771" i="1"/>
  <c r="I772" i="1"/>
  <c r="I768" i="1"/>
  <c r="H767" i="1"/>
  <c r="I198" i="1"/>
  <c r="I773" i="1"/>
  <c r="I220" i="1"/>
  <c r="I855" i="1"/>
  <c r="I854" i="1"/>
  <c r="I1472" i="1"/>
  <c r="H1472" i="1"/>
  <c r="H1461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984" i="1"/>
  <c r="J1007" i="1"/>
  <c r="H1007" i="1"/>
  <c r="I1906" i="1"/>
  <c r="I1907" i="1"/>
  <c r="I1908" i="1"/>
  <c r="I1909" i="1"/>
  <c r="I1910" i="1"/>
  <c r="I1905" i="1"/>
  <c r="I1895" i="1"/>
  <c r="I1896" i="1"/>
  <c r="I1897" i="1"/>
  <c r="I1898" i="1"/>
  <c r="I1899" i="1"/>
  <c r="I1900" i="1"/>
  <c r="I1901" i="1"/>
  <c r="I1902" i="1"/>
  <c r="I1903" i="1"/>
  <c r="I1894" i="1"/>
  <c r="I1884" i="1"/>
  <c r="I1885" i="1"/>
  <c r="I1886" i="1"/>
  <c r="I1887" i="1"/>
  <c r="I1888" i="1"/>
  <c r="I1889" i="1"/>
  <c r="I1890" i="1"/>
  <c r="I1891" i="1"/>
  <c r="I1892" i="1"/>
  <c r="I1883" i="1"/>
  <c r="I1873" i="1"/>
  <c r="I1874" i="1"/>
  <c r="I1875" i="1"/>
  <c r="I1876" i="1"/>
  <c r="I1877" i="1"/>
  <c r="I1878" i="1"/>
  <c r="I1879" i="1"/>
  <c r="I1880" i="1"/>
  <c r="I1881" i="1"/>
  <c r="I1872" i="1"/>
  <c r="I1893" i="1"/>
  <c r="I1904" i="1"/>
  <c r="I1007" i="1"/>
  <c r="I132" i="1"/>
  <c r="I1911" i="1"/>
  <c r="H57" i="1"/>
  <c r="H53" i="1"/>
  <c r="I83" i="1"/>
  <c r="I84" i="1"/>
  <c r="I82" i="1"/>
  <c r="H85" i="1"/>
  <c r="I597" i="1"/>
  <c r="I598" i="1"/>
  <c r="I599" i="1"/>
  <c r="I600" i="1"/>
  <c r="I601" i="1"/>
  <c r="I602" i="1"/>
  <c r="I596" i="1"/>
  <c r="H603" i="1"/>
  <c r="H20" i="1"/>
  <c r="I19" i="1"/>
  <c r="I18" i="1"/>
  <c r="I20" i="1"/>
  <c r="I57" i="1"/>
  <c r="I85" i="1"/>
  <c r="I603" i="1"/>
  <c r="I754" i="1"/>
  <c r="I753" i="1"/>
  <c r="I752" i="1"/>
  <c r="I750" i="1"/>
  <c r="I767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H198" i="1"/>
  <c r="H176" i="1"/>
  <c r="I176" i="1"/>
  <c r="H154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33" i="1"/>
  <c r="H1911" i="1"/>
  <c r="I154" i="1"/>
  <c r="ES63" i="2"/>
  <c r="ES64" i="2"/>
  <c r="H1451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3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60" i="1"/>
  <c r="I16" i="1"/>
  <c r="I15" i="1"/>
  <c r="H761" i="1"/>
  <c r="I757" i="1"/>
  <c r="I758" i="1"/>
  <c r="I759" i="1"/>
  <c r="I760" i="1"/>
  <c r="I756" i="1"/>
  <c r="I751" i="1"/>
  <c r="I755" i="1"/>
  <c r="H755" i="1"/>
  <c r="ES68" i="2"/>
  <c r="ET68" i="2"/>
  <c r="EQ68" i="2"/>
  <c r="ES207" i="2"/>
  <c r="ET207" i="2"/>
  <c r="EQ207" i="2"/>
  <c r="ES210" i="2"/>
  <c r="ET210" i="2"/>
  <c r="EQ210" i="2"/>
  <c r="ET211" i="2"/>
  <c r="ES211" i="2"/>
  <c r="EQ211" i="2"/>
  <c r="ET203" i="2"/>
  <c r="ES203" i="2"/>
  <c r="EQ203" i="2"/>
  <c r="ES209" i="2"/>
  <c r="ET209" i="2"/>
  <c r="EQ209" i="2"/>
  <c r="ET205" i="2"/>
  <c r="ES205" i="2"/>
  <c r="EQ205" i="2"/>
  <c r="ES201" i="2"/>
  <c r="ET201" i="2"/>
  <c r="EQ201" i="2"/>
  <c r="ES208" i="2"/>
  <c r="ET208" i="2"/>
  <c r="EQ208" i="2"/>
  <c r="ET206" i="2"/>
  <c r="ES206" i="2"/>
  <c r="EQ206" i="2"/>
  <c r="ET204" i="2"/>
  <c r="ES204" i="2"/>
  <c r="EQ204" i="2"/>
  <c r="ES202" i="2"/>
  <c r="ET202" i="2"/>
  <c r="EQ202" i="2"/>
  <c r="ET198" i="2"/>
  <c r="ES198" i="2"/>
  <c r="EQ198" i="2"/>
  <c r="ES73" i="2"/>
  <c r="ET73" i="2"/>
  <c r="EQ73" i="2"/>
  <c r="ET197" i="2"/>
  <c r="ES197" i="2"/>
  <c r="EQ197" i="2"/>
  <c r="ET63" i="2"/>
  <c r="EQ63" i="2"/>
  <c r="ET64" i="2"/>
  <c r="EQ64" i="2"/>
  <c r="EQ65" i="2"/>
  <c r="ES65" i="2"/>
  <c r="ET65" i="2"/>
  <c r="I1451" i="1"/>
  <c r="H983" i="1"/>
  <c r="I983" i="1"/>
  <c r="I761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14" i="1"/>
  <c r="H1429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BO3" i="1"/>
  <c r="BP3" i="1"/>
  <c r="BQ3" i="1"/>
  <c r="BR3" i="1"/>
  <c r="BS3" i="1"/>
  <c r="BT3" i="1"/>
  <c r="BU3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I852" i="1"/>
  <c r="I851" i="1"/>
  <c r="I17" i="1"/>
  <c r="H17" i="1"/>
  <c r="I589" i="1"/>
  <c r="I590" i="1"/>
  <c r="I591" i="1"/>
  <c r="I592" i="1"/>
  <c r="I593" i="1"/>
  <c r="I594" i="1"/>
  <c r="I588" i="1"/>
  <c r="H595" i="1"/>
  <c r="I1429" i="1"/>
  <c r="I595" i="1"/>
  <c r="H1413" i="1"/>
  <c r="I1403" i="1"/>
  <c r="I1404" i="1"/>
  <c r="I1405" i="1"/>
  <c r="I1406" i="1"/>
  <c r="I1407" i="1"/>
  <c r="I1408" i="1"/>
  <c r="I1409" i="1"/>
  <c r="I1410" i="1"/>
  <c r="I1411" i="1"/>
  <c r="I1412" i="1"/>
  <c r="I1402" i="1"/>
  <c r="EL7" i="2"/>
  <c r="EL197" i="2"/>
  <c r="ES86" i="2"/>
  <c r="AD1" i="2"/>
  <c r="AB1" i="2"/>
  <c r="AC1" i="2"/>
  <c r="AF1" i="2"/>
  <c r="AG1" i="2"/>
  <c r="AA1" i="2"/>
  <c r="AE1" i="2"/>
  <c r="ES7" i="2"/>
  <c r="Y1" i="2"/>
  <c r="W1" i="2"/>
  <c r="Z1" i="2"/>
  <c r="U1" i="2"/>
  <c r="X1" i="2"/>
  <c r="V1" i="2"/>
  <c r="ES18" i="2"/>
  <c r="EQ195" i="2"/>
  <c r="EQ196" i="2"/>
  <c r="ES19" i="2"/>
  <c r="I1413" i="1"/>
  <c r="EQ86" i="2"/>
  <c r="ET86" i="2"/>
  <c r="ES6" i="2"/>
  <c r="ET6" i="2"/>
  <c r="EQ19" i="2"/>
  <c r="EQ18" i="2"/>
  <c r="EQ6" i="2"/>
  <c r="EQ7" i="2"/>
  <c r="ES195" i="2"/>
  <c r="ET7" i="2"/>
  <c r="ET196" i="2"/>
  <c r="ES196" i="2"/>
  <c r="ET19" i="2"/>
  <c r="ET195" i="2"/>
  <c r="ET18" i="2"/>
  <c r="H132" i="1"/>
  <c r="H1904" i="1"/>
  <c r="H1893" i="1"/>
  <c r="I949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50" i="1"/>
  <c r="I951" i="1"/>
  <c r="I952" i="1"/>
  <c r="I953" i="1"/>
  <c r="I954" i="1"/>
  <c r="I955" i="1"/>
  <c r="I956" i="1"/>
  <c r="I957" i="1"/>
  <c r="I958" i="1"/>
  <c r="I935" i="1"/>
  <c r="I959" i="1"/>
  <c r="H959" i="1"/>
  <c r="I849" i="1"/>
  <c r="I848" i="1"/>
  <c r="H14" i="1"/>
  <c r="I13" i="1"/>
  <c r="I12" i="1"/>
  <c r="I581" i="1"/>
  <c r="I582" i="1"/>
  <c r="I583" i="1"/>
  <c r="I584" i="1"/>
  <c r="I585" i="1"/>
  <c r="I586" i="1"/>
  <c r="I580" i="1"/>
  <c r="H587" i="1"/>
  <c r="H81" i="1"/>
  <c r="I79" i="1"/>
  <c r="I80" i="1"/>
  <c r="I78" i="1"/>
  <c r="I14" i="1"/>
  <c r="I81" i="1"/>
  <c r="I587" i="1"/>
  <c r="I1882" i="1"/>
  <c r="H1865" i="1"/>
  <c r="H107" i="1"/>
  <c r="H110" i="1"/>
  <c r="H1882" i="1"/>
  <c r="I110" i="1"/>
  <c r="I1871" i="1"/>
  <c r="H1871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K1" i="2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08" i="1"/>
  <c r="H934" i="1"/>
  <c r="I845" i="1"/>
  <c r="I47" i="1"/>
  <c r="I48" i="1"/>
  <c r="I46" i="1"/>
  <c r="H49" i="1"/>
  <c r="H11" i="1"/>
  <c r="I573" i="1"/>
  <c r="I574" i="1"/>
  <c r="I575" i="1"/>
  <c r="I576" i="1"/>
  <c r="I577" i="1"/>
  <c r="I578" i="1"/>
  <c r="I572" i="1"/>
  <c r="H579" i="1"/>
  <c r="H749" i="1"/>
  <c r="I934" i="1"/>
  <c r="I49" i="1"/>
  <c r="I11" i="1"/>
  <c r="I579" i="1"/>
  <c r="T3" i="1"/>
  <c r="U3" i="1"/>
  <c r="V3" i="1"/>
  <c r="W3" i="1"/>
  <c r="X3" i="1"/>
  <c r="Y3" i="1"/>
  <c r="Z3" i="1"/>
  <c r="AA3" i="1"/>
  <c r="AB3" i="1"/>
  <c r="AC3" i="1"/>
  <c r="S3" i="1"/>
  <c r="I1993" i="1"/>
  <c r="I2075" i="1"/>
  <c r="I2076" i="1"/>
  <c r="I2077" i="1"/>
  <c r="I1865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881" i="1"/>
  <c r="H907" i="1"/>
  <c r="I907" i="1"/>
  <c r="H77" i="1"/>
  <c r="H743" i="1"/>
  <c r="AS3" i="1"/>
  <c r="AT3" i="1"/>
  <c r="AU3" i="1"/>
  <c r="AV3" i="1"/>
  <c r="AW3" i="1"/>
  <c r="AX3" i="1"/>
  <c r="AY3" i="1"/>
  <c r="AZ3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O3" i="1"/>
  <c r="P3" i="1"/>
  <c r="Q3" i="1"/>
  <c r="R3" i="1"/>
  <c r="O4" i="1"/>
  <c r="P4" i="1"/>
  <c r="Q4" i="1"/>
  <c r="R4" i="1"/>
  <c r="I1401" i="1"/>
  <c r="I1390" i="1"/>
  <c r="H1401" i="1"/>
  <c r="H1390" i="1"/>
  <c r="H860" i="1"/>
  <c r="GP1" i="1"/>
  <c r="GO1" i="1"/>
  <c r="GN1" i="1"/>
  <c r="GM1" i="1"/>
  <c r="GL1" i="1"/>
  <c r="GK1" i="1"/>
  <c r="GJ1" i="1"/>
  <c r="GI1" i="1"/>
  <c r="GH1" i="1"/>
  <c r="GG1" i="1"/>
  <c r="GF1" i="1"/>
  <c r="GE1" i="1"/>
  <c r="GD1" i="1"/>
  <c r="GC1" i="1"/>
  <c r="GB1" i="1"/>
  <c r="GA1" i="1"/>
  <c r="FZ1" i="1"/>
  <c r="FY1" i="1"/>
  <c r="FX1" i="1"/>
  <c r="FW1" i="1"/>
  <c r="FV1" i="1"/>
  <c r="FU1" i="1"/>
  <c r="FT1" i="1"/>
  <c r="FS1" i="1"/>
  <c r="FR1" i="1"/>
  <c r="FQ1" i="1"/>
  <c r="FP1" i="1"/>
  <c r="FO1" i="1"/>
  <c r="FN1" i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H1" i="1"/>
  <c r="CG1" i="1"/>
  <c r="CF1" i="1"/>
  <c r="CE1" i="1"/>
  <c r="CD1" i="1"/>
  <c r="CC1" i="1"/>
  <c r="CB1" i="1"/>
  <c r="CA1" i="1"/>
  <c r="BZ1" i="1"/>
  <c r="BY1" i="1"/>
  <c r="BX1" i="1"/>
  <c r="BV1" i="1"/>
  <c r="BU1" i="1"/>
  <c r="BT1" i="1"/>
  <c r="BS1" i="1"/>
  <c r="BR1" i="1"/>
  <c r="BQ1" i="1"/>
  <c r="BP1" i="1"/>
  <c r="BO1" i="1"/>
  <c r="BN1" i="1"/>
  <c r="BM1" i="1"/>
  <c r="BL1" i="1"/>
  <c r="BK1" i="1"/>
  <c r="BI1" i="1"/>
  <c r="BH1" i="1"/>
  <c r="BG1" i="1"/>
  <c r="BF1" i="1"/>
  <c r="BE1" i="1"/>
  <c r="BD1" i="1"/>
  <c r="BC1" i="1"/>
  <c r="BB1" i="1"/>
  <c r="BA1" i="1"/>
  <c r="AZ1" i="1"/>
  <c r="AY1" i="1"/>
  <c r="AX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G1" i="1"/>
  <c r="AF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H568" i="1"/>
  <c r="H737" i="1"/>
  <c r="M4" i="2"/>
  <c r="M141" i="7"/>
  <c r="M142" i="7"/>
  <c r="DC4" i="2"/>
  <c r="DD4" i="2"/>
  <c r="DE4" i="2"/>
  <c r="DF4" i="2"/>
  <c r="H879" i="1"/>
  <c r="H878" i="1"/>
  <c r="I879" i="1"/>
  <c r="I878" i="1"/>
  <c r="I2238" i="1"/>
  <c r="I2239" i="1"/>
  <c r="I2240" i="1"/>
  <c r="I2241" i="1"/>
  <c r="I2242" i="1"/>
  <c r="I2243" i="1"/>
  <c r="I2237" i="1"/>
  <c r="I876" i="1"/>
  <c r="I875" i="1"/>
  <c r="I873" i="1"/>
  <c r="I872" i="1"/>
  <c r="I867" i="1"/>
  <c r="I865" i="1"/>
  <c r="I863" i="1"/>
  <c r="I2231" i="1"/>
  <c r="I2232" i="1"/>
  <c r="I2233" i="1"/>
  <c r="I2234" i="1"/>
  <c r="I2235" i="1"/>
  <c r="I2236" i="1"/>
  <c r="I2244" i="1"/>
  <c r="I2245" i="1"/>
  <c r="I2246" i="1"/>
  <c r="I2247" i="1"/>
  <c r="I2230" i="1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" i="10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O3" i="7"/>
  <c r="M3" i="7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H868" i="1"/>
  <c r="H866" i="1"/>
  <c r="H2256" i="1"/>
  <c r="H8" i="1"/>
  <c r="I869" i="1"/>
  <c r="I870" i="1"/>
  <c r="ES44" i="2"/>
  <c r="EQ127" i="2"/>
  <c r="EQ128" i="2"/>
  <c r="EQ139" i="2"/>
  <c r="EQ129" i="2"/>
  <c r="EQ136" i="2"/>
  <c r="EQ119" i="2"/>
  <c r="EQ134" i="2"/>
  <c r="EQ131" i="2"/>
  <c r="EQ135" i="2"/>
  <c r="EQ126" i="2"/>
  <c r="EQ123" i="2"/>
  <c r="EQ141" i="2"/>
  <c r="EQ125" i="2"/>
  <c r="EQ138" i="2"/>
  <c r="EQ121" i="2"/>
  <c r="EQ124" i="2"/>
  <c r="EQ143" i="2"/>
  <c r="EQ142" i="2"/>
  <c r="EQ130" i="2"/>
  <c r="EQ132" i="2"/>
  <c r="EQ137" i="2"/>
  <c r="EQ140" i="2"/>
  <c r="EQ133" i="2"/>
  <c r="EQ122" i="2"/>
  <c r="EQ120" i="2"/>
  <c r="EQ71" i="2"/>
  <c r="EQ74" i="2"/>
  <c r="EQ72" i="2"/>
  <c r="EQ75" i="2"/>
  <c r="EQ76" i="2"/>
  <c r="EQ67" i="2"/>
  <c r="EQ69" i="2"/>
  <c r="EQ164" i="2"/>
  <c r="EQ179" i="2"/>
  <c r="EQ167" i="2"/>
  <c r="EQ172" i="2"/>
  <c r="ES53" i="2"/>
  <c r="ES54" i="2"/>
  <c r="ES55" i="2"/>
  <c r="ES56" i="2"/>
  <c r="EQ97" i="2"/>
  <c r="EQ77" i="2"/>
  <c r="EQ78" i="2"/>
  <c r="EQ79" i="2"/>
  <c r="EQ163" i="2"/>
  <c r="I737" i="1"/>
  <c r="I8" i="1"/>
  <c r="J8" i="1"/>
  <c r="J737" i="1"/>
  <c r="I731" i="1"/>
  <c r="I2256" i="1"/>
  <c r="J731" i="1"/>
  <c r="I568" i="1"/>
  <c r="J568" i="1"/>
  <c r="I866" i="1"/>
  <c r="EQ56" i="2"/>
  <c r="EQ55" i="2"/>
  <c r="EQ54" i="2"/>
  <c r="EQ53" i="2"/>
  <c r="EQ44" i="2"/>
  <c r="ES163" i="2"/>
  <c r="ES79" i="2"/>
  <c r="ES78" i="2"/>
  <c r="ES77" i="2"/>
  <c r="ES97" i="2"/>
  <c r="ES172" i="2"/>
  <c r="ES167" i="2"/>
  <c r="ES179" i="2"/>
  <c r="ES164" i="2"/>
  <c r="ES76" i="2"/>
  <c r="ES120" i="2"/>
  <c r="ES122" i="2"/>
  <c r="ES133" i="2"/>
  <c r="ES140" i="2"/>
  <c r="ES137" i="2"/>
  <c r="ES132" i="2"/>
  <c r="ES130" i="2"/>
  <c r="ES142" i="2"/>
  <c r="ES143" i="2"/>
  <c r="ES124" i="2"/>
  <c r="ES121" i="2"/>
  <c r="ES138" i="2"/>
  <c r="ES125" i="2"/>
  <c r="ES141" i="2"/>
  <c r="ES123" i="2"/>
  <c r="ES126" i="2"/>
  <c r="ES135" i="2"/>
  <c r="ES131" i="2"/>
  <c r="ES134" i="2"/>
  <c r="ES119" i="2"/>
  <c r="ES136" i="2"/>
  <c r="ES129" i="2"/>
  <c r="ES139" i="2"/>
  <c r="ES128" i="2"/>
  <c r="ES127" i="2"/>
  <c r="ET163" i="2"/>
  <c r="ET79" i="2"/>
  <c r="ET78" i="2"/>
  <c r="ET77" i="2"/>
  <c r="ET97" i="2"/>
  <c r="ET56" i="2"/>
  <c r="ET55" i="2"/>
  <c r="ET54" i="2"/>
  <c r="ET53" i="2"/>
  <c r="ET172" i="2"/>
  <c r="ET167" i="2"/>
  <c r="ET179" i="2"/>
  <c r="ET164" i="2"/>
  <c r="ES69" i="2"/>
  <c r="ET69" i="2"/>
  <c r="ES67" i="2"/>
  <c r="ET67" i="2"/>
  <c r="ET76" i="2"/>
  <c r="ES75" i="2"/>
  <c r="ET75" i="2"/>
  <c r="ES72" i="2"/>
  <c r="ET72" i="2"/>
  <c r="ES74" i="2"/>
  <c r="ET74" i="2"/>
  <c r="ES71" i="2"/>
  <c r="ET71" i="2"/>
  <c r="ET120" i="2"/>
  <c r="ET122" i="2"/>
  <c r="ET133" i="2"/>
  <c r="ET140" i="2"/>
  <c r="ET137" i="2"/>
  <c r="ET132" i="2"/>
  <c r="ET130" i="2"/>
  <c r="ET142" i="2"/>
  <c r="ET143" i="2"/>
  <c r="ET124" i="2"/>
  <c r="ET121" i="2"/>
  <c r="ET138" i="2"/>
  <c r="ET125" i="2"/>
  <c r="ET141" i="2"/>
  <c r="ET123" i="2"/>
  <c r="ET126" i="2"/>
  <c r="ET135" i="2"/>
  <c r="ET131" i="2"/>
  <c r="ET134" i="2"/>
  <c r="ET119" i="2"/>
  <c r="ET136" i="2"/>
  <c r="ET129" i="2"/>
  <c r="ET139" i="2"/>
  <c r="ET128" i="2"/>
  <c r="ET127" i="2"/>
  <c r="ET44" i="2"/>
  <c r="EQ183" i="2"/>
  <c r="EQ170" i="2"/>
  <c r="EQ169" i="2"/>
  <c r="EQ178" i="2"/>
  <c r="EQ185" i="2"/>
  <c r="EQ177" i="2"/>
  <c r="EQ168" i="2"/>
  <c r="EQ166" i="2"/>
  <c r="EQ176" i="2"/>
  <c r="EQ174" i="2"/>
  <c r="EQ173" i="2"/>
  <c r="EQ165" i="2"/>
  <c r="EQ182" i="2"/>
  <c r="EQ171" i="2"/>
  <c r="EQ181" i="2"/>
  <c r="EQ184" i="2"/>
  <c r="ES57" i="2"/>
  <c r="EQ70" i="2"/>
  <c r="EQ98" i="2"/>
  <c r="EQ102" i="2"/>
  <c r="EQ101" i="2"/>
  <c r="EQ100" i="2"/>
  <c r="EQ99" i="2"/>
  <c r="EQ189" i="2"/>
  <c r="ES16" i="2"/>
  <c r="EQ192" i="2"/>
  <c r="EQ96" i="2"/>
  <c r="ES50" i="2"/>
  <c r="ES14" i="2"/>
  <c r="EQ81" i="2"/>
  <c r="EQ158" i="2"/>
  <c r="EQ194" i="2"/>
  <c r="EQ193" i="2"/>
  <c r="EQ160" i="2"/>
  <c r="ES21" i="2"/>
  <c r="ES60" i="2"/>
  <c r="EQ117" i="2"/>
  <c r="EQ92" i="2"/>
  <c r="ES41" i="2"/>
  <c r="ES46" i="2"/>
  <c r="ES62" i="2"/>
  <c r="EL185" i="2"/>
  <c r="EQ156" i="2"/>
  <c r="EQ162" i="2"/>
  <c r="EQ161" i="2"/>
  <c r="EQ159" i="2"/>
  <c r="EQ157" i="2"/>
  <c r="EQ152" i="2"/>
  <c r="EQ155" i="2"/>
  <c r="EQ154" i="2"/>
  <c r="EQ153" i="2"/>
  <c r="EQ151" i="2"/>
  <c r="EQ147" i="2"/>
  <c r="EQ186" i="2"/>
  <c r="ES61" i="2"/>
  <c r="EQ146" i="2"/>
  <c r="ES40" i="2"/>
  <c r="EQ89" i="2"/>
  <c r="ES45" i="2"/>
  <c r="ES10" i="2"/>
  <c r="ES11" i="2"/>
  <c r="ES49" i="2"/>
  <c r="ES9" i="2"/>
  <c r="ES8" i="2"/>
  <c r="ES51" i="2"/>
  <c r="ES38" i="2"/>
  <c r="EQ108" i="2"/>
  <c r="EQ111" i="2"/>
  <c r="EQ110" i="2"/>
  <c r="EQ188" i="2"/>
  <c r="EQ187" i="2"/>
  <c r="EQ113" i="2"/>
  <c r="EQ109" i="2"/>
  <c r="ES48" i="2"/>
  <c r="EQ116" i="2"/>
  <c r="EQ114" i="2"/>
  <c r="ES47" i="2"/>
  <c r="EQ115" i="2"/>
  <c r="ES52" i="2"/>
  <c r="ES39" i="2"/>
  <c r="EQ118" i="2"/>
  <c r="EQ95" i="2"/>
  <c r="EQ88" i="2"/>
  <c r="EQ93" i="2"/>
  <c r="EQ87" i="2"/>
  <c r="ES20" i="2"/>
  <c r="ES22" i="2"/>
  <c r="EQ80" i="2"/>
  <c r="EQ82" i="2"/>
  <c r="ES59" i="2"/>
  <c r="EQ91" i="2"/>
  <c r="ES24" i="2"/>
  <c r="ES66" i="2"/>
  <c r="ES58" i="2"/>
  <c r="EQ94" i="2"/>
  <c r="EQ90" i="2"/>
  <c r="ES13" i="2"/>
  <c r="ES23" i="2"/>
  <c r="ES15" i="2"/>
  <c r="EQ83" i="2"/>
  <c r="ES26" i="2"/>
  <c r="ES25" i="2"/>
  <c r="M1" i="2"/>
  <c r="N1" i="2"/>
  <c r="O1" i="2"/>
  <c r="Q1" i="2"/>
  <c r="T1" i="2"/>
  <c r="R1" i="2"/>
  <c r="S1" i="2"/>
  <c r="P1" i="2"/>
  <c r="EL191" i="2"/>
  <c r="EL162" i="2"/>
  <c r="EL192" i="2"/>
  <c r="EQ25" i="2"/>
  <c r="EQ26" i="2"/>
  <c r="EQ15" i="2"/>
  <c r="EQ23" i="2"/>
  <c r="EQ13" i="2"/>
  <c r="EQ58" i="2"/>
  <c r="EQ66" i="2"/>
  <c r="EQ24" i="2"/>
  <c r="EQ59" i="2"/>
  <c r="EQ22" i="2"/>
  <c r="EQ20" i="2"/>
  <c r="EQ39" i="2"/>
  <c r="EQ52" i="2"/>
  <c r="EQ47" i="2"/>
  <c r="EQ48" i="2"/>
  <c r="EQ38" i="2"/>
  <c r="EQ51" i="2"/>
  <c r="EQ8" i="2"/>
  <c r="EQ9" i="2"/>
  <c r="EQ49" i="2"/>
  <c r="EQ11" i="2"/>
  <c r="EQ10" i="2"/>
  <c r="EQ45" i="2"/>
  <c r="EQ40" i="2"/>
  <c r="EQ61" i="2"/>
  <c r="EQ62" i="2"/>
  <c r="EQ46" i="2"/>
  <c r="EQ41" i="2"/>
  <c r="EQ60" i="2"/>
  <c r="EQ21" i="2"/>
  <c r="EQ14" i="2"/>
  <c r="EQ50" i="2"/>
  <c r="EQ16" i="2"/>
  <c r="EQ57" i="2"/>
  <c r="ES83" i="2"/>
  <c r="ES90" i="2"/>
  <c r="ES94" i="2"/>
  <c r="ES91" i="2"/>
  <c r="ES82" i="2"/>
  <c r="ES80" i="2"/>
  <c r="ES87" i="2"/>
  <c r="ES93" i="2"/>
  <c r="ES88" i="2"/>
  <c r="ES95" i="2"/>
  <c r="ES118" i="2"/>
  <c r="ES115" i="2"/>
  <c r="ES114" i="2"/>
  <c r="ES116" i="2"/>
  <c r="ES109" i="2"/>
  <c r="ES113" i="2"/>
  <c r="ES187" i="2"/>
  <c r="ES188" i="2"/>
  <c r="ES110" i="2"/>
  <c r="ES111" i="2"/>
  <c r="ES108" i="2"/>
  <c r="ES89" i="2"/>
  <c r="ES146" i="2"/>
  <c r="ES186" i="2"/>
  <c r="ES147" i="2"/>
  <c r="ES151" i="2"/>
  <c r="ES153" i="2"/>
  <c r="ES154" i="2"/>
  <c r="ES155" i="2"/>
  <c r="ES152" i="2"/>
  <c r="ES157" i="2"/>
  <c r="ES159" i="2"/>
  <c r="ES161" i="2"/>
  <c r="ES162" i="2"/>
  <c r="ES156" i="2"/>
  <c r="ES92" i="2"/>
  <c r="ES117" i="2"/>
  <c r="ES160" i="2"/>
  <c r="ES194" i="2"/>
  <c r="ES158" i="2"/>
  <c r="ES81" i="2"/>
  <c r="ES96" i="2"/>
  <c r="ES189" i="2"/>
  <c r="ES99" i="2"/>
  <c r="ES100" i="2"/>
  <c r="ES101" i="2"/>
  <c r="ES102" i="2"/>
  <c r="ES98" i="2"/>
  <c r="ES184" i="2"/>
  <c r="ES181" i="2"/>
  <c r="ES171" i="2"/>
  <c r="ES182" i="2"/>
  <c r="ES165" i="2"/>
  <c r="ES173" i="2"/>
  <c r="ES174" i="2"/>
  <c r="ES176" i="2"/>
  <c r="ES166" i="2"/>
  <c r="ES168" i="2"/>
  <c r="ES177" i="2"/>
  <c r="ES185" i="2"/>
  <c r="ES178" i="2"/>
  <c r="ES169" i="2"/>
  <c r="ES170" i="2"/>
  <c r="ES183" i="2"/>
  <c r="ET193" i="2"/>
  <c r="ES193" i="2"/>
  <c r="ES192" i="2"/>
  <c r="ET192" i="2"/>
  <c r="ET25" i="2"/>
  <c r="ET26" i="2"/>
  <c r="ET83" i="2"/>
  <c r="ET15" i="2"/>
  <c r="ET23" i="2"/>
  <c r="ET13" i="2"/>
  <c r="ET90" i="2"/>
  <c r="ET94" i="2"/>
  <c r="ET58" i="2"/>
  <c r="ET66" i="2"/>
  <c r="ET24" i="2"/>
  <c r="ET91" i="2"/>
  <c r="ET59" i="2"/>
  <c r="ET82" i="2"/>
  <c r="ET80" i="2"/>
  <c r="ET22" i="2"/>
  <c r="ET20" i="2"/>
  <c r="ET87" i="2"/>
  <c r="ET93" i="2"/>
  <c r="ET88" i="2"/>
  <c r="ET95" i="2"/>
  <c r="ET118" i="2"/>
  <c r="ET39" i="2"/>
  <c r="ET52" i="2"/>
  <c r="ET115" i="2"/>
  <c r="ET47" i="2"/>
  <c r="ET114" i="2"/>
  <c r="ET116" i="2"/>
  <c r="ET48" i="2"/>
  <c r="ET109" i="2"/>
  <c r="ET113" i="2"/>
  <c r="ET187" i="2"/>
  <c r="ET188" i="2"/>
  <c r="ET110" i="2"/>
  <c r="ET111" i="2"/>
  <c r="ET108" i="2"/>
  <c r="ET38" i="2"/>
  <c r="ET51" i="2"/>
  <c r="ET8" i="2"/>
  <c r="ET9" i="2"/>
  <c r="ET49" i="2"/>
  <c r="ET11" i="2"/>
  <c r="ET10" i="2"/>
  <c r="ET45" i="2"/>
  <c r="ET89" i="2"/>
  <c r="ET40" i="2"/>
  <c r="ET146" i="2"/>
  <c r="ET61" i="2"/>
  <c r="ET186" i="2"/>
  <c r="ET147" i="2"/>
  <c r="ET151" i="2"/>
  <c r="ET153" i="2"/>
  <c r="ET154" i="2"/>
  <c r="ET155" i="2"/>
  <c r="ET152" i="2"/>
  <c r="ET157" i="2"/>
  <c r="ET159" i="2"/>
  <c r="ET161" i="2"/>
  <c r="ET162" i="2"/>
  <c r="ET156" i="2"/>
  <c r="ET62" i="2"/>
  <c r="ET46" i="2"/>
  <c r="ET41" i="2"/>
  <c r="ET92" i="2"/>
  <c r="ET117" i="2"/>
  <c r="ET60" i="2"/>
  <c r="ET21" i="2"/>
  <c r="ET160" i="2"/>
  <c r="ET194" i="2"/>
  <c r="ET158" i="2"/>
  <c r="ET81" i="2"/>
  <c r="ET14" i="2"/>
  <c r="ET50" i="2"/>
  <c r="ET96" i="2"/>
  <c r="ET16" i="2"/>
  <c r="ET189" i="2"/>
  <c r="ET99" i="2"/>
  <c r="ET100" i="2"/>
  <c r="ET101" i="2"/>
  <c r="ET102" i="2"/>
  <c r="ET98" i="2"/>
  <c r="ES70" i="2"/>
  <c r="ET70" i="2"/>
  <c r="ET57" i="2"/>
  <c r="ET184" i="2"/>
  <c r="ET181" i="2"/>
  <c r="ET171" i="2"/>
  <c r="ET182" i="2"/>
  <c r="ET165" i="2"/>
  <c r="ET173" i="2"/>
  <c r="ET174" i="2"/>
  <c r="ET176" i="2"/>
  <c r="ET166" i="2"/>
  <c r="ET168" i="2"/>
  <c r="ET177" i="2"/>
  <c r="ET185" i="2"/>
  <c r="ET178" i="2"/>
  <c r="ET169" i="2"/>
  <c r="ET170" i="2"/>
  <c r="ET183" i="2"/>
  <c r="ES3" i="2"/>
  <c r="EQ3" i="2"/>
  <c r="ET3" i="2"/>
  <c r="EL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interval="1" name="Abfrage von AS400 X420PRDSD" type="1" refreshedVersion="7" deleted="1" saveData="1">
    <dbPr connection="" command=""/>
  </connection>
</connections>
</file>

<file path=xl/sharedStrings.xml><?xml version="1.0" encoding="utf-8"?>
<sst xmlns="http://schemas.openxmlformats.org/spreadsheetml/2006/main" count="27496" uniqueCount="2781">
  <si>
    <t>CW0</t>
  </si>
  <si>
    <t>update 20/1/2021</t>
  </si>
  <si>
    <t>CW</t>
  </si>
  <si>
    <t>WEEK</t>
  </si>
  <si>
    <t>CW47</t>
  </si>
  <si>
    <t>CW48</t>
  </si>
  <si>
    <t>CW49</t>
  </si>
  <si>
    <t>CW50</t>
  </si>
  <si>
    <t>CW51</t>
  </si>
  <si>
    <t>CW52</t>
  </si>
  <si>
    <t>Model</t>
  </si>
  <si>
    <t>Part number</t>
  </si>
  <si>
    <t>Customer Parts</t>
  </si>
  <si>
    <t>Customer</t>
  </si>
  <si>
    <t>Description</t>
  </si>
  <si>
    <t>Box S.T</t>
  </si>
  <si>
    <t>Purchas order</t>
  </si>
  <si>
    <t>PO Qty</t>
  </si>
  <si>
    <t>Delivery schedule</t>
  </si>
  <si>
    <t>delivered quantiry</t>
  </si>
  <si>
    <t>PRICE</t>
  </si>
  <si>
    <t>PO DATE</t>
  </si>
  <si>
    <t>Delivery date</t>
  </si>
  <si>
    <t>Result</t>
  </si>
  <si>
    <t>V205</t>
  </si>
  <si>
    <t>A2052400CN13</t>
  </si>
  <si>
    <t>CHINA</t>
  </si>
  <si>
    <t>V205 HM FS STV Assy</t>
  </si>
  <si>
    <t>A2052500CN09</t>
  </si>
  <si>
    <t>A205250009</t>
  </si>
  <si>
    <t>V205 HM FS CU Assy</t>
  </si>
  <si>
    <t>DAMLER</t>
  </si>
  <si>
    <t>TOTAL</t>
  </si>
  <si>
    <t>OS</t>
  </si>
  <si>
    <t>88390J900008</t>
  </si>
  <si>
    <t>88390J9000</t>
  </si>
  <si>
    <t>HMC-Seoul</t>
  </si>
  <si>
    <t>UKS22BOSA0</t>
  </si>
  <si>
    <t>DONE</t>
  </si>
  <si>
    <t>88190J910009</t>
  </si>
  <si>
    <t>88190J91000</t>
  </si>
  <si>
    <t>UKS22AOSA0</t>
  </si>
  <si>
    <t>UKS22COSA1</t>
  </si>
  <si>
    <t>UKS231OSA0</t>
  </si>
  <si>
    <t>UKS232OSA0</t>
  </si>
  <si>
    <t>GOING</t>
  </si>
  <si>
    <t>UKS233OSAO</t>
  </si>
  <si>
    <t>UKS234OSAO</t>
  </si>
  <si>
    <t>UKS235OSAO</t>
  </si>
  <si>
    <t>UKS236OSAO</t>
  </si>
  <si>
    <t>88390J900009</t>
  </si>
  <si>
    <t>88190J910010</t>
  </si>
  <si>
    <t>UKS237OSAO</t>
  </si>
  <si>
    <t>HYUNDAI Mobis Seoul</t>
  </si>
  <si>
    <t>DHBCP3101S</t>
  </si>
  <si>
    <t>DHBYP2C01S</t>
  </si>
  <si>
    <t>DHBCP3102S</t>
  </si>
  <si>
    <t>JK</t>
  </si>
  <si>
    <t>88370AR00020</t>
  </si>
  <si>
    <t>88370AR000</t>
  </si>
  <si>
    <t>DHBXP3301S</t>
  </si>
  <si>
    <t>OS EV</t>
  </si>
  <si>
    <t>89190K400007</t>
  </si>
  <si>
    <t>89190-K4000</t>
  </si>
  <si>
    <t>UKS22BOSB0</t>
  </si>
  <si>
    <t>89290K400007</t>
  </si>
  <si>
    <t>89290-K4000</t>
  </si>
  <si>
    <t>89193K400005</t>
  </si>
  <si>
    <t>89193-K4000</t>
  </si>
  <si>
    <t>UKS22COSB1</t>
  </si>
  <si>
    <t>UKS232OSB0</t>
  </si>
  <si>
    <t>UKS233OSB0</t>
  </si>
  <si>
    <t>UKS234OSB0</t>
  </si>
  <si>
    <t>UKS235OSB0</t>
  </si>
  <si>
    <t>UKS236OSB0</t>
  </si>
  <si>
    <t>OS HEV</t>
  </si>
  <si>
    <t>89190CM00010</t>
  </si>
  <si>
    <t>89190CM000</t>
  </si>
  <si>
    <t>UKS22AOSF0</t>
  </si>
  <si>
    <t>89193CM00011</t>
  </si>
  <si>
    <t>89193CM000</t>
  </si>
  <si>
    <t>89290CM00010</t>
  </si>
  <si>
    <t>89290CM000</t>
  </si>
  <si>
    <t>UKS22COSF1</t>
  </si>
  <si>
    <t>UKS232OSF0</t>
  </si>
  <si>
    <t>P33A</t>
  </si>
  <si>
    <t>873356RA0B01</t>
  </si>
  <si>
    <t>D011M010</t>
  </si>
  <si>
    <t>NISSAN</t>
  </si>
  <si>
    <t>BMB22K001</t>
  </si>
  <si>
    <t>873356RA1B01</t>
  </si>
  <si>
    <t>D011M020</t>
  </si>
  <si>
    <t>873356RA3B02</t>
  </si>
  <si>
    <t>D011M030</t>
  </si>
  <si>
    <t>876356RA0A07</t>
  </si>
  <si>
    <t>D011M110</t>
  </si>
  <si>
    <t>873856RA0B01</t>
  </si>
  <si>
    <t>D012M010</t>
  </si>
  <si>
    <t>873856RA1B01</t>
  </si>
  <si>
    <t>D012M020</t>
  </si>
  <si>
    <t>873856RA3B02</t>
  </si>
  <si>
    <t>D012M030</t>
  </si>
  <si>
    <t>886356RA0A07</t>
  </si>
  <si>
    <t>D014Z011</t>
  </si>
  <si>
    <t>883356RA1B01</t>
  </si>
  <si>
    <t>D014Z012</t>
  </si>
  <si>
    <t>883856RA1B01</t>
  </si>
  <si>
    <t>D014Z013</t>
  </si>
  <si>
    <t>883356RA0B01</t>
  </si>
  <si>
    <t>D014Z014</t>
  </si>
  <si>
    <t>883856RA0B01</t>
  </si>
  <si>
    <t>D014Z015</t>
  </si>
  <si>
    <t>883356RA2B01</t>
  </si>
  <si>
    <t>D014Z016</t>
  </si>
  <si>
    <t>883856RA2B01</t>
  </si>
  <si>
    <t>D014Z017</t>
  </si>
  <si>
    <t>883356RA5B01</t>
  </si>
  <si>
    <t>D015M100</t>
  </si>
  <si>
    <t>883356RA6B01</t>
  </si>
  <si>
    <t>D015M200</t>
  </si>
  <si>
    <t>883356RA7B01</t>
  </si>
  <si>
    <t>D015M300</t>
  </si>
  <si>
    <t>886356RA5A05</t>
  </si>
  <si>
    <t>D015M400</t>
  </si>
  <si>
    <t>883856RA5B01</t>
  </si>
  <si>
    <t>D016M100</t>
  </si>
  <si>
    <t>883856RA6B01</t>
  </si>
  <si>
    <t>D016M200</t>
  </si>
  <si>
    <t>883856RA7B01</t>
  </si>
  <si>
    <t>D016M300</t>
  </si>
  <si>
    <t>BMB22K002</t>
  </si>
  <si>
    <t>873356RA0B02</t>
  </si>
  <si>
    <t>873356RA0B</t>
  </si>
  <si>
    <t>BMB22L001</t>
  </si>
  <si>
    <t>873356RA1B02</t>
  </si>
  <si>
    <t>873356RA1B</t>
  </si>
  <si>
    <t>873356RA3B04</t>
  </si>
  <si>
    <t>873356RA3B</t>
  </si>
  <si>
    <t>876356RA0A</t>
  </si>
  <si>
    <t>873856RA0B02</t>
  </si>
  <si>
    <t>873856RA0B</t>
  </si>
  <si>
    <t>873856RA1B02</t>
  </si>
  <si>
    <t>873856RA1B</t>
  </si>
  <si>
    <t>873856RA3B04</t>
  </si>
  <si>
    <t>873856RA3B</t>
  </si>
  <si>
    <t>886356RA0A</t>
  </si>
  <si>
    <t>883356RA1B04</t>
  </si>
  <si>
    <t>883356RA1B</t>
  </si>
  <si>
    <t>883856RA1B04</t>
  </si>
  <si>
    <t>883856RA1B</t>
  </si>
  <si>
    <t>883356RA0B02</t>
  </si>
  <si>
    <t>883356RA0B</t>
  </si>
  <si>
    <t>883856RA0B02</t>
  </si>
  <si>
    <t>883856RA0B</t>
  </si>
  <si>
    <t>883356RA2B02</t>
  </si>
  <si>
    <t>883356RA2B</t>
  </si>
  <si>
    <t>883856RA2B02</t>
  </si>
  <si>
    <t>883856RA2B</t>
  </si>
  <si>
    <t>883356RA5B02</t>
  </si>
  <si>
    <t>883356RA5B</t>
  </si>
  <si>
    <t>883356RA6B02</t>
  </si>
  <si>
    <t>883356RA6B</t>
  </si>
  <si>
    <t>883356RA7B02</t>
  </si>
  <si>
    <t>883356RA7B</t>
  </si>
  <si>
    <t>886356RA5A</t>
  </si>
  <si>
    <t>883856RA5B02</t>
  </si>
  <si>
    <t>883856RA5B</t>
  </si>
  <si>
    <t>883856RA6B02</t>
  </si>
  <si>
    <t>883856RA6B</t>
  </si>
  <si>
    <t>883856RA7B02</t>
  </si>
  <si>
    <t>883856RA7B</t>
  </si>
  <si>
    <t>P33B</t>
  </si>
  <si>
    <r>
      <t>883856RA7B</t>
    </r>
    <r>
      <rPr>
        <b/>
        <sz val="14"/>
        <color rgb="FFFF0000"/>
        <rFont val="Arial"/>
        <family val="2"/>
      </rPr>
      <t>01</t>
    </r>
  </si>
  <si>
    <t>BMB22A002</t>
  </si>
  <si>
    <t>BMB23A001</t>
  </si>
  <si>
    <t>BMB23C001</t>
  </si>
  <si>
    <t>BMB23D001</t>
  </si>
  <si>
    <r>
      <t>883856RA7B</t>
    </r>
    <r>
      <rPr>
        <b/>
        <sz val="14"/>
        <color rgb="FFFF0000"/>
        <rFont val="Arial"/>
        <family val="2"/>
      </rPr>
      <t>02</t>
    </r>
  </si>
  <si>
    <t>BMB23E001</t>
  </si>
  <si>
    <t>BMB23F001</t>
  </si>
  <si>
    <t>BMB23G001</t>
  </si>
  <si>
    <t>BMB23G002</t>
  </si>
  <si>
    <t>BMB23H001</t>
  </si>
  <si>
    <t>BMB23I001</t>
  </si>
  <si>
    <t>BMB23I002</t>
  </si>
  <si>
    <t>BMB23I003</t>
  </si>
  <si>
    <t>BMB23J001</t>
  </si>
  <si>
    <t>BMB23K001</t>
  </si>
  <si>
    <t>BMB23L001</t>
  </si>
  <si>
    <t>BMB24A001</t>
  </si>
  <si>
    <t>BMB24B001</t>
  </si>
  <si>
    <t>BMB24C001</t>
  </si>
  <si>
    <t>BMB24D001</t>
  </si>
  <si>
    <t>BMB24E001</t>
  </si>
  <si>
    <t>BMB24F001</t>
  </si>
  <si>
    <t>TIANJIN</t>
  </si>
  <si>
    <t>873356RA2A13</t>
  </si>
  <si>
    <t>873856RA2A13</t>
  </si>
  <si>
    <t>876356US0A03</t>
  </si>
  <si>
    <t>876356US0A05</t>
  </si>
  <si>
    <t>873856RA2A13N</t>
  </si>
  <si>
    <t>883356RA0A16</t>
  </si>
  <si>
    <t>B326SH-V210709-01</t>
  </si>
  <si>
    <t>883856RA0A16</t>
  </si>
  <si>
    <t>873356RA0A12N</t>
  </si>
  <si>
    <t>B326SH-V210709-02</t>
  </si>
  <si>
    <t>873856RA0A12N</t>
  </si>
  <si>
    <t>JX1</t>
  </si>
  <si>
    <t>88170T600011N</t>
  </si>
  <si>
    <t>88170T6000</t>
  </si>
  <si>
    <t>UKS22BJX10</t>
  </si>
  <si>
    <t>88370T600011</t>
  </si>
  <si>
    <t>88370T6000</t>
  </si>
  <si>
    <t>89170T600008</t>
  </si>
  <si>
    <t>89170T6000</t>
  </si>
  <si>
    <t>89175T600004N</t>
  </si>
  <si>
    <t>89175T6000</t>
  </si>
  <si>
    <t>89270T600008</t>
  </si>
  <si>
    <t>89270T6000</t>
  </si>
  <si>
    <t>89370T600009</t>
  </si>
  <si>
    <t>89370T6000</t>
  </si>
  <si>
    <t>89470T600009</t>
  </si>
  <si>
    <t>89470T6000</t>
  </si>
  <si>
    <t>JX1 ver</t>
  </si>
  <si>
    <t>UKS22CJX11</t>
  </si>
  <si>
    <t>UKS231JX10</t>
  </si>
  <si>
    <t>UKS232JX10</t>
  </si>
  <si>
    <t>UKS233JX10</t>
  </si>
  <si>
    <t>UKS234JX10</t>
  </si>
  <si>
    <t>UKS235JX10</t>
  </si>
  <si>
    <t>UKS236JX10</t>
  </si>
  <si>
    <t>UKS237JX10</t>
  </si>
  <si>
    <t>UKS238JX10</t>
  </si>
  <si>
    <t>89370T600010</t>
  </si>
  <si>
    <t>89470T600010</t>
  </si>
  <si>
    <t>UKS239JX10</t>
  </si>
  <si>
    <t>UKS23AJX10</t>
  </si>
  <si>
    <t>GOIING</t>
  </si>
  <si>
    <t>UKS23BJX16</t>
  </si>
  <si>
    <t>UKS23CJX10</t>
  </si>
  <si>
    <t>UKS241JX1</t>
  </si>
  <si>
    <t>UKS242JX10</t>
  </si>
  <si>
    <t>UKS243JX10</t>
  </si>
  <si>
    <t>UKS244JX10</t>
  </si>
  <si>
    <t>UKS245JX10</t>
  </si>
  <si>
    <t>RENAULT</t>
  </si>
  <si>
    <t>ADI210707-01</t>
  </si>
  <si>
    <t>ADI210610-04</t>
  </si>
  <si>
    <t>ADIENT</t>
  </si>
  <si>
    <t>ADI220811-04</t>
  </si>
  <si>
    <t>rev 14/sep 31K--&gt;38K</t>
  </si>
  <si>
    <t>ADI220914-04</t>
  </si>
  <si>
    <t>revice</t>
  </si>
  <si>
    <t>ADI221013-04</t>
  </si>
  <si>
    <t>7.4</t>
  </si>
  <si>
    <t>rev 26--&gt;23.600</t>
  </si>
  <si>
    <t>2.3</t>
  </si>
  <si>
    <t>2.87</t>
  </si>
  <si>
    <t>7.18</t>
  </si>
  <si>
    <t>ADI221118-04</t>
  </si>
  <si>
    <t>ADI221212-04</t>
  </si>
  <si>
    <t>ADI230106-04</t>
  </si>
  <si>
    <t>ADI230210-04</t>
  </si>
  <si>
    <t>ADI230310-04</t>
  </si>
  <si>
    <t>ADI230410-04</t>
  </si>
  <si>
    <t>ADI230512-04</t>
  </si>
  <si>
    <t>ADI230605-04</t>
  </si>
  <si>
    <t>ADI230706-04</t>
  </si>
  <si>
    <t>ADI231016-04</t>
  </si>
  <si>
    <t>398525007P</t>
  </si>
  <si>
    <t>ADI240105-04-R1</t>
  </si>
  <si>
    <t>revise</t>
  </si>
  <si>
    <t>ADI240129-04</t>
  </si>
  <si>
    <t>ADI240216-04</t>
  </si>
  <si>
    <t>ADI240116-04-R1</t>
  </si>
  <si>
    <t>3/21</t>
  </si>
  <si>
    <t>ADI240206</t>
  </si>
  <si>
    <t>398674009P</t>
  </si>
  <si>
    <t>ADI240308-04</t>
  </si>
  <si>
    <t>OS-PEN</t>
  </si>
  <si>
    <t>88190I300004</t>
  </si>
  <si>
    <t>88190I3000</t>
  </si>
  <si>
    <t>UKS22BOSG0</t>
  </si>
  <si>
    <t>88390I300003</t>
  </si>
  <si>
    <t>88390I3000</t>
  </si>
  <si>
    <t>UKS22COSG1</t>
  </si>
  <si>
    <t>UKS231OSG0</t>
  </si>
  <si>
    <t>UKS232OSG0</t>
  </si>
  <si>
    <t>MOBIS</t>
  </si>
  <si>
    <t>DHBXP1801S</t>
  </si>
  <si>
    <t>DHBXP1701S</t>
  </si>
  <si>
    <t xml:space="preserve">CPMPENSATION </t>
  </si>
  <si>
    <t>TB660</t>
  </si>
  <si>
    <t>Heater element Mazda TB660</t>
  </si>
  <si>
    <t>Dummy element Mazda TB660</t>
  </si>
  <si>
    <t>X253</t>
  </si>
  <si>
    <t>A205330003</t>
  </si>
  <si>
    <t>A2XX</t>
  </si>
  <si>
    <t>646315800AB00</t>
  </si>
  <si>
    <t>Steering Wheel Heater</t>
  </si>
  <si>
    <t>646316000AB00</t>
  </si>
  <si>
    <t>A2XX new</t>
  </si>
  <si>
    <t>646315800BC01</t>
  </si>
  <si>
    <t>Steering Wheel Heater Sport</t>
  </si>
  <si>
    <t>646316000BC00</t>
  </si>
  <si>
    <t>Steering Wheel Heater  Standard</t>
  </si>
  <si>
    <t>646315800AB01</t>
  </si>
  <si>
    <t>646316000AB01</t>
  </si>
  <si>
    <t>A2XX Ver1</t>
  </si>
  <si>
    <t>A2XX NEW</t>
  </si>
  <si>
    <t>646315800CD00</t>
  </si>
  <si>
    <t>646316000CD00</t>
  </si>
  <si>
    <t>A2XX Ver2</t>
  </si>
  <si>
    <t>88170AR05007N</t>
  </si>
  <si>
    <t>88170AR050</t>
  </si>
  <si>
    <t>UKS22AJKA0</t>
  </si>
  <si>
    <t>89170AR05010</t>
  </si>
  <si>
    <t>89170AR050</t>
  </si>
  <si>
    <t>88170AR10017N</t>
  </si>
  <si>
    <t>88170AR100</t>
  </si>
  <si>
    <t>88170AR15006</t>
  </si>
  <si>
    <t>88170AR150</t>
  </si>
  <si>
    <t>89170AR00020</t>
  </si>
  <si>
    <t>89170AR000</t>
  </si>
  <si>
    <t>89170AR10007</t>
  </si>
  <si>
    <t>89170AR100</t>
  </si>
  <si>
    <t>89170AR15007</t>
  </si>
  <si>
    <t>89170AR150</t>
  </si>
  <si>
    <t>89175AR00005</t>
  </si>
  <si>
    <t>89175AR000</t>
  </si>
  <si>
    <t>89270AR00020</t>
  </si>
  <si>
    <t>89270AR000</t>
  </si>
  <si>
    <t>89270AR05010</t>
  </si>
  <si>
    <t>89270AR050</t>
  </si>
  <si>
    <t>89270AR10007</t>
  </si>
  <si>
    <t>89270AR100</t>
  </si>
  <si>
    <t>89270AR15007</t>
  </si>
  <si>
    <t>89270AR150</t>
  </si>
  <si>
    <t>88170AR00015N</t>
  </si>
  <si>
    <t>88170AR000</t>
  </si>
  <si>
    <t>88370AR05009</t>
  </si>
  <si>
    <t>88370AR050</t>
  </si>
  <si>
    <t>89370AR00017</t>
  </si>
  <si>
    <t>89370AR000</t>
  </si>
  <si>
    <t>89370AR00018</t>
  </si>
  <si>
    <t>89370AR05009</t>
  </si>
  <si>
    <t>89370AR050</t>
  </si>
  <si>
    <t>89370AR10007</t>
  </si>
  <si>
    <t>89370AR100</t>
  </si>
  <si>
    <t>89370AR15007</t>
  </si>
  <si>
    <t>89370AR150</t>
  </si>
  <si>
    <t>89470AR00017</t>
  </si>
  <si>
    <t>89470AR000</t>
  </si>
  <si>
    <t>89470AR00018</t>
  </si>
  <si>
    <t>89470AR05008</t>
  </si>
  <si>
    <t>89470AR050</t>
  </si>
  <si>
    <t>89470AR05009</t>
  </si>
  <si>
    <t>89470AR10007</t>
  </si>
  <si>
    <t>89470AR100</t>
  </si>
  <si>
    <t>89470AR15007</t>
  </si>
  <si>
    <t>89470AR150</t>
  </si>
  <si>
    <t>UKS22BJKA0</t>
  </si>
  <si>
    <t>UKS22BJKB0</t>
  </si>
  <si>
    <t>UKS22CJKB1</t>
  </si>
  <si>
    <t>UKS231JKA0</t>
  </si>
  <si>
    <t>JKA</t>
  </si>
  <si>
    <t>UKS232JKA0</t>
  </si>
  <si>
    <t>JKB</t>
  </si>
  <si>
    <t>UKS232JKB0</t>
  </si>
  <si>
    <t>UKS233JKA0</t>
  </si>
  <si>
    <t>UKS233JKB0</t>
  </si>
  <si>
    <t>UKS234JKA0</t>
  </si>
  <si>
    <t>UKS234JKB0</t>
  </si>
  <si>
    <t>UKS235JKB0</t>
  </si>
  <si>
    <t>REVISE 1k-&gt;1.3k</t>
  </si>
  <si>
    <t>UKS236JKA0</t>
  </si>
  <si>
    <t>UKS236JKB0</t>
  </si>
  <si>
    <t>UKS237JKA0</t>
  </si>
  <si>
    <t>3000--&gt;5000</t>
  </si>
  <si>
    <t>UKS237JKB0</t>
  </si>
  <si>
    <t>UKS238JKA0</t>
  </si>
  <si>
    <t>89170AR00021</t>
  </si>
  <si>
    <t>89170AR05011</t>
  </si>
  <si>
    <t>89270AR00021</t>
  </si>
  <si>
    <t>89270AR05011</t>
  </si>
  <si>
    <t>UKS238JKB0</t>
  </si>
  <si>
    <t>UKS239JKA0</t>
  </si>
  <si>
    <t xml:space="preserve">GOING </t>
  </si>
  <si>
    <t>UKS239JKB0</t>
  </si>
  <si>
    <t>UKS23AJKA0</t>
  </si>
  <si>
    <t>UKS23BJKA0</t>
  </si>
  <si>
    <t>UKS23CJKA0</t>
  </si>
  <si>
    <t>22/11</t>
  </si>
  <si>
    <t>89175AR00005N</t>
  </si>
  <si>
    <t>UKS23CJKB0</t>
  </si>
  <si>
    <t>UKS241JKA0</t>
  </si>
  <si>
    <t>UKS241JKB0</t>
  </si>
  <si>
    <t>UKS242JKA0</t>
  </si>
  <si>
    <t>REVISE</t>
  </si>
  <si>
    <t>UKS242JKB0</t>
  </si>
  <si>
    <t>2500--&gt;5000</t>
  </si>
  <si>
    <t>1500--&gt;3000</t>
  </si>
  <si>
    <t>1000--&gt;2000</t>
  </si>
  <si>
    <t>UKS243JKA0</t>
  </si>
  <si>
    <t>UKS243JKB0</t>
  </si>
  <si>
    <t>UKS244JKB0</t>
  </si>
  <si>
    <t>UKS245JKB0</t>
  </si>
  <si>
    <t>TBD</t>
  </si>
  <si>
    <t>Hyundai Transys</t>
  </si>
  <si>
    <t>P22040401</t>
  </si>
  <si>
    <t>88370AR00018</t>
  </si>
  <si>
    <t>88370AR05008</t>
  </si>
  <si>
    <t>89370AR05008</t>
  </si>
  <si>
    <t>89370AR10006</t>
  </si>
  <si>
    <t>89370AR15006</t>
  </si>
  <si>
    <t>89470AR10006</t>
  </si>
  <si>
    <t>89470AR15006</t>
  </si>
  <si>
    <t>88170-AR000</t>
  </si>
  <si>
    <t>P2201109-1</t>
  </si>
  <si>
    <t>88170-AR050</t>
  </si>
  <si>
    <t>88170-AR100</t>
  </si>
  <si>
    <t>88170-AR150</t>
  </si>
  <si>
    <t>88370-AR000</t>
  </si>
  <si>
    <t>88370-AR050</t>
  </si>
  <si>
    <t>89270-AR050</t>
  </si>
  <si>
    <t>89175-AR000</t>
  </si>
  <si>
    <t>89370-AR050</t>
  </si>
  <si>
    <t>89470-AR050</t>
  </si>
  <si>
    <t>89170-AR050</t>
  </si>
  <si>
    <t>P2201111-1</t>
  </si>
  <si>
    <t>89170-AR000</t>
  </si>
  <si>
    <t>89270-AR000</t>
  </si>
  <si>
    <t>89370-AR000</t>
  </si>
  <si>
    <t>89470-AR000</t>
  </si>
  <si>
    <t>Transys-Alabama</t>
  </si>
  <si>
    <t>P2201123-1</t>
  </si>
  <si>
    <t>89170-AR100</t>
  </si>
  <si>
    <t>89270-AR100</t>
  </si>
  <si>
    <t>89370-AR100</t>
  </si>
  <si>
    <t>89470-AR100</t>
  </si>
  <si>
    <t>89370-AR150</t>
  </si>
  <si>
    <t>89470-AR150</t>
  </si>
  <si>
    <t>P2201202-2</t>
  </si>
  <si>
    <t>P2201222-1</t>
  </si>
  <si>
    <t>reivse 31/Jan1300--&gt;1200</t>
  </si>
  <si>
    <t>P2201205-1</t>
  </si>
  <si>
    <t>revise 775--&gt;1000</t>
  </si>
  <si>
    <t>P2200112-1</t>
  </si>
  <si>
    <t>P2200125-1</t>
  </si>
  <si>
    <t>P2200206-1</t>
  </si>
  <si>
    <t>2/7/2023--vise &gt;1/3 r</t>
  </si>
  <si>
    <t>7800--&gt;9700</t>
  </si>
  <si>
    <t>P2300310-1</t>
  </si>
  <si>
    <t>HBXP2304050001</t>
  </si>
  <si>
    <t>HBXP2304180001</t>
  </si>
  <si>
    <t>HBXP2305110001</t>
  </si>
  <si>
    <t>HBXP2305050001</t>
  </si>
  <si>
    <t>P2300627-1</t>
  </si>
  <si>
    <t>P2300809-1rev1</t>
  </si>
  <si>
    <t>rev1 19/9</t>
  </si>
  <si>
    <t>P2300809-1</t>
  </si>
  <si>
    <t>rev 200--&gt;2000</t>
  </si>
  <si>
    <t>P2300809-2 Rev2</t>
  </si>
  <si>
    <t>P2300918-1</t>
  </si>
  <si>
    <t>rev</t>
  </si>
  <si>
    <t>300-&gt;200</t>
  </si>
  <si>
    <t>200--&gt;100-&gt;200</t>
  </si>
  <si>
    <t>P2301018</t>
  </si>
  <si>
    <t>P2301108</t>
  </si>
  <si>
    <t>P231128</t>
  </si>
  <si>
    <t>P221128</t>
  </si>
  <si>
    <t>P231206-1</t>
  </si>
  <si>
    <t>P231214-01</t>
  </si>
  <si>
    <t>P231218-01</t>
  </si>
  <si>
    <t>P240108-01</t>
  </si>
  <si>
    <t>P240122-01</t>
  </si>
  <si>
    <t>P240206-01</t>
  </si>
  <si>
    <t>P240222-01</t>
  </si>
  <si>
    <t>P240305-01</t>
  </si>
  <si>
    <t>P33C</t>
  </si>
  <si>
    <t>121H08807</t>
  </si>
  <si>
    <t>121H0S30010000</t>
  </si>
  <si>
    <t>Tachi-S Aichi Plant</t>
  </si>
  <si>
    <t>5A45-IGB-2022.9</t>
  </si>
  <si>
    <t>121H09907</t>
  </si>
  <si>
    <t>111H0S30010000</t>
  </si>
  <si>
    <t>121H03007</t>
  </si>
  <si>
    <t>121H0S30000000</t>
  </si>
  <si>
    <t>111H03007</t>
  </si>
  <si>
    <t>111H0S30000000</t>
  </si>
  <si>
    <t>121H02607</t>
  </si>
  <si>
    <t>121H0S26270000</t>
  </si>
  <si>
    <t>111H02607</t>
  </si>
  <si>
    <t>111H0S26270000</t>
    <phoneticPr fontId="0"/>
  </si>
  <si>
    <t>123H09903</t>
  </si>
  <si>
    <t>123H0S30010000</t>
  </si>
  <si>
    <t>273L09902</t>
  </si>
  <si>
    <t>273L0S30030000</t>
  </si>
  <si>
    <t>271L09906</t>
  </si>
  <si>
    <t>271L0S30030000</t>
  </si>
  <si>
    <t>281L09906</t>
  </si>
  <si>
    <t>281L0S30030000</t>
  </si>
  <si>
    <t>273L0S3103</t>
  </si>
  <si>
    <t>273L0S31000000</t>
  </si>
  <si>
    <t>271L0S3106</t>
  </si>
  <si>
    <t>271L0S31000000</t>
  </si>
  <si>
    <t>281L0S3106</t>
  </si>
  <si>
    <t>281L0S31000000</t>
  </si>
  <si>
    <t>121H0S300301</t>
  </si>
  <si>
    <t>121H0S30030000</t>
  </si>
  <si>
    <t>111H0S300301</t>
  </si>
  <si>
    <t>111H0S30030000</t>
  </si>
  <si>
    <t>281L0S300701</t>
  </si>
  <si>
    <t>281L0S30070000</t>
  </si>
  <si>
    <t>271L0S300701</t>
  </si>
  <si>
    <t>271L0S30070000</t>
  </si>
  <si>
    <t>281L0S260401</t>
  </si>
  <si>
    <t>281L0S26040000</t>
  </si>
  <si>
    <t>271L0S260401</t>
  </si>
  <si>
    <t>271L0S26040000</t>
  </si>
  <si>
    <t>111H0S300401</t>
  </si>
  <si>
    <t>111H0S30040000</t>
    <phoneticPr fontId="3"/>
  </si>
  <si>
    <t>121H0S300401</t>
  </si>
  <si>
    <t>121H0S30040000</t>
    <phoneticPr fontId="3"/>
  </si>
  <si>
    <t>271L0S302001</t>
  </si>
  <si>
    <t>271L0S30200000</t>
    <phoneticPr fontId="3"/>
  </si>
  <si>
    <t>281L0S302001</t>
  </si>
  <si>
    <t>281L0S30200000</t>
    <phoneticPr fontId="3"/>
  </si>
  <si>
    <t>271L0S260801</t>
  </si>
  <si>
    <t>271L0S26080000</t>
    <phoneticPr fontId="3"/>
  </si>
  <si>
    <t>281L0S260801</t>
  </si>
  <si>
    <t>281L0S26080000</t>
    <phoneticPr fontId="3"/>
  </si>
  <si>
    <t>5A45-IGB-2022.10(OLD)</t>
  </si>
  <si>
    <t>5A45-IGB-2022.10</t>
  </si>
  <si>
    <t>111H0S300402</t>
  </si>
  <si>
    <t>121H0S300402</t>
  </si>
  <si>
    <t>271L0S302002</t>
  </si>
  <si>
    <t>281L0S302002</t>
  </si>
  <si>
    <t>5A45-IGB-2022.12</t>
  </si>
  <si>
    <t>5A45-IGB-2023.1</t>
  </si>
  <si>
    <t>5A45-IGB-2023.2</t>
  </si>
  <si>
    <t>5A45-IGB-2023.3</t>
  </si>
  <si>
    <t>111H0S30040000</t>
  </si>
  <si>
    <t>271L0S260802</t>
  </si>
  <si>
    <t>281L0S260802</t>
  </si>
  <si>
    <t>5A45-IGB-2023.5</t>
  </si>
  <si>
    <t>5A45-IGB-2023.5-1</t>
  </si>
  <si>
    <t>5A45-IGB-2023.6</t>
  </si>
  <si>
    <t>5A45-IGB-2023.7</t>
  </si>
  <si>
    <t>5A45-IGB-2023.8</t>
  </si>
  <si>
    <t>121H0S30040000</t>
  </si>
  <si>
    <t>271L0S30200000</t>
  </si>
  <si>
    <t>281L0S30200000</t>
  </si>
  <si>
    <t>271L0S26080000</t>
  </si>
  <si>
    <t>281L0S26080000</t>
  </si>
  <si>
    <t>5A45-IGB-2023.9</t>
  </si>
  <si>
    <t>5A45-IGB-2023.10</t>
  </si>
  <si>
    <t>5A45-IGB-2023.11</t>
  </si>
  <si>
    <t>5A45-IGB-2023.12</t>
  </si>
  <si>
    <t>5A45-IGB-2024.1</t>
  </si>
  <si>
    <t>5A45-IGB-2024.2</t>
  </si>
  <si>
    <t>5A45-IGB-2024.3</t>
  </si>
  <si>
    <t>5A45 MY25</t>
  </si>
  <si>
    <t>281L0S280201</t>
  </si>
  <si>
    <t>281L0S2802</t>
  </si>
  <si>
    <t>271L0S280201</t>
  </si>
  <si>
    <t>271L0S2802</t>
  </si>
  <si>
    <t>281L0S360301</t>
  </si>
  <si>
    <t>281L0S3603</t>
  </si>
  <si>
    <t>271L0S360301</t>
  </si>
  <si>
    <t>271L0S3603</t>
  </si>
  <si>
    <t>5A45-IGB-2024</t>
  </si>
  <si>
    <t>271L0-Z8831-00-00</t>
  </si>
  <si>
    <t>TSA0004622</t>
  </si>
  <si>
    <t>271L0-Z8825-00-00</t>
  </si>
  <si>
    <t>281L0-Z8831-00-00</t>
  </si>
  <si>
    <t>281L0-Z8825-00-00</t>
  </si>
  <si>
    <t>TSA0004631</t>
  </si>
  <si>
    <t>TSA0004650</t>
  </si>
  <si>
    <t>TSA0004651</t>
  </si>
  <si>
    <t>TSA0004680</t>
  </si>
  <si>
    <t>U625</t>
  </si>
  <si>
    <t>L2AB14D696FAA00</t>
  </si>
  <si>
    <t>L2AB14D698EAA00</t>
  </si>
  <si>
    <t>L2AB14D698FAA00</t>
  </si>
  <si>
    <t>641283800D</t>
  </si>
  <si>
    <t>AUTOLIV</t>
  </si>
  <si>
    <t>644942400D</t>
  </si>
  <si>
    <t>641283800E</t>
  </si>
  <si>
    <t xml:space="preserve"> 1067901000 </t>
  </si>
  <si>
    <t xml:space="preserve"> 1071931000 </t>
  </si>
  <si>
    <t xml:space="preserve">conpensation or invoice 1744674  </t>
  </si>
  <si>
    <t>1081641000 </t>
  </si>
  <si>
    <t>ETA</t>
  </si>
  <si>
    <t xml:space="preserve">
1120301</t>
  </si>
  <si>
    <t xml:space="preserve">	1120291</t>
  </si>
  <si>
    <t>WIRE</t>
  </si>
  <si>
    <t>Canada</t>
  </si>
  <si>
    <t>VS20</t>
  </si>
  <si>
    <t>447230007C</t>
  </si>
  <si>
    <t>447250009C</t>
  </si>
  <si>
    <t>448010005C</t>
  </si>
  <si>
    <t>448000005C</t>
  </si>
  <si>
    <t>V206EVM80</t>
  </si>
  <si>
    <t>A206000203</t>
  </si>
  <si>
    <t>A206890203</t>
  </si>
  <si>
    <t>A206280301</t>
  </si>
  <si>
    <t>A206910202</t>
  </si>
  <si>
    <t>A206920202</t>
  </si>
  <si>
    <t>A206770008</t>
  </si>
  <si>
    <t>A206780008</t>
  </si>
  <si>
    <t>A206790006</t>
  </si>
  <si>
    <t>A20679000</t>
  </si>
  <si>
    <t>A206790007</t>
  </si>
  <si>
    <t>V295</t>
  </si>
  <si>
    <t>A295570008</t>
  </si>
  <si>
    <t>A295610009</t>
  </si>
  <si>
    <t>A295690003</t>
  </si>
  <si>
    <t>A295710004</t>
  </si>
  <si>
    <t>A295710005</t>
  </si>
  <si>
    <t>A295720004</t>
  </si>
  <si>
    <t>A295720005</t>
  </si>
  <si>
    <t>VS20 MY22</t>
  </si>
  <si>
    <t>A447580103</t>
  </si>
  <si>
    <t>A447580104</t>
  </si>
  <si>
    <t>A447600103</t>
  </si>
  <si>
    <t>A447600104</t>
  </si>
  <si>
    <t>U6 ICA</t>
  </si>
  <si>
    <t>N2AB14D699BAA00</t>
  </si>
  <si>
    <t>N2ABR638B34AAA00</t>
  </si>
  <si>
    <t>N2ABR638B34BAA00</t>
  </si>
  <si>
    <t>N2ABR668A80AAB00</t>
  </si>
  <si>
    <t>N2ABR668A80BAB00</t>
  </si>
  <si>
    <t>N2CB14D697AAC00</t>
  </si>
  <si>
    <t>N2CB14D697CAC00</t>
  </si>
  <si>
    <t>N2CB14D699AAA00</t>
  </si>
  <si>
    <t>V214F</t>
  </si>
  <si>
    <t>A214270201</t>
  </si>
  <si>
    <t>A214280201</t>
  </si>
  <si>
    <t>A214890401</t>
  </si>
  <si>
    <t>A214900401</t>
  </si>
  <si>
    <t>A214130012</t>
  </si>
  <si>
    <t>A214140012</t>
  </si>
  <si>
    <t>A214790112</t>
  </si>
  <si>
    <t>A214800112</t>
  </si>
  <si>
    <t>V214R</t>
  </si>
  <si>
    <t>A214070103</t>
  </si>
  <si>
    <t>A214080103</t>
  </si>
  <si>
    <t>A214170103</t>
  </si>
  <si>
    <t>A214180103</t>
  </si>
  <si>
    <t>A214090102</t>
  </si>
  <si>
    <t>A214100102</t>
  </si>
  <si>
    <t>A214190102</t>
  </si>
  <si>
    <t>A214200102</t>
  </si>
  <si>
    <t>A214190103</t>
  </si>
  <si>
    <t>A214200103</t>
  </si>
  <si>
    <t>X294</t>
  </si>
  <si>
    <t>A294640001</t>
  </si>
  <si>
    <t>A294630001</t>
  </si>
  <si>
    <t>P61QR</t>
  </si>
  <si>
    <t>U6XX</t>
  </si>
  <si>
    <t>LB5B14D696EDD00</t>
  </si>
  <si>
    <t>Rear Seat back Heater Mat</t>
  </si>
  <si>
    <t>LB5B14D696FCD00</t>
  </si>
  <si>
    <t>Rear Seat back Sport H</t>
  </si>
  <si>
    <t>LB5B14D697BCD00</t>
  </si>
  <si>
    <t>Front Seat back Sport H/V</t>
  </si>
  <si>
    <t>LB5B14D697GDE00</t>
  </si>
  <si>
    <t>Front Seat back H/V</t>
  </si>
  <si>
    <t>LB5B14D698EDD00</t>
  </si>
  <si>
    <t>Rear Seat Cushion</t>
  </si>
  <si>
    <t>LB5B14D698FDD00</t>
  </si>
  <si>
    <t>Rear Seat Cushion Sport H</t>
  </si>
  <si>
    <t>LB5B14D699BDE00</t>
  </si>
  <si>
    <t>LB5B14D699GEF00</t>
  </si>
  <si>
    <t>Front Seat Cushion H/V</t>
  </si>
  <si>
    <t>LC5B14D696ACC00</t>
  </si>
  <si>
    <t>FSB Heater</t>
  </si>
  <si>
    <t>LC5B14D697ACD00</t>
  </si>
  <si>
    <t>LC5B14D697BCD00</t>
  </si>
  <si>
    <t>Front Seat  Back Heater</t>
  </si>
  <si>
    <t>LC5B14D697CCD00</t>
  </si>
  <si>
    <t>Rear Seat Back H/V</t>
  </si>
  <si>
    <t>LC5B14D697ECC00</t>
  </si>
  <si>
    <t>Front Seat Back H/V</t>
  </si>
  <si>
    <t>LC5B14D698ADD00</t>
  </si>
  <si>
    <t>Front Seat Cushion Heater</t>
  </si>
  <si>
    <t>LC5B14D699ADE00</t>
  </si>
  <si>
    <t>LC5B14D699BDE00</t>
  </si>
  <si>
    <t>LC5B14D699CDE00</t>
  </si>
  <si>
    <t>Rear Seat Cushion H/V</t>
  </si>
  <si>
    <t>LC5B14D699EDF00</t>
  </si>
  <si>
    <t>LC5B14D699HAG00</t>
  </si>
  <si>
    <t>U6MCA</t>
  </si>
  <si>
    <t>R2CB14D699AA01</t>
  </si>
  <si>
    <t>R2CB14D699EA01</t>
  </si>
  <si>
    <t>SEMI</t>
  </si>
  <si>
    <t>321057SP</t>
  </si>
  <si>
    <t>P33</t>
  </si>
  <si>
    <t>873356US0B03</t>
  </si>
  <si>
    <t>873856US0B03</t>
  </si>
  <si>
    <t>876356US0A06</t>
  </si>
  <si>
    <t>A447720102</t>
  </si>
  <si>
    <t>A4479067201</t>
  </si>
  <si>
    <t>Canoo</t>
  </si>
  <si>
    <t>29251904MEX</t>
  </si>
  <si>
    <t>29308401MEX</t>
  </si>
  <si>
    <t>29309401MEX</t>
  </si>
  <si>
    <t>29322901MEX</t>
  </si>
  <si>
    <t>29324301MEX</t>
  </si>
  <si>
    <t>29324302MEX</t>
  </si>
  <si>
    <t xml:space="preserve">P33C </t>
  </si>
  <si>
    <t>873356RA2B02</t>
  </si>
  <si>
    <t>873856RA2B02</t>
  </si>
  <si>
    <t>25264102SP</t>
  </si>
  <si>
    <t>25264403SP</t>
  </si>
  <si>
    <t>25264902SP</t>
  </si>
  <si>
    <t>25280501SP</t>
  </si>
  <si>
    <t>25280601SP</t>
  </si>
  <si>
    <t>25280901SP</t>
  </si>
  <si>
    <t>61Q</t>
  </si>
  <si>
    <t>KINRYO</t>
  </si>
  <si>
    <t>IGBV-001&amp; 'IGBV-002</t>
  </si>
  <si>
    <t>IGBV-003</t>
  </si>
  <si>
    <t>IGBV-004</t>
  </si>
  <si>
    <t>IGBV-005</t>
  </si>
  <si>
    <t>IGBV-006</t>
  </si>
  <si>
    <t>IGBV-007</t>
  </si>
  <si>
    <t>IGBV-008</t>
  </si>
  <si>
    <t>REV 08-2</t>
  </si>
  <si>
    <t>IGBV-009</t>
  </si>
  <si>
    <t>IGBV-010</t>
  </si>
  <si>
    <t>IGBV-012</t>
  </si>
  <si>
    <t>IGBV-013</t>
  </si>
  <si>
    <t>IGBV-014</t>
  </si>
  <si>
    <t>IGBV-015</t>
  </si>
  <si>
    <t>IGBV-016</t>
  </si>
  <si>
    <t>IGBV-017</t>
  </si>
  <si>
    <t>IGBV-018</t>
  </si>
  <si>
    <t>IGBV-019</t>
  </si>
  <si>
    <t>IGBV-020</t>
  </si>
  <si>
    <t>IGBV-021</t>
  </si>
  <si>
    <t>IGBV-022</t>
  </si>
  <si>
    <t>IGBV-023</t>
  </si>
  <si>
    <t>Y455398</t>
  </si>
  <si>
    <t>Y455596</t>
  </si>
  <si>
    <t>SEA</t>
  </si>
  <si>
    <t>1 ROLL</t>
  </si>
  <si>
    <t>63m/pallet</t>
  </si>
  <si>
    <t>AIR</t>
  </si>
  <si>
    <t>Update5/APRIL 24</t>
  </si>
  <si>
    <t>CW15</t>
  </si>
  <si>
    <t>CW16</t>
  </si>
  <si>
    <t>CW17</t>
  </si>
  <si>
    <t>CW18</t>
  </si>
  <si>
    <t>CW19</t>
  </si>
  <si>
    <t>CW20</t>
  </si>
  <si>
    <t>CW21</t>
  </si>
  <si>
    <t>CW22</t>
  </si>
  <si>
    <t>Update 26-AUG</t>
  </si>
  <si>
    <t>PALLET</t>
  </si>
  <si>
    <t>Màng PE 500mm x 3.5kg/cuộn</t>
  </si>
  <si>
    <t>Carton</t>
  </si>
  <si>
    <t>Content quantity</t>
  </si>
  <si>
    <t>kilogam
 (KG)</t>
  </si>
  <si>
    <t>Weekly</t>
  </si>
  <si>
    <t>PARTS</t>
  </si>
  <si>
    <t xml:space="preserve">Part Customer </t>
  </si>
  <si>
    <t xml:space="preserve">Description </t>
  </si>
  <si>
    <t>3X</t>
  </si>
  <si>
    <t>3F</t>
  </si>
  <si>
    <t>FG</t>
  </si>
  <si>
    <t>EOL</t>
  </si>
  <si>
    <t>Blane</t>
  </si>
  <si>
    <t>Qty Plan
 Delivery</t>
  </si>
  <si>
    <t>BOX QTY</t>
  </si>
  <si>
    <t>TOTAL PALLET</t>
  </si>
  <si>
    <t>PALLET/CARTON</t>
  </si>
  <si>
    <t>QTY</t>
  </si>
  <si>
    <t>PALLET/1PCS</t>
  </si>
  <si>
    <t>W12 PALLET</t>
  </si>
  <si>
    <t>PE BOM (M)</t>
  </si>
  <si>
    <t>ROLL</t>
  </si>
  <si>
    <t>MET</t>
  </si>
  <si>
    <t>MÃ Carton</t>
  </si>
  <si>
    <t>Kích thước
(Designation)</t>
  </si>
  <si>
    <t>Act</t>
  </si>
  <si>
    <t>CW14</t>
  </si>
  <si>
    <t>860 X 450 X 240mm</t>
  </si>
  <si>
    <t>4,2</t>
  </si>
  <si>
    <t>500 x 320 x 240mm</t>
  </si>
  <si>
    <t>FORD U6XX</t>
  </si>
  <si>
    <t>585 x 385 x 240mm</t>
  </si>
  <si>
    <t>586 x 385 x 240mm</t>
  </si>
  <si>
    <t>588 x 385 x 240mm</t>
  </si>
  <si>
    <t>5,2</t>
  </si>
  <si>
    <t>589 x 385 x 240mm</t>
  </si>
  <si>
    <t>5,4</t>
  </si>
  <si>
    <t>590 x 385 x 240mm</t>
  </si>
  <si>
    <t>591 x 385 x 240mm</t>
  </si>
  <si>
    <t>592 x 385 x 240mm</t>
  </si>
  <si>
    <t>593 x 385 x 240mm</t>
  </si>
  <si>
    <t>Ford U611 FSC Heater</t>
  </si>
  <si>
    <t>1181 x 180 x 270mm</t>
  </si>
  <si>
    <t>1182 x 180 x 270mm</t>
  </si>
  <si>
    <t>7,8</t>
  </si>
  <si>
    <t>X253, HM FS CU Assy</t>
  </si>
  <si>
    <t>800 x 600 x 280mm</t>
  </si>
  <si>
    <t>VS20 Front Heater Back</t>
  </si>
  <si>
    <t>800 x 600 x 30mm</t>
  </si>
  <si>
    <t>VS20 Front Heater Cushion</t>
  </si>
  <si>
    <t>VS20 Rear Back Heater</t>
  </si>
  <si>
    <t>585 x 385 x 280mm</t>
  </si>
  <si>
    <t>VS20 Rear Cushion Heater</t>
  </si>
  <si>
    <t>3,2</t>
  </si>
  <si>
    <t>V206 Front Seat Cushion HM</t>
  </si>
  <si>
    <t>A206280305</t>
  </si>
  <si>
    <t>V206 FSB Heater</t>
  </si>
  <si>
    <t>11,8</t>
  </si>
  <si>
    <t>A206910204</t>
  </si>
  <si>
    <t>V206 FSB SBL Heater</t>
  </si>
  <si>
    <t>11,2</t>
  </si>
  <si>
    <t>A206920204</t>
  </si>
  <si>
    <t>Rear Seat Cushion LH</t>
  </si>
  <si>
    <t>Rear Seat Cushion RH</t>
  </si>
  <si>
    <t>Rear Seat Back</t>
  </si>
  <si>
    <t>V295 Seat Back Heater</t>
  </si>
  <si>
    <t>A295570011</t>
  </si>
  <si>
    <t>V295 Seat Heater Cushion</t>
  </si>
  <si>
    <t>V295 Rear Seat Back</t>
  </si>
  <si>
    <t>V295 Rear Seat Cushion LH</t>
  </si>
  <si>
    <t>V295 Rear Seat Cushion RH</t>
  </si>
  <si>
    <t>ZB Heater FSC Viano</t>
  </si>
  <si>
    <t>ZB Heater STV Viano</t>
  </si>
  <si>
    <t>VS20 FSB</t>
  </si>
  <si>
    <t>Fronst Seat Back Heater</t>
  </si>
  <si>
    <t>Ford U611 / ICA  1R Cush</t>
  </si>
  <si>
    <t>Ford U611 / ICA  2R Cush</t>
  </si>
  <si>
    <t>Ford U611 / ICA  2R Back</t>
  </si>
  <si>
    <t>Ford U611 / ICA  2 R Back</t>
  </si>
  <si>
    <t>Ford U611 / ICA  2 R Cush</t>
  </si>
  <si>
    <t>V214 FSB HM LH</t>
  </si>
  <si>
    <t>V214 FSB HM RH</t>
  </si>
  <si>
    <t>V214 FSC HM LH</t>
  </si>
  <si>
    <t>V214 FSC HM RH</t>
  </si>
  <si>
    <t>V214 HM FS STV Assy</t>
  </si>
  <si>
    <t>V214 RSC LH High</t>
  </si>
  <si>
    <t>V214 RSC RH High</t>
  </si>
  <si>
    <t>V214 RSB LH High</t>
  </si>
  <si>
    <t>V214 RSB RH High</t>
  </si>
  <si>
    <t>X294 Rear Seat Cushion RH</t>
  </si>
  <si>
    <t>X294 Rear Seat Cushion LH</t>
  </si>
  <si>
    <r>
      <t>873856US0B</t>
    </r>
    <r>
      <rPr>
        <b/>
        <sz val="11"/>
        <color rgb="FF00B050"/>
        <rFont val="Calibri"/>
        <family val="2"/>
        <scheme val="minor"/>
      </rPr>
      <t>03</t>
    </r>
  </si>
  <si>
    <t>Cushion Front Seat LH</t>
  </si>
  <si>
    <t>800 x 385 x 350mm</t>
  </si>
  <si>
    <r>
      <t>873356US0B</t>
    </r>
    <r>
      <rPr>
        <b/>
        <sz val="11"/>
        <color rgb="FFFF0000"/>
        <rFont val="Calibri"/>
        <family val="2"/>
        <scheme val="minor"/>
      </rPr>
      <t>03</t>
    </r>
  </si>
  <si>
    <t>Cushion Front Seat RH</t>
  </si>
  <si>
    <t>P33B Back FS RH / LH mono</t>
  </si>
  <si>
    <t>P33 Front Backrest RH / LH</t>
  </si>
  <si>
    <t>5A45</t>
  </si>
  <si>
    <t>P33 Front Cushion LH</t>
  </si>
  <si>
    <t>P33 Front Cushion RH</t>
  </si>
  <si>
    <t>Back Front Seat RH / LH</t>
  </si>
  <si>
    <t>OS-HEV</t>
  </si>
  <si>
    <t>Wiring Assy Hyundai OS</t>
  </si>
  <si>
    <t>Heating Mat Cushion LH</t>
  </si>
  <si>
    <t>Heating Mat Cushion RH</t>
  </si>
  <si>
    <t>JX1 New Ver</t>
  </si>
  <si>
    <t>JX Front Seat Cushion</t>
  </si>
  <si>
    <t>Front Seat Backrest</t>
  </si>
  <si>
    <t>Rear Seat Cushion Center</t>
  </si>
  <si>
    <t>800 x 400 x 150mm</t>
  </si>
  <si>
    <t>11,4</t>
  </si>
  <si>
    <t>Rear Seat Backrest LH</t>
  </si>
  <si>
    <t>Rear Seat Backrest RH</t>
  </si>
  <si>
    <t>OS Seat Warmer ASSY-FR CUS</t>
  </si>
  <si>
    <t>OS-EV</t>
  </si>
  <si>
    <t>89190K4000</t>
  </si>
  <si>
    <t>OS EV Hyundai-Cushion Rear seat LH</t>
  </si>
  <si>
    <t xml:space="preserve">OS-PE </t>
  </si>
  <si>
    <t>89193J900002</t>
  </si>
  <si>
    <t>89193J9000</t>
  </si>
  <si>
    <t>OS PE Wiring Assy</t>
  </si>
  <si>
    <t>89290J900002</t>
  </si>
  <si>
    <t>89290J9000</t>
  </si>
  <si>
    <t>OS PE Rear Seat RH</t>
  </si>
  <si>
    <t>OS-PE NEW</t>
  </si>
  <si>
    <t>89190J900003</t>
  </si>
  <si>
    <t>89190J9000</t>
  </si>
  <si>
    <t>OS PE Rear Seat LH</t>
  </si>
  <si>
    <t>89290J900003</t>
  </si>
  <si>
    <t>OS PEN Front Seat Cushion</t>
  </si>
  <si>
    <t>OS PEN Front Seat Back</t>
  </si>
  <si>
    <t>TACHI - S</t>
  </si>
  <si>
    <t>P33C Rear Back RH / LH</t>
  </si>
  <si>
    <t>Rear Cushion RH</t>
  </si>
  <si>
    <t>P33C Rear Cushion LH</t>
  </si>
  <si>
    <t>CUSH HEATER ASSY RH</t>
  </si>
  <si>
    <t>P33C Rear Seat Cushion LH</t>
  </si>
  <si>
    <t>5A45 MY25 RSC LH slide</t>
  </si>
  <si>
    <t>5A45 MY25 2RSC RH Fix</t>
  </si>
  <si>
    <t>5A45 MY25 RSC LH Fix</t>
  </si>
  <si>
    <t>Adient Busan</t>
  </si>
  <si>
    <t>LJL FSC ITCU heater only</t>
  </si>
  <si>
    <t>(800 x 385 x 215 mm</t>
  </si>
  <si>
    <t>LJL FSB Heater only</t>
  </si>
  <si>
    <t>LJL FSC NTC Heater&amp;Vent</t>
  </si>
  <si>
    <t>LJL FSB Heater&amp;Vent</t>
  </si>
  <si>
    <t>LJL RSC ITCU</t>
  </si>
  <si>
    <t>4,6</t>
  </si>
  <si>
    <t>E-Power</t>
  </si>
  <si>
    <t>883356RA5A08</t>
  </si>
  <si>
    <t>Nissan Traiding</t>
  </si>
  <si>
    <t>P33A RSC Slide EU RH</t>
  </si>
  <si>
    <t>883356RA6A08</t>
  </si>
  <si>
    <t>883356RA7A06</t>
  </si>
  <si>
    <t>883856RA5A08</t>
  </si>
  <si>
    <t>P33A RSC Slide EU LH</t>
  </si>
  <si>
    <t>883856RA6A08</t>
  </si>
  <si>
    <t>883856RA7A06</t>
  </si>
  <si>
    <t>P33 Non lin</t>
  </si>
  <si>
    <t>P33A Cush Premium Leather</t>
  </si>
  <si>
    <t>Cushion Premium Leather</t>
  </si>
  <si>
    <t>6,2</t>
  </si>
  <si>
    <t>Cushion Cloth Front Seat</t>
  </si>
  <si>
    <t>Back Rear Seat RH / LH</t>
  </si>
  <si>
    <t>6,8</t>
  </si>
  <si>
    <t>Cushion Cloth Rear Seat RH</t>
  </si>
  <si>
    <t>Cushion Cloth Rear Seat LH</t>
  </si>
  <si>
    <t>Cushion PVC / Leather</t>
  </si>
  <si>
    <t>Cushion PVC/ Leather</t>
  </si>
  <si>
    <t>P33A RSB Slide EU</t>
  </si>
  <si>
    <t xml:space="preserve"> Front seat heater cushion</t>
  </si>
  <si>
    <t>13,6</t>
  </si>
  <si>
    <t>JK1 HEATER FR Cushion</t>
  </si>
  <si>
    <t>Front seat heater cushion</t>
  </si>
  <si>
    <t>JK1 HEATER FR SEAT CUSHION</t>
  </si>
  <si>
    <t>Rear seat cushion LH</t>
  </si>
  <si>
    <t>JK1 HEATER CUSHION LH</t>
  </si>
  <si>
    <t>JK1 2nd Seat Cush LH</t>
  </si>
  <si>
    <t>JK1 HEATER CUSHION RR</t>
  </si>
  <si>
    <t>Rear seat cushion RH</t>
  </si>
  <si>
    <t>JK1 HEATER CUSHION RH</t>
  </si>
  <si>
    <t>JK1 2nd Seat Cush RH</t>
  </si>
  <si>
    <t>Front seat back</t>
  </si>
  <si>
    <t>JK1 HEATER FR SEAT BACK</t>
  </si>
  <si>
    <t>JK1 HEATER Back LH</t>
  </si>
  <si>
    <t>JK1 2nd Seat Back LH</t>
  </si>
  <si>
    <t>Rear seat back RH</t>
  </si>
  <si>
    <t>JK1 HEATER Back RH</t>
  </si>
  <si>
    <t>JK1 2nd Seat Back RH</t>
  </si>
  <si>
    <t>Hyundai Transys Alabama</t>
  </si>
  <si>
    <t>FR CUSH</t>
  </si>
  <si>
    <t>FR CUSH, ODS</t>
  </si>
  <si>
    <t>FR BACK</t>
  </si>
  <si>
    <t>2ND CUSH, LH</t>
  </si>
  <si>
    <t>2ND CUSH, RH</t>
  </si>
  <si>
    <t>2ND BACK, LH</t>
  </si>
  <si>
    <t>2ND BACK, RH</t>
  </si>
  <si>
    <t>2ND CUSH, CTR</t>
  </si>
  <si>
    <t>2ND CUSH, LH, VENT</t>
  </si>
  <si>
    <t>2ND CUSH, RH, VENT</t>
  </si>
  <si>
    <t>2ND BACK, LH, VENT</t>
  </si>
  <si>
    <t>2ND BACK, RH, VENT</t>
  </si>
  <si>
    <t>IGB Mexico</t>
  </si>
  <si>
    <t>wire harness 1R-CUS_LH-RH</t>
  </si>
  <si>
    <t>(500 x 320 x 240mm</t>
  </si>
  <si>
    <t>wire harness 1R-BCK_LH-RH</t>
  </si>
  <si>
    <t>wire harness 2R-CUS_LH-RH</t>
  </si>
  <si>
    <t>wire harness 2R-BCK_LH-RH</t>
  </si>
  <si>
    <t>Lordstown</t>
  </si>
  <si>
    <t>WIRE P33</t>
  </si>
  <si>
    <t>wire harness Nissan_P33</t>
  </si>
  <si>
    <t>wire harness Nissan P33AB</t>
  </si>
  <si>
    <t>WIRE P42R</t>
  </si>
  <si>
    <t>wire harness ASM P42R</t>
  </si>
  <si>
    <t xml:space="preserve">P61Q </t>
  </si>
  <si>
    <t>P61QR_1st BA_LEA</t>
  </si>
  <si>
    <t>(800 x 385 x350mm</t>
  </si>
  <si>
    <t>P61QR_1st CU_LH_LEA</t>
  </si>
  <si>
    <t>P61QR_1st CU_RH_LEA</t>
  </si>
  <si>
    <t>P61Q 1st row cushion LH</t>
  </si>
  <si>
    <t>P61Q 1st row cushion RH</t>
  </si>
  <si>
    <t>P61Q 2nd HVS Cushion</t>
  </si>
  <si>
    <t>P61Q 2nd HVS Back Heater</t>
  </si>
  <si>
    <t>P61Q 2nd row cushion RH</t>
  </si>
  <si>
    <t>P61Q 2nd row cushion LH</t>
  </si>
  <si>
    <t>P61QR_3rd CU_RH_Leather</t>
  </si>
  <si>
    <t>P61QR_3rd BA_RH_Leather</t>
  </si>
  <si>
    <t>P61QR_3rd BA_LH_Leather</t>
  </si>
  <si>
    <t>P61QR_3rd CU_LH_Leather</t>
  </si>
  <si>
    <t>P61R 1st BACK HEATER ASSY</t>
  </si>
  <si>
    <t>P61R 2nd BACK HEATER ASSY</t>
  </si>
  <si>
    <t>P61Q 2nd Back Heater</t>
  </si>
  <si>
    <t>25/9</t>
  </si>
  <si>
    <t>remaark</t>
  </si>
  <si>
    <t>Date</t>
  </si>
  <si>
    <t>89170AR00018</t>
  </si>
  <si>
    <t>JK1</t>
  </si>
  <si>
    <t>88170AR00015</t>
  </si>
  <si>
    <t>CW40</t>
  </si>
  <si>
    <t>A205240013</t>
  </si>
  <si>
    <t>IGB TianJin SEA</t>
  </si>
  <si>
    <t>89270AR00018</t>
  </si>
  <si>
    <t>88170AR05006</t>
  </si>
  <si>
    <t>88170AR05007</t>
  </si>
  <si>
    <t>89170AR05008</t>
  </si>
  <si>
    <t>88170AR10016</t>
  </si>
  <si>
    <t>88170AR10017</t>
  </si>
  <si>
    <t>89270AR05008</t>
  </si>
  <si>
    <t>88170AR15005</t>
  </si>
  <si>
    <t>89175AR00004</t>
  </si>
  <si>
    <t>89170AR00019</t>
  </si>
  <si>
    <t>89370AR00016</t>
  </si>
  <si>
    <t>89170AR05009</t>
  </si>
  <si>
    <t>89470AR00016</t>
  </si>
  <si>
    <t>89170AR10005</t>
  </si>
  <si>
    <t>89170AR10006</t>
  </si>
  <si>
    <t>89370AR05007</t>
  </si>
  <si>
    <t>89170AR15005</t>
  </si>
  <si>
    <t>89170AR15006</t>
  </si>
  <si>
    <t>89470AR05007</t>
  </si>
  <si>
    <t>89270AR00019</t>
  </si>
  <si>
    <t>89270AR10005</t>
  </si>
  <si>
    <t>89270AR05009</t>
  </si>
  <si>
    <t>89270AR10006</t>
  </si>
  <si>
    <t>89270AR15005</t>
  </si>
  <si>
    <t>89270AR15006</t>
  </si>
  <si>
    <t>89370AR10005</t>
  </si>
  <si>
    <t>JK2</t>
  </si>
  <si>
    <t>89470AR10005</t>
  </si>
  <si>
    <t>89370AR15005</t>
  </si>
  <si>
    <t>89470AR15005</t>
  </si>
  <si>
    <t>876356US0A04</t>
  </si>
  <si>
    <t>FSB</t>
  </si>
  <si>
    <t>873856RA2A10</t>
  </si>
  <si>
    <t>FSC-LH</t>
  </si>
  <si>
    <t>873356RA2A10</t>
  </si>
  <si>
    <t>89196AR010</t>
  </si>
  <si>
    <t>FSC-RH</t>
  </si>
  <si>
    <t>VS206</t>
  </si>
  <si>
    <t>A206600015</t>
  </si>
  <si>
    <t>A206630015</t>
  </si>
  <si>
    <t>Front seat cushion</t>
  </si>
  <si>
    <t>A206720101</t>
  </si>
  <si>
    <t>Front seat cushion SBL</t>
  </si>
  <si>
    <t>A206730101</t>
  </si>
  <si>
    <t>Front seat back SBL</t>
  </si>
  <si>
    <t>A206770004</t>
  </si>
  <si>
    <t>A206780004</t>
  </si>
  <si>
    <t>A206790003</t>
  </si>
  <si>
    <t>V206</t>
  </si>
  <si>
    <t>V206770005</t>
  </si>
  <si>
    <t>V20677000</t>
  </si>
  <si>
    <t>V206780005</t>
  </si>
  <si>
    <t>89190CM00009</t>
  </si>
  <si>
    <t>89290CM00009</t>
  </si>
  <si>
    <t>89196CM00001</t>
  </si>
  <si>
    <t>89196CM000</t>
  </si>
  <si>
    <t>ECU Hyundai OS</t>
  </si>
  <si>
    <t>no run</t>
  </si>
  <si>
    <t>88170T600009</t>
  </si>
  <si>
    <t xml:space="preserve">change new version </t>
  </si>
  <si>
    <t>88370T600009</t>
  </si>
  <si>
    <t>89170T600007</t>
  </si>
  <si>
    <t>89175T600004</t>
  </si>
  <si>
    <t>89270T600007</t>
  </si>
  <si>
    <t>89370T600008</t>
  </si>
  <si>
    <t>89470T600008</t>
  </si>
  <si>
    <t>88170T600011</t>
  </si>
  <si>
    <t>88190J900004</t>
  </si>
  <si>
    <t>88190J9000</t>
  </si>
  <si>
    <t>88390J900007</t>
  </si>
  <si>
    <t>OS Seat Warmer ASSY-FR BAC</t>
  </si>
  <si>
    <t>OS new</t>
  </si>
  <si>
    <t>88190J910008</t>
  </si>
  <si>
    <t>88190J9100</t>
  </si>
  <si>
    <t>89190K400006</t>
  </si>
  <si>
    <t>89290K400006</t>
  </si>
  <si>
    <t>89290K4000</t>
  </si>
  <si>
    <t>OS EV Hyundai-Cushion Rear seat RH</t>
  </si>
  <si>
    <t>89193K4000</t>
  </si>
  <si>
    <t xml:space="preserve"> OS EV Rear Seat-Wiring Assy</t>
  </si>
  <si>
    <t>OS-PE New</t>
  </si>
  <si>
    <t>89190J900002</t>
  </si>
  <si>
    <t>P33 Front Seat Cushion</t>
  </si>
  <si>
    <t>111H0S26270000</t>
  </si>
  <si>
    <t>271L09905</t>
  </si>
  <si>
    <t>281L09905</t>
  </si>
  <si>
    <t>283L0S32</t>
  </si>
  <si>
    <t>283L0S32030000</t>
  </si>
  <si>
    <t>273L0S3102</t>
  </si>
  <si>
    <t>P33C Rear Seat Back</t>
  </si>
  <si>
    <t>P33C Rear Seat Back Rest</t>
  </si>
  <si>
    <t>873356RA1A12</t>
  </si>
  <si>
    <t xml:space="preserve"> HEATER_ASM_FS_CUSH_RH_LEA_D</t>
  </si>
  <si>
    <t xml:space="preserve"> HEATER_ASM_FS_CUSH_RH_LEA_B,C</t>
  </si>
  <si>
    <t>P33A&amp;B</t>
  </si>
  <si>
    <t>HEATER_ASM_FS_BACK</t>
  </si>
  <si>
    <t>873856RA1A12</t>
  </si>
  <si>
    <t xml:space="preserve"> HEATER_ASM_FS_CUSH_LH_LEA_D</t>
  </si>
  <si>
    <t xml:space="preserve"> HEATER_ASM_FS_CUSH_LH_LEA_B,C</t>
  </si>
  <si>
    <t xml:space="preserve"> Heat-mat RR, Back</t>
  </si>
  <si>
    <t>883356RA1A13</t>
  </si>
  <si>
    <t>Heat-mat RR, Cushion_RH</t>
  </si>
  <si>
    <t>883856RA1A13</t>
  </si>
  <si>
    <t>Heat-mat RR, Cushion_LH</t>
  </si>
  <si>
    <t>CW24</t>
  </si>
  <si>
    <t>pieces</t>
  </si>
  <si>
    <t>WEEK2</t>
  </si>
  <si>
    <t>W33A</t>
  </si>
  <si>
    <t>873856RA0A12</t>
  </si>
  <si>
    <t>873856RA0A</t>
  </si>
  <si>
    <t>873356RA0A12</t>
  </si>
  <si>
    <t>883356RA0A13</t>
  </si>
  <si>
    <t>883356RA0A</t>
  </si>
  <si>
    <t>883856RA0A13</t>
  </si>
  <si>
    <t>883856RA0A</t>
  </si>
  <si>
    <t>883856RA2A13</t>
  </si>
  <si>
    <t>883856RA2A</t>
  </si>
  <si>
    <t>883356RA2A13</t>
  </si>
  <si>
    <t>883356RA2A</t>
  </si>
  <si>
    <t>88370AR00019</t>
  </si>
  <si>
    <t>5A45  Non lin</t>
  </si>
  <si>
    <t>283L0S3201</t>
  </si>
  <si>
    <t>281L0S32000000</t>
  </si>
  <si>
    <t>873356RA1A12N</t>
  </si>
  <si>
    <t>873356RA2A13N</t>
  </si>
  <si>
    <t>873856RA1A12N</t>
  </si>
  <si>
    <t>883356RA2A16</t>
  </si>
  <si>
    <t>883856RA2A16</t>
  </si>
  <si>
    <t>V206EVM50</t>
  </si>
  <si>
    <t>A206600029</t>
  </si>
  <si>
    <t>A206630028</t>
  </si>
  <si>
    <t>A206720102</t>
  </si>
  <si>
    <t>A206730102</t>
  </si>
  <si>
    <t>A206790004</t>
  </si>
  <si>
    <t>A206780005</t>
  </si>
  <si>
    <t>A206770006</t>
  </si>
  <si>
    <t>A206780006</t>
  </si>
  <si>
    <t>V214</t>
  </si>
  <si>
    <t>89193J900003</t>
  </si>
  <si>
    <t>OS-PE</t>
  </si>
  <si>
    <t>88190I300005</t>
  </si>
  <si>
    <t>CW34</t>
  </si>
  <si>
    <t xml:space="preserve">change version </t>
  </si>
  <si>
    <t>WEEK 52</t>
  </si>
  <si>
    <t>CHANGE PT2</t>
  </si>
  <si>
    <t>CW08</t>
  </si>
  <si>
    <t>873356RA2B01</t>
  </si>
  <si>
    <t>873856RA2B01</t>
  </si>
  <si>
    <t>CW11</t>
  </si>
  <si>
    <t>CW12</t>
  </si>
  <si>
    <t>Change label side</t>
  </si>
  <si>
    <t>CW13</t>
  </si>
  <si>
    <t>NI21-1.0-ECU</t>
  </si>
  <si>
    <t>NI22-1.0-ECU</t>
  </si>
  <si>
    <t xml:space="preserve">WIRE </t>
  </si>
  <si>
    <t>FLRY wire 1,00mm² -B white</t>
  </si>
  <si>
    <t>FLRY wire 1,00mm² -B brown</t>
  </si>
  <si>
    <t>FLRY 1,00mm²-B brown</t>
  </si>
  <si>
    <t>FLRY 1,00mm²-B white</t>
  </si>
  <si>
    <t>EOP</t>
  </si>
  <si>
    <t>Cushion Rear seat RH</t>
  </si>
  <si>
    <t>MÃ SAMPLE</t>
  </si>
  <si>
    <t>THAY PCB</t>
  </si>
  <si>
    <t>UP LEVEL</t>
  </si>
  <si>
    <t>NI23-1.0-ECU / P61QR</t>
  </si>
  <si>
    <t>WIRE 214</t>
  </si>
  <si>
    <t>FLRY 1,00qmm brown</t>
  </si>
  <si>
    <t>FLRY 1,00qmm blue</t>
  </si>
  <si>
    <t>Semi</t>
  </si>
  <si>
    <t>110tr</t>
  </si>
  <si>
    <t>update 15/8/2020</t>
  </si>
  <si>
    <t>Old Part</t>
  </si>
  <si>
    <t>Price</t>
  </si>
  <si>
    <t>Qty require</t>
  </si>
  <si>
    <t>Delivery</t>
  </si>
  <si>
    <t>invoice</t>
  </si>
  <si>
    <t>Resurt</t>
  </si>
  <si>
    <t>Remark</t>
  </si>
  <si>
    <t>in charge</t>
  </si>
  <si>
    <t>ADDRESS</t>
  </si>
  <si>
    <t>IGB Germany</t>
  </si>
  <si>
    <t>Sample</t>
  </si>
  <si>
    <t>Done</t>
  </si>
  <si>
    <t>873356RA1A09</t>
  </si>
  <si>
    <t>873356RA1A09V</t>
  </si>
  <si>
    <t>886356RA0A06</t>
  </si>
  <si>
    <t>883356RA1A12</t>
  </si>
  <si>
    <t>883356RA1A</t>
  </si>
  <si>
    <t>China</t>
  </si>
  <si>
    <t xml:space="preserve">WAIT </t>
  </si>
  <si>
    <t>873356RA1A10</t>
  </si>
  <si>
    <t>873856RA1A10</t>
  </si>
  <si>
    <t>88170AR05005</t>
  </si>
  <si>
    <t>HYUNDAI</t>
  </si>
  <si>
    <t>88370AR00014</t>
  </si>
  <si>
    <t>88370AR05005</t>
  </si>
  <si>
    <t>89196AR00015</t>
  </si>
  <si>
    <t>89196AR000</t>
  </si>
  <si>
    <t>89296AR00015</t>
  </si>
  <si>
    <t>89296AR000</t>
  </si>
  <si>
    <t>89396AR00012</t>
  </si>
  <si>
    <t>89396AR000</t>
  </si>
  <si>
    <t>89496AR00012</t>
  </si>
  <si>
    <t>89496AR000</t>
  </si>
  <si>
    <t>88170AR00013</t>
  </si>
  <si>
    <t>88170AR10014</t>
  </si>
  <si>
    <t>89196AR01005</t>
  </si>
  <si>
    <t>89197AR00002</t>
  </si>
  <si>
    <t>89197AR000</t>
  </si>
  <si>
    <t>89296AR01005</t>
  </si>
  <si>
    <t>89296AR010</t>
  </si>
  <si>
    <t>89396AR01004</t>
  </si>
  <si>
    <t>89396AR010</t>
  </si>
  <si>
    <t>89496AR01004</t>
  </si>
  <si>
    <t>89496AR010</t>
  </si>
  <si>
    <t>Sample PAP</t>
  </si>
  <si>
    <t>IGB Beijing SEA</t>
  </si>
  <si>
    <t>SAMPLE TEST</t>
  </si>
  <si>
    <t>Sample Vải EWA0176</t>
  </si>
  <si>
    <t>MR KANG</t>
  </si>
  <si>
    <t>JK NEW</t>
  </si>
  <si>
    <t xml:space="preserve">SAMPLE PPAP for JK1 </t>
  </si>
  <si>
    <t>IGB Automotive Korea / Representative in Korea  
Address : Room 1710 , 3, GongWong - ro, Guro-gu , Seoul , 08298, 
South Korea 
Phone : T: +82-10-5474-7959
Represented by : Mr.Sung - Choong Kang</t>
  </si>
  <si>
    <t>88170AR10015</t>
  </si>
  <si>
    <t>88370AR00017</t>
  </si>
  <si>
    <t>89170AR00017</t>
  </si>
  <si>
    <t>89170AR05007</t>
  </si>
  <si>
    <t>89170AR10004</t>
  </si>
  <si>
    <t>89170AR15004</t>
  </si>
  <si>
    <t>89175AR00003</t>
  </si>
  <si>
    <t>89270AR00017</t>
  </si>
  <si>
    <t>89270AR05007</t>
  </si>
  <si>
    <t>89270AR10004</t>
  </si>
  <si>
    <t>89270AR15004</t>
  </si>
  <si>
    <t>89370AR00014</t>
  </si>
  <si>
    <t>89370AR05006</t>
  </si>
  <si>
    <t>89370AR10004</t>
  </si>
  <si>
    <t>89370AR15004</t>
  </si>
  <si>
    <t>89470AR00014</t>
  </si>
  <si>
    <t>89470AR05006</t>
  </si>
  <si>
    <t>89470AR10004</t>
  </si>
  <si>
    <t>89470AR15004</t>
  </si>
  <si>
    <t xml:space="preserve">Tony MA </t>
  </si>
  <si>
    <t xml:space="preserve">PPAP samples </t>
  </si>
  <si>
    <t>Tian jin</t>
  </si>
  <si>
    <t xml:space="preserve">Sharon Xue </t>
  </si>
  <si>
    <t>For ELV test</t>
  </si>
  <si>
    <t>20IGBVN0711</t>
  </si>
  <si>
    <t xml:space="preserve">Wait handle </t>
  </si>
  <si>
    <t xml:space="preserve">Litter Liu </t>
  </si>
  <si>
    <t>SP Test Adaptor</t>
  </si>
  <si>
    <t>Wooseok Jeong</t>
  </si>
  <si>
    <t>ASAP ITCU</t>
  </si>
  <si>
    <t xml:space="preserve">Adient Dongsung Inc
29, 167beon-gil, Noksan Industry Jungro, Gangseo-gu,
Busan, 46752 South Korea
</t>
  </si>
  <si>
    <t>Jack Wang</t>
  </si>
  <si>
    <t xml:space="preserve">re-submit </t>
  </si>
  <si>
    <t>Mr. Markus Weber</t>
  </si>
  <si>
    <t>seat test</t>
  </si>
  <si>
    <t>IGB Germany.
EMAIL from Mr Kailing</t>
  </si>
  <si>
    <t xml:space="preserve">88190J910008 </t>
  </si>
  <si>
    <t>MR KANG / RoZhang</t>
  </si>
  <si>
    <t>ISIR approval</t>
  </si>
  <si>
    <t>20IGBVN0812</t>
  </si>
  <si>
    <t>Mr Liu</t>
  </si>
  <si>
    <t>RR VENT</t>
  </si>
  <si>
    <t>5 pcs semi finish Goods</t>
  </si>
  <si>
    <t>30F032B</t>
  </si>
  <si>
    <t>Andy Lue</t>
  </si>
  <si>
    <t>Samples for Laboratory</t>
  </si>
  <si>
    <t>20IGBVN0722-1A</t>
  </si>
  <si>
    <t>30F031B</t>
  </si>
  <si>
    <t>30F027B</t>
  </si>
  <si>
    <t>NHU</t>
  </si>
  <si>
    <t>30F026B</t>
  </si>
  <si>
    <t>30F042B</t>
  </si>
  <si>
    <t>30F038B</t>
  </si>
  <si>
    <t>30F041B</t>
  </si>
  <si>
    <t>30F037B</t>
  </si>
  <si>
    <t>RR VENT samples</t>
  </si>
  <si>
    <t>1743047-48</t>
  </si>
  <si>
    <t>SEMI &amp; Finish goods</t>
  </si>
  <si>
    <t>Mr Zhang</t>
  </si>
  <si>
    <t>sample test aflamitreatment</t>
  </si>
  <si>
    <t xml:space="preserve"> 873856RA1A12</t>
  </si>
  <si>
    <t xml:space="preserve">KAWAMOTO, TAKASHI' </t>
  </si>
  <si>
    <t>stop</t>
  </si>
  <si>
    <t>KAWAMOTO, TAKASHI' &lt;t.kawamoto@nitco.co.jp</t>
  </si>
  <si>
    <t>Replacement stock at Japan warehouse</t>
  </si>
  <si>
    <t>QA</t>
  </si>
  <si>
    <t xml:space="preserve">Consignee : 
NISSAN TRADING CO., LTD.
BELISTA TOWER HIGASHITOTSUKA
91-1 KAWAKAMI-CHO, TOTSUKA-KU, YOKOHAMA
KANAGAWA 244-0805, JAPAN
ATTEN : Takashi Kawamoto
TEL Office: 81-(0)50-3360-2361
Delivery to : 
NIPPON EXPRESS CO.,LTD.                     
KYUSHU AUTOMOTIVE LOGISTICS BRANCH                            
9-19,Shinhama-cho,Kanda-Machi,                      
Miyako-gun,Fukuoka 800-0321,Japan                       
ATTN:Tetsuyuki Nakamizo              
Tel: Hiroto Ooyama
</t>
  </si>
  <si>
    <t xml:space="preserve"> 873356RA1A12</t>
  </si>
  <si>
    <t xml:space="preserve">Gavin Li </t>
  </si>
  <si>
    <t>version parts for backup</t>
  </si>
  <si>
    <t>20IGBVN0729-SP</t>
  </si>
  <si>
    <t>Mr Rex send
mailto:gavin.li@bauerhin.cn] 
China</t>
  </si>
  <si>
    <t>1743070-1</t>
  </si>
  <si>
    <t>Tian  Jin</t>
  </si>
  <si>
    <t>LB5B-14D697GDE00</t>
  </si>
  <si>
    <t>LC5B-14D697ECC00</t>
  </si>
  <si>
    <t>LC5B-14D697ACD00</t>
  </si>
  <si>
    <t>LC5B-14D697BCD00</t>
  </si>
  <si>
    <t>LB5B-14D699BDE00</t>
  </si>
  <si>
    <t>LB5B-14D699GEF00</t>
  </si>
  <si>
    <t>LB5B-14D696EDD00</t>
  </si>
  <si>
    <t>LB5B-14D696FCD00</t>
  </si>
  <si>
    <t>LB5B-14D698EDD00</t>
  </si>
  <si>
    <t>LB5B-14D698FDD00</t>
  </si>
  <si>
    <t>LC5B-14D696ACC00</t>
  </si>
  <si>
    <t>LC5B-14D698ADD00</t>
  </si>
  <si>
    <t>LC5B-14D699EDF00</t>
  </si>
  <si>
    <t>LC5B-14D699ADE00</t>
  </si>
  <si>
    <t>LC5B-14D699BDE00</t>
  </si>
  <si>
    <t>LC5B-14D699CDE00</t>
  </si>
  <si>
    <t>LC5B-14D697CCD00</t>
  </si>
  <si>
    <t xml:space="preserve"> Mr. Bastian Luik [mailto:bastian.luik@bauerhin.com</t>
  </si>
  <si>
    <t>Germany</t>
  </si>
  <si>
    <t>Mr.Tony</t>
  </si>
  <si>
    <t>INTERNAL PPAP</t>
  </si>
  <si>
    <t>MR Kang</t>
  </si>
  <si>
    <t>Sample  approve PAP</t>
  </si>
  <si>
    <t>Mr Kang</t>
  </si>
  <si>
    <t xml:space="preserve">Mr. Gavin </t>
  </si>
  <si>
    <t xml:space="preserve">new Sample </t>
  </si>
  <si>
    <t xml:space="preserve">Mr. Liu </t>
  </si>
  <si>
    <t xml:space="preserve">running change confirmation. </t>
  </si>
  <si>
    <t>Tian Jin</t>
  </si>
  <si>
    <t>Mr. Luik</t>
  </si>
  <si>
    <t xml:space="preserve">Trial Local Fleece </t>
  </si>
  <si>
    <t xml:space="preserve">mẫu PPAP </t>
  </si>
  <si>
    <t>A2XXB</t>
  </si>
  <si>
    <t>Jacson Zhu</t>
  </si>
  <si>
    <t>Special Sample</t>
  </si>
  <si>
    <t>Mr.Kang</t>
  </si>
  <si>
    <t>ISIR</t>
  </si>
  <si>
    <t>Luna Lu</t>
  </si>
  <si>
    <t>interim approval--IRW&amp;PSW</t>
  </si>
  <si>
    <t xml:space="preserve">Luna Lu [mailto:luna.lu@bauerhin.cn] </t>
  </si>
  <si>
    <t>Litter LIU &lt;litter.liu@bauerhin.cn&gt;</t>
  </si>
  <si>
    <t xml:space="preserve">offset </t>
  </si>
  <si>
    <t>6412838_16</t>
  </si>
  <si>
    <t>SKIT</t>
  </si>
  <si>
    <t>Jason Zhu</t>
  </si>
  <si>
    <t>Create Drawing</t>
  </si>
  <si>
    <t>NO SCAN</t>
  </si>
  <si>
    <t>Jack wang &lt;jack.wang@bauerhin.cn&gt;</t>
  </si>
  <si>
    <t>6449424_16</t>
  </si>
  <si>
    <t>30T166D</t>
  </si>
  <si>
    <t>double adhensive</t>
  </si>
  <si>
    <t>30T167D</t>
  </si>
  <si>
    <t>Finish Goods</t>
  </si>
  <si>
    <t xml:space="preserve">samples for
 relocation approval </t>
  </si>
  <si>
    <t xml:space="preserve">Autoliv-JP
Jason Zhu  </t>
  </si>
  <si>
    <t xml:space="preserve">           Company: Autoliv Cebu Safety Manufacturing Inc.
            Address: 3rd Street, Mactan Economic Zone 1, Ibo
            City: Lapu-lapu City
            Province: Cebu
Postal: 6015
Tel: +63 32 888 1502
Mobile: +63 945 144 0914
</t>
  </si>
  <si>
    <t>SAMPLE</t>
  </si>
  <si>
    <t xml:space="preserve">VOC testing samples </t>
  </si>
  <si>
    <t>s112802039</t>
  </si>
  <si>
    <t>dONE</t>
  </si>
  <si>
    <t>S112802043</t>
  </si>
  <si>
    <t>S112682956</t>
  </si>
  <si>
    <t>S112802049</t>
  </si>
  <si>
    <t>S112202626</t>
  </si>
  <si>
    <t>S112683161</t>
  </si>
  <si>
    <t>S112802057</t>
  </si>
  <si>
    <t>S112802063</t>
  </si>
  <si>
    <t>S112147652</t>
  </si>
  <si>
    <t>S112802108</t>
  </si>
  <si>
    <t>S112802109</t>
  </si>
  <si>
    <t>S112802068</t>
  </si>
  <si>
    <t>S112802075</t>
  </si>
  <si>
    <t>S112802078</t>
  </si>
  <si>
    <t>BÙ HÀNG SAI INDEX</t>
  </si>
  <si>
    <t>S112789629</t>
  </si>
  <si>
    <t>TACHI</t>
  </si>
  <si>
    <t>S112789764</t>
  </si>
  <si>
    <t>S112802955</t>
  </si>
  <si>
    <t>S112802954</t>
  </si>
  <si>
    <t>rewound sample</t>
  </si>
  <si>
    <t xml:space="preserve">
271L0S3100
</t>
  </si>
  <si>
    <t>s-boku@tachi-s.co.jp</t>
  </si>
  <si>
    <t>281L0S3100</t>
  </si>
  <si>
    <t>done</t>
  </si>
  <si>
    <t>88190J9100009</t>
  </si>
  <si>
    <t>Fireproof test</t>
  </si>
  <si>
    <t xml:space="preserve">Mr Liu </t>
  </si>
  <si>
    <t>Litter Liu' &lt;litter.liu@bauerhin.cn&gt;</t>
  </si>
  <si>
    <t>q8</t>
  </si>
  <si>
    <t>Skit</t>
  </si>
  <si>
    <t>20IGB1202</t>
  </si>
  <si>
    <t xml:space="preserve">sample for testing </t>
  </si>
  <si>
    <t>Robbie Zhang &lt;robbie.zhang@bauerhin.cn&gt;</t>
  </si>
  <si>
    <t>Test cháy</t>
  </si>
  <si>
    <t>Garvin</t>
  </si>
  <si>
    <t>30T214H</t>
  </si>
  <si>
    <t xml:space="preserve">S-KIT-STEERING WHEEL </t>
  </si>
  <si>
    <t>20IGBVN0119</t>
  </si>
  <si>
    <t xml:space="preserve">Germanay  (Mr  Scheller)
  Maximilian Scheller | Konstruktion | Engineering
T: +49 6051 826-122 | F: +49 6051 826-292
</t>
  </si>
  <si>
    <t>A2069067700-05</t>
  </si>
  <si>
    <t xml:space="preserve">Samples for replenishment as customer </t>
  </si>
  <si>
    <t>Wire</t>
  </si>
  <si>
    <t>Suki wang</t>
  </si>
  <si>
    <t>Luna Lu &lt;luna.lu@bauerhin.cn&gt;</t>
  </si>
  <si>
    <t>skit</t>
  </si>
  <si>
    <t>stanley cao</t>
  </si>
  <si>
    <t>20igbvn1211</t>
  </si>
  <si>
    <t xml:space="preserve">Sharon </t>
  </si>
  <si>
    <t xml:space="preserve">CHINA </t>
  </si>
  <si>
    <t>Samples for DV test</t>
  </si>
  <si>
    <t>S113664465</t>
  </si>
  <si>
    <t>S113664596</t>
  </si>
  <si>
    <t xml:space="preserve">Litter Liu [mailto:litter.liu@bauerhin.cn] </t>
  </si>
  <si>
    <t>S113664633</t>
  </si>
  <si>
    <t>S113664634</t>
  </si>
  <si>
    <t>S113664717</t>
  </si>
  <si>
    <t>S113664719</t>
  </si>
  <si>
    <t>S113664728</t>
  </si>
  <si>
    <t>S113664731</t>
  </si>
  <si>
    <t>S113664735</t>
  </si>
  <si>
    <t>S113664739</t>
  </si>
  <si>
    <t>S113664752</t>
  </si>
  <si>
    <t>S113664763</t>
  </si>
  <si>
    <t>S113664776</t>
  </si>
  <si>
    <t>S113664786</t>
  </si>
  <si>
    <t>S113664814</t>
  </si>
  <si>
    <t>S113664845</t>
  </si>
  <si>
    <t>S113665159</t>
  </si>
  <si>
    <t>S113665723</t>
  </si>
  <si>
    <t>S113665746</t>
  </si>
  <si>
    <t>S113665757</t>
  </si>
  <si>
    <t>S113665777</t>
  </si>
  <si>
    <t>S113665793</t>
  </si>
  <si>
    <t>S113665798</t>
  </si>
  <si>
    <t>Sample PPAP</t>
  </si>
  <si>
    <t>883356RA1A16</t>
  </si>
  <si>
    <t>883856RA1A16</t>
  </si>
  <si>
    <t>Mr Massimo colucci</t>
  </si>
  <si>
    <t>1743455-1743456</t>
  </si>
  <si>
    <t>Germani</t>
  </si>
  <si>
    <t>missing Tape</t>
  </si>
  <si>
    <t>Steven Yang  &lt;steven.yang@bauerhin.cn&gt;</t>
  </si>
  <si>
    <t>BÙ HÀNG CHINA</t>
  </si>
  <si>
    <t>Gavin Li</t>
  </si>
  <si>
    <t xml:space="preserve">process improved </t>
  </si>
  <si>
    <t xml:space="preserve">mailto:andrzej.dymek@bauerhin.com] </t>
  </si>
  <si>
    <t>GAVIN</t>
  </si>
  <si>
    <t>Ms Van</t>
  </si>
  <si>
    <t>IGB Germany SAMPLE</t>
  </si>
  <si>
    <t xml:space="preserve">versand@bauerhin.com </t>
  </si>
  <si>
    <t>Manuela Marbach</t>
  </si>
  <si>
    <t>Ms. Heininger</t>
  </si>
  <si>
    <t>Wire harness</t>
  </si>
  <si>
    <t>Mr. Zhu</t>
  </si>
  <si>
    <t>waitng Bom-Tooling</t>
  </si>
  <si>
    <t>PR-20210313</t>
  </si>
  <si>
    <t>273L0S31</t>
  </si>
  <si>
    <t>waiting 750297</t>
  </si>
  <si>
    <t>Gavin Li &lt;Gavin.Li@bauerhin.cn&gt;</t>
  </si>
  <si>
    <t>P33N</t>
  </si>
  <si>
    <t>Dear Thuy.
Delivering place is below.
NHK　SPRING CO,.LTD. 
3-10,Fukuuura,Kanazawa-ku,Yokohama,Japan  
Postal code :236-0004 
Attention : Mr.Takikawa Tomoya 
TEL: +81-45-786-9816</t>
  </si>
  <si>
    <t>Massimo Colucci &lt;massimo.colucci@bauerhin.com&gt;</t>
  </si>
  <si>
    <t xml:space="preserve">HÀNG BÙ </t>
  </si>
  <si>
    <t>HIEU 15/3</t>
  </si>
  <si>
    <t>OSHEV</t>
  </si>
  <si>
    <t>89190-CM000</t>
  </si>
  <si>
    <t>2 pcs</t>
  </si>
  <si>
    <t>HKMC BÙ HÀNG</t>
  </si>
  <si>
    <t>89290-CM000</t>
  </si>
  <si>
    <t>5 pcs</t>
  </si>
  <si>
    <t>Steve Kang (Mr. 강성중 한국지사장) | Representative | IGB Automotive Korea  </t>
  </si>
  <si>
    <t>89193-CM000</t>
  </si>
  <si>
    <t>14 pcs</t>
  </si>
  <si>
    <t>M: +82 10 5474 7959</t>
  </si>
  <si>
    <t>10 pcs</t>
  </si>
  <si>
    <t>A: #1710, 3, Gongwon-ro, Guro-gu, Seoul, 08298, Korea</t>
  </si>
  <si>
    <t>4 pcs</t>
  </si>
  <si>
    <t>8 pcs</t>
  </si>
  <si>
    <t>Goinar, Steffen &lt;steffen.goinar@bauerhin.com&gt;</t>
  </si>
  <si>
    <t>Bastian Luik &lt;bastian.luik@bauerhin.com&gt;</t>
  </si>
  <si>
    <t xml:space="preserve">IGB Germany:
I.G. Bauerhin GmbH
Wiesenstraße 29
63584 Gründau
Germany
</t>
  </si>
  <si>
    <t>kalyanmoy.chatterjee@faurecia.com</t>
  </si>
  <si>
    <t>Andy</t>
  </si>
  <si>
    <t>Andy Lv &lt;Andy.Lue@bauerhin.cn&gt;</t>
  </si>
  <si>
    <t xml:space="preserve">JK </t>
  </si>
  <si>
    <t>SAMPLE  PAPA</t>
  </si>
  <si>
    <t>SHARON XUE</t>
  </si>
  <si>
    <r>
      <t>　　　　</t>
    </r>
    <r>
      <rPr>
        <sz val="9"/>
        <color theme="1"/>
        <rFont val="Calibri"/>
        <family val="2"/>
        <scheme val="minor"/>
      </rPr>
      <t>Attention: Seat product Design - Ms. JIE XU </t>
    </r>
  </si>
  <si>
    <t>Renault</t>
  </si>
  <si>
    <t>Mr.Kailing</t>
  </si>
  <si>
    <t>Brasch, Nicolai' &lt;nicolai.brasch@bauerhin.com&gt;</t>
  </si>
  <si>
    <t>compensation</t>
  </si>
  <si>
    <t>CREDIT NOTED</t>
  </si>
  <si>
    <t xml:space="preserve">Spencer Li [mailto:Spencer.Li@bauerhin.cn] </t>
  </si>
  <si>
    <t>Mr. Colucci, Germany</t>
  </si>
  <si>
    <t>A206</t>
  </si>
  <si>
    <t>STANDA GAO</t>
  </si>
  <si>
    <t>N2CB-14D699-AA</t>
  </si>
  <si>
    <t xml:space="preserve">JACSON ZHU </t>
  </si>
  <si>
    <t>N2AB-R638B34-AA</t>
  </si>
  <si>
    <t>N2AB-R638B34-BA</t>
  </si>
  <si>
    <t>20IGBVN0503</t>
  </si>
  <si>
    <t>U625-2Row</t>
  </si>
  <si>
    <t>N2AB-R668A80-AA</t>
  </si>
  <si>
    <t>N2AB-R668A80-BA</t>
  </si>
  <si>
    <t>U625-1Row</t>
  </si>
  <si>
    <t>N2AB-14D699-BA</t>
  </si>
  <si>
    <t>LB5B14D697BC</t>
  </si>
  <si>
    <t>S114450014</t>
  </si>
  <si>
    <t>800*400*260</t>
  </si>
  <si>
    <t>121H099-07</t>
  </si>
  <si>
    <t>FSC</t>
  </si>
  <si>
    <t>6965A156</t>
  </si>
  <si>
    <t xml:space="preserve">Sean Li [mailto:Sean.Li@bauerhin.cn] </t>
  </si>
  <si>
    <t>121H088-07</t>
  </si>
  <si>
    <t>6965A155</t>
  </si>
  <si>
    <t>123H099-03</t>
  </si>
  <si>
    <t>6965A153</t>
  </si>
  <si>
    <t>Change heater</t>
  </si>
  <si>
    <t xml:space="preserve">HKMC </t>
  </si>
  <si>
    <t>Mr Kim address</t>
  </si>
  <si>
    <t xml:space="preserve">Mr. Paul Wang – Lab engineer </t>
  </si>
  <si>
    <t>IGB AUTOMOTIVE TIANJIN Co., Ltd</t>
  </si>
  <si>
    <t>ADD: Building H, No.1 Shengdayizhi Road, XEDA, Tianjin, China 300385</t>
  </si>
  <si>
    <t>Tel: 010-83456910</t>
  </si>
  <si>
    <t>Mr. Robbie Zhang</t>
  </si>
  <si>
    <t>China (Mr. Manuel Gebert)</t>
  </si>
  <si>
    <t xml:space="preserve">Germany to Mr. Gebert </t>
  </si>
  <si>
    <t xml:space="preserve">Mr.Jihoon Kim </t>
  </si>
  <si>
    <t>Adient DongSung INC</t>
  </si>
  <si>
    <t xml:space="preserve">Jack Wang </t>
  </si>
  <si>
    <t xml:space="preserve">to new version drawing ( 00E-10 ) </t>
  </si>
  <si>
    <t xml:space="preserve">Jack Wang &lt;Jack.Wang@bauerhin.cn&gt; </t>
  </si>
  <si>
    <t>873356RA0A</t>
  </si>
  <si>
    <t>FNQ</t>
  </si>
  <si>
    <t xml:space="preserve">873856RA0A </t>
  </si>
  <si>
    <t xml:space="preserve">883856RA2A </t>
  </si>
  <si>
    <t xml:space="preserve">Lordstown project </t>
  </si>
  <si>
    <t>Mr. French (IGB Windsor)</t>
  </si>
  <si>
    <t>Sampleengineering change in July</t>
  </si>
  <si>
    <t xml:space="preserve">Mr.Gavin </t>
  </si>
  <si>
    <t xml:space="preserve">Packing 1 carton </t>
  </si>
  <si>
    <t>engineering change in July</t>
  </si>
  <si>
    <t xml:space="preserve">TianJin </t>
  </si>
  <si>
    <t xml:space="preserve">spray test </t>
  </si>
  <si>
    <t>Mr.Robbie Zhang (IGB China.)</t>
  </si>
  <si>
    <t>Testing the adhesion between the fleece and cover pad</t>
  </si>
  <si>
    <t xml:space="preserve">COMPENSATION </t>
  </si>
  <si>
    <t>Spencer Li &lt;Spencer.Li@bauerhin.cn&gt;</t>
  </si>
  <si>
    <t>sample</t>
  </si>
  <si>
    <t>Mann, Markus &lt;markus.mann@bauerhin.com&gt;</t>
  </si>
  <si>
    <t>Ada wang</t>
  </si>
  <si>
    <t>Mr, Gerbert</t>
  </si>
  <si>
    <t>1743943-SP</t>
  </si>
  <si>
    <t>Samples without wire harness and NTS</t>
  </si>
  <si>
    <t xml:space="preserve">Tian Jin </t>
  </si>
  <si>
    <t>Just blanking contour(tape with PVC material, don’t need stitching)</t>
  </si>
  <si>
    <r>
      <t>Just blanking contour(tape with PVC material, don’t need stitching</t>
    </r>
    <r>
      <rPr>
        <sz val="9"/>
        <color theme="1"/>
        <rFont val="SimSun"/>
      </rPr>
      <t>，</t>
    </r>
    <r>
      <rPr>
        <sz val="9"/>
        <color theme="1"/>
        <rFont val="Arial"/>
        <family val="2"/>
      </rPr>
      <t>no wire harness)</t>
    </r>
  </si>
  <si>
    <t>Just blanking contour(tape with PVC material, don’t need stitching, no wire harness)</t>
  </si>
  <si>
    <t>Strip shape PVC with Tape( no wire harness, no stitching, no blanking)</t>
  </si>
  <si>
    <t>arr, Axel' axel.farr@bauerhin.com</t>
  </si>
  <si>
    <t>Ger</t>
  </si>
  <si>
    <t>FCA</t>
  </si>
  <si>
    <t>Dymek</t>
  </si>
  <si>
    <t>660357900A</t>
  </si>
  <si>
    <t xml:space="preserve"> Luna Lv [mailto:Luna.Lu@cn.bauerhin.com] </t>
  </si>
  <si>
    <t>PPAP</t>
  </si>
  <si>
    <t>6603499 00A</t>
  </si>
  <si>
    <t xml:space="preserve">Japan </t>
  </si>
  <si>
    <t>IGB-GER (Mr. Steffen Goinar</t>
  </si>
  <si>
    <t>SAMPLE 600866 176 M</t>
  </si>
  <si>
    <t>273L099-02</t>
  </si>
  <si>
    <t>273L0S31-03</t>
  </si>
  <si>
    <t xml:space="preserve">PPAP Mr. Spencer Li </t>
  </si>
  <si>
    <t xml:space="preserve">Mr. Spencer Li </t>
  </si>
  <si>
    <t>NISSAN P33A NMK US / P33A EUR / P33A 22MY</t>
  </si>
  <si>
    <t>873356RA0A</t>
    <phoneticPr fontId="1" type="noConversion"/>
  </si>
  <si>
    <t>873856RA0A</t>
    <phoneticPr fontId="1" type="noConversion"/>
  </si>
  <si>
    <t>873356RA1A</t>
    <phoneticPr fontId="1" type="noConversion"/>
  </si>
  <si>
    <t>873856RA1A</t>
    <phoneticPr fontId="1" type="noConversion"/>
  </si>
  <si>
    <t>883356RA1A</t>
    <phoneticPr fontId="1" type="noConversion"/>
  </si>
  <si>
    <t>883856RA1A</t>
    <phoneticPr fontId="1" type="noConversion"/>
  </si>
  <si>
    <t>-</t>
  </si>
  <si>
    <t>873356RA3B01</t>
  </si>
  <si>
    <t>873856RA3B01</t>
  </si>
  <si>
    <t>883356RA2A</t>
    <phoneticPr fontId="1" type="noConversion"/>
  </si>
  <si>
    <t>883856RA2A</t>
    <phoneticPr fontId="1" type="noConversion"/>
  </si>
  <si>
    <t>883356RA0A</t>
    <phoneticPr fontId="1" type="noConversion"/>
  </si>
  <si>
    <t>883856RA0A</t>
    <phoneticPr fontId="1" type="noConversion"/>
  </si>
  <si>
    <t>883356RA5A</t>
    <phoneticPr fontId="1" type="noConversion"/>
  </si>
  <si>
    <t>883856RA5A</t>
    <phoneticPr fontId="1" type="noConversion"/>
  </si>
  <si>
    <t>883356RA6A</t>
    <phoneticPr fontId="1" type="noConversion"/>
  </si>
  <si>
    <t>883856RA6A</t>
    <phoneticPr fontId="1" type="noConversion"/>
  </si>
  <si>
    <t>883356RA7A</t>
    <phoneticPr fontId="1" type="noConversion"/>
  </si>
  <si>
    <t>883856RA7A</t>
    <phoneticPr fontId="1" type="noConversion"/>
  </si>
  <si>
    <t xml:space="preserve"> P33B PRC</t>
  </si>
  <si>
    <t>873356RA2A</t>
    <phoneticPr fontId="1" type="noConversion"/>
  </si>
  <si>
    <t>873856RA2A</t>
    <phoneticPr fontId="1" type="noConversion"/>
  </si>
  <si>
    <t>P33C 5A45 MMC</t>
  </si>
  <si>
    <t>Toru Kuwana</t>
  </si>
  <si>
    <t xml:space="preserve">Ichigo Nishiki Bldg 6F, 1-5-27 Nishiki, Naka-ku, Nagoya City,Aichi prefecture, Japan, 460-0003
Mobile : +81-80-4858-7769
tkuwana@zana.co.jp 
桑名亨 Toru Kuwana
ZANA Corporation
</t>
  </si>
  <si>
    <t>P33NON</t>
  </si>
  <si>
    <t>Sharon Xue/ IGB Automotive Tianjin Ltd.</t>
  </si>
  <si>
    <t>PPAP SAMPLE</t>
  </si>
  <si>
    <t xml:space="preserve">Spencer Li </t>
  </si>
  <si>
    <t>cancel</t>
  </si>
  <si>
    <t>confirm Mr Phi + Mr Phuoc</t>
  </si>
  <si>
    <t>IGBL2022 SAMPLE</t>
  </si>
  <si>
    <t xml:space="preserve">Steve Kang (Mr. 강성중 한국지사장)
IGB Automotive Korea 
</t>
  </si>
  <si>
    <t xml:space="preserve">#1710, 3, Gongwon-Ro, Guro-GU, Seoul-City, 08298, Korea </t>
  </si>
  <si>
    <t>Mobile : +82-10-5474-7959</t>
  </si>
  <si>
    <t xml:space="preserve">steve.kang@bauerhin.com </t>
  </si>
  <si>
    <t>Nissan P33 Front seat</t>
  </si>
  <si>
    <t>Spencer Li &lt;Spencer.Li@cn.bauerhin.com&gt;</t>
  </si>
  <si>
    <t>Mitsubishi  5A45 Non-Lin</t>
  </si>
  <si>
    <t>111H026</t>
  </si>
  <si>
    <t>COMEPENSATION</t>
  </si>
  <si>
    <t>BÙ hàng hư</t>
  </si>
  <si>
    <t xml:space="preserve">Mr Gao </t>
  </si>
  <si>
    <t>sample PPAP</t>
  </si>
  <si>
    <t>30H003E</t>
  </si>
  <si>
    <t>(S-kit)</t>
  </si>
  <si>
    <t>30H007F</t>
  </si>
  <si>
    <t xml:space="preserve">(S-kit + Adhesive tape) </t>
  </si>
  <si>
    <t>Mr Dymek</t>
  </si>
  <si>
    <t>sample apply hot melt</t>
  </si>
  <si>
    <t>Germany (email from Mr Lam)</t>
  </si>
  <si>
    <t>Semi-finished parts ( die cut parts) Without wire harness</t>
  </si>
  <si>
    <t>Finish parts</t>
  </si>
  <si>
    <t>WIRE HARENESS</t>
  </si>
  <si>
    <t>Mr.Liu</t>
  </si>
  <si>
    <t>6412838_17</t>
  </si>
  <si>
    <t xml:space="preserve">Mr Lam </t>
  </si>
  <si>
    <t>Mr. Gebert</t>
  </si>
  <si>
    <t>30R069F</t>
  </si>
  <si>
    <t>S-kit rotates 90°(30R069R)</t>
  </si>
  <si>
    <t>30R071F</t>
  </si>
  <si>
    <t>S-kit rotates 90°(30R071R)</t>
  </si>
  <si>
    <t xml:space="preserve">NISSAN TRADING CO.,LTD.
802-0003 
1-2-26 Komemachi, Kokurakita-ku, Kitakyushu-city, Fukuoka
Taihei Noto
TEL : +81-50-3360-2361
t.noto@nitco.co.jp
</t>
  </si>
  <si>
    <t>(S-kit w/o adhesive tape)</t>
  </si>
  <si>
    <t>Final wire harness</t>
  </si>
  <si>
    <t>25185102 (OS-HEV)</t>
  </si>
  <si>
    <t>Nikko Kitakyushu Building 7F</t>
  </si>
  <si>
    <t>25185202 (OS-HEV)</t>
  </si>
  <si>
    <t xml:space="preserve">1-2-26 Komemachi, Kokurakita-ku, </t>
  </si>
  <si>
    <t>25184502 (OS-HEV)</t>
  </si>
  <si>
    <t>Kitakyushu City, Fukuoka Japan, 802-0003</t>
  </si>
  <si>
    <t>25184802 (OS-HEV)</t>
  </si>
  <si>
    <t>TO: Mami Uesugi</t>
  </si>
  <si>
    <t>25184602 (OS-HEV)</t>
  </si>
  <si>
    <t>Tel: +81-50-3360-2361</t>
  </si>
  <si>
    <t>U6ICA</t>
  </si>
  <si>
    <t>Mr. Spencer Li</t>
  </si>
  <si>
    <t>I.G.B Automotive Tianjin.</t>
  </si>
  <si>
    <t>Park, Peter</t>
  </si>
  <si>
    <t xml:space="preserve">Steve Kang (Mr. 강성중 한국지사장)
IGB Automotive Korea 
#1710, 3, Gongwon-Ro, Guro-GU, Seoul-City, 08298, Korea 
</t>
  </si>
  <si>
    <t xml:space="preserve">Address: Wiesenstraße 29 63584 Gründau, Germany
Phone:   T: +49 6051 826 328 | M: +49 151 17424658
Attn: Dieter Barthel  
</t>
  </si>
  <si>
    <t>Bù hàng</t>
  </si>
  <si>
    <t>The delivery address is below:</t>
  </si>
  <si>
    <t>Goinar, Steffen</t>
  </si>
  <si>
    <t>1744480-81</t>
  </si>
  <si>
    <t xml:space="preserve">Wiesenstraße 29, 63584 Gründau, Germany
Phone: +49 6051 826-217
</t>
  </si>
  <si>
    <r>
      <t>873356RA3B0</t>
    </r>
    <r>
      <rPr>
        <sz val="11"/>
        <color rgb="FFFF0000"/>
        <rFont val="Calibri"/>
        <family val="2"/>
        <scheme val="minor"/>
      </rPr>
      <t>2</t>
    </r>
  </si>
  <si>
    <t xml:space="preserve">bù hàng Nissan </t>
  </si>
  <si>
    <t>Week 38</t>
  </si>
  <si>
    <t>Mr Hieu</t>
  </si>
  <si>
    <t>Week 37</t>
  </si>
  <si>
    <t>connector/terminal</t>
  </si>
  <si>
    <t>Mr Trung</t>
  </si>
  <si>
    <t>MR LUIK</t>
  </si>
  <si>
    <t>WEEK 39</t>
  </si>
  <si>
    <t>1) Test sample request for vehicle confirmation</t>
  </si>
  <si>
    <t>To the following address: Free of Charge - DDP Incoterms – Those are engineering samples which are used in combination with Cushion Heater Mats from IGB Germany.</t>
  </si>
  <si>
    <t>560-2, Okatsukoku, Atsugi, Kanagawa 243-0192, Japan</t>
  </si>
  <si>
    <t>Nissan Technical Center XL4 Seat Engineering</t>
  </si>
  <si>
    <t>Kiyose Takenori</t>
  </si>
  <si>
    <t>MR HIEU</t>
  </si>
  <si>
    <t>WEEK 40</t>
  </si>
  <si>
    <t>Mr. Paul Wang  DAP</t>
  </si>
  <si>
    <t>Mr Si</t>
  </si>
  <si>
    <t>57pcs</t>
  </si>
  <si>
    <t xml:space="preserve">I.G.B Automotive Tianjin.
Tracy Chen
DAP Non-commercial Value
</t>
  </si>
  <si>
    <t>30N037H</t>
  </si>
  <si>
    <t>Paul Wang</t>
  </si>
  <si>
    <t>MR PHI</t>
  </si>
  <si>
    <t>30N029U</t>
  </si>
  <si>
    <t>30N032F</t>
  </si>
  <si>
    <t>30N046A</t>
  </si>
  <si>
    <t>3-10 Fukuura, Kanazawa-ku, 
Yokohama-City, Kanagawa, Japan 236-0004
NHK SPRING Co., LTD Mr. Kobayashi
DAP Non-commercial Value</t>
  </si>
  <si>
    <t xml:space="preserve">3-10 Fukuura, Kanazawa-ku, 
Yokohama-City, Kanagawa, Japan
236-0004
NHK SPRING Co., LTD
Mr. Kobayashi
</t>
  </si>
  <si>
    <t>CHUA</t>
  </si>
  <si>
    <t>Andrzej Dymek &lt;andrzej.dymek@bauerhin.com&gt;</t>
  </si>
  <si>
    <t xml:space="preserve">Mr. Takehito Nakagawa
Autoliv Japan. Atsugi Facility
704-1, Kamiechi, Atsugi-shi, Kanagawa,
243-0801, Japan
Contact person:
Mr. Takehito Nakagawa
Tel.: +81-50-3737-2992
You can use Autoliv DHL account for shipping: DHL 969172815
takamitsu.yoshikawa@autoliv.com
</t>
  </si>
  <si>
    <t>Semi-finished part before the final punching</t>
  </si>
  <si>
    <t>29177401C</t>
  </si>
  <si>
    <t>RAW</t>
  </si>
  <si>
    <t>320678</t>
  </si>
  <si>
    <t>R2CB 14D699 AA</t>
  </si>
  <si>
    <t>Jack.Wang</t>
  </si>
  <si>
    <t xml:space="preserve">R2CB 14D699 EA </t>
  </si>
  <si>
    <t>Wire P33</t>
  </si>
  <si>
    <t xml:space="preserve">3090 Marentette Ave, Windsor, ON  N8X4G2, Canada
Att. Armita Ghasemieh
</t>
  </si>
  <si>
    <t>NhÂt Anh</t>
  </si>
  <si>
    <t xml:space="preserve">compensation </t>
  </si>
  <si>
    <t xml:space="preserve">Nikko Kitakyushu Building 7F
1-2-26 Komemachi, Kokurakita-ku, 
Kitakyushu City, Fukuoka Japan, 802-0003
TO: Mami Uesugi
Tel: +81-50-3360-2361
Invoice: 1744775
</t>
  </si>
  <si>
    <t>Hieu</t>
  </si>
  <si>
    <t xml:space="preserve">           Semi-wire</t>
  </si>
  <si>
    <t>876356RA5A</t>
  </si>
  <si>
    <t>SHARON</t>
  </si>
  <si>
    <t>(see sample condition)</t>
  </si>
  <si>
    <t>DDP</t>
  </si>
  <si>
    <t xml:space="preserve">Sample condition : 88190J910009 
- Add the shrink tube on connection point ( 4 points ) on heating wire X wire harness and NTC X wire harness
</t>
  </si>
  <si>
    <t xml:space="preserve">Deliver Address:  
Steve Kang (Mr. 강성중 한국지사장)
IGB Automotive Korea 
#1710, 3, Gongwon-Ro, Guro-GU, Seoul-City, 08298, Korea 
Mobile : +82-10-5474-7959
steve.kang@bauerhin.com 
</t>
  </si>
  <si>
    <t>88390J9100008</t>
  </si>
  <si>
    <t xml:space="preserve">Sample condition : 88390J90008 
- Add the shrink tube on connection point ( 2 points ) on heating wire X wire harness 
</t>
  </si>
  <si>
    <t xml:space="preserve">Tracy Chen
IGB Automotive Tianjin Ltd
Building H, No.1 Shengdayizhi Road,XEDA, Tianjin, China
Zip Code: 300383 
Mobile : +86-139-2054-8730
Tracy.chen@cn.bauerhin.com 
</t>
  </si>
  <si>
    <t>VS20MY24</t>
  </si>
  <si>
    <t>Fleece 500921 replaced by material 501230</t>
  </si>
  <si>
    <t>TRUNG</t>
  </si>
  <si>
    <t>Tracy chen</t>
  </si>
  <si>
    <t>Mass products for EOL samples</t>
  </si>
  <si>
    <t>Ms.Tracy IGB Tianjin</t>
  </si>
  <si>
    <t xml:space="preserve">COMPENSATION -ADDRESS TIANJIN </t>
  </si>
  <si>
    <t>P42QR</t>
  </si>
  <si>
    <t>PPAP Sample</t>
  </si>
  <si>
    <t xml:space="preserve">sharon </t>
  </si>
  <si>
    <t xml:space="preserve">mexico </t>
  </si>
  <si>
    <t>tianjin</t>
  </si>
  <si>
    <t xml:space="preserve">P33A </t>
  </si>
  <si>
    <t>873356RA0C01</t>
  </si>
  <si>
    <t xml:space="preserve">Sample PPAP </t>
  </si>
  <si>
    <t>Nhật Anh</t>
  </si>
  <si>
    <t xml:space="preserve">Ship to : 
Nikko Kitakyushu Building 7F
1-2-26 Yone-machi, Kokurakita-ku, Kitakyushu City, Fukuoka, 
Japan, 802-0003
Mami Uesugi
m.uesugi@nitco.co.jp
Tel: (+81)-50-3360-2361
DAP Non-commercial Value
</t>
  </si>
  <si>
    <t>873856RA0C01</t>
  </si>
  <si>
    <t>873356RA1C01</t>
  </si>
  <si>
    <t>873856RA1C01</t>
  </si>
  <si>
    <t>873356RA3C01</t>
  </si>
  <si>
    <t>873856RA3C01</t>
  </si>
  <si>
    <t>883356RA0C01</t>
  </si>
  <si>
    <t>883856RA0C01</t>
  </si>
  <si>
    <t>883356RA1C01</t>
  </si>
  <si>
    <t>883856RA1C01</t>
  </si>
  <si>
    <t>883356RA2C01</t>
  </si>
  <si>
    <t>883856RA2C01</t>
  </si>
  <si>
    <t>883356RA5C01</t>
  </si>
  <si>
    <t>883856RA5C01</t>
  </si>
  <si>
    <t>883356RA6C01</t>
  </si>
  <si>
    <t>883856RA6C01</t>
  </si>
  <si>
    <t>883356RA7C01</t>
  </si>
  <si>
    <t>883856RA7C01</t>
  </si>
  <si>
    <t>NMK</t>
  </si>
  <si>
    <t xml:space="preserve">SAMPLE </t>
  </si>
  <si>
    <t>FNQ, for C parts</t>
  </si>
  <si>
    <t>TRIAL For FNQ</t>
  </si>
  <si>
    <t>MAMI</t>
  </si>
  <si>
    <t>COMPENSATION</t>
  </si>
  <si>
    <t>Farr Axel</t>
  </si>
  <si>
    <t>I.G. BAUERHIN GmbH 
Wiesenstraße 29 63584 Gründau, Germany
Phone: +49 6051 826-449
Attn:   Mirco Reinhardt</t>
  </si>
  <si>
    <t>Standar Cao</t>
  </si>
  <si>
    <t>Mirco Reinhard</t>
  </si>
  <si>
    <t>I.G. BAUERHIN GmbH</t>
  </si>
  <si>
    <t>Wiesenstraße 29 63584 Gründau, Germany</t>
  </si>
  <si>
    <t xml:space="preserve">Mr.Liu </t>
  </si>
  <si>
    <t>+49 6051 826-232</t>
  </si>
  <si>
    <t>U611</t>
  </si>
  <si>
    <t>zhu</t>
  </si>
  <si>
    <t>Mr.Zhu</t>
  </si>
  <si>
    <t>TianJin</t>
  </si>
  <si>
    <t>Makus</t>
  </si>
  <si>
    <t>S123115197</t>
  </si>
  <si>
    <t>S123115209</t>
  </si>
  <si>
    <t>S123115208</t>
  </si>
  <si>
    <t>S123115196</t>
  </si>
  <si>
    <t>PCB</t>
  </si>
  <si>
    <t>S123115417</t>
  </si>
  <si>
    <t>NOZAKI AKEMI</t>
  </si>
  <si>
    <t>1745235 (bù hàng</t>
  </si>
  <si>
    <t xml:space="preserve">Hieu </t>
  </si>
  <si>
    <t>Nikko Kitakyushu Building 7F 1-2-26 Yone-machi, Kokurakita-ku, Kitakyushu City, Fukuoka, Japan, 802-0003</t>
  </si>
  <si>
    <t>P61Q Wire</t>
  </si>
  <si>
    <t>Lucia Herzberg</t>
  </si>
  <si>
    <t xml:space="preserve">Lucia Herzberg / Jürgen Wernisch QTF
I.G. Bauerhin GmbH
Wiesenstraße 29
63584 Gründau
Germany
</t>
  </si>
  <si>
    <t>886356RA0A05</t>
  </si>
  <si>
    <t>5A45 25MY</t>
  </si>
  <si>
    <t xml:space="preserve">Akemi Nozaki
Nissan Trading Operation Japan Co., Ltd.
Tel: +81-50-3360-2361
Nikko Kitakyushu Building 7F
1-2-26 Komemachi, Kokurakita-ku, 
Kitakyushu City, Fukuoka Japan, 
802-0003
</t>
  </si>
  <si>
    <t>Tracy Chen</t>
  </si>
  <si>
    <t>Tianjin</t>
  </si>
  <si>
    <t>René Sommer | Quality Manager Operational Quality Management
Wiesenstraße 29 63584 Gründau, Germany
T: +49 6051 826-273 | M: +49 160 90747650</t>
  </si>
  <si>
    <t>30385806AC</t>
  </si>
  <si>
    <t>30385605AC</t>
  </si>
  <si>
    <t>MR.LIU</t>
  </si>
  <si>
    <t xml:space="preserve">commpensation </t>
  </si>
  <si>
    <t xml:space="preserve">Nissan </t>
  </si>
  <si>
    <t xml:space="preserve">MR.CAO </t>
  </si>
  <si>
    <t>Mr.Lam</t>
  </si>
  <si>
    <t xml:space="preserve">Address: Wiesenstraße 29 63584 Gründau, Germany </t>
  </si>
  <si>
    <t>KYRYO</t>
  </si>
  <si>
    <t xml:space="preserve">Spencer Li
IGB Automotive Tiajin Ltd.
Bldg. H, No 1 Shengdayizhi Road
Tianjin, China
T: +86 10 83456910 ext. 698 | M: +86 15822633353
ZLI66@lear.com
</t>
  </si>
  <si>
    <t>Nhat Anh</t>
  </si>
  <si>
    <t>Tianjin Lunar</t>
  </si>
  <si>
    <t>Sample customer</t>
  </si>
  <si>
    <t>Fudong</t>
  </si>
  <si>
    <t>s125478922</t>
  </si>
  <si>
    <t xml:space="preserve">Address: No.3 Ruihe East 2nd Road, Daxing District, Beijing Lear Automotive System Co., LTD
Phone:   M: +17397388248 
Attn: yan bing </t>
  </si>
  <si>
    <t>s125436067</t>
  </si>
  <si>
    <t>S125479569</t>
  </si>
  <si>
    <t>A295610012</t>
  </si>
  <si>
    <t>S125478921</t>
  </si>
  <si>
    <t>Ms Luna.Lv
IGB Automotive Tiajin Ltd.
Bldg. H, No 1 Shengdayizhi Road
Tianjin, China
T: +86 10 83456910 | M: +86 15922292433
nlv@lear.com</t>
  </si>
  <si>
    <t>S125479568</t>
  </si>
  <si>
    <t>S125479534</t>
  </si>
  <si>
    <t>Partnumber</t>
  </si>
  <si>
    <t>Warehouse</t>
  </si>
  <si>
    <t>Stock on Hand</t>
  </si>
  <si>
    <t>Pending Q-check</t>
  </si>
  <si>
    <t>Blocked Stock</t>
  </si>
  <si>
    <t>Description 1</t>
  </si>
  <si>
    <t>Stock on hand</t>
  </si>
  <si>
    <t>LSLBQS</t>
  </si>
  <si>
    <t>LSSPMG</t>
  </si>
  <si>
    <t>Part-Number</t>
  </si>
  <si>
    <t>WO-No.</t>
  </si>
  <si>
    <t>WO-Pos</t>
  </si>
  <si>
    <t>Work Cycle No.</t>
  </si>
  <si>
    <t>Work Cycle</t>
  </si>
  <si>
    <t>Workplace ID</t>
  </si>
  <si>
    <t>Workplace</t>
  </si>
  <si>
    <t>Recent Worker ID</t>
  </si>
  <si>
    <t>Recent Worker Name</t>
  </si>
  <si>
    <t>Recent Report Date</t>
  </si>
  <si>
    <t>Recent Report Time</t>
  </si>
  <si>
    <t>Good QTY SUM</t>
  </si>
  <si>
    <t>Scrap QTY SUM</t>
  </si>
  <si>
    <t>Soldering</t>
  </si>
  <si>
    <t>FA000300</t>
  </si>
  <si>
    <t>Assembly finished good</t>
  </si>
  <si>
    <t>080850</t>
  </si>
  <si>
    <t>Mr. Cao Xuan Hien</t>
  </si>
  <si>
    <t>21:22:10</t>
  </si>
  <si>
    <t>080863</t>
  </si>
  <si>
    <t>Ms. Ngo Thi Nguyen</t>
  </si>
  <si>
    <t>07:19:52</t>
  </si>
  <si>
    <t>10:49:06</t>
  </si>
  <si>
    <t>080395</t>
  </si>
  <si>
    <t>Ms. Ly Sam Bai</t>
  </si>
  <si>
    <t>08:55:29</t>
  </si>
  <si>
    <t>081049</t>
  </si>
  <si>
    <t>Ms. Tran Thi mai</t>
  </si>
  <si>
    <t>10:46:36</t>
  </si>
  <si>
    <t>10:47:06</t>
  </si>
  <si>
    <t>080066</t>
  </si>
  <si>
    <t>Ms. Vu Thi Lich</t>
  </si>
  <si>
    <t>10:55:06</t>
  </si>
  <si>
    <t>080775</t>
  </si>
  <si>
    <t>Ms. Mai Thi Quynh Nga</t>
  </si>
  <si>
    <t>07:23:52</t>
  </si>
  <si>
    <t>080231</t>
  </si>
  <si>
    <t>Ms. Chao Thi Loan</t>
  </si>
  <si>
    <t>08:31:27</t>
  </si>
  <si>
    <t>081157</t>
  </si>
  <si>
    <t>Ms. Nguyen Thi Hoa</t>
  </si>
  <si>
    <t>18:22:36</t>
  </si>
  <si>
    <t>080820</t>
  </si>
  <si>
    <t>Ms. Ho Thi Nam</t>
  </si>
  <si>
    <t>09:09:30</t>
  </si>
  <si>
    <t>09:08:00</t>
  </si>
  <si>
    <t>09:06:59</t>
  </si>
  <si>
    <t>080960</t>
  </si>
  <si>
    <t>Ms. Tang Thi Yen Nhi</t>
  </si>
  <si>
    <t>08:50:28</t>
  </si>
  <si>
    <t>081370</t>
  </si>
  <si>
    <t>Ms. Pham Le My Kieu</t>
  </si>
  <si>
    <t>10:53:06</t>
  </si>
  <si>
    <t>080346</t>
  </si>
  <si>
    <t>Ms. Trinh Thi Hang</t>
  </si>
  <si>
    <t>10:54:06</t>
  </si>
  <si>
    <t>081153</t>
  </si>
  <si>
    <t>Ms. Nguyen Thi Thuy Trang</t>
  </si>
  <si>
    <t>13:43:47</t>
  </si>
  <si>
    <t>080368</t>
  </si>
  <si>
    <t>Ms. Le Thi Kieu Tien</t>
  </si>
  <si>
    <t>09:03:59</t>
  </si>
  <si>
    <t>080841</t>
  </si>
  <si>
    <t>Ms. Ho Thi Tuyet Manh</t>
  </si>
  <si>
    <t>10:50:36</t>
  </si>
  <si>
    <t>Configuration</t>
  </si>
  <si>
    <t>FA000400</t>
  </si>
  <si>
    <t>080945</t>
  </si>
  <si>
    <t>Ms. Pham Thi Hong Hoa</t>
  </si>
  <si>
    <t>10:47:36</t>
  </si>
  <si>
    <t>Rear seat back LH</t>
  </si>
  <si>
    <t>q</t>
  </si>
  <si>
    <t>Cushion Rear seat LH</t>
  </si>
  <si>
    <t>LSFIRM</t>
  </si>
  <si>
    <t>LSWKNR</t>
  </si>
  <si>
    <t>LSTENR</t>
  </si>
  <si>
    <t>LSLANR</t>
  </si>
  <si>
    <t>LSLGBE</t>
  </si>
  <si>
    <t>8</t>
  </si>
  <si>
    <t>000</t>
  </si>
  <si>
    <t>3Q</t>
  </si>
  <si>
    <t>TCN_641283816</t>
  </si>
  <si>
    <t>TW</t>
  </si>
  <si>
    <t>TESTINFORK</t>
  </si>
  <si>
    <t>9X</t>
  </si>
  <si>
    <t>TESTINFORK2</t>
  </si>
  <si>
    <t>TVN_A2052400CN13</t>
  </si>
  <si>
    <t>3B</t>
  </si>
  <si>
    <t>TVN_A2052500CN09</t>
  </si>
  <si>
    <t>TVN_A2062803</t>
  </si>
  <si>
    <t>TVN_A2067700</t>
  </si>
  <si>
    <t>TVN_A2067800</t>
  </si>
  <si>
    <t>TVN_A2067900</t>
  </si>
  <si>
    <t>TVN_A2069_102/202</t>
  </si>
  <si>
    <t>TVN_A214_2702/2802</t>
  </si>
  <si>
    <t>TVN_A214_8904/9004</t>
  </si>
  <si>
    <t>TVN_A2140701</t>
  </si>
  <si>
    <t>TVN_A2140801</t>
  </si>
  <si>
    <t>TVN_A2140901</t>
  </si>
  <si>
    <t>TVN_A2141001</t>
  </si>
  <si>
    <t>TVN_A2141701</t>
  </si>
  <si>
    <t>TVN_A2141801</t>
  </si>
  <si>
    <t>TVN_A2141901</t>
  </si>
  <si>
    <t>TVN_A2142001</t>
  </si>
  <si>
    <t>TVN_A2946300</t>
  </si>
  <si>
    <t>TVN_A2946400</t>
  </si>
  <si>
    <t>TVN_A2955700</t>
  </si>
  <si>
    <t>TVN_A2956100</t>
  </si>
  <si>
    <t>TVN_A2956900</t>
  </si>
  <si>
    <t>TVN_A2957100</t>
  </si>
  <si>
    <t>TVN_A2957200</t>
  </si>
  <si>
    <t>TVN_A4475801</t>
  </si>
  <si>
    <t>TVN_A4476001</t>
  </si>
  <si>
    <t>TVN_A4477201</t>
  </si>
  <si>
    <t>TVN_C-WKZ483</t>
  </si>
  <si>
    <t>2C</t>
  </si>
  <si>
    <t>TVN_C-651197</t>
  </si>
  <si>
    <t>TVN_C-651207</t>
  </si>
  <si>
    <t>TVN_LB5B14D697BC</t>
  </si>
  <si>
    <t>TVN_LB5B14D699BD</t>
  </si>
  <si>
    <t>TVN_LC5B14D696AC</t>
  </si>
  <si>
    <t>TVN_LC5B14D697AC</t>
  </si>
  <si>
    <t>TVN_LC5B14D697BC</t>
  </si>
  <si>
    <t>TVN_LC5B14D697EC</t>
  </si>
  <si>
    <t>TVN_LC5B14D698AD</t>
  </si>
  <si>
    <t>TVN_LC5B14D699AD</t>
  </si>
  <si>
    <t>TVN_LC5B14D699BD</t>
  </si>
  <si>
    <t>TVN_LC5B14D699ED</t>
  </si>
  <si>
    <t>TVN_N2ABR638B34AA</t>
  </si>
  <si>
    <t>TVN_N2ABR638B34BA</t>
  </si>
  <si>
    <t>TVN_N2ABR668A80AA</t>
  </si>
  <si>
    <t>TVN_N2ABR668A80BA</t>
  </si>
  <si>
    <t>TVN_N2AB14D699BA</t>
  </si>
  <si>
    <t>TVN_N2CB14D697AA</t>
  </si>
  <si>
    <t>TVN_N2CB14D697CA</t>
  </si>
  <si>
    <t>TVN_N2CB14D699AA</t>
  </si>
  <si>
    <t>TVN_R2CB14D699AA</t>
  </si>
  <si>
    <t>TVN_R2CB14D699EA</t>
  </si>
  <si>
    <t>TVN_121H0/111H0_XX</t>
  </si>
  <si>
    <t>TVN_123H09903</t>
  </si>
  <si>
    <t>TVN_27/28_1L0S31</t>
  </si>
  <si>
    <t>TVN_27/28_1L099</t>
  </si>
  <si>
    <t>TVN_273L0_99/S31</t>
  </si>
  <si>
    <t>TVN_283L0S32</t>
  </si>
  <si>
    <t>TVN_3985250/3985252</t>
  </si>
  <si>
    <t>TVN_3985779/3985786</t>
  </si>
  <si>
    <t>TVN_398674009</t>
  </si>
  <si>
    <t>TVN_447230007</t>
  </si>
  <si>
    <t>TVN_447250009</t>
  </si>
  <si>
    <t>TVN_448000005</t>
  </si>
  <si>
    <t>TVN_448010005</t>
  </si>
  <si>
    <t>TVN_5645442_5775186</t>
  </si>
  <si>
    <t>TVN_5646004_5775185</t>
  </si>
  <si>
    <t>TVN_5664XX_6009XX</t>
  </si>
  <si>
    <t>TVN_5665XX_5673XX</t>
  </si>
  <si>
    <t>TVN_5665590</t>
  </si>
  <si>
    <t>TVN_5665598</t>
  </si>
  <si>
    <t>TVN_5880486</t>
  </si>
  <si>
    <t>TVN_6390727</t>
  </si>
  <si>
    <t>TVN_641283816</t>
  </si>
  <si>
    <t>TVN_641283817</t>
  </si>
  <si>
    <t>TVN_646315800</t>
  </si>
  <si>
    <t>TVN_646316000</t>
  </si>
  <si>
    <t>TVN_873/8_356RA3B</t>
  </si>
  <si>
    <t>TVN_873_3/8_56RA2A</t>
  </si>
  <si>
    <t>TVN_8733/8_356RA3C</t>
  </si>
  <si>
    <t>TVN_8733/856RA0/1A</t>
  </si>
  <si>
    <t>TVN_876356RA0A07</t>
  </si>
  <si>
    <t>TVN_876356US0A</t>
  </si>
  <si>
    <t>TVN_88170AR00015</t>
  </si>
  <si>
    <t>TVN_88170AR05007</t>
  </si>
  <si>
    <t>TVN_88170AR10017</t>
  </si>
  <si>
    <t>TVN_88170AR15006</t>
  </si>
  <si>
    <t>TVN_88170T600011</t>
  </si>
  <si>
    <t>TVN_88190I3000</t>
  </si>
  <si>
    <t>TVN_88190J9100</t>
  </si>
  <si>
    <t>TVN_883/8_356RA5/6</t>
  </si>
  <si>
    <t>TVN_883/8_356RA7A</t>
  </si>
  <si>
    <t>TVN_883_3/8_356RA2A</t>
  </si>
  <si>
    <t>TVN_8833/8356RA0/1A</t>
  </si>
  <si>
    <t>TVN_88370AR00018</t>
  </si>
  <si>
    <t>TVN_88370AR05008</t>
  </si>
  <si>
    <t>TVN_88370T600011</t>
  </si>
  <si>
    <t>TVN_88390I3000</t>
  </si>
  <si>
    <t>TVN_88390J900</t>
  </si>
  <si>
    <t>TVN_886356RA0A07</t>
  </si>
  <si>
    <t>TVN_886356RA5A</t>
  </si>
  <si>
    <t>TVN_891/2_90CM000</t>
  </si>
  <si>
    <t>TVN_891/2_90K4000</t>
  </si>
  <si>
    <t>TVN_89170AR00020</t>
  </si>
  <si>
    <t>TVN_89170AR05010</t>
  </si>
  <si>
    <t>TVN_89170AR10007</t>
  </si>
  <si>
    <t>TVN_89170AR15007</t>
  </si>
  <si>
    <t>TVN_89170T600008</t>
  </si>
  <si>
    <t>TVN_89175AR00005</t>
  </si>
  <si>
    <t>TVN_89175T600004</t>
  </si>
  <si>
    <t>TVN_89190J9000</t>
  </si>
  <si>
    <t>TVN_89270AR00020</t>
  </si>
  <si>
    <t>TVN_89270AR05010</t>
  </si>
  <si>
    <t>TVN_89270AR10007</t>
  </si>
  <si>
    <t>TVN_89270AR15007</t>
  </si>
  <si>
    <t>TVN_89270T600008</t>
  </si>
  <si>
    <t>TVN_89290J9000</t>
  </si>
  <si>
    <t>TVN_89370AR00017</t>
  </si>
  <si>
    <t>TVN_89370AR05008</t>
  </si>
  <si>
    <t>TVN_89370AR10005</t>
  </si>
  <si>
    <t>TVN_89370AR10006</t>
  </si>
  <si>
    <t>TVN_89370AR15006</t>
  </si>
  <si>
    <t>TVN_89370T600009</t>
  </si>
  <si>
    <t>TVN_89470AR00017</t>
  </si>
  <si>
    <t>TVN_89470AR05008</t>
  </si>
  <si>
    <t>TVN_89470AR10006</t>
  </si>
  <si>
    <t>TVN_89470AR15006</t>
  </si>
  <si>
    <t>TVN_89470T600009</t>
  </si>
  <si>
    <t>100145</t>
  </si>
  <si>
    <t>3A</t>
  </si>
  <si>
    <t>100147</t>
  </si>
  <si>
    <t>100149</t>
  </si>
  <si>
    <t>100150</t>
  </si>
  <si>
    <t>100151</t>
  </si>
  <si>
    <t>220817</t>
  </si>
  <si>
    <t>1A</t>
  </si>
  <si>
    <t>2B</t>
  </si>
  <si>
    <t>3E</t>
  </si>
  <si>
    <t>220819</t>
  </si>
  <si>
    <t>221355</t>
  </si>
  <si>
    <t>2A</t>
  </si>
  <si>
    <t>222221</t>
  </si>
  <si>
    <t>222222</t>
  </si>
  <si>
    <t>222225</t>
  </si>
  <si>
    <t>222748</t>
  </si>
  <si>
    <t>22393803</t>
  </si>
  <si>
    <t>22422202</t>
  </si>
  <si>
    <t>22422302</t>
  </si>
  <si>
    <t>22453302</t>
  </si>
  <si>
    <t>22454603</t>
  </si>
  <si>
    <t>22462806</t>
  </si>
  <si>
    <t>225031D00</t>
  </si>
  <si>
    <t>225035E00</t>
  </si>
  <si>
    <t>22506617</t>
  </si>
  <si>
    <t>22508507</t>
  </si>
  <si>
    <t>22508609</t>
  </si>
  <si>
    <t>22513405</t>
  </si>
  <si>
    <t>225314</t>
  </si>
  <si>
    <t>225344</t>
  </si>
  <si>
    <t>225349</t>
  </si>
  <si>
    <t>225507</t>
  </si>
  <si>
    <t>225514</t>
  </si>
  <si>
    <t>22559504</t>
  </si>
  <si>
    <t>22559801</t>
  </si>
  <si>
    <t>225617</t>
  </si>
  <si>
    <t>225619</t>
  </si>
  <si>
    <t>22563402</t>
  </si>
  <si>
    <t>25072103C</t>
  </si>
  <si>
    <t>25072202C</t>
  </si>
  <si>
    <t>25149702</t>
  </si>
  <si>
    <t>25157202</t>
  </si>
  <si>
    <t>25157302</t>
  </si>
  <si>
    <t>25158604</t>
  </si>
  <si>
    <t>25158704</t>
  </si>
  <si>
    <t>25158804</t>
  </si>
  <si>
    <t>25158904</t>
  </si>
  <si>
    <t>25159005</t>
  </si>
  <si>
    <t>25159105</t>
  </si>
  <si>
    <t>25159205</t>
  </si>
  <si>
    <t>25159305</t>
  </si>
  <si>
    <t>25178504</t>
  </si>
  <si>
    <t>25178603</t>
  </si>
  <si>
    <t>25178703</t>
  </si>
  <si>
    <t>25178803</t>
  </si>
  <si>
    <t>25189307</t>
  </si>
  <si>
    <t>25189407</t>
  </si>
  <si>
    <t>25189507</t>
  </si>
  <si>
    <t>25189607</t>
  </si>
  <si>
    <t>25189707</t>
  </si>
  <si>
    <t>25189807</t>
  </si>
  <si>
    <t>25189907</t>
  </si>
  <si>
    <t>25192004</t>
  </si>
  <si>
    <t>25192104</t>
  </si>
  <si>
    <t>25192204</t>
  </si>
  <si>
    <t>25192303</t>
  </si>
  <si>
    <t>25192404</t>
  </si>
  <si>
    <t>25192504</t>
  </si>
  <si>
    <t>25192604</t>
  </si>
  <si>
    <t>25192704</t>
  </si>
  <si>
    <t>25198301</t>
  </si>
  <si>
    <t>4C</t>
  </si>
  <si>
    <t>25198501</t>
  </si>
  <si>
    <t>25198601</t>
  </si>
  <si>
    <t>25198701</t>
  </si>
  <si>
    <t>25199002</t>
  </si>
  <si>
    <t>25199101</t>
  </si>
  <si>
    <t>25199201</t>
  </si>
  <si>
    <t>25199301</t>
  </si>
  <si>
    <t>25199401</t>
  </si>
  <si>
    <t>25204001</t>
  </si>
  <si>
    <t>25208002</t>
  </si>
  <si>
    <t>25208102</t>
  </si>
  <si>
    <t>25208202</t>
  </si>
  <si>
    <t>25208302</t>
  </si>
  <si>
    <t>25211801</t>
  </si>
  <si>
    <t>25214601</t>
  </si>
  <si>
    <t>25250401</t>
  </si>
  <si>
    <t>25250501</t>
  </si>
  <si>
    <t>25250601</t>
  </si>
  <si>
    <t>25250701</t>
  </si>
  <si>
    <t>25250801</t>
  </si>
  <si>
    <t>25250901</t>
  </si>
  <si>
    <t>25251002</t>
  </si>
  <si>
    <t>25251101</t>
  </si>
  <si>
    <t>25251201</t>
  </si>
  <si>
    <t>25265503</t>
  </si>
  <si>
    <t>25265603</t>
  </si>
  <si>
    <t>25265703</t>
  </si>
  <si>
    <t>25265803</t>
  </si>
  <si>
    <t>25265903</t>
  </si>
  <si>
    <t>25274601</t>
  </si>
  <si>
    <t>25274701</t>
  </si>
  <si>
    <t>25276001</t>
  </si>
  <si>
    <t>25276101</t>
  </si>
  <si>
    <t>25276201</t>
  </si>
  <si>
    <t>25276301</t>
  </si>
  <si>
    <t>25276401</t>
  </si>
  <si>
    <t>25276501</t>
  </si>
  <si>
    <t>25276601</t>
  </si>
  <si>
    <t>25276701</t>
  </si>
  <si>
    <t>25276801</t>
  </si>
  <si>
    <t>25276901</t>
  </si>
  <si>
    <t>25277001</t>
  </si>
  <si>
    <t>25277101</t>
  </si>
  <si>
    <t>29200102C</t>
  </si>
  <si>
    <t>29244702</t>
  </si>
  <si>
    <t>29245102</t>
  </si>
  <si>
    <t>29246707</t>
  </si>
  <si>
    <t>29251609</t>
  </si>
  <si>
    <t>29251904</t>
  </si>
  <si>
    <t>29252003</t>
  </si>
  <si>
    <t>29259707P</t>
  </si>
  <si>
    <t>29259805</t>
  </si>
  <si>
    <t>29259906</t>
  </si>
  <si>
    <t>29260602</t>
  </si>
  <si>
    <t>29260702</t>
  </si>
  <si>
    <t>29260802</t>
  </si>
  <si>
    <t>29261304</t>
  </si>
  <si>
    <t>29261403</t>
  </si>
  <si>
    <t>29270203</t>
  </si>
  <si>
    <t>29270403</t>
  </si>
  <si>
    <t>29270507</t>
  </si>
  <si>
    <t>29270606</t>
  </si>
  <si>
    <t>29283704</t>
  </si>
  <si>
    <t>29283802</t>
  </si>
  <si>
    <t>29287204</t>
  </si>
  <si>
    <t>29289501</t>
  </si>
  <si>
    <t>29290202</t>
  </si>
  <si>
    <t>29291803</t>
  </si>
  <si>
    <t>29291903</t>
  </si>
  <si>
    <t>29292002</t>
  </si>
  <si>
    <t>29292102</t>
  </si>
  <si>
    <t>29295405</t>
  </si>
  <si>
    <t>29295505</t>
  </si>
  <si>
    <t>29300802</t>
  </si>
  <si>
    <t>29305102</t>
  </si>
  <si>
    <t>29307501A</t>
  </si>
  <si>
    <t>29312504</t>
  </si>
  <si>
    <t>29312605</t>
  </si>
  <si>
    <t>29312702</t>
  </si>
  <si>
    <t>29312904</t>
  </si>
  <si>
    <t>29313006</t>
  </si>
  <si>
    <t>29321502</t>
  </si>
  <si>
    <t>29321603</t>
  </si>
  <si>
    <t>29322601</t>
  </si>
  <si>
    <t>29322801</t>
  </si>
  <si>
    <t>29322901</t>
  </si>
  <si>
    <t>29323001</t>
  </si>
  <si>
    <t>29323101</t>
  </si>
  <si>
    <t>29323201</t>
  </si>
  <si>
    <t>29325205</t>
  </si>
  <si>
    <t>29325503</t>
  </si>
  <si>
    <t>29326602</t>
  </si>
  <si>
    <t>30D273F</t>
  </si>
  <si>
    <t>30D275H</t>
  </si>
  <si>
    <t>30D310K</t>
  </si>
  <si>
    <t>30D311K</t>
  </si>
  <si>
    <t>30D320E</t>
  </si>
  <si>
    <t>30F030B</t>
  </si>
  <si>
    <t>30H008E</t>
  </si>
  <si>
    <t>30H011E</t>
  </si>
  <si>
    <t>30H013A</t>
  </si>
  <si>
    <t>30H017H</t>
  </si>
  <si>
    <t>30H018G</t>
  </si>
  <si>
    <t>30H019I</t>
  </si>
  <si>
    <t>30H020I</t>
  </si>
  <si>
    <t>30H026E</t>
  </si>
  <si>
    <t>30H031D</t>
  </si>
  <si>
    <t>30H038B</t>
  </si>
  <si>
    <t>30H041B</t>
  </si>
  <si>
    <t>30MS01B</t>
  </si>
  <si>
    <t>30MS03D</t>
  </si>
  <si>
    <t>30MS04B</t>
  </si>
  <si>
    <t>30N030N</t>
  </si>
  <si>
    <t>30N041E</t>
  </si>
  <si>
    <t>30N047C</t>
  </si>
  <si>
    <t>30N048A</t>
  </si>
  <si>
    <t>30N052B</t>
  </si>
  <si>
    <t>30N053A</t>
  </si>
  <si>
    <t>30N056F</t>
  </si>
  <si>
    <t>30N059D</t>
  </si>
  <si>
    <t>30N061C</t>
  </si>
  <si>
    <t>30R067E</t>
  </si>
  <si>
    <t>30R068F</t>
  </si>
  <si>
    <t>30T141L</t>
  </si>
  <si>
    <t>300619</t>
  </si>
  <si>
    <t>301546</t>
  </si>
  <si>
    <t>301547</t>
  </si>
  <si>
    <t>302878</t>
  </si>
  <si>
    <t>303085</t>
  </si>
  <si>
    <t>30327401</t>
  </si>
  <si>
    <t>303558</t>
  </si>
  <si>
    <t>303796</t>
  </si>
  <si>
    <t>30385609</t>
  </si>
  <si>
    <t>30385707</t>
  </si>
  <si>
    <t>30385810</t>
  </si>
  <si>
    <t>30402001</t>
  </si>
  <si>
    <t>30402101</t>
  </si>
  <si>
    <t>304038</t>
  </si>
  <si>
    <t>30412401</t>
  </si>
  <si>
    <t>304147</t>
  </si>
  <si>
    <t>304149</t>
  </si>
  <si>
    <t>304150</t>
  </si>
  <si>
    <t>304158</t>
  </si>
  <si>
    <t>304162</t>
  </si>
  <si>
    <t>304167</t>
  </si>
  <si>
    <t>304210</t>
  </si>
  <si>
    <t>304398</t>
  </si>
  <si>
    <t>30446703</t>
  </si>
  <si>
    <t>1F</t>
  </si>
  <si>
    <t>30446803</t>
  </si>
  <si>
    <t>304487</t>
  </si>
  <si>
    <t>30453101</t>
  </si>
  <si>
    <t>304545</t>
  </si>
  <si>
    <t>304547</t>
  </si>
  <si>
    <t>30456001</t>
  </si>
  <si>
    <t>30459501</t>
  </si>
  <si>
    <t>30464201</t>
  </si>
  <si>
    <t>304714</t>
  </si>
  <si>
    <t>304741</t>
  </si>
  <si>
    <t>304742</t>
  </si>
  <si>
    <t>320057</t>
  </si>
  <si>
    <t>320086</t>
  </si>
  <si>
    <t>320185</t>
  </si>
  <si>
    <t>320251</t>
  </si>
  <si>
    <t>320372</t>
  </si>
  <si>
    <t>320395</t>
  </si>
  <si>
    <t>320432</t>
  </si>
  <si>
    <t>320491</t>
  </si>
  <si>
    <t>320537</t>
  </si>
  <si>
    <t>320617</t>
  </si>
  <si>
    <t>320627</t>
  </si>
  <si>
    <t>320658</t>
  </si>
  <si>
    <t>SF</t>
  </si>
  <si>
    <t>320662</t>
  </si>
  <si>
    <t>320693</t>
  </si>
  <si>
    <t>320694</t>
  </si>
  <si>
    <t>320695</t>
  </si>
  <si>
    <t>320699</t>
  </si>
  <si>
    <t>320702</t>
  </si>
  <si>
    <t>320705</t>
  </si>
  <si>
    <t>320707</t>
  </si>
  <si>
    <t>320714</t>
  </si>
  <si>
    <t>320732</t>
  </si>
  <si>
    <t>320773</t>
  </si>
  <si>
    <t>320775</t>
  </si>
  <si>
    <t>320796</t>
  </si>
  <si>
    <t>320825</t>
  </si>
  <si>
    <t>320832</t>
  </si>
  <si>
    <t>320837</t>
  </si>
  <si>
    <t>320843</t>
  </si>
  <si>
    <t>320857</t>
  </si>
  <si>
    <t>320858</t>
  </si>
  <si>
    <t>320868</t>
  </si>
  <si>
    <t>320881</t>
  </si>
  <si>
    <t>320899</t>
  </si>
  <si>
    <t>320900</t>
  </si>
  <si>
    <t>320901</t>
  </si>
  <si>
    <t>320902</t>
  </si>
  <si>
    <t>320903</t>
  </si>
  <si>
    <t>320912</t>
  </si>
  <si>
    <t>320913</t>
  </si>
  <si>
    <t>320915</t>
  </si>
  <si>
    <t>320916</t>
  </si>
  <si>
    <t>320919</t>
  </si>
  <si>
    <t>320920</t>
  </si>
  <si>
    <t>320921</t>
  </si>
  <si>
    <t>320929</t>
  </si>
  <si>
    <t>320936</t>
  </si>
  <si>
    <t>320937</t>
  </si>
  <si>
    <t>320938</t>
  </si>
  <si>
    <t>320991</t>
  </si>
  <si>
    <t>320997</t>
  </si>
  <si>
    <t>321003</t>
  </si>
  <si>
    <t>321004</t>
  </si>
  <si>
    <t>321029</t>
  </si>
  <si>
    <t>321055</t>
  </si>
  <si>
    <t>321057</t>
  </si>
  <si>
    <t>321064</t>
  </si>
  <si>
    <t>321065</t>
  </si>
  <si>
    <t>321071</t>
  </si>
  <si>
    <t>321072</t>
  </si>
  <si>
    <t>321078</t>
  </si>
  <si>
    <t>321105</t>
  </si>
  <si>
    <t>398525211</t>
  </si>
  <si>
    <t>398577909</t>
  </si>
  <si>
    <t>398578607</t>
  </si>
  <si>
    <t>398674009</t>
  </si>
  <si>
    <t>500225</t>
  </si>
  <si>
    <t>500230</t>
  </si>
  <si>
    <t>500443</t>
  </si>
  <si>
    <t>500694</t>
  </si>
  <si>
    <t>500702</t>
  </si>
  <si>
    <t>500729</t>
  </si>
  <si>
    <t>500777</t>
  </si>
  <si>
    <t>500778</t>
  </si>
  <si>
    <t>500787</t>
  </si>
  <si>
    <t>500832</t>
  </si>
  <si>
    <t>500846</t>
  </si>
  <si>
    <t>500918</t>
  </si>
  <si>
    <t>500920</t>
  </si>
  <si>
    <t>500921</t>
  </si>
  <si>
    <t>500971</t>
  </si>
  <si>
    <t>500973</t>
  </si>
  <si>
    <t>500983</t>
  </si>
  <si>
    <t>500984</t>
  </si>
  <si>
    <t>IG</t>
  </si>
  <si>
    <t>500985</t>
  </si>
  <si>
    <t>500986</t>
  </si>
  <si>
    <t>500992</t>
  </si>
  <si>
    <t>501143</t>
  </si>
  <si>
    <t>501144</t>
  </si>
  <si>
    <t>501146</t>
  </si>
  <si>
    <t>501147</t>
  </si>
  <si>
    <t>501170</t>
  </si>
  <si>
    <t>501175</t>
  </si>
  <si>
    <t>501183</t>
  </si>
  <si>
    <t>501184</t>
  </si>
  <si>
    <t>501230</t>
  </si>
  <si>
    <t>501236</t>
  </si>
  <si>
    <t>550019</t>
  </si>
  <si>
    <t>550022</t>
  </si>
  <si>
    <t>550050</t>
  </si>
  <si>
    <t>550072</t>
  </si>
  <si>
    <t>550084</t>
  </si>
  <si>
    <t>550086</t>
  </si>
  <si>
    <t>550241</t>
  </si>
  <si>
    <t>550341</t>
  </si>
  <si>
    <t>550423</t>
  </si>
  <si>
    <t>550451</t>
  </si>
  <si>
    <t>550476</t>
  </si>
  <si>
    <t>550478</t>
  </si>
  <si>
    <t>550632</t>
  </si>
  <si>
    <t>550633</t>
  </si>
  <si>
    <t>550634</t>
  </si>
  <si>
    <t>550635</t>
  </si>
  <si>
    <t>550636</t>
  </si>
  <si>
    <t>550637</t>
  </si>
  <si>
    <t>550639</t>
  </si>
  <si>
    <t>550646</t>
  </si>
  <si>
    <t>550647</t>
  </si>
  <si>
    <t>550650</t>
  </si>
  <si>
    <t>550652</t>
  </si>
  <si>
    <t>550653</t>
  </si>
  <si>
    <t>550654</t>
  </si>
  <si>
    <t>550655</t>
  </si>
  <si>
    <t>550659</t>
  </si>
  <si>
    <t>550662</t>
  </si>
  <si>
    <t>550673</t>
  </si>
  <si>
    <t>550690</t>
  </si>
  <si>
    <t>550693</t>
  </si>
  <si>
    <t>550695</t>
  </si>
  <si>
    <t>550696</t>
  </si>
  <si>
    <t>550697</t>
  </si>
  <si>
    <t>550698</t>
  </si>
  <si>
    <t>550699</t>
  </si>
  <si>
    <t>550708</t>
  </si>
  <si>
    <t>550709</t>
  </si>
  <si>
    <t>550710</t>
  </si>
  <si>
    <t>550721</t>
  </si>
  <si>
    <t>550729</t>
  </si>
  <si>
    <t>550732</t>
  </si>
  <si>
    <t>550761</t>
  </si>
  <si>
    <t>550794</t>
  </si>
  <si>
    <t>551049</t>
  </si>
  <si>
    <t>551051</t>
  </si>
  <si>
    <t>551052</t>
  </si>
  <si>
    <t>551053</t>
  </si>
  <si>
    <t>551054</t>
  </si>
  <si>
    <t>551055</t>
  </si>
  <si>
    <t>551056</t>
  </si>
  <si>
    <t>551072</t>
  </si>
  <si>
    <t>551078</t>
  </si>
  <si>
    <t>551082</t>
  </si>
  <si>
    <t>551083</t>
  </si>
  <si>
    <t>551087</t>
  </si>
  <si>
    <t>551096</t>
  </si>
  <si>
    <t>551097</t>
  </si>
  <si>
    <t>551098</t>
  </si>
  <si>
    <t>551099</t>
  </si>
  <si>
    <t>551101</t>
  </si>
  <si>
    <t>551102</t>
  </si>
  <si>
    <t>551103</t>
  </si>
  <si>
    <t>551104</t>
  </si>
  <si>
    <t>551105</t>
  </si>
  <si>
    <t>551106</t>
  </si>
  <si>
    <t>551110</t>
  </si>
  <si>
    <t>551111</t>
  </si>
  <si>
    <t>551117</t>
  </si>
  <si>
    <t>551122</t>
  </si>
  <si>
    <t>551123</t>
  </si>
  <si>
    <t>551124</t>
  </si>
  <si>
    <t>551141</t>
  </si>
  <si>
    <t>551142</t>
  </si>
  <si>
    <t>551151</t>
  </si>
  <si>
    <t>551163</t>
  </si>
  <si>
    <t>564544204</t>
  </si>
  <si>
    <t>564544206</t>
  </si>
  <si>
    <t>564600404</t>
  </si>
  <si>
    <t>564600406</t>
  </si>
  <si>
    <t>566421804</t>
  </si>
  <si>
    <t>566421806</t>
  </si>
  <si>
    <t>566516502</t>
  </si>
  <si>
    <t>566516503</t>
  </si>
  <si>
    <t>566559002</t>
  </si>
  <si>
    <t>566559805</t>
  </si>
  <si>
    <t>566559807</t>
  </si>
  <si>
    <t>566561305</t>
  </si>
  <si>
    <t>566561308</t>
  </si>
  <si>
    <t>566561309</t>
  </si>
  <si>
    <t>567301805</t>
  </si>
  <si>
    <t>567301808</t>
  </si>
  <si>
    <t>567301809</t>
  </si>
  <si>
    <t>567302105</t>
  </si>
  <si>
    <t>567302302</t>
  </si>
  <si>
    <t>567302305</t>
  </si>
  <si>
    <t>577518504</t>
  </si>
  <si>
    <t>577518506</t>
  </si>
  <si>
    <t>577518604</t>
  </si>
  <si>
    <t>588048604</t>
  </si>
  <si>
    <t>588048606</t>
  </si>
  <si>
    <t>600226</t>
  </si>
  <si>
    <t>600234</t>
  </si>
  <si>
    <t>600357</t>
  </si>
  <si>
    <t>600389</t>
  </si>
  <si>
    <t>600426</t>
  </si>
  <si>
    <t>600431</t>
  </si>
  <si>
    <t>600434</t>
  </si>
  <si>
    <t>600435</t>
  </si>
  <si>
    <t>600437</t>
  </si>
  <si>
    <t>600463</t>
  </si>
  <si>
    <t>600465</t>
  </si>
  <si>
    <t>600466</t>
  </si>
  <si>
    <t>600476</t>
  </si>
  <si>
    <t>600479</t>
  </si>
  <si>
    <t>600483</t>
  </si>
  <si>
    <t>600525</t>
  </si>
  <si>
    <t>600593</t>
  </si>
  <si>
    <t>600773</t>
  </si>
  <si>
    <t>600779</t>
  </si>
  <si>
    <t>600839</t>
  </si>
  <si>
    <t>600840</t>
  </si>
  <si>
    <t>600858</t>
  </si>
  <si>
    <t>600866</t>
  </si>
  <si>
    <t>600878</t>
  </si>
  <si>
    <t>600900</t>
  </si>
  <si>
    <t>600908</t>
  </si>
  <si>
    <t>600909</t>
  </si>
  <si>
    <t>600978904</t>
  </si>
  <si>
    <t>600978906</t>
  </si>
  <si>
    <t>600979204</t>
  </si>
  <si>
    <t>600979206</t>
  </si>
  <si>
    <t>600979304</t>
  </si>
  <si>
    <t>600979306</t>
  </si>
  <si>
    <t>601103</t>
  </si>
  <si>
    <t>601120</t>
  </si>
  <si>
    <t>601136</t>
  </si>
  <si>
    <t>601137</t>
  </si>
  <si>
    <t>601138</t>
  </si>
  <si>
    <t>601139</t>
  </si>
  <si>
    <t>601140</t>
  </si>
  <si>
    <t>601152</t>
  </si>
  <si>
    <t>601156</t>
  </si>
  <si>
    <t>601157</t>
  </si>
  <si>
    <t>601158</t>
  </si>
  <si>
    <t>601159</t>
  </si>
  <si>
    <t>601160</t>
  </si>
  <si>
    <t>601161</t>
  </si>
  <si>
    <t>601165</t>
  </si>
  <si>
    <t>601166</t>
  </si>
  <si>
    <t>601167</t>
  </si>
  <si>
    <t>601171</t>
  </si>
  <si>
    <t>601172</t>
  </si>
  <si>
    <t>601203</t>
  </si>
  <si>
    <t>601204</t>
  </si>
  <si>
    <t>601205</t>
  </si>
  <si>
    <t>601206</t>
  </si>
  <si>
    <t>601208</t>
  </si>
  <si>
    <t>601209</t>
  </si>
  <si>
    <t>601211</t>
  </si>
  <si>
    <t>601212</t>
  </si>
  <si>
    <t>601213</t>
  </si>
  <si>
    <t>601214</t>
  </si>
  <si>
    <t>601215</t>
  </si>
  <si>
    <t>601217</t>
  </si>
  <si>
    <t>601218</t>
  </si>
  <si>
    <t>601220</t>
  </si>
  <si>
    <t>601221</t>
  </si>
  <si>
    <t>601222</t>
  </si>
  <si>
    <t>601223</t>
  </si>
  <si>
    <t>601224</t>
  </si>
  <si>
    <t>601225</t>
  </si>
  <si>
    <t>601226</t>
  </si>
  <si>
    <t>601228</t>
  </si>
  <si>
    <t>601229</t>
  </si>
  <si>
    <t>601230</t>
  </si>
  <si>
    <t>601231</t>
  </si>
  <si>
    <t>601232</t>
  </si>
  <si>
    <t>601233</t>
  </si>
  <si>
    <t>601234</t>
  </si>
  <si>
    <t>601237</t>
  </si>
  <si>
    <t>601238</t>
  </si>
  <si>
    <t>601239</t>
  </si>
  <si>
    <t>601246</t>
  </si>
  <si>
    <t>601247</t>
  </si>
  <si>
    <t>601248</t>
  </si>
  <si>
    <t>601259</t>
  </si>
  <si>
    <t>601260</t>
  </si>
  <si>
    <t>601262</t>
  </si>
  <si>
    <t>601276</t>
  </si>
  <si>
    <t>601277</t>
  </si>
  <si>
    <t>601317</t>
  </si>
  <si>
    <t>620002</t>
  </si>
  <si>
    <t>620004</t>
  </si>
  <si>
    <t>620005</t>
  </si>
  <si>
    <t>620018</t>
  </si>
  <si>
    <t>639072701</t>
  </si>
  <si>
    <t>641283817</t>
  </si>
  <si>
    <t>644942416</t>
  </si>
  <si>
    <t>650591</t>
  </si>
  <si>
    <t>650685</t>
  </si>
  <si>
    <t>650769</t>
  </si>
  <si>
    <t>650815</t>
  </si>
  <si>
    <t>650839</t>
  </si>
  <si>
    <t>650864</t>
  </si>
  <si>
    <t>650866</t>
  </si>
  <si>
    <t>650884</t>
  </si>
  <si>
    <t>650885</t>
  </si>
  <si>
    <t>650914</t>
  </si>
  <si>
    <t>650936</t>
  </si>
  <si>
    <t>650943</t>
  </si>
  <si>
    <t>651025</t>
  </si>
  <si>
    <t>651063</t>
  </si>
  <si>
    <t>651104</t>
  </si>
  <si>
    <t>651164</t>
  </si>
  <si>
    <t>651177</t>
  </si>
  <si>
    <t>651196</t>
  </si>
  <si>
    <t>651197</t>
  </si>
  <si>
    <t>651198</t>
  </si>
  <si>
    <t>651199</t>
  </si>
  <si>
    <t>651203</t>
  </si>
  <si>
    <t>651207</t>
  </si>
  <si>
    <t>651208</t>
  </si>
  <si>
    <t>651211</t>
  </si>
  <si>
    <t>651232</t>
  </si>
  <si>
    <t>651243</t>
  </si>
  <si>
    <t>651244</t>
  </si>
  <si>
    <t>651331</t>
  </si>
  <si>
    <t>651342</t>
  </si>
  <si>
    <t>651413</t>
  </si>
  <si>
    <t>651418</t>
  </si>
  <si>
    <t>651419</t>
  </si>
  <si>
    <t>651420</t>
  </si>
  <si>
    <t>651421</t>
  </si>
  <si>
    <t>651452</t>
  </si>
  <si>
    <t>651472</t>
  </si>
  <si>
    <t>651493</t>
  </si>
  <si>
    <t>651512</t>
  </si>
  <si>
    <t>651514</t>
  </si>
  <si>
    <t>651515</t>
  </si>
  <si>
    <t>651539</t>
  </si>
  <si>
    <t>651545</t>
  </si>
  <si>
    <t>651547</t>
  </si>
  <si>
    <t>651557</t>
  </si>
  <si>
    <t>651560</t>
  </si>
  <si>
    <t>651561</t>
  </si>
  <si>
    <t>651562</t>
  </si>
  <si>
    <t>651563</t>
  </si>
  <si>
    <t>651566</t>
  </si>
  <si>
    <t>651576</t>
  </si>
  <si>
    <t>651581</t>
  </si>
  <si>
    <t>651583</t>
  </si>
  <si>
    <t>651584</t>
  </si>
  <si>
    <t>651586</t>
  </si>
  <si>
    <t>651590</t>
  </si>
  <si>
    <t>651592</t>
  </si>
  <si>
    <t>651593</t>
  </si>
  <si>
    <t>651596</t>
  </si>
  <si>
    <t>651597</t>
  </si>
  <si>
    <t>651610</t>
  </si>
  <si>
    <t>651626</t>
  </si>
  <si>
    <t>651632</t>
  </si>
  <si>
    <t>651633</t>
  </si>
  <si>
    <t>651645</t>
  </si>
  <si>
    <t>651646</t>
  </si>
  <si>
    <t>651650</t>
  </si>
  <si>
    <t>651651</t>
  </si>
  <si>
    <t>651656</t>
  </si>
  <si>
    <t>651658</t>
  </si>
  <si>
    <t>651659</t>
  </si>
  <si>
    <t>651676</t>
  </si>
  <si>
    <t>651678</t>
  </si>
  <si>
    <t>651688</t>
  </si>
  <si>
    <t>651689</t>
  </si>
  <si>
    <t>651691</t>
  </si>
  <si>
    <t>651692</t>
  </si>
  <si>
    <t>651693</t>
  </si>
  <si>
    <t>651695</t>
  </si>
  <si>
    <t>651701</t>
  </si>
  <si>
    <t>651704</t>
  </si>
  <si>
    <t>651713</t>
  </si>
  <si>
    <t>651729</t>
  </si>
  <si>
    <t>651756</t>
  </si>
  <si>
    <t>651757</t>
  </si>
  <si>
    <t>651762</t>
  </si>
  <si>
    <t>700050</t>
  </si>
  <si>
    <t>700052</t>
  </si>
  <si>
    <t>700063</t>
  </si>
  <si>
    <t>700086</t>
  </si>
  <si>
    <t>700221</t>
  </si>
  <si>
    <t>700285</t>
  </si>
  <si>
    <t>700286</t>
  </si>
  <si>
    <t>700287</t>
  </si>
  <si>
    <t>700291</t>
  </si>
  <si>
    <t>700293</t>
  </si>
  <si>
    <t>750002</t>
  </si>
  <si>
    <t>750045</t>
  </si>
  <si>
    <t>750071</t>
  </si>
  <si>
    <t>750113</t>
  </si>
  <si>
    <t>750117</t>
  </si>
  <si>
    <t>750121</t>
  </si>
  <si>
    <t>750122</t>
  </si>
  <si>
    <t>750133</t>
  </si>
  <si>
    <t>750137</t>
  </si>
  <si>
    <t>750200</t>
  </si>
  <si>
    <t>750210</t>
  </si>
  <si>
    <t>750211</t>
  </si>
  <si>
    <t>750212</t>
  </si>
  <si>
    <t>750247</t>
  </si>
  <si>
    <t>750286</t>
  </si>
  <si>
    <t>750289</t>
  </si>
  <si>
    <t>750291</t>
  </si>
  <si>
    <t>750297</t>
  </si>
  <si>
    <t>750321</t>
  </si>
  <si>
    <t>770013</t>
  </si>
  <si>
    <t>770014</t>
  </si>
  <si>
    <t>800003</t>
  </si>
  <si>
    <t>800033</t>
  </si>
  <si>
    <t>800034</t>
  </si>
  <si>
    <t>800035</t>
  </si>
  <si>
    <t>800069</t>
  </si>
  <si>
    <t>800075</t>
  </si>
  <si>
    <t>800080</t>
  </si>
  <si>
    <t>800117</t>
  </si>
  <si>
    <t>800209</t>
  </si>
  <si>
    <t>800210</t>
  </si>
  <si>
    <t>800211</t>
  </si>
  <si>
    <t>800214</t>
  </si>
  <si>
    <t>800270</t>
  </si>
  <si>
    <t>800298</t>
  </si>
  <si>
    <t>800305</t>
  </si>
  <si>
    <t>800306</t>
  </si>
  <si>
    <t>800307</t>
  </si>
  <si>
    <t>807954</t>
  </si>
  <si>
    <t>807955</t>
  </si>
  <si>
    <t>807974</t>
  </si>
  <si>
    <t>807977</t>
  </si>
  <si>
    <t>808053</t>
  </si>
  <si>
    <t>Update : 14-May</t>
  </si>
  <si>
    <t>Carton part</t>
  </si>
  <si>
    <t>Poly bag parts</t>
  </si>
  <si>
    <t>Change
Carton number</t>
  </si>
  <si>
    <t>Size</t>
  </si>
  <si>
    <t>Qui cách tâm lót</t>
  </si>
  <si>
    <t>Quantity of carton</t>
  </si>
  <si>
    <t>Carton/Pallet</t>
  </si>
  <si>
    <t>layer/
pallet</t>
  </si>
  <si>
    <t>Quantity of pallet</t>
  </si>
  <si>
    <t xml:space="preserve">Dimession </t>
  </si>
  <si>
    <t>weight 
100PCS/
carton</t>
  </si>
  <si>
    <t>645*400*300</t>
  </si>
  <si>
    <t>1200*400*1640</t>
  </si>
  <si>
    <t>590*400*250</t>
  </si>
  <si>
    <t>1200*800*1460</t>
  </si>
  <si>
    <t>Wiring Assy</t>
  </si>
  <si>
    <t>1200*800*1350</t>
  </si>
  <si>
    <t>NHK</t>
  </si>
  <si>
    <t>800*400*240</t>
  </si>
  <si>
    <t>1200*800*1360</t>
  </si>
  <si>
    <t>old</t>
  </si>
  <si>
    <t>JX1 new VS</t>
  </si>
  <si>
    <t>790*600*270</t>
  </si>
  <si>
    <t>1200*800*1560</t>
  </si>
  <si>
    <t>800*400*120</t>
  </si>
  <si>
    <t>24--30</t>
  </si>
  <si>
    <t>6--10</t>
  </si>
  <si>
    <t>1200*800*1200</t>
  </si>
  <si>
    <t>1200*800*1700</t>
  </si>
  <si>
    <t>89193J900001</t>
  </si>
  <si>
    <t>790*380</t>
  </si>
  <si>
    <t>500*335*250</t>
  </si>
  <si>
    <t>500*320</t>
  </si>
  <si>
    <t>1200*190*290</t>
  </si>
  <si>
    <t>1180*180</t>
  </si>
  <si>
    <t>1200*800*1490</t>
  </si>
  <si>
    <t>88170AR00012</t>
  </si>
  <si>
    <t>88170AR0504</t>
  </si>
  <si>
    <t>88170AR10013</t>
  </si>
  <si>
    <t>88170AR15004</t>
  </si>
  <si>
    <t>88370AR00013</t>
  </si>
  <si>
    <t>88370AR05004</t>
  </si>
  <si>
    <t>89196AR00014</t>
  </si>
  <si>
    <t>89196AR01004</t>
  </si>
  <si>
    <t>89296AR00014</t>
  </si>
  <si>
    <t>89296AR01004</t>
  </si>
  <si>
    <t>89396AR00011</t>
  </si>
  <si>
    <t>89396AR01003</t>
  </si>
  <si>
    <t>89496AR00011</t>
  </si>
  <si>
    <t>89496AR01003</t>
  </si>
  <si>
    <t>800*395*375</t>
  </si>
  <si>
    <t xml:space="preserve">800*600*280 </t>
  </si>
  <si>
    <t xml:space="preserve">            10 </t>
  </si>
  <si>
    <t xml:space="preserve">          500 </t>
  </si>
  <si>
    <t xml:space="preserve"> 1200*800*1550 </t>
  </si>
  <si>
    <t>Nissan</t>
  </si>
  <si>
    <t>800 X 385 X 350</t>
  </si>
  <si>
    <t>P33 NEW</t>
  </si>
  <si>
    <t>JK Front seat heater Cush</t>
  </si>
  <si>
    <t>785 X 585 X 260</t>
  </si>
  <si>
    <t>JKI1 HEATER FR Cushion</t>
  </si>
  <si>
    <t>JK1 Seat heater cushion</t>
  </si>
  <si>
    <t>800 X 385 X 110</t>
  </si>
  <si>
    <t>OS-PE2</t>
  </si>
  <si>
    <t>VS-20</t>
  </si>
  <si>
    <t>800*600*270</t>
  </si>
  <si>
    <t>1200*800*1570</t>
  </si>
  <si>
    <t>400*600*300</t>
  </si>
  <si>
    <t>1200*800*1670</t>
  </si>
  <si>
    <t>111H026270000</t>
  </si>
  <si>
    <t>271L0S3105</t>
  </si>
  <si>
    <t>281L0S3105</t>
  </si>
  <si>
    <t>Rear Cushion RH
271L0S30030000</t>
  </si>
  <si>
    <t>800*400*360</t>
  </si>
  <si>
    <t>P33C Rear Cushion LH
281L0S30030000</t>
  </si>
  <si>
    <t>800*450*240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</si>
</sst>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164" formatCode="_-* #,##0_-;\-* #,##0_-;_-* &quot;-&quot;_-;_-@_-"/>
    <numFmt numFmtId="165" formatCode="_-* #,##0.00_-;\-* #,##0.00_-;_-* &quot;-&quot;??_-;_-@_-"/>
    <numFmt numFmtId="166" formatCode="_(* #,##0_);_(* \(#,##0\);_(* &quot;-&quot;??_);_(@_)"/>
    <numFmt numFmtId="167" formatCode="ddd"/>
    <numFmt numFmtId="168" formatCode="[$-409]d\-mmm;@"/>
    <numFmt numFmtId="169" formatCode="_(* #,##0.0_);_(* \(#,##0.0\);_(* &quot;-&quot;??_);_(@_)"/>
    <numFmt numFmtId="170" formatCode="0.0"/>
    <numFmt numFmtId="171" formatCode="[$-409]d\-mmm\-yy;@"/>
    <numFmt numFmtId="172" formatCode="0.0000"/>
    <numFmt numFmtId="173" formatCode="0.000"/>
    <numFmt numFmtId="174" formatCode="###,###,##0&quot; PC(s)&quot;"/>
    <numFmt numFmtId="175" formatCode="&quot;US$&quot;#,##0.00;[Red]\-&quot;US$&quot;#,##0.00"/>
    <numFmt numFmtId="176" formatCode="#0&quot;&quot;;[Red]\-#0&quot;&quot;"/>
    <numFmt numFmtId="177" formatCode="dd/mm/yyyy"/>
    <numFmt numFmtId="178" formatCode="#,##0&quot;&quot;;\-#,##0&quot;&quot;;&quot;&quot;"/>
    <numFmt numFmtId="179" formatCode="#,##0.00&quot;&quot;;[Red]\-#,##0.00&quot;&quot;"/>
    <numFmt numFmtId="180" formatCode="0.00000"/>
    <numFmt numFmtId="181" formatCode="#,##0.000_);\(#,##0.000\)"/>
    <numFmt numFmtId="182" formatCode="_ &quot;¥&quot;* #,##0_ ;_ &quot;¥&quot;* &quot;¥&quot;\!\-#,##0_ ;_ &quot;¥&quot;* &quot;-&quot;_ ;_ @_ "/>
    <numFmt numFmtId="183" formatCode="_ &quot;¥&quot;* #,##0.00_ ;_ &quot;¥&quot;* &quot;¥&quot;\!\-#,##0.00_ ;_ &quot;¥&quot;* &quot;-&quot;??_ ;_ @_ "/>
    <numFmt numFmtId="184" formatCode="\$#,##0.00;\-\$#,##0.00"/>
    <numFmt numFmtId="185" formatCode="[$-409]d\-mmm\-yyyy;@"/>
  </numFmts>
  <fonts count="147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b/>
      <sz val="11"/>
      <color theme="8" tint="-0.249977111117893"/>
      <name val="Calibri"/>
      <family val="2"/>
      <scheme val="minor"/>
    </font>
    <font>
      <sz val="11"/>
      <color rgb="FF3366FF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theme="7" tint="-0.499984740745262"/>
      <name val="Arial"/>
      <family val="2"/>
    </font>
    <font>
      <b/>
      <sz val="11"/>
      <color rgb="FF7030A0"/>
      <name val="Arial"/>
      <family val="2"/>
    </font>
    <font>
      <b/>
      <sz val="11"/>
      <color rgb="FFFF0000"/>
      <name val="Arial"/>
      <family val="2"/>
    </font>
    <font>
      <b/>
      <sz val="11"/>
      <color rgb="FF00B0F0"/>
      <name val="Arial"/>
      <family val="2"/>
    </font>
    <font>
      <b/>
      <sz val="11"/>
      <color rgb="FF3366FF"/>
      <name val="Arial"/>
      <family val="2"/>
    </font>
    <font>
      <b/>
      <sz val="12"/>
      <color theme="0"/>
      <name val="Arial"/>
      <family val="2"/>
    </font>
    <font>
      <sz val="11"/>
      <color rgb="FF000000"/>
      <name val="Calibri"/>
      <family val="2"/>
    </font>
    <font>
      <b/>
      <sz val="11"/>
      <color rgb="FF0070C0"/>
      <name val="Calibri"/>
      <family val="2"/>
      <scheme val="minor"/>
    </font>
    <font>
      <b/>
      <sz val="11"/>
      <color rgb="FF00B05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Arial"/>
      <family val="2"/>
    </font>
    <font>
      <b/>
      <u/>
      <sz val="12"/>
      <color theme="1"/>
      <name val="Arial"/>
      <family val="2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rgb="FF00B0F0"/>
      <name val="Arial"/>
      <family val="2"/>
    </font>
    <font>
      <b/>
      <sz val="9"/>
      <color rgb="FF686B73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sz val="12"/>
      <name val="Times New Roman"/>
      <family val="1"/>
    </font>
    <font>
      <b/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11"/>
      <color theme="8" tint="-0.499984740745262"/>
      <name val="Arial"/>
      <family val="2"/>
    </font>
    <font>
      <sz val="11"/>
      <color rgb="FF1F497D"/>
      <name val="Calibri"/>
      <family val="2"/>
      <scheme val="minor"/>
    </font>
    <font>
      <sz val="10.5"/>
      <color rgb="FF000000"/>
      <name val="Tahoma"/>
      <family val="2"/>
    </font>
    <font>
      <sz val="9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1"/>
      <color rgb="FF0070C0"/>
      <name val="Arial"/>
      <family val="2"/>
    </font>
    <font>
      <b/>
      <u/>
      <sz val="11"/>
      <color theme="1"/>
      <name val="Arial"/>
      <family val="2"/>
    </font>
    <font>
      <b/>
      <sz val="11"/>
      <color rgb="FF7030A0"/>
      <name val="Calibri"/>
      <family val="2"/>
      <scheme val="minor"/>
    </font>
    <font>
      <b/>
      <sz val="11"/>
      <color rgb="FF000000"/>
      <name val="Calibri"/>
      <family val="2"/>
    </font>
    <font>
      <sz val="8.5"/>
      <color theme="1"/>
      <name val="Arial"/>
      <family val="2"/>
    </font>
    <font>
      <b/>
      <sz val="11"/>
      <color theme="1" tint="4.9989318521683403E-2"/>
      <name val="Calibri"/>
      <family val="2"/>
      <scheme val="minor"/>
    </font>
    <font>
      <sz val="11"/>
      <color theme="1"/>
      <name val="Malgun Gothic"/>
      <family val="2"/>
    </font>
    <font>
      <sz val="11"/>
      <color rgb="FF002060"/>
      <name val="Arial"/>
      <family val="2"/>
    </font>
    <font>
      <b/>
      <u/>
      <sz val="12"/>
      <color rgb="FF002060"/>
      <name val="Arial"/>
      <family val="2"/>
    </font>
    <font>
      <b/>
      <sz val="9"/>
      <color rgb="FF002060"/>
      <name val="Arial"/>
      <family val="2"/>
    </font>
    <font>
      <sz val="11"/>
      <color rgb="FF2F5496"/>
      <name val="Calibri"/>
      <family val="2"/>
      <scheme val="minor"/>
    </font>
    <font>
      <sz val="12"/>
      <color theme="1"/>
      <name val="Times New Roman"/>
      <family val="1"/>
    </font>
    <font>
      <sz val="10.5"/>
      <color theme="1"/>
      <name val="Calibri"/>
      <family val="2"/>
      <scheme val="minor"/>
    </font>
    <font>
      <sz val="11.5"/>
      <color rgb="FF000000"/>
      <name val="Calibri"/>
      <family val="2"/>
    </font>
    <font>
      <sz val="9"/>
      <color rgb="FF0000FF"/>
      <name val="Arial"/>
      <family val="2"/>
    </font>
    <font>
      <sz val="12"/>
      <color theme="1"/>
      <name val="Arial"/>
      <family val="2"/>
    </font>
    <font>
      <b/>
      <sz val="11"/>
      <color rgb="FF000000"/>
      <name val="Arial"/>
      <family val="2"/>
    </font>
    <font>
      <sz val="9"/>
      <color rgb="FF0070C0"/>
      <name val="Arial"/>
      <family val="2"/>
    </font>
    <font>
      <b/>
      <sz val="12"/>
      <color rgb="FFFF0000"/>
      <name val="Times New Roman"/>
      <family val="1"/>
    </font>
    <font>
      <b/>
      <sz val="11"/>
      <color rgb="FF686B73"/>
      <name val="Malgun Gothic"/>
      <family val="2"/>
    </font>
    <font>
      <sz val="9"/>
      <color theme="1"/>
      <name val="Calibri"/>
      <family val="2"/>
      <scheme val="minor"/>
    </font>
    <font>
      <sz val="9"/>
      <color theme="1"/>
      <name val="MS Gothic"/>
      <family val="3"/>
    </font>
    <font>
      <b/>
      <sz val="11"/>
      <color rgb="FF0070C0"/>
      <name val="Arial"/>
      <family val="2"/>
    </font>
    <font>
      <sz val="10"/>
      <color theme="1"/>
      <name val="Times New Roman"/>
      <family val="1"/>
    </font>
    <font>
      <sz val="9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2060"/>
      <name val="Calibri"/>
      <family val="2"/>
    </font>
    <font>
      <sz val="11"/>
      <color rgb="FF000000"/>
      <name val="Arial"/>
      <family val="2"/>
    </font>
    <font>
      <sz val="11.5"/>
      <color theme="1"/>
      <name val="Calibri"/>
      <family val="3"/>
      <charset val="129"/>
      <scheme val="minor"/>
    </font>
    <font>
      <sz val="11"/>
      <color theme="1"/>
      <name val="Calibri"/>
      <family val="2"/>
    </font>
    <font>
      <b/>
      <sz val="14"/>
      <color rgb="FF00B050"/>
      <name val="Arial"/>
      <family val="2"/>
    </font>
    <font>
      <sz val="9"/>
      <color theme="1"/>
      <name val="SimSun"/>
    </font>
    <font>
      <b/>
      <sz val="14"/>
      <color theme="1"/>
      <name val="Arial"/>
      <family val="2"/>
    </font>
    <font>
      <sz val="11.5"/>
      <name val="Calibri"/>
      <family val="3"/>
      <charset val="129"/>
      <scheme val="minor"/>
    </font>
    <font>
      <sz val="11"/>
      <color rgb="FF1F497D"/>
      <name val="Calibri"/>
      <family val="2"/>
    </font>
    <font>
      <sz val="11.5"/>
      <color rgb="FF0000FF"/>
      <name val="Arial"/>
      <family val="2"/>
    </font>
    <font>
      <sz val="11.5"/>
      <name val="Arial"/>
      <family val="2"/>
    </font>
    <font>
      <sz val="14"/>
      <color rgb="FFFF0000"/>
      <name val="Arial"/>
      <family val="2"/>
    </font>
    <font>
      <b/>
      <sz val="14"/>
      <color theme="1"/>
      <name val="Courier New"/>
      <family val="3"/>
    </font>
    <font>
      <b/>
      <sz val="14"/>
      <name val="Arial"/>
      <family val="2"/>
    </font>
    <font>
      <b/>
      <sz val="14"/>
      <color rgb="FFFF0000"/>
      <name val="Arial"/>
      <family val="2"/>
    </font>
    <font>
      <sz val="11.5"/>
      <color rgb="FFFF0000"/>
      <name val="Calibri"/>
      <family val="3"/>
      <charset val="129"/>
      <scheme val="minor"/>
    </font>
    <font>
      <b/>
      <sz val="11"/>
      <color rgb="FFFF3300"/>
      <name val="Calibri"/>
      <family val="2"/>
      <scheme val="minor"/>
    </font>
    <font>
      <sz val="11"/>
      <color theme="1"/>
      <name val="Yu Gothic"/>
      <family val="2"/>
    </font>
    <font>
      <sz val="14"/>
      <name val="Arial"/>
      <family val="2"/>
    </font>
    <font>
      <sz val="14"/>
      <color theme="1"/>
      <name val="Arial"/>
      <family val="2"/>
    </font>
    <font>
      <b/>
      <sz val="11.5"/>
      <name val="Calibri"/>
      <family val="2"/>
      <scheme val="minor"/>
    </font>
    <font>
      <b/>
      <sz val="14"/>
      <name val="Courier New"/>
      <family val="3"/>
    </font>
    <font>
      <b/>
      <sz val="14"/>
      <color rgb="FFFF0000"/>
      <name val="Courier New"/>
      <family val="3"/>
    </font>
    <font>
      <sz val="10"/>
      <color rgb="FFFFFFFF"/>
      <name val="Arial"/>
      <family val="2"/>
    </font>
    <font>
      <sz val="10"/>
      <color rgb="FF091B37"/>
      <name val="Arial"/>
      <family val="2"/>
    </font>
    <font>
      <u/>
      <sz val="11"/>
      <color rgb="FF1F497D"/>
      <name val="Arial"/>
      <family val="2"/>
    </font>
    <font>
      <sz val="11"/>
      <color rgb="FF1F497D"/>
      <name val="Arial"/>
      <family val="2"/>
    </font>
    <font>
      <sz val="10.5"/>
      <color rgb="FF4472C4"/>
      <name val="Arial"/>
      <family val="2"/>
    </font>
    <font>
      <b/>
      <sz val="11"/>
      <color rgb="FFFF6600"/>
      <name val="Calibri"/>
      <family val="2"/>
      <scheme val="minor"/>
    </font>
    <font>
      <sz val="14"/>
      <color rgb="FF0070C0"/>
      <name val="Arial"/>
      <family val="2"/>
    </font>
    <font>
      <sz val="11"/>
      <color rgb="FF00B050"/>
      <name val="Arial"/>
      <family val="2"/>
    </font>
    <font>
      <sz val="11"/>
      <color theme="8" tint="-0.249977111117893"/>
      <name val="Calibri"/>
      <family val="2"/>
      <scheme val="minor"/>
    </font>
    <font>
      <sz val="11"/>
      <name val="Verdana"/>
      <family val="2"/>
    </font>
    <font>
      <b/>
      <sz val="11"/>
      <color rgb="FF00B0F0"/>
      <name val="Calibri"/>
      <family val="2"/>
      <scheme val="minor"/>
    </font>
    <font>
      <b/>
      <sz val="14"/>
      <color rgb="FF00B0F0"/>
      <name val="Arial"/>
      <family val="2"/>
    </font>
    <font>
      <sz val="11"/>
      <color rgb="FF0070C0"/>
      <name val="Calibri"/>
      <family val="2"/>
      <scheme val="minor"/>
    </font>
    <font>
      <sz val="14"/>
      <color theme="8" tint="-0.249977111117893"/>
      <name val="Arial"/>
      <family val="2"/>
    </font>
    <font>
      <b/>
      <sz val="14"/>
      <color rgb="FF0070C0"/>
      <name val="Arial"/>
      <family val="2"/>
    </font>
    <font>
      <b/>
      <sz val="11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8"/>
      <name val="Tahoma"/>
      <family val="2"/>
    </font>
    <font>
      <b/>
      <i/>
      <sz val="10"/>
      <color theme="1"/>
      <name val="Arial"/>
      <family val="2"/>
    </font>
    <font>
      <b/>
      <i/>
      <sz val="10"/>
      <name val="Arial"/>
      <family val="2"/>
    </font>
    <font>
      <b/>
      <i/>
      <sz val="8"/>
      <color theme="1"/>
      <name val="Arial"/>
      <family val="2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6"/>
      <color rgb="FF00B050"/>
      <name val="Calibri"/>
      <family val="2"/>
      <scheme val="minor"/>
    </font>
    <font>
      <sz val="11"/>
      <color rgb="FF1F3864"/>
      <name val="Calibri"/>
      <family val="2"/>
    </font>
    <font>
      <sz val="11"/>
      <color rgb="FF343A40"/>
      <name val="Segoe UI"/>
      <family val="2"/>
    </font>
    <font>
      <b/>
      <sz val="11"/>
      <color theme="8" tint="-0.249977111117893"/>
      <name val="Arial"/>
      <family val="2"/>
    </font>
    <font>
      <sz val="11"/>
      <color theme="8" tint="-0.249977111117893"/>
      <name val="Arial"/>
      <family val="2"/>
    </font>
    <font>
      <sz val="10"/>
      <color rgb="FF000000"/>
      <name val="Times New Roman"/>
      <family val="1"/>
    </font>
    <font>
      <b/>
      <sz val="14"/>
      <color rgb="FF000000"/>
      <name val="Calibri"/>
      <family val="2"/>
    </font>
    <font>
      <sz val="10"/>
      <color rgb="FFFF0000"/>
      <name val="Arial"/>
      <family val="2"/>
    </font>
    <font>
      <b/>
      <sz val="14"/>
      <color theme="1"/>
      <name val="Calibri"/>
      <family val="2"/>
    </font>
    <font>
      <sz val="9"/>
      <color rgb="FF000000"/>
      <name val="Meiryo UI"/>
      <family val="2"/>
    </font>
    <font>
      <sz val="11"/>
      <color theme="1"/>
      <name val="Calibri Light"/>
      <family val="2"/>
    </font>
    <font>
      <sz val="10"/>
      <color theme="1"/>
      <name val="Calibri Light"/>
      <family val="2"/>
    </font>
    <font>
      <sz val="11.5"/>
      <color rgb="FF0070C0"/>
      <name val="Calibri"/>
      <family val="3"/>
      <charset val="129"/>
      <scheme val="minor"/>
    </font>
    <font>
      <sz val="11.5"/>
      <color theme="8" tint="-0.249977111117893"/>
      <name val="Calibri"/>
      <family val="3"/>
      <charset val="129"/>
      <scheme val="minor"/>
    </font>
    <font>
      <sz val="9"/>
      <color theme="1"/>
      <name val="Meiryo UI"/>
      <family val="2"/>
    </font>
    <font>
      <sz val="12"/>
      <color theme="1"/>
      <name val="Calibri"/>
      <family val="3"/>
      <charset val="129"/>
      <scheme val="minor"/>
    </font>
    <font>
      <sz val="10"/>
      <name val="Times New Roman"/>
      <family val="1"/>
    </font>
    <font>
      <sz val="12"/>
      <name val="¹UAAA¼"/>
      <family val="3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b/>
      <sz val="12"/>
      <name val="Arial"/>
      <family val="2"/>
    </font>
    <font>
      <sz val="12"/>
      <name val="바탕체"/>
      <family val="3"/>
      <charset val="129"/>
    </font>
    <font>
      <sz val="12"/>
      <name val="바탕체"/>
      <family val="3"/>
    </font>
    <font>
      <b/>
      <sz val="11"/>
      <color theme="1"/>
      <name val="현대하모니 L"/>
      <family val="1"/>
    </font>
    <font>
      <b/>
      <sz val="11.5"/>
      <color rgb="FFFF000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.5"/>
      <color theme="2" tint="-0.89999084444715716"/>
      <name val="Calibri"/>
      <family val="3"/>
      <charset val="129"/>
      <scheme val="minor"/>
    </font>
    <font>
      <b/>
      <sz val="12"/>
      <name val="Courier New"/>
      <family val="3"/>
    </font>
    <font>
      <b/>
      <sz val="11"/>
      <color rgb="FFFFC000"/>
      <name val="Arial"/>
      <family val="2"/>
    </font>
    <font>
      <b/>
      <sz val="11"/>
      <color rgb="FFFFC000"/>
      <name val="Calibri"/>
      <family val="2"/>
      <scheme val="minor"/>
    </font>
    <font>
      <sz val="11"/>
      <color rgb="FFFFC00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EB8F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DF5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theme="4" tint="0.39997558519241921"/>
      </patternFill>
    </fill>
    <fill>
      <patternFill patternType="solid">
        <fgColor rgb="FFFF99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5F92E7"/>
        <bgColor indexed="0"/>
      </patternFill>
    </fill>
    <fill>
      <patternFill patternType="solid">
        <fgColor rgb="FFDCE8FA"/>
        <bgColor indexed="0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8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/>
      <right style="medium">
        <color rgb="FFBFBFBF"/>
      </right>
      <top/>
      <bottom style="medium">
        <color rgb="FFBFBFBF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medium">
        <color indexed="64"/>
      </right>
      <top/>
      <bottom style="thin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/>
      <right style="medium">
        <color indexed="64"/>
      </right>
      <top style="thin">
        <color theme="0" tint="-0.24994659260841701"/>
      </top>
      <bottom/>
      <diagonal/>
    </border>
    <border>
      <left style="medium">
        <color theme="1"/>
      </left>
      <right/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</borders>
  <cellStyleXfs count="16">
    <xf numFmtId="0" fontId="0" fillId="0" borderId="0"/>
    <xf numFmtId="165" fontId="20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132" fillId="0" borderId="0" applyFont="0" applyFill="0" applyBorder="0" applyAlignment="0" applyProtection="0"/>
    <xf numFmtId="0" fontId="132" fillId="0" borderId="0" applyFont="0" applyFill="0" applyBorder="0" applyAlignment="0" applyProtection="0"/>
    <xf numFmtId="0" fontId="132" fillId="0" borderId="0" applyFont="0" applyFill="0" applyBorder="0" applyAlignment="0" applyProtection="0"/>
    <xf numFmtId="0" fontId="132" fillId="0" borderId="0" applyFont="0" applyFill="0" applyBorder="0" applyAlignment="0" applyProtection="0"/>
    <xf numFmtId="0" fontId="132" fillId="0" borderId="0"/>
    <xf numFmtId="0" fontId="133" fillId="0" borderId="0"/>
    <xf numFmtId="0" fontId="134" fillId="0" borderId="0"/>
    <xf numFmtId="0" fontId="137" fillId="0" borderId="0" applyFont="0" applyFill="0" applyBorder="0" applyAlignment="0" applyProtection="0"/>
    <xf numFmtId="0" fontId="137" fillId="0" borderId="0" applyFont="0" applyFill="0" applyBorder="0" applyAlignment="0" applyProtection="0"/>
    <xf numFmtId="182" fontId="136" fillId="0" borderId="0" applyFont="0" applyFill="0" applyBorder="0" applyAlignment="0" applyProtection="0"/>
    <xf numFmtId="183" fontId="136" fillId="0" borderId="0" applyFont="0" applyFill="0" applyBorder="0" applyAlignment="0" applyProtection="0"/>
    <xf numFmtId="0" fontId="141" fillId="0" borderId="0" applyNumberFormat="0" applyFill="0" applyBorder="0" applyAlignment="0" applyProtection="0"/>
    <xf numFmtId="0" fontId="20" fillId="0" borderId="0"/>
  </cellStyleXfs>
  <cellXfs count="968">
    <xf numFmtId="0" fontId="0" fillId="0" borderId="0" xfId="0"/>
    <xf numFmtId="0" fontId="22" fillId="6" borderId="3" xfId="0" applyFont="1" applyFill="1" applyBorder="1" applyAlignment="1">
      <alignment horizontal="left"/>
    </xf>
    <xf numFmtId="0" fontId="2" fillId="6" borderId="3" xfId="0" applyFont="1" applyFill="1" applyBorder="1" applyAlignment="1">
      <alignment horizontal="center"/>
    </xf>
    <xf numFmtId="0" fontId="104" fillId="6" borderId="3" xfId="0" applyFont="1" applyFill="1" applyBorder="1" applyAlignment="1">
      <alignment horizontal="left"/>
    </xf>
    <xf numFmtId="0" fontId="2" fillId="6" borderId="3" xfId="0" applyFont="1" applyFill="1" applyBorder="1" applyAlignment="1">
      <alignment horizontal="left"/>
    </xf>
    <xf numFmtId="0" fontId="15" fillId="6" borderId="3" xfId="0" applyFont="1" applyFill="1" applyBorder="1"/>
    <xf numFmtId="0" fontId="4" fillId="6" borderId="3" xfId="0" applyFont="1" applyFill="1" applyBorder="1" applyAlignment="1">
      <alignment horizontal="center" vertical="center"/>
    </xf>
    <xf numFmtId="0" fontId="22" fillId="6" borderId="3" xfId="0" applyFont="1" applyFill="1" applyBorder="1" applyAlignment="1">
      <alignment horizontal="left" vertical="center"/>
    </xf>
    <xf numFmtId="0" fontId="41" fillId="6" borderId="3" xfId="0" applyFont="1" applyFill="1" applyBorder="1" applyAlignment="1">
      <alignment horizontal="left" vertical="center"/>
    </xf>
    <xf numFmtId="49" fontId="19" fillId="6" borderId="3" xfId="0" applyNumberFormat="1" applyFont="1" applyFill="1" applyBorder="1" applyAlignment="1">
      <alignment horizontal="left"/>
    </xf>
    <xf numFmtId="49" fontId="10" fillId="6" borderId="3" xfId="0" applyNumberFormat="1" applyFont="1" applyFill="1" applyBorder="1" applyAlignment="1">
      <alignment horizontal="left"/>
    </xf>
    <xf numFmtId="49" fontId="10" fillId="6" borderId="13" xfId="0" applyNumberFormat="1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9" fontId="4" fillId="6" borderId="3" xfId="0" applyNumberFormat="1" applyFont="1" applyFill="1" applyBorder="1" applyAlignment="1">
      <alignment horizontal="left" vertical="center"/>
    </xf>
    <xf numFmtId="0" fontId="71" fillId="6" borderId="31" xfId="0" quotePrefix="1" applyFont="1" applyFill="1" applyBorder="1" applyAlignment="1">
      <alignment horizontal="right" vertical="center"/>
    </xf>
    <xf numFmtId="0" fontId="76" fillId="6" borderId="24" xfId="0" applyFont="1" applyFill="1" applyBorder="1" applyAlignment="1">
      <alignment vertical="center" wrapText="1"/>
    </xf>
    <xf numFmtId="0" fontId="0" fillId="6" borderId="0" xfId="0" applyFill="1"/>
    <xf numFmtId="0" fontId="76" fillId="6" borderId="58" xfId="0" applyFont="1" applyFill="1" applyBorder="1" applyAlignment="1">
      <alignment horizontal="right" vertical="center"/>
    </xf>
    <xf numFmtId="0" fontId="76" fillId="6" borderId="56" xfId="0" applyFont="1" applyFill="1" applyBorder="1" applyAlignment="1">
      <alignment horizontal="right" vertical="center"/>
    </xf>
    <xf numFmtId="0" fontId="2" fillId="0" borderId="0" xfId="0" applyFont="1" applyAlignment="1">
      <alignment horizontal="center"/>
    </xf>
    <xf numFmtId="0" fontId="2" fillId="0" borderId="0" xfId="0" applyFont="1"/>
    <xf numFmtId="167" fontId="2" fillId="0" borderId="0" xfId="0" applyNumberFormat="1" applyFont="1" applyAlignment="1">
      <alignment horizontal="center"/>
    </xf>
    <xf numFmtId="0" fontId="7" fillId="0" borderId="0" xfId="0" applyFont="1" applyAlignment="1">
      <alignment vertical="center"/>
    </xf>
    <xf numFmtId="0" fontId="3" fillId="0" borderId="0" xfId="0" applyFont="1" applyAlignment="1">
      <alignment horizontal="left"/>
    </xf>
    <xf numFmtId="20" fontId="0" fillId="0" borderId="0" xfId="0" applyNumberFormat="1"/>
    <xf numFmtId="0" fontId="0" fillId="0" borderId="3" xfId="0" applyBorder="1"/>
    <xf numFmtId="168" fontId="3" fillId="4" borderId="3" xfId="0" applyNumberFormat="1" applyFont="1" applyFill="1" applyBorder="1" applyAlignment="1">
      <alignment horizontal="left" vertical="center"/>
    </xf>
    <xf numFmtId="169" fontId="2" fillId="6" borderId="5" xfId="0" applyNumberFormat="1" applyFont="1" applyFill="1" applyBorder="1"/>
    <xf numFmtId="166" fontId="2" fillId="6" borderId="8" xfId="0" applyNumberFormat="1" applyFont="1" applyFill="1" applyBorder="1"/>
    <xf numFmtId="170" fontId="13" fillId="6" borderId="9" xfId="0" applyNumberFormat="1" applyFont="1" applyFill="1" applyBorder="1"/>
    <xf numFmtId="169" fontId="2" fillId="6" borderId="5" xfId="1" applyNumberFormat="1" applyFont="1" applyFill="1" applyBorder="1" applyProtection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6" borderId="0" xfId="0" applyFont="1" applyFill="1"/>
    <xf numFmtId="0" fontId="0" fillId="0" borderId="0" xfId="0" applyAlignment="1">
      <alignment horizontal="left"/>
    </xf>
    <xf numFmtId="0" fontId="21" fillId="6" borderId="5" xfId="0" applyFont="1" applyFill="1" applyBorder="1" applyAlignment="1">
      <alignment horizontal="center"/>
    </xf>
    <xf numFmtId="0" fontId="10" fillId="6" borderId="0" xfId="0" applyFont="1" applyFill="1"/>
    <xf numFmtId="0" fontId="24" fillId="6" borderId="5" xfId="0" applyFont="1" applyFill="1" applyBorder="1" applyAlignment="1">
      <alignment horizontal="center"/>
    </xf>
    <xf numFmtId="0" fontId="34" fillId="6" borderId="5" xfId="0" applyFont="1" applyFill="1" applyBorder="1" applyAlignment="1">
      <alignment horizontal="center"/>
    </xf>
    <xf numFmtId="0" fontId="21" fillId="7" borderId="3" xfId="0" applyFont="1" applyFill="1" applyBorder="1" applyAlignment="1">
      <alignment horizontal="center" vertical="center"/>
    </xf>
    <xf numFmtId="0" fontId="21" fillId="17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49" fontId="0" fillId="6" borderId="3" xfId="0" applyNumberForma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0" fillId="6" borderId="3" xfId="1" applyNumberFormat="1" applyFont="1" applyFill="1" applyBorder="1" applyAlignment="1">
      <alignment horizontal="center" vertical="center"/>
    </xf>
    <xf numFmtId="166" fontId="0" fillId="6" borderId="3" xfId="1" applyNumberFormat="1" applyFont="1" applyFill="1" applyBorder="1" applyAlignment="1">
      <alignment horizontal="center" vertical="center"/>
    </xf>
    <xf numFmtId="166" fontId="20" fillId="6" borderId="3" xfId="1" applyNumberFormat="1" applyFont="1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166" fontId="31" fillId="6" borderId="3" xfId="1" applyNumberFormat="1" applyFont="1" applyFill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6" borderId="3" xfId="1" applyNumberFormat="1" applyFont="1" applyFill="1" applyBorder="1" applyAlignment="1">
      <alignment horizontal="center" vertical="center"/>
    </xf>
    <xf numFmtId="166" fontId="0" fillId="3" borderId="3" xfId="1" applyNumberFormat="1" applyFont="1" applyFill="1" applyBorder="1" applyAlignment="1">
      <alignment horizontal="center" vertical="center"/>
    </xf>
    <xf numFmtId="166" fontId="20" fillId="3" borderId="3" xfId="1" applyNumberFormat="1" applyFont="1" applyFill="1" applyBorder="1" applyAlignment="1">
      <alignment horizontal="center" vertical="center"/>
    </xf>
    <xf numFmtId="165" fontId="20" fillId="6" borderId="3" xfId="1" applyFont="1" applyFill="1" applyBorder="1" applyAlignment="1">
      <alignment horizontal="center" vertical="center"/>
    </xf>
    <xf numFmtId="0" fontId="31" fillId="6" borderId="3" xfId="1" applyNumberFormat="1" applyFont="1" applyFill="1" applyBorder="1" applyAlignment="1">
      <alignment horizontal="center" vertical="center"/>
    </xf>
    <xf numFmtId="0" fontId="0" fillId="16" borderId="3" xfId="1" applyNumberFormat="1" applyFont="1" applyFill="1" applyBorder="1" applyAlignment="1">
      <alignment horizontal="center" vertical="center"/>
    </xf>
    <xf numFmtId="49" fontId="30" fillId="6" borderId="3" xfId="0" applyNumberFormat="1" applyFont="1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49" fontId="30" fillId="0" borderId="3" xfId="0" applyNumberFormat="1" applyFont="1" applyBorder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12" borderId="3" xfId="1" applyNumberFormat="1" applyFont="1" applyFill="1" applyBorder="1" applyAlignment="1">
      <alignment horizontal="center" vertical="center"/>
    </xf>
    <xf numFmtId="0" fontId="30" fillId="6" borderId="3" xfId="0" applyFont="1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49" fontId="0" fillId="13" borderId="3" xfId="0" applyNumberFormat="1" applyFill="1" applyBorder="1" applyAlignment="1">
      <alignment horizontal="center" vertical="center"/>
    </xf>
    <xf numFmtId="0" fontId="0" fillId="13" borderId="3" xfId="1" applyNumberFormat="1" applyFont="1" applyFill="1" applyBorder="1" applyAlignment="1">
      <alignment horizontal="center" vertical="center"/>
    </xf>
    <xf numFmtId="166" fontId="0" fillId="0" borderId="3" xfId="0" applyNumberFormat="1" applyBorder="1" applyAlignment="1">
      <alignment horizontal="center" vertical="center"/>
    </xf>
    <xf numFmtId="0" fontId="32" fillId="15" borderId="3" xfId="0" applyFont="1" applyFill="1" applyBorder="1" applyAlignment="1">
      <alignment horizontal="center" vertical="center"/>
    </xf>
    <xf numFmtId="0" fontId="33" fillId="0" borderId="3" xfId="0" applyFont="1" applyBorder="1" applyAlignment="1" applyProtection="1">
      <alignment horizontal="center" vertical="center"/>
      <protection hidden="1"/>
    </xf>
    <xf numFmtId="0" fontId="0" fillId="0" borderId="3" xfId="0" applyBorder="1" applyAlignment="1">
      <alignment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7" fillId="10" borderId="12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167" fontId="2" fillId="6" borderId="0" xfId="0" applyNumberFormat="1" applyFont="1" applyFill="1" applyAlignment="1">
      <alignment horizontal="center"/>
    </xf>
    <xf numFmtId="0" fontId="31" fillId="6" borderId="0" xfId="0" applyFont="1" applyFill="1"/>
    <xf numFmtId="49" fontId="24" fillId="6" borderId="7" xfId="0" applyNumberFormat="1" applyFont="1" applyFill="1" applyBorder="1" applyAlignment="1">
      <alignment horizontal="left" vertical="center"/>
    </xf>
    <xf numFmtId="0" fontId="2" fillId="6" borderId="5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49" fontId="21" fillId="6" borderId="7" xfId="0" applyNumberFormat="1" applyFont="1" applyFill="1" applyBorder="1" applyAlignment="1">
      <alignment horizontal="left" vertical="center"/>
    </xf>
    <xf numFmtId="49" fontId="0" fillId="6" borderId="3" xfId="0" applyNumberFormat="1" applyFill="1" applyBorder="1" applyAlignment="1">
      <alignment horizontal="left"/>
    </xf>
    <xf numFmtId="0" fontId="0" fillId="6" borderId="3" xfId="0" applyFill="1" applyBorder="1" applyAlignment="1">
      <alignment horizontal="center"/>
    </xf>
    <xf numFmtId="0" fontId="9" fillId="6" borderId="3" xfId="0" applyFont="1" applyFill="1" applyBorder="1" applyAlignment="1">
      <alignment horizontal="center"/>
    </xf>
    <xf numFmtId="49" fontId="2" fillId="6" borderId="3" xfId="0" applyNumberFormat="1" applyFont="1" applyFill="1" applyBorder="1" applyAlignment="1">
      <alignment horizontal="left"/>
    </xf>
    <xf numFmtId="164" fontId="21" fillId="6" borderId="3" xfId="0" applyNumberFormat="1" applyFont="1" applyFill="1" applyBorder="1" applyAlignment="1">
      <alignment horizontal="center" vertical="center"/>
    </xf>
    <xf numFmtId="164" fontId="1" fillId="6" borderId="3" xfId="0" applyNumberFormat="1" applyFont="1" applyFill="1" applyBorder="1" applyAlignment="1">
      <alignment horizontal="center" vertical="center"/>
    </xf>
    <xf numFmtId="0" fontId="21" fillId="6" borderId="3" xfId="0" applyFont="1" applyFill="1" applyBorder="1" applyAlignment="1">
      <alignment horizontal="center"/>
    </xf>
    <xf numFmtId="164" fontId="2" fillId="6" borderId="3" xfId="0" applyNumberFormat="1" applyFont="1" applyFill="1" applyBorder="1"/>
    <xf numFmtId="0" fontId="2" fillId="6" borderId="3" xfId="0" applyFont="1" applyFill="1" applyBorder="1" applyAlignment="1">
      <alignment horizontal="right"/>
    </xf>
    <xf numFmtId="0" fontId="2" fillId="6" borderId="3" xfId="0" applyFont="1" applyFill="1" applyBorder="1"/>
    <xf numFmtId="49" fontId="21" fillId="6" borderId="3" xfId="0" applyNumberFormat="1" applyFont="1" applyFill="1" applyBorder="1" applyAlignment="1">
      <alignment horizontal="left" vertical="center"/>
    </xf>
    <xf numFmtId="0" fontId="21" fillId="6" borderId="3" xfId="0" applyFont="1" applyFill="1" applyBorder="1" applyAlignment="1">
      <alignment horizontal="center" vertical="center"/>
    </xf>
    <xf numFmtId="0" fontId="0" fillId="18" borderId="0" xfId="0" applyFill="1"/>
    <xf numFmtId="0" fontId="0" fillId="6" borderId="3" xfId="0" applyFill="1" applyBorder="1" applyAlignment="1">
      <alignment vertical="center"/>
    </xf>
    <xf numFmtId="0" fontId="0" fillId="13" borderId="3" xfId="0" applyFill="1" applyBorder="1" applyAlignment="1">
      <alignment vertical="center"/>
    </xf>
    <xf numFmtId="0" fontId="17" fillId="6" borderId="0" xfId="0" applyFont="1" applyFill="1" applyAlignment="1">
      <alignment vertical="center"/>
    </xf>
    <xf numFmtId="49" fontId="1" fillId="6" borderId="7" xfId="0" applyNumberFormat="1" applyFont="1" applyFill="1" applyBorder="1" applyAlignment="1">
      <alignment horizontal="left" vertical="center"/>
    </xf>
    <xf numFmtId="0" fontId="1" fillId="6" borderId="5" xfId="0" applyFont="1" applyFill="1" applyBorder="1" applyAlignment="1">
      <alignment horizontal="center"/>
    </xf>
    <xf numFmtId="0" fontId="3" fillId="6" borderId="0" xfId="0" applyFont="1" applyFill="1" applyAlignment="1">
      <alignment horizontal="left"/>
    </xf>
    <xf numFmtId="0" fontId="2" fillId="6" borderId="0" xfId="0" applyFont="1" applyFill="1" applyAlignment="1">
      <alignment horizontal="left"/>
    </xf>
    <xf numFmtId="0" fontId="21" fillId="0" borderId="0" xfId="0" applyFont="1"/>
    <xf numFmtId="0" fontId="0" fillId="2" borderId="0" xfId="0" applyFill="1"/>
    <xf numFmtId="0" fontId="0" fillId="6" borderId="16" xfId="0" applyFill="1" applyBorder="1"/>
    <xf numFmtId="0" fontId="0" fillId="20" borderId="16" xfId="0" applyFill="1" applyBorder="1"/>
    <xf numFmtId="0" fontId="0" fillId="20" borderId="16" xfId="0" applyFill="1" applyBorder="1" applyAlignment="1">
      <alignment wrapText="1"/>
    </xf>
    <xf numFmtId="0" fontId="0" fillId="6" borderId="16" xfId="0" quotePrefix="1" applyFill="1" applyBorder="1"/>
    <xf numFmtId="0" fontId="3" fillId="6" borderId="3" xfId="0" applyFont="1" applyFill="1" applyBorder="1" applyAlignment="1">
      <alignment horizontal="center" vertical="center"/>
    </xf>
    <xf numFmtId="0" fontId="0" fillId="0" borderId="16" xfId="0" applyBorder="1"/>
    <xf numFmtId="0" fontId="0" fillId="2" borderId="16" xfId="0" applyFill="1" applyBorder="1"/>
    <xf numFmtId="0" fontId="0" fillId="2" borderId="16" xfId="0" applyFill="1" applyBorder="1" applyAlignment="1">
      <alignment vertical="center"/>
    </xf>
    <xf numFmtId="16" fontId="0" fillId="2" borderId="16" xfId="0" applyNumberFormat="1" applyFill="1" applyBorder="1" applyAlignment="1">
      <alignment vertical="center"/>
    </xf>
    <xf numFmtId="0" fontId="0" fillId="2" borderId="16" xfId="0" applyFill="1" applyBorder="1" applyAlignment="1">
      <alignment vertical="center" wrapText="1"/>
    </xf>
    <xf numFmtId="0" fontId="8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0" fillId="6" borderId="3" xfId="0" applyFill="1" applyBorder="1"/>
    <xf numFmtId="0" fontId="48" fillId="0" borderId="0" xfId="0" applyFont="1"/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166" fontId="2" fillId="0" borderId="3" xfId="0" applyNumberFormat="1" applyFont="1" applyBorder="1"/>
    <xf numFmtId="170" fontId="0" fillId="0" borderId="3" xfId="0" applyNumberFormat="1" applyBorder="1"/>
    <xf numFmtId="0" fontId="7" fillId="6" borderId="3" xfId="0" applyFont="1" applyFill="1" applyBorder="1" applyAlignment="1">
      <alignment horizontal="center" vertical="center"/>
    </xf>
    <xf numFmtId="0" fontId="52" fillId="2" borderId="16" xfId="0" applyFont="1" applyFill="1" applyBorder="1" applyAlignment="1">
      <alignment vertical="center"/>
    </xf>
    <xf numFmtId="0" fontId="3" fillId="0" borderId="3" xfId="0" applyFont="1" applyBorder="1" applyAlignment="1">
      <alignment horizontal="center"/>
    </xf>
    <xf numFmtId="0" fontId="3" fillId="0" borderId="3" xfId="0" applyFont="1" applyBorder="1"/>
    <xf numFmtId="165" fontId="7" fillId="18" borderId="3" xfId="0" applyNumberFormat="1" applyFont="1" applyFill="1" applyBorder="1" applyAlignment="1">
      <alignment horizontal="center"/>
    </xf>
    <xf numFmtId="0" fontId="3" fillId="0" borderId="0" xfId="0" applyFont="1"/>
    <xf numFmtId="165" fontId="16" fillId="0" borderId="0" xfId="0" applyNumberFormat="1" applyFont="1" applyAlignment="1">
      <alignment horizontal="center"/>
    </xf>
    <xf numFmtId="0" fontId="8" fillId="0" borderId="3" xfId="0" applyFont="1" applyBorder="1" applyAlignment="1">
      <alignment horizontal="center"/>
    </xf>
    <xf numFmtId="0" fontId="8" fillId="8" borderId="3" xfId="0" applyFont="1" applyFill="1" applyBorder="1" applyAlignment="1">
      <alignment horizontal="center"/>
    </xf>
    <xf numFmtId="168" fontId="0" fillId="8" borderId="3" xfId="0" applyNumberFormat="1" applyFill="1" applyBorder="1"/>
    <xf numFmtId="0" fontId="0" fillId="8" borderId="3" xfId="0" applyFill="1" applyBorder="1"/>
    <xf numFmtId="0" fontId="0" fillId="8" borderId="1" xfId="0" applyFill="1" applyBorder="1"/>
    <xf numFmtId="0" fontId="0" fillId="8" borderId="0" xfId="0" applyFill="1"/>
    <xf numFmtId="0" fontId="0" fillId="8" borderId="2" xfId="0" applyFill="1" applyBorder="1"/>
    <xf numFmtId="0" fontId="60" fillId="0" borderId="16" xfId="0" applyFont="1" applyBorder="1" applyAlignment="1">
      <alignment horizontal="justify" vertical="center"/>
    </xf>
    <xf numFmtId="0" fontId="2" fillId="6" borderId="16" xfId="0" applyFont="1" applyFill="1" applyBorder="1" applyAlignment="1">
      <alignment vertical="center"/>
    </xf>
    <xf numFmtId="16" fontId="0" fillId="0" borderId="16" xfId="0" applyNumberFormat="1" applyBorder="1" applyAlignment="1">
      <alignment vertical="center"/>
    </xf>
    <xf numFmtId="0" fontId="0" fillId="0" borderId="16" xfId="0" applyBorder="1" applyAlignment="1">
      <alignment wrapText="1"/>
    </xf>
    <xf numFmtId="0" fontId="23" fillId="6" borderId="3" xfId="0" applyFont="1" applyFill="1" applyBorder="1" applyAlignment="1">
      <alignment horizontal="left" vertical="center"/>
    </xf>
    <xf numFmtId="0" fontId="29" fillId="6" borderId="3" xfId="0" applyFont="1" applyFill="1" applyBorder="1"/>
    <xf numFmtId="166" fontId="2" fillId="0" borderId="3" xfId="0" applyNumberFormat="1" applyFont="1" applyBorder="1" applyAlignment="1">
      <alignment horizontal="left"/>
    </xf>
    <xf numFmtId="0" fontId="48" fillId="6" borderId="3" xfId="0" applyFont="1" applyFill="1" applyBorder="1" applyAlignment="1">
      <alignment horizontal="left"/>
    </xf>
    <xf numFmtId="0" fontId="49" fillId="6" borderId="3" xfId="0" applyFont="1" applyFill="1" applyBorder="1" applyAlignment="1">
      <alignment horizontal="left" vertical="center"/>
    </xf>
    <xf numFmtId="0" fontId="48" fillId="6" borderId="3" xfId="0" applyFont="1" applyFill="1" applyBorder="1" applyAlignment="1">
      <alignment horizontal="center"/>
    </xf>
    <xf numFmtId="0" fontId="50" fillId="6" borderId="3" xfId="0" applyFont="1" applyFill="1" applyBorder="1"/>
    <xf numFmtId="166" fontId="48" fillId="0" borderId="3" xfId="0" applyNumberFormat="1" applyFont="1" applyBorder="1" applyAlignment="1">
      <alignment horizontal="left"/>
    </xf>
    <xf numFmtId="0" fontId="7" fillId="6" borderId="3" xfId="0" applyFont="1" applyFill="1" applyBorder="1" applyAlignment="1">
      <alignment horizontal="left" vertical="center"/>
    </xf>
    <xf numFmtId="165" fontId="7" fillId="6" borderId="3" xfId="0" applyNumberFormat="1" applyFont="1" applyFill="1" applyBorder="1" applyAlignment="1">
      <alignment horizontal="left" vertical="center"/>
    </xf>
    <xf numFmtId="0" fontId="0" fillId="6" borderId="3" xfId="0" applyFill="1" applyBorder="1" applyAlignment="1">
      <alignment horizontal="left"/>
    </xf>
    <xf numFmtId="49" fontId="3" fillId="6" borderId="3" xfId="0" applyNumberFormat="1" applyFont="1" applyFill="1" applyBorder="1" applyAlignment="1">
      <alignment horizontal="left" vertical="center"/>
    </xf>
    <xf numFmtId="0" fontId="10" fillId="6" borderId="3" xfId="0" applyFont="1" applyFill="1" applyBorder="1" applyAlignment="1">
      <alignment horizontal="left"/>
    </xf>
    <xf numFmtId="0" fontId="10" fillId="6" borderId="3" xfId="0" applyFont="1" applyFill="1" applyBorder="1"/>
    <xf numFmtId="0" fontId="3" fillId="6" borderId="3" xfId="0" applyFont="1" applyFill="1" applyBorder="1" applyAlignment="1">
      <alignment horizontal="left"/>
    </xf>
    <xf numFmtId="0" fontId="3" fillId="6" borderId="3" xfId="0" applyFont="1" applyFill="1" applyBorder="1" applyAlignment="1">
      <alignment horizontal="left" vertical="center"/>
    </xf>
    <xf numFmtId="0" fontId="19" fillId="6" borderId="3" xfId="0" applyFont="1" applyFill="1" applyBorder="1" applyAlignment="1">
      <alignment horizontal="left"/>
    </xf>
    <xf numFmtId="0" fontId="13" fillId="6" borderId="3" xfId="0" applyFont="1" applyFill="1" applyBorder="1" applyAlignment="1">
      <alignment horizontal="left"/>
    </xf>
    <xf numFmtId="16" fontId="3" fillId="6" borderId="3" xfId="0" applyNumberFormat="1" applyFont="1" applyFill="1" applyBorder="1" applyAlignment="1">
      <alignment horizontal="left"/>
    </xf>
    <xf numFmtId="0" fontId="21" fillId="6" borderId="3" xfId="0" applyFont="1" applyFill="1" applyBorder="1" applyAlignment="1">
      <alignment vertical="center"/>
    </xf>
    <xf numFmtId="164" fontId="21" fillId="6" borderId="3" xfId="0" applyNumberFormat="1" applyFont="1" applyFill="1" applyBorder="1" applyAlignment="1">
      <alignment horizontal="center"/>
    </xf>
    <xf numFmtId="16" fontId="21" fillId="6" borderId="3" xfId="0" applyNumberFormat="1" applyFont="1" applyFill="1" applyBorder="1" applyAlignment="1">
      <alignment horizontal="center"/>
    </xf>
    <xf numFmtId="0" fontId="21" fillId="6" borderId="3" xfId="0" applyFont="1" applyFill="1" applyBorder="1" applyAlignment="1">
      <alignment horizontal="left"/>
    </xf>
    <xf numFmtId="0" fontId="21" fillId="6" borderId="3" xfId="0" applyFont="1" applyFill="1" applyBorder="1"/>
    <xf numFmtId="0" fontId="34" fillId="6" borderId="3" xfId="0" applyFont="1" applyFill="1" applyBorder="1" applyAlignment="1">
      <alignment horizontal="left"/>
    </xf>
    <xf numFmtId="164" fontId="2" fillId="6" borderId="3" xfId="0" applyNumberFormat="1" applyFont="1" applyFill="1" applyBorder="1" applyAlignment="1">
      <alignment horizontal="center"/>
    </xf>
    <xf numFmtId="0" fontId="10" fillId="6" borderId="3" xfId="0" applyFont="1" applyFill="1" applyBorder="1" applyAlignment="1">
      <alignment horizontal="center"/>
    </xf>
    <xf numFmtId="49" fontId="2" fillId="6" borderId="3" xfId="0" applyNumberFormat="1" applyFont="1" applyFill="1" applyBorder="1"/>
    <xf numFmtId="49" fontId="3" fillId="6" borderId="3" xfId="0" applyNumberFormat="1" applyFont="1" applyFill="1" applyBorder="1" applyAlignment="1">
      <alignment horizontal="left"/>
    </xf>
    <xf numFmtId="49" fontId="5" fillId="6" borderId="3" xfId="0" applyNumberFormat="1" applyFont="1" applyFill="1" applyBorder="1" applyAlignment="1">
      <alignment horizontal="left"/>
    </xf>
    <xf numFmtId="49" fontId="21" fillId="6" borderId="3" xfId="0" applyNumberFormat="1" applyFont="1" applyFill="1" applyBorder="1" applyAlignment="1">
      <alignment horizontal="left"/>
    </xf>
    <xf numFmtId="16" fontId="21" fillId="6" borderId="3" xfId="0" applyNumberFormat="1" applyFont="1" applyFill="1" applyBorder="1" applyAlignment="1">
      <alignment horizontal="left"/>
    </xf>
    <xf numFmtId="0" fontId="6" fillId="6" borderId="3" xfId="0" applyFont="1" applyFill="1" applyBorder="1" applyAlignment="1">
      <alignment horizontal="left"/>
    </xf>
    <xf numFmtId="49" fontId="0" fillId="6" borderId="3" xfId="0" applyNumberFormat="1" applyFill="1" applyBorder="1"/>
    <xf numFmtId="0" fontId="31" fillId="6" borderId="3" xfId="0" applyFont="1" applyFill="1" applyBorder="1"/>
    <xf numFmtId="49" fontId="24" fillId="6" borderId="3" xfId="0" applyNumberFormat="1" applyFont="1" applyFill="1" applyBorder="1" applyAlignment="1">
      <alignment horizontal="left" vertical="center"/>
    </xf>
    <xf numFmtId="0" fontId="24" fillId="6" borderId="3" xfId="0" applyFont="1" applyFill="1" applyBorder="1" applyAlignment="1">
      <alignment horizontal="left"/>
    </xf>
    <xf numFmtId="0" fontId="31" fillId="6" borderId="3" xfId="0" applyFont="1" applyFill="1" applyBorder="1" applyAlignment="1">
      <alignment horizontal="center"/>
    </xf>
    <xf numFmtId="0" fontId="41" fillId="6" borderId="3" xfId="0" applyFont="1" applyFill="1" applyBorder="1" applyAlignment="1">
      <alignment horizontal="left"/>
    </xf>
    <xf numFmtId="0" fontId="48" fillId="6" borderId="3" xfId="0" applyFont="1" applyFill="1" applyBorder="1" applyAlignment="1">
      <alignment horizontal="right"/>
    </xf>
    <xf numFmtId="0" fontId="7" fillId="6" borderId="3" xfId="0" applyFont="1" applyFill="1" applyBorder="1" applyAlignment="1">
      <alignment horizontal="right" vertical="center"/>
    </xf>
    <xf numFmtId="164" fontId="2" fillId="6" borderId="3" xfId="0" applyNumberFormat="1" applyFont="1" applyFill="1" applyBorder="1" applyAlignment="1">
      <alignment horizontal="right"/>
    </xf>
    <xf numFmtId="0" fontId="2" fillId="6" borderId="0" xfId="0" applyFont="1" applyFill="1" applyAlignment="1">
      <alignment horizontal="right"/>
    </xf>
    <xf numFmtId="166" fontId="2" fillId="0" borderId="3" xfId="0" applyNumberFormat="1" applyFont="1" applyBorder="1" applyAlignment="1">
      <alignment horizontal="center"/>
    </xf>
    <xf numFmtId="166" fontId="48" fillId="0" borderId="3" xfId="0" applyNumberFormat="1" applyFont="1" applyBorder="1" applyAlignment="1">
      <alignment horizontal="center"/>
    </xf>
    <xf numFmtId="168" fontId="3" fillId="2" borderId="3" xfId="0" applyNumberFormat="1" applyFont="1" applyFill="1" applyBorder="1" applyAlignment="1">
      <alignment horizontal="center" vertical="center"/>
    </xf>
    <xf numFmtId="0" fontId="62" fillId="0" borderId="16" xfId="0" applyFont="1" applyBorder="1" applyAlignment="1">
      <alignment vertical="center"/>
    </xf>
    <xf numFmtId="0" fontId="61" fillId="0" borderId="16" xfId="0" quotePrefix="1" applyFont="1" applyBorder="1" applyAlignment="1">
      <alignment vertical="center"/>
    </xf>
    <xf numFmtId="0" fontId="61" fillId="0" borderId="16" xfId="0" applyFont="1" applyBorder="1" applyAlignment="1">
      <alignment vertical="center"/>
    </xf>
    <xf numFmtId="0" fontId="64" fillId="6" borderId="16" xfId="0" applyFont="1" applyFill="1" applyBorder="1" applyAlignment="1">
      <alignment vertical="center"/>
    </xf>
    <xf numFmtId="0" fontId="61" fillId="9" borderId="16" xfId="0" applyFont="1" applyFill="1" applyBorder="1" applyAlignment="1">
      <alignment vertical="center"/>
    </xf>
    <xf numFmtId="166" fontId="48" fillId="0" borderId="3" xfId="0" applyNumberFormat="1" applyFont="1" applyBorder="1"/>
    <xf numFmtId="0" fontId="8" fillId="0" borderId="3" xfId="0" applyFont="1" applyBorder="1" applyAlignment="1">
      <alignment vertical="center"/>
    </xf>
    <xf numFmtId="168" fontId="3" fillId="2" borderId="3" xfId="0" applyNumberFormat="1" applyFont="1" applyFill="1" applyBorder="1" applyAlignment="1">
      <alignment vertical="center"/>
    </xf>
    <xf numFmtId="0" fontId="3" fillId="6" borderId="3" xfId="0" applyFont="1" applyFill="1" applyBorder="1"/>
    <xf numFmtId="164" fontId="21" fillId="6" borderId="3" xfId="0" applyNumberFormat="1" applyFont="1" applyFill="1" applyBorder="1" applyAlignment="1">
      <alignment vertical="center"/>
    </xf>
    <xf numFmtId="164" fontId="1" fillId="6" borderId="3" xfId="0" applyNumberFormat="1" applyFont="1" applyFill="1" applyBorder="1" applyAlignment="1">
      <alignment vertical="center"/>
    </xf>
    <xf numFmtId="16" fontId="24" fillId="6" borderId="3" xfId="0" applyNumberFormat="1" applyFont="1" applyFill="1" applyBorder="1" applyAlignment="1">
      <alignment horizontal="left"/>
    </xf>
    <xf numFmtId="164" fontId="21" fillId="6" borderId="3" xfId="0" applyNumberFormat="1" applyFont="1" applyFill="1" applyBorder="1" applyAlignment="1">
      <alignment horizontal="left"/>
    </xf>
    <xf numFmtId="0" fontId="21" fillId="6" borderId="3" xfId="0" applyFont="1" applyFill="1" applyBorder="1" applyAlignment="1">
      <alignment horizontal="left" vertical="center"/>
    </xf>
    <xf numFmtId="0" fontId="65" fillId="0" borderId="16" xfId="0" applyFont="1" applyBorder="1" applyAlignment="1">
      <alignment vertical="center"/>
    </xf>
    <xf numFmtId="49" fontId="31" fillId="6" borderId="3" xfId="0" applyNumberFormat="1" applyFont="1" applyFill="1" applyBorder="1" applyAlignment="1">
      <alignment horizontal="left"/>
    </xf>
    <xf numFmtId="0" fontId="9" fillId="6" borderId="3" xfId="0" applyFont="1" applyFill="1" applyBorder="1" applyAlignment="1">
      <alignment horizontal="left"/>
    </xf>
    <xf numFmtId="0" fontId="9" fillId="6" borderId="3" xfId="0" applyFont="1" applyFill="1" applyBorder="1"/>
    <xf numFmtId="0" fontId="0" fillId="12" borderId="16" xfId="0" applyFill="1" applyBorder="1"/>
    <xf numFmtId="0" fontId="17" fillId="12" borderId="16" xfId="0" applyFont="1" applyFill="1" applyBorder="1" applyAlignment="1">
      <alignment vertical="center"/>
    </xf>
    <xf numFmtId="0" fontId="61" fillId="21" borderId="16" xfId="0" applyFont="1" applyFill="1" applyBorder="1" applyAlignment="1">
      <alignment vertical="center"/>
    </xf>
    <xf numFmtId="0" fontId="0" fillId="6" borderId="16" xfId="0" applyFill="1" applyBorder="1" applyAlignment="1">
      <alignment wrapText="1"/>
    </xf>
    <xf numFmtId="0" fontId="0" fillId="6" borderId="16" xfId="0" applyFill="1" applyBorder="1" applyAlignment="1">
      <alignment horizontal="center" wrapText="1"/>
    </xf>
    <xf numFmtId="0" fontId="0" fillId="6" borderId="16" xfId="0" applyFill="1" applyBorder="1" applyAlignment="1">
      <alignment vertical="top" wrapText="1"/>
    </xf>
    <xf numFmtId="0" fontId="0" fillId="0" borderId="16" xfId="0" applyBorder="1" applyAlignment="1">
      <alignment vertical="center"/>
    </xf>
    <xf numFmtId="0" fontId="69" fillId="21" borderId="16" xfId="0" applyFont="1" applyFill="1" applyBorder="1" applyAlignment="1">
      <alignment horizontal="justify" vertical="center"/>
    </xf>
    <xf numFmtId="0" fontId="2" fillId="12" borderId="16" xfId="0" applyFont="1" applyFill="1" applyBorder="1" applyAlignment="1">
      <alignment horizontal="center" vertical="center"/>
    </xf>
    <xf numFmtId="0" fontId="61" fillId="6" borderId="16" xfId="0" applyFont="1" applyFill="1" applyBorder="1" applyAlignment="1">
      <alignment vertical="center"/>
    </xf>
    <xf numFmtId="0" fontId="67" fillId="6" borderId="16" xfId="0" applyFont="1" applyFill="1" applyBorder="1"/>
    <xf numFmtId="0" fontId="70" fillId="0" borderId="16" xfId="0" applyFont="1" applyBorder="1" applyAlignment="1">
      <alignment vertical="center"/>
    </xf>
    <xf numFmtId="16" fontId="3" fillId="6" borderId="3" xfId="0" applyNumberFormat="1" applyFont="1" applyFill="1" applyBorder="1" applyAlignment="1">
      <alignment horizontal="center" vertical="center"/>
    </xf>
    <xf numFmtId="0" fontId="48" fillId="6" borderId="3" xfId="0" applyFont="1" applyFill="1" applyBorder="1"/>
    <xf numFmtId="0" fontId="7" fillId="6" borderId="3" xfId="0" applyFont="1" applyFill="1" applyBorder="1" applyAlignment="1">
      <alignment vertical="center"/>
    </xf>
    <xf numFmtId="0" fontId="2" fillId="6" borderId="15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0" fontId="2" fillId="6" borderId="15" xfId="0" applyFont="1" applyFill="1" applyBorder="1"/>
    <xf numFmtId="0" fontId="2" fillId="6" borderId="15" xfId="0" applyFont="1" applyFill="1" applyBorder="1" applyAlignment="1">
      <alignment horizontal="right"/>
    </xf>
    <xf numFmtId="167" fontId="2" fillId="0" borderId="15" xfId="0" applyNumberFormat="1" applyFont="1" applyBorder="1" applyAlignment="1">
      <alignment horizontal="center"/>
    </xf>
    <xf numFmtId="49" fontId="10" fillId="6" borderId="3" xfId="0" applyNumberFormat="1" applyFont="1" applyFill="1" applyBorder="1" applyAlignment="1">
      <alignment horizontal="center"/>
    </xf>
    <xf numFmtId="49" fontId="10" fillId="6" borderId="3" xfId="0" applyNumberFormat="1" applyFont="1" applyFill="1" applyBorder="1"/>
    <xf numFmtId="0" fontId="10" fillId="6" borderId="3" xfId="0" applyFont="1" applyFill="1" applyBorder="1" applyAlignment="1" applyProtection="1">
      <alignment horizontal="right"/>
      <protection hidden="1"/>
    </xf>
    <xf numFmtId="168" fontId="10" fillId="6" borderId="3" xfId="0" applyNumberFormat="1" applyFont="1" applyFill="1" applyBorder="1"/>
    <xf numFmtId="166" fontId="11" fillId="6" borderId="3" xfId="1" applyNumberFormat="1" applyFont="1" applyFill="1" applyBorder="1" applyAlignment="1" applyProtection="1">
      <alignment horizontal="right"/>
    </xf>
    <xf numFmtId="0" fontId="3" fillId="6" borderId="3" xfId="0" applyFont="1" applyFill="1" applyBorder="1" applyAlignment="1">
      <alignment horizontal="center"/>
    </xf>
    <xf numFmtId="0" fontId="13" fillId="6" borderId="3" xfId="0" applyFont="1" applyFill="1" applyBorder="1" applyAlignment="1">
      <alignment horizontal="center"/>
    </xf>
    <xf numFmtId="0" fontId="12" fillId="6" borderId="3" xfId="0" applyFont="1" applyFill="1" applyBorder="1" applyAlignment="1">
      <alignment horizontal="left"/>
    </xf>
    <xf numFmtId="168" fontId="3" fillId="4" borderId="36" xfId="0" applyNumberFormat="1" applyFont="1" applyFill="1" applyBorder="1" applyAlignment="1">
      <alignment horizontal="left" vertical="center"/>
    </xf>
    <xf numFmtId="167" fontId="2" fillId="2" borderId="0" xfId="0" applyNumberFormat="1" applyFont="1" applyFill="1" applyAlignment="1">
      <alignment horizontal="center"/>
    </xf>
    <xf numFmtId="169" fontId="2" fillId="6" borderId="22" xfId="1" applyNumberFormat="1" applyFont="1" applyFill="1" applyBorder="1" applyProtection="1"/>
    <xf numFmtId="0" fontId="0" fillId="8" borderId="30" xfId="0" applyFill="1" applyBorder="1" applyAlignment="1">
      <alignment vertical="center" wrapText="1"/>
    </xf>
    <xf numFmtId="0" fontId="0" fillId="8" borderId="29" xfId="0" applyFill="1" applyBorder="1" applyAlignment="1">
      <alignment vertical="center"/>
    </xf>
    <xf numFmtId="0" fontId="0" fillId="8" borderId="28" xfId="0" applyFill="1" applyBorder="1" applyAlignment="1">
      <alignment vertical="center"/>
    </xf>
    <xf numFmtId="49" fontId="10" fillId="6" borderId="3" xfId="0" applyNumberFormat="1" applyFont="1" applyFill="1" applyBorder="1" applyAlignment="1">
      <alignment horizontal="left" vertical="center"/>
    </xf>
    <xf numFmtId="0" fontId="0" fillId="0" borderId="16" xfId="0" applyBorder="1" applyAlignment="1">
      <alignment horizontal="left" vertical="center" indent="1"/>
    </xf>
    <xf numFmtId="20" fontId="25" fillId="0" borderId="16" xfId="0" applyNumberFormat="1" applyFont="1" applyBorder="1" applyAlignment="1">
      <alignment horizontal="left" vertical="center"/>
    </xf>
    <xf numFmtId="0" fontId="65" fillId="19" borderId="16" xfId="0" applyFont="1" applyFill="1" applyBorder="1" applyAlignment="1">
      <alignment vertical="center"/>
    </xf>
    <xf numFmtId="0" fontId="10" fillId="6" borderId="3" xfId="0" applyFont="1" applyFill="1" applyBorder="1" applyAlignment="1">
      <alignment horizontal="left" vertical="center"/>
    </xf>
    <xf numFmtId="20" fontId="25" fillId="6" borderId="16" xfId="0" applyNumberFormat="1" applyFont="1" applyFill="1" applyBorder="1" applyAlignment="1">
      <alignment horizontal="left" vertical="center"/>
    </xf>
    <xf numFmtId="0" fontId="37" fillId="0" borderId="16" xfId="0" applyFont="1" applyBorder="1" applyAlignment="1">
      <alignment vertical="center"/>
    </xf>
    <xf numFmtId="0" fontId="3" fillId="0" borderId="3" xfId="0" applyFont="1" applyBorder="1" applyAlignment="1">
      <alignment horizontal="left"/>
    </xf>
    <xf numFmtId="0" fontId="3" fillId="0" borderId="3" xfId="0" applyFont="1" applyBorder="1" applyAlignment="1">
      <alignment horizontal="left" vertical="center"/>
    </xf>
    <xf numFmtId="0" fontId="42" fillId="0" borderId="3" xfId="0" applyFont="1" applyBorder="1" applyAlignment="1">
      <alignment horizontal="left"/>
    </xf>
    <xf numFmtId="0" fontId="63" fillId="6" borderId="3" xfId="0" applyFont="1" applyFill="1" applyBorder="1" applyAlignment="1">
      <alignment horizontal="left"/>
    </xf>
    <xf numFmtId="16" fontId="2" fillId="6" borderId="3" xfId="0" applyNumberFormat="1" applyFont="1" applyFill="1" applyBorder="1" applyAlignment="1">
      <alignment horizontal="center"/>
    </xf>
    <xf numFmtId="49" fontId="21" fillId="6" borderId="3" xfId="0" applyNumberFormat="1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76" fillId="6" borderId="31" xfId="0" applyFont="1" applyFill="1" applyBorder="1" applyAlignment="1">
      <alignment horizontal="right" vertical="center"/>
    </xf>
    <xf numFmtId="0" fontId="76" fillId="6" borderId="20" xfId="0" applyFont="1" applyFill="1" applyBorder="1" applyAlignment="1">
      <alignment horizontal="right" vertical="center"/>
    </xf>
    <xf numFmtId="0" fontId="76" fillId="6" borderId="38" xfId="0" applyFont="1" applyFill="1" applyBorder="1" applyAlignment="1">
      <alignment horizontal="right" vertical="center"/>
    </xf>
    <xf numFmtId="0" fontId="22" fillId="6" borderId="3" xfId="0" applyFont="1" applyFill="1" applyBorder="1" applyAlignment="1">
      <alignment horizontal="center"/>
    </xf>
    <xf numFmtId="0" fontId="80" fillId="6" borderId="16" xfId="0" applyFont="1" applyFill="1" applyBorder="1" applyAlignment="1">
      <alignment vertical="center"/>
    </xf>
    <xf numFmtId="38" fontId="24" fillId="6" borderId="3" xfId="0" applyNumberFormat="1" applyFont="1" applyFill="1" applyBorder="1" applyAlignment="1">
      <alignment horizontal="left"/>
    </xf>
    <xf numFmtId="0" fontId="72" fillId="6" borderId="16" xfId="0" applyFont="1" applyFill="1" applyBorder="1" applyAlignment="1">
      <alignment vertical="center" wrapText="1"/>
    </xf>
    <xf numFmtId="0" fontId="2" fillId="12" borderId="16" xfId="0" applyFont="1" applyFill="1" applyBorder="1" applyAlignment="1">
      <alignment vertical="center"/>
    </xf>
    <xf numFmtId="174" fontId="82" fillId="6" borderId="19" xfId="0" applyNumberFormat="1" applyFont="1" applyFill="1" applyBorder="1" applyAlignment="1">
      <alignment vertical="center"/>
    </xf>
    <xf numFmtId="174" fontId="82" fillId="6" borderId="17" xfId="0" applyNumberFormat="1" applyFont="1" applyFill="1" applyBorder="1" applyAlignment="1">
      <alignment vertical="center"/>
    </xf>
    <xf numFmtId="174" fontId="82" fillId="6" borderId="23" xfId="0" applyNumberFormat="1" applyFont="1" applyFill="1" applyBorder="1" applyAlignment="1">
      <alignment vertical="center"/>
    </xf>
    <xf numFmtId="49" fontId="24" fillId="6" borderId="26" xfId="0" applyNumberFormat="1" applyFont="1" applyFill="1" applyBorder="1" applyAlignment="1">
      <alignment horizontal="left" vertical="center"/>
    </xf>
    <xf numFmtId="0" fontId="31" fillId="6" borderId="37" xfId="0" applyFont="1" applyFill="1" applyBorder="1" applyAlignment="1">
      <alignment horizontal="center"/>
    </xf>
    <xf numFmtId="0" fontId="76" fillId="6" borderId="3" xfId="0" applyFont="1" applyFill="1" applyBorder="1" applyAlignment="1">
      <alignment horizontal="center" vertical="center"/>
    </xf>
    <xf numFmtId="49" fontId="3" fillId="6" borderId="3" xfId="0" applyNumberFormat="1" applyFont="1" applyFill="1" applyBorder="1" applyAlignment="1">
      <alignment horizontal="center"/>
    </xf>
    <xf numFmtId="0" fontId="31" fillId="6" borderId="13" xfId="0" applyFont="1" applyFill="1" applyBorder="1" applyAlignment="1">
      <alignment horizontal="center"/>
    </xf>
    <xf numFmtId="0" fontId="46" fillId="24" borderId="3" xfId="0" applyFont="1" applyFill="1" applyBorder="1"/>
    <xf numFmtId="0" fontId="0" fillId="6" borderId="0" xfId="0" applyFill="1" applyAlignment="1">
      <alignment horizontal="left"/>
    </xf>
    <xf numFmtId="0" fontId="85" fillId="6" borderId="3" xfId="0" applyFont="1" applyFill="1" applyBorder="1" applyAlignment="1">
      <alignment horizontal="left"/>
    </xf>
    <xf numFmtId="38" fontId="24" fillId="6" borderId="13" xfId="0" applyNumberFormat="1" applyFont="1" applyFill="1" applyBorder="1" applyAlignment="1">
      <alignment horizontal="left"/>
    </xf>
    <xf numFmtId="0" fontId="56" fillId="0" borderId="16" xfId="0" applyFont="1" applyBorder="1" applyAlignment="1">
      <alignment vertical="center" wrapText="1"/>
    </xf>
    <xf numFmtId="0" fontId="24" fillId="6" borderId="13" xfId="0" applyFont="1" applyFill="1" applyBorder="1" applyAlignment="1">
      <alignment horizontal="left"/>
    </xf>
    <xf numFmtId="16" fontId="10" fillId="6" borderId="3" xfId="0" applyNumberFormat="1" applyFont="1" applyFill="1" applyBorder="1" applyAlignment="1">
      <alignment horizontal="center"/>
    </xf>
    <xf numFmtId="0" fontId="84" fillId="6" borderId="20" xfId="0" applyFont="1" applyFill="1" applyBorder="1" applyAlignment="1">
      <alignment horizontal="right" vertical="center"/>
    </xf>
    <xf numFmtId="0" fontId="84" fillId="6" borderId="18" xfId="0" applyFont="1" applyFill="1" applyBorder="1" applyAlignment="1">
      <alignment horizontal="right" vertical="center"/>
    </xf>
    <xf numFmtId="0" fontId="84" fillId="6" borderId="24" xfId="0" applyFont="1" applyFill="1" applyBorder="1" applyAlignment="1">
      <alignment horizontal="right" vertical="center"/>
    </xf>
    <xf numFmtId="16" fontId="24" fillId="6" borderId="13" xfId="0" applyNumberFormat="1" applyFont="1" applyFill="1" applyBorder="1" applyAlignment="1">
      <alignment horizontal="left"/>
    </xf>
    <xf numFmtId="16" fontId="9" fillId="6" borderId="3" xfId="0" applyNumberFormat="1" applyFont="1" applyFill="1" applyBorder="1" applyAlignment="1">
      <alignment horizontal="left"/>
    </xf>
    <xf numFmtId="0" fontId="0" fillId="8" borderId="41" xfId="0" applyFill="1" applyBorder="1"/>
    <xf numFmtId="0" fontId="0" fillId="8" borderId="42" xfId="0" applyFill="1" applyBorder="1"/>
    <xf numFmtId="0" fontId="0" fillId="8" borderId="43" xfId="0" applyFill="1" applyBorder="1"/>
    <xf numFmtId="0" fontId="0" fillId="8" borderId="44" xfId="0" applyFill="1" applyBorder="1" applyAlignment="1">
      <alignment vertical="center" wrapText="1"/>
    </xf>
    <xf numFmtId="166" fontId="2" fillId="6" borderId="45" xfId="0" applyNumberFormat="1" applyFont="1" applyFill="1" applyBorder="1"/>
    <xf numFmtId="49" fontId="3" fillId="6" borderId="13" xfId="0" applyNumberFormat="1" applyFont="1" applyFill="1" applyBorder="1"/>
    <xf numFmtId="166" fontId="11" fillId="6" borderId="13" xfId="1" applyNumberFormat="1" applyFont="1" applyFill="1" applyBorder="1" applyAlignment="1" applyProtection="1">
      <alignment horizontal="right"/>
    </xf>
    <xf numFmtId="170" fontId="13" fillId="6" borderId="27" xfId="0" applyNumberFormat="1" applyFont="1" applyFill="1" applyBorder="1"/>
    <xf numFmtId="0" fontId="3" fillId="7" borderId="46" xfId="0" applyFont="1" applyFill="1" applyBorder="1" applyAlignment="1">
      <alignment horizontal="center" vertical="center"/>
    </xf>
    <xf numFmtId="0" fontId="3" fillId="7" borderId="36" xfId="0" applyFont="1" applyFill="1" applyBorder="1" applyAlignment="1">
      <alignment horizontal="center" vertical="center" wrapText="1"/>
    </xf>
    <xf numFmtId="0" fontId="3" fillId="7" borderId="36" xfId="0" applyFont="1" applyFill="1" applyBorder="1" applyAlignment="1">
      <alignment horizontal="left" vertical="center"/>
    </xf>
    <xf numFmtId="0" fontId="3" fillId="7" borderId="36" xfId="0" applyFont="1" applyFill="1" applyBorder="1" applyAlignment="1">
      <alignment horizontal="center" vertical="center"/>
    </xf>
    <xf numFmtId="0" fontId="0" fillId="7" borderId="47" xfId="0" applyFill="1" applyBorder="1" applyAlignment="1">
      <alignment horizontal="center" vertical="center" wrapText="1"/>
    </xf>
    <xf numFmtId="0" fontId="3" fillId="12" borderId="36" xfId="0" applyFont="1" applyFill="1" applyBorder="1" applyAlignment="1">
      <alignment horizontal="center" vertical="center" wrapText="1"/>
    </xf>
    <xf numFmtId="0" fontId="36" fillId="6" borderId="3" xfId="0" applyFont="1" applyFill="1" applyBorder="1" applyAlignment="1">
      <alignment horizontal="left"/>
    </xf>
    <xf numFmtId="0" fontId="87" fillId="6" borderId="49" xfId="0" applyFont="1" applyFill="1" applyBorder="1" applyAlignment="1">
      <alignment horizontal="left" vertical="center"/>
    </xf>
    <xf numFmtId="0" fontId="87" fillId="6" borderId="49" xfId="0" applyFont="1" applyFill="1" applyBorder="1" applyAlignment="1">
      <alignment vertical="center"/>
    </xf>
    <xf numFmtId="0" fontId="87" fillId="6" borderId="19" xfId="0" applyFont="1" applyFill="1" applyBorder="1" applyAlignment="1">
      <alignment vertical="center"/>
    </xf>
    <xf numFmtId="167" fontId="2" fillId="0" borderId="15" xfId="0" applyNumberFormat="1" applyFont="1" applyBorder="1"/>
    <xf numFmtId="174" fontId="82" fillId="6" borderId="30" xfId="0" applyNumberFormat="1" applyFont="1" applyFill="1" applyBorder="1" applyAlignment="1">
      <alignment vertical="center"/>
    </xf>
    <xf numFmtId="0" fontId="76" fillId="6" borderId="0" xfId="0" applyFont="1" applyFill="1"/>
    <xf numFmtId="0" fontId="76" fillId="6" borderId="18" xfId="0" applyFont="1" applyFill="1" applyBorder="1" applyAlignment="1">
      <alignment horizontal="right" vertical="center"/>
    </xf>
    <xf numFmtId="0" fontId="76" fillId="6" borderId="24" xfId="0" applyFont="1" applyFill="1" applyBorder="1" applyAlignment="1">
      <alignment horizontal="right" vertical="center"/>
    </xf>
    <xf numFmtId="164" fontId="84" fillId="6" borderId="0" xfId="0" applyNumberFormat="1" applyFont="1" applyFill="1"/>
    <xf numFmtId="0" fontId="88" fillId="6" borderId="49" xfId="0" applyFont="1" applyFill="1" applyBorder="1" applyAlignment="1">
      <alignment horizontal="left" vertical="center"/>
    </xf>
    <xf numFmtId="0" fontId="88" fillId="6" borderId="49" xfId="0" applyFont="1" applyFill="1" applyBorder="1" applyAlignment="1">
      <alignment vertical="center"/>
    </xf>
    <xf numFmtId="0" fontId="88" fillId="6" borderId="19" xfId="0" applyFont="1" applyFill="1" applyBorder="1" applyAlignment="1">
      <alignment vertical="center"/>
    </xf>
    <xf numFmtId="0" fontId="88" fillId="6" borderId="16" xfId="0" applyFont="1" applyFill="1" applyBorder="1" applyAlignment="1">
      <alignment vertical="center"/>
    </xf>
    <xf numFmtId="175" fontId="82" fillId="6" borderId="16" xfId="0" applyNumberFormat="1" applyFont="1" applyFill="1" applyBorder="1" applyAlignment="1">
      <alignment horizontal="center" vertical="center"/>
    </xf>
    <xf numFmtId="175" fontId="75" fillId="6" borderId="16" xfId="0" applyNumberFormat="1" applyFont="1" applyFill="1" applyBorder="1" applyAlignment="1">
      <alignment horizontal="center" vertical="center"/>
    </xf>
    <xf numFmtId="0" fontId="82" fillId="6" borderId="19" xfId="0" applyFont="1" applyFill="1" applyBorder="1" applyAlignment="1">
      <alignment vertical="center"/>
    </xf>
    <xf numFmtId="0" fontId="82" fillId="6" borderId="17" xfId="0" applyFont="1" applyFill="1" applyBorder="1" applyAlignment="1">
      <alignment vertical="center"/>
    </xf>
    <xf numFmtId="0" fontId="82" fillId="6" borderId="50" xfId="0" applyFont="1" applyFill="1" applyBorder="1" applyAlignment="1">
      <alignment vertical="center"/>
    </xf>
    <xf numFmtId="0" fontId="82" fillId="6" borderId="23" xfId="0" applyFont="1" applyFill="1" applyBorder="1" applyAlignment="1">
      <alignment vertical="center"/>
    </xf>
    <xf numFmtId="174" fontId="82" fillId="6" borderId="50" xfId="0" applyNumberFormat="1" applyFont="1" applyFill="1" applyBorder="1" applyAlignment="1">
      <alignment vertical="center"/>
    </xf>
    <xf numFmtId="174" fontId="82" fillId="6" borderId="16" xfId="0" applyNumberFormat="1" applyFont="1" applyFill="1" applyBorder="1" applyAlignment="1">
      <alignment vertical="center"/>
    </xf>
    <xf numFmtId="174" fontId="83" fillId="6" borderId="10" xfId="0" applyNumberFormat="1" applyFont="1" applyFill="1" applyBorder="1" applyAlignment="1">
      <alignment vertical="center"/>
    </xf>
    <xf numFmtId="174" fontId="82" fillId="6" borderId="25" xfId="0" applyNumberFormat="1" applyFont="1" applyFill="1" applyBorder="1" applyAlignment="1">
      <alignment vertical="center"/>
    </xf>
    <xf numFmtId="174" fontId="82" fillId="6" borderId="10" xfId="0" applyNumberFormat="1" applyFont="1" applyFill="1" applyBorder="1" applyAlignment="1">
      <alignment vertical="center"/>
    </xf>
    <xf numFmtId="174" fontId="82" fillId="6" borderId="35" xfId="0" applyNumberFormat="1" applyFont="1" applyFill="1" applyBorder="1" applyAlignment="1">
      <alignment vertical="center"/>
    </xf>
    <xf numFmtId="0" fontId="0" fillId="6" borderId="0" xfId="0" applyFill="1" applyAlignment="1">
      <alignment horizontal="center"/>
    </xf>
    <xf numFmtId="0" fontId="71" fillId="6" borderId="1" xfId="0" applyFont="1" applyFill="1" applyBorder="1" applyAlignment="1">
      <alignment horizontal="center" vertical="center"/>
    </xf>
    <xf numFmtId="0" fontId="30" fillId="6" borderId="3" xfId="0" applyFont="1" applyFill="1" applyBorder="1" applyAlignment="1">
      <alignment horizontal="left"/>
    </xf>
    <xf numFmtId="0" fontId="71" fillId="6" borderId="39" xfId="0" applyFont="1" applyFill="1" applyBorder="1"/>
    <xf numFmtId="0" fontId="76" fillId="6" borderId="16" xfId="0" applyFont="1" applyFill="1" applyBorder="1" applyAlignment="1">
      <alignment horizontal="right" vertical="center" wrapText="1"/>
    </xf>
    <xf numFmtId="0" fontId="71" fillId="6" borderId="32" xfId="0" applyFont="1" applyFill="1" applyBorder="1"/>
    <xf numFmtId="0" fontId="71" fillId="6" borderId="34" xfId="0" applyFont="1" applyFill="1" applyBorder="1"/>
    <xf numFmtId="0" fontId="71" fillId="6" borderId="33" xfId="0" applyFont="1" applyFill="1" applyBorder="1"/>
    <xf numFmtId="0" fontId="92" fillId="27" borderId="0" xfId="0" applyFont="1" applyFill="1" applyAlignment="1">
      <alignment vertical="center"/>
    </xf>
    <xf numFmtId="0" fontId="93" fillId="28" borderId="0" xfId="0" applyFont="1" applyFill="1" applyAlignment="1">
      <alignment vertical="center"/>
    </xf>
    <xf numFmtId="176" fontId="93" fillId="28" borderId="0" xfId="0" applyNumberFormat="1" applyFont="1" applyFill="1" applyAlignment="1">
      <alignment vertical="center"/>
    </xf>
    <xf numFmtId="177" fontId="93" fillId="28" borderId="0" xfId="0" applyNumberFormat="1" applyFont="1" applyFill="1" applyAlignment="1">
      <alignment vertical="center"/>
    </xf>
    <xf numFmtId="178" fontId="93" fillId="0" borderId="0" xfId="0" applyNumberFormat="1" applyFont="1" applyAlignment="1">
      <alignment vertical="center"/>
    </xf>
    <xf numFmtId="179" fontId="93" fillId="0" borderId="0" xfId="0" applyNumberFormat="1" applyFont="1" applyAlignment="1">
      <alignment vertical="center"/>
    </xf>
    <xf numFmtId="11" fontId="93" fillId="28" borderId="0" xfId="0" applyNumberFormat="1" applyFont="1" applyFill="1" applyAlignment="1">
      <alignment vertical="center"/>
    </xf>
    <xf numFmtId="0" fontId="57" fillId="10" borderId="16" xfId="0" applyFont="1" applyFill="1" applyBorder="1" applyAlignment="1">
      <alignment vertical="center"/>
    </xf>
    <xf numFmtId="0" fontId="97" fillId="6" borderId="3" xfId="0" applyFont="1" applyFill="1" applyBorder="1" applyAlignment="1">
      <alignment horizontal="left"/>
    </xf>
    <xf numFmtId="0" fontId="76" fillId="6" borderId="0" xfId="0" applyFont="1" applyFill="1" applyAlignment="1">
      <alignment horizontal="right" vertical="center"/>
    </xf>
    <xf numFmtId="49" fontId="24" fillId="6" borderId="13" xfId="0" applyNumberFormat="1" applyFont="1" applyFill="1" applyBorder="1" applyAlignment="1">
      <alignment horizontal="left" vertical="center"/>
    </xf>
    <xf numFmtId="166" fontId="71" fillId="6" borderId="24" xfId="0" applyNumberFormat="1" applyFont="1" applyFill="1" applyBorder="1"/>
    <xf numFmtId="0" fontId="84" fillId="6" borderId="0" xfId="0" applyFont="1" applyFill="1" applyAlignment="1">
      <alignment horizontal="right" vertical="center"/>
    </xf>
    <xf numFmtId="0" fontId="98" fillId="6" borderId="19" xfId="0" applyFont="1" applyFill="1" applyBorder="1" applyAlignment="1">
      <alignment vertical="center"/>
    </xf>
    <xf numFmtId="0" fontId="98" fillId="6" borderId="16" xfId="0" applyFont="1" applyFill="1" applyBorder="1" applyAlignment="1">
      <alignment vertical="center"/>
    </xf>
    <xf numFmtId="0" fontId="3" fillId="6" borderId="0" xfId="0" applyFont="1" applyFill="1" applyAlignment="1">
      <alignment horizontal="center" vertical="center"/>
    </xf>
    <xf numFmtId="174" fontId="75" fillId="6" borderId="50" xfId="0" applyNumberFormat="1" applyFont="1" applyFill="1" applyBorder="1" applyAlignment="1">
      <alignment vertical="center"/>
    </xf>
    <xf numFmtId="0" fontId="82" fillId="6" borderId="16" xfId="0" applyFont="1" applyFill="1" applyBorder="1" applyAlignment="1">
      <alignment vertical="center"/>
    </xf>
    <xf numFmtId="0" fontId="99" fillId="6" borderId="3" xfId="0" applyFont="1" applyFill="1" applyBorder="1" applyAlignment="1">
      <alignment horizontal="left" vertical="center"/>
    </xf>
    <xf numFmtId="0" fontId="99" fillId="6" borderId="3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5" fillId="6" borderId="3" xfId="0" applyFont="1" applyFill="1" applyBorder="1" applyAlignment="1">
      <alignment horizontal="left"/>
    </xf>
    <xf numFmtId="0" fontId="84" fillId="6" borderId="51" xfId="0" applyFont="1" applyFill="1" applyBorder="1"/>
    <xf numFmtId="0" fontId="84" fillId="6" borderId="52" xfId="0" applyFont="1" applyFill="1" applyBorder="1"/>
    <xf numFmtId="0" fontId="84" fillId="6" borderId="52" xfId="0" applyFont="1" applyFill="1" applyBorder="1" applyAlignment="1">
      <alignment horizontal="right" vertical="center"/>
    </xf>
    <xf numFmtId="0" fontId="84" fillId="6" borderId="53" xfId="0" applyFont="1" applyFill="1" applyBorder="1"/>
    <xf numFmtId="0" fontId="71" fillId="6" borderId="51" xfId="0" applyFont="1" applyFill="1" applyBorder="1"/>
    <xf numFmtId="0" fontId="71" fillId="6" borderId="52" xfId="0" applyFont="1" applyFill="1" applyBorder="1"/>
    <xf numFmtId="0" fontId="76" fillId="6" borderId="52" xfId="0" applyFont="1" applyFill="1" applyBorder="1" applyAlignment="1">
      <alignment horizontal="right" vertical="center" wrapText="1"/>
    </xf>
    <xf numFmtId="0" fontId="71" fillId="6" borderId="53" xfId="0" applyFont="1" applyFill="1" applyBorder="1"/>
    <xf numFmtId="0" fontId="2" fillId="2" borderId="0" xfId="0" applyFont="1" applyFill="1"/>
    <xf numFmtId="166" fontId="71" fillId="6" borderId="51" xfId="0" applyNumberFormat="1" applyFont="1" applyFill="1" applyBorder="1"/>
    <xf numFmtId="166" fontId="71" fillId="6" borderId="40" xfId="0" applyNumberFormat="1" applyFont="1" applyFill="1" applyBorder="1"/>
    <xf numFmtId="15" fontId="24" fillId="6" borderId="3" xfId="0" applyNumberFormat="1" applyFont="1" applyFill="1" applyBorder="1" applyAlignment="1">
      <alignment horizontal="left"/>
    </xf>
    <xf numFmtId="0" fontId="31" fillId="6" borderId="54" xfId="0" applyFont="1" applyFill="1" applyBorder="1" applyAlignment="1">
      <alignment horizontal="center"/>
    </xf>
    <xf numFmtId="0" fontId="76" fillId="6" borderId="3" xfId="0" applyFont="1" applyFill="1" applyBorder="1" applyAlignment="1">
      <alignment vertical="center" wrapText="1"/>
    </xf>
    <xf numFmtId="166" fontId="71" fillId="6" borderId="3" xfId="0" applyNumberFormat="1" applyFont="1" applyFill="1" applyBorder="1"/>
    <xf numFmtId="49" fontId="63" fillId="6" borderId="3" xfId="0" applyNumberFormat="1" applyFont="1" applyFill="1" applyBorder="1" applyAlignment="1">
      <alignment horizontal="left"/>
    </xf>
    <xf numFmtId="0" fontId="41" fillId="6" borderId="3" xfId="0" applyFont="1" applyFill="1" applyBorder="1" applyAlignment="1">
      <alignment horizontal="center"/>
    </xf>
    <xf numFmtId="49" fontId="63" fillId="6" borderId="3" xfId="0" applyNumberFormat="1" applyFont="1" applyFill="1" applyBorder="1" applyAlignment="1">
      <alignment horizontal="center"/>
    </xf>
    <xf numFmtId="164" fontId="71" fillId="6" borderId="0" xfId="0" applyNumberFormat="1" applyFont="1" applyFill="1" applyAlignment="1">
      <alignment vertical="center"/>
    </xf>
    <xf numFmtId="0" fontId="24" fillId="6" borderId="0" xfId="0" applyFont="1" applyFill="1" applyAlignment="1">
      <alignment horizontal="left"/>
    </xf>
    <xf numFmtId="38" fontId="24" fillId="6" borderId="0" xfId="0" applyNumberFormat="1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3" fillId="6" borderId="48" xfId="0" applyFont="1" applyFill="1" applyBorder="1" applyAlignment="1">
      <alignment horizontal="center" vertical="center" wrapText="1"/>
    </xf>
    <xf numFmtId="0" fontId="11" fillId="6" borderId="3" xfId="0" applyFont="1" applyFill="1" applyBorder="1" applyAlignment="1">
      <alignment horizontal="center"/>
    </xf>
    <xf numFmtId="0" fontId="2" fillId="9" borderId="0" xfId="0" applyFont="1" applyFill="1"/>
    <xf numFmtId="49" fontId="21" fillId="6" borderId="26" xfId="0" applyNumberFormat="1" applyFont="1" applyFill="1" applyBorder="1" applyAlignment="1">
      <alignment horizontal="left" vertical="center"/>
    </xf>
    <xf numFmtId="49" fontId="21" fillId="6" borderId="37" xfId="0" applyNumberFormat="1" applyFont="1" applyFill="1" applyBorder="1" applyAlignment="1">
      <alignment horizontal="left" vertical="center"/>
    </xf>
    <xf numFmtId="0" fontId="21" fillId="6" borderId="16" xfId="0" applyFont="1" applyFill="1" applyBorder="1" applyAlignment="1">
      <alignment horizontal="center"/>
    </xf>
    <xf numFmtId="49" fontId="21" fillId="6" borderId="16" xfId="0" applyNumberFormat="1" applyFont="1" applyFill="1" applyBorder="1" applyAlignment="1">
      <alignment horizontal="left" vertical="center"/>
    </xf>
    <xf numFmtId="0" fontId="76" fillId="6" borderId="13" xfId="0" applyFont="1" applyFill="1" applyBorder="1" applyAlignment="1">
      <alignment horizontal="center" vertical="center"/>
    </xf>
    <xf numFmtId="0" fontId="10" fillId="6" borderId="13" xfId="0" applyFont="1" applyFill="1" applyBorder="1" applyAlignment="1">
      <alignment horizontal="left"/>
    </xf>
    <xf numFmtId="0" fontId="10" fillId="6" borderId="13" xfId="0" applyFont="1" applyFill="1" applyBorder="1" applyAlignment="1">
      <alignment horizontal="center"/>
    </xf>
    <xf numFmtId="0" fontId="82" fillId="6" borderId="55" xfId="0" applyFont="1" applyFill="1" applyBorder="1" applyAlignment="1">
      <alignment vertical="center"/>
    </xf>
    <xf numFmtId="0" fontId="83" fillId="6" borderId="16" xfId="0" applyFont="1" applyFill="1" applyBorder="1" applyAlignment="1">
      <alignment vertical="center"/>
    </xf>
    <xf numFmtId="0" fontId="101" fillId="6" borderId="16" xfId="0" applyFont="1" applyFill="1" applyBorder="1" applyAlignment="1">
      <alignment horizontal="center" vertical="center"/>
    </xf>
    <xf numFmtId="0" fontId="76" fillId="6" borderId="57" xfId="0" applyFont="1" applyFill="1" applyBorder="1" applyAlignment="1">
      <alignment horizontal="right" vertical="center"/>
    </xf>
    <xf numFmtId="166" fontId="2" fillId="6" borderId="14" xfId="0" applyNumberFormat="1" applyFont="1" applyFill="1" applyBorder="1"/>
    <xf numFmtId="166" fontId="0" fillId="6" borderId="3" xfId="0" applyNumberFormat="1" applyFill="1" applyBorder="1"/>
    <xf numFmtId="166" fontId="0" fillId="6" borderId="0" xfId="0" applyNumberFormat="1" applyFill="1"/>
    <xf numFmtId="0" fontId="100" fillId="6" borderId="3" xfId="0" applyFont="1" applyFill="1" applyBorder="1" applyAlignment="1">
      <alignment horizontal="center"/>
    </xf>
    <xf numFmtId="0" fontId="102" fillId="6" borderId="3" xfId="0" applyFont="1" applyFill="1" applyBorder="1"/>
    <xf numFmtId="0" fontId="31" fillId="6" borderId="3" xfId="0" applyFont="1" applyFill="1" applyBorder="1" applyAlignment="1">
      <alignment horizontal="left"/>
    </xf>
    <xf numFmtId="0" fontId="75" fillId="6" borderId="16" xfId="0" applyFont="1" applyFill="1" applyBorder="1" applyAlignment="1">
      <alignment vertical="center"/>
    </xf>
    <xf numFmtId="0" fontId="83" fillId="6" borderId="19" xfId="0" applyFont="1" applyFill="1" applyBorder="1" applyAlignment="1">
      <alignment vertical="center"/>
    </xf>
    <xf numFmtId="0" fontId="83" fillId="6" borderId="17" xfId="0" applyFont="1" applyFill="1" applyBorder="1" applyAlignment="1">
      <alignment vertical="center"/>
    </xf>
    <xf numFmtId="0" fontId="83" fillId="6" borderId="23" xfId="0" applyFont="1" applyFill="1" applyBorder="1" applyAlignment="1">
      <alignment vertical="center"/>
    </xf>
    <xf numFmtId="166" fontId="2" fillId="6" borderId="3" xfId="0" applyNumberFormat="1" applyFont="1" applyFill="1" applyBorder="1" applyAlignment="1">
      <alignment horizontal="left"/>
    </xf>
    <xf numFmtId="0" fontId="4" fillId="0" borderId="3" xfId="0" applyFont="1" applyBorder="1"/>
    <xf numFmtId="0" fontId="4" fillId="0" borderId="3" xfId="0" applyFont="1" applyBorder="1" applyAlignment="1">
      <alignment vertical="center"/>
    </xf>
    <xf numFmtId="49" fontId="21" fillId="6" borderId="0" xfId="0" applyNumberFormat="1" applyFont="1" applyFill="1" applyAlignment="1">
      <alignment horizontal="left" vertical="center"/>
    </xf>
    <xf numFmtId="0" fontId="21" fillId="6" borderId="15" xfId="0" applyFont="1" applyFill="1" applyBorder="1" applyAlignment="1">
      <alignment horizontal="center"/>
    </xf>
    <xf numFmtId="49" fontId="21" fillId="6" borderId="13" xfId="0" applyNumberFormat="1" applyFont="1" applyFill="1" applyBorder="1" applyAlignment="1">
      <alignment horizontal="left" vertical="center"/>
    </xf>
    <xf numFmtId="0" fontId="21" fillId="6" borderId="37" xfId="0" applyFont="1" applyFill="1" applyBorder="1" applyAlignment="1">
      <alignment horizontal="left" vertical="center"/>
    </xf>
    <xf numFmtId="0" fontId="2" fillId="6" borderId="11" xfId="0" applyFont="1" applyFill="1" applyBorder="1"/>
    <xf numFmtId="0" fontId="24" fillId="6" borderId="26" xfId="0" applyFont="1" applyFill="1" applyBorder="1" applyAlignment="1">
      <alignment horizontal="left"/>
    </xf>
    <xf numFmtId="0" fontId="103" fillId="6" borderId="50" xfId="0" applyFont="1" applyFill="1" applyBorder="1" applyAlignment="1">
      <alignment vertical="center"/>
    </xf>
    <xf numFmtId="0" fontId="31" fillId="6" borderId="15" xfId="0" applyFont="1" applyFill="1" applyBorder="1" applyAlignment="1">
      <alignment horizontal="center"/>
    </xf>
    <xf numFmtId="38" fontId="24" fillId="6" borderId="15" xfId="0" applyNumberFormat="1" applyFont="1" applyFill="1" applyBorder="1" applyAlignment="1">
      <alignment horizontal="left"/>
    </xf>
    <xf numFmtId="0" fontId="24" fillId="6" borderId="15" xfId="0" applyFont="1" applyFill="1" applyBorder="1" applyAlignment="1">
      <alignment horizontal="left"/>
    </xf>
    <xf numFmtId="0" fontId="31" fillId="6" borderId="11" xfId="0" applyFont="1" applyFill="1" applyBorder="1" applyAlignment="1">
      <alignment horizontal="center"/>
    </xf>
    <xf numFmtId="38" fontId="24" fillId="6" borderId="11" xfId="0" applyNumberFormat="1" applyFont="1" applyFill="1" applyBorder="1" applyAlignment="1">
      <alignment horizontal="left"/>
    </xf>
    <xf numFmtId="0" fontId="24" fillId="6" borderId="11" xfId="0" applyFont="1" applyFill="1" applyBorder="1" applyAlignment="1">
      <alignment horizontal="left"/>
    </xf>
    <xf numFmtId="49" fontId="24" fillId="6" borderId="16" xfId="0" applyNumberFormat="1" applyFont="1" applyFill="1" applyBorder="1" applyAlignment="1">
      <alignment horizontal="left" vertical="center"/>
    </xf>
    <xf numFmtId="0" fontId="76" fillId="6" borderId="16" xfId="0" applyFont="1" applyFill="1" applyBorder="1" applyAlignment="1">
      <alignment vertical="center" wrapText="1"/>
    </xf>
    <xf numFmtId="0" fontId="31" fillId="6" borderId="16" xfId="0" applyFont="1" applyFill="1" applyBorder="1" applyAlignment="1">
      <alignment horizontal="center"/>
    </xf>
    <xf numFmtId="0" fontId="24" fillId="6" borderId="16" xfId="0" applyFont="1" applyFill="1" applyBorder="1" applyAlignment="1">
      <alignment horizontal="left"/>
    </xf>
    <xf numFmtId="38" fontId="24" fillId="6" borderId="16" xfId="0" applyNumberFormat="1" applyFont="1" applyFill="1" applyBorder="1" applyAlignment="1">
      <alignment horizontal="left"/>
    </xf>
    <xf numFmtId="0" fontId="31" fillId="6" borderId="16" xfId="0" applyFont="1" applyFill="1" applyBorder="1"/>
    <xf numFmtId="16" fontId="24" fillId="6" borderId="16" xfId="0" applyNumberFormat="1" applyFont="1" applyFill="1" applyBorder="1" applyAlignment="1">
      <alignment horizontal="left"/>
    </xf>
    <xf numFmtId="0" fontId="24" fillId="6" borderId="59" xfId="0" applyFont="1" applyFill="1" applyBorder="1" applyAlignment="1">
      <alignment horizontal="left"/>
    </xf>
    <xf numFmtId="38" fontId="10" fillId="6" borderId="3" xfId="0" applyNumberFormat="1" applyFont="1" applyFill="1" applyBorder="1" applyAlignment="1">
      <alignment horizontal="center"/>
    </xf>
    <xf numFmtId="16" fontId="10" fillId="6" borderId="3" xfId="0" applyNumberFormat="1" applyFont="1" applyFill="1" applyBorder="1" applyAlignment="1">
      <alignment horizontal="left"/>
    </xf>
    <xf numFmtId="0" fontId="76" fillId="6" borderId="1" xfId="0" applyFont="1" applyFill="1" applyBorder="1" applyAlignment="1">
      <alignment horizontal="right" vertical="center"/>
    </xf>
    <xf numFmtId="0" fontId="76" fillId="6" borderId="2" xfId="0" applyFont="1" applyFill="1" applyBorder="1" applyAlignment="1">
      <alignment horizontal="right" vertical="center"/>
    </xf>
    <xf numFmtId="0" fontId="105" fillId="6" borderId="19" xfId="0" applyFont="1" applyFill="1" applyBorder="1" applyAlignment="1">
      <alignment vertical="center"/>
    </xf>
    <xf numFmtId="16" fontId="24" fillId="6" borderId="11" xfId="0" applyNumberFormat="1" applyFont="1" applyFill="1" applyBorder="1" applyAlignment="1">
      <alignment horizontal="left"/>
    </xf>
    <xf numFmtId="174" fontId="73" fillId="6" borderId="19" xfId="0" applyNumberFormat="1" applyFont="1" applyFill="1" applyBorder="1" applyAlignment="1">
      <alignment vertical="center"/>
    </xf>
    <xf numFmtId="174" fontId="75" fillId="6" borderId="10" xfId="0" applyNumberFormat="1" applyFont="1" applyFill="1" applyBorder="1" applyAlignment="1">
      <alignment vertical="center"/>
    </xf>
    <xf numFmtId="174" fontId="75" fillId="6" borderId="25" xfId="0" applyNumberFormat="1" applyFont="1" applyFill="1" applyBorder="1" applyAlignment="1">
      <alignment vertical="center"/>
    </xf>
    <xf numFmtId="174" fontId="73" fillId="6" borderId="17" xfId="0" applyNumberFormat="1" applyFont="1" applyFill="1" applyBorder="1" applyAlignment="1">
      <alignment vertical="center"/>
    </xf>
    <xf numFmtId="174" fontId="73" fillId="6" borderId="23" xfId="0" applyNumberFormat="1" applyFont="1" applyFill="1" applyBorder="1" applyAlignment="1">
      <alignment vertical="center"/>
    </xf>
    <xf numFmtId="0" fontId="106" fillId="6" borderId="50" xfId="0" applyFont="1" applyFill="1" applyBorder="1" applyAlignment="1">
      <alignment vertical="center"/>
    </xf>
    <xf numFmtId="0" fontId="106" fillId="6" borderId="19" xfId="0" applyFont="1" applyFill="1" applyBorder="1" applyAlignment="1">
      <alignment vertical="center"/>
    </xf>
    <xf numFmtId="0" fontId="10" fillId="6" borderId="0" xfId="0" applyFont="1" applyFill="1" applyAlignment="1">
      <alignment horizontal="left"/>
    </xf>
    <xf numFmtId="0" fontId="0" fillId="8" borderId="0" xfId="0" applyFill="1" applyAlignment="1">
      <alignment vertical="center"/>
    </xf>
    <xf numFmtId="170" fontId="13" fillId="6" borderId="0" xfId="0" applyNumberFormat="1" applyFont="1" applyFill="1"/>
    <xf numFmtId="180" fontId="13" fillId="6" borderId="0" xfId="0" applyNumberFormat="1" applyFont="1" applyFill="1"/>
    <xf numFmtId="180" fontId="0" fillId="0" borderId="3" xfId="0" applyNumberFormat="1" applyBorder="1"/>
    <xf numFmtId="170" fontId="0" fillId="8" borderId="3" xfId="0" applyNumberFormat="1" applyFill="1" applyBorder="1"/>
    <xf numFmtId="0" fontId="0" fillId="8" borderId="42" xfId="0" applyFill="1" applyBorder="1" applyAlignment="1">
      <alignment horizontal="center"/>
    </xf>
    <xf numFmtId="170" fontId="0" fillId="15" borderId="3" xfId="0" applyNumberFormat="1" applyFill="1" applyBorder="1"/>
    <xf numFmtId="0" fontId="0" fillId="15" borderId="0" xfId="0" applyFill="1" applyAlignment="1">
      <alignment vertical="center"/>
    </xf>
    <xf numFmtId="172" fontId="107" fillId="6" borderId="0" xfId="0" applyNumberFormat="1" applyFont="1" applyFill="1"/>
    <xf numFmtId="170" fontId="108" fillId="0" borderId="3" xfId="0" applyNumberFormat="1" applyFont="1" applyBorder="1"/>
    <xf numFmtId="180" fontId="108" fillId="0" borderId="3" xfId="0" applyNumberFormat="1" applyFont="1" applyBorder="1"/>
    <xf numFmtId="180" fontId="107" fillId="6" borderId="0" xfId="0" applyNumberFormat="1" applyFont="1" applyFill="1"/>
    <xf numFmtId="0" fontId="112" fillId="18" borderId="10" xfId="0" applyFont="1" applyFill="1" applyBorder="1" applyAlignment="1">
      <alignment horizontal="center" vertical="center" wrapText="1"/>
    </xf>
    <xf numFmtId="0" fontId="3" fillId="6" borderId="0" xfId="0" applyFont="1" applyFill="1"/>
    <xf numFmtId="0" fontId="76" fillId="6" borderId="16" xfId="0" applyFont="1" applyFill="1" applyBorder="1" applyAlignment="1">
      <alignment horizontal="right" vertical="center"/>
    </xf>
    <xf numFmtId="0" fontId="9" fillId="6" borderId="0" xfId="0" applyFont="1" applyFill="1" applyAlignment="1">
      <alignment vertical="center"/>
    </xf>
    <xf numFmtId="0" fontId="73" fillId="6" borderId="50" xfId="0" applyFont="1" applyFill="1" applyBorder="1" applyAlignment="1">
      <alignment vertical="center"/>
    </xf>
    <xf numFmtId="0" fontId="9" fillId="6" borderId="16" xfId="0" applyFont="1" applyFill="1" applyBorder="1" applyAlignment="1">
      <alignment vertical="center"/>
    </xf>
    <xf numFmtId="0" fontId="99" fillId="6" borderId="3" xfId="0" applyFont="1" applyFill="1" applyBorder="1" applyAlignment="1">
      <alignment horizontal="left"/>
    </xf>
    <xf numFmtId="0" fontId="113" fillId="6" borderId="3" xfId="0" applyFont="1" applyFill="1" applyBorder="1" applyAlignment="1">
      <alignment horizontal="left"/>
    </xf>
    <xf numFmtId="0" fontId="18" fillId="6" borderId="3" xfId="0" applyFont="1" applyFill="1" applyBorder="1"/>
    <xf numFmtId="0" fontId="104" fillId="6" borderId="3" xfId="0" applyFont="1" applyFill="1" applyBorder="1"/>
    <xf numFmtId="0" fontId="14" fillId="6" borderId="3" xfId="0" applyFont="1" applyFill="1" applyBorder="1" applyAlignment="1">
      <alignment horizontal="left"/>
    </xf>
    <xf numFmtId="49" fontId="118" fillId="6" borderId="3" xfId="0" applyNumberFormat="1" applyFont="1" applyFill="1" applyBorder="1" applyAlignment="1">
      <alignment horizontal="left"/>
    </xf>
    <xf numFmtId="49" fontId="119" fillId="6" borderId="3" xfId="0" applyNumberFormat="1" applyFont="1" applyFill="1" applyBorder="1" applyAlignment="1">
      <alignment horizontal="center"/>
    </xf>
    <xf numFmtId="0" fontId="71" fillId="6" borderId="3" xfId="0" quotePrefix="1" applyFont="1" applyFill="1" applyBorder="1" applyAlignment="1">
      <alignment vertical="center"/>
    </xf>
    <xf numFmtId="0" fontId="2" fillId="6" borderId="3" xfId="0" quotePrefix="1" applyFont="1" applyFill="1" applyBorder="1"/>
    <xf numFmtId="0" fontId="10" fillId="6" borderId="13" xfId="0" quotePrefix="1" applyFont="1" applyFill="1" applyBorder="1"/>
    <xf numFmtId="0" fontId="10" fillId="6" borderId="3" xfId="0" quotePrefix="1" applyFont="1" applyFill="1" applyBorder="1"/>
    <xf numFmtId="0" fontId="9" fillId="6" borderId="3" xfId="0" quotePrefix="1" applyFont="1" applyFill="1" applyBorder="1"/>
    <xf numFmtId="0" fontId="90" fillId="6" borderId="16" xfId="0" applyFont="1" applyFill="1" applyBorder="1" applyAlignment="1">
      <alignment vertical="center"/>
    </xf>
    <xf numFmtId="0" fontId="81" fillId="6" borderId="16" xfId="0" applyFont="1" applyFill="1" applyBorder="1" applyAlignment="1">
      <alignment vertical="center"/>
    </xf>
    <xf numFmtId="0" fontId="3" fillId="6" borderId="3" xfId="0" quotePrefix="1" applyFont="1" applyFill="1" applyBorder="1"/>
    <xf numFmtId="49" fontId="21" fillId="6" borderId="3" xfId="0" applyNumberFormat="1" applyFont="1" applyFill="1" applyBorder="1" applyAlignment="1">
      <alignment vertical="center"/>
    </xf>
    <xf numFmtId="0" fontId="0" fillId="6" borderId="3" xfId="0" quotePrefix="1" applyFill="1" applyBorder="1"/>
    <xf numFmtId="0" fontId="71" fillId="6" borderId="16" xfId="0" quotePrefix="1" applyFont="1" applyFill="1" applyBorder="1" applyAlignment="1">
      <alignment vertical="center"/>
    </xf>
    <xf numFmtId="0" fontId="21" fillId="6" borderId="15" xfId="0" applyFont="1" applyFill="1" applyBorder="1"/>
    <xf numFmtId="0" fontId="21" fillId="6" borderId="15" xfId="0" quotePrefix="1" applyFont="1" applyFill="1" applyBorder="1"/>
    <xf numFmtId="0" fontId="71" fillId="6" borderId="31" xfId="0" quotePrefix="1" applyFont="1" applyFill="1" applyBorder="1" applyAlignment="1">
      <alignment vertical="center"/>
    </xf>
    <xf numFmtId="0" fontId="21" fillId="6" borderId="3" xfId="0" quotePrefix="1" applyFont="1" applyFill="1" applyBorder="1"/>
    <xf numFmtId="0" fontId="24" fillId="6" borderId="13" xfId="0" applyFont="1" applyFill="1" applyBorder="1"/>
    <xf numFmtId="0" fontId="24" fillId="6" borderId="3" xfId="0" applyFont="1" applyFill="1" applyBorder="1"/>
    <xf numFmtId="0" fontId="24" fillId="6" borderId="3" xfId="0" quotePrefix="1" applyFont="1" applyFill="1" applyBorder="1"/>
    <xf numFmtId="0" fontId="3" fillId="6" borderId="3" xfId="0" applyFont="1" applyFill="1" applyBorder="1" applyAlignment="1">
      <alignment vertical="center"/>
    </xf>
    <xf numFmtId="0" fontId="71" fillId="6" borderId="39" xfId="0" quotePrefix="1" applyFont="1" applyFill="1" applyBorder="1" applyAlignment="1">
      <alignment vertical="center"/>
    </xf>
    <xf numFmtId="49" fontId="76" fillId="6" borderId="34" xfId="0" quotePrefix="1" applyNumberFormat="1" applyFont="1" applyFill="1" applyBorder="1" applyAlignment="1">
      <alignment vertical="center"/>
    </xf>
    <xf numFmtId="0" fontId="117" fillId="6" borderId="0" xfId="0" applyFont="1" applyFill="1" applyAlignment="1">
      <alignment vertical="center"/>
    </xf>
    <xf numFmtId="0" fontId="76" fillId="6" borderId="0" xfId="0" applyFont="1" applyFill="1" applyAlignment="1">
      <alignment horizontal="center" vertical="center"/>
    </xf>
    <xf numFmtId="164" fontId="10" fillId="6" borderId="3" xfId="0" applyNumberFormat="1" applyFont="1" applyFill="1" applyBorder="1" applyAlignment="1">
      <alignment horizontal="center"/>
    </xf>
    <xf numFmtId="0" fontId="76" fillId="6" borderId="24" xfId="0" applyFont="1" applyFill="1" applyBorder="1" applyAlignment="1">
      <alignment horizontal="center" vertical="center"/>
    </xf>
    <xf numFmtId="164" fontId="10" fillId="6" borderId="13" xfId="0" applyNumberFormat="1" applyFont="1" applyFill="1" applyBorder="1" applyAlignment="1">
      <alignment horizontal="center"/>
    </xf>
    <xf numFmtId="0" fontId="76" fillId="6" borderId="20" xfId="0" applyFont="1" applyFill="1" applyBorder="1" applyAlignment="1">
      <alignment horizontal="center" vertical="center"/>
    </xf>
    <xf numFmtId="0" fontId="71" fillId="6" borderId="32" xfId="0" applyFont="1" applyFill="1" applyBorder="1" applyAlignment="1">
      <alignment horizontal="center" vertical="center"/>
    </xf>
    <xf numFmtId="0" fontId="71" fillId="6" borderId="34" xfId="0" applyFont="1" applyFill="1" applyBorder="1" applyAlignment="1">
      <alignment horizontal="center" vertical="center"/>
    </xf>
    <xf numFmtId="0" fontId="71" fillId="6" borderId="33" xfId="0" applyFont="1" applyFill="1" applyBorder="1" applyAlignment="1">
      <alignment horizontal="center" vertical="center"/>
    </xf>
    <xf numFmtId="164" fontId="21" fillId="6" borderId="0" xfId="0" applyNumberFormat="1" applyFont="1" applyFill="1" applyAlignment="1">
      <alignment horizontal="center"/>
    </xf>
    <xf numFmtId="0" fontId="82" fillId="6" borderId="19" xfId="0" applyFont="1" applyFill="1" applyBorder="1" applyAlignment="1">
      <alignment horizontal="center" vertical="center"/>
    </xf>
    <xf numFmtId="0" fontId="82" fillId="6" borderId="17" xfId="0" applyFont="1" applyFill="1" applyBorder="1" applyAlignment="1">
      <alignment horizontal="center" vertical="center"/>
    </xf>
    <xf numFmtId="0" fontId="82" fillId="6" borderId="50" xfId="0" applyFont="1" applyFill="1" applyBorder="1" applyAlignment="1">
      <alignment horizontal="center" vertical="center"/>
    </xf>
    <xf numFmtId="0" fontId="82" fillId="6" borderId="23" xfId="0" applyFont="1" applyFill="1" applyBorder="1" applyAlignment="1">
      <alignment horizontal="center" vertical="center"/>
    </xf>
    <xf numFmtId="0" fontId="82" fillId="6" borderId="16" xfId="0" applyFont="1" applyFill="1" applyBorder="1" applyAlignment="1">
      <alignment horizontal="center" vertical="center"/>
    </xf>
    <xf numFmtId="0" fontId="89" fillId="6" borderId="18" xfId="0" applyFont="1" applyFill="1" applyBorder="1" applyAlignment="1">
      <alignment horizontal="center" vertical="center"/>
    </xf>
    <xf numFmtId="38" fontId="3" fillId="6" borderId="3" xfId="0" applyNumberFormat="1" applyFont="1" applyFill="1" applyBorder="1" applyAlignment="1">
      <alignment horizontal="center"/>
    </xf>
    <xf numFmtId="38" fontId="24" fillId="6" borderId="13" xfId="0" applyNumberFormat="1" applyFont="1" applyFill="1" applyBorder="1" applyAlignment="1">
      <alignment horizontal="center"/>
    </xf>
    <xf numFmtId="0" fontId="76" fillId="6" borderId="18" xfId="0" applyFont="1" applyFill="1" applyBorder="1" applyAlignment="1">
      <alignment horizontal="center" vertical="center"/>
    </xf>
    <xf numFmtId="0" fontId="84" fillId="6" borderId="24" xfId="0" applyFont="1" applyFill="1" applyBorder="1" applyAlignment="1">
      <alignment horizontal="center" vertical="center"/>
    </xf>
    <xf numFmtId="0" fontId="84" fillId="6" borderId="20" xfId="0" applyFont="1" applyFill="1" applyBorder="1" applyAlignment="1">
      <alignment horizontal="center" vertical="center"/>
    </xf>
    <xf numFmtId="0" fontId="84" fillId="6" borderId="18" xfId="0" applyFont="1" applyFill="1" applyBorder="1" applyAlignment="1">
      <alignment horizontal="center" vertical="center"/>
    </xf>
    <xf numFmtId="0" fontId="84" fillId="6" borderId="0" xfId="0" applyFont="1" applyFill="1" applyAlignment="1">
      <alignment horizontal="center" vertical="center"/>
    </xf>
    <xf numFmtId="38" fontId="24" fillId="6" borderId="3" xfId="0" applyNumberFormat="1" applyFont="1" applyFill="1" applyBorder="1" applyAlignment="1">
      <alignment horizontal="center"/>
    </xf>
    <xf numFmtId="166" fontId="71" fillId="6" borderId="3" xfId="0" applyNumberFormat="1" applyFont="1" applyFill="1" applyBorder="1" applyAlignment="1">
      <alignment horizontal="center" vertical="center"/>
    </xf>
    <xf numFmtId="38" fontId="24" fillId="6" borderId="0" xfId="0" applyNumberFormat="1" applyFont="1" applyFill="1" applyAlignment="1">
      <alignment horizontal="center"/>
    </xf>
    <xf numFmtId="0" fontId="76" fillId="6" borderId="56" xfId="0" applyFont="1" applyFill="1" applyBorder="1" applyAlignment="1">
      <alignment horizontal="center" vertical="center"/>
    </xf>
    <xf numFmtId="0" fontId="76" fillId="6" borderId="57" xfId="0" applyFont="1" applyFill="1" applyBorder="1" applyAlignment="1">
      <alignment horizontal="center" vertical="center"/>
    </xf>
    <xf numFmtId="0" fontId="76" fillId="6" borderId="58" xfId="0" applyFont="1" applyFill="1" applyBorder="1" applyAlignment="1">
      <alignment horizontal="center" vertical="center"/>
    </xf>
    <xf numFmtId="166" fontId="71" fillId="6" borderId="51" xfId="0" applyNumberFormat="1" applyFont="1" applyFill="1" applyBorder="1" applyAlignment="1">
      <alignment horizontal="center" vertical="center"/>
    </xf>
    <xf numFmtId="166" fontId="71" fillId="6" borderId="40" xfId="0" applyNumberFormat="1" applyFont="1" applyFill="1" applyBorder="1" applyAlignment="1">
      <alignment horizontal="center" vertical="center"/>
    </xf>
    <xf numFmtId="174" fontId="81" fillId="6" borderId="21" xfId="0" applyNumberFormat="1" applyFont="1" applyFill="1" applyBorder="1" applyAlignment="1">
      <alignment horizontal="center" vertical="center"/>
    </xf>
    <xf numFmtId="166" fontId="71" fillId="6" borderId="0" xfId="0" applyNumberFormat="1" applyFont="1" applyFill="1"/>
    <xf numFmtId="0" fontId="23" fillId="0" borderId="0" xfId="0" applyFont="1" applyAlignment="1">
      <alignment vertical="center"/>
    </xf>
    <xf numFmtId="165" fontId="7" fillId="0" borderId="0" xfId="0" applyNumberFormat="1" applyFont="1" applyAlignment="1">
      <alignment vertical="center"/>
    </xf>
    <xf numFmtId="0" fontId="7" fillId="0" borderId="4" xfId="0" applyFont="1" applyBorder="1" applyAlignment="1">
      <alignment vertical="center"/>
    </xf>
    <xf numFmtId="0" fontId="3" fillId="4" borderId="16" xfId="0" applyFont="1" applyFill="1" applyBorder="1" applyAlignment="1">
      <alignment vertical="center"/>
    </xf>
    <xf numFmtId="0" fontId="3" fillId="5" borderId="16" xfId="0" applyFont="1" applyFill="1" applyBorder="1" applyAlignment="1">
      <alignment vertical="center" wrapText="1"/>
    </xf>
    <xf numFmtId="16" fontId="0" fillId="6" borderId="16" xfId="0" applyNumberFormat="1" applyFill="1" applyBorder="1"/>
    <xf numFmtId="0" fontId="25" fillId="6" borderId="16" xfId="0" applyFont="1" applyFill="1" applyBorder="1"/>
    <xf numFmtId="164" fontId="27" fillId="6" borderId="16" xfId="0" applyNumberFormat="1" applyFont="1" applyFill="1" applyBorder="1"/>
    <xf numFmtId="164" fontId="0" fillId="6" borderId="16" xfId="0" applyNumberFormat="1" applyFill="1" applyBorder="1"/>
    <xf numFmtId="49" fontId="26" fillId="6" borderId="16" xfId="0" applyNumberFormat="1" applyFont="1" applyFill="1" applyBorder="1"/>
    <xf numFmtId="0" fontId="30" fillId="6" borderId="16" xfId="0" applyFont="1" applyFill="1" applyBorder="1"/>
    <xf numFmtId="0" fontId="35" fillId="6" borderId="16" xfId="0" applyFont="1" applyFill="1" applyBorder="1" applyAlignment="1">
      <alignment vertical="center" wrapText="1"/>
    </xf>
    <xf numFmtId="0" fontId="3" fillId="6" borderId="16" xfId="0" applyFont="1" applyFill="1" applyBorder="1"/>
    <xf numFmtId="0" fontId="2" fillId="6" borderId="16" xfId="0" applyFont="1" applyFill="1" applyBorder="1"/>
    <xf numFmtId="0" fontId="22" fillId="6" borderId="16" xfId="0" applyFont="1" applyFill="1" applyBorder="1"/>
    <xf numFmtId="0" fontId="37" fillId="6" borderId="16" xfId="0" applyFont="1" applyFill="1" applyBorder="1" applyAlignment="1">
      <alignment vertical="center"/>
    </xf>
    <xf numFmtId="0" fontId="0" fillId="6" borderId="16" xfId="0" applyFill="1" applyBorder="1" applyAlignment="1">
      <alignment vertical="center" wrapText="1"/>
    </xf>
    <xf numFmtId="0" fontId="38" fillId="6" borderId="16" xfId="0" applyFont="1" applyFill="1" applyBorder="1"/>
    <xf numFmtId="0" fontId="39" fillId="6" borderId="16" xfId="0" applyFont="1" applyFill="1" applyBorder="1" applyAlignment="1" applyProtection="1">
      <alignment vertical="center"/>
      <protection hidden="1"/>
    </xf>
    <xf numFmtId="0" fontId="37" fillId="6" borderId="16" xfId="0" applyFont="1" applyFill="1" applyBorder="1"/>
    <xf numFmtId="16" fontId="0" fillId="2" borderId="16" xfId="0" applyNumberFormat="1" applyFill="1" applyBorder="1"/>
    <xf numFmtId="0" fontId="2" fillId="2" borderId="16" xfId="0" applyFont="1" applyFill="1" applyBorder="1"/>
    <xf numFmtId="16" fontId="0" fillId="0" borderId="16" xfId="0" applyNumberFormat="1" applyBorder="1"/>
    <xf numFmtId="16" fontId="0" fillId="20" borderId="16" xfId="0" applyNumberFormat="1" applyFill="1" applyBorder="1"/>
    <xf numFmtId="0" fontId="44" fillId="6" borderId="16" xfId="0" applyFont="1" applyFill="1" applyBorder="1" applyAlignment="1">
      <alignment vertical="center"/>
    </xf>
    <xf numFmtId="0" fontId="0" fillId="11" borderId="16" xfId="0" applyFill="1" applyBorder="1"/>
    <xf numFmtId="0" fontId="2" fillId="11" borderId="16" xfId="0" applyFont="1" applyFill="1" applyBorder="1" applyAlignment="1">
      <alignment vertical="center" wrapText="1"/>
    </xf>
    <xf numFmtId="0" fontId="44" fillId="11" borderId="16" xfId="0" applyFont="1" applyFill="1" applyBorder="1" applyAlignment="1">
      <alignment vertical="center"/>
    </xf>
    <xf numFmtId="16" fontId="0" fillId="11" borderId="16" xfId="0" applyNumberFormat="1" applyFill="1" applyBorder="1"/>
    <xf numFmtId="0" fontId="17" fillId="11" borderId="16" xfId="0" applyFont="1" applyFill="1" applyBorder="1" applyAlignment="1">
      <alignment vertical="center"/>
    </xf>
    <xf numFmtId="0" fontId="45" fillId="6" borderId="16" xfId="0" applyFont="1" applyFill="1" applyBorder="1" applyAlignment="1">
      <alignment vertical="center" wrapText="1"/>
    </xf>
    <xf numFmtId="0" fontId="2" fillId="6" borderId="16" xfId="0" applyFont="1" applyFill="1" applyBorder="1" applyAlignment="1">
      <alignment vertical="center" wrapText="1"/>
    </xf>
    <xf numFmtId="0" fontId="27" fillId="6" borderId="16" xfId="0" applyFont="1" applyFill="1" applyBorder="1"/>
    <xf numFmtId="0" fontId="18" fillId="6" borderId="16" xfId="0" applyFont="1" applyFill="1" applyBorder="1"/>
    <xf numFmtId="0" fontId="18" fillId="0" borderId="16" xfId="0" applyFont="1" applyBorder="1"/>
    <xf numFmtId="0" fontId="0" fillId="9" borderId="16" xfId="0" applyFill="1" applyBorder="1"/>
    <xf numFmtId="0" fontId="51" fillId="0" borderId="16" xfId="0" applyFont="1" applyBorder="1"/>
    <xf numFmtId="0" fontId="53" fillId="6" borderId="16" xfId="0" applyFont="1" applyFill="1" applyBorder="1"/>
    <xf numFmtId="0" fontId="59" fillId="6" borderId="16" xfId="0" applyFont="1" applyFill="1" applyBorder="1" applyAlignment="1" applyProtection="1">
      <alignment vertical="center"/>
      <protection locked="0"/>
    </xf>
    <xf numFmtId="0" fontId="54" fillId="2" borderId="16" xfId="0" applyFont="1" applyFill="1" applyBorder="1" applyAlignment="1">
      <alignment vertical="center"/>
    </xf>
    <xf numFmtId="0" fontId="56" fillId="2" borderId="16" xfId="0" applyFont="1" applyFill="1" applyBorder="1"/>
    <xf numFmtId="0" fontId="55" fillId="2" borderId="16" xfId="0" applyFont="1" applyFill="1" applyBorder="1" applyAlignment="1">
      <alignment vertical="center"/>
    </xf>
    <xf numFmtId="0" fontId="57" fillId="6" borderId="16" xfId="0" applyFont="1" applyFill="1" applyBorder="1" applyAlignment="1">
      <alignment vertical="center"/>
    </xf>
    <xf numFmtId="0" fontId="55" fillId="6" borderId="16" xfId="0" applyFont="1" applyFill="1" applyBorder="1" applyAlignment="1">
      <alignment vertical="center"/>
    </xf>
    <xf numFmtId="0" fontId="58" fillId="6" borderId="16" xfId="0" applyFont="1" applyFill="1" applyBorder="1"/>
    <xf numFmtId="0" fontId="37" fillId="0" borderId="16" xfId="0" applyFont="1" applyBorder="1"/>
    <xf numFmtId="0" fontId="47" fillId="0" borderId="16" xfId="0" applyFont="1" applyBorder="1" applyAlignment="1">
      <alignment vertical="center" wrapText="1"/>
    </xf>
    <xf numFmtId="0" fontId="37" fillId="14" borderId="16" xfId="0" applyFont="1" applyFill="1" applyBorder="1"/>
    <xf numFmtId="0" fontId="0" fillId="14" borderId="16" xfId="0" applyFill="1" applyBorder="1"/>
    <xf numFmtId="0" fontId="21" fillId="0" borderId="16" xfId="0" applyFont="1" applyBorder="1"/>
    <xf numFmtId="0" fontId="21" fillId="2" borderId="16" xfId="0" applyFont="1" applyFill="1" applyBorder="1"/>
    <xf numFmtId="16" fontId="0" fillId="9" borderId="16" xfId="0" applyNumberFormat="1" applyFill="1" applyBorder="1"/>
    <xf numFmtId="0" fontId="65" fillId="6" borderId="16" xfId="0" applyFont="1" applyFill="1" applyBorder="1" applyAlignment="1">
      <alignment vertical="center"/>
    </xf>
    <xf numFmtId="0" fontId="64" fillId="0" borderId="16" xfId="0" applyFont="1" applyBorder="1" applyAlignment="1">
      <alignment vertical="center" wrapText="1"/>
    </xf>
    <xf numFmtId="0" fontId="66" fillId="6" borderId="16" xfId="0" applyFont="1" applyFill="1" applyBorder="1" applyAlignment="1">
      <alignment vertical="center" wrapText="1"/>
    </xf>
    <xf numFmtId="0" fontId="0" fillId="19" borderId="16" xfId="0" applyFill="1" applyBorder="1"/>
    <xf numFmtId="0" fontId="54" fillId="19" borderId="16" xfId="0" applyFont="1" applyFill="1" applyBorder="1" applyAlignment="1">
      <alignment vertical="center"/>
    </xf>
    <xf numFmtId="0" fontId="54" fillId="19" borderId="16" xfId="0" applyFont="1" applyFill="1" applyBorder="1" applyAlignment="1">
      <alignment vertical="center" wrapText="1"/>
    </xf>
    <xf numFmtId="0" fontId="55" fillId="19" borderId="16" xfId="0" applyFont="1" applyFill="1" applyBorder="1" applyAlignment="1">
      <alignment vertical="center"/>
    </xf>
    <xf numFmtId="16" fontId="0" fillId="19" borderId="16" xfId="0" applyNumberFormat="1" applyFill="1" applyBorder="1"/>
    <xf numFmtId="0" fontId="54" fillId="0" borderId="16" xfId="0" applyFont="1" applyBorder="1" applyAlignment="1">
      <alignment vertical="center"/>
    </xf>
    <xf numFmtId="0" fontId="54" fillId="0" borderId="16" xfId="0" applyFont="1" applyBorder="1" applyAlignment="1">
      <alignment vertical="center" wrapText="1"/>
    </xf>
    <xf numFmtId="0" fontId="55" fillId="0" borderId="16" xfId="0" applyFont="1" applyBorder="1" applyAlignment="1">
      <alignment vertical="center"/>
    </xf>
    <xf numFmtId="0" fontId="0" fillId="21" borderId="16" xfId="0" applyFill="1" applyBorder="1"/>
    <xf numFmtId="0" fontId="68" fillId="21" borderId="16" xfId="0" applyFont="1" applyFill="1" applyBorder="1"/>
    <xf numFmtId="16" fontId="0" fillId="21" borderId="16" xfId="0" applyNumberFormat="1" applyFill="1" applyBorder="1"/>
    <xf numFmtId="16" fontId="0" fillId="12" borderId="16" xfId="0" applyNumberFormat="1" applyFill="1" applyBorder="1"/>
    <xf numFmtId="0" fontId="35" fillId="0" borderId="16" xfId="0" applyFont="1" applyBorder="1" applyAlignment="1">
      <alignment vertical="center" wrapText="1"/>
    </xf>
    <xf numFmtId="0" fontId="35" fillId="2" borderId="16" xfId="0" applyFont="1" applyFill="1" applyBorder="1" applyAlignment="1">
      <alignment vertical="center" wrapText="1"/>
    </xf>
    <xf numFmtId="0" fontId="65" fillId="0" borderId="16" xfId="0" applyFont="1" applyBorder="1"/>
    <xf numFmtId="0" fontId="77" fillId="0" borderId="16" xfId="0" applyFont="1" applyBorder="1" applyAlignment="1">
      <alignment vertical="center" wrapText="1"/>
    </xf>
    <xf numFmtId="0" fontId="79" fillId="6" borderId="16" xfId="0" applyFont="1" applyFill="1" applyBorder="1" applyAlignment="1">
      <alignment vertical="center" wrapText="1"/>
    </xf>
    <xf numFmtId="0" fontId="78" fillId="6" borderId="16" xfId="0" applyFont="1" applyFill="1" applyBorder="1" applyAlignment="1">
      <alignment vertical="center" wrapText="1"/>
    </xf>
    <xf numFmtId="4" fontId="0" fillId="0" borderId="16" xfId="0" applyNumberFormat="1" applyBorder="1"/>
    <xf numFmtId="0" fontId="0" fillId="15" borderId="16" xfId="0" applyFill="1" applyBorder="1"/>
    <xf numFmtId="0" fontId="0" fillId="2" borderId="16" xfId="0" applyFill="1" applyBorder="1" applyAlignment="1">
      <alignment wrapText="1"/>
    </xf>
    <xf numFmtId="0" fontId="71" fillId="22" borderId="16" xfId="0" applyFont="1" applyFill="1" applyBorder="1" applyAlignment="1">
      <alignment vertical="center"/>
    </xf>
    <xf numFmtId="0" fontId="0" fillId="23" borderId="16" xfId="0" applyFill="1" applyBorder="1"/>
    <xf numFmtId="0" fontId="17" fillId="0" borderId="16" xfId="0" applyFont="1" applyBorder="1" applyAlignment="1">
      <alignment vertical="center" wrapText="1"/>
    </xf>
    <xf numFmtId="0" fontId="72" fillId="0" borderId="16" xfId="0" applyFont="1" applyBorder="1" applyAlignment="1">
      <alignment vertical="center" wrapText="1"/>
    </xf>
    <xf numFmtId="0" fontId="0" fillId="25" borderId="16" xfId="0" applyFill="1" applyBorder="1"/>
    <xf numFmtId="16" fontId="0" fillId="25" borderId="16" xfId="0" applyNumberFormat="1" applyFill="1" applyBorder="1"/>
    <xf numFmtId="0" fontId="0" fillId="16" borderId="16" xfId="0" applyFill="1" applyBorder="1"/>
    <xf numFmtId="173" fontId="0" fillId="0" borderId="16" xfId="0" applyNumberFormat="1" applyBorder="1"/>
    <xf numFmtId="0" fontId="0" fillId="26" borderId="16" xfId="0" applyFill="1" applyBorder="1"/>
    <xf numFmtId="172" fontId="33" fillId="21" borderId="16" xfId="0" applyNumberFormat="1" applyFont="1" applyFill="1" applyBorder="1" applyAlignment="1" applyProtection="1">
      <alignment vertical="center"/>
      <protection hidden="1"/>
    </xf>
    <xf numFmtId="0" fontId="33" fillId="6" borderId="16" xfId="1" applyNumberFormat="1" applyFont="1" applyFill="1" applyBorder="1" applyAlignment="1" applyProtection="1">
      <alignment vertical="center"/>
      <protection hidden="1"/>
    </xf>
    <xf numFmtId="0" fontId="27" fillId="0" borderId="16" xfId="0" applyFont="1" applyBorder="1" applyAlignment="1">
      <alignment vertical="center" wrapText="1"/>
    </xf>
    <xf numFmtId="0" fontId="66" fillId="0" borderId="16" xfId="0" applyFont="1" applyBorder="1" applyAlignment="1">
      <alignment vertical="center" wrapText="1"/>
    </xf>
    <xf numFmtId="49" fontId="10" fillId="6" borderId="16" xfId="0" applyNumberFormat="1" applyFont="1" applyFill="1" applyBorder="1"/>
    <xf numFmtId="0" fontId="34" fillId="6" borderId="3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 vertical="center"/>
    </xf>
    <xf numFmtId="49" fontId="3" fillId="6" borderId="5" xfId="0" applyNumberFormat="1" applyFont="1" applyFill="1" applyBorder="1"/>
    <xf numFmtId="0" fontId="14" fillId="6" borderId="5" xfId="0" applyFont="1" applyFill="1" applyBorder="1" applyAlignment="1">
      <alignment horizontal="left"/>
    </xf>
    <xf numFmtId="49" fontId="10" fillId="6" borderId="5" xfId="0" applyNumberFormat="1" applyFont="1" applyFill="1" applyBorder="1"/>
    <xf numFmtId="0" fontId="0" fillId="6" borderId="5" xfId="0" applyFill="1" applyBorder="1"/>
    <xf numFmtId="0" fontId="10" fillId="6" borderId="5" xfId="0" applyFont="1" applyFill="1" applyBorder="1"/>
    <xf numFmtId="0" fontId="2" fillId="6" borderId="5" xfId="0" applyFont="1" applyFill="1" applyBorder="1"/>
    <xf numFmtId="49" fontId="0" fillId="6" borderId="5" xfId="0" applyNumberFormat="1" applyFill="1" applyBorder="1" applyAlignment="1">
      <alignment horizontal="left"/>
    </xf>
    <xf numFmtId="0" fontId="6" fillId="6" borderId="5" xfId="0" applyFont="1" applyFill="1" applyBorder="1" applyAlignment="1">
      <alignment horizontal="left"/>
    </xf>
    <xf numFmtId="0" fontId="13" fillId="6" borderId="5" xfId="0" applyFont="1" applyFill="1" applyBorder="1" applyAlignment="1">
      <alignment horizontal="left"/>
    </xf>
    <xf numFmtId="0" fontId="19" fillId="6" borderId="5" xfId="0" applyFont="1" applyFill="1" applyBorder="1" applyAlignment="1">
      <alignment horizontal="left"/>
    </xf>
    <xf numFmtId="49" fontId="34" fillId="6" borderId="5" xfId="0" applyNumberFormat="1" applyFont="1" applyFill="1" applyBorder="1" applyAlignment="1">
      <alignment horizontal="left"/>
    </xf>
    <xf numFmtId="0" fontId="3" fillId="6" borderId="5" xfId="0" applyFont="1" applyFill="1" applyBorder="1" applyAlignment="1">
      <alignment horizontal="left"/>
    </xf>
    <xf numFmtId="49" fontId="10" fillId="6" borderId="5" xfId="0" applyNumberFormat="1" applyFont="1" applyFill="1" applyBorder="1" applyAlignment="1">
      <alignment horizontal="left"/>
    </xf>
    <xf numFmtId="0" fontId="12" fillId="6" borderId="5" xfId="0" applyFont="1" applyFill="1" applyBorder="1" applyAlignment="1">
      <alignment horizontal="left"/>
    </xf>
    <xf numFmtId="0" fontId="9" fillId="6" borderId="5" xfId="0" applyFont="1" applyFill="1" applyBorder="1" applyAlignment="1">
      <alignment horizontal="left"/>
    </xf>
    <xf numFmtId="49" fontId="30" fillId="6" borderId="5" xfId="0" applyNumberFormat="1" applyFont="1" applyFill="1" applyBorder="1" applyAlignment="1">
      <alignment horizontal="left"/>
    </xf>
    <xf numFmtId="0" fontId="43" fillId="6" borderId="5" xfId="0" applyFont="1" applyFill="1" applyBorder="1" applyAlignment="1">
      <alignment horizontal="left"/>
    </xf>
    <xf numFmtId="0" fontId="10" fillId="6" borderId="5" xfId="0" applyFont="1" applyFill="1" applyBorder="1" applyAlignment="1">
      <alignment horizontal="left"/>
    </xf>
    <xf numFmtId="0" fontId="2" fillId="6" borderId="5" xfId="0" applyFont="1" applyFill="1" applyBorder="1" applyAlignment="1">
      <alignment horizontal="left"/>
    </xf>
    <xf numFmtId="0" fontId="10" fillId="6" borderId="5" xfId="0" applyFont="1" applyFill="1" applyBorder="1" applyAlignment="1">
      <alignment horizontal="left" vertical="center"/>
    </xf>
    <xf numFmtId="0" fontId="0" fillId="6" borderId="5" xfId="0" applyFill="1" applyBorder="1" applyAlignment="1">
      <alignment horizontal="left"/>
    </xf>
    <xf numFmtId="0" fontId="41" fillId="6" borderId="5" xfId="0" applyFont="1" applyFill="1" applyBorder="1" applyAlignment="1">
      <alignment horizontal="left"/>
    </xf>
    <xf numFmtId="49" fontId="2" fillId="6" borderId="5" xfId="0" applyNumberFormat="1" applyFont="1" applyFill="1" applyBorder="1" applyAlignment="1">
      <alignment horizontal="left"/>
    </xf>
    <xf numFmtId="0" fontId="26" fillId="6" borderId="16" xfId="0" applyFont="1" applyFill="1" applyBorder="1" applyAlignment="1">
      <alignment vertical="center"/>
    </xf>
    <xf numFmtId="0" fontId="21" fillId="6" borderId="0" xfId="0" applyFont="1" applyFill="1" applyAlignment="1">
      <alignment horizontal="left"/>
    </xf>
    <xf numFmtId="0" fontId="117" fillId="6" borderId="0" xfId="0" applyFont="1" applyFill="1" applyAlignment="1">
      <alignment horizontal="right" vertical="center"/>
    </xf>
    <xf numFmtId="166" fontId="2" fillId="6" borderId="0" xfId="0" applyNumberFormat="1" applyFont="1" applyFill="1" applyAlignment="1">
      <alignment horizontal="right"/>
    </xf>
    <xf numFmtId="0" fontId="1" fillId="6" borderId="0" xfId="0" applyFont="1" applyFill="1" applyAlignment="1">
      <alignment horizontal="center" vertical="center"/>
    </xf>
    <xf numFmtId="164" fontId="1" fillId="6" borderId="0" xfId="0" applyNumberFormat="1" applyFont="1" applyFill="1" applyAlignment="1">
      <alignment horizontal="center" vertical="center"/>
    </xf>
    <xf numFmtId="164" fontId="1" fillId="6" borderId="0" xfId="0" applyNumberFormat="1" applyFont="1" applyFill="1" applyAlignment="1">
      <alignment vertical="center"/>
    </xf>
    <xf numFmtId="0" fontId="71" fillId="6" borderId="16" xfId="0" quotePrefix="1" applyFont="1" applyFill="1" applyBorder="1" applyAlignment="1">
      <alignment horizontal="right" vertical="center"/>
    </xf>
    <xf numFmtId="0" fontId="21" fillId="6" borderId="0" xfId="0" applyFont="1" applyFill="1" applyAlignment="1">
      <alignment horizontal="center" vertical="center"/>
    </xf>
    <xf numFmtId="2" fontId="2" fillId="2" borderId="0" xfId="0" applyNumberFormat="1" applyFont="1" applyFill="1"/>
    <xf numFmtId="2" fontId="2" fillId="0" borderId="0" xfId="0" applyNumberFormat="1" applyFont="1"/>
    <xf numFmtId="0" fontId="3" fillId="6" borderId="5" xfId="0" applyFont="1" applyFill="1" applyBorder="1" applyAlignment="1">
      <alignment horizontal="left" vertical="center" wrapText="1"/>
    </xf>
    <xf numFmtId="49" fontId="0" fillId="0" borderId="0" xfId="0" applyNumberFormat="1"/>
    <xf numFmtId="0" fontId="0" fillId="0" borderId="0" xfId="0" applyAlignment="1">
      <alignment horizontal="right"/>
    </xf>
    <xf numFmtId="0" fontId="3" fillId="6" borderId="5" xfId="0" applyFont="1" applyFill="1" applyBorder="1" applyAlignment="1">
      <alignment horizontal="left" vertical="center"/>
    </xf>
    <xf numFmtId="0" fontId="15" fillId="6" borderId="5" xfId="0" applyFont="1" applyFill="1" applyBorder="1" applyAlignment="1">
      <alignment horizontal="left"/>
    </xf>
    <xf numFmtId="49" fontId="5" fillId="6" borderId="5" xfId="0" applyNumberFormat="1" applyFont="1" applyFill="1" applyBorder="1" applyAlignment="1">
      <alignment horizontal="left"/>
    </xf>
    <xf numFmtId="49" fontId="41" fillId="6" borderId="5" xfId="0" applyNumberFormat="1" applyFont="1" applyFill="1" applyBorder="1" applyAlignment="1">
      <alignment horizontal="left"/>
    </xf>
    <xf numFmtId="0" fontId="22" fillId="6" borderId="5" xfId="0" applyFont="1" applyFill="1" applyBorder="1" applyAlignment="1">
      <alignment horizontal="left"/>
    </xf>
    <xf numFmtId="0" fontId="30" fillId="6" borderId="5" xfId="0" applyFont="1" applyFill="1" applyBorder="1" applyAlignment="1">
      <alignment horizontal="left"/>
    </xf>
    <xf numFmtId="16" fontId="0" fillId="6" borderId="5" xfId="0" applyNumberFormat="1" applyFill="1" applyBorder="1" applyAlignment="1">
      <alignment horizontal="left"/>
    </xf>
    <xf numFmtId="0" fontId="0" fillId="2" borderId="16" xfId="0" applyFill="1" applyBorder="1" applyAlignment="1">
      <alignment horizontal="center"/>
    </xf>
    <xf numFmtId="0" fontId="48" fillId="6" borderId="0" xfId="0" applyFont="1" applyFill="1"/>
    <xf numFmtId="0" fontId="8" fillId="6" borderId="3" xfId="0" applyFont="1" applyFill="1" applyBorder="1" applyAlignment="1">
      <alignment horizontal="center" vertical="center"/>
    </xf>
    <xf numFmtId="0" fontId="21" fillId="6" borderId="0" xfId="0" applyFont="1" applyFill="1"/>
    <xf numFmtId="166" fontId="24" fillId="6" borderId="11" xfId="0" applyNumberFormat="1" applyFont="1" applyFill="1" applyBorder="1" applyAlignment="1">
      <alignment horizontal="left"/>
    </xf>
    <xf numFmtId="166" fontId="24" fillId="6" borderId="0" xfId="0" applyNumberFormat="1" applyFont="1" applyFill="1" applyAlignment="1">
      <alignment horizontal="left"/>
    </xf>
    <xf numFmtId="16" fontId="21" fillId="6" borderId="3" xfId="0" applyNumberFormat="1" applyFont="1" applyFill="1" applyBorder="1"/>
    <xf numFmtId="0" fontId="127" fillId="6" borderId="0" xfId="0" applyFont="1" applyFill="1" applyAlignment="1">
      <alignment horizontal="right" vertical="center"/>
    </xf>
    <xf numFmtId="0" fontId="128" fillId="6" borderId="0" xfId="0" applyFont="1" applyFill="1" applyAlignment="1">
      <alignment horizontal="right" vertical="center"/>
    </xf>
    <xf numFmtId="0" fontId="71" fillId="6" borderId="0" xfId="0" applyFont="1" applyFill="1" applyAlignment="1">
      <alignment horizontal="center" vertical="center"/>
    </xf>
    <xf numFmtId="0" fontId="3" fillId="4" borderId="16" xfId="0" applyFont="1" applyFill="1" applyBorder="1" applyAlignment="1">
      <alignment horizontal="center" vertical="center" wrapText="1"/>
    </xf>
    <xf numFmtId="0" fontId="3" fillId="4" borderId="16" xfId="0" applyFont="1" applyFill="1" applyBorder="1" applyAlignment="1">
      <alignment horizontal="center" vertical="center"/>
    </xf>
    <xf numFmtId="49" fontId="25" fillId="6" borderId="16" xfId="0" applyNumberFormat="1" applyFont="1" applyFill="1" applyBorder="1" applyAlignment="1">
      <alignment horizontal="center"/>
    </xf>
    <xf numFmtId="0" fontId="28" fillId="6" borderId="16" xfId="0" applyFont="1" applyFill="1" applyBorder="1" applyAlignment="1">
      <alignment horizontal="center"/>
    </xf>
    <xf numFmtId="49" fontId="0" fillId="6" borderId="16" xfId="0" applyNumberForma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13" fillId="6" borderId="16" xfId="0" applyFont="1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2" borderId="16" xfId="0" applyFill="1" applyBorder="1" applyAlignment="1">
      <alignment horizontal="center" vertical="center"/>
    </xf>
    <xf numFmtId="0" fontId="15" fillId="6" borderId="16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21" fillId="0" borderId="16" xfId="0" applyFont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0" fillId="19" borderId="16" xfId="0" applyFill="1" applyBorder="1" applyAlignment="1">
      <alignment horizontal="center"/>
    </xf>
    <xf numFmtId="0" fontId="0" fillId="21" borderId="16" xfId="0" applyFill="1" applyBorder="1" applyAlignment="1">
      <alignment horizontal="center"/>
    </xf>
    <xf numFmtId="0" fontId="0" fillId="12" borderId="16" xfId="0" applyFill="1" applyBorder="1" applyAlignment="1">
      <alignment horizontal="center"/>
    </xf>
    <xf numFmtId="0" fontId="17" fillId="6" borderId="16" xfId="0" applyFont="1" applyFill="1" applyBorder="1" applyAlignment="1">
      <alignment horizontal="center" vertical="center"/>
    </xf>
    <xf numFmtId="0" fontId="0" fillId="15" borderId="16" xfId="0" applyFill="1" applyBorder="1" applyAlignment="1">
      <alignment horizontal="center"/>
    </xf>
    <xf numFmtId="0" fontId="0" fillId="25" borderId="16" xfId="0" applyFill="1" applyBorder="1" applyAlignment="1">
      <alignment horizontal="center"/>
    </xf>
    <xf numFmtId="13" fontId="1" fillId="6" borderId="0" xfId="0" applyNumberFormat="1" applyFont="1" applyFill="1" applyAlignment="1">
      <alignment horizontal="center" vertical="center"/>
    </xf>
    <xf numFmtId="0" fontId="0" fillId="6" borderId="16" xfId="0" applyFill="1" applyBorder="1" applyAlignment="1">
      <alignment vertical="center"/>
    </xf>
    <xf numFmtId="0" fontId="17" fillId="0" borderId="16" xfId="0" applyFont="1" applyBorder="1" applyAlignment="1">
      <alignment horizontal="center" vertical="center"/>
    </xf>
    <xf numFmtId="0" fontId="17" fillId="6" borderId="16" xfId="0" applyFont="1" applyFill="1" applyBorder="1" applyAlignment="1">
      <alignment vertical="center"/>
    </xf>
    <xf numFmtId="0" fontId="0" fillId="6" borderId="16" xfId="0" applyFill="1" applyBorder="1" applyAlignment="1">
      <alignment horizontal="center"/>
    </xf>
    <xf numFmtId="0" fontId="86" fillId="0" borderId="16" xfId="0" applyFont="1" applyBorder="1" applyAlignment="1">
      <alignment vertical="center"/>
    </xf>
    <xf numFmtId="0" fontId="94" fillId="0" borderId="16" xfId="0" applyFont="1" applyBorder="1" applyAlignment="1">
      <alignment vertical="center"/>
    </xf>
    <xf numFmtId="0" fontId="95" fillId="0" borderId="16" xfId="0" applyFont="1" applyBorder="1" applyAlignment="1">
      <alignment vertical="center"/>
    </xf>
    <xf numFmtId="0" fontId="96" fillId="0" borderId="16" xfId="0" applyFont="1" applyBorder="1" applyAlignment="1">
      <alignment vertical="center"/>
    </xf>
    <xf numFmtId="0" fontId="121" fillId="6" borderId="16" xfId="0" applyFont="1" applyFill="1" applyBorder="1" applyAlignment="1">
      <alignment horizontal="left" vertical="center"/>
    </xf>
    <xf numFmtId="0" fontId="17" fillId="6" borderId="16" xfId="0" applyFont="1" applyFill="1" applyBorder="1" applyAlignment="1">
      <alignment horizontal="left" vertical="center"/>
    </xf>
    <xf numFmtId="0" fontId="106" fillId="6" borderId="19" xfId="0" applyFont="1" applyFill="1" applyBorder="1" applyAlignment="1">
      <alignment horizontal="center" vertical="center"/>
    </xf>
    <xf numFmtId="49" fontId="76" fillId="6" borderId="61" xfId="0" applyNumberFormat="1" applyFont="1" applyFill="1" applyBorder="1" applyAlignment="1">
      <alignment horizontal="center" vertical="center"/>
    </xf>
    <xf numFmtId="49" fontId="76" fillId="6" borderId="21" xfId="0" applyNumberFormat="1" applyFont="1" applyFill="1" applyBorder="1" applyAlignment="1">
      <alignment horizontal="center" vertical="center"/>
    </xf>
    <xf numFmtId="0" fontId="106" fillId="6" borderId="23" xfId="0" applyFont="1" applyFill="1" applyBorder="1" applyAlignment="1">
      <alignment horizontal="center" vertical="center"/>
    </xf>
    <xf numFmtId="16" fontId="3" fillId="6" borderId="3" xfId="0" applyNumberFormat="1" applyFont="1" applyFill="1" applyBorder="1"/>
    <xf numFmtId="38" fontId="24" fillId="6" borderId="13" xfId="0" applyNumberFormat="1" applyFont="1" applyFill="1" applyBorder="1"/>
    <xf numFmtId="16" fontId="24" fillId="6" borderId="13" xfId="0" applyNumberFormat="1" applyFont="1" applyFill="1" applyBorder="1"/>
    <xf numFmtId="16" fontId="0" fillId="6" borderId="0" xfId="0" applyNumberFormat="1" applyFill="1" applyAlignment="1">
      <alignment horizontal="left"/>
    </xf>
    <xf numFmtId="0" fontId="99" fillId="6" borderId="3" xfId="0" applyFont="1" applyFill="1" applyBorder="1" applyAlignment="1">
      <alignment horizontal="center"/>
    </xf>
    <xf numFmtId="0" fontId="84" fillId="6" borderId="24" xfId="0" applyFont="1" applyFill="1" applyBorder="1" applyAlignment="1">
      <alignment vertical="center" wrapText="1"/>
    </xf>
    <xf numFmtId="0" fontId="24" fillId="6" borderId="0" xfId="0" quotePrefix="1" applyFont="1" applyFill="1"/>
    <xf numFmtId="16" fontId="2" fillId="6" borderId="0" xfId="0" applyNumberFormat="1" applyFont="1" applyFill="1" applyAlignment="1">
      <alignment horizontal="center"/>
    </xf>
    <xf numFmtId="0" fontId="0" fillId="0" borderId="16" xfId="0" applyBorder="1" applyAlignment="1">
      <alignment horizontal="left"/>
    </xf>
    <xf numFmtId="164" fontId="24" fillId="6" borderId="13" xfId="0" applyNumberFormat="1" applyFont="1" applyFill="1" applyBorder="1" applyAlignment="1">
      <alignment horizontal="left"/>
    </xf>
    <xf numFmtId="16" fontId="71" fillId="6" borderId="0" xfId="0" applyNumberFormat="1" applyFont="1" applyFill="1"/>
    <xf numFmtId="16" fontId="3" fillId="6" borderId="3" xfId="0" applyNumberFormat="1" applyFont="1" applyFill="1" applyBorder="1" applyAlignment="1">
      <alignment vertical="center"/>
    </xf>
    <xf numFmtId="0" fontId="131" fillId="6" borderId="16" xfId="0" applyFont="1" applyFill="1" applyBorder="1" applyAlignment="1">
      <alignment horizontal="center" vertical="center"/>
    </xf>
    <xf numFmtId="166" fontId="21" fillId="19" borderId="3" xfId="0" applyNumberFormat="1" applyFont="1" applyFill="1" applyBorder="1"/>
    <xf numFmtId="0" fontId="0" fillId="6" borderId="16" xfId="0" applyFill="1" applyBorder="1" applyAlignment="1">
      <alignment horizontal="left" vertical="center" wrapText="1"/>
    </xf>
    <xf numFmtId="0" fontId="0" fillId="6" borderId="16" xfId="0" applyFill="1" applyBorder="1" applyAlignment="1">
      <alignment horizontal="left"/>
    </xf>
    <xf numFmtId="0" fontId="23" fillId="0" borderId="6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3" fillId="4" borderId="16" xfId="0" applyFont="1" applyFill="1" applyBorder="1" applyAlignment="1">
      <alignment horizontal="left" vertical="center"/>
    </xf>
    <xf numFmtId="0" fontId="25" fillId="6" borderId="16" xfId="0" applyFont="1" applyFill="1" applyBorder="1" applyAlignment="1">
      <alignment horizontal="left"/>
    </xf>
    <xf numFmtId="49" fontId="26" fillId="6" borderId="16" xfId="0" applyNumberFormat="1" applyFont="1" applyFill="1" applyBorder="1" applyAlignment="1">
      <alignment horizontal="left"/>
    </xf>
    <xf numFmtId="0" fontId="35" fillId="6" borderId="16" xfId="0" applyFont="1" applyFill="1" applyBorder="1" applyAlignment="1">
      <alignment horizontal="left" vertical="center" wrapText="1"/>
    </xf>
    <xf numFmtId="0" fontId="2" fillId="6" borderId="16" xfId="0" applyFont="1" applyFill="1" applyBorder="1" applyAlignment="1">
      <alignment horizontal="left"/>
    </xf>
    <xf numFmtId="0" fontId="22" fillId="6" borderId="16" xfId="0" applyFont="1" applyFill="1" applyBorder="1" applyAlignment="1">
      <alignment horizontal="left"/>
    </xf>
    <xf numFmtId="0" fontId="37" fillId="6" borderId="16" xfId="0" applyFont="1" applyFill="1" applyBorder="1" applyAlignment="1">
      <alignment horizontal="left" vertical="center"/>
    </xf>
    <xf numFmtId="0" fontId="39" fillId="6" borderId="16" xfId="0" applyFont="1" applyFill="1" applyBorder="1" applyAlignment="1" applyProtection="1">
      <alignment horizontal="left" vertical="center"/>
      <protection hidden="1"/>
    </xf>
    <xf numFmtId="0" fontId="37" fillId="6" borderId="16" xfId="0" applyFont="1" applyFill="1" applyBorder="1" applyAlignment="1">
      <alignment horizontal="left"/>
    </xf>
    <xf numFmtId="0" fontId="0" fillId="2" borderId="16" xfId="0" applyFill="1" applyBorder="1" applyAlignment="1">
      <alignment horizontal="left"/>
    </xf>
    <xf numFmtId="0" fontId="2" fillId="2" borderId="16" xfId="0" applyFont="1" applyFill="1" applyBorder="1" applyAlignment="1">
      <alignment horizontal="left"/>
    </xf>
    <xf numFmtId="0" fontId="0" fillId="20" borderId="16" xfId="0" applyFill="1" applyBorder="1" applyAlignment="1">
      <alignment horizontal="left"/>
    </xf>
    <xf numFmtId="0" fontId="2" fillId="11" borderId="16" xfId="0" applyFont="1" applyFill="1" applyBorder="1" applyAlignment="1">
      <alignment horizontal="left" vertical="center" wrapText="1"/>
    </xf>
    <xf numFmtId="0" fontId="0" fillId="11" borderId="16" xfId="0" applyFill="1" applyBorder="1" applyAlignment="1">
      <alignment horizontal="left"/>
    </xf>
    <xf numFmtId="0" fontId="45" fillId="6" borderId="16" xfId="0" applyFont="1" applyFill="1" applyBorder="1" applyAlignment="1">
      <alignment horizontal="left" vertical="center" wrapText="1"/>
    </xf>
    <xf numFmtId="0" fontId="2" fillId="6" borderId="16" xfId="0" applyFont="1" applyFill="1" applyBorder="1" applyAlignment="1">
      <alignment horizontal="left" vertical="center" wrapText="1"/>
    </xf>
    <xf numFmtId="0" fontId="27" fillId="6" borderId="16" xfId="0" applyFont="1" applyFill="1" applyBorder="1" applyAlignment="1">
      <alignment horizontal="left"/>
    </xf>
    <xf numFmtId="0" fontId="0" fillId="2" borderId="16" xfId="0" applyFill="1" applyBorder="1" applyAlignment="1">
      <alignment horizontal="left" vertical="center"/>
    </xf>
    <xf numFmtId="0" fontId="18" fillId="6" borderId="16" xfId="0" applyFont="1" applyFill="1" applyBorder="1" applyAlignment="1">
      <alignment horizontal="left"/>
    </xf>
    <xf numFmtId="0" fontId="18" fillId="0" borderId="16" xfId="0" applyFont="1" applyBorder="1" applyAlignment="1">
      <alignment horizontal="left"/>
    </xf>
    <xf numFmtId="0" fontId="0" fillId="9" borderId="16" xfId="0" applyFill="1" applyBorder="1" applyAlignment="1">
      <alignment horizontal="left"/>
    </xf>
    <xf numFmtId="0" fontId="0" fillId="0" borderId="16" xfId="0" applyBorder="1" applyAlignment="1">
      <alignment horizontal="left" vertical="center"/>
    </xf>
    <xf numFmtId="0" fontId="52" fillId="2" borderId="16" xfId="0" applyFont="1" applyFill="1" applyBorder="1" applyAlignment="1">
      <alignment horizontal="left" vertical="center"/>
    </xf>
    <xf numFmtId="0" fontId="53" fillId="6" borderId="16" xfId="0" applyFont="1" applyFill="1" applyBorder="1" applyAlignment="1">
      <alignment horizontal="left"/>
    </xf>
    <xf numFmtId="0" fontId="54" fillId="2" borderId="16" xfId="0" applyFont="1" applyFill="1" applyBorder="1" applyAlignment="1">
      <alignment horizontal="left" vertical="center"/>
    </xf>
    <xf numFmtId="0" fontId="57" fillId="6" borderId="16" xfId="0" applyFont="1" applyFill="1" applyBorder="1" applyAlignment="1">
      <alignment horizontal="left" vertical="center"/>
    </xf>
    <xf numFmtId="0" fontId="58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left" vertical="center"/>
    </xf>
    <xf numFmtId="0" fontId="47" fillId="0" borderId="16" xfId="0" applyFont="1" applyBorder="1" applyAlignment="1">
      <alignment horizontal="left" vertical="center" wrapText="1"/>
    </xf>
    <xf numFmtId="0" fontId="37" fillId="14" borderId="16" xfId="0" applyFont="1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0" fontId="21" fillId="0" borderId="16" xfId="0" applyFont="1" applyBorder="1" applyAlignment="1">
      <alignment horizontal="left"/>
    </xf>
    <xf numFmtId="0" fontId="66" fillId="6" borderId="16" xfId="0" applyFont="1" applyFill="1" applyBorder="1" applyAlignment="1">
      <alignment horizontal="left" vertical="center" wrapText="1"/>
    </xf>
    <xf numFmtId="0" fontId="54" fillId="19" borderId="16" xfId="0" applyFont="1" applyFill="1" applyBorder="1" applyAlignment="1">
      <alignment horizontal="left" vertical="center"/>
    </xf>
    <xf numFmtId="0" fontId="54" fillId="0" borderId="16" xfId="0" applyFont="1" applyBorder="1" applyAlignment="1">
      <alignment horizontal="left" vertical="center"/>
    </xf>
    <xf numFmtId="0" fontId="68" fillId="21" borderId="16" xfId="0" applyFont="1" applyFill="1" applyBorder="1" applyAlignment="1">
      <alignment horizontal="left"/>
    </xf>
    <xf numFmtId="0" fontId="67" fillId="6" borderId="16" xfId="0" applyFont="1" applyFill="1" applyBorder="1" applyAlignment="1">
      <alignment horizontal="left"/>
    </xf>
    <xf numFmtId="0" fontId="17" fillId="12" borderId="16" xfId="0" applyFont="1" applyFill="1" applyBorder="1" applyAlignment="1">
      <alignment horizontal="left" vertical="center"/>
    </xf>
    <xf numFmtId="0" fontId="70" fillId="0" borderId="16" xfId="0" applyFont="1" applyBorder="1" applyAlignment="1">
      <alignment horizontal="left" vertical="center"/>
    </xf>
    <xf numFmtId="0" fontId="35" fillId="0" borderId="16" xfId="0" applyFont="1" applyBorder="1" applyAlignment="1">
      <alignment horizontal="left" vertical="center" wrapText="1"/>
    </xf>
    <xf numFmtId="0" fontId="35" fillId="2" borderId="16" xfId="0" applyFont="1" applyFill="1" applyBorder="1" applyAlignment="1">
      <alignment horizontal="left" vertical="center" wrapText="1"/>
    </xf>
    <xf numFmtId="0" fontId="65" fillId="0" borderId="16" xfId="0" applyFont="1" applyBorder="1" applyAlignment="1">
      <alignment horizontal="left"/>
    </xf>
    <xf numFmtId="0" fontId="77" fillId="0" borderId="16" xfId="0" applyFont="1" applyBorder="1" applyAlignment="1">
      <alignment horizontal="left" vertical="center" wrapText="1"/>
    </xf>
    <xf numFmtId="0" fontId="37" fillId="0" borderId="16" xfId="0" applyFont="1" applyBorder="1" applyAlignment="1">
      <alignment horizontal="left" vertical="center"/>
    </xf>
    <xf numFmtId="0" fontId="79" fillId="6" borderId="16" xfId="0" applyFont="1" applyFill="1" applyBorder="1" applyAlignment="1">
      <alignment horizontal="left" vertical="center" wrapText="1"/>
    </xf>
    <xf numFmtId="0" fontId="0" fillId="15" borderId="16" xfId="0" applyFill="1" applyBorder="1" applyAlignment="1">
      <alignment horizontal="left"/>
    </xf>
    <xf numFmtId="0" fontId="0" fillId="2" borderId="16" xfId="0" applyFill="1" applyBorder="1" applyAlignment="1">
      <alignment horizontal="left" wrapText="1"/>
    </xf>
    <xf numFmtId="0" fontId="0" fillId="12" borderId="16" xfId="0" applyFill="1" applyBorder="1" applyAlignment="1">
      <alignment horizontal="left"/>
    </xf>
    <xf numFmtId="0" fontId="72" fillId="6" borderId="16" xfId="0" applyFont="1" applyFill="1" applyBorder="1" applyAlignment="1">
      <alignment horizontal="left" vertical="center" wrapText="1"/>
    </xf>
    <xf numFmtId="0" fontId="17" fillId="0" borderId="16" xfId="0" applyFont="1" applyBorder="1" applyAlignment="1">
      <alignment horizontal="left" vertical="center" wrapText="1"/>
    </xf>
    <xf numFmtId="0" fontId="72" fillId="0" borderId="16" xfId="0" applyFont="1" applyBorder="1" applyAlignment="1">
      <alignment horizontal="left" vertical="center" wrapText="1"/>
    </xf>
    <xf numFmtId="0" fontId="0" fillId="25" borderId="16" xfId="0" applyFill="1" applyBorder="1" applyAlignment="1">
      <alignment horizontal="left"/>
    </xf>
    <xf numFmtId="0" fontId="56" fillId="0" borderId="16" xfId="0" applyFont="1" applyBorder="1" applyAlignment="1">
      <alignment horizontal="left" vertical="center" wrapText="1"/>
    </xf>
    <xf numFmtId="0" fontId="57" fillId="10" borderId="16" xfId="0" applyFont="1" applyFill="1" applyBorder="1" applyAlignment="1">
      <alignment horizontal="left" vertical="center"/>
    </xf>
    <xf numFmtId="0" fontId="27" fillId="0" borderId="16" xfId="0" applyFont="1" applyBorder="1" applyAlignment="1">
      <alignment horizontal="left" vertical="center" wrapText="1"/>
    </xf>
    <xf numFmtId="0" fontId="66" fillId="0" borderId="16" xfId="0" applyFont="1" applyBorder="1" applyAlignment="1">
      <alignment horizontal="left" vertical="center" wrapText="1"/>
    </xf>
    <xf numFmtId="0" fontId="9" fillId="6" borderId="16" xfId="0" applyFont="1" applyFill="1" applyBorder="1" applyAlignment="1">
      <alignment horizontal="center" vertical="center"/>
    </xf>
    <xf numFmtId="0" fontId="41" fillId="6" borderId="16" xfId="0" applyFont="1" applyFill="1" applyBorder="1" applyAlignment="1">
      <alignment horizontal="left"/>
    </xf>
    <xf numFmtId="49" fontId="21" fillId="6" borderId="0" xfId="0" applyNumberFormat="1" applyFont="1" applyFill="1" applyAlignment="1">
      <alignment vertical="center"/>
    </xf>
    <xf numFmtId="166" fontId="24" fillId="6" borderId="11" xfId="0" applyNumberFormat="1" applyFont="1" applyFill="1" applyBorder="1" applyAlignment="1">
      <alignment horizontal="center"/>
    </xf>
    <xf numFmtId="0" fontId="82" fillId="6" borderId="0" xfId="0" applyFont="1" applyFill="1" applyAlignment="1">
      <alignment vertical="center"/>
    </xf>
    <xf numFmtId="0" fontId="3" fillId="6" borderId="0" xfId="0" applyFont="1" applyFill="1" applyAlignment="1">
      <alignment horizontal="left" vertical="center"/>
    </xf>
    <xf numFmtId="16" fontId="3" fillId="6" borderId="0" xfId="0" applyNumberFormat="1" applyFont="1" applyFill="1" applyAlignment="1">
      <alignment horizontal="left" vertical="center"/>
    </xf>
    <xf numFmtId="16" fontId="3" fillId="6" borderId="3" xfId="0" applyNumberFormat="1" applyFont="1" applyFill="1" applyBorder="1" applyAlignment="1">
      <alignment horizontal="left" vertical="center"/>
    </xf>
    <xf numFmtId="0" fontId="75" fillId="6" borderId="21" xfId="0" applyFont="1" applyFill="1" applyBorder="1" applyAlignment="1">
      <alignment vertical="center"/>
    </xf>
    <xf numFmtId="15" fontId="3" fillId="6" borderId="3" xfId="0" applyNumberFormat="1" applyFont="1" applyFill="1" applyBorder="1" applyAlignment="1">
      <alignment horizontal="left" vertical="center"/>
    </xf>
    <xf numFmtId="166" fontId="84" fillId="6" borderId="51" xfId="0" applyNumberFormat="1" applyFont="1" applyFill="1" applyBorder="1"/>
    <xf numFmtId="166" fontId="84" fillId="6" borderId="40" xfId="0" applyNumberFormat="1" applyFont="1" applyFill="1" applyBorder="1"/>
    <xf numFmtId="4" fontId="71" fillId="6" borderId="0" xfId="0" applyNumberFormat="1" applyFont="1" applyFill="1"/>
    <xf numFmtId="0" fontId="76" fillId="6" borderId="0" xfId="0" applyFont="1" applyFill="1" applyAlignment="1">
      <alignment vertical="center" wrapText="1"/>
    </xf>
    <xf numFmtId="14" fontId="24" fillId="6" borderId="13" xfId="0" applyNumberFormat="1" applyFont="1" applyFill="1" applyBorder="1" applyAlignment="1">
      <alignment horizontal="left"/>
    </xf>
    <xf numFmtId="15" fontId="24" fillId="6" borderId="13" xfId="0" applyNumberFormat="1" applyFont="1" applyFill="1" applyBorder="1" applyAlignment="1">
      <alignment horizontal="left"/>
    </xf>
    <xf numFmtId="15" fontId="21" fillId="6" borderId="3" xfId="0" applyNumberFormat="1" applyFont="1" applyFill="1" applyBorder="1"/>
    <xf numFmtId="185" fontId="3" fillId="4" borderId="3" xfId="0" applyNumberFormat="1" applyFont="1" applyFill="1" applyBorder="1" applyAlignment="1">
      <alignment horizontal="left" vertical="center"/>
    </xf>
    <xf numFmtId="0" fontId="84" fillId="6" borderId="16" xfId="0" applyFont="1" applyFill="1" applyBorder="1" applyAlignment="1">
      <alignment vertical="center" wrapText="1"/>
    </xf>
    <xf numFmtId="0" fontId="71" fillId="6" borderId="16" xfId="0" applyFont="1" applyFill="1" applyBorder="1" applyAlignment="1">
      <alignment vertical="center" wrapText="1"/>
    </xf>
    <xf numFmtId="0" fontId="71" fillId="6" borderId="0" xfId="0" applyFont="1" applyFill="1" applyAlignment="1">
      <alignment vertical="center" wrapText="1"/>
    </xf>
    <xf numFmtId="0" fontId="84" fillId="6" borderId="2" xfId="0" applyFont="1" applyFill="1" applyBorder="1" applyAlignment="1">
      <alignment horizontal="right" vertical="center"/>
    </xf>
    <xf numFmtId="0" fontId="87" fillId="6" borderId="19" xfId="0" applyFont="1" applyFill="1" applyBorder="1" applyAlignment="1">
      <alignment horizontal="center" vertical="center"/>
    </xf>
    <xf numFmtId="16" fontId="3" fillId="6" borderId="0" xfId="0" applyNumberFormat="1" applyFont="1" applyFill="1" applyAlignment="1">
      <alignment horizontal="center" vertical="center"/>
    </xf>
    <xf numFmtId="0" fontId="71" fillId="6" borderId="24" xfId="0" applyFont="1" applyFill="1" applyBorder="1" applyAlignment="1">
      <alignment vertical="center" wrapText="1"/>
    </xf>
    <xf numFmtId="0" fontId="138" fillId="6" borderId="16" xfId="0" applyFont="1" applyFill="1" applyBorder="1" applyAlignment="1">
      <alignment horizontal="center" vertical="center" wrapText="1"/>
    </xf>
    <xf numFmtId="168" fontId="76" fillId="6" borderId="63" xfId="0" quotePrefix="1" applyNumberFormat="1" applyFont="1" applyFill="1" applyBorder="1" applyAlignment="1">
      <alignment horizontal="right" vertical="center"/>
    </xf>
    <xf numFmtId="15" fontId="71" fillId="6" borderId="64" xfId="0" applyNumberFormat="1" applyFont="1" applyFill="1" applyBorder="1"/>
    <xf numFmtId="0" fontId="71" fillId="6" borderId="0" xfId="0" applyFont="1" applyFill="1"/>
    <xf numFmtId="0" fontId="84" fillId="6" borderId="16" xfId="0" applyFont="1" applyFill="1" applyBorder="1" applyAlignment="1">
      <alignment horizontal="right" vertical="center"/>
    </xf>
    <xf numFmtId="0" fontId="139" fillId="6" borderId="0" xfId="0" applyFont="1" applyFill="1" applyAlignment="1">
      <alignment horizontal="right" vertical="center"/>
    </xf>
    <xf numFmtId="164" fontId="71" fillId="6" borderId="0" xfId="0" applyNumberFormat="1" applyFont="1" applyFill="1"/>
    <xf numFmtId="0" fontId="71" fillId="6" borderId="0" xfId="0" quotePrefix="1" applyFont="1" applyFill="1" applyAlignment="1">
      <alignment horizontal="right" vertical="center"/>
    </xf>
    <xf numFmtId="0" fontId="109" fillId="21" borderId="0" xfId="0" applyFont="1" applyFill="1" applyAlignment="1">
      <alignment vertical="center"/>
    </xf>
    <xf numFmtId="0" fontId="0" fillId="21" borderId="0" xfId="0" applyFill="1" applyAlignment="1">
      <alignment horizontal="center"/>
    </xf>
    <xf numFmtId="0" fontId="0" fillId="21" borderId="0" xfId="0" applyFill="1" applyAlignment="1">
      <alignment vertical="center"/>
    </xf>
    <xf numFmtId="0" fontId="1" fillId="6" borderId="0" xfId="0" applyFont="1" applyFill="1" applyAlignment="1">
      <alignment vertical="center"/>
    </xf>
    <xf numFmtId="164" fontId="24" fillId="6" borderId="0" xfId="0" applyNumberFormat="1" applyFont="1" applyFill="1" applyAlignment="1">
      <alignment horizontal="center" vertical="center"/>
    </xf>
    <xf numFmtId="16" fontId="1" fillId="6" borderId="0" xfId="0" applyNumberFormat="1" applyFont="1" applyFill="1" applyAlignment="1">
      <alignment vertical="center"/>
    </xf>
    <xf numFmtId="0" fontId="24" fillId="6" borderId="0" xfId="0" applyFont="1" applyFill="1" applyAlignment="1">
      <alignment vertical="center"/>
    </xf>
    <xf numFmtId="16" fontId="24" fillId="6" borderId="0" xfId="0" applyNumberFormat="1" applyFont="1" applyFill="1" applyAlignment="1">
      <alignment vertical="center"/>
    </xf>
    <xf numFmtId="174" fontId="73" fillId="6" borderId="16" xfId="0" applyNumberFormat="1" applyFont="1" applyFill="1" applyBorder="1" applyAlignment="1">
      <alignment vertical="center"/>
    </xf>
    <xf numFmtId="0" fontId="18" fillId="6" borderId="3" xfId="0" applyFont="1" applyFill="1" applyBorder="1" applyAlignment="1">
      <alignment horizontal="left"/>
    </xf>
    <xf numFmtId="0" fontId="4" fillId="6" borderId="3" xfId="0" applyFont="1" applyFill="1" applyBorder="1" applyAlignment="1">
      <alignment vertical="center"/>
    </xf>
    <xf numFmtId="49" fontId="9" fillId="6" borderId="3" xfId="0" applyNumberFormat="1" applyFont="1" applyFill="1" applyBorder="1" applyAlignment="1">
      <alignment horizontal="left" vertical="center"/>
    </xf>
    <xf numFmtId="164" fontId="21" fillId="6" borderId="3" xfId="0" applyNumberFormat="1" applyFont="1" applyFill="1" applyBorder="1"/>
    <xf numFmtId="0" fontId="71" fillId="6" borderId="0" xfId="0" applyFont="1" applyFill="1" applyAlignment="1">
      <alignment vertical="center"/>
    </xf>
    <xf numFmtId="49" fontId="21" fillId="6" borderId="15" xfId="0" applyNumberFormat="1" applyFont="1" applyFill="1" applyBorder="1" applyAlignment="1">
      <alignment vertical="center"/>
    </xf>
    <xf numFmtId="38" fontId="21" fillId="6" borderId="15" xfId="0" applyNumberFormat="1" applyFont="1" applyFill="1" applyBorder="1" applyAlignment="1">
      <alignment horizontal="center"/>
    </xf>
    <xf numFmtId="49" fontId="21" fillId="6" borderId="15" xfId="0" applyNumberFormat="1" applyFont="1" applyFill="1" applyBorder="1" applyAlignment="1">
      <alignment horizontal="left" vertical="center"/>
    </xf>
    <xf numFmtId="49" fontId="21" fillId="6" borderId="13" xfId="0" applyNumberFormat="1" applyFont="1" applyFill="1" applyBorder="1" applyAlignment="1">
      <alignment vertical="center"/>
    </xf>
    <xf numFmtId="49" fontId="1" fillId="6" borderId="3" xfId="0" applyNumberFormat="1" applyFont="1" applyFill="1" applyBorder="1" applyAlignment="1">
      <alignment horizontal="left" vertical="center"/>
    </xf>
    <xf numFmtId="0" fontId="1" fillId="6" borderId="3" xfId="0" applyFont="1" applyFill="1" applyBorder="1" applyAlignment="1">
      <alignment horizontal="left"/>
    </xf>
    <xf numFmtId="0" fontId="1" fillId="6" borderId="3" xfId="0" applyFont="1" applyFill="1" applyBorder="1" applyAlignment="1">
      <alignment horizontal="center"/>
    </xf>
    <xf numFmtId="0" fontId="1" fillId="6" borderId="3" xfId="0" applyFont="1" applyFill="1" applyBorder="1" applyAlignment="1">
      <alignment vertical="center"/>
    </xf>
    <xf numFmtId="0" fontId="1" fillId="6" borderId="3" xfId="0" applyFont="1" applyFill="1" applyBorder="1" applyAlignment="1">
      <alignment horizontal="center" vertical="center"/>
    </xf>
    <xf numFmtId="0" fontId="130" fillId="6" borderId="0" xfId="0" applyFont="1" applyFill="1"/>
    <xf numFmtId="49" fontId="24" fillId="6" borderId="15" xfId="0" applyNumberFormat="1" applyFont="1" applyFill="1" applyBorder="1" applyAlignment="1">
      <alignment horizontal="left" vertical="center"/>
    </xf>
    <xf numFmtId="0" fontId="24" fillId="6" borderId="15" xfId="0" applyFont="1" applyFill="1" applyBorder="1"/>
    <xf numFmtId="38" fontId="24" fillId="6" borderId="15" xfId="0" applyNumberFormat="1" applyFont="1" applyFill="1" applyBorder="1" applyAlignment="1">
      <alignment horizontal="center"/>
    </xf>
    <xf numFmtId="0" fontId="24" fillId="6" borderId="11" xfId="0" applyFont="1" applyFill="1" applyBorder="1"/>
    <xf numFmtId="49" fontId="24" fillId="6" borderId="11" xfId="0" applyNumberFormat="1" applyFont="1" applyFill="1" applyBorder="1" applyAlignment="1">
      <alignment horizontal="left" vertical="center"/>
    </xf>
    <xf numFmtId="38" fontId="24" fillId="6" borderId="11" xfId="0" applyNumberFormat="1" applyFont="1" applyFill="1" applyBorder="1" applyAlignment="1">
      <alignment horizontal="center"/>
    </xf>
    <xf numFmtId="16" fontId="3" fillId="6" borderId="0" xfId="0" applyNumberFormat="1" applyFont="1" applyFill="1" applyAlignment="1">
      <alignment vertical="center"/>
    </xf>
    <xf numFmtId="0" fontId="81" fillId="6" borderId="21" xfId="0" applyFont="1" applyFill="1" applyBorder="1" applyAlignment="1">
      <alignment horizontal="center" vertical="center"/>
    </xf>
    <xf numFmtId="164" fontId="3" fillId="6" borderId="3" xfId="0" applyNumberFormat="1" applyFont="1" applyFill="1" applyBorder="1" applyAlignment="1">
      <alignment horizontal="center" vertical="center"/>
    </xf>
    <xf numFmtId="0" fontId="87" fillId="6" borderId="16" xfId="0" applyFont="1" applyFill="1" applyBorder="1" applyAlignment="1">
      <alignment vertical="center"/>
    </xf>
    <xf numFmtId="0" fontId="10" fillId="6" borderId="16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left" vertical="center"/>
    </xf>
    <xf numFmtId="0" fontId="71" fillId="6" borderId="0" xfId="0" applyFont="1" applyFill="1" applyAlignment="1">
      <alignment horizontal="center"/>
    </xf>
    <xf numFmtId="0" fontId="71" fillId="6" borderId="0" xfId="0" applyFont="1" applyFill="1" applyAlignment="1">
      <alignment horizontal="center" wrapText="1"/>
    </xf>
    <xf numFmtId="0" fontId="19" fillId="6" borderId="0" xfId="0" applyFont="1" applyFill="1" applyAlignment="1">
      <alignment horizontal="left"/>
    </xf>
    <xf numFmtId="0" fontId="115" fillId="6" borderId="0" xfId="0" applyFont="1" applyFill="1"/>
    <xf numFmtId="0" fontId="1" fillId="6" borderId="15" xfId="0" applyFont="1" applyFill="1" applyBorder="1" applyAlignment="1">
      <alignment vertical="center"/>
    </xf>
    <xf numFmtId="0" fontId="1" fillId="6" borderId="0" xfId="0" applyFont="1" applyFill="1" applyAlignment="1">
      <alignment horizontal="left"/>
    </xf>
    <xf numFmtId="0" fontId="3" fillId="25" borderId="3" xfId="0" applyFont="1" applyFill="1" applyBorder="1" applyAlignment="1">
      <alignment horizontal="left" vertical="center"/>
    </xf>
    <xf numFmtId="0" fontId="3" fillId="25" borderId="3" xfId="0" applyFont="1" applyFill="1" applyBorder="1" applyAlignment="1">
      <alignment horizontal="center" vertical="center"/>
    </xf>
    <xf numFmtId="0" fontId="3" fillId="25" borderId="3" xfId="0" applyFont="1" applyFill="1" applyBorder="1" applyAlignment="1">
      <alignment horizontal="left" vertical="center" wrapText="1"/>
    </xf>
    <xf numFmtId="0" fontId="3" fillId="25" borderId="3" xfId="0" applyFont="1" applyFill="1" applyBorder="1" applyAlignment="1">
      <alignment vertical="center" wrapText="1"/>
    </xf>
    <xf numFmtId="0" fontId="3" fillId="25" borderId="3" xfId="0" applyFont="1" applyFill="1" applyBorder="1" applyAlignment="1">
      <alignment horizontal="center" vertical="center" wrapText="1"/>
    </xf>
    <xf numFmtId="0" fontId="3" fillId="25" borderId="3" xfId="0" applyFont="1" applyFill="1" applyBorder="1" applyAlignment="1">
      <alignment horizontal="right" vertical="center" wrapText="1"/>
    </xf>
    <xf numFmtId="164" fontId="0" fillId="6" borderId="3" xfId="0" applyNumberFormat="1" applyFill="1" applyBorder="1"/>
    <xf numFmtId="164" fontId="1" fillId="6" borderId="5" xfId="0" applyNumberFormat="1" applyFont="1" applyFill="1" applyBorder="1" applyAlignment="1">
      <alignment horizontal="center" vertical="center"/>
    </xf>
    <xf numFmtId="0" fontId="106" fillId="6" borderId="17" xfId="0" applyFont="1" applyFill="1" applyBorder="1" applyAlignment="1">
      <alignment vertical="center"/>
    </xf>
    <xf numFmtId="0" fontId="106" fillId="6" borderId="23" xfId="0" applyFont="1" applyFill="1" applyBorder="1" applyAlignment="1">
      <alignment vertical="center"/>
    </xf>
    <xf numFmtId="165" fontId="76" fillId="6" borderId="1" xfId="0" applyNumberFormat="1" applyFont="1" applyFill="1" applyBorder="1" applyAlignment="1">
      <alignment horizontal="right" vertical="center"/>
    </xf>
    <xf numFmtId="165" fontId="76" fillId="6" borderId="0" xfId="0" applyNumberFormat="1" applyFont="1" applyFill="1" applyAlignment="1">
      <alignment horizontal="right" vertical="center"/>
    </xf>
    <xf numFmtId="0" fontId="84" fillId="6" borderId="1" xfId="0" applyFont="1" applyFill="1" applyBorder="1" applyAlignment="1">
      <alignment horizontal="right" vertical="center"/>
    </xf>
    <xf numFmtId="166" fontId="71" fillId="6" borderId="16" xfId="0" applyNumberFormat="1" applyFont="1" applyFill="1" applyBorder="1"/>
    <xf numFmtId="174" fontId="81" fillId="6" borderId="21" xfId="0" applyNumberFormat="1" applyFont="1" applyFill="1" applyBorder="1" applyAlignment="1">
      <alignment vertical="center"/>
    </xf>
    <xf numFmtId="174" fontId="91" fillId="6" borderId="21" xfId="0" applyNumberFormat="1" applyFont="1" applyFill="1" applyBorder="1" applyAlignment="1">
      <alignment vertical="center"/>
    </xf>
    <xf numFmtId="0" fontId="81" fillId="6" borderId="21" xfId="0" applyFont="1" applyFill="1" applyBorder="1" applyAlignment="1">
      <alignment vertical="center"/>
    </xf>
    <xf numFmtId="184" fontId="135" fillId="6" borderId="16" xfId="0" applyNumberFormat="1" applyFont="1" applyFill="1" applyBorder="1" applyAlignment="1">
      <alignment vertical="center"/>
    </xf>
    <xf numFmtId="171" fontId="9" fillId="6" borderId="16" xfId="0" applyNumberFormat="1" applyFont="1" applyFill="1" applyBorder="1" applyAlignment="1">
      <alignment horizontal="center" vertical="center"/>
    </xf>
    <xf numFmtId="3" fontId="2" fillId="6" borderId="3" xfId="0" applyNumberFormat="1" applyFont="1" applyFill="1" applyBorder="1" applyAlignment="1">
      <alignment horizontal="center"/>
    </xf>
    <xf numFmtId="165" fontId="2" fillId="6" borderId="3" xfId="1" applyFont="1" applyFill="1" applyBorder="1" applyAlignment="1">
      <alignment horizontal="center"/>
    </xf>
    <xf numFmtId="0" fontId="2" fillId="6" borderId="13" xfId="0" applyFont="1" applyFill="1" applyBorder="1" applyAlignment="1">
      <alignment horizontal="left"/>
    </xf>
    <xf numFmtId="0" fontId="3" fillId="6" borderId="65" xfId="0" applyFont="1" applyFill="1" applyBorder="1" applyAlignment="1">
      <alignment horizontal="left"/>
    </xf>
    <xf numFmtId="0" fontId="109" fillId="6" borderId="19" xfId="0" applyFont="1" applyFill="1" applyBorder="1" applyAlignment="1">
      <alignment horizontal="left" vertical="center"/>
    </xf>
    <xf numFmtId="0" fontId="30" fillId="6" borderId="5" xfId="0" applyFont="1" applyFill="1" applyBorder="1" applyAlignment="1">
      <alignment horizontal="left" vertical="center"/>
    </xf>
    <xf numFmtId="0" fontId="37" fillId="6" borderId="5" xfId="0" applyFont="1" applyFill="1" applyBorder="1" applyAlignment="1">
      <alignment horizontal="left" vertical="center"/>
    </xf>
    <xf numFmtId="164" fontId="84" fillId="6" borderId="0" xfId="0" applyNumberFormat="1" applyFont="1" applyFill="1" applyAlignment="1">
      <alignment vertical="center"/>
    </xf>
    <xf numFmtId="164" fontId="76" fillId="6" borderId="0" xfId="0" applyNumberFormat="1" applyFont="1" applyFill="1"/>
    <xf numFmtId="164" fontId="76" fillId="15" borderId="0" xfId="0" applyNumberFormat="1" applyFont="1" applyFill="1"/>
    <xf numFmtId="0" fontId="138" fillId="6" borderId="16" xfId="15" applyFont="1" applyFill="1" applyBorder="1" applyAlignment="1">
      <alignment horizontal="center" vertical="center" wrapText="1"/>
    </xf>
    <xf numFmtId="0" fontId="84" fillId="2" borderId="16" xfId="0" applyFont="1" applyFill="1" applyBorder="1" applyAlignment="1">
      <alignment vertical="center" wrapText="1"/>
    </xf>
    <xf numFmtId="0" fontId="76" fillId="2" borderId="16" xfId="0" applyFont="1" applyFill="1" applyBorder="1" applyAlignment="1">
      <alignment vertical="center" wrapText="1"/>
    </xf>
    <xf numFmtId="0" fontId="142" fillId="6" borderId="16" xfId="0" applyFont="1" applyFill="1" applyBorder="1" applyAlignment="1">
      <alignment vertical="center" wrapText="1"/>
    </xf>
    <xf numFmtId="0" fontId="142" fillId="6" borderId="0" xfId="0" applyFont="1" applyFill="1" applyAlignment="1">
      <alignment vertical="center" wrapText="1"/>
    </xf>
    <xf numFmtId="0" fontId="142" fillId="6" borderId="58" xfId="0" applyFont="1" applyFill="1" applyBorder="1" applyAlignment="1">
      <alignment horizontal="right" vertical="center"/>
    </xf>
    <xf numFmtId="0" fontId="142" fillId="6" borderId="2" xfId="0" applyFont="1" applyFill="1" applyBorder="1" applyAlignment="1">
      <alignment horizontal="right" vertical="center"/>
    </xf>
    <xf numFmtId="164" fontId="24" fillId="6" borderId="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wrapText="1"/>
    </xf>
    <xf numFmtId="3" fontId="0" fillId="6" borderId="3" xfId="0" applyNumberFormat="1" applyFill="1" applyBorder="1"/>
    <xf numFmtId="3" fontId="113" fillId="6" borderId="3" xfId="0" applyNumberFormat="1" applyFont="1" applyFill="1" applyBorder="1"/>
    <xf numFmtId="0" fontId="100" fillId="6" borderId="3" xfId="0" applyFont="1" applyFill="1" applyBorder="1" applyAlignment="1">
      <alignment horizontal="left"/>
    </xf>
    <xf numFmtId="49" fontId="119" fillId="6" borderId="3" xfId="0" applyNumberFormat="1" applyFont="1" applyFill="1" applyBorder="1" applyAlignment="1">
      <alignment horizontal="left"/>
    </xf>
    <xf numFmtId="0" fontId="143" fillId="6" borderId="16" xfId="0" applyFont="1" applyFill="1" applyBorder="1" applyAlignment="1">
      <alignment horizontal="left" vertical="center"/>
    </xf>
    <xf numFmtId="16" fontId="0" fillId="6" borderId="0" xfId="0" applyNumberFormat="1" applyFill="1"/>
    <xf numFmtId="0" fontId="144" fillId="6" borderId="3" xfId="0" applyFont="1" applyFill="1" applyBorder="1" applyAlignment="1">
      <alignment horizontal="left"/>
    </xf>
    <xf numFmtId="0" fontId="145" fillId="6" borderId="3" xfId="0" applyFont="1" applyFill="1" applyBorder="1" applyAlignment="1">
      <alignment horizontal="left"/>
    </xf>
    <xf numFmtId="0" fontId="146" fillId="6" borderId="3" xfId="0" applyFont="1" applyFill="1" applyBorder="1" applyAlignment="1">
      <alignment horizontal="left"/>
    </xf>
    <xf numFmtId="16" fontId="21" fillId="6" borderId="0" xfId="0" applyNumberFormat="1" applyFont="1" applyFill="1" applyAlignment="1">
      <alignment horizontal="center"/>
    </xf>
    <xf numFmtId="16" fontId="2" fillId="6" borderId="3" xfId="0" applyNumberFormat="1" applyFont="1" applyFill="1" applyBorder="1"/>
    <xf numFmtId="0" fontId="84" fillId="30" borderId="16" xfId="0" applyFont="1" applyFill="1" applyBorder="1" applyAlignment="1">
      <alignment vertical="center" wrapText="1"/>
    </xf>
    <xf numFmtId="49" fontId="3" fillId="6" borderId="3" xfId="0" applyNumberFormat="1" applyFont="1" applyFill="1" applyBorder="1"/>
    <xf numFmtId="0" fontId="70" fillId="6" borderId="16" xfId="0" applyFont="1" applyFill="1" applyBorder="1" applyAlignment="1">
      <alignment horizontal="left" vertical="center" wrapText="1"/>
    </xf>
    <xf numFmtId="0" fontId="70" fillId="6" borderId="16" xfId="0" applyFont="1" applyFill="1" applyBorder="1" applyAlignment="1">
      <alignment vertical="center" wrapText="1"/>
    </xf>
    <xf numFmtId="0" fontId="27" fillId="6" borderId="16" xfId="0" applyFont="1" applyFill="1" applyBorder="1" applyAlignment="1">
      <alignment vertical="center" wrapText="1"/>
    </xf>
    <xf numFmtId="14" fontId="0" fillId="6" borderId="16" xfId="0" applyNumberFormat="1" applyFill="1" applyBorder="1"/>
    <xf numFmtId="0" fontId="116" fillId="6" borderId="16" xfId="0" applyFont="1" applyFill="1" applyBorder="1" applyAlignment="1">
      <alignment horizontal="left" vertical="center"/>
    </xf>
    <xf numFmtId="0" fontId="116" fillId="6" borderId="16" xfId="0" applyFont="1" applyFill="1" applyBorder="1" applyAlignment="1">
      <alignment vertical="center"/>
    </xf>
    <xf numFmtId="0" fontId="27" fillId="6" borderId="16" xfId="0" applyFont="1" applyFill="1" applyBorder="1" applyAlignment="1">
      <alignment horizontal="left" vertical="center" wrapText="1"/>
    </xf>
    <xf numFmtId="0" fontId="2" fillId="6" borderId="16" xfId="0" applyFont="1" applyFill="1" applyBorder="1" applyAlignment="1">
      <alignment horizontal="center" vertical="center" wrapText="1"/>
    </xf>
    <xf numFmtId="0" fontId="64" fillId="6" borderId="16" xfId="0" applyFont="1" applyFill="1" applyBorder="1" applyAlignment="1">
      <alignment horizontal="left" vertical="center" wrapText="1"/>
    </xf>
    <xf numFmtId="0" fontId="120" fillId="6" borderId="16" xfId="0" applyFont="1" applyFill="1" applyBorder="1" applyAlignment="1">
      <alignment horizontal="left" vertical="center" wrapText="1"/>
    </xf>
    <xf numFmtId="0" fontId="122" fillId="6" borderId="16" xfId="0" applyFont="1" applyFill="1" applyBorder="1" applyAlignment="1">
      <alignment horizontal="left" vertical="center"/>
    </xf>
    <xf numFmtId="0" fontId="125" fillId="6" borderId="16" xfId="0" applyFont="1" applyFill="1" applyBorder="1" applyAlignment="1">
      <alignment horizontal="justify" vertical="center"/>
    </xf>
    <xf numFmtId="0" fontId="27" fillId="6" borderId="16" xfId="0" applyFont="1" applyFill="1" applyBorder="1" applyAlignment="1">
      <alignment horizontal="right" vertical="center"/>
    </xf>
    <xf numFmtId="0" fontId="123" fillId="6" borderId="16" xfId="0" applyFont="1" applyFill="1" applyBorder="1" applyAlignment="1">
      <alignment horizontal="right" vertical="center"/>
    </xf>
    <xf numFmtId="0" fontId="17" fillId="6" borderId="16" xfId="0" applyFont="1" applyFill="1" applyBorder="1" applyAlignment="1">
      <alignment horizontal="right" vertical="center"/>
    </xf>
    <xf numFmtId="0" fontId="124" fillId="6" borderId="16" xfId="0" applyFont="1" applyFill="1" applyBorder="1" applyAlignment="1">
      <alignment horizontal="left" vertical="center"/>
    </xf>
    <xf numFmtId="0" fontId="126" fillId="6" borderId="16" xfId="0" applyFont="1" applyFill="1" applyBorder="1" applyAlignment="1">
      <alignment horizontal="justify" vertical="center"/>
    </xf>
    <xf numFmtId="0" fontId="124" fillId="6" borderId="16" xfId="0" applyFont="1" applyFill="1" applyBorder="1" applyAlignment="1">
      <alignment horizontal="center" vertical="center"/>
    </xf>
    <xf numFmtId="173" fontId="0" fillId="6" borderId="16" xfId="0" applyNumberFormat="1" applyFill="1" applyBorder="1"/>
    <xf numFmtId="1" fontId="0" fillId="6" borderId="16" xfId="0" applyNumberFormat="1" applyFill="1" applyBorder="1"/>
    <xf numFmtId="0" fontId="0" fillId="6" borderId="21" xfId="0" applyFill="1" applyBorder="1"/>
    <xf numFmtId="0" fontId="129" fillId="6" borderId="16" xfId="0" applyFont="1" applyFill="1" applyBorder="1" applyAlignment="1">
      <alignment horizontal="left" vertical="center"/>
    </xf>
    <xf numFmtId="181" fontId="0" fillId="6" borderId="16" xfId="1" applyNumberFormat="1" applyFont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0" fontId="131" fillId="6" borderId="16" xfId="0" applyFont="1" applyFill="1" applyBorder="1" applyAlignment="1">
      <alignment horizontal="left" vertical="center"/>
    </xf>
    <xf numFmtId="181" fontId="0" fillId="6" borderId="0" xfId="1" applyNumberFormat="1" applyFont="1" applyFill="1" applyBorder="1" applyAlignment="1">
      <alignment horizontal="right"/>
    </xf>
    <xf numFmtId="15" fontId="0" fillId="6" borderId="16" xfId="0" applyNumberFormat="1" applyFill="1" applyBorder="1"/>
    <xf numFmtId="0" fontId="0" fillId="6" borderId="62" xfId="0" applyFill="1" applyBorder="1"/>
    <xf numFmtId="17" fontId="0" fillId="6" borderId="16" xfId="0" applyNumberFormat="1" applyFill="1" applyBorder="1"/>
    <xf numFmtId="0" fontId="30" fillId="6" borderId="16" xfId="0" applyFont="1" applyFill="1" applyBorder="1" applyAlignment="1">
      <alignment horizontal="left"/>
    </xf>
    <xf numFmtId="0" fontId="76" fillId="9" borderId="0" xfId="0" applyFont="1" applyFill="1" applyAlignment="1">
      <alignment horizontal="right" vertical="center"/>
    </xf>
    <xf numFmtId="164" fontId="71" fillId="9" borderId="0" xfId="0" applyNumberFormat="1" applyFont="1" applyFill="1"/>
    <xf numFmtId="166" fontId="11" fillId="31" borderId="3" xfId="1" applyNumberFormat="1" applyFont="1" applyFill="1" applyBorder="1" applyAlignment="1" applyProtection="1">
      <alignment horizontal="right"/>
    </xf>
    <xf numFmtId="0" fontId="111" fillId="18" borderId="16" xfId="0" applyFont="1" applyFill="1" applyBorder="1" applyAlignment="1">
      <alignment horizontal="center" vertical="center" wrapText="1"/>
    </xf>
    <xf numFmtId="0" fontId="111" fillId="18" borderId="10" xfId="0" applyFont="1" applyFill="1" applyBorder="1" applyAlignment="1">
      <alignment horizontal="center" vertical="center"/>
    </xf>
    <xf numFmtId="0" fontId="0" fillId="8" borderId="60" xfId="0" applyFill="1" applyBorder="1" applyAlignment="1">
      <alignment horizontal="center"/>
    </xf>
    <xf numFmtId="0" fontId="0" fillId="8" borderId="42" xfId="0" applyFill="1" applyBorder="1" applyAlignment="1">
      <alignment horizontal="center"/>
    </xf>
    <xf numFmtId="0" fontId="0" fillId="15" borderId="60" xfId="0" applyFill="1" applyBorder="1" applyAlignment="1">
      <alignment horizontal="center"/>
    </xf>
    <xf numFmtId="0" fontId="0" fillId="15" borderId="42" xfId="0" applyFill="1" applyBorder="1" applyAlignment="1">
      <alignment horizontal="center"/>
    </xf>
    <xf numFmtId="0" fontId="110" fillId="29" borderId="16" xfId="0" applyFont="1" applyFill="1" applyBorder="1" applyAlignment="1">
      <alignment horizontal="center"/>
    </xf>
    <xf numFmtId="0" fontId="110" fillId="18" borderId="16" xfId="0" applyFont="1" applyFill="1" applyBorder="1" applyAlignment="1">
      <alignment horizontal="center" vertical="center" wrapText="1"/>
    </xf>
    <xf numFmtId="0" fontId="110" fillId="18" borderId="10" xfId="0" applyFont="1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vertical="top" wrapText="1"/>
    </xf>
    <xf numFmtId="0" fontId="0" fillId="6" borderId="62" xfId="0" applyFill="1" applyBorder="1" applyAlignment="1">
      <alignment horizontal="center" vertical="top" wrapText="1"/>
    </xf>
    <xf numFmtId="0" fontId="0" fillId="6" borderId="25" xfId="0" applyFill="1" applyBorder="1" applyAlignment="1">
      <alignment horizontal="center" vertical="top" wrapText="1"/>
    </xf>
    <xf numFmtId="0" fontId="0" fillId="6" borderId="16" xfId="0" applyFill="1" applyBorder="1" applyAlignment="1">
      <alignment horizontal="center" wrapText="1"/>
    </xf>
    <xf numFmtId="0" fontId="0" fillId="6" borderId="10" xfId="0" applyFill="1" applyBorder="1" applyAlignment="1">
      <alignment horizontal="left" wrapText="1"/>
    </xf>
    <xf numFmtId="0" fontId="0" fillId="6" borderId="62" xfId="0" applyFill="1" applyBorder="1" applyAlignment="1">
      <alignment horizontal="left"/>
    </xf>
    <xf numFmtId="0" fontId="0" fillId="6" borderId="25" xfId="0" applyFill="1" applyBorder="1" applyAlignment="1">
      <alignment horizontal="left"/>
    </xf>
    <xf numFmtId="0" fontId="0" fillId="6" borderId="16" xfId="0" applyFill="1" applyBorder="1" applyAlignment="1">
      <alignment horizontal="left" wrapText="1"/>
    </xf>
    <xf numFmtId="0" fontId="0" fillId="6" borderId="16" xfId="0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0" fontId="0" fillId="6" borderId="16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wrapText="1"/>
    </xf>
    <xf numFmtId="0" fontId="0" fillId="6" borderId="62" xfId="0" applyFill="1" applyBorder="1" applyAlignment="1">
      <alignment horizontal="center" wrapText="1"/>
    </xf>
    <xf numFmtId="0" fontId="0" fillId="6" borderId="25" xfId="0" applyFill="1" applyBorder="1" applyAlignment="1">
      <alignment horizontal="center" wrapText="1"/>
    </xf>
    <xf numFmtId="0" fontId="0" fillId="6" borderId="16" xfId="0" applyFill="1" applyBorder="1" applyAlignment="1">
      <alignment horizontal="left" vertical="top" wrapText="1"/>
    </xf>
    <xf numFmtId="0" fontId="0" fillId="6" borderId="16" xfId="0" applyFill="1" applyBorder="1" applyAlignment="1">
      <alignment horizontal="left" vertical="top"/>
    </xf>
    <xf numFmtId="0" fontId="37" fillId="6" borderId="16" xfId="0" applyFont="1" applyFill="1" applyBorder="1" applyAlignment="1">
      <alignment horizontal="center" vertical="center" wrapText="1"/>
    </xf>
    <xf numFmtId="0" fontId="37" fillId="6" borderId="16" xfId="0" applyFont="1" applyFill="1" applyBorder="1" applyAlignment="1">
      <alignment horizontal="center" vertical="center"/>
    </xf>
    <xf numFmtId="0" fontId="0" fillId="6" borderId="16" xfId="0" applyFill="1" applyBorder="1" applyAlignment="1">
      <alignment horizontal="left" vertical="center" wrapText="1"/>
    </xf>
    <xf numFmtId="0" fontId="0" fillId="6" borderId="16" xfId="0" applyFill="1" applyBorder="1" applyAlignment="1">
      <alignment vertical="center"/>
    </xf>
    <xf numFmtId="0" fontId="0" fillId="6" borderId="16" xfId="0" applyFill="1" applyBorder="1" applyAlignment="1">
      <alignment vertical="top" wrapText="1"/>
    </xf>
    <xf numFmtId="0" fontId="0" fillId="0" borderId="16" xfId="0" applyBorder="1" applyAlignment="1">
      <alignment horizontal="center" wrapText="1"/>
    </xf>
    <xf numFmtId="0" fontId="17" fillId="0" borderId="16" xfId="0" applyFont="1" applyBorder="1" applyAlignment="1">
      <alignment horizontal="center" vertical="center"/>
    </xf>
    <xf numFmtId="0" fontId="17" fillId="6" borderId="16" xfId="0" applyFont="1" applyFill="1" applyBorder="1" applyAlignment="1">
      <alignment vertical="center"/>
    </xf>
    <xf numFmtId="0" fontId="0" fillId="0" borderId="16" xfId="0" applyBorder="1" applyAlignment="1">
      <alignment horizontal="left" vertical="center" wrapText="1"/>
    </xf>
    <xf numFmtId="0" fontId="0" fillId="0" borderId="16" xfId="0" applyBorder="1" applyAlignment="1">
      <alignment horizontal="center" vertical="top" wrapText="1"/>
    </xf>
    <xf numFmtId="16" fontId="0" fillId="6" borderId="16" xfId="0" applyNumberFormat="1" applyFill="1" applyBorder="1" applyAlignment="1">
      <alignment vertical="center"/>
    </xf>
    <xf numFmtId="0" fontId="0" fillId="0" borderId="16" xfId="0" applyBorder="1" applyAlignment="1">
      <alignment vertical="center"/>
    </xf>
    <xf numFmtId="0" fontId="2" fillId="0" borderId="1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</cellXfs>
  <cellStyles count="16">
    <cellStyle name="AeE­ [0]_INQUIRY ¿μ¾÷AßAø " xfId="3" xr:uid="{00000000-0005-0000-0000-000001000000}"/>
    <cellStyle name="AeE­_INQUIRY ¿μ¾÷AßAø " xfId="4" xr:uid="{00000000-0005-0000-0000-000002000000}"/>
    <cellStyle name="AÞ¸¶ [0]_INQUIRY ¿?¾÷AßAø " xfId="5" xr:uid="{00000000-0005-0000-0000-000003000000}"/>
    <cellStyle name="AÞ¸¶_INQUIRY ¿?¾÷AßAø " xfId="6" xr:uid="{00000000-0005-0000-0000-000004000000}"/>
    <cellStyle name="C?AØ_¿?¾÷CoE² " xfId="7" xr:uid="{00000000-0005-0000-0000-000005000000}"/>
    <cellStyle name="C￥AØ_¿μ¾÷CoE² " xfId="8" xr:uid="{00000000-0005-0000-0000-000006000000}"/>
    <cellStyle name="Ç¥ÁØ_laroux_4_ÃÑÇÕ°è " xfId="9" xr:uid="{00000000-0005-0000-0000-000007000000}"/>
    <cellStyle name="Comma" xfId="1" builtinId="3"/>
    <cellStyle name="Followed Hyperlink" xfId="14" builtinId="9" hidden="1"/>
    <cellStyle name="Hyperlink" xfId="2" builtinId="8" hidden="1"/>
    <cellStyle name="Normal" xfId="0" builtinId="0"/>
    <cellStyle name="Normal 4 12" xfId="15" xr:uid="{00000000-0005-0000-0000-00000C000000}"/>
    <cellStyle name="콤마 [0]_ 비목별 월별기술 " xfId="10" xr:uid="{00000000-0005-0000-0000-00000D000000}"/>
    <cellStyle name="콤마_ 비목별 월별기술 " xfId="11" xr:uid="{00000000-0005-0000-0000-00000E000000}"/>
    <cellStyle name="통화 [0]_††††† " xfId="12" xr:uid="{00000000-0005-0000-0000-00000F000000}"/>
    <cellStyle name="통화_††††† " xfId="13" xr:uid="{00000000-0005-0000-0000-000010000000}"/>
  </cellStyles>
  <dxfs count="21"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3300"/>
      <color rgb="FFFF99FF"/>
      <color rgb="FFCDF5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/Documents%20and%20Settings/qil/My%20Documents/everything%20here/Sherry%20Li/daily/0612/12.3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tive place"/>
      <sheetName val="Sheet1"/>
      <sheetName val="form"/>
      <sheetName val="form2"/>
      <sheetName val="form3"/>
      <sheetName val="tt"/>
      <sheetName val="11"/>
      <sheetName val="22"/>
      <sheetName val="33"/>
      <sheetName val="1"/>
      <sheetName val="2"/>
      <sheetName val="4"/>
      <sheetName val="3"/>
      <sheetName val="5"/>
      <sheetName val="考勤(1)"/>
      <sheetName val="考勤1"/>
      <sheetName val="日报1"/>
      <sheetName val="日报2"/>
      <sheetName val="日报3"/>
      <sheetName val="考勤(5)"/>
      <sheetName val="制贩会议"/>
      <sheetName val="制贩会议 (2)"/>
      <sheetName val="everyday"/>
      <sheetName val="OT"/>
      <sheetName val="旷工率"/>
      <sheetName val="比較人數 "/>
      <sheetName val="共通考勤1"/>
      <sheetName val="共通考勤2"/>
      <sheetName val="金型部考勤"/>
      <sheetName val="生产技术部考勤"/>
      <sheetName val="D11考勤 "/>
      <sheetName val="D12考勤"/>
      <sheetName val="D13考勤"/>
      <sheetName val="D21考勤"/>
      <sheetName val="D22考勤"/>
      <sheetName val="D23考勤"/>
      <sheetName val="D31,39考勤"/>
      <sheetName val="D32考勤"/>
      <sheetName val="D5考勤"/>
      <sheetName val="D61考勤"/>
      <sheetName val="D62考勤"/>
      <sheetName val="D81考勤"/>
      <sheetName val="D82考勤"/>
      <sheetName val="D83考勤"/>
      <sheetName val="D84考勤"/>
      <sheetName val="D92考勤"/>
      <sheetName val="D93考勤"/>
      <sheetName val="D94考勤"/>
      <sheetName val="每月变动"/>
      <sheetName val="月报(1)"/>
      <sheetName val="月报(2"/>
      <sheetName val="月报(3)"/>
      <sheetName val="考勤(2)"/>
      <sheetName val="考勤(3)"/>
      <sheetName val="考勤(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>
        <row r="54">
          <cell r="B54" t="str">
            <v>660B</v>
          </cell>
          <cell r="C54">
            <v>12</v>
          </cell>
        </row>
        <row r="55">
          <cell r="B55" t="str">
            <v>661A</v>
          </cell>
          <cell r="C55">
            <v>22</v>
          </cell>
          <cell r="D55">
            <v>3</v>
          </cell>
        </row>
        <row r="56">
          <cell r="B56" t="str">
            <v>662A</v>
          </cell>
          <cell r="C56">
            <v>19</v>
          </cell>
          <cell r="D56">
            <v>3</v>
          </cell>
        </row>
        <row r="57">
          <cell r="B57" t="str">
            <v>663A</v>
          </cell>
          <cell r="C57">
            <v>22</v>
          </cell>
        </row>
        <row r="58">
          <cell r="B58" t="str">
            <v>663B</v>
          </cell>
          <cell r="C58">
            <v>12</v>
          </cell>
        </row>
        <row r="59">
          <cell r="B59" t="str">
            <v>665A</v>
          </cell>
          <cell r="C59">
            <v>21</v>
          </cell>
          <cell r="D59">
            <v>5</v>
          </cell>
        </row>
        <row r="60">
          <cell r="B60" t="str">
            <v>665B</v>
          </cell>
          <cell r="C60">
            <v>11</v>
          </cell>
        </row>
        <row r="61">
          <cell r="B61" t="str">
            <v>666A</v>
          </cell>
          <cell r="C61">
            <v>23</v>
          </cell>
          <cell r="D61">
            <v>3</v>
          </cell>
        </row>
        <row r="62">
          <cell r="B62" t="str">
            <v>667A</v>
          </cell>
          <cell r="C62">
            <v>21</v>
          </cell>
          <cell r="D62">
            <v>3</v>
          </cell>
        </row>
        <row r="63">
          <cell r="B63" t="str">
            <v>668A</v>
          </cell>
          <cell r="C63">
            <v>21</v>
          </cell>
          <cell r="D63">
            <v>5</v>
          </cell>
        </row>
        <row r="64">
          <cell r="B64" t="str">
            <v>668B</v>
          </cell>
          <cell r="C64">
            <v>19</v>
          </cell>
          <cell r="D64">
            <v>4</v>
          </cell>
        </row>
        <row r="65">
          <cell r="B65">
            <v>669</v>
          </cell>
          <cell r="C65">
            <v>12</v>
          </cell>
          <cell r="D65">
            <v>3</v>
          </cell>
        </row>
        <row r="66">
          <cell r="B66" t="str">
            <v>670A</v>
          </cell>
          <cell r="C66">
            <v>27</v>
          </cell>
          <cell r="D66">
            <v>0</v>
          </cell>
        </row>
        <row r="67">
          <cell r="B67" t="str">
            <v>670B</v>
          </cell>
          <cell r="C67">
            <v>25</v>
          </cell>
        </row>
        <row r="68">
          <cell r="B68" t="str">
            <v>671A</v>
          </cell>
          <cell r="C68">
            <v>26</v>
          </cell>
        </row>
        <row r="69">
          <cell r="B69" t="str">
            <v>671B</v>
          </cell>
          <cell r="C69">
            <v>30</v>
          </cell>
          <cell r="D69">
            <v>3</v>
          </cell>
        </row>
        <row r="70">
          <cell r="B70" t="str">
            <v>672A</v>
          </cell>
          <cell r="C70">
            <v>21</v>
          </cell>
        </row>
        <row r="71">
          <cell r="B71" t="str">
            <v>672B</v>
          </cell>
          <cell r="C71">
            <v>19</v>
          </cell>
          <cell r="D71">
            <v>5</v>
          </cell>
        </row>
        <row r="72">
          <cell r="B72" t="str">
            <v>673A</v>
          </cell>
          <cell r="C72">
            <v>47</v>
          </cell>
        </row>
        <row r="73">
          <cell r="B73" t="str">
            <v>673B</v>
          </cell>
          <cell r="C73">
            <v>41</v>
          </cell>
        </row>
        <row r="74">
          <cell r="B74" t="str">
            <v>673C</v>
          </cell>
          <cell r="C74">
            <v>41</v>
          </cell>
          <cell r="D74">
            <v>7</v>
          </cell>
        </row>
        <row r="75">
          <cell r="B75" t="str">
            <v>673D</v>
          </cell>
          <cell r="C75">
            <v>40</v>
          </cell>
          <cell r="D75">
            <v>7</v>
          </cell>
        </row>
        <row r="76">
          <cell r="B76">
            <v>676</v>
          </cell>
          <cell r="C76">
            <v>57</v>
          </cell>
          <cell r="D76">
            <v>10</v>
          </cell>
        </row>
        <row r="77">
          <cell r="B77" t="str">
            <v>新机种制作</v>
          </cell>
          <cell r="C77">
            <v>3</v>
          </cell>
          <cell r="D77">
            <v>1</v>
          </cell>
        </row>
        <row r="78">
          <cell r="B78" t="str">
            <v>间接合计</v>
          </cell>
          <cell r="C78">
            <v>183</v>
          </cell>
          <cell r="D78">
            <v>119</v>
          </cell>
          <cell r="E78">
            <v>5</v>
          </cell>
          <cell r="F78">
            <v>1</v>
          </cell>
          <cell r="G78">
            <v>0</v>
          </cell>
        </row>
        <row r="79">
          <cell r="B79" t="str">
            <v>直接合计</v>
          </cell>
          <cell r="C79">
            <v>928</v>
          </cell>
          <cell r="D79">
            <v>94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总合计</v>
          </cell>
          <cell r="C80">
            <v>1111</v>
          </cell>
          <cell r="D80">
            <v>213</v>
          </cell>
          <cell r="E80">
            <v>5</v>
          </cell>
          <cell r="F80">
            <v>1</v>
          </cell>
          <cell r="G80">
            <v>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bfrage von AS400 X420PRDSD_1" backgroundRefresh="0" connectionId="1" xr16:uid="{00000000-0016-0000-0500-000000000000}" autoFormatId="16" applyNumberFormats="0" applyBorderFormats="0" applyFontFormats="0" applyPatternFormats="0" applyAlignmentFormats="0" applyWidthHeightFormats="0">
  <queryTableRefresh nextId="9">
    <queryTableFields count="7">
      <queryTableField id="1" name="LSFIRM" tableColumnId="1"/>
      <queryTableField id="2" name="LSWKNR" tableColumnId="2"/>
      <queryTableField id="3" name="LSTENR" tableColumnId="3"/>
      <queryTableField id="4" name="LSLANR" tableColumnId="4"/>
      <queryTableField id="6" name="LSLGBE" tableColumnId="6"/>
      <queryTableField id="7" name="LSLBQS" tableColumnId="7"/>
      <queryTableField id="8" name="LSSPMG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le_Abfrage_von_AS400_X420PRDSD3" displayName="Tabelle_Abfrage_von_AS400_X420PRDSD3" ref="A2:G1353" tableType="queryTable" totalsRowShown="0" headerRowDxfId="8" dataDxfId="7">
  <autoFilter ref="A2:G1353" xr:uid="{00000000-0009-0000-0100-000002000000}"/>
  <tableColumns count="7">
    <tableColumn id="1" xr3:uid="{00000000-0010-0000-0000-000001000000}" uniqueName="1" name="LSFIRM" queryTableFieldId="1" dataDxfId="6"/>
    <tableColumn id="2" xr3:uid="{00000000-0010-0000-0000-000002000000}" uniqueName="2" name="LSWKNR" queryTableFieldId="2" dataDxfId="5"/>
    <tableColumn id="3" xr3:uid="{00000000-0010-0000-0000-000003000000}" uniqueName="3" name="LSTENR" queryTableFieldId="3" dataDxfId="4"/>
    <tableColumn id="4" xr3:uid="{00000000-0010-0000-0000-000004000000}" uniqueName="4" name="LSLANR" queryTableFieldId="4" dataDxfId="3"/>
    <tableColumn id="6" xr3:uid="{00000000-0010-0000-0000-000006000000}" uniqueName="6" name="LSLGBE" queryTableFieldId="6" dataDxfId="2"/>
    <tableColumn id="7" xr3:uid="{00000000-0010-0000-0000-000007000000}" uniqueName="7" name="LSLBQS" queryTableFieldId="7" dataDxfId="1"/>
    <tableColumn id="8" xr3:uid="{00000000-0010-0000-0000-000008000000}" uniqueName="8" name="LSSPMG" queryTableFieldId="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kalyanmoy.chatterjee@faurecia.com" TargetMode="External"/><Relationship Id="rId13" Type="http://schemas.openxmlformats.org/officeDocument/2006/relationships/hyperlink" Target="mailto:Luna.Lu@cn.bauerhin.com" TargetMode="External"/><Relationship Id="rId3" Type="http://schemas.openxmlformats.org/officeDocument/2006/relationships/hyperlink" Target="mailto:s-boku@tachi-s.co.jp" TargetMode="External"/><Relationship Id="rId7" Type="http://schemas.openxmlformats.org/officeDocument/2006/relationships/hyperlink" Target="mailto:andrzej.dymek@bauerhin.com]" TargetMode="External"/><Relationship Id="rId12" Type="http://schemas.openxmlformats.org/officeDocument/2006/relationships/hyperlink" Target="mailto:Luna.Lu@cn.bauerhin.com" TargetMode="External"/><Relationship Id="rId2" Type="http://schemas.openxmlformats.org/officeDocument/2006/relationships/hyperlink" Target="mailto:luna.lu@bauerhin.cn" TargetMode="External"/><Relationship Id="rId1" Type="http://schemas.openxmlformats.org/officeDocument/2006/relationships/hyperlink" Target="mailto:gavin.li@bauerhin.cn]%20China" TargetMode="External"/><Relationship Id="rId6" Type="http://schemas.openxmlformats.org/officeDocument/2006/relationships/hyperlink" Target="mailto:versand@bauerhin.com" TargetMode="External"/><Relationship Id="rId11" Type="http://schemas.openxmlformats.org/officeDocument/2006/relationships/hyperlink" Target="mailto:axel.farr@bauerhin.com" TargetMode="External"/><Relationship Id="rId5" Type="http://schemas.openxmlformats.org/officeDocument/2006/relationships/hyperlink" Target="mailto:andrzej.dymek@bauerhin.com]" TargetMode="External"/><Relationship Id="rId15" Type="http://schemas.openxmlformats.org/officeDocument/2006/relationships/printerSettings" Target="../printerSettings/printerSettings3.bin"/><Relationship Id="rId10" Type="http://schemas.openxmlformats.org/officeDocument/2006/relationships/hyperlink" Target="mailto:axel.farr@bauerhin.com" TargetMode="External"/><Relationship Id="rId4" Type="http://schemas.openxmlformats.org/officeDocument/2006/relationships/hyperlink" Target="mailto:litter.liu@bauerhin.cn" TargetMode="External"/><Relationship Id="rId9" Type="http://schemas.openxmlformats.org/officeDocument/2006/relationships/hyperlink" Target="mailto:markus.mann@bauerhin.com" TargetMode="External"/><Relationship Id="rId14" Type="http://schemas.openxmlformats.org/officeDocument/2006/relationships/hyperlink" Target="mailto:steve.kang@bauerhin.co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92D050"/>
  </sheetPr>
  <dimension ref="A1:UBN2640"/>
  <sheetViews>
    <sheetView zoomScale="70" zoomScaleNormal="70" workbookViewId="0">
      <pane xSplit="10" ySplit="5" topLeftCell="TX2623" activePane="bottomRight" state="frozen"/>
      <selection pane="topRight" activeCell="BR99" sqref="BR99"/>
      <selection pane="bottomLeft" activeCell="BR99" sqref="BR99"/>
      <selection pane="bottomRight" activeCell="B2663" sqref="B2663"/>
    </sheetView>
  </sheetViews>
  <sheetFormatPr defaultColWidth="9.109375" defaultRowHeight="13.8"/>
  <cols>
    <col min="1" max="1" width="15.6640625" style="102" customWidth="1"/>
    <col min="2" max="2" width="23.33203125" style="102" customWidth="1"/>
    <col min="3" max="3" width="22.6640625" style="102" customWidth="1"/>
    <col min="4" max="4" width="24.88671875" style="81" customWidth="1"/>
    <col min="5" max="5" width="19.44140625" style="34" hidden="1" customWidth="1"/>
    <col min="6" max="6" width="12.33203125" style="102" hidden="1" customWidth="1"/>
    <col min="7" max="7" width="33.88671875" style="34" customWidth="1"/>
    <col min="8" max="8" width="15.88671875" style="81" customWidth="1"/>
    <col min="9" max="9" width="15.109375" style="81" customWidth="1"/>
    <col min="10" max="10" width="20.44140625" style="183" customWidth="1"/>
    <col min="11" max="11" width="11.88671875" style="20" customWidth="1"/>
    <col min="12" max="12" width="17.6640625" style="20" customWidth="1"/>
    <col min="13" max="13" width="15.6640625" style="20" customWidth="1"/>
    <col min="14" max="14" width="20.88671875" style="21" customWidth="1"/>
    <col min="15" max="42" width="9.6640625" style="21" hidden="1" customWidth="1"/>
    <col min="43" max="43" width="11" style="21" hidden="1" customWidth="1"/>
    <col min="44" max="46" width="9.6640625" style="21" hidden="1" customWidth="1"/>
    <col min="47" max="47" width="11.109375" style="21" hidden="1" customWidth="1"/>
    <col min="48" max="94" width="9.6640625" style="21" hidden="1" customWidth="1"/>
    <col min="95" max="97" width="12" style="21" hidden="1" customWidth="1"/>
    <col min="98" max="198" width="9.6640625" style="21" hidden="1" customWidth="1"/>
    <col min="199" max="280" width="17.44140625" style="21" hidden="1" customWidth="1"/>
    <col min="281" max="313" width="17.44140625" style="21" customWidth="1"/>
    <col min="314" max="323" width="16.44140625" style="21" customWidth="1"/>
    <col min="324" max="333" width="17.6640625" style="21" customWidth="1"/>
    <col min="334" max="536" width="16.44140625" style="21" customWidth="1"/>
    <col min="537" max="547" width="19.109375" style="21" customWidth="1"/>
    <col min="548" max="548" width="16.44140625" style="21" customWidth="1"/>
    <col min="549" max="14262" width="9.6640625" style="21" customWidth="1"/>
    <col min="14263" max="16384" width="9.109375" style="21"/>
  </cols>
  <sheetData>
    <row r="1" spans="1:14262" ht="15" customHeight="1">
      <c r="A1" s="4"/>
      <c r="B1" s="141" t="s">
        <v>0</v>
      </c>
      <c r="C1" s="141" t="s">
        <v>1</v>
      </c>
      <c r="D1" s="2"/>
      <c r="E1" s="142"/>
      <c r="F1" s="4"/>
      <c r="G1" s="92"/>
      <c r="H1" s="2"/>
      <c r="I1" s="2"/>
      <c r="J1" s="91"/>
      <c r="K1" s="184"/>
      <c r="L1" s="184"/>
      <c r="M1" s="184"/>
      <c r="N1" s="121"/>
      <c r="O1" s="143">
        <f t="shared" ref="O1:AD1" si="0">SUM(O6:O3986)</f>
        <v>8000</v>
      </c>
      <c r="P1" s="143">
        <f t="shared" si="0"/>
        <v>48200</v>
      </c>
      <c r="Q1" s="143">
        <f t="shared" si="0"/>
        <v>7600</v>
      </c>
      <c r="R1" s="143">
        <f t="shared" si="0"/>
        <v>30000</v>
      </c>
      <c r="S1" s="143">
        <f t="shared" si="0"/>
        <v>38600</v>
      </c>
      <c r="T1" s="143">
        <f t="shared" si="0"/>
        <v>16000</v>
      </c>
      <c r="U1" s="143">
        <f t="shared" si="0"/>
        <v>6800</v>
      </c>
      <c r="V1" s="143">
        <f t="shared" si="0"/>
        <v>72900</v>
      </c>
      <c r="W1" s="143">
        <f t="shared" si="0"/>
        <v>14300</v>
      </c>
      <c r="X1" s="143">
        <f t="shared" si="0"/>
        <v>15900</v>
      </c>
      <c r="Y1" s="143">
        <f t="shared" si="0"/>
        <v>1800</v>
      </c>
      <c r="Z1" s="143">
        <f t="shared" si="0"/>
        <v>41863</v>
      </c>
      <c r="AA1" s="143">
        <f t="shared" si="0"/>
        <v>5716</v>
      </c>
      <c r="AB1" s="143">
        <f t="shared" si="0"/>
        <v>1600</v>
      </c>
      <c r="AC1" s="143">
        <f t="shared" si="0"/>
        <v>34209</v>
      </c>
      <c r="AD1" s="143">
        <f t="shared" si="0"/>
        <v>50328</v>
      </c>
      <c r="AE1" s="359">
        <v>0</v>
      </c>
      <c r="AF1" s="143">
        <f>SUM(AF6:AF3986)</f>
        <v>534</v>
      </c>
      <c r="AG1" s="143">
        <f>SUM(AG6:AG3986)</f>
        <v>59600</v>
      </c>
      <c r="AH1" s="375">
        <v>0</v>
      </c>
      <c r="AI1" s="143">
        <f t="shared" ref="AI1:AV1" si="1">SUM(AI6:AI3986)</f>
        <v>19400</v>
      </c>
      <c r="AJ1" s="143">
        <f t="shared" si="1"/>
        <v>1080</v>
      </c>
      <c r="AK1" s="397">
        <f t="shared" si="1"/>
        <v>20500</v>
      </c>
      <c r="AL1" s="143">
        <f t="shared" si="1"/>
        <v>8500</v>
      </c>
      <c r="AM1" s="143">
        <f t="shared" si="1"/>
        <v>27600</v>
      </c>
      <c r="AN1" s="143">
        <f t="shared" si="1"/>
        <v>8700</v>
      </c>
      <c r="AO1" s="143">
        <f t="shared" si="1"/>
        <v>14800</v>
      </c>
      <c r="AP1" s="143">
        <f t="shared" si="1"/>
        <v>900</v>
      </c>
      <c r="AQ1" s="143">
        <f t="shared" si="1"/>
        <v>39700</v>
      </c>
      <c r="AR1" s="143">
        <f t="shared" si="1"/>
        <v>7300</v>
      </c>
      <c r="AS1" s="143">
        <f t="shared" si="1"/>
        <v>9400</v>
      </c>
      <c r="AT1" s="143">
        <f t="shared" si="1"/>
        <v>0</v>
      </c>
      <c r="AU1" s="143">
        <f t="shared" si="1"/>
        <v>42800</v>
      </c>
      <c r="AV1" s="143">
        <f t="shared" si="1"/>
        <v>35900</v>
      </c>
      <c r="AW1" s="34">
        <v>0</v>
      </c>
      <c r="AX1" s="397">
        <f t="shared" ref="AX1:BI1" si="2">SUM(AX6:AX3986)</f>
        <v>30070</v>
      </c>
      <c r="AY1" s="397">
        <f t="shared" si="2"/>
        <v>4400</v>
      </c>
      <c r="AZ1" s="397">
        <f t="shared" si="2"/>
        <v>35300</v>
      </c>
      <c r="BA1" s="397">
        <f t="shared" si="2"/>
        <v>8000</v>
      </c>
      <c r="BB1" s="397">
        <f t="shared" si="2"/>
        <v>0</v>
      </c>
      <c r="BC1" s="397">
        <f t="shared" si="2"/>
        <v>12400</v>
      </c>
      <c r="BD1" s="397">
        <f t="shared" si="2"/>
        <v>0</v>
      </c>
      <c r="BE1" s="397">
        <f t="shared" si="2"/>
        <v>7500</v>
      </c>
      <c r="BF1" s="397">
        <f t="shared" si="2"/>
        <v>0</v>
      </c>
      <c r="BG1" s="397">
        <f t="shared" si="2"/>
        <v>14720</v>
      </c>
      <c r="BH1" s="397">
        <f t="shared" si="2"/>
        <v>1000</v>
      </c>
      <c r="BI1" s="397">
        <f t="shared" si="2"/>
        <v>27600</v>
      </c>
      <c r="BJ1" s="34">
        <v>0</v>
      </c>
      <c r="BK1" s="397">
        <f t="shared" ref="BK1:BV1" si="3">SUM(BK6:BK3986)</f>
        <v>7800</v>
      </c>
      <c r="BL1" s="397">
        <f t="shared" si="3"/>
        <v>6800</v>
      </c>
      <c r="BM1" s="397">
        <f t="shared" si="3"/>
        <v>24100</v>
      </c>
      <c r="BN1" s="397">
        <f t="shared" si="3"/>
        <v>17000</v>
      </c>
      <c r="BO1" s="397">
        <f t="shared" si="3"/>
        <v>19600</v>
      </c>
      <c r="BP1" s="397">
        <f t="shared" si="3"/>
        <v>26200</v>
      </c>
      <c r="BQ1" s="397">
        <f t="shared" si="3"/>
        <v>46500</v>
      </c>
      <c r="BR1" s="397">
        <f t="shared" si="3"/>
        <v>56400</v>
      </c>
      <c r="BS1" s="397">
        <f t="shared" si="3"/>
        <v>8000</v>
      </c>
      <c r="BT1" s="397">
        <f t="shared" si="3"/>
        <v>15600</v>
      </c>
      <c r="BU1" s="397">
        <f t="shared" si="3"/>
        <v>42900</v>
      </c>
      <c r="BV1" s="397">
        <f t="shared" si="3"/>
        <v>64749</v>
      </c>
      <c r="BW1" s="34">
        <v>0</v>
      </c>
      <c r="BX1" s="397">
        <f t="shared" ref="BX1:EI1" si="4">SUM(BX6:BX3986)</f>
        <v>8000</v>
      </c>
      <c r="BY1" s="397">
        <f t="shared" si="4"/>
        <v>13900</v>
      </c>
      <c r="BZ1" s="397">
        <f t="shared" si="4"/>
        <v>66000</v>
      </c>
      <c r="CA1" s="397">
        <f t="shared" si="4"/>
        <v>7000</v>
      </c>
      <c r="CB1" s="397">
        <f t="shared" si="4"/>
        <v>15400</v>
      </c>
      <c r="CC1" s="143">
        <f t="shared" si="4"/>
        <v>28400</v>
      </c>
      <c r="CD1" s="143">
        <f t="shared" si="4"/>
        <v>31495</v>
      </c>
      <c r="CE1" s="143">
        <f t="shared" si="4"/>
        <v>3700</v>
      </c>
      <c r="CF1" s="143">
        <f t="shared" si="4"/>
        <v>18500</v>
      </c>
      <c r="CG1" s="143">
        <f t="shared" si="4"/>
        <v>84800</v>
      </c>
      <c r="CH1" s="143">
        <f t="shared" si="4"/>
        <v>6400</v>
      </c>
      <c r="CI1" s="143">
        <f t="shared" si="4"/>
        <v>16000</v>
      </c>
      <c r="CJ1" s="143">
        <f t="shared" si="4"/>
        <v>6750</v>
      </c>
      <c r="CK1" s="143">
        <f t="shared" si="4"/>
        <v>50000</v>
      </c>
      <c r="CL1" s="143">
        <f t="shared" si="4"/>
        <v>6600</v>
      </c>
      <c r="CM1" s="143">
        <f t="shared" si="4"/>
        <v>43400</v>
      </c>
      <c r="CN1" s="143">
        <f t="shared" si="4"/>
        <v>83907</v>
      </c>
      <c r="CO1" s="143">
        <f t="shared" si="4"/>
        <v>47700</v>
      </c>
      <c r="CP1" s="143">
        <f t="shared" si="4"/>
        <v>34300</v>
      </c>
      <c r="CQ1" s="143">
        <f t="shared" si="4"/>
        <v>19200</v>
      </c>
      <c r="CR1" s="143">
        <f t="shared" si="4"/>
        <v>47700</v>
      </c>
      <c r="CS1" s="143">
        <f t="shared" si="4"/>
        <v>8300</v>
      </c>
      <c r="CT1" s="143">
        <f t="shared" si="4"/>
        <v>43350</v>
      </c>
      <c r="CU1" s="143">
        <f t="shared" si="4"/>
        <v>28030</v>
      </c>
      <c r="CV1" s="143">
        <f t="shared" si="4"/>
        <v>3800</v>
      </c>
      <c r="CW1" s="143">
        <f t="shared" si="4"/>
        <v>34500.000008940697</v>
      </c>
      <c r="CX1" s="143">
        <f t="shared" si="4"/>
        <v>37120</v>
      </c>
      <c r="CY1" s="143">
        <f t="shared" si="4"/>
        <v>4000</v>
      </c>
      <c r="CZ1" s="143">
        <f t="shared" si="4"/>
        <v>4400</v>
      </c>
      <c r="DA1" s="143">
        <f t="shared" si="4"/>
        <v>41450</v>
      </c>
      <c r="DB1" s="143">
        <f t="shared" si="4"/>
        <v>14912</v>
      </c>
      <c r="DC1" s="143">
        <f t="shared" si="4"/>
        <v>53000</v>
      </c>
      <c r="DD1" s="143">
        <f t="shared" si="4"/>
        <v>1600</v>
      </c>
      <c r="DE1" s="143">
        <f t="shared" si="4"/>
        <v>39399.999991059303</v>
      </c>
      <c r="DF1" s="143">
        <f t="shared" si="4"/>
        <v>26500</v>
      </c>
      <c r="DG1" s="143">
        <f t="shared" si="4"/>
        <v>19200</v>
      </c>
      <c r="DH1" s="143">
        <f t="shared" si="4"/>
        <v>18200</v>
      </c>
      <c r="DI1" s="143">
        <f t="shared" si="4"/>
        <v>18340</v>
      </c>
      <c r="DJ1" s="143">
        <f t="shared" si="4"/>
        <v>9700</v>
      </c>
      <c r="DK1" s="143">
        <f t="shared" si="4"/>
        <v>74500</v>
      </c>
      <c r="DL1" s="143">
        <f t="shared" si="4"/>
        <v>48860</v>
      </c>
      <c r="DM1" s="143">
        <f t="shared" si="4"/>
        <v>205</v>
      </c>
      <c r="DN1" s="143">
        <f t="shared" si="4"/>
        <v>3000</v>
      </c>
      <c r="DO1" s="143">
        <f t="shared" si="4"/>
        <v>15800</v>
      </c>
      <c r="DP1" s="143">
        <f t="shared" si="4"/>
        <v>51200</v>
      </c>
      <c r="DQ1" s="143">
        <f t="shared" si="4"/>
        <v>15100</v>
      </c>
      <c r="DR1" s="143">
        <f t="shared" si="4"/>
        <v>300</v>
      </c>
      <c r="DS1" s="143">
        <f t="shared" si="4"/>
        <v>16904</v>
      </c>
      <c r="DT1" s="143">
        <f t="shared" si="4"/>
        <v>7500</v>
      </c>
      <c r="DU1" s="143">
        <f t="shared" si="4"/>
        <v>25500</v>
      </c>
      <c r="DV1" s="143">
        <f t="shared" si="4"/>
        <v>2100</v>
      </c>
      <c r="DW1" s="143">
        <f t="shared" si="4"/>
        <v>9700</v>
      </c>
      <c r="DX1" s="143">
        <f t="shared" si="4"/>
        <v>4300</v>
      </c>
      <c r="DY1" s="143">
        <f t="shared" si="4"/>
        <v>13500</v>
      </c>
      <c r="DZ1" s="143">
        <f t="shared" si="4"/>
        <v>55600</v>
      </c>
      <c r="EA1" s="143">
        <f t="shared" si="4"/>
        <v>361</v>
      </c>
      <c r="EB1" s="143">
        <f t="shared" si="4"/>
        <v>40165</v>
      </c>
      <c r="EC1" s="143">
        <f t="shared" si="4"/>
        <v>33565</v>
      </c>
      <c r="ED1" s="143">
        <f t="shared" si="4"/>
        <v>1936</v>
      </c>
      <c r="EE1" s="143">
        <f t="shared" si="4"/>
        <v>30372</v>
      </c>
      <c r="EF1" s="143">
        <f t="shared" si="4"/>
        <v>52800</v>
      </c>
      <c r="EG1" s="143">
        <f t="shared" si="4"/>
        <v>46613</v>
      </c>
      <c r="EH1" s="143">
        <f t="shared" si="4"/>
        <v>29900</v>
      </c>
      <c r="EI1" s="143">
        <f t="shared" si="4"/>
        <v>22000</v>
      </c>
      <c r="EJ1" s="143">
        <f t="shared" ref="EJ1:GU1" si="5">SUM(EJ6:EJ3986)</f>
        <v>1110</v>
      </c>
      <c r="EK1" s="143">
        <f t="shared" si="5"/>
        <v>20900</v>
      </c>
      <c r="EL1" s="143">
        <f t="shared" si="5"/>
        <v>28300</v>
      </c>
      <c r="EM1" s="143">
        <f t="shared" si="5"/>
        <v>58300</v>
      </c>
      <c r="EN1" s="143">
        <f t="shared" si="5"/>
        <v>17600</v>
      </c>
      <c r="EO1" s="143">
        <f t="shared" si="5"/>
        <v>16100</v>
      </c>
      <c r="EP1" s="143">
        <f t="shared" si="5"/>
        <v>24550</v>
      </c>
      <c r="EQ1" s="143">
        <f t="shared" si="5"/>
        <v>2800</v>
      </c>
      <c r="ER1" s="143">
        <f t="shared" si="5"/>
        <v>62300</v>
      </c>
      <c r="ES1" s="143">
        <f t="shared" si="5"/>
        <v>13450</v>
      </c>
      <c r="ET1" s="143">
        <f t="shared" si="5"/>
        <v>20900</v>
      </c>
      <c r="EU1" s="143">
        <f t="shared" si="5"/>
        <v>20700</v>
      </c>
      <c r="EV1" s="143">
        <f t="shared" si="5"/>
        <v>52100</v>
      </c>
      <c r="EW1" s="143">
        <f t="shared" si="5"/>
        <v>50</v>
      </c>
      <c r="EX1" s="143">
        <f t="shared" si="5"/>
        <v>7500</v>
      </c>
      <c r="EY1" s="143">
        <f t="shared" si="5"/>
        <v>15700</v>
      </c>
      <c r="EZ1" s="143">
        <f t="shared" si="5"/>
        <v>87200</v>
      </c>
      <c r="FA1" s="143">
        <f t="shared" si="5"/>
        <v>22600</v>
      </c>
      <c r="FB1" s="143">
        <f t="shared" si="5"/>
        <v>28900</v>
      </c>
      <c r="FC1" s="143">
        <f t="shared" si="5"/>
        <v>38100</v>
      </c>
      <c r="FD1" s="143">
        <f t="shared" si="5"/>
        <v>94100</v>
      </c>
      <c r="FE1" s="143">
        <f t="shared" si="5"/>
        <v>20000</v>
      </c>
      <c r="FF1" s="143">
        <f t="shared" si="5"/>
        <v>32300</v>
      </c>
      <c r="FG1" s="143">
        <f t="shared" si="5"/>
        <v>29000</v>
      </c>
      <c r="FH1" s="143">
        <f t="shared" si="5"/>
        <v>100</v>
      </c>
      <c r="FI1" s="143">
        <f t="shared" si="5"/>
        <v>64700</v>
      </c>
      <c r="FJ1" s="143">
        <f t="shared" si="5"/>
        <v>28550</v>
      </c>
      <c r="FK1" s="143">
        <f t="shared" si="5"/>
        <v>14200</v>
      </c>
      <c r="FL1" s="143">
        <f t="shared" si="5"/>
        <v>67310</v>
      </c>
      <c r="FM1" s="143">
        <f t="shared" si="5"/>
        <v>45500</v>
      </c>
      <c r="FN1" s="143">
        <f t="shared" si="5"/>
        <v>8515</v>
      </c>
      <c r="FO1" s="143">
        <f t="shared" si="5"/>
        <v>0</v>
      </c>
      <c r="FP1" s="143">
        <f t="shared" si="5"/>
        <v>27371</v>
      </c>
      <c r="FQ1" s="143">
        <f t="shared" si="5"/>
        <v>12830</v>
      </c>
      <c r="FR1" s="143">
        <f t="shared" si="5"/>
        <v>41500</v>
      </c>
      <c r="FS1" s="143">
        <f t="shared" si="5"/>
        <v>14400</v>
      </c>
      <c r="FT1" s="143">
        <f t="shared" si="5"/>
        <v>8500</v>
      </c>
      <c r="FU1" s="143">
        <f t="shared" si="5"/>
        <v>0</v>
      </c>
      <c r="FV1" s="143">
        <f t="shared" si="5"/>
        <v>13944</v>
      </c>
      <c r="FW1" s="143">
        <f t="shared" si="5"/>
        <v>22548</v>
      </c>
      <c r="FX1" s="143">
        <f t="shared" si="5"/>
        <v>0</v>
      </c>
      <c r="FY1" s="143">
        <f t="shared" si="5"/>
        <v>37556</v>
      </c>
      <c r="FZ1" s="143">
        <f t="shared" si="5"/>
        <v>50074</v>
      </c>
      <c r="GA1" s="143">
        <f t="shared" si="5"/>
        <v>35450</v>
      </c>
      <c r="GB1" s="143">
        <f t="shared" si="5"/>
        <v>14140</v>
      </c>
      <c r="GC1" s="143">
        <f t="shared" si="5"/>
        <v>33512</v>
      </c>
      <c r="GD1" s="143">
        <f t="shared" si="5"/>
        <v>112600</v>
      </c>
      <c r="GE1" s="143">
        <f t="shared" si="5"/>
        <v>9000</v>
      </c>
      <c r="GF1" s="143">
        <f t="shared" si="5"/>
        <v>14350</v>
      </c>
      <c r="GG1" s="143">
        <f t="shared" si="5"/>
        <v>12060</v>
      </c>
      <c r="GH1" s="143">
        <f t="shared" si="5"/>
        <v>69500</v>
      </c>
      <c r="GI1" s="143">
        <f t="shared" si="5"/>
        <v>18000</v>
      </c>
      <c r="GJ1" s="143">
        <f t="shared" si="5"/>
        <v>24400</v>
      </c>
      <c r="GK1" s="143">
        <f t="shared" si="5"/>
        <v>6200</v>
      </c>
      <c r="GL1" s="143">
        <f t="shared" si="5"/>
        <v>6300</v>
      </c>
      <c r="GM1" s="143">
        <f t="shared" si="5"/>
        <v>104500</v>
      </c>
      <c r="GN1" s="143">
        <f t="shared" si="5"/>
        <v>21000</v>
      </c>
      <c r="GO1" s="143">
        <f t="shared" si="5"/>
        <v>65100</v>
      </c>
      <c r="GP1" s="143">
        <f t="shared" si="5"/>
        <v>10500</v>
      </c>
      <c r="GQ1" s="143">
        <f t="shared" si="5"/>
        <v>32742</v>
      </c>
      <c r="GR1" s="143">
        <f t="shared" si="5"/>
        <v>5422</v>
      </c>
      <c r="GS1" s="143">
        <f t="shared" si="5"/>
        <v>12400</v>
      </c>
      <c r="GT1" s="143">
        <f t="shared" si="5"/>
        <v>23320</v>
      </c>
      <c r="GU1" s="143">
        <f t="shared" si="5"/>
        <v>61900</v>
      </c>
      <c r="GV1" s="143">
        <f t="shared" ref="GV1:JG1" si="6">SUM(GV6:GV3986)</f>
        <v>3000</v>
      </c>
      <c r="GW1" s="143">
        <f t="shared" si="6"/>
        <v>52314</v>
      </c>
      <c r="GX1" s="143">
        <f t="shared" si="6"/>
        <v>14400</v>
      </c>
      <c r="GY1" s="143">
        <f t="shared" si="6"/>
        <v>92600</v>
      </c>
      <c r="GZ1" s="143">
        <f t="shared" si="6"/>
        <v>0</v>
      </c>
      <c r="HA1" s="143">
        <f t="shared" si="6"/>
        <v>0</v>
      </c>
      <c r="HB1" s="143">
        <f t="shared" si="6"/>
        <v>0</v>
      </c>
      <c r="HC1" s="143">
        <f t="shared" si="6"/>
        <v>4000</v>
      </c>
      <c r="HD1" s="143">
        <f t="shared" si="6"/>
        <v>300</v>
      </c>
      <c r="HE1" s="143">
        <f t="shared" si="6"/>
        <v>12500</v>
      </c>
      <c r="HF1" s="143">
        <f t="shared" si="6"/>
        <v>49700</v>
      </c>
      <c r="HG1" s="143">
        <f t="shared" si="6"/>
        <v>29700</v>
      </c>
      <c r="HH1" s="143">
        <f t="shared" si="6"/>
        <v>0</v>
      </c>
      <c r="HI1" s="143">
        <f t="shared" si="6"/>
        <v>0</v>
      </c>
      <c r="HJ1" s="143">
        <f t="shared" si="6"/>
        <v>0</v>
      </c>
      <c r="HK1" s="143">
        <f t="shared" si="6"/>
        <v>20</v>
      </c>
      <c r="HL1" s="143">
        <f t="shared" si="6"/>
        <v>52900</v>
      </c>
      <c r="HM1" s="143">
        <f t="shared" si="6"/>
        <v>15850</v>
      </c>
      <c r="HN1" s="143">
        <f t="shared" si="6"/>
        <v>0</v>
      </c>
      <c r="HO1" s="143">
        <f t="shared" si="6"/>
        <v>0</v>
      </c>
      <c r="HP1" s="143">
        <f t="shared" si="6"/>
        <v>0</v>
      </c>
      <c r="HQ1" s="143">
        <f t="shared" si="6"/>
        <v>0</v>
      </c>
      <c r="HR1" s="143">
        <f t="shared" si="6"/>
        <v>0</v>
      </c>
      <c r="HS1" s="143">
        <f t="shared" si="6"/>
        <v>0</v>
      </c>
      <c r="HT1" s="143">
        <f t="shared" si="6"/>
        <v>0</v>
      </c>
      <c r="HU1" s="143">
        <f t="shared" si="6"/>
        <v>0</v>
      </c>
      <c r="HV1" s="143">
        <f t="shared" si="6"/>
        <v>0</v>
      </c>
      <c r="HW1" s="143">
        <f t="shared" si="6"/>
        <v>0</v>
      </c>
      <c r="HX1" s="143">
        <f t="shared" si="6"/>
        <v>4200</v>
      </c>
      <c r="HY1" s="143">
        <f t="shared" si="6"/>
        <v>5100</v>
      </c>
      <c r="HZ1" s="143">
        <f t="shared" si="6"/>
        <v>15500</v>
      </c>
      <c r="IA1" s="143">
        <f t="shared" si="6"/>
        <v>31505</v>
      </c>
      <c r="IB1" s="143">
        <f t="shared" si="6"/>
        <v>0</v>
      </c>
      <c r="IC1" s="143">
        <f t="shared" si="6"/>
        <v>0</v>
      </c>
      <c r="ID1" s="143">
        <f t="shared" si="6"/>
        <v>0</v>
      </c>
      <c r="IE1" s="143">
        <f t="shared" si="6"/>
        <v>4008</v>
      </c>
      <c r="IF1" s="143">
        <f t="shared" si="6"/>
        <v>40800</v>
      </c>
      <c r="IG1" s="143">
        <f t="shared" si="6"/>
        <v>18000</v>
      </c>
      <c r="IH1" s="143">
        <f t="shared" si="6"/>
        <v>24640</v>
      </c>
      <c r="II1" s="143">
        <f t="shared" si="6"/>
        <v>0</v>
      </c>
      <c r="IJ1" s="143">
        <f t="shared" si="6"/>
        <v>0</v>
      </c>
      <c r="IK1" s="143">
        <f t="shared" si="6"/>
        <v>0</v>
      </c>
      <c r="IL1" s="143">
        <f t="shared" si="6"/>
        <v>800</v>
      </c>
      <c r="IM1" s="143">
        <f t="shared" si="6"/>
        <v>8000</v>
      </c>
      <c r="IN1" s="143">
        <f t="shared" si="6"/>
        <v>17800</v>
      </c>
      <c r="IO1" s="143">
        <f t="shared" si="6"/>
        <v>35980</v>
      </c>
      <c r="IP1" s="143">
        <f t="shared" si="6"/>
        <v>0</v>
      </c>
      <c r="IQ1" s="143">
        <f t="shared" si="6"/>
        <v>0</v>
      </c>
      <c r="IR1" s="143">
        <f t="shared" si="6"/>
        <v>0</v>
      </c>
      <c r="IS1" s="143">
        <f t="shared" si="6"/>
        <v>4400</v>
      </c>
      <c r="IT1" s="143">
        <f t="shared" si="6"/>
        <v>8400</v>
      </c>
      <c r="IU1" s="143">
        <f t="shared" si="6"/>
        <v>55400</v>
      </c>
      <c r="IV1" s="143">
        <f t="shared" si="6"/>
        <v>47122</v>
      </c>
      <c r="IW1" s="143">
        <f t="shared" si="6"/>
        <v>0</v>
      </c>
      <c r="IX1" s="143">
        <f t="shared" si="6"/>
        <v>0</v>
      </c>
      <c r="IY1" s="143">
        <f t="shared" si="6"/>
        <v>0</v>
      </c>
      <c r="IZ1" s="143">
        <f t="shared" si="6"/>
        <v>6201</v>
      </c>
      <c r="JA1" s="143">
        <f t="shared" si="6"/>
        <v>10000</v>
      </c>
      <c r="JB1" s="143">
        <f t="shared" si="6"/>
        <v>26200</v>
      </c>
      <c r="JC1" s="143">
        <f t="shared" si="6"/>
        <v>38574</v>
      </c>
      <c r="JD1" s="143">
        <f t="shared" si="6"/>
        <v>13500</v>
      </c>
      <c r="JE1" s="143">
        <f t="shared" si="6"/>
        <v>0</v>
      </c>
      <c r="JF1" s="143">
        <f t="shared" si="6"/>
        <v>0</v>
      </c>
      <c r="JG1" s="143">
        <f t="shared" si="6"/>
        <v>4000</v>
      </c>
      <c r="JH1" s="143">
        <f t="shared" ref="JH1:LS1" si="7">SUM(JH6:JH3986)</f>
        <v>7800</v>
      </c>
      <c r="JI1" s="143">
        <f t="shared" si="7"/>
        <v>69110</v>
      </c>
      <c r="JJ1" s="143">
        <f t="shared" si="7"/>
        <v>13000</v>
      </c>
      <c r="JK1" s="143">
        <f t="shared" si="7"/>
        <v>0</v>
      </c>
      <c r="JL1" s="143">
        <f t="shared" si="7"/>
        <v>0</v>
      </c>
      <c r="JM1" s="143">
        <f t="shared" si="7"/>
        <v>0</v>
      </c>
      <c r="JN1" s="143">
        <f t="shared" si="7"/>
        <v>0</v>
      </c>
      <c r="JO1" s="143">
        <f t="shared" si="7"/>
        <v>9150</v>
      </c>
      <c r="JP1" s="143">
        <f t="shared" si="7"/>
        <v>5200</v>
      </c>
      <c r="JQ1" s="143">
        <f t="shared" si="7"/>
        <v>22925</v>
      </c>
      <c r="JR1" s="143">
        <f t="shared" si="7"/>
        <v>0</v>
      </c>
      <c r="JS1" s="143">
        <f t="shared" si="7"/>
        <v>0</v>
      </c>
      <c r="JT1" s="143">
        <f t="shared" si="7"/>
        <v>0</v>
      </c>
      <c r="JU1" s="143">
        <f t="shared" si="7"/>
        <v>3500</v>
      </c>
      <c r="JV1" s="143">
        <f t="shared" si="7"/>
        <v>11838</v>
      </c>
      <c r="JW1" s="143">
        <f t="shared" si="7"/>
        <v>27100</v>
      </c>
      <c r="JX1" s="143">
        <f t="shared" si="7"/>
        <v>1028804</v>
      </c>
      <c r="JY1" s="143">
        <f t="shared" si="7"/>
        <v>0</v>
      </c>
      <c r="JZ1" s="143">
        <f t="shared" si="7"/>
        <v>0</v>
      </c>
      <c r="KA1" s="143">
        <f t="shared" si="7"/>
        <v>0</v>
      </c>
      <c r="KB1" s="143">
        <f t="shared" si="7"/>
        <v>0</v>
      </c>
      <c r="KC1" s="143">
        <f t="shared" si="7"/>
        <v>8162</v>
      </c>
      <c r="KD1" s="143">
        <f t="shared" si="7"/>
        <v>41000</v>
      </c>
      <c r="KE1" s="143">
        <f t="shared" si="7"/>
        <v>26960</v>
      </c>
      <c r="KF1" s="143">
        <f t="shared" si="7"/>
        <v>0</v>
      </c>
      <c r="KG1" s="143">
        <f t="shared" si="7"/>
        <v>0</v>
      </c>
      <c r="KH1" s="143">
        <f t="shared" si="7"/>
        <v>0</v>
      </c>
      <c r="KI1" s="143">
        <f t="shared" si="7"/>
        <v>5800</v>
      </c>
      <c r="KJ1" s="143">
        <f t="shared" si="7"/>
        <v>23373</v>
      </c>
      <c r="KK1" s="143">
        <f t="shared" si="7"/>
        <v>19000</v>
      </c>
      <c r="KL1" s="143">
        <f t="shared" si="7"/>
        <v>31660</v>
      </c>
      <c r="KM1" s="143">
        <f t="shared" si="7"/>
        <v>0</v>
      </c>
      <c r="KN1" s="143">
        <f t="shared" si="7"/>
        <v>0</v>
      </c>
      <c r="KO1" s="143">
        <f t="shared" si="7"/>
        <v>0</v>
      </c>
      <c r="KP1" s="143">
        <f t="shared" si="7"/>
        <v>6100</v>
      </c>
      <c r="KQ1" s="143">
        <f t="shared" si="7"/>
        <v>0</v>
      </c>
      <c r="KR1" s="143">
        <f t="shared" si="7"/>
        <v>0</v>
      </c>
      <c r="KS1" s="143">
        <f t="shared" si="7"/>
        <v>76360</v>
      </c>
      <c r="KT1" s="143">
        <f t="shared" si="7"/>
        <v>0</v>
      </c>
      <c r="KU1" s="143">
        <f t="shared" si="7"/>
        <v>0</v>
      </c>
      <c r="KV1" s="143">
        <f t="shared" si="7"/>
        <v>0</v>
      </c>
      <c r="KW1" s="143">
        <f t="shared" si="7"/>
        <v>5400</v>
      </c>
      <c r="KX1" s="143">
        <f t="shared" si="7"/>
        <v>18300</v>
      </c>
      <c r="KY1" s="143">
        <f t="shared" si="7"/>
        <v>26950</v>
      </c>
      <c r="KZ1" s="143">
        <f t="shared" si="7"/>
        <v>16690</v>
      </c>
      <c r="LA1" s="143">
        <f t="shared" si="7"/>
        <v>0</v>
      </c>
      <c r="LB1" s="143">
        <f t="shared" si="7"/>
        <v>0</v>
      </c>
      <c r="LC1" s="143">
        <f t="shared" si="7"/>
        <v>0</v>
      </c>
      <c r="LD1" s="143">
        <f t="shared" si="7"/>
        <v>5600</v>
      </c>
      <c r="LE1" s="143">
        <f t="shared" si="7"/>
        <v>0</v>
      </c>
      <c r="LF1" s="143">
        <f t="shared" si="7"/>
        <v>13100</v>
      </c>
      <c r="LG1" s="143">
        <f t="shared" si="7"/>
        <v>25680</v>
      </c>
      <c r="LH1" s="143">
        <f t="shared" si="7"/>
        <v>0</v>
      </c>
      <c r="LI1" s="143">
        <f t="shared" si="7"/>
        <v>0</v>
      </c>
      <c r="LJ1" s="143">
        <f t="shared" si="7"/>
        <v>0</v>
      </c>
      <c r="LK1" s="143">
        <f t="shared" si="7"/>
        <v>0</v>
      </c>
      <c r="LL1" s="143">
        <f t="shared" si="7"/>
        <v>0</v>
      </c>
      <c r="LM1" s="143">
        <f t="shared" si="7"/>
        <v>50300</v>
      </c>
      <c r="LN1" s="143">
        <f t="shared" si="7"/>
        <v>14030</v>
      </c>
      <c r="LO1" s="143">
        <f t="shared" si="7"/>
        <v>0</v>
      </c>
      <c r="LP1" s="143">
        <f t="shared" si="7"/>
        <v>0</v>
      </c>
      <c r="LQ1" s="143">
        <f t="shared" si="7"/>
        <v>0</v>
      </c>
      <c r="LR1" s="143">
        <f t="shared" si="7"/>
        <v>0</v>
      </c>
      <c r="LS1" s="143">
        <f t="shared" si="7"/>
        <v>37000</v>
      </c>
      <c r="LT1" s="143">
        <f t="shared" ref="LT1:OE1" si="8">SUM(LT6:LT3986)</f>
        <v>0</v>
      </c>
      <c r="LU1" s="143">
        <f t="shared" si="8"/>
        <v>26441</v>
      </c>
      <c r="LV1" s="143">
        <f t="shared" si="8"/>
        <v>0</v>
      </c>
      <c r="LW1" s="143">
        <f t="shared" si="8"/>
        <v>0</v>
      </c>
      <c r="LX1" s="143">
        <f t="shared" si="8"/>
        <v>0</v>
      </c>
      <c r="LY1" s="143">
        <f t="shared" si="8"/>
        <v>0</v>
      </c>
      <c r="LZ1" s="143">
        <f t="shared" si="8"/>
        <v>0</v>
      </c>
      <c r="MA1" s="143">
        <f t="shared" si="8"/>
        <v>20800</v>
      </c>
      <c r="MB1" s="143">
        <f t="shared" si="8"/>
        <v>14172</v>
      </c>
      <c r="MC1" s="143">
        <f t="shared" si="8"/>
        <v>0</v>
      </c>
      <c r="MD1" s="143">
        <f t="shared" si="8"/>
        <v>0</v>
      </c>
      <c r="ME1" s="143">
        <f t="shared" si="8"/>
        <v>0</v>
      </c>
      <c r="MF1" s="143">
        <f t="shared" si="8"/>
        <v>0</v>
      </c>
      <c r="MG1" s="143">
        <f t="shared" si="8"/>
        <v>0</v>
      </c>
      <c r="MH1" s="143">
        <f t="shared" si="8"/>
        <v>0</v>
      </c>
      <c r="MI1" s="143">
        <f t="shared" si="8"/>
        <v>28566</v>
      </c>
      <c r="MJ1" s="143">
        <f t="shared" si="8"/>
        <v>0</v>
      </c>
      <c r="MK1" s="143">
        <f t="shared" si="8"/>
        <v>0</v>
      </c>
      <c r="ML1" s="143">
        <f t="shared" si="8"/>
        <v>0</v>
      </c>
      <c r="MM1" s="143">
        <f t="shared" si="8"/>
        <v>0</v>
      </c>
      <c r="MN1" s="143">
        <f t="shared" si="8"/>
        <v>0</v>
      </c>
      <c r="MO1" s="143">
        <f t="shared" si="8"/>
        <v>42700</v>
      </c>
      <c r="MP1" s="143">
        <f t="shared" si="8"/>
        <v>65100</v>
      </c>
      <c r="MQ1" s="143">
        <f t="shared" si="8"/>
        <v>0</v>
      </c>
      <c r="MR1" s="143">
        <f t="shared" si="8"/>
        <v>0</v>
      </c>
      <c r="MS1" s="143">
        <f t="shared" si="8"/>
        <v>0</v>
      </c>
      <c r="MT1" s="143">
        <f t="shared" si="8"/>
        <v>0</v>
      </c>
      <c r="MU1" s="143">
        <f t="shared" si="8"/>
        <v>0</v>
      </c>
      <c r="MV1" s="143">
        <f t="shared" si="8"/>
        <v>0</v>
      </c>
      <c r="MW1" s="143">
        <f t="shared" si="8"/>
        <v>65585</v>
      </c>
      <c r="MX1" s="143">
        <f t="shared" si="8"/>
        <v>0</v>
      </c>
      <c r="MY1" s="143">
        <f t="shared" si="8"/>
        <v>0</v>
      </c>
      <c r="MZ1" s="143">
        <f t="shared" si="8"/>
        <v>0</v>
      </c>
      <c r="NA1" s="143">
        <f t="shared" si="8"/>
        <v>0</v>
      </c>
      <c r="NB1" s="143">
        <f t="shared" si="8"/>
        <v>0</v>
      </c>
      <c r="NC1" s="143">
        <f t="shared" si="8"/>
        <v>0</v>
      </c>
      <c r="ND1" s="143">
        <f t="shared" si="8"/>
        <v>49881</v>
      </c>
      <c r="NE1" s="143">
        <f t="shared" si="8"/>
        <v>0</v>
      </c>
      <c r="NF1" s="143">
        <f t="shared" si="8"/>
        <v>0</v>
      </c>
      <c r="NG1" s="143">
        <f t="shared" si="8"/>
        <v>0</v>
      </c>
      <c r="NH1" s="143">
        <f t="shared" si="8"/>
        <v>0</v>
      </c>
      <c r="NI1" s="143">
        <f t="shared" si="8"/>
        <v>0</v>
      </c>
      <c r="NJ1" s="143">
        <f t="shared" si="8"/>
        <v>0</v>
      </c>
      <c r="NK1" s="143">
        <f t="shared" si="8"/>
        <v>33358</v>
      </c>
      <c r="NL1" s="143">
        <f t="shared" si="8"/>
        <v>0</v>
      </c>
      <c r="NM1" s="143">
        <f t="shared" si="8"/>
        <v>0</v>
      </c>
      <c r="NN1" s="143">
        <f t="shared" si="8"/>
        <v>0</v>
      </c>
      <c r="NO1" s="143">
        <f t="shared" si="8"/>
        <v>0</v>
      </c>
      <c r="NP1" s="143">
        <f t="shared" si="8"/>
        <v>0</v>
      </c>
      <c r="NQ1" s="143">
        <f t="shared" si="8"/>
        <v>0</v>
      </c>
      <c r="NR1" s="143">
        <f t="shared" si="8"/>
        <v>33800</v>
      </c>
      <c r="NS1" s="143">
        <f t="shared" si="8"/>
        <v>0</v>
      </c>
      <c r="NT1" s="143">
        <f t="shared" si="8"/>
        <v>0</v>
      </c>
      <c r="NU1" s="143">
        <f t="shared" si="8"/>
        <v>0</v>
      </c>
      <c r="NV1" s="143">
        <f t="shared" si="8"/>
        <v>0</v>
      </c>
      <c r="NW1" s="143">
        <f t="shared" si="8"/>
        <v>0</v>
      </c>
      <c r="NX1" s="143">
        <f t="shared" si="8"/>
        <v>0</v>
      </c>
      <c r="NY1" s="143">
        <f t="shared" ca="1" si="8"/>
        <v>33820</v>
      </c>
      <c r="NZ1" s="143">
        <f t="shared" si="8"/>
        <v>0</v>
      </c>
      <c r="OA1" s="143">
        <f t="shared" si="8"/>
        <v>0</v>
      </c>
      <c r="OB1" s="143">
        <f t="shared" si="8"/>
        <v>0</v>
      </c>
      <c r="OC1" s="143">
        <f t="shared" si="8"/>
        <v>0</v>
      </c>
      <c r="OD1" s="143">
        <f t="shared" ca="1" si="8"/>
        <v>35870</v>
      </c>
      <c r="OE1" s="143">
        <f t="shared" si="8"/>
        <v>0</v>
      </c>
      <c r="OF1" s="143">
        <f t="shared" ref="OF1:QQ1" si="9">SUM(OF6:OF3986)</f>
        <v>0</v>
      </c>
      <c r="OG1" s="143">
        <f t="shared" si="9"/>
        <v>0</v>
      </c>
      <c r="OH1" s="143">
        <f t="shared" si="9"/>
        <v>0</v>
      </c>
      <c r="OI1" s="143">
        <f t="shared" si="9"/>
        <v>0</v>
      </c>
      <c r="OJ1" s="143">
        <f t="shared" si="9"/>
        <v>0</v>
      </c>
      <c r="OK1" s="143">
        <f t="shared" si="9"/>
        <v>0</v>
      </c>
      <c r="OL1" s="143">
        <f t="shared" si="9"/>
        <v>0</v>
      </c>
      <c r="OM1" s="143">
        <f t="shared" si="9"/>
        <v>0</v>
      </c>
      <c r="ON1" s="143">
        <f t="shared" si="9"/>
        <v>0</v>
      </c>
      <c r="OO1" s="143">
        <f t="shared" si="9"/>
        <v>0</v>
      </c>
      <c r="OP1" s="143">
        <f t="shared" si="9"/>
        <v>0</v>
      </c>
      <c r="OQ1" s="143">
        <f t="shared" si="9"/>
        <v>0</v>
      </c>
      <c r="OR1" s="143">
        <f t="shared" si="9"/>
        <v>0</v>
      </c>
      <c r="OS1" s="143">
        <f t="shared" si="9"/>
        <v>0</v>
      </c>
      <c r="OT1" s="143">
        <f t="shared" si="9"/>
        <v>0</v>
      </c>
      <c r="OU1" s="143">
        <f t="shared" si="9"/>
        <v>0</v>
      </c>
      <c r="OV1" s="143">
        <f t="shared" si="9"/>
        <v>0</v>
      </c>
      <c r="OW1" s="143">
        <f t="shared" si="9"/>
        <v>0</v>
      </c>
      <c r="OX1" s="143">
        <f t="shared" si="9"/>
        <v>0</v>
      </c>
      <c r="OY1" s="143">
        <f t="shared" si="9"/>
        <v>0</v>
      </c>
      <c r="OZ1" s="143">
        <f t="shared" si="9"/>
        <v>0</v>
      </c>
      <c r="PA1" s="143">
        <f t="shared" si="9"/>
        <v>0</v>
      </c>
      <c r="PB1" s="143">
        <f t="shared" si="9"/>
        <v>0</v>
      </c>
      <c r="PC1" s="143">
        <f t="shared" si="9"/>
        <v>0</v>
      </c>
      <c r="PD1" s="143">
        <f t="shared" si="9"/>
        <v>0</v>
      </c>
      <c r="PE1" s="143">
        <f t="shared" si="9"/>
        <v>0</v>
      </c>
      <c r="PF1" s="143">
        <f t="shared" si="9"/>
        <v>0</v>
      </c>
      <c r="PG1" s="143">
        <f t="shared" si="9"/>
        <v>0</v>
      </c>
      <c r="PH1" s="143">
        <f t="shared" si="9"/>
        <v>0</v>
      </c>
      <c r="PI1" s="143">
        <f t="shared" si="9"/>
        <v>0</v>
      </c>
      <c r="PJ1" s="143">
        <f t="shared" si="9"/>
        <v>0</v>
      </c>
      <c r="PK1" s="143">
        <f t="shared" si="9"/>
        <v>0</v>
      </c>
      <c r="PL1" s="143">
        <f t="shared" si="9"/>
        <v>0</v>
      </c>
      <c r="PM1" s="143">
        <f t="shared" si="9"/>
        <v>0</v>
      </c>
      <c r="PN1" s="143">
        <f t="shared" si="9"/>
        <v>0</v>
      </c>
      <c r="PO1" s="143">
        <f t="shared" si="9"/>
        <v>0</v>
      </c>
      <c r="PP1" s="143">
        <f t="shared" si="9"/>
        <v>0</v>
      </c>
      <c r="PQ1" s="143">
        <f t="shared" si="9"/>
        <v>0</v>
      </c>
      <c r="PR1" s="143">
        <f t="shared" si="9"/>
        <v>0</v>
      </c>
      <c r="PS1" s="143">
        <f t="shared" si="9"/>
        <v>0</v>
      </c>
      <c r="PT1" s="143">
        <f t="shared" si="9"/>
        <v>0</v>
      </c>
      <c r="PU1" s="143">
        <f t="shared" si="9"/>
        <v>0</v>
      </c>
      <c r="PV1" s="143">
        <f t="shared" si="9"/>
        <v>0</v>
      </c>
      <c r="PW1" s="143">
        <f t="shared" si="9"/>
        <v>0</v>
      </c>
      <c r="PX1" s="143">
        <f t="shared" si="9"/>
        <v>0</v>
      </c>
      <c r="PY1" s="143">
        <f t="shared" si="9"/>
        <v>0</v>
      </c>
      <c r="PZ1" s="143">
        <f t="shared" si="9"/>
        <v>0</v>
      </c>
      <c r="QA1" s="143">
        <f t="shared" si="9"/>
        <v>0</v>
      </c>
      <c r="QB1" s="143">
        <f t="shared" si="9"/>
        <v>0</v>
      </c>
      <c r="QC1" s="143">
        <f t="shared" si="9"/>
        <v>0</v>
      </c>
      <c r="QD1" s="143">
        <f t="shared" si="9"/>
        <v>0</v>
      </c>
      <c r="QE1" s="143">
        <f t="shared" si="9"/>
        <v>0</v>
      </c>
      <c r="QF1" s="143">
        <f t="shared" si="9"/>
        <v>0</v>
      </c>
      <c r="QG1" s="143">
        <f t="shared" si="9"/>
        <v>0</v>
      </c>
      <c r="QH1" s="143">
        <f t="shared" si="9"/>
        <v>0</v>
      </c>
      <c r="QI1" s="143">
        <f t="shared" si="9"/>
        <v>0</v>
      </c>
      <c r="QJ1" s="143">
        <f t="shared" si="9"/>
        <v>0</v>
      </c>
      <c r="QK1" s="143">
        <f t="shared" si="9"/>
        <v>0</v>
      </c>
      <c r="QL1" s="143">
        <f t="shared" si="9"/>
        <v>0</v>
      </c>
      <c r="QM1" s="143">
        <f t="shared" si="9"/>
        <v>0</v>
      </c>
      <c r="QN1" s="143">
        <f t="shared" si="9"/>
        <v>0</v>
      </c>
      <c r="QO1" s="143">
        <f t="shared" si="9"/>
        <v>0</v>
      </c>
      <c r="QP1" s="143">
        <f t="shared" si="9"/>
        <v>0</v>
      </c>
      <c r="QQ1" s="143">
        <f t="shared" si="9"/>
        <v>0</v>
      </c>
      <c r="QR1" s="143">
        <f t="shared" ref="QR1:TC1" si="10">SUM(QR6:QR3986)</f>
        <v>0</v>
      </c>
      <c r="QS1" s="143">
        <f t="shared" si="10"/>
        <v>0</v>
      </c>
      <c r="QT1" s="143">
        <f t="shared" si="10"/>
        <v>0</v>
      </c>
      <c r="QU1" s="143">
        <f t="shared" si="10"/>
        <v>0</v>
      </c>
      <c r="QV1" s="143">
        <f t="shared" si="10"/>
        <v>0</v>
      </c>
      <c r="QW1" s="143">
        <f t="shared" si="10"/>
        <v>0</v>
      </c>
      <c r="QX1" s="143">
        <f t="shared" si="10"/>
        <v>0</v>
      </c>
      <c r="QY1" s="143">
        <f t="shared" si="10"/>
        <v>0</v>
      </c>
      <c r="QZ1" s="143">
        <f t="shared" si="10"/>
        <v>0</v>
      </c>
      <c r="RA1" s="143">
        <f t="shared" si="10"/>
        <v>0</v>
      </c>
      <c r="RB1" s="143">
        <f t="shared" si="10"/>
        <v>0</v>
      </c>
      <c r="RC1" s="143">
        <f t="shared" si="10"/>
        <v>0</v>
      </c>
      <c r="RD1" s="143">
        <f t="shared" si="10"/>
        <v>0</v>
      </c>
      <c r="RE1" s="143">
        <f t="shared" si="10"/>
        <v>0</v>
      </c>
      <c r="RF1" s="143">
        <f t="shared" si="10"/>
        <v>0</v>
      </c>
      <c r="RG1" s="143">
        <f t="shared" si="10"/>
        <v>0</v>
      </c>
      <c r="RH1" s="143">
        <f t="shared" si="10"/>
        <v>0</v>
      </c>
      <c r="RI1" s="143">
        <f t="shared" si="10"/>
        <v>0</v>
      </c>
      <c r="RJ1" s="143">
        <f t="shared" si="10"/>
        <v>0</v>
      </c>
      <c r="RK1" s="143">
        <f t="shared" si="10"/>
        <v>0</v>
      </c>
      <c r="RL1" s="143">
        <f t="shared" si="10"/>
        <v>0</v>
      </c>
      <c r="RM1" s="143">
        <f t="shared" si="10"/>
        <v>0</v>
      </c>
      <c r="RN1" s="143">
        <f t="shared" si="10"/>
        <v>0</v>
      </c>
      <c r="RO1" s="143">
        <f t="shared" si="10"/>
        <v>0</v>
      </c>
      <c r="RP1" s="143">
        <f t="shared" si="10"/>
        <v>0</v>
      </c>
      <c r="RQ1" s="143">
        <f t="shared" si="10"/>
        <v>0</v>
      </c>
      <c r="RR1" s="143">
        <f t="shared" si="10"/>
        <v>0</v>
      </c>
      <c r="RS1" s="143">
        <f t="shared" si="10"/>
        <v>0</v>
      </c>
      <c r="RT1" s="143">
        <f t="shared" si="10"/>
        <v>0</v>
      </c>
      <c r="RU1" s="143">
        <f t="shared" si="10"/>
        <v>0</v>
      </c>
      <c r="RV1" s="143">
        <f t="shared" si="10"/>
        <v>0</v>
      </c>
      <c r="RW1" s="143">
        <f t="shared" si="10"/>
        <v>0</v>
      </c>
      <c r="RX1" s="143">
        <f t="shared" si="10"/>
        <v>0</v>
      </c>
      <c r="RY1" s="143">
        <f t="shared" si="10"/>
        <v>0</v>
      </c>
      <c r="RZ1" s="143">
        <f t="shared" si="10"/>
        <v>0</v>
      </c>
      <c r="SA1" s="143">
        <f t="shared" si="10"/>
        <v>0</v>
      </c>
      <c r="SB1" s="143">
        <f t="shared" si="10"/>
        <v>0</v>
      </c>
      <c r="SC1" s="143">
        <f t="shared" si="10"/>
        <v>0</v>
      </c>
      <c r="SD1" s="143">
        <f t="shared" si="10"/>
        <v>0</v>
      </c>
      <c r="SE1" s="143">
        <f t="shared" si="10"/>
        <v>0</v>
      </c>
      <c r="SF1" s="143">
        <f t="shared" si="10"/>
        <v>0</v>
      </c>
      <c r="SG1" s="143">
        <f t="shared" si="10"/>
        <v>0</v>
      </c>
      <c r="SH1" s="143">
        <f t="shared" si="10"/>
        <v>0</v>
      </c>
      <c r="SI1" s="143">
        <f t="shared" si="10"/>
        <v>0</v>
      </c>
      <c r="SJ1" s="143">
        <f t="shared" si="10"/>
        <v>0</v>
      </c>
      <c r="SK1" s="143">
        <f t="shared" si="10"/>
        <v>0</v>
      </c>
      <c r="SL1" s="143">
        <f t="shared" si="10"/>
        <v>0</v>
      </c>
      <c r="SM1" s="143">
        <f t="shared" si="10"/>
        <v>0</v>
      </c>
      <c r="SN1" s="143">
        <f t="shared" si="10"/>
        <v>0</v>
      </c>
      <c r="SO1" s="143">
        <f t="shared" si="10"/>
        <v>0</v>
      </c>
      <c r="SP1" s="143">
        <f t="shared" si="10"/>
        <v>0</v>
      </c>
      <c r="SQ1" s="143">
        <f t="shared" si="10"/>
        <v>0</v>
      </c>
      <c r="SR1" s="143">
        <f t="shared" si="10"/>
        <v>0</v>
      </c>
      <c r="SS1" s="143">
        <f t="shared" si="10"/>
        <v>0</v>
      </c>
      <c r="ST1" s="143">
        <f t="shared" si="10"/>
        <v>0</v>
      </c>
      <c r="SU1" s="143">
        <f t="shared" si="10"/>
        <v>0</v>
      </c>
      <c r="SV1" s="143">
        <f t="shared" si="10"/>
        <v>0</v>
      </c>
      <c r="SW1" s="143">
        <f t="shared" si="10"/>
        <v>0</v>
      </c>
      <c r="SX1" s="143">
        <f t="shared" si="10"/>
        <v>0</v>
      </c>
      <c r="SY1" s="143">
        <f t="shared" si="10"/>
        <v>0</v>
      </c>
      <c r="SZ1" s="143">
        <f t="shared" si="10"/>
        <v>0</v>
      </c>
      <c r="TA1" s="143">
        <f t="shared" si="10"/>
        <v>0</v>
      </c>
      <c r="TB1" s="143">
        <f t="shared" si="10"/>
        <v>0</v>
      </c>
      <c r="TC1" s="143">
        <f t="shared" si="10"/>
        <v>0</v>
      </c>
      <c r="TD1" s="143">
        <f t="shared" ref="TD1:UB1" si="11">SUM(TD6:TD3986)</f>
        <v>0</v>
      </c>
      <c r="TE1" s="143">
        <f t="shared" si="11"/>
        <v>0</v>
      </c>
      <c r="TF1" s="143">
        <f t="shared" si="11"/>
        <v>0</v>
      </c>
      <c r="TG1" s="143">
        <f t="shared" si="11"/>
        <v>0</v>
      </c>
      <c r="TH1" s="143">
        <f t="shared" si="11"/>
        <v>0</v>
      </c>
      <c r="TI1" s="143">
        <f t="shared" si="11"/>
        <v>0</v>
      </c>
      <c r="TJ1" s="143">
        <f t="shared" si="11"/>
        <v>0</v>
      </c>
      <c r="TK1" s="143">
        <f t="shared" si="11"/>
        <v>0</v>
      </c>
      <c r="TL1" s="143">
        <f t="shared" si="11"/>
        <v>0</v>
      </c>
      <c r="TM1" s="143">
        <f t="shared" si="11"/>
        <v>0</v>
      </c>
      <c r="TN1" s="143">
        <f t="shared" si="11"/>
        <v>0</v>
      </c>
      <c r="TO1" s="143">
        <f t="shared" si="11"/>
        <v>0</v>
      </c>
      <c r="TP1" s="143">
        <f t="shared" si="11"/>
        <v>0</v>
      </c>
      <c r="TQ1" s="143">
        <f t="shared" si="11"/>
        <v>0</v>
      </c>
      <c r="TR1" s="143">
        <f t="shared" si="11"/>
        <v>0</v>
      </c>
      <c r="TS1" s="143">
        <f t="shared" si="11"/>
        <v>0</v>
      </c>
      <c r="TT1" s="143">
        <f t="shared" si="11"/>
        <v>0</v>
      </c>
      <c r="TU1" s="143">
        <f t="shared" si="11"/>
        <v>0</v>
      </c>
      <c r="TV1" s="143">
        <f t="shared" si="11"/>
        <v>0</v>
      </c>
      <c r="TW1" s="143">
        <f t="shared" si="11"/>
        <v>0</v>
      </c>
      <c r="TX1" s="143">
        <f t="shared" si="11"/>
        <v>0</v>
      </c>
      <c r="TY1" s="143">
        <f t="shared" si="11"/>
        <v>0</v>
      </c>
      <c r="TZ1" s="143">
        <f t="shared" si="11"/>
        <v>0</v>
      </c>
      <c r="UA1" s="143">
        <f t="shared" si="11"/>
        <v>0</v>
      </c>
      <c r="UB1" s="143">
        <f t="shared" si="11"/>
        <v>0</v>
      </c>
      <c r="UC1" s="143"/>
      <c r="UD1" s="143"/>
      <c r="UE1" s="143"/>
      <c r="UF1" s="143"/>
      <c r="UG1" s="143"/>
      <c r="UH1" s="143"/>
      <c r="UI1" s="143"/>
      <c r="UJ1" s="143"/>
      <c r="UK1" s="143"/>
      <c r="UL1" s="143"/>
      <c r="UM1" s="143"/>
      <c r="UN1" s="143"/>
      <c r="UO1" s="143"/>
      <c r="UP1" s="143"/>
      <c r="UQ1" s="143"/>
      <c r="UR1" s="143"/>
      <c r="US1" s="143"/>
      <c r="UT1" s="143"/>
      <c r="UU1" s="143"/>
      <c r="UV1" s="143"/>
      <c r="UW1" s="143"/>
      <c r="UX1" s="143"/>
      <c r="UY1" s="143"/>
      <c r="UZ1" s="143"/>
      <c r="VA1" s="143"/>
      <c r="VB1" s="143"/>
      <c r="VC1" s="143"/>
      <c r="VD1" s="143"/>
      <c r="VE1" s="143"/>
      <c r="VF1" s="143"/>
      <c r="VG1" s="143"/>
      <c r="VH1" s="143"/>
      <c r="VI1" s="143"/>
      <c r="VJ1" s="143"/>
      <c r="VK1" s="143"/>
      <c r="VL1" s="143"/>
      <c r="VM1" s="143"/>
      <c r="VN1" s="143"/>
      <c r="VO1" s="143"/>
      <c r="VP1" s="143"/>
      <c r="VQ1" s="143"/>
      <c r="VR1" s="143"/>
      <c r="VS1" s="143"/>
      <c r="VT1" s="143"/>
      <c r="VU1" s="143"/>
      <c r="VV1" s="143"/>
      <c r="VW1" s="143"/>
      <c r="VX1" s="143"/>
      <c r="VY1" s="143"/>
      <c r="VZ1" s="143"/>
      <c r="WA1" s="143"/>
      <c r="WB1" s="143"/>
      <c r="WC1" s="143"/>
      <c r="WD1" s="143"/>
      <c r="WE1" s="143"/>
      <c r="WF1" s="143"/>
      <c r="WG1" s="143"/>
      <c r="WH1" s="143"/>
      <c r="WI1" s="143"/>
      <c r="WJ1" s="143"/>
      <c r="WK1" s="143"/>
      <c r="WL1" s="143"/>
      <c r="WM1" s="143"/>
      <c r="WN1" s="143"/>
      <c r="WO1" s="143"/>
      <c r="WP1" s="143"/>
      <c r="WQ1" s="143"/>
      <c r="WR1" s="143"/>
      <c r="WS1" s="143"/>
      <c r="WT1" s="143"/>
      <c r="WU1" s="143"/>
      <c r="WV1" s="143"/>
      <c r="WW1" s="143"/>
      <c r="WX1" s="143"/>
      <c r="WY1" s="143"/>
      <c r="WZ1" s="143"/>
      <c r="XA1" s="143"/>
      <c r="XB1" s="143"/>
      <c r="XC1" s="143"/>
      <c r="XD1" s="143"/>
      <c r="XE1" s="143"/>
      <c r="XF1" s="143"/>
      <c r="XG1" s="143"/>
      <c r="XH1" s="143"/>
      <c r="XI1" s="143"/>
      <c r="XJ1" s="143"/>
      <c r="XK1" s="143"/>
      <c r="XL1" s="143"/>
      <c r="XM1" s="143"/>
      <c r="XN1" s="143"/>
      <c r="XO1" s="143"/>
      <c r="XP1" s="143"/>
      <c r="XQ1" s="143"/>
      <c r="XR1" s="143"/>
      <c r="XS1" s="143"/>
      <c r="XT1" s="143"/>
      <c r="XU1" s="143"/>
      <c r="XV1" s="143"/>
      <c r="XW1" s="143"/>
      <c r="XX1" s="143"/>
      <c r="XY1" s="143"/>
      <c r="XZ1" s="143"/>
      <c r="YA1" s="143"/>
      <c r="YB1" s="143"/>
      <c r="YC1" s="143"/>
      <c r="YD1" s="143"/>
      <c r="YE1" s="143"/>
      <c r="YF1" s="143"/>
      <c r="YG1" s="143"/>
      <c r="YH1" s="143"/>
      <c r="YI1" s="143"/>
      <c r="YJ1" s="143"/>
      <c r="YK1" s="143"/>
      <c r="YL1" s="143"/>
      <c r="YM1" s="143"/>
      <c r="YN1" s="143"/>
      <c r="YO1" s="143"/>
      <c r="YP1" s="143"/>
      <c r="YQ1" s="143"/>
      <c r="YR1" s="143"/>
      <c r="YS1" s="143"/>
      <c r="YT1" s="143"/>
      <c r="YU1" s="143"/>
      <c r="YV1" s="143"/>
      <c r="YW1" s="143"/>
      <c r="YX1" s="143"/>
      <c r="YY1" s="143"/>
      <c r="YZ1" s="143"/>
      <c r="ZA1" s="143"/>
      <c r="ZB1" s="143"/>
      <c r="ZC1" s="143"/>
      <c r="ZD1" s="143"/>
      <c r="ZE1" s="143"/>
      <c r="ZF1" s="143"/>
      <c r="ZG1" s="143"/>
      <c r="ZH1" s="143"/>
      <c r="ZI1" s="143"/>
      <c r="ZJ1" s="143"/>
      <c r="ZK1" s="143"/>
      <c r="ZL1" s="143"/>
      <c r="ZM1" s="143"/>
      <c r="ZN1" s="143"/>
      <c r="ZO1" s="143"/>
      <c r="ZP1" s="143"/>
      <c r="ZQ1" s="143"/>
      <c r="ZR1" s="143"/>
      <c r="ZS1" s="143"/>
      <c r="ZT1" s="143"/>
      <c r="ZU1" s="143"/>
      <c r="ZV1" s="143"/>
      <c r="ZW1" s="143"/>
      <c r="ZX1" s="143"/>
      <c r="ZY1" s="143"/>
      <c r="ZZ1" s="143"/>
      <c r="AAA1" s="143"/>
      <c r="AAB1" s="143"/>
      <c r="AAC1" s="143"/>
      <c r="AAD1" s="143"/>
      <c r="AAE1" s="143"/>
      <c r="AAF1" s="143"/>
      <c r="AAG1" s="143"/>
      <c r="AAH1" s="143"/>
      <c r="AAI1" s="143"/>
      <c r="AAJ1" s="143"/>
      <c r="AAK1" s="143"/>
      <c r="AAL1" s="143"/>
      <c r="AAM1" s="143"/>
      <c r="AAN1" s="143"/>
      <c r="AAO1" s="143"/>
      <c r="AAP1" s="143"/>
      <c r="AAQ1" s="143"/>
      <c r="AAR1" s="143"/>
      <c r="AAS1" s="143"/>
      <c r="AAT1" s="143"/>
      <c r="AAU1" s="143"/>
      <c r="AAV1" s="143"/>
      <c r="AAW1" s="143"/>
      <c r="AAX1" s="143"/>
      <c r="AAY1" s="143"/>
      <c r="AAZ1" s="143"/>
      <c r="ABA1" s="143"/>
      <c r="ABB1" s="143"/>
      <c r="ABC1" s="143"/>
      <c r="ABD1" s="143"/>
      <c r="ABE1" s="143"/>
      <c r="ABF1" s="143"/>
      <c r="ABG1" s="143"/>
      <c r="ABH1" s="143"/>
      <c r="ABI1" s="143"/>
      <c r="ABJ1" s="143"/>
      <c r="ABK1" s="143"/>
      <c r="ABL1" s="143"/>
      <c r="ABM1" s="143"/>
      <c r="ABN1" s="143"/>
      <c r="ABO1" s="143"/>
      <c r="ABP1" s="143"/>
      <c r="ABQ1" s="143"/>
      <c r="ABR1" s="143"/>
      <c r="ABS1" s="143"/>
      <c r="ABT1" s="143"/>
      <c r="ABU1" s="143"/>
      <c r="ABV1" s="143"/>
      <c r="ABW1" s="143"/>
      <c r="ABX1" s="143"/>
      <c r="ABY1" s="143"/>
      <c r="ABZ1" s="143"/>
      <c r="ACA1" s="143"/>
      <c r="ACB1" s="143"/>
      <c r="ACC1" s="143"/>
      <c r="ACD1" s="143"/>
      <c r="ACE1" s="143"/>
      <c r="ACF1" s="143"/>
      <c r="ACG1" s="143"/>
      <c r="ACH1" s="143"/>
      <c r="ACI1" s="143"/>
      <c r="ACJ1" s="143"/>
      <c r="ACK1" s="143"/>
      <c r="ACL1" s="143"/>
      <c r="ACM1" s="143"/>
      <c r="ACN1" s="143"/>
      <c r="ACO1" s="143"/>
      <c r="ACP1" s="143"/>
      <c r="ACQ1" s="143"/>
      <c r="ACR1" s="143"/>
      <c r="ACS1" s="143"/>
      <c r="ACT1" s="143"/>
      <c r="ACU1" s="143"/>
      <c r="ACV1" s="143"/>
      <c r="ACW1" s="143"/>
      <c r="ACX1" s="143"/>
      <c r="ACY1" s="143"/>
      <c r="ACZ1" s="143"/>
      <c r="ADA1" s="143"/>
      <c r="ADB1" s="143"/>
      <c r="ADC1" s="143"/>
      <c r="ADD1" s="143"/>
      <c r="ADE1" s="143"/>
      <c r="ADF1" s="143"/>
      <c r="ADG1" s="143"/>
      <c r="ADH1" s="143"/>
      <c r="ADI1" s="143"/>
      <c r="ADJ1" s="143"/>
      <c r="ADK1" s="143"/>
      <c r="ADL1" s="143"/>
      <c r="ADM1" s="143"/>
      <c r="ADN1" s="143"/>
      <c r="ADO1" s="143"/>
      <c r="ADP1" s="143"/>
      <c r="ADQ1" s="143"/>
      <c r="ADR1" s="143"/>
      <c r="ADS1" s="143"/>
      <c r="ADT1" s="143"/>
      <c r="ADU1" s="143"/>
      <c r="ADV1" s="143"/>
      <c r="ADW1" s="143"/>
      <c r="ADX1" s="143"/>
      <c r="ADY1" s="143"/>
      <c r="ADZ1" s="143"/>
      <c r="AEA1" s="143"/>
      <c r="AEB1" s="143"/>
      <c r="AEC1" s="143"/>
      <c r="AED1" s="143"/>
      <c r="AEE1" s="143"/>
      <c r="AEF1" s="143"/>
      <c r="AEG1" s="143"/>
      <c r="AEH1" s="143"/>
      <c r="AEI1" s="143"/>
      <c r="AEJ1" s="143"/>
      <c r="AEK1" s="143"/>
      <c r="AEL1" s="143"/>
      <c r="AEM1" s="143"/>
      <c r="AEN1" s="143"/>
      <c r="AEO1" s="143"/>
      <c r="AEP1" s="143"/>
      <c r="AEQ1" s="143"/>
      <c r="AER1" s="143"/>
      <c r="AES1" s="143"/>
      <c r="AET1" s="143"/>
      <c r="AEU1" s="143"/>
      <c r="AEV1" s="143"/>
      <c r="AEW1" s="143"/>
      <c r="AEX1" s="143"/>
      <c r="AEY1" s="143"/>
      <c r="AEZ1" s="143"/>
      <c r="AFA1" s="143"/>
      <c r="AFB1" s="143"/>
      <c r="AFC1" s="143"/>
      <c r="AFD1" s="143"/>
      <c r="AFE1" s="143"/>
      <c r="AFF1" s="143"/>
      <c r="AFG1" s="143"/>
      <c r="AFH1" s="143"/>
      <c r="AFI1" s="143"/>
      <c r="AFJ1" s="143"/>
      <c r="AFK1" s="143"/>
      <c r="AFL1" s="143"/>
      <c r="AFM1" s="143"/>
      <c r="AFN1" s="143"/>
      <c r="AFO1" s="143"/>
      <c r="AFP1" s="143"/>
      <c r="AFQ1" s="143"/>
      <c r="AFR1" s="143"/>
      <c r="AFS1" s="143"/>
      <c r="AFT1" s="143"/>
      <c r="AFU1" s="143"/>
      <c r="AFV1" s="143"/>
      <c r="AFW1" s="143"/>
      <c r="AFX1" s="143"/>
      <c r="AFY1" s="143"/>
      <c r="AFZ1" s="143"/>
      <c r="AGA1" s="143"/>
      <c r="AGB1" s="143"/>
      <c r="AGC1" s="143"/>
      <c r="AGD1" s="143"/>
      <c r="AGE1" s="143"/>
      <c r="AGF1" s="143"/>
      <c r="AGG1" s="143"/>
      <c r="AGH1" s="143"/>
      <c r="AGI1" s="143"/>
      <c r="AGJ1" s="143"/>
      <c r="AGK1" s="143"/>
      <c r="AGL1" s="143"/>
      <c r="AGM1" s="143"/>
      <c r="AGN1" s="143"/>
      <c r="AGO1" s="143"/>
      <c r="AGP1" s="143"/>
      <c r="AGQ1" s="143"/>
      <c r="AGR1" s="143"/>
      <c r="AGS1" s="143"/>
      <c r="AGT1" s="143"/>
      <c r="AGU1" s="143"/>
      <c r="AGV1" s="143"/>
      <c r="AGW1" s="143"/>
      <c r="AGX1" s="143"/>
      <c r="AGY1" s="143"/>
      <c r="AGZ1" s="143"/>
      <c r="AHA1" s="143"/>
      <c r="AHB1" s="143"/>
      <c r="AHC1" s="143"/>
      <c r="AHD1" s="143"/>
      <c r="AHE1" s="143"/>
      <c r="AHF1" s="143"/>
      <c r="AHG1" s="143"/>
      <c r="AHH1" s="143"/>
      <c r="AHI1" s="143"/>
      <c r="AHJ1" s="143"/>
      <c r="AHK1" s="143"/>
      <c r="AHL1" s="143"/>
      <c r="AHM1" s="143"/>
      <c r="AHN1" s="143"/>
      <c r="AHO1" s="143"/>
      <c r="AHP1" s="143"/>
      <c r="AHQ1" s="143"/>
      <c r="AHR1" s="143"/>
      <c r="AHS1" s="143"/>
      <c r="AHT1" s="143"/>
      <c r="AHU1" s="143"/>
      <c r="AHV1" s="143"/>
      <c r="AHW1" s="143"/>
      <c r="AHX1" s="143"/>
      <c r="AHY1" s="143"/>
      <c r="AHZ1" s="143"/>
      <c r="AIA1" s="143"/>
      <c r="AIB1" s="143"/>
      <c r="AIC1" s="143"/>
      <c r="AID1" s="143"/>
      <c r="AIE1" s="143"/>
      <c r="AIF1" s="143"/>
      <c r="AIG1" s="143"/>
      <c r="AIH1" s="143"/>
      <c r="AII1" s="143"/>
      <c r="AIJ1" s="143"/>
      <c r="AIK1" s="143"/>
      <c r="AIL1" s="143"/>
      <c r="AIM1" s="143"/>
      <c r="AIN1" s="143"/>
      <c r="AIO1" s="143"/>
      <c r="AIP1" s="143"/>
      <c r="AIQ1" s="143"/>
      <c r="AIR1" s="143"/>
      <c r="AIS1" s="143"/>
      <c r="AIT1" s="143"/>
      <c r="AIU1" s="143"/>
      <c r="AIV1" s="143"/>
      <c r="AIW1" s="143"/>
      <c r="AIX1" s="143"/>
      <c r="AIY1" s="143"/>
      <c r="AIZ1" s="143"/>
      <c r="AJA1" s="143"/>
      <c r="AJB1" s="143"/>
      <c r="AJC1" s="143"/>
      <c r="AJD1" s="143"/>
      <c r="AJE1" s="143"/>
      <c r="AJF1" s="143"/>
      <c r="AJG1" s="143"/>
      <c r="AJH1" s="143"/>
      <c r="AJI1" s="143"/>
      <c r="AJJ1" s="143"/>
      <c r="AJK1" s="143"/>
      <c r="AJL1" s="143"/>
      <c r="AJM1" s="143"/>
      <c r="AJN1" s="143"/>
      <c r="AJO1" s="143"/>
      <c r="AJP1" s="143"/>
      <c r="AJQ1" s="143"/>
      <c r="AJR1" s="143"/>
      <c r="AJS1" s="143"/>
      <c r="AJT1" s="143"/>
      <c r="AJU1" s="143"/>
      <c r="AJV1" s="143"/>
      <c r="AJW1" s="143"/>
      <c r="AJX1" s="143"/>
      <c r="AJY1" s="143"/>
      <c r="AJZ1" s="143"/>
      <c r="AKA1" s="143"/>
      <c r="AKB1" s="143"/>
      <c r="AKC1" s="143"/>
      <c r="AKD1" s="143"/>
      <c r="AKE1" s="143"/>
      <c r="AKF1" s="143"/>
      <c r="AKG1" s="143"/>
      <c r="AKH1" s="143"/>
      <c r="AKI1" s="143"/>
      <c r="AKJ1" s="143"/>
      <c r="AKK1" s="143"/>
      <c r="AKL1" s="143"/>
      <c r="AKM1" s="143"/>
      <c r="AKN1" s="143"/>
      <c r="AKO1" s="143"/>
      <c r="AKP1" s="143"/>
      <c r="AKQ1" s="143"/>
      <c r="AKR1" s="143"/>
      <c r="AKS1" s="143"/>
      <c r="AKT1" s="143"/>
      <c r="AKU1" s="143"/>
      <c r="AKV1" s="143"/>
      <c r="AKW1" s="143"/>
      <c r="AKX1" s="143"/>
      <c r="AKY1" s="143"/>
      <c r="AKZ1" s="143"/>
      <c r="ALA1" s="143"/>
      <c r="ALB1" s="143"/>
      <c r="ALC1" s="143"/>
      <c r="ALD1" s="143"/>
      <c r="ALE1" s="143"/>
      <c r="ALF1" s="143"/>
      <c r="ALG1" s="143"/>
      <c r="ALH1" s="143"/>
      <c r="ALI1" s="143"/>
      <c r="ALJ1" s="143"/>
      <c r="ALK1" s="143"/>
      <c r="ALL1" s="143"/>
      <c r="ALM1" s="143"/>
      <c r="ALN1" s="143"/>
      <c r="ALO1" s="143"/>
      <c r="ALP1" s="143"/>
      <c r="ALQ1" s="143"/>
      <c r="ALR1" s="143"/>
      <c r="ALS1" s="143"/>
      <c r="ALT1" s="143"/>
      <c r="ALU1" s="143"/>
      <c r="ALV1" s="143"/>
      <c r="ALW1" s="143"/>
      <c r="ALX1" s="143"/>
      <c r="ALY1" s="143"/>
      <c r="ALZ1" s="143"/>
      <c r="AMA1" s="143"/>
      <c r="AMB1" s="143"/>
      <c r="AMC1" s="143"/>
      <c r="AMD1" s="143"/>
      <c r="AME1" s="143"/>
      <c r="AMF1" s="143"/>
      <c r="AMG1" s="143"/>
      <c r="AMH1" s="143"/>
      <c r="AMI1" s="143"/>
      <c r="AMJ1" s="143"/>
      <c r="AMK1" s="143"/>
      <c r="AML1" s="143"/>
      <c r="AMM1" s="143"/>
      <c r="AMN1" s="143"/>
      <c r="AMO1" s="143"/>
      <c r="AMP1" s="143"/>
      <c r="AMQ1" s="143"/>
      <c r="AMR1" s="143"/>
      <c r="AMS1" s="143"/>
      <c r="AMT1" s="143"/>
      <c r="AMU1" s="143"/>
      <c r="AMV1" s="143"/>
      <c r="AMW1" s="143"/>
      <c r="AMX1" s="143"/>
      <c r="AMY1" s="143"/>
      <c r="AMZ1" s="143"/>
      <c r="ANA1" s="143"/>
      <c r="ANB1" s="143"/>
      <c r="ANC1" s="143"/>
      <c r="AND1" s="143"/>
      <c r="ANE1" s="143"/>
      <c r="ANF1" s="143"/>
      <c r="ANG1" s="143"/>
      <c r="ANH1" s="143"/>
      <c r="ANI1" s="143"/>
      <c r="ANJ1" s="143"/>
      <c r="ANK1" s="143"/>
      <c r="ANL1" s="143"/>
      <c r="ANM1" s="143"/>
      <c r="ANN1" s="143"/>
      <c r="ANO1" s="143"/>
      <c r="ANP1" s="143"/>
      <c r="ANQ1" s="143"/>
      <c r="ANR1" s="143"/>
      <c r="ANS1" s="143"/>
      <c r="ANT1" s="143"/>
      <c r="ANU1" s="143"/>
      <c r="ANV1" s="143"/>
      <c r="ANW1" s="143"/>
      <c r="ANX1" s="143"/>
      <c r="ANY1" s="143"/>
      <c r="ANZ1" s="143"/>
      <c r="AOA1" s="143"/>
      <c r="AOB1" s="143"/>
      <c r="AOC1" s="143"/>
      <c r="AOD1" s="143"/>
      <c r="AOE1" s="143"/>
      <c r="AOF1" s="143"/>
      <c r="AOG1" s="143"/>
      <c r="AOH1" s="143"/>
      <c r="AOI1" s="143"/>
      <c r="AOJ1" s="143"/>
      <c r="AOK1" s="143"/>
      <c r="AOL1" s="143"/>
      <c r="AOM1" s="143"/>
      <c r="AON1" s="143"/>
      <c r="AOO1" s="143"/>
      <c r="AOP1" s="143"/>
      <c r="AOQ1" s="143"/>
      <c r="AOR1" s="143"/>
      <c r="AOS1" s="143"/>
      <c r="AOT1" s="143"/>
      <c r="AOU1" s="143"/>
      <c r="AOV1" s="143"/>
      <c r="AOW1" s="143"/>
      <c r="AOX1" s="143"/>
      <c r="AOY1" s="143"/>
      <c r="AOZ1" s="143"/>
      <c r="APA1" s="143"/>
      <c r="APB1" s="143"/>
      <c r="APC1" s="143"/>
      <c r="APD1" s="143"/>
      <c r="APE1" s="143"/>
      <c r="APF1" s="143"/>
      <c r="APG1" s="143"/>
      <c r="APH1" s="143"/>
      <c r="API1" s="143"/>
      <c r="APJ1" s="143"/>
      <c r="APK1" s="143"/>
      <c r="APL1" s="143"/>
      <c r="APM1" s="143"/>
      <c r="APN1" s="143"/>
      <c r="APO1" s="143"/>
      <c r="APP1" s="143"/>
      <c r="APQ1" s="143"/>
      <c r="APR1" s="143"/>
      <c r="APS1" s="143"/>
      <c r="APT1" s="143"/>
      <c r="APU1" s="143"/>
      <c r="APV1" s="143"/>
      <c r="APW1" s="143"/>
      <c r="APX1" s="143"/>
      <c r="APY1" s="143"/>
      <c r="APZ1" s="143"/>
      <c r="AQA1" s="143"/>
      <c r="AQB1" s="143"/>
      <c r="AQC1" s="143"/>
      <c r="AQD1" s="143"/>
      <c r="AQE1" s="143"/>
      <c r="AQF1" s="143"/>
      <c r="AQG1" s="143"/>
      <c r="AQH1" s="143"/>
      <c r="AQI1" s="143"/>
      <c r="AQJ1" s="143"/>
      <c r="AQK1" s="143"/>
      <c r="AQL1" s="143"/>
      <c r="AQM1" s="143"/>
      <c r="AQN1" s="143"/>
      <c r="AQO1" s="143"/>
      <c r="AQP1" s="143"/>
      <c r="AQQ1" s="143"/>
      <c r="AQR1" s="143"/>
      <c r="AQS1" s="143"/>
      <c r="AQT1" s="143"/>
      <c r="AQU1" s="143"/>
      <c r="AQV1" s="143"/>
      <c r="AQW1" s="143"/>
      <c r="AQX1" s="143"/>
      <c r="AQY1" s="143"/>
      <c r="AQZ1" s="143"/>
      <c r="ARA1" s="143"/>
      <c r="ARB1" s="143"/>
      <c r="ARC1" s="143"/>
      <c r="ARD1" s="143"/>
      <c r="ARE1" s="143"/>
      <c r="ARF1" s="143"/>
      <c r="ARG1" s="143"/>
      <c r="ARH1" s="143"/>
      <c r="ARI1" s="143"/>
      <c r="ARJ1" s="143"/>
      <c r="ARK1" s="143"/>
      <c r="ARL1" s="143"/>
      <c r="ARM1" s="143"/>
      <c r="ARN1" s="143"/>
      <c r="ARO1" s="143"/>
      <c r="ARP1" s="143"/>
      <c r="ARQ1" s="143"/>
      <c r="ARR1" s="143"/>
      <c r="ARS1" s="143"/>
      <c r="ART1" s="143"/>
      <c r="ARU1" s="143"/>
      <c r="ARV1" s="143"/>
      <c r="ARW1" s="143"/>
      <c r="ARX1" s="143"/>
      <c r="ARY1" s="143"/>
      <c r="ARZ1" s="143"/>
      <c r="ASA1" s="143"/>
      <c r="ASB1" s="143"/>
      <c r="ASC1" s="143"/>
      <c r="ASD1" s="143"/>
      <c r="ASE1" s="143"/>
      <c r="ASF1" s="143"/>
      <c r="ASG1" s="143"/>
      <c r="ASH1" s="143"/>
      <c r="ASI1" s="143"/>
      <c r="ASJ1" s="143"/>
      <c r="ASK1" s="143"/>
      <c r="ASL1" s="143"/>
      <c r="ASM1" s="143"/>
      <c r="ASN1" s="143"/>
      <c r="ASO1" s="143"/>
      <c r="ASP1" s="143"/>
      <c r="ASQ1" s="143"/>
      <c r="ASR1" s="143"/>
      <c r="ASS1" s="143"/>
      <c r="AST1" s="143"/>
      <c r="ASU1" s="143"/>
      <c r="ASV1" s="143"/>
      <c r="ASW1" s="143"/>
      <c r="ASX1" s="143"/>
      <c r="ASY1" s="143"/>
      <c r="ASZ1" s="143"/>
      <c r="ATA1" s="143"/>
      <c r="ATB1" s="143"/>
      <c r="ATC1" s="143"/>
      <c r="ATD1" s="143"/>
      <c r="ATE1" s="143"/>
      <c r="ATF1" s="143"/>
      <c r="ATG1" s="143"/>
      <c r="ATH1" s="143"/>
      <c r="ATI1" s="143"/>
      <c r="ATJ1" s="143"/>
      <c r="ATK1" s="143"/>
      <c r="ATL1" s="143"/>
      <c r="ATM1" s="143"/>
      <c r="ATN1" s="143"/>
      <c r="ATO1" s="143"/>
      <c r="ATP1" s="143"/>
      <c r="ATQ1" s="143"/>
      <c r="ATR1" s="143"/>
      <c r="ATS1" s="143"/>
      <c r="ATT1" s="143"/>
      <c r="ATU1" s="143"/>
      <c r="ATV1" s="143"/>
      <c r="ATW1" s="143"/>
      <c r="ATX1" s="143"/>
      <c r="ATY1" s="143"/>
      <c r="ATZ1" s="143"/>
      <c r="AUA1" s="143"/>
      <c r="AUB1" s="143"/>
      <c r="AUC1" s="143"/>
      <c r="AUD1" s="143"/>
      <c r="AUE1" s="143"/>
      <c r="AUF1" s="143"/>
      <c r="AUG1" s="143"/>
      <c r="AUH1" s="143"/>
      <c r="AUI1" s="143"/>
      <c r="AUJ1" s="143"/>
      <c r="AUK1" s="143"/>
      <c r="AUL1" s="143"/>
      <c r="AUM1" s="143"/>
      <c r="AUN1" s="143"/>
      <c r="AUO1" s="143"/>
      <c r="AUP1" s="143"/>
      <c r="AUQ1" s="143"/>
      <c r="AUR1" s="143"/>
      <c r="AUS1" s="143"/>
      <c r="AUT1" s="143"/>
      <c r="AUU1" s="143"/>
      <c r="AUV1" s="143"/>
      <c r="AUW1" s="143"/>
      <c r="AUX1" s="143"/>
      <c r="AUY1" s="143"/>
      <c r="AUZ1" s="143"/>
      <c r="AVA1" s="143"/>
      <c r="AVB1" s="143"/>
      <c r="AVC1" s="143"/>
      <c r="AVD1" s="143"/>
      <c r="AVE1" s="143"/>
      <c r="AVF1" s="143"/>
      <c r="AVG1" s="143"/>
      <c r="AVH1" s="143"/>
      <c r="AVI1" s="143"/>
      <c r="AVJ1" s="143"/>
      <c r="AVK1" s="143"/>
      <c r="AVL1" s="143"/>
      <c r="AVM1" s="143"/>
      <c r="AVN1" s="143"/>
      <c r="AVO1" s="143"/>
      <c r="AVP1" s="143"/>
      <c r="AVQ1" s="143"/>
      <c r="AVR1" s="143"/>
      <c r="AVS1" s="143"/>
      <c r="AVT1" s="143"/>
      <c r="AVU1" s="143"/>
      <c r="AVV1" s="143"/>
      <c r="AVW1" s="143"/>
      <c r="AVX1" s="143"/>
      <c r="AVY1" s="143"/>
      <c r="AVZ1" s="143"/>
      <c r="AWA1" s="143"/>
      <c r="AWB1" s="143"/>
      <c r="AWC1" s="143"/>
      <c r="AWD1" s="143"/>
      <c r="AWE1" s="143"/>
      <c r="AWF1" s="143"/>
      <c r="AWG1" s="143"/>
      <c r="AWH1" s="143"/>
      <c r="AWI1" s="143"/>
      <c r="AWJ1" s="143"/>
      <c r="AWK1" s="143"/>
      <c r="AWL1" s="143"/>
      <c r="AWM1" s="143"/>
      <c r="AWN1" s="143"/>
      <c r="AWO1" s="143"/>
      <c r="AWP1" s="143"/>
      <c r="AWQ1" s="143"/>
      <c r="AWR1" s="143"/>
      <c r="AWS1" s="143"/>
      <c r="AWT1" s="143"/>
      <c r="AWU1" s="143"/>
      <c r="AWV1" s="143"/>
      <c r="AWW1" s="143"/>
      <c r="AWX1" s="143"/>
      <c r="AWY1" s="143"/>
      <c r="AWZ1" s="143"/>
      <c r="AXA1" s="143"/>
      <c r="AXB1" s="143"/>
      <c r="AXC1" s="143"/>
      <c r="AXD1" s="143"/>
      <c r="AXE1" s="143"/>
      <c r="AXF1" s="143"/>
      <c r="AXG1" s="143"/>
      <c r="AXH1" s="143"/>
      <c r="AXI1" s="143"/>
      <c r="AXJ1" s="143"/>
      <c r="AXK1" s="143"/>
      <c r="AXL1" s="143"/>
      <c r="AXM1" s="143"/>
      <c r="AXN1" s="143"/>
      <c r="AXO1" s="143"/>
      <c r="AXP1" s="143"/>
      <c r="AXQ1" s="143"/>
      <c r="AXR1" s="143"/>
      <c r="AXS1" s="143"/>
      <c r="AXT1" s="143"/>
      <c r="AXU1" s="143"/>
      <c r="AXV1" s="143"/>
      <c r="AXW1" s="143"/>
      <c r="AXX1" s="143"/>
      <c r="AXY1" s="143"/>
      <c r="AXZ1" s="143"/>
      <c r="AYA1" s="143"/>
      <c r="AYB1" s="143"/>
      <c r="AYC1" s="143"/>
      <c r="AYD1" s="143"/>
      <c r="AYE1" s="143"/>
      <c r="AYF1" s="143"/>
      <c r="AYG1" s="143"/>
      <c r="AYH1" s="143"/>
      <c r="AYI1" s="143"/>
      <c r="AYJ1" s="143"/>
      <c r="AYK1" s="143"/>
      <c r="AYL1" s="143"/>
      <c r="AYM1" s="143"/>
      <c r="AYN1" s="143"/>
      <c r="AYO1" s="143"/>
      <c r="AYP1" s="143"/>
      <c r="AYQ1" s="143"/>
      <c r="AYR1" s="143"/>
      <c r="AYS1" s="143"/>
      <c r="AYT1" s="143"/>
      <c r="AYU1" s="143"/>
      <c r="AYV1" s="143"/>
      <c r="AYW1" s="143"/>
      <c r="AYX1" s="143"/>
      <c r="AYY1" s="143"/>
      <c r="AYZ1" s="143"/>
      <c r="AZA1" s="143"/>
      <c r="AZB1" s="143"/>
      <c r="AZC1" s="143"/>
      <c r="AZD1" s="143"/>
      <c r="AZE1" s="143"/>
      <c r="AZF1" s="143"/>
      <c r="AZG1" s="143"/>
      <c r="AZH1" s="143"/>
      <c r="AZI1" s="143"/>
      <c r="AZJ1" s="143"/>
      <c r="AZK1" s="143"/>
      <c r="AZL1" s="143"/>
      <c r="AZM1" s="143"/>
      <c r="AZN1" s="143"/>
      <c r="AZO1" s="143"/>
      <c r="AZP1" s="143"/>
      <c r="AZQ1" s="143"/>
      <c r="AZR1" s="143"/>
      <c r="AZS1" s="143"/>
      <c r="AZT1" s="143"/>
      <c r="AZU1" s="143"/>
      <c r="AZV1" s="143"/>
      <c r="AZW1" s="143"/>
      <c r="AZX1" s="143"/>
      <c r="AZY1" s="143"/>
      <c r="AZZ1" s="143"/>
      <c r="BAA1" s="143"/>
      <c r="BAB1" s="143"/>
      <c r="BAC1" s="143"/>
      <c r="BAD1" s="143"/>
      <c r="BAE1" s="143"/>
      <c r="BAF1" s="143"/>
      <c r="BAG1" s="143"/>
      <c r="BAH1" s="143"/>
      <c r="BAI1" s="143"/>
      <c r="BAJ1" s="143"/>
      <c r="BAK1" s="143"/>
      <c r="BAL1" s="143"/>
      <c r="BAM1" s="143"/>
      <c r="BAN1" s="143"/>
      <c r="BAO1" s="143"/>
      <c r="BAP1" s="143"/>
      <c r="BAQ1" s="143"/>
      <c r="BAR1" s="143"/>
      <c r="BAS1" s="143"/>
      <c r="BAT1" s="143"/>
      <c r="BAU1" s="143"/>
      <c r="BAV1" s="143"/>
      <c r="BAW1" s="143"/>
      <c r="BAX1" s="143"/>
      <c r="BAY1" s="143"/>
      <c r="BAZ1" s="143"/>
      <c r="BBA1" s="143"/>
      <c r="BBB1" s="143"/>
      <c r="BBC1" s="143"/>
      <c r="BBD1" s="143"/>
      <c r="BBE1" s="143"/>
      <c r="BBF1" s="143"/>
      <c r="BBG1" s="143"/>
      <c r="BBH1" s="143"/>
      <c r="BBI1" s="143"/>
      <c r="BBJ1" s="143"/>
      <c r="BBK1" s="143"/>
      <c r="BBL1" s="143"/>
      <c r="BBM1" s="143"/>
      <c r="BBN1" s="143"/>
      <c r="BBO1" s="143"/>
      <c r="BBP1" s="143"/>
      <c r="BBQ1" s="143"/>
      <c r="BBR1" s="143"/>
      <c r="BBS1" s="143"/>
      <c r="BBT1" s="143"/>
      <c r="BBU1" s="143"/>
      <c r="BBV1" s="143"/>
      <c r="BBW1" s="143"/>
      <c r="BBX1" s="143"/>
      <c r="BBY1" s="143"/>
      <c r="BBZ1" s="143"/>
      <c r="BCA1" s="143"/>
      <c r="BCB1" s="143"/>
      <c r="BCC1" s="143"/>
      <c r="BCD1" s="143"/>
      <c r="BCE1" s="143"/>
      <c r="BCF1" s="143"/>
      <c r="BCG1" s="143"/>
      <c r="BCH1" s="143"/>
      <c r="BCI1" s="143"/>
      <c r="BCJ1" s="143"/>
      <c r="BCK1" s="143"/>
      <c r="BCL1" s="143"/>
      <c r="BCM1" s="143"/>
      <c r="BCN1" s="143"/>
      <c r="BCO1" s="143"/>
      <c r="BCP1" s="143"/>
      <c r="BCQ1" s="143"/>
      <c r="BCR1" s="143"/>
      <c r="BCS1" s="143"/>
      <c r="BCT1" s="143"/>
      <c r="BCU1" s="143"/>
      <c r="BCV1" s="143"/>
      <c r="BCW1" s="143"/>
      <c r="BCX1" s="143"/>
      <c r="BCY1" s="143"/>
      <c r="BCZ1" s="143"/>
      <c r="BDA1" s="143"/>
      <c r="BDB1" s="143"/>
      <c r="BDC1" s="143"/>
      <c r="BDD1" s="143"/>
      <c r="BDE1" s="143"/>
      <c r="BDF1" s="143"/>
      <c r="BDG1" s="143"/>
      <c r="BDH1" s="143"/>
      <c r="BDI1" s="143"/>
      <c r="BDJ1" s="143"/>
      <c r="BDK1" s="143"/>
      <c r="BDL1" s="143"/>
      <c r="BDM1" s="143"/>
      <c r="BDN1" s="143"/>
      <c r="BDO1" s="143"/>
      <c r="BDP1" s="143"/>
      <c r="BDQ1" s="143"/>
      <c r="BDR1" s="143"/>
      <c r="BDS1" s="143"/>
      <c r="BDT1" s="143"/>
      <c r="BDU1" s="143"/>
      <c r="BDV1" s="143"/>
      <c r="BDW1" s="143"/>
      <c r="BDX1" s="143"/>
      <c r="BDY1" s="143"/>
      <c r="BDZ1" s="143"/>
      <c r="BEA1" s="143"/>
      <c r="BEB1" s="143"/>
      <c r="BEC1" s="143"/>
      <c r="BED1" s="143"/>
      <c r="BEE1" s="143"/>
      <c r="BEF1" s="143"/>
      <c r="BEG1" s="143"/>
      <c r="BEH1" s="143"/>
      <c r="BEI1" s="143"/>
      <c r="BEJ1" s="143"/>
      <c r="BEK1" s="143"/>
      <c r="BEL1" s="143"/>
      <c r="BEM1" s="143"/>
      <c r="BEN1" s="143"/>
      <c r="BEO1" s="143"/>
      <c r="BEP1" s="143"/>
      <c r="BEQ1" s="143"/>
      <c r="BER1" s="143"/>
      <c r="BES1" s="143"/>
      <c r="BET1" s="143"/>
      <c r="BEU1" s="143"/>
      <c r="BEV1" s="143"/>
      <c r="BEW1" s="143"/>
      <c r="BEX1" s="143"/>
      <c r="BEY1" s="143"/>
      <c r="BEZ1" s="143"/>
      <c r="BFA1" s="143"/>
      <c r="BFB1" s="143"/>
      <c r="BFC1" s="143"/>
      <c r="BFD1" s="143"/>
      <c r="BFE1" s="143"/>
      <c r="BFF1" s="143"/>
      <c r="BFG1" s="143"/>
      <c r="BFH1" s="143"/>
      <c r="BFI1" s="143"/>
      <c r="BFJ1" s="143"/>
      <c r="BFK1" s="143"/>
      <c r="BFL1" s="143"/>
      <c r="BFM1" s="143"/>
      <c r="BFN1" s="143"/>
      <c r="BFO1" s="143"/>
      <c r="BFP1" s="143"/>
      <c r="BFQ1" s="143"/>
      <c r="BFR1" s="143"/>
      <c r="BFS1" s="143"/>
      <c r="BFT1" s="143"/>
      <c r="BFU1" s="143"/>
      <c r="BFV1" s="143"/>
      <c r="BFW1" s="143"/>
      <c r="BFX1" s="143"/>
      <c r="BFY1" s="143"/>
      <c r="BFZ1" s="143"/>
      <c r="BGA1" s="143"/>
      <c r="BGB1" s="143"/>
      <c r="BGC1" s="143"/>
      <c r="BGD1" s="143"/>
      <c r="BGE1" s="143"/>
      <c r="BGF1" s="143"/>
      <c r="BGG1" s="143"/>
      <c r="BGH1" s="143"/>
      <c r="BGI1" s="143"/>
      <c r="BGJ1" s="143"/>
      <c r="BGK1" s="143"/>
      <c r="BGL1" s="143"/>
      <c r="BGM1" s="143"/>
      <c r="BGN1" s="143"/>
      <c r="BGO1" s="143"/>
      <c r="BGP1" s="143"/>
      <c r="BGQ1" s="143"/>
      <c r="BGR1" s="143"/>
      <c r="BGS1" s="143"/>
      <c r="BGT1" s="143"/>
      <c r="BGU1" s="143"/>
      <c r="BGV1" s="143"/>
      <c r="BGW1" s="143"/>
      <c r="BGX1" s="143"/>
      <c r="BGY1" s="143"/>
      <c r="BGZ1" s="143"/>
      <c r="BHA1" s="143"/>
      <c r="BHB1" s="143"/>
      <c r="BHC1" s="143"/>
      <c r="BHD1" s="143"/>
      <c r="BHE1" s="143"/>
      <c r="BHF1" s="143"/>
      <c r="BHG1" s="143"/>
      <c r="BHH1" s="143"/>
      <c r="BHI1" s="143"/>
      <c r="BHJ1" s="143"/>
      <c r="BHK1" s="143"/>
      <c r="BHL1" s="143"/>
      <c r="BHM1" s="143"/>
      <c r="BHN1" s="143"/>
      <c r="BHO1" s="143"/>
      <c r="BHP1" s="143"/>
      <c r="BHQ1" s="143"/>
      <c r="BHR1" s="143"/>
      <c r="BHS1" s="143"/>
      <c r="BHT1" s="143"/>
      <c r="BHU1" s="143"/>
      <c r="BHV1" s="143"/>
      <c r="BHW1" s="143"/>
      <c r="BHX1" s="143"/>
      <c r="BHY1" s="143"/>
      <c r="BHZ1" s="143"/>
      <c r="BIA1" s="143"/>
      <c r="BIB1" s="143"/>
      <c r="BIC1" s="143"/>
      <c r="BID1" s="143"/>
      <c r="BIE1" s="143"/>
      <c r="BIF1" s="143"/>
      <c r="BIG1" s="143"/>
      <c r="BIH1" s="143"/>
      <c r="BII1" s="143"/>
      <c r="BIJ1" s="143"/>
      <c r="BIK1" s="143"/>
      <c r="BIL1" s="143"/>
      <c r="BIM1" s="143"/>
      <c r="BIN1" s="143"/>
      <c r="BIO1" s="143"/>
      <c r="BIP1" s="143"/>
      <c r="BIQ1" s="143"/>
      <c r="BIR1" s="143"/>
      <c r="BIS1" s="143"/>
      <c r="BIT1" s="143"/>
      <c r="BIU1" s="143"/>
      <c r="BIV1" s="143"/>
      <c r="BIW1" s="143"/>
      <c r="BIX1" s="143"/>
      <c r="BIY1" s="143"/>
      <c r="BIZ1" s="143"/>
      <c r="BJA1" s="143"/>
      <c r="BJB1" s="143"/>
      <c r="BJC1" s="143"/>
      <c r="BJD1" s="143"/>
      <c r="BJE1" s="143"/>
      <c r="BJF1" s="143"/>
      <c r="BJG1" s="143"/>
      <c r="BJH1" s="143"/>
      <c r="BJI1" s="143"/>
      <c r="BJJ1" s="143"/>
      <c r="BJK1" s="143"/>
      <c r="BJL1" s="143"/>
      <c r="BJM1" s="143"/>
      <c r="BJN1" s="143"/>
      <c r="BJO1" s="143"/>
      <c r="BJP1" s="143"/>
      <c r="BJQ1" s="143"/>
      <c r="BJR1" s="143"/>
      <c r="BJS1" s="143"/>
      <c r="BJT1" s="143"/>
      <c r="BJU1" s="143"/>
      <c r="BJV1" s="143"/>
      <c r="BJW1" s="143"/>
      <c r="BJX1" s="143"/>
      <c r="BJY1" s="143"/>
      <c r="BJZ1" s="143"/>
      <c r="BKA1" s="143"/>
      <c r="BKB1" s="143"/>
      <c r="BKC1" s="143"/>
      <c r="BKD1" s="143"/>
      <c r="BKE1" s="143"/>
      <c r="BKF1" s="143"/>
      <c r="BKG1" s="143"/>
      <c r="BKH1" s="143"/>
      <c r="BKI1" s="143"/>
      <c r="BKJ1" s="143"/>
      <c r="BKK1" s="143"/>
      <c r="BKL1" s="143"/>
      <c r="BKM1" s="143"/>
      <c r="BKN1" s="143"/>
      <c r="BKO1" s="143"/>
      <c r="BKP1" s="143"/>
      <c r="BKQ1" s="143"/>
      <c r="BKR1" s="143"/>
      <c r="BKS1" s="143"/>
      <c r="BKT1" s="143"/>
      <c r="BKU1" s="143"/>
      <c r="BKV1" s="143"/>
      <c r="BKW1" s="143"/>
      <c r="BKX1" s="143"/>
      <c r="BKY1" s="143"/>
      <c r="BKZ1" s="143"/>
      <c r="BLA1" s="143"/>
      <c r="BLB1" s="143"/>
      <c r="BLC1" s="143"/>
      <c r="BLD1" s="143"/>
      <c r="BLE1" s="143"/>
      <c r="BLF1" s="143"/>
      <c r="BLG1" s="143"/>
      <c r="BLH1" s="143"/>
      <c r="BLI1" s="143"/>
      <c r="BLJ1" s="143"/>
      <c r="BLK1" s="143"/>
      <c r="BLL1" s="143"/>
      <c r="BLM1" s="143"/>
      <c r="BLN1" s="143"/>
      <c r="BLO1" s="143"/>
      <c r="BLP1" s="143"/>
      <c r="BLQ1" s="143"/>
      <c r="BLR1" s="143"/>
      <c r="BLS1" s="143"/>
      <c r="BLT1" s="143"/>
      <c r="BLU1" s="143"/>
      <c r="BLV1" s="143"/>
      <c r="BLW1" s="143"/>
      <c r="BLX1" s="143"/>
      <c r="BLY1" s="143"/>
      <c r="BLZ1" s="143"/>
      <c r="BMA1" s="143"/>
      <c r="BMB1" s="143"/>
      <c r="BMC1" s="143"/>
      <c r="BMD1" s="143"/>
      <c r="BME1" s="143"/>
      <c r="BMF1" s="143"/>
      <c r="BMG1" s="143"/>
      <c r="BMH1" s="143"/>
      <c r="BMI1" s="143"/>
      <c r="BMJ1" s="143"/>
      <c r="BMK1" s="143"/>
      <c r="BML1" s="143"/>
      <c r="BMM1" s="143"/>
      <c r="BMN1" s="143"/>
      <c r="BMO1" s="143"/>
      <c r="BMP1" s="143"/>
      <c r="BMQ1" s="143"/>
      <c r="BMR1" s="143"/>
      <c r="BMS1" s="143"/>
      <c r="BMT1" s="143"/>
      <c r="BMU1" s="143"/>
      <c r="BMV1" s="143"/>
      <c r="BMW1" s="143"/>
      <c r="BMX1" s="143"/>
      <c r="BMY1" s="143"/>
      <c r="BMZ1" s="143"/>
      <c r="BNA1" s="143"/>
      <c r="BNB1" s="143"/>
      <c r="BNC1" s="143"/>
      <c r="BND1" s="143"/>
      <c r="BNE1" s="143"/>
      <c r="BNF1" s="143"/>
      <c r="BNG1" s="143"/>
      <c r="BNH1" s="143"/>
      <c r="BNI1" s="143"/>
      <c r="BNJ1" s="143"/>
      <c r="BNK1" s="143"/>
      <c r="BNL1" s="143"/>
      <c r="BNM1" s="143"/>
      <c r="BNN1" s="143"/>
      <c r="BNO1" s="143"/>
      <c r="BNP1" s="143"/>
      <c r="BNQ1" s="143"/>
      <c r="BNR1" s="143"/>
      <c r="BNS1" s="143"/>
      <c r="BNT1" s="143"/>
      <c r="BNU1" s="143"/>
      <c r="BNV1" s="143"/>
      <c r="BNW1" s="143"/>
      <c r="BNX1" s="143"/>
      <c r="BNY1" s="143"/>
      <c r="BNZ1" s="143"/>
      <c r="BOA1" s="143"/>
      <c r="BOB1" s="143"/>
      <c r="BOC1" s="143"/>
      <c r="BOD1" s="143"/>
      <c r="BOE1" s="143"/>
      <c r="BOF1" s="143"/>
      <c r="BOG1" s="143"/>
      <c r="BOH1" s="143"/>
      <c r="BOI1" s="143"/>
      <c r="BOJ1" s="143"/>
      <c r="BOK1" s="143"/>
      <c r="BOL1" s="143"/>
      <c r="BOM1" s="143"/>
      <c r="BON1" s="143"/>
      <c r="BOO1" s="143"/>
      <c r="BOP1" s="143"/>
      <c r="BOQ1" s="143"/>
      <c r="BOR1" s="143"/>
      <c r="BOS1" s="143"/>
      <c r="BOT1" s="143"/>
      <c r="BOU1" s="143"/>
      <c r="BOV1" s="143"/>
      <c r="BOW1" s="143"/>
      <c r="BOX1" s="143"/>
      <c r="BOY1" s="143"/>
      <c r="BOZ1" s="143"/>
      <c r="BPA1" s="143"/>
      <c r="BPB1" s="143"/>
      <c r="BPC1" s="143"/>
      <c r="BPD1" s="143"/>
      <c r="BPE1" s="143"/>
      <c r="BPF1" s="143"/>
      <c r="BPG1" s="143"/>
      <c r="BPH1" s="143"/>
      <c r="BPI1" s="143"/>
      <c r="BPJ1" s="143"/>
      <c r="BPK1" s="143"/>
      <c r="BPL1" s="143"/>
      <c r="BPM1" s="143"/>
      <c r="BPN1" s="143"/>
      <c r="BPO1" s="143"/>
      <c r="BPP1" s="143"/>
      <c r="BPQ1" s="143"/>
      <c r="BPR1" s="143"/>
      <c r="BPS1" s="143"/>
      <c r="BPT1" s="143"/>
      <c r="BPU1" s="143"/>
      <c r="BPV1" s="143"/>
      <c r="BPW1" s="143"/>
      <c r="BPX1" s="143"/>
      <c r="BPY1" s="143"/>
      <c r="BPZ1" s="143"/>
      <c r="BQA1" s="143"/>
      <c r="BQB1" s="143"/>
      <c r="BQC1" s="143"/>
      <c r="BQD1" s="143"/>
      <c r="BQE1" s="143"/>
      <c r="BQF1" s="143"/>
      <c r="BQG1" s="143"/>
      <c r="BQH1" s="143"/>
      <c r="BQI1" s="143"/>
      <c r="BQJ1" s="143"/>
      <c r="BQK1" s="143"/>
      <c r="BQL1" s="143"/>
      <c r="BQM1" s="143"/>
      <c r="BQN1" s="143"/>
      <c r="BQO1" s="143"/>
      <c r="BQP1" s="143"/>
      <c r="BQQ1" s="143"/>
      <c r="BQR1" s="143"/>
      <c r="BQS1" s="143"/>
      <c r="BQT1" s="143"/>
      <c r="BQU1" s="143"/>
      <c r="BQV1" s="143"/>
      <c r="BQW1" s="143"/>
      <c r="BQX1" s="143"/>
      <c r="BQY1" s="143"/>
      <c r="BQZ1" s="143"/>
      <c r="BRA1" s="143"/>
      <c r="BRB1" s="143"/>
      <c r="BRC1" s="143"/>
      <c r="BRD1" s="143"/>
      <c r="BRE1" s="143"/>
      <c r="BRF1" s="143"/>
      <c r="BRG1" s="143"/>
      <c r="BRH1" s="143"/>
      <c r="BRI1" s="143"/>
      <c r="BRJ1" s="143"/>
      <c r="BRK1" s="143"/>
      <c r="BRL1" s="143"/>
      <c r="BRM1" s="143"/>
      <c r="BRN1" s="143"/>
      <c r="BRO1" s="143"/>
      <c r="BRP1" s="143"/>
      <c r="BRQ1" s="143"/>
      <c r="BRR1" s="143"/>
      <c r="BRS1" s="143"/>
      <c r="BRT1" s="143"/>
      <c r="BRU1" s="143"/>
      <c r="BRV1" s="143"/>
      <c r="BRW1" s="143"/>
      <c r="BRX1" s="143"/>
      <c r="BRY1" s="143"/>
      <c r="BRZ1" s="143"/>
      <c r="BSA1" s="143"/>
      <c r="BSB1" s="143"/>
      <c r="BSC1" s="143"/>
      <c r="BSD1" s="143"/>
      <c r="BSE1" s="143"/>
      <c r="BSF1" s="143"/>
      <c r="BSG1" s="143"/>
      <c r="BSH1" s="143"/>
      <c r="BSI1" s="143"/>
      <c r="BSJ1" s="143"/>
      <c r="BSK1" s="143"/>
      <c r="BSL1" s="143"/>
      <c r="BSM1" s="143"/>
      <c r="BSN1" s="143"/>
      <c r="BSO1" s="143"/>
      <c r="BSP1" s="143"/>
      <c r="BSQ1" s="143"/>
      <c r="BSR1" s="143"/>
      <c r="BSS1" s="143"/>
      <c r="BST1" s="143"/>
      <c r="BSU1" s="143"/>
      <c r="BSV1" s="143"/>
      <c r="BSW1" s="143"/>
      <c r="BSX1" s="143"/>
      <c r="BSY1" s="143"/>
      <c r="BSZ1" s="143"/>
      <c r="BTA1" s="143"/>
      <c r="BTB1" s="143"/>
      <c r="BTC1" s="143"/>
      <c r="BTD1" s="143"/>
      <c r="BTE1" s="143"/>
      <c r="BTF1" s="143"/>
      <c r="BTG1" s="143"/>
      <c r="BTH1" s="143"/>
      <c r="BTI1" s="143"/>
      <c r="BTJ1" s="143"/>
      <c r="BTK1" s="143"/>
      <c r="BTL1" s="143"/>
      <c r="BTM1" s="143"/>
      <c r="BTN1" s="143"/>
      <c r="BTO1" s="143"/>
      <c r="BTP1" s="143"/>
      <c r="BTQ1" s="143"/>
      <c r="BTR1" s="143"/>
      <c r="BTS1" s="143"/>
      <c r="BTT1" s="143"/>
      <c r="BTU1" s="143"/>
      <c r="BTV1" s="143"/>
      <c r="BTW1" s="143"/>
      <c r="BTX1" s="143"/>
      <c r="BTY1" s="143"/>
      <c r="BTZ1" s="143"/>
      <c r="BUA1" s="143"/>
      <c r="BUB1" s="143"/>
      <c r="BUC1" s="143"/>
      <c r="BUD1" s="143"/>
      <c r="BUE1" s="143"/>
      <c r="BUF1" s="143"/>
      <c r="BUG1" s="143"/>
      <c r="BUH1" s="143"/>
      <c r="BUI1" s="143"/>
      <c r="BUJ1" s="143"/>
      <c r="BUK1" s="143"/>
      <c r="BUL1" s="143"/>
      <c r="BUM1" s="143"/>
      <c r="BUN1" s="143"/>
      <c r="BUO1" s="143"/>
      <c r="BUP1" s="143"/>
      <c r="BUQ1" s="143"/>
      <c r="BUR1" s="143"/>
      <c r="BUS1" s="143"/>
      <c r="BUT1" s="143"/>
      <c r="BUU1" s="143"/>
      <c r="BUV1" s="143"/>
      <c r="BUW1" s="143"/>
      <c r="BUX1" s="143"/>
      <c r="BUY1" s="143"/>
      <c r="BUZ1" s="143"/>
      <c r="BVA1" s="143"/>
      <c r="BVB1" s="143"/>
      <c r="BVC1" s="143"/>
      <c r="BVD1" s="143"/>
      <c r="BVE1" s="143"/>
      <c r="BVF1" s="143"/>
      <c r="BVG1" s="143"/>
      <c r="BVH1" s="143"/>
      <c r="BVI1" s="143"/>
      <c r="BVJ1" s="143"/>
      <c r="BVK1" s="143"/>
      <c r="BVL1" s="143"/>
      <c r="BVM1" s="143"/>
      <c r="BVN1" s="143"/>
      <c r="BVO1" s="143"/>
      <c r="BVP1" s="143"/>
      <c r="BVQ1" s="143"/>
      <c r="BVR1" s="143"/>
      <c r="BVS1" s="143"/>
      <c r="BVT1" s="143"/>
      <c r="BVU1" s="143"/>
      <c r="BVV1" s="143"/>
      <c r="BVW1" s="143"/>
      <c r="BVX1" s="143"/>
      <c r="BVY1" s="143"/>
      <c r="BVZ1" s="143"/>
      <c r="BWA1" s="143"/>
      <c r="BWB1" s="143"/>
      <c r="BWC1" s="143"/>
      <c r="BWD1" s="143"/>
      <c r="BWE1" s="143"/>
      <c r="BWF1" s="143"/>
      <c r="BWG1" s="143"/>
      <c r="BWH1" s="143"/>
      <c r="BWI1" s="143"/>
      <c r="BWJ1" s="143"/>
      <c r="BWK1" s="143"/>
      <c r="BWL1" s="143"/>
      <c r="BWM1" s="143"/>
      <c r="BWN1" s="143"/>
      <c r="BWO1" s="143"/>
      <c r="BWP1" s="143"/>
      <c r="BWQ1" s="143"/>
      <c r="BWR1" s="143"/>
      <c r="BWS1" s="143"/>
      <c r="BWT1" s="143"/>
      <c r="BWU1" s="143"/>
      <c r="BWV1" s="143"/>
      <c r="BWW1" s="143"/>
      <c r="BWX1" s="143"/>
      <c r="BWY1" s="143"/>
      <c r="BWZ1" s="143"/>
      <c r="BXA1" s="143"/>
      <c r="BXB1" s="143"/>
      <c r="BXC1" s="143"/>
      <c r="BXD1" s="143"/>
      <c r="BXE1" s="143"/>
      <c r="BXF1" s="143"/>
      <c r="BXG1" s="143"/>
      <c r="BXH1" s="143"/>
      <c r="BXI1" s="143"/>
      <c r="BXJ1" s="143"/>
      <c r="BXK1" s="143"/>
      <c r="BXL1" s="143"/>
      <c r="BXM1" s="143"/>
      <c r="BXN1" s="143"/>
      <c r="BXO1" s="143"/>
      <c r="BXP1" s="143"/>
      <c r="BXQ1" s="143"/>
      <c r="BXR1" s="143"/>
      <c r="BXS1" s="143"/>
      <c r="BXT1" s="143"/>
      <c r="BXU1" s="143"/>
      <c r="BXV1" s="143"/>
      <c r="BXW1" s="143"/>
      <c r="BXX1" s="143"/>
      <c r="BXY1" s="143"/>
      <c r="BXZ1" s="143"/>
      <c r="BYA1" s="143"/>
      <c r="BYB1" s="143"/>
      <c r="BYC1" s="143"/>
      <c r="BYD1" s="143"/>
      <c r="BYE1" s="143"/>
      <c r="BYF1" s="143"/>
      <c r="BYG1" s="143"/>
      <c r="BYH1" s="143"/>
      <c r="BYI1" s="143"/>
      <c r="BYJ1" s="143"/>
      <c r="BYK1" s="143"/>
      <c r="BYL1" s="143"/>
      <c r="BYM1" s="143"/>
      <c r="BYN1" s="143"/>
      <c r="BYO1" s="143"/>
      <c r="BYP1" s="143"/>
      <c r="BYQ1" s="143"/>
      <c r="BYR1" s="143"/>
      <c r="BYS1" s="143"/>
      <c r="BYT1" s="143"/>
      <c r="BYU1" s="143"/>
      <c r="BYV1" s="143"/>
      <c r="BYW1" s="143"/>
      <c r="BYX1" s="143"/>
      <c r="BYY1" s="143"/>
      <c r="BYZ1" s="143"/>
      <c r="BZA1" s="143"/>
      <c r="BZB1" s="143"/>
      <c r="BZC1" s="143"/>
      <c r="BZD1" s="143"/>
      <c r="BZE1" s="143"/>
      <c r="BZF1" s="143"/>
      <c r="BZG1" s="143"/>
      <c r="BZH1" s="143"/>
      <c r="BZI1" s="143"/>
      <c r="BZJ1" s="143"/>
      <c r="BZK1" s="143"/>
      <c r="BZL1" s="143"/>
      <c r="BZM1" s="143"/>
      <c r="BZN1" s="143"/>
      <c r="BZO1" s="143"/>
      <c r="BZP1" s="143"/>
      <c r="BZQ1" s="143"/>
      <c r="BZR1" s="143"/>
      <c r="BZS1" s="143"/>
      <c r="BZT1" s="143"/>
      <c r="BZU1" s="143"/>
      <c r="BZV1" s="143"/>
      <c r="BZW1" s="143"/>
      <c r="BZX1" s="143"/>
      <c r="BZY1" s="143"/>
      <c r="BZZ1" s="143"/>
      <c r="CAA1" s="143"/>
      <c r="CAB1" s="143"/>
      <c r="CAC1" s="143"/>
      <c r="CAD1" s="143"/>
      <c r="CAE1" s="143"/>
      <c r="CAF1" s="143"/>
      <c r="CAG1" s="143"/>
      <c r="CAH1" s="143"/>
      <c r="CAI1" s="143"/>
      <c r="CAJ1" s="143"/>
      <c r="CAK1" s="143"/>
      <c r="CAL1" s="143"/>
      <c r="CAM1" s="143"/>
      <c r="CAN1" s="143"/>
      <c r="CAO1" s="143"/>
      <c r="CAP1" s="143"/>
      <c r="CAQ1" s="143"/>
      <c r="CAR1" s="143"/>
      <c r="CAS1" s="143"/>
      <c r="CAT1" s="143"/>
      <c r="CAU1" s="143"/>
      <c r="CAV1" s="143"/>
      <c r="CAW1" s="143"/>
      <c r="CAX1" s="143"/>
      <c r="CAY1" s="143"/>
      <c r="CAZ1" s="143"/>
      <c r="CBA1" s="143"/>
      <c r="CBB1" s="143"/>
      <c r="CBC1" s="143"/>
      <c r="CBD1" s="143"/>
      <c r="CBE1" s="143"/>
      <c r="CBF1" s="143"/>
      <c r="CBG1" s="143"/>
      <c r="CBH1" s="143"/>
      <c r="CBI1" s="143"/>
      <c r="CBJ1" s="143"/>
      <c r="CBK1" s="143"/>
      <c r="CBL1" s="143"/>
      <c r="CBM1" s="143"/>
      <c r="CBN1" s="143"/>
      <c r="CBO1" s="143"/>
      <c r="CBP1" s="143"/>
      <c r="CBQ1" s="143"/>
      <c r="CBR1" s="143"/>
      <c r="CBS1" s="143"/>
      <c r="CBT1" s="143"/>
      <c r="CBU1" s="143"/>
      <c r="CBV1" s="143"/>
      <c r="CBW1" s="143"/>
      <c r="CBX1" s="143"/>
      <c r="CBY1" s="143"/>
      <c r="CBZ1" s="143"/>
      <c r="CCA1" s="143"/>
      <c r="CCB1" s="143"/>
      <c r="CCC1" s="143"/>
      <c r="CCD1" s="143"/>
      <c r="CCE1" s="143"/>
      <c r="CCF1" s="143"/>
      <c r="CCG1" s="143"/>
      <c r="CCH1" s="143"/>
      <c r="CCI1" s="143"/>
      <c r="CCJ1" s="143"/>
      <c r="CCK1" s="143"/>
      <c r="CCL1" s="143"/>
      <c r="CCM1" s="143"/>
      <c r="CCN1" s="143"/>
      <c r="CCO1" s="143"/>
      <c r="CCP1" s="143"/>
      <c r="CCQ1" s="143"/>
      <c r="CCR1" s="143"/>
      <c r="CCS1" s="143"/>
      <c r="CCT1" s="143"/>
      <c r="CCU1" s="143"/>
      <c r="CCV1" s="143"/>
      <c r="CCW1" s="143"/>
      <c r="CCX1" s="143"/>
      <c r="CCY1" s="143"/>
      <c r="CCZ1" s="143"/>
      <c r="CDA1" s="143"/>
      <c r="CDB1" s="143"/>
      <c r="CDC1" s="143"/>
      <c r="CDD1" s="143"/>
      <c r="CDE1" s="143"/>
      <c r="CDF1" s="143"/>
      <c r="CDG1" s="143"/>
      <c r="CDH1" s="143"/>
      <c r="CDI1" s="143"/>
      <c r="CDJ1" s="143"/>
      <c r="CDK1" s="143"/>
      <c r="CDL1" s="143"/>
      <c r="CDM1" s="143"/>
      <c r="CDN1" s="143"/>
      <c r="CDO1" s="143"/>
      <c r="CDP1" s="143"/>
      <c r="CDQ1" s="143"/>
      <c r="CDR1" s="143"/>
      <c r="CDS1" s="143"/>
      <c r="CDT1" s="143"/>
      <c r="CDU1" s="143"/>
      <c r="CDV1" s="143"/>
      <c r="CDW1" s="143"/>
      <c r="CDX1" s="143"/>
      <c r="CDY1" s="143"/>
      <c r="CDZ1" s="143"/>
      <c r="CEA1" s="143"/>
      <c r="CEB1" s="143"/>
      <c r="CEC1" s="143"/>
      <c r="CED1" s="143"/>
      <c r="CEE1" s="143"/>
      <c r="CEF1" s="143"/>
      <c r="CEG1" s="143"/>
      <c r="CEH1" s="143"/>
      <c r="CEI1" s="143"/>
      <c r="CEJ1" s="143"/>
      <c r="CEK1" s="143"/>
      <c r="CEL1" s="143"/>
      <c r="CEM1" s="143"/>
      <c r="CEN1" s="143"/>
      <c r="CEO1" s="143"/>
      <c r="CEP1" s="143"/>
      <c r="CEQ1" s="143"/>
      <c r="CER1" s="143"/>
      <c r="CES1" s="143"/>
      <c r="CET1" s="143"/>
      <c r="CEU1" s="143"/>
      <c r="CEV1" s="143"/>
      <c r="CEW1" s="143"/>
      <c r="CEX1" s="143"/>
      <c r="CEY1" s="143"/>
      <c r="CEZ1" s="143"/>
      <c r="CFA1" s="143"/>
      <c r="CFB1" s="143"/>
      <c r="CFC1" s="143"/>
      <c r="CFD1" s="143"/>
      <c r="CFE1" s="143"/>
      <c r="CFF1" s="143"/>
      <c r="CFG1" s="143"/>
      <c r="CFH1" s="143"/>
      <c r="CFI1" s="143"/>
      <c r="CFJ1" s="143"/>
      <c r="CFK1" s="143"/>
      <c r="CFL1" s="143"/>
      <c r="CFM1" s="143"/>
      <c r="CFN1" s="143"/>
      <c r="CFO1" s="143"/>
      <c r="CFP1" s="143"/>
      <c r="CFQ1" s="143"/>
      <c r="CFR1" s="143"/>
      <c r="CFS1" s="143"/>
      <c r="CFT1" s="143"/>
      <c r="CFU1" s="143"/>
      <c r="CFV1" s="143"/>
      <c r="CFW1" s="143"/>
      <c r="CFX1" s="143"/>
      <c r="CFY1" s="143"/>
      <c r="CFZ1" s="143"/>
      <c r="CGA1" s="143"/>
      <c r="CGB1" s="143"/>
      <c r="CGC1" s="143"/>
      <c r="CGD1" s="143"/>
      <c r="CGE1" s="143"/>
      <c r="CGF1" s="143"/>
      <c r="CGG1" s="143"/>
      <c r="CGH1" s="143"/>
      <c r="CGI1" s="143"/>
      <c r="CGJ1" s="143"/>
      <c r="CGK1" s="143"/>
      <c r="CGL1" s="143"/>
      <c r="CGM1" s="143"/>
      <c r="CGN1" s="143"/>
      <c r="CGO1" s="143"/>
      <c r="CGP1" s="143"/>
      <c r="CGQ1" s="143"/>
      <c r="CGR1" s="143"/>
      <c r="CGS1" s="143"/>
      <c r="CGT1" s="143"/>
      <c r="CGU1" s="143"/>
      <c r="CGV1" s="143"/>
      <c r="CGW1" s="143"/>
      <c r="CGX1" s="143"/>
      <c r="CGY1" s="143"/>
      <c r="CGZ1" s="143"/>
      <c r="CHA1" s="143"/>
      <c r="CHB1" s="143"/>
      <c r="CHC1" s="143"/>
      <c r="CHD1" s="143"/>
      <c r="CHE1" s="143"/>
      <c r="CHF1" s="143"/>
      <c r="CHG1" s="143"/>
      <c r="CHH1" s="143"/>
      <c r="CHI1" s="143"/>
      <c r="CHJ1" s="143"/>
      <c r="CHK1" s="143"/>
      <c r="CHL1" s="143"/>
      <c r="CHM1" s="143"/>
      <c r="CHN1" s="143"/>
      <c r="CHO1" s="143"/>
      <c r="CHP1" s="143"/>
      <c r="CHQ1" s="143"/>
      <c r="CHR1" s="143"/>
      <c r="CHS1" s="143"/>
      <c r="CHT1" s="143"/>
      <c r="CHU1" s="143"/>
      <c r="CHV1" s="143"/>
      <c r="CHW1" s="143"/>
      <c r="CHX1" s="143"/>
      <c r="CHY1" s="143"/>
      <c r="CHZ1" s="143"/>
      <c r="CIA1" s="143"/>
      <c r="CIB1" s="143"/>
      <c r="CIC1" s="143"/>
      <c r="CID1" s="143"/>
      <c r="CIE1" s="143"/>
      <c r="CIF1" s="143"/>
      <c r="CIG1" s="143"/>
      <c r="CIH1" s="143"/>
      <c r="CII1" s="143"/>
      <c r="CIJ1" s="143"/>
      <c r="CIK1" s="143"/>
      <c r="CIL1" s="143"/>
      <c r="CIM1" s="143"/>
      <c r="CIN1" s="143"/>
      <c r="CIO1" s="143"/>
      <c r="CIP1" s="143"/>
      <c r="CIQ1" s="143"/>
      <c r="CIR1" s="143"/>
      <c r="CIS1" s="143"/>
      <c r="CIT1" s="143"/>
      <c r="CIU1" s="143"/>
      <c r="CIV1" s="143"/>
      <c r="CIW1" s="143"/>
      <c r="CIX1" s="143"/>
      <c r="CIY1" s="143"/>
      <c r="CIZ1" s="143"/>
      <c r="CJA1" s="143"/>
      <c r="CJB1" s="143"/>
      <c r="CJC1" s="143"/>
      <c r="CJD1" s="143"/>
      <c r="CJE1" s="143"/>
      <c r="CJF1" s="143"/>
      <c r="CJG1" s="143"/>
      <c r="CJH1" s="143"/>
      <c r="CJI1" s="143"/>
      <c r="CJJ1" s="143"/>
      <c r="CJK1" s="143"/>
      <c r="CJL1" s="143"/>
      <c r="CJM1" s="143"/>
      <c r="CJN1" s="143"/>
      <c r="CJO1" s="143"/>
      <c r="CJP1" s="143"/>
      <c r="CJQ1" s="143"/>
      <c r="CJR1" s="143"/>
      <c r="CJS1" s="143"/>
      <c r="CJT1" s="143"/>
      <c r="CJU1" s="143"/>
      <c r="CJV1" s="143"/>
      <c r="CJW1" s="143"/>
      <c r="CJX1" s="143"/>
      <c r="CJY1" s="143"/>
      <c r="CJZ1" s="143"/>
      <c r="CKA1" s="143"/>
      <c r="CKB1" s="143"/>
      <c r="CKC1" s="143"/>
      <c r="CKD1" s="143"/>
      <c r="CKE1" s="143"/>
      <c r="CKF1" s="143"/>
      <c r="CKG1" s="143"/>
      <c r="CKH1" s="143"/>
      <c r="CKI1" s="143"/>
      <c r="CKJ1" s="143"/>
      <c r="CKK1" s="143"/>
      <c r="CKL1" s="143"/>
      <c r="CKM1" s="143"/>
      <c r="CKN1" s="143"/>
      <c r="CKO1" s="143"/>
      <c r="CKP1" s="143"/>
      <c r="CKQ1" s="143"/>
      <c r="CKR1" s="143"/>
      <c r="CKS1" s="143"/>
      <c r="CKT1" s="143"/>
      <c r="CKU1" s="143"/>
      <c r="CKV1" s="143"/>
      <c r="CKW1" s="143"/>
      <c r="CKX1" s="143"/>
      <c r="CKY1" s="143"/>
      <c r="CKZ1" s="143"/>
      <c r="CLA1" s="143"/>
      <c r="CLB1" s="143"/>
      <c r="CLC1" s="143"/>
      <c r="CLD1" s="143"/>
      <c r="CLE1" s="143"/>
      <c r="CLF1" s="143"/>
      <c r="CLG1" s="143"/>
      <c r="CLH1" s="143"/>
      <c r="CLI1" s="143"/>
      <c r="CLJ1" s="143"/>
      <c r="CLK1" s="143"/>
      <c r="CLL1" s="143"/>
      <c r="CLM1" s="143"/>
      <c r="CLN1" s="143"/>
      <c r="CLO1" s="143"/>
      <c r="CLP1" s="143"/>
      <c r="CLQ1" s="143"/>
      <c r="CLR1" s="143"/>
      <c r="CLS1" s="143"/>
      <c r="CLT1" s="143"/>
      <c r="CLU1" s="143"/>
      <c r="CLV1" s="143"/>
      <c r="CLW1" s="143"/>
      <c r="CLX1" s="143"/>
      <c r="CLY1" s="143"/>
      <c r="CLZ1" s="143"/>
      <c r="CMA1" s="143"/>
      <c r="CMB1" s="143"/>
      <c r="CMC1" s="143"/>
      <c r="CMD1" s="143"/>
      <c r="CME1" s="143"/>
      <c r="CMF1" s="143"/>
      <c r="CMG1" s="143"/>
      <c r="CMH1" s="143"/>
      <c r="CMI1" s="143"/>
      <c r="CMJ1" s="143"/>
      <c r="CMK1" s="143"/>
      <c r="CML1" s="143"/>
      <c r="CMM1" s="143"/>
      <c r="CMN1" s="143"/>
      <c r="CMO1" s="143"/>
      <c r="CMP1" s="143"/>
      <c r="CMQ1" s="143"/>
      <c r="CMR1" s="143"/>
      <c r="CMS1" s="143"/>
      <c r="CMT1" s="143"/>
      <c r="CMU1" s="143"/>
      <c r="CMV1" s="143"/>
      <c r="CMW1" s="143"/>
      <c r="CMX1" s="143"/>
      <c r="CMY1" s="143"/>
      <c r="CMZ1" s="143"/>
      <c r="CNA1" s="143"/>
      <c r="CNB1" s="143"/>
      <c r="CNC1" s="143"/>
      <c r="CND1" s="143"/>
      <c r="CNE1" s="143"/>
      <c r="CNF1" s="143"/>
      <c r="CNG1" s="143"/>
      <c r="CNH1" s="143"/>
      <c r="CNI1" s="143"/>
      <c r="CNJ1" s="143"/>
      <c r="CNK1" s="143"/>
      <c r="CNL1" s="143"/>
      <c r="CNM1" s="143"/>
      <c r="CNN1" s="143"/>
      <c r="CNO1" s="143"/>
      <c r="CNP1" s="143"/>
      <c r="CNQ1" s="143"/>
      <c r="CNR1" s="143"/>
      <c r="CNS1" s="143"/>
      <c r="CNT1" s="143"/>
      <c r="CNU1" s="143"/>
      <c r="CNV1" s="143"/>
      <c r="CNW1" s="143"/>
      <c r="CNX1" s="143"/>
      <c r="CNY1" s="143"/>
      <c r="CNZ1" s="143"/>
      <c r="COA1" s="143"/>
      <c r="COB1" s="143"/>
      <c r="COC1" s="143"/>
      <c r="COD1" s="143"/>
      <c r="COE1" s="143"/>
      <c r="COF1" s="143"/>
      <c r="COG1" s="143"/>
      <c r="COH1" s="143"/>
      <c r="COI1" s="143"/>
      <c r="COJ1" s="143"/>
      <c r="COK1" s="143"/>
      <c r="COL1" s="143"/>
      <c r="COM1" s="143"/>
      <c r="CON1" s="143"/>
      <c r="COO1" s="143"/>
      <c r="COP1" s="143"/>
      <c r="COQ1" s="143"/>
      <c r="COR1" s="143"/>
      <c r="COS1" s="143"/>
      <c r="COT1" s="143"/>
      <c r="COU1" s="143"/>
      <c r="COV1" s="143"/>
      <c r="COW1" s="143"/>
      <c r="COX1" s="143"/>
      <c r="COY1" s="143"/>
      <c r="COZ1" s="143"/>
      <c r="CPA1" s="143"/>
      <c r="CPB1" s="143"/>
      <c r="CPC1" s="143"/>
      <c r="CPD1" s="143"/>
      <c r="CPE1" s="143"/>
      <c r="CPF1" s="143"/>
      <c r="CPG1" s="143"/>
      <c r="CPH1" s="143"/>
      <c r="CPI1" s="143"/>
      <c r="CPJ1" s="143"/>
      <c r="CPK1" s="143"/>
      <c r="CPL1" s="143"/>
      <c r="CPM1" s="143"/>
      <c r="CPN1" s="143"/>
      <c r="CPO1" s="143"/>
      <c r="CPP1" s="143"/>
      <c r="CPQ1" s="143"/>
      <c r="CPR1" s="143"/>
      <c r="CPS1" s="143"/>
      <c r="CPT1" s="143"/>
      <c r="CPU1" s="143"/>
      <c r="CPV1" s="143"/>
      <c r="CPW1" s="143"/>
      <c r="CPX1" s="143"/>
      <c r="CPY1" s="143"/>
      <c r="CPZ1" s="143"/>
      <c r="CQA1" s="143"/>
      <c r="CQB1" s="143"/>
      <c r="CQC1" s="143"/>
      <c r="CQD1" s="143"/>
      <c r="CQE1" s="143"/>
      <c r="CQF1" s="143"/>
      <c r="CQG1" s="143"/>
      <c r="CQH1" s="143"/>
      <c r="CQI1" s="143"/>
      <c r="CQJ1" s="143"/>
      <c r="CQK1" s="143"/>
      <c r="CQL1" s="143"/>
      <c r="CQM1" s="143"/>
      <c r="CQN1" s="143"/>
      <c r="CQO1" s="143"/>
      <c r="CQP1" s="143"/>
      <c r="CQQ1" s="143"/>
      <c r="CQR1" s="143"/>
      <c r="CQS1" s="143"/>
      <c r="CQT1" s="143"/>
      <c r="CQU1" s="143"/>
      <c r="CQV1" s="143"/>
      <c r="CQW1" s="143"/>
      <c r="CQX1" s="143"/>
      <c r="CQY1" s="143"/>
      <c r="CQZ1" s="143"/>
      <c r="CRA1" s="143"/>
      <c r="CRB1" s="143"/>
      <c r="CRC1" s="143"/>
      <c r="CRD1" s="143"/>
      <c r="CRE1" s="143"/>
      <c r="CRF1" s="143"/>
      <c r="CRG1" s="143"/>
      <c r="CRH1" s="143"/>
      <c r="CRI1" s="143"/>
      <c r="CRJ1" s="143"/>
      <c r="CRK1" s="143"/>
      <c r="CRL1" s="143"/>
      <c r="CRM1" s="143"/>
      <c r="CRN1" s="143"/>
      <c r="CRO1" s="143"/>
      <c r="CRP1" s="143"/>
      <c r="CRQ1" s="143"/>
      <c r="CRR1" s="143"/>
      <c r="CRS1" s="143"/>
      <c r="CRT1" s="143"/>
      <c r="CRU1" s="143"/>
      <c r="CRV1" s="143"/>
      <c r="CRW1" s="143"/>
      <c r="CRX1" s="143"/>
      <c r="CRY1" s="143"/>
      <c r="CRZ1" s="143"/>
      <c r="CSA1" s="143"/>
      <c r="CSB1" s="143"/>
      <c r="CSC1" s="143"/>
      <c r="CSD1" s="143"/>
      <c r="CSE1" s="143"/>
      <c r="CSF1" s="143"/>
      <c r="CSG1" s="143"/>
      <c r="CSH1" s="143"/>
      <c r="CSI1" s="143"/>
      <c r="CSJ1" s="143"/>
      <c r="CSK1" s="143"/>
      <c r="CSL1" s="143"/>
      <c r="CSM1" s="143"/>
      <c r="CSN1" s="143"/>
      <c r="CSO1" s="143"/>
      <c r="CSP1" s="143"/>
      <c r="CSQ1" s="143"/>
      <c r="CSR1" s="143"/>
      <c r="CSS1" s="143"/>
      <c r="CST1" s="143"/>
      <c r="CSU1" s="143"/>
      <c r="CSV1" s="143"/>
      <c r="CSW1" s="143"/>
      <c r="CSX1" s="143"/>
      <c r="CSY1" s="143"/>
      <c r="CSZ1" s="143"/>
      <c r="CTA1" s="143"/>
      <c r="CTB1" s="143"/>
      <c r="CTC1" s="143"/>
      <c r="CTD1" s="143"/>
      <c r="CTE1" s="143"/>
      <c r="CTF1" s="143"/>
      <c r="CTG1" s="143"/>
      <c r="CTH1" s="143"/>
      <c r="CTI1" s="143"/>
      <c r="CTJ1" s="143"/>
      <c r="CTK1" s="143"/>
      <c r="CTL1" s="143"/>
      <c r="CTM1" s="143"/>
      <c r="CTN1" s="143"/>
      <c r="CTO1" s="143"/>
      <c r="CTP1" s="143"/>
      <c r="CTQ1" s="143"/>
      <c r="CTR1" s="143"/>
      <c r="CTS1" s="143"/>
      <c r="CTT1" s="143"/>
      <c r="CTU1" s="143"/>
      <c r="CTV1" s="143"/>
      <c r="CTW1" s="143"/>
      <c r="CTX1" s="143"/>
      <c r="CTY1" s="143"/>
      <c r="CTZ1" s="143"/>
      <c r="CUA1" s="143"/>
      <c r="CUB1" s="143"/>
      <c r="CUC1" s="143"/>
      <c r="CUD1" s="143"/>
      <c r="CUE1" s="143"/>
      <c r="CUF1" s="143"/>
      <c r="CUG1" s="143"/>
      <c r="CUH1" s="143"/>
      <c r="CUI1" s="143"/>
      <c r="CUJ1" s="143"/>
      <c r="CUK1" s="143"/>
      <c r="CUL1" s="143"/>
      <c r="CUM1" s="143"/>
      <c r="CUN1" s="143"/>
      <c r="CUO1" s="143"/>
      <c r="CUP1" s="143"/>
      <c r="CUQ1" s="143"/>
      <c r="CUR1" s="143"/>
      <c r="CUS1" s="143"/>
      <c r="CUT1" s="143"/>
      <c r="CUU1" s="143"/>
      <c r="CUV1" s="143"/>
      <c r="CUW1" s="143"/>
      <c r="CUX1" s="143"/>
      <c r="CUY1" s="143"/>
      <c r="CUZ1" s="143"/>
      <c r="CVA1" s="143"/>
      <c r="CVB1" s="143"/>
      <c r="CVC1" s="143"/>
      <c r="CVD1" s="143"/>
      <c r="CVE1" s="143"/>
      <c r="CVF1" s="143"/>
      <c r="CVG1" s="143"/>
      <c r="CVH1" s="143"/>
      <c r="CVI1" s="143"/>
      <c r="CVJ1" s="143"/>
      <c r="CVK1" s="143"/>
      <c r="CVL1" s="143"/>
      <c r="CVM1" s="143"/>
      <c r="CVN1" s="143"/>
      <c r="CVO1" s="143"/>
      <c r="CVP1" s="143"/>
      <c r="CVQ1" s="143"/>
      <c r="CVR1" s="143"/>
      <c r="CVS1" s="143"/>
      <c r="CVT1" s="143"/>
      <c r="CVU1" s="143"/>
      <c r="CVV1" s="143"/>
      <c r="CVW1" s="143"/>
      <c r="CVX1" s="143"/>
      <c r="CVY1" s="143"/>
      <c r="CVZ1" s="143"/>
      <c r="CWA1" s="143"/>
      <c r="CWB1" s="143"/>
      <c r="CWC1" s="143"/>
      <c r="CWD1" s="143"/>
      <c r="CWE1" s="143"/>
      <c r="CWF1" s="143"/>
      <c r="CWG1" s="143"/>
      <c r="CWH1" s="143"/>
      <c r="CWI1" s="143"/>
      <c r="CWJ1" s="143"/>
      <c r="CWK1" s="143"/>
      <c r="CWL1" s="143"/>
      <c r="CWM1" s="143"/>
      <c r="CWN1" s="143"/>
      <c r="CWO1" s="143"/>
      <c r="CWP1" s="143"/>
      <c r="CWQ1" s="143"/>
      <c r="CWR1" s="143"/>
      <c r="CWS1" s="143"/>
      <c r="CWT1" s="143"/>
      <c r="CWU1" s="143"/>
      <c r="CWV1" s="143"/>
      <c r="CWW1" s="143"/>
      <c r="CWX1" s="143"/>
      <c r="CWY1" s="143"/>
      <c r="CWZ1" s="143"/>
      <c r="CXA1" s="143"/>
      <c r="CXB1" s="143"/>
      <c r="CXC1" s="143"/>
      <c r="CXD1" s="143"/>
      <c r="CXE1" s="143"/>
      <c r="CXF1" s="143"/>
      <c r="CXG1" s="143"/>
      <c r="CXH1" s="143"/>
      <c r="CXI1" s="143"/>
      <c r="CXJ1" s="143"/>
      <c r="CXK1" s="143"/>
      <c r="CXL1" s="143"/>
      <c r="CXM1" s="143"/>
      <c r="CXN1" s="143"/>
      <c r="CXO1" s="143"/>
      <c r="CXP1" s="143"/>
      <c r="CXQ1" s="143"/>
      <c r="CXR1" s="143"/>
      <c r="CXS1" s="143"/>
      <c r="CXT1" s="143"/>
      <c r="CXU1" s="143"/>
      <c r="CXV1" s="143"/>
      <c r="CXW1" s="143"/>
      <c r="CXX1" s="143"/>
      <c r="CXY1" s="143"/>
      <c r="CXZ1" s="143"/>
      <c r="CYA1" s="143"/>
      <c r="CYB1" s="143"/>
      <c r="CYC1" s="143"/>
      <c r="CYD1" s="143"/>
      <c r="CYE1" s="143"/>
      <c r="CYF1" s="143"/>
      <c r="CYG1" s="143"/>
      <c r="CYH1" s="143"/>
      <c r="CYI1" s="143"/>
      <c r="CYJ1" s="143"/>
      <c r="CYK1" s="143"/>
      <c r="CYL1" s="143"/>
      <c r="CYM1" s="143"/>
      <c r="CYN1" s="143"/>
      <c r="CYO1" s="143"/>
      <c r="CYP1" s="143"/>
      <c r="CYQ1" s="143"/>
      <c r="CYR1" s="143"/>
      <c r="CYS1" s="143"/>
      <c r="CYT1" s="143"/>
      <c r="CYU1" s="143"/>
      <c r="CYV1" s="143"/>
      <c r="CYW1" s="143"/>
      <c r="CYX1" s="143"/>
      <c r="CYY1" s="143"/>
      <c r="CYZ1" s="143"/>
      <c r="CZA1" s="143"/>
      <c r="CZB1" s="143"/>
      <c r="CZC1" s="143"/>
      <c r="CZD1" s="143"/>
      <c r="CZE1" s="143"/>
      <c r="CZF1" s="143"/>
      <c r="CZG1" s="143"/>
      <c r="CZH1" s="143"/>
      <c r="CZI1" s="143"/>
      <c r="CZJ1" s="143"/>
      <c r="CZK1" s="143"/>
      <c r="CZL1" s="143"/>
      <c r="CZM1" s="143"/>
      <c r="CZN1" s="143"/>
      <c r="CZO1" s="143"/>
      <c r="CZP1" s="143"/>
      <c r="CZQ1" s="143"/>
      <c r="CZR1" s="143"/>
      <c r="CZS1" s="143"/>
      <c r="CZT1" s="143"/>
      <c r="CZU1" s="143"/>
      <c r="CZV1" s="143"/>
      <c r="CZW1" s="143"/>
      <c r="CZX1" s="143"/>
      <c r="CZY1" s="143"/>
      <c r="CZZ1" s="143"/>
      <c r="DAA1" s="143"/>
      <c r="DAB1" s="143"/>
      <c r="DAC1" s="143"/>
      <c r="DAD1" s="143"/>
      <c r="DAE1" s="143"/>
      <c r="DAF1" s="143"/>
      <c r="DAG1" s="143"/>
      <c r="DAH1" s="143"/>
      <c r="DAI1" s="143"/>
      <c r="DAJ1" s="143"/>
      <c r="DAK1" s="143"/>
      <c r="DAL1" s="143"/>
      <c r="DAM1" s="143"/>
      <c r="DAN1" s="143"/>
      <c r="DAO1" s="143"/>
      <c r="DAP1" s="143"/>
      <c r="DAQ1" s="143"/>
      <c r="DAR1" s="143"/>
      <c r="DAS1" s="143"/>
      <c r="DAT1" s="143"/>
      <c r="DAU1" s="143"/>
      <c r="DAV1" s="143"/>
      <c r="DAW1" s="143"/>
      <c r="DAX1" s="143"/>
      <c r="DAY1" s="143"/>
      <c r="DAZ1" s="143"/>
      <c r="DBA1" s="143"/>
      <c r="DBB1" s="143"/>
      <c r="DBC1" s="143"/>
      <c r="DBD1" s="143"/>
      <c r="DBE1" s="143"/>
      <c r="DBF1" s="143"/>
      <c r="DBG1" s="143"/>
      <c r="DBH1" s="143"/>
      <c r="DBI1" s="143"/>
      <c r="DBJ1" s="143"/>
      <c r="DBK1" s="143"/>
      <c r="DBL1" s="143"/>
      <c r="DBM1" s="143"/>
      <c r="DBN1" s="143"/>
      <c r="DBO1" s="143"/>
      <c r="DBP1" s="143"/>
      <c r="DBQ1" s="143"/>
      <c r="DBR1" s="143"/>
      <c r="DBS1" s="143"/>
      <c r="DBT1" s="143"/>
      <c r="DBU1" s="143"/>
      <c r="DBV1" s="143"/>
      <c r="DBW1" s="143"/>
      <c r="DBX1" s="143"/>
      <c r="DBY1" s="143"/>
      <c r="DBZ1" s="143"/>
      <c r="DCA1" s="143"/>
      <c r="DCB1" s="143"/>
      <c r="DCC1" s="143"/>
      <c r="DCD1" s="143"/>
      <c r="DCE1" s="143"/>
      <c r="DCF1" s="143"/>
      <c r="DCG1" s="143"/>
      <c r="DCH1" s="143"/>
      <c r="DCI1" s="143"/>
      <c r="DCJ1" s="143"/>
      <c r="DCK1" s="143"/>
      <c r="DCL1" s="143"/>
      <c r="DCM1" s="143"/>
      <c r="DCN1" s="143"/>
      <c r="DCO1" s="143"/>
      <c r="DCP1" s="143"/>
      <c r="DCQ1" s="143"/>
      <c r="DCR1" s="143"/>
      <c r="DCS1" s="143"/>
      <c r="DCT1" s="143"/>
      <c r="DCU1" s="143"/>
      <c r="DCV1" s="143"/>
      <c r="DCW1" s="143"/>
      <c r="DCX1" s="143"/>
      <c r="DCY1" s="143"/>
      <c r="DCZ1" s="143"/>
      <c r="DDA1" s="143"/>
      <c r="DDB1" s="143"/>
      <c r="DDC1" s="143"/>
      <c r="DDD1" s="143"/>
      <c r="DDE1" s="143"/>
      <c r="DDF1" s="143"/>
      <c r="DDG1" s="143"/>
      <c r="DDH1" s="143"/>
      <c r="DDI1" s="143"/>
      <c r="DDJ1" s="143"/>
      <c r="DDK1" s="143"/>
      <c r="DDL1" s="143"/>
      <c r="DDM1" s="143"/>
      <c r="DDN1" s="143"/>
      <c r="DDO1" s="143"/>
      <c r="DDP1" s="143"/>
      <c r="DDQ1" s="143"/>
      <c r="DDR1" s="143"/>
      <c r="DDS1" s="143"/>
      <c r="DDT1" s="143"/>
      <c r="DDU1" s="143"/>
      <c r="DDV1" s="143"/>
      <c r="DDW1" s="143"/>
      <c r="DDX1" s="143"/>
      <c r="DDY1" s="143"/>
      <c r="DDZ1" s="143"/>
      <c r="DEA1" s="143"/>
      <c r="DEB1" s="143"/>
      <c r="DEC1" s="143"/>
      <c r="DED1" s="143"/>
      <c r="DEE1" s="143"/>
      <c r="DEF1" s="143"/>
      <c r="DEG1" s="143"/>
      <c r="DEH1" s="143"/>
      <c r="DEI1" s="143"/>
      <c r="DEJ1" s="143"/>
      <c r="DEK1" s="143"/>
      <c r="DEL1" s="143"/>
      <c r="DEM1" s="143"/>
      <c r="DEN1" s="143"/>
      <c r="DEO1" s="143"/>
      <c r="DEP1" s="143"/>
      <c r="DEQ1" s="143"/>
      <c r="DER1" s="143"/>
      <c r="DES1" s="143"/>
      <c r="DET1" s="143"/>
      <c r="DEU1" s="143"/>
      <c r="DEV1" s="143"/>
      <c r="DEW1" s="143"/>
      <c r="DEX1" s="143"/>
      <c r="DEY1" s="143"/>
      <c r="DEZ1" s="143"/>
      <c r="DFA1" s="143"/>
      <c r="DFB1" s="143"/>
      <c r="DFC1" s="143"/>
      <c r="DFD1" s="143"/>
      <c r="DFE1" s="143"/>
      <c r="DFF1" s="143"/>
      <c r="DFG1" s="143"/>
      <c r="DFH1" s="143"/>
      <c r="DFI1" s="143"/>
      <c r="DFJ1" s="143"/>
      <c r="DFK1" s="143"/>
      <c r="DFL1" s="143"/>
      <c r="DFM1" s="143"/>
      <c r="DFN1" s="143"/>
      <c r="DFO1" s="143"/>
      <c r="DFP1" s="143"/>
      <c r="DFQ1" s="143"/>
      <c r="DFR1" s="143"/>
      <c r="DFS1" s="143"/>
      <c r="DFT1" s="143"/>
      <c r="DFU1" s="143"/>
      <c r="DFV1" s="143"/>
      <c r="DFW1" s="143"/>
      <c r="DFX1" s="143"/>
      <c r="DFY1" s="143"/>
      <c r="DFZ1" s="143"/>
      <c r="DGA1" s="143"/>
      <c r="DGB1" s="143"/>
      <c r="DGC1" s="143"/>
      <c r="DGD1" s="143"/>
      <c r="DGE1" s="143"/>
      <c r="DGF1" s="143"/>
      <c r="DGG1" s="143"/>
      <c r="DGH1" s="143"/>
      <c r="DGI1" s="143"/>
      <c r="DGJ1" s="143"/>
      <c r="DGK1" s="143"/>
      <c r="DGL1" s="143"/>
      <c r="DGM1" s="143"/>
      <c r="DGN1" s="143"/>
      <c r="DGO1" s="143"/>
      <c r="DGP1" s="143"/>
      <c r="DGQ1" s="143"/>
      <c r="DGR1" s="143"/>
      <c r="DGS1" s="143"/>
      <c r="DGT1" s="143"/>
      <c r="DGU1" s="143"/>
      <c r="DGV1" s="143"/>
      <c r="DGW1" s="143"/>
      <c r="DGX1" s="143"/>
      <c r="DGY1" s="143"/>
      <c r="DGZ1" s="143"/>
      <c r="DHA1" s="143"/>
      <c r="DHB1" s="143"/>
      <c r="DHC1" s="143"/>
      <c r="DHD1" s="143"/>
      <c r="DHE1" s="143"/>
      <c r="DHF1" s="143"/>
      <c r="DHG1" s="143"/>
      <c r="DHH1" s="143"/>
      <c r="DHI1" s="143"/>
      <c r="DHJ1" s="143"/>
      <c r="DHK1" s="143"/>
      <c r="DHL1" s="143"/>
      <c r="DHM1" s="143"/>
      <c r="DHN1" s="143"/>
      <c r="DHO1" s="143"/>
      <c r="DHP1" s="143"/>
      <c r="DHQ1" s="143"/>
      <c r="DHR1" s="143"/>
      <c r="DHS1" s="143"/>
      <c r="DHT1" s="143"/>
      <c r="DHU1" s="143"/>
      <c r="DHV1" s="143"/>
      <c r="DHW1" s="143"/>
      <c r="DHX1" s="143"/>
      <c r="DHY1" s="143"/>
      <c r="DHZ1" s="143"/>
      <c r="DIA1" s="143"/>
      <c r="DIB1" s="143"/>
      <c r="DIC1" s="143"/>
      <c r="DID1" s="143"/>
      <c r="DIE1" s="143"/>
      <c r="DIF1" s="143"/>
      <c r="DIG1" s="143"/>
      <c r="DIH1" s="143"/>
      <c r="DII1" s="143"/>
      <c r="DIJ1" s="143"/>
      <c r="DIK1" s="143"/>
      <c r="DIL1" s="143"/>
      <c r="DIM1" s="143"/>
      <c r="DIN1" s="143"/>
      <c r="DIO1" s="143"/>
      <c r="DIP1" s="143"/>
      <c r="DIQ1" s="143"/>
      <c r="DIR1" s="143"/>
      <c r="DIS1" s="143"/>
      <c r="DIT1" s="143"/>
      <c r="DIU1" s="143"/>
      <c r="DIV1" s="143"/>
      <c r="DIW1" s="143"/>
      <c r="DIX1" s="143"/>
      <c r="DIY1" s="143"/>
      <c r="DIZ1" s="143"/>
      <c r="DJA1" s="143"/>
      <c r="DJB1" s="143"/>
      <c r="DJC1" s="143"/>
      <c r="DJD1" s="143"/>
      <c r="DJE1" s="143"/>
      <c r="DJF1" s="143"/>
      <c r="DJG1" s="143"/>
      <c r="DJH1" s="143"/>
      <c r="DJI1" s="143"/>
      <c r="DJJ1" s="143"/>
      <c r="DJK1" s="143"/>
      <c r="DJL1" s="143"/>
      <c r="DJM1" s="143"/>
      <c r="DJN1" s="143"/>
      <c r="DJO1" s="143"/>
      <c r="DJP1" s="143"/>
      <c r="DJQ1" s="143"/>
      <c r="DJR1" s="143"/>
      <c r="DJS1" s="143"/>
      <c r="DJT1" s="143"/>
      <c r="DJU1" s="143"/>
      <c r="DJV1" s="143"/>
      <c r="DJW1" s="143"/>
      <c r="DJX1" s="143"/>
      <c r="DJY1" s="143"/>
      <c r="DJZ1" s="143"/>
      <c r="DKA1" s="143"/>
      <c r="DKB1" s="143"/>
      <c r="DKC1" s="143"/>
      <c r="DKD1" s="143"/>
      <c r="DKE1" s="143"/>
      <c r="DKF1" s="143"/>
      <c r="DKG1" s="143"/>
      <c r="DKH1" s="143"/>
      <c r="DKI1" s="143"/>
      <c r="DKJ1" s="143"/>
      <c r="DKK1" s="143"/>
      <c r="DKL1" s="143"/>
      <c r="DKM1" s="143"/>
      <c r="DKN1" s="143"/>
      <c r="DKO1" s="143"/>
      <c r="DKP1" s="143"/>
      <c r="DKQ1" s="143"/>
      <c r="DKR1" s="143"/>
      <c r="DKS1" s="143"/>
      <c r="DKT1" s="143"/>
      <c r="DKU1" s="143"/>
      <c r="DKV1" s="143"/>
      <c r="DKW1" s="143"/>
      <c r="DKX1" s="143"/>
      <c r="DKY1" s="143"/>
      <c r="DKZ1" s="143"/>
      <c r="DLA1" s="143"/>
      <c r="DLB1" s="143"/>
      <c r="DLC1" s="143"/>
      <c r="DLD1" s="143"/>
      <c r="DLE1" s="143"/>
      <c r="DLF1" s="143"/>
      <c r="DLG1" s="143"/>
      <c r="DLH1" s="143"/>
      <c r="DLI1" s="143"/>
      <c r="DLJ1" s="143"/>
      <c r="DLK1" s="143"/>
      <c r="DLL1" s="143"/>
      <c r="DLM1" s="143"/>
      <c r="DLN1" s="143"/>
      <c r="DLO1" s="143"/>
      <c r="DLP1" s="143"/>
      <c r="DLQ1" s="143"/>
      <c r="DLR1" s="143"/>
      <c r="DLS1" s="143"/>
      <c r="DLT1" s="143"/>
      <c r="DLU1" s="143"/>
      <c r="DLV1" s="143"/>
      <c r="DLW1" s="143"/>
      <c r="DLX1" s="143"/>
      <c r="DLY1" s="143"/>
      <c r="DLZ1" s="143"/>
      <c r="DMA1" s="143"/>
      <c r="DMB1" s="143"/>
      <c r="DMC1" s="143"/>
      <c r="DMD1" s="143"/>
      <c r="DME1" s="143"/>
      <c r="DMF1" s="143"/>
      <c r="DMG1" s="143"/>
      <c r="DMH1" s="143"/>
      <c r="DMI1" s="143"/>
      <c r="DMJ1" s="143"/>
      <c r="DMK1" s="143"/>
      <c r="DML1" s="143"/>
      <c r="DMM1" s="143"/>
      <c r="DMN1" s="143"/>
      <c r="DMO1" s="143"/>
      <c r="DMP1" s="143"/>
      <c r="DMQ1" s="143"/>
      <c r="DMR1" s="143"/>
      <c r="DMS1" s="143"/>
      <c r="DMT1" s="143"/>
      <c r="DMU1" s="143"/>
      <c r="DMV1" s="143"/>
      <c r="DMW1" s="143"/>
      <c r="DMX1" s="143"/>
      <c r="DMY1" s="143"/>
      <c r="DMZ1" s="143"/>
      <c r="DNA1" s="143"/>
      <c r="DNB1" s="143"/>
      <c r="DNC1" s="143"/>
      <c r="DND1" s="143"/>
      <c r="DNE1" s="143"/>
      <c r="DNF1" s="143"/>
      <c r="DNG1" s="143"/>
      <c r="DNH1" s="143"/>
      <c r="DNI1" s="143"/>
      <c r="DNJ1" s="143"/>
      <c r="DNK1" s="143"/>
      <c r="DNL1" s="143"/>
      <c r="DNM1" s="143"/>
      <c r="DNN1" s="143"/>
      <c r="DNO1" s="143"/>
      <c r="DNP1" s="143"/>
      <c r="DNQ1" s="143"/>
      <c r="DNR1" s="143"/>
      <c r="DNS1" s="143"/>
      <c r="DNT1" s="143"/>
      <c r="DNU1" s="143"/>
      <c r="DNV1" s="143"/>
      <c r="DNW1" s="143"/>
      <c r="DNX1" s="143"/>
      <c r="DNY1" s="143"/>
      <c r="DNZ1" s="143"/>
      <c r="DOA1" s="143"/>
      <c r="DOB1" s="143"/>
      <c r="DOC1" s="143"/>
      <c r="DOD1" s="143"/>
      <c r="DOE1" s="143"/>
      <c r="DOF1" s="143"/>
      <c r="DOG1" s="143"/>
      <c r="DOH1" s="143"/>
      <c r="DOI1" s="143"/>
      <c r="DOJ1" s="143"/>
      <c r="DOK1" s="143"/>
      <c r="DOL1" s="143"/>
      <c r="DOM1" s="143"/>
      <c r="DON1" s="143"/>
      <c r="DOO1" s="143"/>
      <c r="DOP1" s="143"/>
      <c r="DOQ1" s="143"/>
      <c r="DOR1" s="143"/>
      <c r="DOS1" s="143"/>
      <c r="DOT1" s="143"/>
      <c r="DOU1" s="143"/>
      <c r="DOV1" s="143"/>
      <c r="DOW1" s="143"/>
      <c r="DOX1" s="143"/>
      <c r="DOY1" s="143"/>
      <c r="DOZ1" s="143"/>
      <c r="DPA1" s="143"/>
      <c r="DPB1" s="143"/>
      <c r="DPC1" s="143"/>
      <c r="DPD1" s="143"/>
      <c r="DPE1" s="143"/>
      <c r="DPF1" s="143"/>
      <c r="DPG1" s="143"/>
      <c r="DPH1" s="143"/>
      <c r="DPI1" s="143"/>
      <c r="DPJ1" s="143"/>
      <c r="DPK1" s="143"/>
      <c r="DPL1" s="143"/>
      <c r="DPM1" s="143"/>
      <c r="DPN1" s="143"/>
      <c r="DPO1" s="143"/>
      <c r="DPP1" s="143"/>
      <c r="DPQ1" s="143"/>
      <c r="DPR1" s="143"/>
      <c r="DPS1" s="143"/>
      <c r="DPT1" s="143"/>
      <c r="DPU1" s="143"/>
      <c r="DPV1" s="143"/>
      <c r="DPW1" s="143"/>
      <c r="DPX1" s="143"/>
      <c r="DPY1" s="143"/>
      <c r="DPZ1" s="143"/>
      <c r="DQA1" s="143"/>
      <c r="DQB1" s="143"/>
      <c r="DQC1" s="143"/>
      <c r="DQD1" s="143"/>
      <c r="DQE1" s="143"/>
      <c r="DQF1" s="143"/>
      <c r="DQG1" s="143"/>
      <c r="DQH1" s="143"/>
      <c r="DQI1" s="143"/>
      <c r="DQJ1" s="143"/>
      <c r="DQK1" s="143"/>
      <c r="DQL1" s="143"/>
      <c r="DQM1" s="143"/>
      <c r="DQN1" s="143"/>
      <c r="DQO1" s="143"/>
      <c r="DQP1" s="143"/>
      <c r="DQQ1" s="143"/>
      <c r="DQR1" s="143"/>
      <c r="DQS1" s="143"/>
      <c r="DQT1" s="143"/>
      <c r="DQU1" s="143"/>
      <c r="DQV1" s="143"/>
      <c r="DQW1" s="143"/>
      <c r="DQX1" s="143"/>
      <c r="DQY1" s="143"/>
      <c r="DQZ1" s="143"/>
      <c r="DRA1" s="143"/>
      <c r="DRB1" s="143"/>
      <c r="DRC1" s="143"/>
      <c r="DRD1" s="143"/>
      <c r="DRE1" s="143"/>
      <c r="DRF1" s="143"/>
      <c r="DRG1" s="143"/>
      <c r="DRH1" s="143"/>
      <c r="DRI1" s="143"/>
      <c r="DRJ1" s="143"/>
      <c r="DRK1" s="143"/>
      <c r="DRL1" s="143"/>
      <c r="DRM1" s="143"/>
      <c r="DRN1" s="143"/>
      <c r="DRO1" s="143"/>
      <c r="DRP1" s="143"/>
      <c r="DRQ1" s="143"/>
      <c r="DRR1" s="143"/>
      <c r="DRS1" s="143"/>
      <c r="DRT1" s="143"/>
      <c r="DRU1" s="143"/>
      <c r="DRV1" s="143"/>
      <c r="DRW1" s="143"/>
      <c r="DRX1" s="143"/>
      <c r="DRY1" s="143"/>
      <c r="DRZ1" s="143"/>
      <c r="DSA1" s="143"/>
      <c r="DSB1" s="143"/>
      <c r="DSC1" s="143"/>
      <c r="DSD1" s="143"/>
      <c r="DSE1" s="143"/>
      <c r="DSF1" s="143"/>
      <c r="DSG1" s="143"/>
      <c r="DSH1" s="143"/>
      <c r="DSI1" s="143"/>
      <c r="DSJ1" s="143"/>
      <c r="DSK1" s="143"/>
      <c r="DSL1" s="143"/>
      <c r="DSM1" s="143"/>
      <c r="DSN1" s="143"/>
      <c r="DSO1" s="143"/>
      <c r="DSP1" s="143"/>
      <c r="DSQ1" s="143"/>
      <c r="DSR1" s="143"/>
      <c r="DSS1" s="143"/>
      <c r="DST1" s="143"/>
      <c r="DSU1" s="143"/>
      <c r="DSV1" s="143"/>
      <c r="DSW1" s="143"/>
      <c r="DSX1" s="143"/>
      <c r="DSY1" s="143"/>
      <c r="DSZ1" s="143"/>
      <c r="DTA1" s="143"/>
      <c r="DTB1" s="143"/>
      <c r="DTC1" s="143"/>
      <c r="DTD1" s="143"/>
      <c r="DTE1" s="143"/>
      <c r="DTF1" s="143"/>
      <c r="DTG1" s="143"/>
      <c r="DTH1" s="143"/>
      <c r="DTI1" s="143"/>
      <c r="DTJ1" s="143"/>
      <c r="DTK1" s="143"/>
      <c r="DTL1" s="143"/>
      <c r="DTM1" s="143"/>
      <c r="DTN1" s="143"/>
      <c r="DTO1" s="143"/>
      <c r="DTP1" s="143"/>
      <c r="DTQ1" s="143"/>
      <c r="DTR1" s="143"/>
      <c r="DTS1" s="143"/>
      <c r="DTT1" s="143"/>
      <c r="DTU1" s="143"/>
      <c r="DTV1" s="143"/>
      <c r="DTW1" s="143"/>
      <c r="DTX1" s="143"/>
      <c r="DTY1" s="143"/>
      <c r="DTZ1" s="143"/>
      <c r="DUA1" s="143"/>
      <c r="DUB1" s="143"/>
      <c r="DUC1" s="143"/>
      <c r="DUD1" s="143"/>
      <c r="DUE1" s="143"/>
      <c r="DUF1" s="143"/>
      <c r="DUG1" s="143"/>
      <c r="DUH1" s="143"/>
      <c r="DUI1" s="143"/>
      <c r="DUJ1" s="143"/>
      <c r="DUK1" s="143"/>
      <c r="DUL1" s="143"/>
      <c r="DUM1" s="143"/>
      <c r="DUN1" s="143"/>
      <c r="DUO1" s="143"/>
      <c r="DUP1" s="143"/>
      <c r="DUQ1" s="143"/>
      <c r="DUR1" s="143"/>
      <c r="DUS1" s="143"/>
      <c r="DUT1" s="143"/>
      <c r="DUU1" s="143"/>
      <c r="DUV1" s="143"/>
      <c r="DUW1" s="143"/>
      <c r="DUX1" s="143"/>
      <c r="DUY1" s="143"/>
      <c r="DUZ1" s="143"/>
      <c r="DVA1" s="143"/>
      <c r="DVB1" s="143"/>
      <c r="DVC1" s="143"/>
      <c r="DVD1" s="143"/>
      <c r="DVE1" s="143"/>
      <c r="DVF1" s="143"/>
      <c r="DVG1" s="143"/>
      <c r="DVH1" s="143"/>
      <c r="DVI1" s="143"/>
      <c r="DVJ1" s="143"/>
      <c r="DVK1" s="143"/>
      <c r="DVL1" s="143"/>
      <c r="DVM1" s="143"/>
      <c r="DVN1" s="143"/>
      <c r="DVO1" s="143"/>
      <c r="DVP1" s="143"/>
      <c r="DVQ1" s="143"/>
      <c r="DVR1" s="143"/>
      <c r="DVS1" s="143"/>
      <c r="DVT1" s="143"/>
      <c r="DVU1" s="143"/>
      <c r="DVV1" s="143"/>
      <c r="DVW1" s="143"/>
      <c r="DVX1" s="143"/>
      <c r="DVY1" s="143"/>
      <c r="DVZ1" s="143"/>
      <c r="DWA1" s="143"/>
      <c r="DWB1" s="143"/>
      <c r="DWC1" s="143"/>
      <c r="DWD1" s="143"/>
      <c r="DWE1" s="143"/>
      <c r="DWF1" s="143"/>
      <c r="DWG1" s="143"/>
      <c r="DWH1" s="143"/>
      <c r="DWI1" s="143"/>
      <c r="DWJ1" s="143"/>
      <c r="DWK1" s="143"/>
      <c r="DWL1" s="143"/>
      <c r="DWM1" s="143"/>
      <c r="DWN1" s="143"/>
      <c r="DWO1" s="143"/>
      <c r="DWP1" s="143"/>
      <c r="DWQ1" s="143"/>
      <c r="DWR1" s="143"/>
      <c r="DWS1" s="143"/>
      <c r="DWT1" s="143"/>
      <c r="DWU1" s="143"/>
      <c r="DWV1" s="143"/>
      <c r="DWW1" s="143"/>
      <c r="DWX1" s="143"/>
      <c r="DWY1" s="143"/>
      <c r="DWZ1" s="143"/>
      <c r="DXA1" s="143"/>
      <c r="DXB1" s="143"/>
      <c r="DXC1" s="143"/>
      <c r="DXD1" s="143"/>
      <c r="DXE1" s="143"/>
      <c r="DXF1" s="143"/>
      <c r="DXG1" s="143"/>
      <c r="DXH1" s="143"/>
      <c r="DXI1" s="143"/>
      <c r="DXJ1" s="143"/>
      <c r="DXK1" s="143"/>
      <c r="DXL1" s="143"/>
      <c r="DXM1" s="143"/>
      <c r="DXN1" s="143"/>
      <c r="DXO1" s="143"/>
      <c r="DXP1" s="143"/>
      <c r="DXQ1" s="143"/>
      <c r="DXR1" s="143"/>
      <c r="DXS1" s="143"/>
      <c r="DXT1" s="143"/>
      <c r="DXU1" s="143"/>
      <c r="DXV1" s="143"/>
      <c r="DXW1" s="143"/>
      <c r="DXX1" s="143"/>
      <c r="DXY1" s="143"/>
      <c r="DXZ1" s="143"/>
      <c r="DYA1" s="143"/>
      <c r="DYB1" s="143"/>
      <c r="DYC1" s="143"/>
      <c r="DYD1" s="143"/>
      <c r="DYE1" s="143"/>
      <c r="DYF1" s="143"/>
      <c r="DYG1" s="143"/>
      <c r="DYH1" s="143"/>
      <c r="DYI1" s="143"/>
      <c r="DYJ1" s="143"/>
      <c r="DYK1" s="143"/>
      <c r="DYL1" s="143"/>
      <c r="DYM1" s="143"/>
      <c r="DYN1" s="143"/>
      <c r="DYO1" s="143"/>
      <c r="DYP1" s="143"/>
      <c r="DYQ1" s="143"/>
      <c r="DYR1" s="143"/>
      <c r="DYS1" s="143"/>
      <c r="DYT1" s="143"/>
      <c r="DYU1" s="143"/>
      <c r="DYV1" s="143"/>
      <c r="DYW1" s="143"/>
      <c r="DYX1" s="143"/>
      <c r="DYY1" s="143"/>
      <c r="DYZ1" s="143"/>
      <c r="DZA1" s="143"/>
      <c r="DZB1" s="143"/>
      <c r="DZC1" s="143"/>
      <c r="DZD1" s="143"/>
      <c r="DZE1" s="143"/>
      <c r="DZF1" s="143"/>
      <c r="DZG1" s="143"/>
      <c r="DZH1" s="143"/>
      <c r="DZI1" s="143"/>
      <c r="DZJ1" s="143"/>
      <c r="DZK1" s="143"/>
      <c r="DZL1" s="143"/>
      <c r="DZM1" s="143"/>
      <c r="DZN1" s="143"/>
      <c r="DZO1" s="143"/>
      <c r="DZP1" s="143"/>
      <c r="DZQ1" s="143"/>
      <c r="DZR1" s="143"/>
      <c r="DZS1" s="143"/>
      <c r="DZT1" s="143"/>
      <c r="DZU1" s="143"/>
      <c r="DZV1" s="143"/>
      <c r="DZW1" s="143"/>
      <c r="DZX1" s="143"/>
      <c r="DZY1" s="143"/>
      <c r="DZZ1" s="143"/>
      <c r="EAA1" s="143"/>
      <c r="EAB1" s="143"/>
      <c r="EAC1" s="143"/>
      <c r="EAD1" s="143"/>
      <c r="EAE1" s="143"/>
      <c r="EAF1" s="143"/>
      <c r="EAG1" s="143"/>
      <c r="EAH1" s="143"/>
      <c r="EAI1" s="143"/>
      <c r="EAJ1" s="143"/>
      <c r="EAK1" s="143"/>
      <c r="EAL1" s="143"/>
      <c r="EAM1" s="143"/>
      <c r="EAN1" s="143"/>
      <c r="EAO1" s="143"/>
      <c r="EAP1" s="143"/>
      <c r="EAQ1" s="143"/>
      <c r="EAR1" s="143"/>
      <c r="EAS1" s="143"/>
      <c r="EAT1" s="143"/>
      <c r="EAU1" s="143"/>
      <c r="EAV1" s="143"/>
      <c r="EAW1" s="143"/>
      <c r="EAX1" s="143"/>
      <c r="EAY1" s="143"/>
      <c r="EAZ1" s="143"/>
      <c r="EBA1" s="143"/>
      <c r="EBB1" s="143"/>
      <c r="EBC1" s="143"/>
      <c r="EBD1" s="143"/>
      <c r="EBE1" s="143"/>
      <c r="EBF1" s="143"/>
      <c r="EBG1" s="143"/>
      <c r="EBH1" s="143"/>
      <c r="EBI1" s="143"/>
      <c r="EBJ1" s="143"/>
      <c r="EBK1" s="143"/>
      <c r="EBL1" s="143"/>
      <c r="EBM1" s="143"/>
      <c r="EBN1" s="143"/>
      <c r="EBO1" s="143"/>
      <c r="EBP1" s="143"/>
      <c r="EBQ1" s="143"/>
      <c r="EBR1" s="143"/>
      <c r="EBS1" s="143"/>
      <c r="EBT1" s="143"/>
      <c r="EBU1" s="143"/>
      <c r="EBV1" s="143"/>
      <c r="EBW1" s="143"/>
      <c r="EBX1" s="143"/>
      <c r="EBY1" s="143"/>
      <c r="EBZ1" s="143"/>
      <c r="ECA1" s="143"/>
      <c r="ECB1" s="143"/>
      <c r="ECC1" s="143"/>
      <c r="ECD1" s="143"/>
      <c r="ECE1" s="143"/>
      <c r="ECF1" s="143"/>
      <c r="ECG1" s="143"/>
      <c r="ECH1" s="143"/>
      <c r="ECI1" s="143"/>
      <c r="ECJ1" s="143"/>
      <c r="ECK1" s="143"/>
      <c r="ECL1" s="143"/>
      <c r="ECM1" s="143"/>
      <c r="ECN1" s="143"/>
      <c r="ECO1" s="143"/>
      <c r="ECP1" s="143"/>
      <c r="ECQ1" s="143"/>
      <c r="ECR1" s="143"/>
      <c r="ECS1" s="143"/>
      <c r="ECT1" s="143"/>
      <c r="ECU1" s="143"/>
      <c r="ECV1" s="143"/>
      <c r="ECW1" s="143"/>
      <c r="ECX1" s="143"/>
      <c r="ECY1" s="143"/>
      <c r="ECZ1" s="143"/>
      <c r="EDA1" s="143"/>
      <c r="EDB1" s="143"/>
      <c r="EDC1" s="143"/>
      <c r="EDD1" s="143"/>
      <c r="EDE1" s="143"/>
      <c r="EDF1" s="143"/>
      <c r="EDG1" s="143"/>
      <c r="EDH1" s="143"/>
      <c r="EDI1" s="143"/>
      <c r="EDJ1" s="143"/>
      <c r="EDK1" s="143"/>
      <c r="EDL1" s="143"/>
      <c r="EDM1" s="143"/>
      <c r="EDN1" s="143"/>
      <c r="EDO1" s="143"/>
      <c r="EDP1" s="143"/>
      <c r="EDQ1" s="143"/>
      <c r="EDR1" s="143"/>
      <c r="EDS1" s="143"/>
      <c r="EDT1" s="143"/>
      <c r="EDU1" s="143"/>
      <c r="EDV1" s="143"/>
      <c r="EDW1" s="143"/>
      <c r="EDX1" s="143"/>
      <c r="EDY1" s="143"/>
      <c r="EDZ1" s="143"/>
      <c r="EEA1" s="143"/>
      <c r="EEB1" s="143"/>
      <c r="EEC1" s="143"/>
      <c r="EED1" s="143"/>
      <c r="EEE1" s="143"/>
      <c r="EEF1" s="143"/>
      <c r="EEG1" s="143"/>
      <c r="EEH1" s="143"/>
      <c r="EEI1" s="143"/>
      <c r="EEJ1" s="143"/>
      <c r="EEK1" s="143"/>
      <c r="EEL1" s="143"/>
      <c r="EEM1" s="143"/>
      <c r="EEN1" s="143"/>
      <c r="EEO1" s="143"/>
      <c r="EEP1" s="143"/>
      <c r="EEQ1" s="143"/>
      <c r="EER1" s="143"/>
      <c r="EES1" s="143"/>
      <c r="EET1" s="143"/>
      <c r="EEU1" s="143"/>
      <c r="EEV1" s="143"/>
      <c r="EEW1" s="143"/>
      <c r="EEX1" s="143"/>
      <c r="EEY1" s="143"/>
      <c r="EEZ1" s="143"/>
      <c r="EFA1" s="143"/>
      <c r="EFB1" s="143"/>
      <c r="EFC1" s="143"/>
      <c r="EFD1" s="143"/>
      <c r="EFE1" s="143"/>
      <c r="EFF1" s="143"/>
      <c r="EFG1" s="143"/>
      <c r="EFH1" s="143"/>
      <c r="EFI1" s="143"/>
      <c r="EFJ1" s="143"/>
      <c r="EFK1" s="143"/>
      <c r="EFL1" s="143"/>
      <c r="EFM1" s="143"/>
      <c r="EFN1" s="143"/>
      <c r="EFO1" s="143"/>
      <c r="EFP1" s="143"/>
      <c r="EFQ1" s="143"/>
      <c r="EFR1" s="143"/>
      <c r="EFS1" s="143"/>
      <c r="EFT1" s="143"/>
      <c r="EFU1" s="143"/>
      <c r="EFV1" s="143"/>
      <c r="EFW1" s="143"/>
      <c r="EFX1" s="143"/>
      <c r="EFY1" s="143"/>
      <c r="EFZ1" s="143"/>
      <c r="EGA1" s="143"/>
      <c r="EGB1" s="143"/>
      <c r="EGC1" s="143"/>
      <c r="EGD1" s="143"/>
      <c r="EGE1" s="143"/>
      <c r="EGF1" s="143"/>
      <c r="EGG1" s="143"/>
      <c r="EGH1" s="143"/>
      <c r="EGI1" s="143"/>
      <c r="EGJ1" s="143"/>
      <c r="EGK1" s="143"/>
      <c r="EGL1" s="143"/>
      <c r="EGM1" s="143"/>
      <c r="EGN1" s="143"/>
      <c r="EGO1" s="143"/>
      <c r="EGP1" s="143"/>
      <c r="EGQ1" s="143"/>
      <c r="EGR1" s="143"/>
      <c r="EGS1" s="143"/>
      <c r="EGT1" s="143"/>
      <c r="EGU1" s="143"/>
      <c r="EGV1" s="143"/>
      <c r="EGW1" s="143"/>
      <c r="EGX1" s="143"/>
      <c r="EGY1" s="143"/>
      <c r="EGZ1" s="143"/>
      <c r="EHA1" s="143"/>
      <c r="EHB1" s="143"/>
      <c r="EHC1" s="143"/>
      <c r="EHD1" s="143"/>
      <c r="EHE1" s="143"/>
      <c r="EHF1" s="143"/>
      <c r="EHG1" s="143"/>
      <c r="EHH1" s="143"/>
      <c r="EHI1" s="143"/>
      <c r="EHJ1" s="143"/>
      <c r="EHK1" s="143"/>
      <c r="EHL1" s="143"/>
      <c r="EHM1" s="143"/>
      <c r="EHN1" s="143"/>
      <c r="EHO1" s="143"/>
      <c r="EHP1" s="143"/>
      <c r="EHQ1" s="143"/>
      <c r="EHR1" s="143"/>
      <c r="EHS1" s="143"/>
      <c r="EHT1" s="143"/>
      <c r="EHU1" s="143"/>
      <c r="EHV1" s="143"/>
      <c r="EHW1" s="143"/>
      <c r="EHX1" s="143"/>
      <c r="EHY1" s="143"/>
      <c r="EHZ1" s="143"/>
      <c r="EIA1" s="143"/>
      <c r="EIB1" s="143"/>
      <c r="EIC1" s="143"/>
      <c r="EID1" s="143"/>
      <c r="EIE1" s="143"/>
      <c r="EIF1" s="143"/>
      <c r="EIG1" s="143"/>
      <c r="EIH1" s="143"/>
      <c r="EII1" s="143"/>
      <c r="EIJ1" s="143"/>
      <c r="EIK1" s="143"/>
      <c r="EIL1" s="143"/>
      <c r="EIM1" s="143"/>
      <c r="EIN1" s="143"/>
      <c r="EIO1" s="143"/>
      <c r="EIP1" s="143"/>
      <c r="EIQ1" s="143"/>
      <c r="EIR1" s="143"/>
      <c r="EIS1" s="143"/>
      <c r="EIT1" s="143"/>
      <c r="EIU1" s="143"/>
      <c r="EIV1" s="143"/>
      <c r="EIW1" s="143"/>
      <c r="EIX1" s="143"/>
      <c r="EIY1" s="143"/>
      <c r="EIZ1" s="143"/>
      <c r="EJA1" s="143"/>
      <c r="EJB1" s="143"/>
      <c r="EJC1" s="143"/>
      <c r="EJD1" s="143"/>
      <c r="EJE1" s="143"/>
      <c r="EJF1" s="143"/>
      <c r="EJG1" s="143"/>
      <c r="EJH1" s="143"/>
      <c r="EJI1" s="143"/>
      <c r="EJJ1" s="143"/>
      <c r="EJK1" s="143"/>
      <c r="EJL1" s="143"/>
      <c r="EJM1" s="143"/>
      <c r="EJN1" s="143"/>
      <c r="EJO1" s="143"/>
      <c r="EJP1" s="143"/>
      <c r="EJQ1" s="143"/>
      <c r="EJR1" s="143"/>
      <c r="EJS1" s="143"/>
      <c r="EJT1" s="143"/>
      <c r="EJU1" s="143"/>
      <c r="EJV1" s="143"/>
      <c r="EJW1" s="143"/>
      <c r="EJX1" s="143"/>
      <c r="EJY1" s="143"/>
      <c r="EJZ1" s="143"/>
      <c r="EKA1" s="143"/>
      <c r="EKB1" s="143"/>
      <c r="EKC1" s="143"/>
      <c r="EKD1" s="143"/>
      <c r="EKE1" s="143"/>
      <c r="EKF1" s="143"/>
      <c r="EKG1" s="143"/>
      <c r="EKH1" s="143"/>
      <c r="EKI1" s="143"/>
      <c r="EKJ1" s="143"/>
      <c r="EKK1" s="143"/>
      <c r="EKL1" s="143"/>
      <c r="EKM1" s="143"/>
      <c r="EKN1" s="143"/>
      <c r="EKO1" s="143"/>
      <c r="EKP1" s="143"/>
      <c r="EKQ1" s="143"/>
      <c r="EKR1" s="143"/>
      <c r="EKS1" s="143"/>
      <c r="EKT1" s="143"/>
      <c r="EKU1" s="143"/>
      <c r="EKV1" s="143"/>
      <c r="EKW1" s="143"/>
      <c r="EKX1" s="143"/>
      <c r="EKY1" s="143"/>
      <c r="EKZ1" s="143"/>
      <c r="ELA1" s="143"/>
      <c r="ELB1" s="143"/>
      <c r="ELC1" s="143"/>
      <c r="ELD1" s="143"/>
      <c r="ELE1" s="143"/>
      <c r="ELF1" s="143"/>
      <c r="ELG1" s="143"/>
      <c r="ELH1" s="143"/>
      <c r="ELI1" s="143"/>
      <c r="ELJ1" s="143"/>
      <c r="ELK1" s="143"/>
      <c r="ELL1" s="143"/>
      <c r="ELM1" s="143"/>
      <c r="ELN1" s="143"/>
      <c r="ELO1" s="143"/>
      <c r="ELP1" s="143"/>
      <c r="ELQ1" s="143"/>
      <c r="ELR1" s="143"/>
      <c r="ELS1" s="143"/>
      <c r="ELT1" s="143"/>
      <c r="ELU1" s="143"/>
      <c r="ELV1" s="143"/>
      <c r="ELW1" s="143"/>
      <c r="ELX1" s="143"/>
      <c r="ELY1" s="143"/>
      <c r="ELZ1" s="143"/>
      <c r="EMA1" s="143"/>
      <c r="EMB1" s="143"/>
      <c r="EMC1" s="143"/>
      <c r="EMD1" s="143"/>
      <c r="EME1" s="143"/>
      <c r="EMF1" s="143"/>
      <c r="EMG1" s="143"/>
      <c r="EMH1" s="143"/>
      <c r="EMI1" s="143"/>
      <c r="EMJ1" s="143"/>
      <c r="EMK1" s="143"/>
      <c r="EML1" s="143"/>
      <c r="EMM1" s="143"/>
      <c r="EMN1" s="143"/>
      <c r="EMO1" s="143"/>
      <c r="EMP1" s="143"/>
      <c r="EMQ1" s="143"/>
      <c r="EMR1" s="143"/>
      <c r="EMS1" s="143"/>
      <c r="EMT1" s="143"/>
      <c r="EMU1" s="143"/>
      <c r="EMV1" s="143"/>
      <c r="EMW1" s="143"/>
      <c r="EMX1" s="143"/>
      <c r="EMY1" s="143"/>
      <c r="EMZ1" s="143"/>
      <c r="ENA1" s="143"/>
      <c r="ENB1" s="143"/>
      <c r="ENC1" s="143"/>
      <c r="END1" s="143"/>
      <c r="ENE1" s="143"/>
      <c r="ENF1" s="143"/>
      <c r="ENG1" s="143"/>
      <c r="ENH1" s="143"/>
      <c r="ENI1" s="143"/>
      <c r="ENJ1" s="143"/>
      <c r="ENK1" s="143"/>
      <c r="ENL1" s="143"/>
      <c r="ENM1" s="143"/>
      <c r="ENN1" s="143"/>
      <c r="ENO1" s="143"/>
      <c r="ENP1" s="143"/>
      <c r="ENQ1" s="143"/>
      <c r="ENR1" s="143"/>
      <c r="ENS1" s="143"/>
      <c r="ENT1" s="143"/>
      <c r="ENU1" s="143"/>
      <c r="ENV1" s="143"/>
      <c r="ENW1" s="143"/>
      <c r="ENX1" s="143"/>
      <c r="ENY1" s="143"/>
      <c r="ENZ1" s="143"/>
      <c r="EOA1" s="143"/>
      <c r="EOB1" s="143"/>
      <c r="EOC1" s="143"/>
      <c r="EOD1" s="143"/>
      <c r="EOE1" s="143"/>
      <c r="EOF1" s="143"/>
      <c r="EOG1" s="143"/>
      <c r="EOH1" s="143"/>
      <c r="EOI1" s="143"/>
      <c r="EOJ1" s="143"/>
      <c r="EOK1" s="143"/>
      <c r="EOL1" s="143"/>
      <c r="EOM1" s="143"/>
      <c r="EON1" s="143"/>
      <c r="EOO1" s="143"/>
      <c r="EOP1" s="143"/>
      <c r="EOQ1" s="143"/>
      <c r="EOR1" s="143"/>
      <c r="EOS1" s="143"/>
      <c r="EOT1" s="143"/>
      <c r="EOU1" s="143"/>
      <c r="EOV1" s="143"/>
      <c r="EOW1" s="143"/>
      <c r="EOX1" s="143"/>
      <c r="EOY1" s="143"/>
      <c r="EOZ1" s="143"/>
      <c r="EPA1" s="143"/>
      <c r="EPB1" s="143"/>
      <c r="EPC1" s="143"/>
      <c r="EPD1" s="143"/>
      <c r="EPE1" s="143"/>
      <c r="EPF1" s="143"/>
      <c r="EPG1" s="143"/>
      <c r="EPH1" s="143"/>
      <c r="EPI1" s="143"/>
      <c r="EPJ1" s="143"/>
      <c r="EPK1" s="143"/>
      <c r="EPL1" s="143"/>
      <c r="EPM1" s="143"/>
      <c r="EPN1" s="143"/>
      <c r="EPO1" s="143"/>
      <c r="EPP1" s="143"/>
      <c r="EPQ1" s="143"/>
      <c r="EPR1" s="143"/>
      <c r="EPS1" s="143"/>
      <c r="EPT1" s="143"/>
      <c r="EPU1" s="143"/>
      <c r="EPV1" s="143"/>
      <c r="EPW1" s="143"/>
      <c r="EPX1" s="143"/>
      <c r="EPY1" s="143"/>
      <c r="EPZ1" s="143"/>
      <c r="EQA1" s="143"/>
      <c r="EQB1" s="143"/>
      <c r="EQC1" s="143"/>
      <c r="EQD1" s="143"/>
      <c r="EQE1" s="143"/>
      <c r="EQF1" s="143"/>
      <c r="EQG1" s="143"/>
      <c r="EQH1" s="143"/>
      <c r="EQI1" s="143"/>
      <c r="EQJ1" s="143"/>
      <c r="EQK1" s="143"/>
      <c r="EQL1" s="143"/>
      <c r="EQM1" s="143"/>
      <c r="EQN1" s="143"/>
      <c r="EQO1" s="143"/>
      <c r="EQP1" s="143"/>
      <c r="EQQ1" s="143"/>
      <c r="EQR1" s="143"/>
      <c r="EQS1" s="143"/>
      <c r="EQT1" s="143"/>
      <c r="EQU1" s="143"/>
      <c r="EQV1" s="143"/>
      <c r="EQW1" s="143"/>
      <c r="EQX1" s="143"/>
      <c r="EQY1" s="143"/>
      <c r="EQZ1" s="143"/>
      <c r="ERA1" s="143"/>
      <c r="ERB1" s="143"/>
      <c r="ERC1" s="143"/>
      <c r="ERD1" s="143"/>
      <c r="ERE1" s="143"/>
      <c r="ERF1" s="143"/>
      <c r="ERG1" s="143"/>
      <c r="ERH1" s="143"/>
      <c r="ERI1" s="143"/>
      <c r="ERJ1" s="143"/>
      <c r="ERK1" s="143"/>
      <c r="ERL1" s="143"/>
      <c r="ERM1" s="143"/>
      <c r="ERN1" s="143"/>
      <c r="ERO1" s="143"/>
      <c r="ERP1" s="143"/>
      <c r="ERQ1" s="143"/>
      <c r="ERR1" s="143"/>
      <c r="ERS1" s="143"/>
      <c r="ERT1" s="143"/>
      <c r="ERU1" s="143"/>
      <c r="ERV1" s="143"/>
      <c r="ERW1" s="143"/>
      <c r="ERX1" s="143"/>
      <c r="ERY1" s="143"/>
      <c r="ERZ1" s="143"/>
      <c r="ESA1" s="143"/>
      <c r="ESB1" s="143"/>
      <c r="ESC1" s="143"/>
      <c r="ESD1" s="143"/>
      <c r="ESE1" s="143"/>
      <c r="ESF1" s="143"/>
      <c r="ESG1" s="143"/>
      <c r="ESH1" s="143"/>
      <c r="ESI1" s="143"/>
      <c r="ESJ1" s="143"/>
      <c r="ESK1" s="143"/>
      <c r="ESL1" s="143"/>
      <c r="ESM1" s="143"/>
      <c r="ESN1" s="143"/>
      <c r="ESO1" s="143"/>
      <c r="ESP1" s="143"/>
      <c r="ESQ1" s="143"/>
      <c r="ESR1" s="143"/>
      <c r="ESS1" s="143"/>
      <c r="EST1" s="143"/>
      <c r="ESU1" s="143"/>
      <c r="ESV1" s="143"/>
      <c r="ESW1" s="143"/>
      <c r="ESX1" s="143"/>
      <c r="ESY1" s="143"/>
      <c r="ESZ1" s="143"/>
      <c r="ETA1" s="143"/>
      <c r="ETB1" s="143"/>
      <c r="ETC1" s="143"/>
      <c r="ETD1" s="143"/>
      <c r="ETE1" s="143"/>
      <c r="ETF1" s="143"/>
      <c r="ETG1" s="143"/>
      <c r="ETH1" s="143"/>
      <c r="ETI1" s="143"/>
      <c r="ETJ1" s="143"/>
      <c r="ETK1" s="143"/>
      <c r="ETL1" s="143"/>
      <c r="ETM1" s="143"/>
      <c r="ETN1" s="143"/>
      <c r="ETO1" s="143"/>
      <c r="ETP1" s="143"/>
      <c r="ETQ1" s="143"/>
      <c r="ETR1" s="143"/>
      <c r="ETS1" s="143"/>
      <c r="ETT1" s="143"/>
      <c r="ETU1" s="143"/>
      <c r="ETV1" s="143"/>
      <c r="ETW1" s="143"/>
      <c r="ETX1" s="143"/>
      <c r="ETY1" s="143"/>
      <c r="ETZ1" s="143"/>
      <c r="EUA1" s="143"/>
      <c r="EUB1" s="143"/>
      <c r="EUC1" s="143"/>
      <c r="EUD1" s="143"/>
      <c r="EUE1" s="143"/>
      <c r="EUF1" s="143"/>
      <c r="EUG1" s="143"/>
      <c r="EUH1" s="143"/>
      <c r="EUI1" s="143"/>
      <c r="EUJ1" s="143"/>
      <c r="EUK1" s="143"/>
      <c r="EUL1" s="143"/>
      <c r="EUM1" s="143"/>
      <c r="EUN1" s="143"/>
      <c r="EUO1" s="143"/>
      <c r="EUP1" s="143"/>
      <c r="EUQ1" s="143"/>
      <c r="EUR1" s="143"/>
      <c r="EUS1" s="143"/>
      <c r="EUT1" s="143"/>
      <c r="EUU1" s="143"/>
      <c r="EUV1" s="143"/>
      <c r="EUW1" s="143"/>
      <c r="EUX1" s="143"/>
      <c r="EUY1" s="143"/>
      <c r="EUZ1" s="143"/>
      <c r="EVA1" s="143"/>
      <c r="EVB1" s="143"/>
      <c r="EVC1" s="143"/>
      <c r="EVD1" s="143"/>
      <c r="EVE1" s="143"/>
      <c r="EVF1" s="143"/>
      <c r="EVG1" s="143"/>
      <c r="EVH1" s="143"/>
      <c r="EVI1" s="143"/>
      <c r="EVJ1" s="143"/>
      <c r="EVK1" s="143"/>
      <c r="EVL1" s="143"/>
      <c r="EVM1" s="143"/>
      <c r="EVN1" s="143"/>
      <c r="EVO1" s="143"/>
      <c r="EVP1" s="143"/>
      <c r="EVQ1" s="143"/>
      <c r="EVR1" s="143"/>
      <c r="EVS1" s="143"/>
      <c r="EVT1" s="143"/>
      <c r="EVU1" s="143"/>
      <c r="EVV1" s="143"/>
      <c r="EVW1" s="143"/>
      <c r="EVX1" s="143"/>
      <c r="EVY1" s="143"/>
      <c r="EVZ1" s="143"/>
      <c r="EWA1" s="143"/>
      <c r="EWB1" s="143"/>
      <c r="EWC1" s="143"/>
      <c r="EWD1" s="143"/>
      <c r="EWE1" s="143"/>
      <c r="EWF1" s="143"/>
      <c r="EWG1" s="143"/>
      <c r="EWH1" s="143"/>
      <c r="EWI1" s="143"/>
      <c r="EWJ1" s="143"/>
      <c r="EWK1" s="143"/>
      <c r="EWL1" s="143"/>
      <c r="EWM1" s="143"/>
      <c r="EWN1" s="143"/>
      <c r="EWO1" s="143"/>
      <c r="EWP1" s="143"/>
      <c r="EWQ1" s="143"/>
      <c r="EWR1" s="143"/>
      <c r="EWS1" s="143"/>
      <c r="EWT1" s="143"/>
      <c r="EWU1" s="143"/>
      <c r="EWV1" s="143"/>
      <c r="EWW1" s="143"/>
      <c r="EWX1" s="143"/>
      <c r="EWY1" s="143"/>
      <c r="EWZ1" s="143"/>
      <c r="EXA1" s="143"/>
      <c r="EXB1" s="143"/>
      <c r="EXC1" s="143"/>
      <c r="EXD1" s="143"/>
      <c r="EXE1" s="143"/>
      <c r="EXF1" s="143"/>
      <c r="EXG1" s="143"/>
      <c r="EXH1" s="143"/>
      <c r="EXI1" s="143"/>
      <c r="EXJ1" s="143"/>
      <c r="EXK1" s="143"/>
      <c r="EXL1" s="143"/>
      <c r="EXM1" s="143"/>
      <c r="EXN1" s="143"/>
      <c r="EXO1" s="143"/>
      <c r="EXP1" s="143"/>
      <c r="EXQ1" s="143"/>
      <c r="EXR1" s="143"/>
      <c r="EXS1" s="143"/>
      <c r="EXT1" s="143"/>
      <c r="EXU1" s="143"/>
      <c r="EXV1" s="143"/>
      <c r="EXW1" s="143"/>
      <c r="EXX1" s="143"/>
      <c r="EXY1" s="143"/>
      <c r="EXZ1" s="143"/>
      <c r="EYA1" s="143"/>
      <c r="EYB1" s="143"/>
      <c r="EYC1" s="143"/>
      <c r="EYD1" s="143"/>
      <c r="EYE1" s="143"/>
      <c r="EYF1" s="143"/>
      <c r="EYG1" s="143"/>
      <c r="EYH1" s="143"/>
      <c r="EYI1" s="143"/>
      <c r="EYJ1" s="143"/>
      <c r="EYK1" s="143"/>
      <c r="EYL1" s="143"/>
      <c r="EYM1" s="143"/>
      <c r="EYN1" s="143"/>
      <c r="EYO1" s="143"/>
      <c r="EYP1" s="143"/>
      <c r="EYQ1" s="143"/>
      <c r="EYR1" s="143"/>
      <c r="EYS1" s="143"/>
      <c r="EYT1" s="143"/>
      <c r="EYU1" s="143"/>
      <c r="EYV1" s="143"/>
      <c r="EYW1" s="143"/>
      <c r="EYX1" s="143"/>
      <c r="EYY1" s="143"/>
      <c r="EYZ1" s="143"/>
      <c r="EZA1" s="143"/>
      <c r="EZB1" s="143"/>
      <c r="EZC1" s="143"/>
      <c r="EZD1" s="143"/>
      <c r="EZE1" s="143"/>
      <c r="EZF1" s="143"/>
      <c r="EZG1" s="143"/>
      <c r="EZH1" s="143"/>
      <c r="EZI1" s="143"/>
      <c r="EZJ1" s="143"/>
      <c r="EZK1" s="143"/>
      <c r="EZL1" s="143"/>
      <c r="EZM1" s="143"/>
      <c r="EZN1" s="143"/>
      <c r="EZO1" s="143"/>
      <c r="EZP1" s="143"/>
      <c r="EZQ1" s="143"/>
      <c r="EZR1" s="143"/>
      <c r="EZS1" s="143"/>
      <c r="EZT1" s="143"/>
      <c r="EZU1" s="143"/>
      <c r="EZV1" s="143"/>
      <c r="EZW1" s="143"/>
      <c r="EZX1" s="143"/>
      <c r="EZY1" s="143"/>
      <c r="EZZ1" s="143"/>
      <c r="FAA1" s="143"/>
      <c r="FAB1" s="143"/>
      <c r="FAC1" s="143"/>
      <c r="FAD1" s="143"/>
      <c r="FAE1" s="143"/>
      <c r="FAF1" s="143"/>
      <c r="FAG1" s="143"/>
      <c r="FAH1" s="143"/>
      <c r="FAI1" s="143"/>
      <c r="FAJ1" s="143"/>
      <c r="FAK1" s="143"/>
      <c r="FAL1" s="143"/>
      <c r="FAM1" s="143"/>
      <c r="FAN1" s="143"/>
      <c r="FAO1" s="143"/>
      <c r="FAP1" s="143"/>
      <c r="FAQ1" s="143"/>
      <c r="FAR1" s="143"/>
      <c r="FAS1" s="143"/>
      <c r="FAT1" s="143"/>
      <c r="FAU1" s="143"/>
      <c r="FAV1" s="143"/>
      <c r="FAW1" s="143"/>
      <c r="FAX1" s="143"/>
      <c r="FAY1" s="143"/>
      <c r="FAZ1" s="143"/>
      <c r="FBA1" s="143"/>
      <c r="FBB1" s="143"/>
      <c r="FBC1" s="143"/>
      <c r="FBD1" s="143"/>
      <c r="FBE1" s="143"/>
      <c r="FBF1" s="143"/>
      <c r="FBG1" s="143"/>
      <c r="FBH1" s="143"/>
      <c r="FBI1" s="143"/>
      <c r="FBJ1" s="143"/>
      <c r="FBK1" s="143"/>
      <c r="FBL1" s="143"/>
      <c r="FBM1" s="143"/>
      <c r="FBN1" s="143"/>
      <c r="FBO1" s="143"/>
      <c r="FBP1" s="143"/>
      <c r="FBQ1" s="143"/>
      <c r="FBR1" s="143"/>
      <c r="FBS1" s="143"/>
      <c r="FBT1" s="143"/>
      <c r="FBU1" s="143"/>
      <c r="FBV1" s="143"/>
      <c r="FBW1" s="143"/>
      <c r="FBX1" s="143"/>
      <c r="FBY1" s="143"/>
      <c r="FBZ1" s="143"/>
      <c r="FCA1" s="143"/>
      <c r="FCB1" s="143"/>
      <c r="FCC1" s="143"/>
      <c r="FCD1" s="143"/>
      <c r="FCE1" s="143"/>
      <c r="FCF1" s="143"/>
      <c r="FCG1" s="143"/>
      <c r="FCH1" s="143"/>
      <c r="FCI1" s="143"/>
      <c r="FCJ1" s="143"/>
      <c r="FCK1" s="143"/>
      <c r="FCL1" s="143"/>
      <c r="FCM1" s="143"/>
      <c r="FCN1" s="143"/>
      <c r="FCO1" s="143"/>
      <c r="FCP1" s="143"/>
      <c r="FCQ1" s="143"/>
      <c r="FCR1" s="143"/>
      <c r="FCS1" s="143"/>
      <c r="FCT1" s="143"/>
      <c r="FCU1" s="143"/>
      <c r="FCV1" s="143"/>
      <c r="FCW1" s="143"/>
      <c r="FCX1" s="143"/>
      <c r="FCY1" s="143"/>
      <c r="FCZ1" s="143"/>
      <c r="FDA1" s="143"/>
      <c r="FDB1" s="143"/>
      <c r="FDC1" s="143"/>
      <c r="FDD1" s="143"/>
      <c r="FDE1" s="143"/>
      <c r="FDF1" s="143"/>
      <c r="FDG1" s="143"/>
      <c r="FDH1" s="143"/>
      <c r="FDI1" s="143"/>
      <c r="FDJ1" s="143"/>
      <c r="FDK1" s="143"/>
      <c r="FDL1" s="143"/>
      <c r="FDM1" s="143"/>
      <c r="FDN1" s="143"/>
      <c r="FDO1" s="143"/>
      <c r="FDP1" s="143"/>
      <c r="FDQ1" s="143"/>
      <c r="FDR1" s="143"/>
      <c r="FDS1" s="143"/>
      <c r="FDT1" s="143"/>
      <c r="FDU1" s="143"/>
      <c r="FDV1" s="143"/>
      <c r="FDW1" s="143"/>
      <c r="FDX1" s="143"/>
      <c r="FDY1" s="143"/>
      <c r="FDZ1" s="143"/>
      <c r="FEA1" s="143"/>
      <c r="FEB1" s="143"/>
      <c r="FEC1" s="143"/>
      <c r="FED1" s="143"/>
      <c r="FEE1" s="143"/>
      <c r="FEF1" s="143"/>
      <c r="FEG1" s="143"/>
      <c r="FEH1" s="143"/>
      <c r="FEI1" s="143"/>
      <c r="FEJ1" s="143"/>
      <c r="FEK1" s="143"/>
      <c r="FEL1" s="143"/>
      <c r="FEM1" s="143"/>
      <c r="FEN1" s="143"/>
      <c r="FEO1" s="143"/>
      <c r="FEP1" s="143"/>
      <c r="FEQ1" s="143"/>
      <c r="FER1" s="143"/>
      <c r="FES1" s="143"/>
      <c r="FET1" s="143"/>
      <c r="FEU1" s="143"/>
      <c r="FEV1" s="143"/>
      <c r="FEW1" s="143"/>
      <c r="FEX1" s="143"/>
      <c r="FEY1" s="143"/>
      <c r="FEZ1" s="143"/>
      <c r="FFA1" s="143"/>
      <c r="FFB1" s="143"/>
      <c r="FFC1" s="143"/>
      <c r="FFD1" s="143"/>
      <c r="FFE1" s="143"/>
      <c r="FFF1" s="143"/>
      <c r="FFG1" s="143"/>
      <c r="FFH1" s="143"/>
      <c r="FFI1" s="143"/>
      <c r="FFJ1" s="143"/>
      <c r="FFK1" s="143"/>
      <c r="FFL1" s="143"/>
      <c r="FFM1" s="143"/>
      <c r="FFN1" s="143"/>
      <c r="FFO1" s="143"/>
      <c r="FFP1" s="143"/>
      <c r="FFQ1" s="143"/>
      <c r="FFR1" s="143"/>
      <c r="FFS1" s="143"/>
      <c r="FFT1" s="143"/>
      <c r="FFU1" s="143"/>
      <c r="FFV1" s="143"/>
      <c r="FFW1" s="143"/>
      <c r="FFX1" s="143"/>
      <c r="FFY1" s="143"/>
      <c r="FFZ1" s="143"/>
      <c r="FGA1" s="143"/>
      <c r="FGB1" s="143"/>
      <c r="FGC1" s="143"/>
      <c r="FGD1" s="143"/>
      <c r="FGE1" s="143"/>
      <c r="FGF1" s="143"/>
      <c r="FGG1" s="143"/>
      <c r="FGH1" s="143"/>
      <c r="FGI1" s="143"/>
      <c r="FGJ1" s="143"/>
      <c r="FGK1" s="143"/>
      <c r="FGL1" s="143"/>
      <c r="FGM1" s="143"/>
      <c r="FGN1" s="143"/>
      <c r="FGO1" s="143"/>
      <c r="FGP1" s="143"/>
      <c r="FGQ1" s="143"/>
      <c r="FGR1" s="143"/>
      <c r="FGS1" s="143"/>
      <c r="FGT1" s="143"/>
      <c r="FGU1" s="143"/>
      <c r="FGV1" s="143"/>
      <c r="FGW1" s="143"/>
      <c r="FGX1" s="143"/>
      <c r="FGY1" s="143"/>
      <c r="FGZ1" s="143"/>
      <c r="FHA1" s="143"/>
      <c r="FHB1" s="143"/>
      <c r="FHC1" s="143"/>
      <c r="FHD1" s="143"/>
      <c r="FHE1" s="143"/>
      <c r="FHF1" s="143"/>
      <c r="FHG1" s="143"/>
      <c r="FHH1" s="143"/>
      <c r="FHI1" s="143"/>
      <c r="FHJ1" s="143"/>
      <c r="FHK1" s="143"/>
      <c r="FHL1" s="143"/>
      <c r="FHM1" s="143"/>
      <c r="FHN1" s="143"/>
      <c r="FHO1" s="143"/>
      <c r="FHP1" s="143"/>
      <c r="FHQ1" s="143"/>
      <c r="FHR1" s="143"/>
      <c r="FHS1" s="143"/>
      <c r="FHT1" s="143"/>
      <c r="FHU1" s="143"/>
      <c r="FHV1" s="143"/>
      <c r="FHW1" s="143"/>
      <c r="FHX1" s="143"/>
      <c r="FHY1" s="143"/>
      <c r="FHZ1" s="143"/>
      <c r="FIA1" s="143"/>
      <c r="FIB1" s="143"/>
      <c r="FIC1" s="143"/>
      <c r="FID1" s="143"/>
      <c r="FIE1" s="143"/>
      <c r="FIF1" s="143"/>
      <c r="FIG1" s="143"/>
      <c r="FIH1" s="143"/>
      <c r="FII1" s="143"/>
      <c r="FIJ1" s="143"/>
      <c r="FIK1" s="143"/>
      <c r="FIL1" s="143"/>
      <c r="FIM1" s="143"/>
      <c r="FIN1" s="143"/>
      <c r="FIO1" s="143"/>
      <c r="FIP1" s="143"/>
      <c r="FIQ1" s="143"/>
      <c r="FIR1" s="143"/>
      <c r="FIS1" s="143"/>
      <c r="FIT1" s="143"/>
      <c r="FIU1" s="143"/>
      <c r="FIV1" s="143"/>
      <c r="FIW1" s="143"/>
      <c r="FIX1" s="143"/>
      <c r="FIY1" s="143"/>
      <c r="FIZ1" s="143"/>
      <c r="FJA1" s="143"/>
      <c r="FJB1" s="143"/>
      <c r="FJC1" s="143"/>
      <c r="FJD1" s="143"/>
      <c r="FJE1" s="143"/>
      <c r="FJF1" s="143"/>
      <c r="FJG1" s="143"/>
      <c r="FJH1" s="143"/>
      <c r="FJI1" s="143"/>
      <c r="FJJ1" s="143"/>
      <c r="FJK1" s="143"/>
      <c r="FJL1" s="143"/>
      <c r="FJM1" s="143"/>
      <c r="FJN1" s="143"/>
      <c r="FJO1" s="143"/>
      <c r="FJP1" s="143"/>
      <c r="FJQ1" s="143"/>
      <c r="FJR1" s="143"/>
      <c r="FJS1" s="143"/>
      <c r="FJT1" s="143"/>
      <c r="FJU1" s="143"/>
      <c r="FJV1" s="143"/>
      <c r="FJW1" s="143"/>
      <c r="FJX1" s="143"/>
      <c r="FJY1" s="143"/>
      <c r="FJZ1" s="143"/>
      <c r="FKA1" s="143"/>
      <c r="FKB1" s="143"/>
      <c r="FKC1" s="143"/>
      <c r="FKD1" s="143"/>
      <c r="FKE1" s="143"/>
      <c r="FKF1" s="143"/>
      <c r="FKG1" s="143"/>
      <c r="FKH1" s="143"/>
      <c r="FKI1" s="143"/>
      <c r="FKJ1" s="143"/>
      <c r="FKK1" s="143"/>
      <c r="FKL1" s="143"/>
      <c r="FKM1" s="143"/>
      <c r="FKN1" s="143"/>
      <c r="FKO1" s="143"/>
      <c r="FKP1" s="143"/>
      <c r="FKQ1" s="143"/>
      <c r="FKR1" s="143"/>
      <c r="FKS1" s="143"/>
      <c r="FKT1" s="143"/>
      <c r="FKU1" s="143"/>
      <c r="FKV1" s="143"/>
      <c r="FKW1" s="143"/>
      <c r="FKX1" s="143"/>
      <c r="FKY1" s="143"/>
      <c r="FKZ1" s="143"/>
      <c r="FLA1" s="143"/>
      <c r="FLB1" s="143"/>
      <c r="FLC1" s="143"/>
      <c r="FLD1" s="143"/>
      <c r="FLE1" s="143"/>
      <c r="FLF1" s="143"/>
      <c r="FLG1" s="143"/>
      <c r="FLH1" s="143"/>
      <c r="FLI1" s="143"/>
      <c r="FLJ1" s="143"/>
      <c r="FLK1" s="143"/>
      <c r="FLL1" s="143"/>
      <c r="FLM1" s="143"/>
      <c r="FLN1" s="143"/>
      <c r="FLO1" s="143"/>
      <c r="FLP1" s="143"/>
      <c r="FLQ1" s="143"/>
      <c r="FLR1" s="143"/>
      <c r="FLS1" s="143"/>
      <c r="FLT1" s="143"/>
      <c r="FLU1" s="143"/>
      <c r="FLV1" s="143"/>
      <c r="FLW1" s="143"/>
      <c r="FLX1" s="143"/>
      <c r="FLY1" s="143"/>
      <c r="FLZ1" s="143"/>
      <c r="FMA1" s="143"/>
      <c r="FMB1" s="143"/>
      <c r="FMC1" s="143"/>
      <c r="FMD1" s="143"/>
      <c r="FME1" s="143"/>
      <c r="FMF1" s="143"/>
      <c r="FMG1" s="143"/>
      <c r="FMH1" s="143"/>
      <c r="FMI1" s="143"/>
      <c r="FMJ1" s="143"/>
      <c r="FMK1" s="143"/>
      <c r="FML1" s="143"/>
      <c r="FMM1" s="143"/>
      <c r="FMN1" s="143"/>
      <c r="FMO1" s="143"/>
      <c r="FMP1" s="143"/>
      <c r="FMQ1" s="143"/>
      <c r="FMR1" s="143"/>
      <c r="FMS1" s="143"/>
      <c r="FMT1" s="143"/>
      <c r="FMU1" s="143"/>
      <c r="FMV1" s="143"/>
      <c r="FMW1" s="143"/>
      <c r="FMX1" s="143"/>
      <c r="FMY1" s="143"/>
      <c r="FMZ1" s="143"/>
      <c r="FNA1" s="143"/>
      <c r="FNB1" s="143"/>
      <c r="FNC1" s="143"/>
      <c r="FND1" s="143"/>
      <c r="FNE1" s="143"/>
      <c r="FNF1" s="143"/>
      <c r="FNG1" s="143"/>
      <c r="FNH1" s="143"/>
      <c r="FNI1" s="143"/>
      <c r="FNJ1" s="143"/>
      <c r="FNK1" s="143"/>
      <c r="FNL1" s="143"/>
      <c r="FNM1" s="143"/>
      <c r="FNN1" s="143"/>
      <c r="FNO1" s="143"/>
      <c r="FNP1" s="143"/>
      <c r="FNQ1" s="143"/>
      <c r="FNR1" s="143"/>
      <c r="FNS1" s="143"/>
      <c r="FNT1" s="143"/>
      <c r="FNU1" s="143"/>
      <c r="FNV1" s="143"/>
      <c r="FNW1" s="143"/>
      <c r="FNX1" s="143"/>
      <c r="FNY1" s="143"/>
      <c r="FNZ1" s="143"/>
      <c r="FOA1" s="143"/>
      <c r="FOB1" s="143"/>
      <c r="FOC1" s="143"/>
      <c r="FOD1" s="143"/>
      <c r="FOE1" s="143"/>
      <c r="FOF1" s="143"/>
      <c r="FOG1" s="143"/>
      <c r="FOH1" s="143"/>
      <c r="FOI1" s="143"/>
      <c r="FOJ1" s="143"/>
      <c r="FOK1" s="143"/>
      <c r="FOL1" s="143"/>
      <c r="FOM1" s="143"/>
      <c r="FON1" s="143"/>
      <c r="FOO1" s="143"/>
      <c r="FOP1" s="143"/>
      <c r="FOQ1" s="143"/>
      <c r="FOR1" s="143"/>
      <c r="FOS1" s="143"/>
      <c r="FOT1" s="143"/>
      <c r="FOU1" s="143"/>
      <c r="FOV1" s="143"/>
      <c r="FOW1" s="143"/>
      <c r="FOX1" s="143"/>
      <c r="FOY1" s="143"/>
      <c r="FOZ1" s="143"/>
      <c r="FPA1" s="143"/>
      <c r="FPB1" s="143"/>
      <c r="FPC1" s="143"/>
      <c r="FPD1" s="143"/>
      <c r="FPE1" s="143"/>
      <c r="FPF1" s="143"/>
      <c r="FPG1" s="143"/>
      <c r="FPH1" s="143"/>
      <c r="FPI1" s="143"/>
      <c r="FPJ1" s="143"/>
      <c r="FPK1" s="143"/>
      <c r="FPL1" s="143"/>
      <c r="FPM1" s="143"/>
      <c r="FPN1" s="143"/>
      <c r="FPO1" s="143"/>
      <c r="FPP1" s="143"/>
      <c r="FPQ1" s="143"/>
      <c r="FPR1" s="143"/>
      <c r="FPS1" s="143"/>
      <c r="FPT1" s="143"/>
      <c r="FPU1" s="143"/>
      <c r="FPV1" s="143"/>
      <c r="FPW1" s="143"/>
      <c r="FPX1" s="143"/>
      <c r="FPY1" s="143"/>
      <c r="FPZ1" s="143"/>
      <c r="FQA1" s="143"/>
      <c r="FQB1" s="143"/>
      <c r="FQC1" s="143"/>
      <c r="FQD1" s="143"/>
      <c r="FQE1" s="143"/>
      <c r="FQF1" s="143"/>
      <c r="FQG1" s="143"/>
      <c r="FQH1" s="143"/>
      <c r="FQI1" s="143"/>
      <c r="FQJ1" s="143"/>
      <c r="FQK1" s="143"/>
      <c r="FQL1" s="143"/>
      <c r="FQM1" s="143"/>
      <c r="FQN1" s="143"/>
      <c r="FQO1" s="143"/>
      <c r="FQP1" s="143"/>
      <c r="FQQ1" s="143"/>
      <c r="FQR1" s="143"/>
      <c r="FQS1" s="143"/>
      <c r="FQT1" s="143"/>
      <c r="FQU1" s="143"/>
      <c r="FQV1" s="143"/>
      <c r="FQW1" s="143"/>
      <c r="FQX1" s="143"/>
      <c r="FQY1" s="143"/>
      <c r="FQZ1" s="143"/>
      <c r="FRA1" s="143"/>
      <c r="FRB1" s="143"/>
      <c r="FRC1" s="143"/>
      <c r="FRD1" s="143"/>
      <c r="FRE1" s="143"/>
      <c r="FRF1" s="143"/>
      <c r="FRG1" s="143"/>
      <c r="FRH1" s="143"/>
      <c r="FRI1" s="143"/>
      <c r="FRJ1" s="143"/>
      <c r="FRK1" s="143"/>
      <c r="FRL1" s="143"/>
      <c r="FRM1" s="143"/>
      <c r="FRN1" s="143"/>
      <c r="FRO1" s="143"/>
      <c r="FRP1" s="143"/>
      <c r="FRQ1" s="143"/>
      <c r="FRR1" s="143"/>
      <c r="FRS1" s="143"/>
      <c r="FRT1" s="143"/>
      <c r="FRU1" s="143"/>
      <c r="FRV1" s="143"/>
      <c r="FRW1" s="143"/>
      <c r="FRX1" s="143"/>
      <c r="FRY1" s="143"/>
      <c r="FRZ1" s="143"/>
      <c r="FSA1" s="143"/>
      <c r="FSB1" s="143"/>
      <c r="FSC1" s="143"/>
      <c r="FSD1" s="143"/>
      <c r="FSE1" s="143"/>
      <c r="FSF1" s="143"/>
      <c r="FSG1" s="143"/>
      <c r="FSH1" s="143"/>
      <c r="FSI1" s="143"/>
      <c r="FSJ1" s="143"/>
      <c r="FSK1" s="143"/>
      <c r="FSL1" s="143"/>
      <c r="FSM1" s="143"/>
      <c r="FSN1" s="143"/>
      <c r="FSO1" s="143"/>
      <c r="FSP1" s="143"/>
      <c r="FSQ1" s="143"/>
      <c r="FSR1" s="143"/>
      <c r="FSS1" s="143"/>
      <c r="FST1" s="143"/>
      <c r="FSU1" s="143"/>
      <c r="FSV1" s="143"/>
      <c r="FSW1" s="143"/>
      <c r="FSX1" s="143"/>
      <c r="FSY1" s="143"/>
      <c r="FSZ1" s="143"/>
      <c r="FTA1" s="143"/>
      <c r="FTB1" s="143"/>
      <c r="FTC1" s="143"/>
      <c r="FTD1" s="143"/>
      <c r="FTE1" s="143"/>
      <c r="FTF1" s="143"/>
      <c r="FTG1" s="143"/>
      <c r="FTH1" s="143"/>
      <c r="FTI1" s="143"/>
      <c r="FTJ1" s="143"/>
      <c r="FTK1" s="143"/>
      <c r="FTL1" s="143"/>
      <c r="FTM1" s="143"/>
      <c r="FTN1" s="143"/>
      <c r="FTO1" s="143"/>
      <c r="FTP1" s="143"/>
      <c r="FTQ1" s="143"/>
      <c r="FTR1" s="143"/>
      <c r="FTS1" s="143"/>
      <c r="FTT1" s="143"/>
      <c r="FTU1" s="143"/>
      <c r="FTV1" s="143"/>
      <c r="FTW1" s="143"/>
      <c r="FTX1" s="143"/>
      <c r="FTY1" s="143"/>
      <c r="FTZ1" s="143"/>
      <c r="FUA1" s="143"/>
      <c r="FUB1" s="143"/>
      <c r="FUC1" s="143"/>
      <c r="FUD1" s="143"/>
      <c r="FUE1" s="143"/>
      <c r="FUF1" s="143"/>
      <c r="FUG1" s="143"/>
      <c r="FUH1" s="143"/>
      <c r="FUI1" s="143"/>
      <c r="FUJ1" s="143"/>
      <c r="FUK1" s="143"/>
      <c r="FUL1" s="143"/>
      <c r="FUM1" s="143"/>
      <c r="FUN1" s="143"/>
      <c r="FUO1" s="143"/>
      <c r="FUP1" s="143"/>
      <c r="FUQ1" s="143"/>
      <c r="FUR1" s="143"/>
      <c r="FUS1" s="143"/>
      <c r="FUT1" s="143"/>
      <c r="FUU1" s="143"/>
      <c r="FUV1" s="143"/>
      <c r="FUW1" s="143"/>
      <c r="FUX1" s="143"/>
      <c r="FUY1" s="143"/>
      <c r="FUZ1" s="143"/>
      <c r="FVA1" s="143"/>
      <c r="FVB1" s="143"/>
      <c r="FVC1" s="143"/>
      <c r="FVD1" s="143"/>
      <c r="FVE1" s="143"/>
      <c r="FVF1" s="143"/>
      <c r="FVG1" s="143"/>
      <c r="FVH1" s="143"/>
      <c r="FVI1" s="143"/>
      <c r="FVJ1" s="143"/>
      <c r="FVK1" s="143"/>
      <c r="FVL1" s="143"/>
      <c r="FVM1" s="143"/>
      <c r="FVN1" s="143"/>
      <c r="FVO1" s="143"/>
      <c r="FVP1" s="143"/>
      <c r="FVQ1" s="143"/>
      <c r="FVR1" s="143"/>
      <c r="FVS1" s="143"/>
      <c r="FVT1" s="143"/>
      <c r="FVU1" s="143"/>
      <c r="FVV1" s="143"/>
      <c r="FVW1" s="143"/>
      <c r="FVX1" s="143"/>
      <c r="FVY1" s="143"/>
      <c r="FVZ1" s="143"/>
      <c r="FWA1" s="143"/>
      <c r="FWB1" s="143"/>
      <c r="FWC1" s="143"/>
      <c r="FWD1" s="143"/>
      <c r="FWE1" s="143"/>
      <c r="FWF1" s="143"/>
      <c r="FWG1" s="143"/>
      <c r="FWH1" s="143"/>
      <c r="FWI1" s="143"/>
      <c r="FWJ1" s="143"/>
      <c r="FWK1" s="143"/>
      <c r="FWL1" s="143"/>
      <c r="FWM1" s="143"/>
      <c r="FWN1" s="143"/>
      <c r="FWO1" s="143"/>
      <c r="FWP1" s="143"/>
      <c r="FWQ1" s="143"/>
      <c r="FWR1" s="143"/>
      <c r="FWS1" s="143"/>
      <c r="FWT1" s="143"/>
      <c r="FWU1" s="143"/>
      <c r="FWV1" s="143"/>
      <c r="FWW1" s="143"/>
      <c r="FWX1" s="143"/>
      <c r="FWY1" s="143"/>
      <c r="FWZ1" s="143"/>
      <c r="FXA1" s="143"/>
      <c r="FXB1" s="143"/>
      <c r="FXC1" s="143"/>
      <c r="FXD1" s="143"/>
      <c r="FXE1" s="143"/>
      <c r="FXF1" s="143"/>
      <c r="FXG1" s="143"/>
      <c r="FXH1" s="143"/>
      <c r="FXI1" s="143"/>
      <c r="FXJ1" s="143"/>
      <c r="FXK1" s="143"/>
      <c r="FXL1" s="143"/>
      <c r="FXM1" s="143"/>
      <c r="FXN1" s="143"/>
      <c r="FXO1" s="143"/>
      <c r="FXP1" s="143"/>
      <c r="FXQ1" s="143"/>
      <c r="FXR1" s="143"/>
      <c r="FXS1" s="143"/>
      <c r="FXT1" s="143"/>
      <c r="FXU1" s="143"/>
      <c r="FXV1" s="143"/>
      <c r="FXW1" s="143"/>
      <c r="FXX1" s="143"/>
      <c r="FXY1" s="143"/>
      <c r="FXZ1" s="143"/>
      <c r="FYA1" s="143"/>
      <c r="FYB1" s="143"/>
      <c r="FYC1" s="143"/>
      <c r="FYD1" s="143"/>
      <c r="FYE1" s="143"/>
      <c r="FYF1" s="143"/>
      <c r="FYG1" s="143"/>
      <c r="FYH1" s="143"/>
      <c r="FYI1" s="143"/>
      <c r="FYJ1" s="143"/>
      <c r="FYK1" s="143"/>
      <c r="FYL1" s="143"/>
      <c r="FYM1" s="143"/>
      <c r="FYN1" s="143"/>
      <c r="FYO1" s="143"/>
      <c r="FYP1" s="143"/>
      <c r="FYQ1" s="143"/>
      <c r="FYR1" s="143"/>
      <c r="FYS1" s="143"/>
      <c r="FYT1" s="143"/>
      <c r="FYU1" s="143"/>
      <c r="FYV1" s="143"/>
      <c r="FYW1" s="143"/>
      <c r="FYX1" s="143"/>
      <c r="FYY1" s="143"/>
      <c r="FYZ1" s="143"/>
      <c r="FZA1" s="143"/>
      <c r="FZB1" s="143"/>
      <c r="FZC1" s="143"/>
      <c r="FZD1" s="143"/>
      <c r="FZE1" s="143"/>
      <c r="FZF1" s="143"/>
      <c r="FZG1" s="143"/>
      <c r="FZH1" s="143"/>
      <c r="FZI1" s="143"/>
      <c r="FZJ1" s="143"/>
      <c r="FZK1" s="143"/>
      <c r="FZL1" s="143"/>
      <c r="FZM1" s="143"/>
      <c r="FZN1" s="143"/>
      <c r="FZO1" s="143"/>
      <c r="FZP1" s="143"/>
      <c r="FZQ1" s="143"/>
      <c r="FZR1" s="143"/>
      <c r="FZS1" s="143"/>
      <c r="FZT1" s="143"/>
      <c r="FZU1" s="143"/>
      <c r="FZV1" s="143"/>
      <c r="FZW1" s="143"/>
      <c r="FZX1" s="143"/>
      <c r="FZY1" s="143"/>
      <c r="FZZ1" s="143"/>
      <c r="GAA1" s="143"/>
      <c r="GAB1" s="143"/>
      <c r="GAC1" s="143"/>
      <c r="GAD1" s="143"/>
      <c r="GAE1" s="143"/>
      <c r="GAF1" s="143"/>
      <c r="GAG1" s="143"/>
      <c r="GAH1" s="143"/>
      <c r="GAI1" s="143"/>
      <c r="GAJ1" s="143"/>
      <c r="GAK1" s="143"/>
      <c r="GAL1" s="143"/>
      <c r="GAM1" s="143"/>
      <c r="GAN1" s="143"/>
      <c r="GAO1" s="143"/>
      <c r="GAP1" s="143"/>
      <c r="GAQ1" s="143"/>
      <c r="GAR1" s="143"/>
      <c r="GAS1" s="143"/>
      <c r="GAT1" s="143"/>
      <c r="GAU1" s="143"/>
      <c r="GAV1" s="143"/>
      <c r="GAW1" s="143"/>
      <c r="GAX1" s="143"/>
      <c r="GAY1" s="143"/>
      <c r="GAZ1" s="143"/>
      <c r="GBA1" s="143"/>
      <c r="GBB1" s="143"/>
      <c r="GBC1" s="143"/>
      <c r="GBD1" s="143"/>
      <c r="GBE1" s="143"/>
      <c r="GBF1" s="143"/>
      <c r="GBG1" s="143"/>
      <c r="GBH1" s="143"/>
      <c r="GBI1" s="143"/>
      <c r="GBJ1" s="143"/>
      <c r="GBK1" s="143"/>
      <c r="GBL1" s="143"/>
      <c r="GBM1" s="143"/>
      <c r="GBN1" s="143"/>
      <c r="GBO1" s="143"/>
      <c r="GBP1" s="143"/>
      <c r="GBQ1" s="143"/>
      <c r="GBR1" s="143"/>
      <c r="GBS1" s="143"/>
      <c r="GBT1" s="143"/>
      <c r="GBU1" s="143"/>
      <c r="GBV1" s="143"/>
      <c r="GBW1" s="143"/>
      <c r="GBX1" s="143"/>
      <c r="GBY1" s="143"/>
      <c r="GBZ1" s="143"/>
      <c r="GCA1" s="143"/>
      <c r="GCB1" s="143"/>
      <c r="GCC1" s="143"/>
      <c r="GCD1" s="143"/>
      <c r="GCE1" s="143"/>
      <c r="GCF1" s="143"/>
      <c r="GCG1" s="143"/>
      <c r="GCH1" s="143"/>
      <c r="GCI1" s="143"/>
      <c r="GCJ1" s="143"/>
      <c r="GCK1" s="143"/>
      <c r="GCL1" s="143"/>
      <c r="GCM1" s="143"/>
      <c r="GCN1" s="143"/>
      <c r="GCO1" s="143"/>
      <c r="GCP1" s="143"/>
      <c r="GCQ1" s="143"/>
      <c r="GCR1" s="143"/>
      <c r="GCS1" s="143"/>
      <c r="GCT1" s="143"/>
      <c r="GCU1" s="143"/>
      <c r="GCV1" s="143"/>
      <c r="GCW1" s="143"/>
      <c r="GCX1" s="143"/>
      <c r="GCY1" s="143"/>
      <c r="GCZ1" s="143"/>
      <c r="GDA1" s="143"/>
      <c r="GDB1" s="143"/>
      <c r="GDC1" s="143"/>
      <c r="GDD1" s="143"/>
      <c r="GDE1" s="143"/>
      <c r="GDF1" s="143"/>
      <c r="GDG1" s="143"/>
      <c r="GDH1" s="143"/>
      <c r="GDI1" s="143"/>
      <c r="GDJ1" s="143"/>
      <c r="GDK1" s="143"/>
      <c r="GDL1" s="143"/>
      <c r="GDM1" s="143"/>
      <c r="GDN1" s="143"/>
      <c r="GDO1" s="143"/>
      <c r="GDP1" s="143"/>
      <c r="GDQ1" s="143"/>
      <c r="GDR1" s="143"/>
      <c r="GDS1" s="143"/>
      <c r="GDT1" s="143"/>
      <c r="GDU1" s="143"/>
      <c r="GDV1" s="143"/>
      <c r="GDW1" s="143"/>
      <c r="GDX1" s="143"/>
      <c r="GDY1" s="143"/>
      <c r="GDZ1" s="143"/>
      <c r="GEA1" s="143"/>
      <c r="GEB1" s="143"/>
      <c r="GEC1" s="143"/>
      <c r="GED1" s="143"/>
      <c r="GEE1" s="143"/>
      <c r="GEF1" s="143"/>
      <c r="GEG1" s="143"/>
      <c r="GEH1" s="143"/>
      <c r="GEI1" s="143"/>
      <c r="GEJ1" s="143"/>
      <c r="GEK1" s="143"/>
      <c r="GEL1" s="143"/>
      <c r="GEM1" s="143"/>
      <c r="GEN1" s="143"/>
      <c r="GEO1" s="143"/>
      <c r="GEP1" s="143"/>
      <c r="GEQ1" s="143"/>
      <c r="GER1" s="143"/>
      <c r="GES1" s="143"/>
      <c r="GET1" s="143"/>
      <c r="GEU1" s="143"/>
      <c r="GEV1" s="143"/>
      <c r="GEW1" s="143"/>
      <c r="GEX1" s="143"/>
      <c r="GEY1" s="143"/>
      <c r="GEZ1" s="143"/>
      <c r="GFA1" s="143"/>
      <c r="GFB1" s="143"/>
      <c r="GFC1" s="143"/>
      <c r="GFD1" s="143"/>
      <c r="GFE1" s="143"/>
      <c r="GFF1" s="143"/>
      <c r="GFG1" s="143"/>
      <c r="GFH1" s="143"/>
      <c r="GFI1" s="143"/>
      <c r="GFJ1" s="143"/>
      <c r="GFK1" s="143"/>
      <c r="GFL1" s="143"/>
      <c r="GFM1" s="143"/>
      <c r="GFN1" s="143"/>
      <c r="GFO1" s="143"/>
      <c r="GFP1" s="143"/>
      <c r="GFQ1" s="143"/>
      <c r="GFR1" s="143"/>
      <c r="GFS1" s="143"/>
      <c r="GFT1" s="143"/>
      <c r="GFU1" s="143"/>
      <c r="GFV1" s="143"/>
      <c r="GFW1" s="143"/>
      <c r="GFX1" s="143"/>
      <c r="GFY1" s="143"/>
      <c r="GFZ1" s="143"/>
      <c r="GGA1" s="143"/>
      <c r="GGB1" s="143"/>
      <c r="GGC1" s="143"/>
      <c r="GGD1" s="143"/>
      <c r="GGE1" s="143"/>
      <c r="GGF1" s="143"/>
      <c r="GGG1" s="143"/>
      <c r="GGH1" s="143"/>
      <c r="GGI1" s="143"/>
      <c r="GGJ1" s="143"/>
      <c r="GGK1" s="143"/>
      <c r="GGL1" s="143"/>
      <c r="GGM1" s="143"/>
      <c r="GGN1" s="143"/>
      <c r="GGO1" s="143"/>
      <c r="GGP1" s="143"/>
      <c r="GGQ1" s="143"/>
      <c r="GGR1" s="143"/>
      <c r="GGS1" s="143"/>
      <c r="GGT1" s="143"/>
      <c r="GGU1" s="143"/>
      <c r="GGV1" s="143"/>
      <c r="GGW1" s="143"/>
      <c r="GGX1" s="143"/>
      <c r="GGY1" s="143"/>
      <c r="GGZ1" s="143"/>
      <c r="GHA1" s="143"/>
      <c r="GHB1" s="143"/>
      <c r="GHC1" s="143"/>
      <c r="GHD1" s="143"/>
      <c r="GHE1" s="143"/>
      <c r="GHF1" s="143"/>
      <c r="GHG1" s="143"/>
      <c r="GHH1" s="143"/>
      <c r="GHI1" s="143"/>
      <c r="GHJ1" s="143"/>
      <c r="GHK1" s="143"/>
      <c r="GHL1" s="143"/>
      <c r="GHM1" s="143"/>
      <c r="GHN1" s="143"/>
      <c r="GHO1" s="143"/>
      <c r="GHP1" s="143"/>
      <c r="GHQ1" s="143"/>
      <c r="GHR1" s="143"/>
      <c r="GHS1" s="143"/>
      <c r="GHT1" s="143"/>
      <c r="GHU1" s="143"/>
      <c r="GHV1" s="143"/>
      <c r="GHW1" s="143"/>
      <c r="GHX1" s="143"/>
      <c r="GHY1" s="143"/>
      <c r="GHZ1" s="143"/>
      <c r="GIA1" s="143"/>
      <c r="GIB1" s="143"/>
      <c r="GIC1" s="143"/>
      <c r="GID1" s="143"/>
      <c r="GIE1" s="143"/>
      <c r="GIF1" s="143"/>
      <c r="GIG1" s="143"/>
      <c r="GIH1" s="143"/>
      <c r="GII1" s="143"/>
      <c r="GIJ1" s="143"/>
      <c r="GIK1" s="143"/>
      <c r="GIL1" s="143"/>
      <c r="GIM1" s="143"/>
      <c r="GIN1" s="143"/>
      <c r="GIO1" s="143"/>
      <c r="GIP1" s="143"/>
      <c r="GIQ1" s="143"/>
      <c r="GIR1" s="143"/>
      <c r="GIS1" s="143"/>
      <c r="GIT1" s="143"/>
      <c r="GIU1" s="143"/>
      <c r="GIV1" s="143"/>
      <c r="GIW1" s="143"/>
      <c r="GIX1" s="143"/>
      <c r="GIY1" s="143"/>
      <c r="GIZ1" s="143"/>
      <c r="GJA1" s="143"/>
      <c r="GJB1" s="143"/>
      <c r="GJC1" s="143"/>
      <c r="GJD1" s="143"/>
      <c r="GJE1" s="143"/>
      <c r="GJF1" s="143"/>
      <c r="GJG1" s="143"/>
      <c r="GJH1" s="143"/>
      <c r="GJI1" s="143"/>
      <c r="GJJ1" s="143"/>
      <c r="GJK1" s="143"/>
      <c r="GJL1" s="143"/>
      <c r="GJM1" s="143"/>
      <c r="GJN1" s="143"/>
      <c r="GJO1" s="143"/>
      <c r="GJP1" s="143"/>
      <c r="GJQ1" s="143"/>
      <c r="GJR1" s="143"/>
      <c r="GJS1" s="143"/>
      <c r="GJT1" s="143"/>
      <c r="GJU1" s="143"/>
      <c r="GJV1" s="143"/>
      <c r="GJW1" s="143"/>
      <c r="GJX1" s="143"/>
      <c r="GJY1" s="143"/>
      <c r="GJZ1" s="143"/>
      <c r="GKA1" s="143"/>
      <c r="GKB1" s="143"/>
      <c r="GKC1" s="143"/>
      <c r="GKD1" s="143"/>
      <c r="GKE1" s="143"/>
      <c r="GKF1" s="143"/>
      <c r="GKG1" s="143"/>
      <c r="GKH1" s="143"/>
      <c r="GKI1" s="143"/>
      <c r="GKJ1" s="143"/>
      <c r="GKK1" s="143"/>
      <c r="GKL1" s="143"/>
      <c r="GKM1" s="143"/>
      <c r="GKN1" s="143"/>
      <c r="GKO1" s="143"/>
      <c r="GKP1" s="143"/>
      <c r="GKQ1" s="143"/>
      <c r="GKR1" s="143"/>
      <c r="GKS1" s="143"/>
      <c r="GKT1" s="143"/>
      <c r="GKU1" s="143"/>
      <c r="GKV1" s="143"/>
      <c r="GKW1" s="143"/>
      <c r="GKX1" s="143"/>
      <c r="GKY1" s="143"/>
      <c r="GKZ1" s="143"/>
      <c r="GLA1" s="143"/>
      <c r="GLB1" s="143"/>
      <c r="GLC1" s="143"/>
      <c r="GLD1" s="143"/>
      <c r="GLE1" s="143"/>
      <c r="GLF1" s="143"/>
      <c r="GLG1" s="143"/>
      <c r="GLH1" s="143"/>
      <c r="GLI1" s="143"/>
      <c r="GLJ1" s="143"/>
      <c r="GLK1" s="143"/>
      <c r="GLL1" s="143"/>
      <c r="GLM1" s="143"/>
      <c r="GLN1" s="143"/>
      <c r="GLO1" s="143"/>
      <c r="GLP1" s="143"/>
      <c r="GLQ1" s="143"/>
      <c r="GLR1" s="143"/>
      <c r="GLS1" s="143"/>
      <c r="GLT1" s="143"/>
      <c r="GLU1" s="143"/>
      <c r="GLV1" s="143"/>
      <c r="GLW1" s="143"/>
      <c r="GLX1" s="143"/>
      <c r="GLY1" s="143"/>
      <c r="GLZ1" s="143"/>
      <c r="GMA1" s="143"/>
      <c r="GMB1" s="143"/>
      <c r="GMC1" s="143"/>
      <c r="GMD1" s="143"/>
      <c r="GME1" s="143"/>
      <c r="GMF1" s="143"/>
      <c r="GMG1" s="143"/>
      <c r="GMH1" s="143"/>
      <c r="GMI1" s="143"/>
      <c r="GMJ1" s="143"/>
      <c r="GMK1" s="143"/>
      <c r="GML1" s="143"/>
      <c r="GMM1" s="143"/>
      <c r="GMN1" s="143"/>
      <c r="GMO1" s="143"/>
      <c r="GMP1" s="143"/>
      <c r="GMQ1" s="143"/>
      <c r="GMR1" s="143"/>
      <c r="GMS1" s="143"/>
      <c r="GMT1" s="143"/>
      <c r="GMU1" s="143"/>
      <c r="GMV1" s="143"/>
      <c r="GMW1" s="143"/>
      <c r="GMX1" s="143"/>
      <c r="GMY1" s="143"/>
      <c r="GMZ1" s="143"/>
      <c r="GNA1" s="143"/>
      <c r="GNB1" s="143"/>
      <c r="GNC1" s="143"/>
      <c r="GND1" s="143"/>
      <c r="GNE1" s="143"/>
      <c r="GNF1" s="143"/>
      <c r="GNG1" s="143"/>
      <c r="GNH1" s="143"/>
      <c r="GNI1" s="143"/>
      <c r="GNJ1" s="143"/>
      <c r="GNK1" s="143"/>
      <c r="GNL1" s="143"/>
      <c r="GNM1" s="143"/>
      <c r="GNN1" s="143"/>
      <c r="GNO1" s="143"/>
      <c r="GNP1" s="143"/>
      <c r="GNQ1" s="143"/>
      <c r="GNR1" s="143"/>
      <c r="GNS1" s="143"/>
      <c r="GNT1" s="143"/>
      <c r="GNU1" s="143"/>
      <c r="GNV1" s="143"/>
      <c r="GNW1" s="143"/>
      <c r="GNX1" s="143"/>
      <c r="GNY1" s="143"/>
      <c r="GNZ1" s="143"/>
      <c r="GOA1" s="143"/>
      <c r="GOB1" s="143"/>
      <c r="GOC1" s="143"/>
      <c r="GOD1" s="143"/>
      <c r="GOE1" s="143"/>
      <c r="GOF1" s="143"/>
      <c r="GOG1" s="143"/>
      <c r="GOH1" s="143"/>
      <c r="GOI1" s="143"/>
      <c r="GOJ1" s="143"/>
      <c r="GOK1" s="143"/>
      <c r="GOL1" s="143"/>
      <c r="GOM1" s="143"/>
      <c r="GON1" s="143"/>
      <c r="GOO1" s="143"/>
      <c r="GOP1" s="143"/>
      <c r="GOQ1" s="143"/>
      <c r="GOR1" s="143"/>
      <c r="GOS1" s="143"/>
      <c r="GOT1" s="143"/>
      <c r="GOU1" s="143"/>
      <c r="GOV1" s="143"/>
      <c r="GOW1" s="143"/>
      <c r="GOX1" s="143"/>
      <c r="GOY1" s="143"/>
      <c r="GOZ1" s="143"/>
      <c r="GPA1" s="143"/>
      <c r="GPB1" s="143"/>
      <c r="GPC1" s="143"/>
      <c r="GPD1" s="143"/>
      <c r="GPE1" s="143"/>
      <c r="GPF1" s="143"/>
      <c r="GPG1" s="143"/>
      <c r="GPH1" s="143"/>
      <c r="GPI1" s="143"/>
      <c r="GPJ1" s="143"/>
      <c r="GPK1" s="143"/>
      <c r="GPL1" s="143"/>
      <c r="GPM1" s="143"/>
      <c r="GPN1" s="143"/>
      <c r="GPO1" s="143"/>
      <c r="GPP1" s="143"/>
      <c r="GPQ1" s="143"/>
      <c r="GPR1" s="143"/>
      <c r="GPS1" s="143"/>
      <c r="GPT1" s="143"/>
      <c r="GPU1" s="143"/>
      <c r="GPV1" s="143"/>
      <c r="GPW1" s="143"/>
      <c r="GPX1" s="143"/>
      <c r="GPY1" s="143"/>
      <c r="GPZ1" s="143"/>
      <c r="GQA1" s="143"/>
      <c r="GQB1" s="143"/>
      <c r="GQC1" s="143"/>
      <c r="GQD1" s="143"/>
      <c r="GQE1" s="143"/>
      <c r="GQF1" s="143"/>
      <c r="GQG1" s="143"/>
      <c r="GQH1" s="143"/>
      <c r="GQI1" s="143"/>
      <c r="GQJ1" s="143"/>
      <c r="GQK1" s="143"/>
      <c r="GQL1" s="143"/>
      <c r="GQM1" s="143"/>
      <c r="GQN1" s="143"/>
      <c r="GQO1" s="143"/>
      <c r="GQP1" s="143"/>
      <c r="GQQ1" s="143"/>
      <c r="GQR1" s="143"/>
      <c r="GQS1" s="143"/>
      <c r="GQT1" s="143"/>
      <c r="GQU1" s="143"/>
      <c r="GQV1" s="143"/>
      <c r="GQW1" s="143"/>
      <c r="GQX1" s="143"/>
      <c r="GQY1" s="143"/>
      <c r="GQZ1" s="143"/>
      <c r="GRA1" s="143"/>
      <c r="GRB1" s="143"/>
      <c r="GRC1" s="143"/>
      <c r="GRD1" s="143"/>
      <c r="GRE1" s="143"/>
      <c r="GRF1" s="143"/>
      <c r="GRG1" s="143"/>
      <c r="GRH1" s="143"/>
      <c r="GRI1" s="143"/>
      <c r="GRJ1" s="143"/>
      <c r="GRK1" s="143"/>
      <c r="GRL1" s="143"/>
      <c r="GRM1" s="143"/>
      <c r="GRN1" s="143"/>
      <c r="GRO1" s="143"/>
      <c r="GRP1" s="143"/>
      <c r="GRQ1" s="143"/>
      <c r="GRR1" s="143"/>
      <c r="GRS1" s="143"/>
      <c r="GRT1" s="143"/>
      <c r="GRU1" s="143"/>
      <c r="GRV1" s="143"/>
      <c r="GRW1" s="143"/>
      <c r="GRX1" s="143"/>
      <c r="GRY1" s="143"/>
      <c r="GRZ1" s="143"/>
      <c r="GSA1" s="143"/>
      <c r="GSB1" s="143"/>
      <c r="GSC1" s="143"/>
      <c r="GSD1" s="143"/>
      <c r="GSE1" s="143"/>
      <c r="GSF1" s="143"/>
      <c r="GSG1" s="143"/>
      <c r="GSH1" s="143"/>
      <c r="GSI1" s="143"/>
      <c r="GSJ1" s="143"/>
      <c r="GSK1" s="143"/>
      <c r="GSL1" s="143"/>
      <c r="GSM1" s="143"/>
      <c r="GSN1" s="143"/>
      <c r="GSO1" s="143"/>
      <c r="GSP1" s="143"/>
      <c r="GSQ1" s="143"/>
      <c r="GSR1" s="143"/>
      <c r="GSS1" s="143"/>
      <c r="GST1" s="143"/>
      <c r="GSU1" s="143"/>
      <c r="GSV1" s="143"/>
      <c r="GSW1" s="143"/>
      <c r="GSX1" s="143"/>
      <c r="GSY1" s="143"/>
      <c r="GSZ1" s="143"/>
      <c r="GTA1" s="143"/>
      <c r="GTB1" s="143"/>
      <c r="GTC1" s="143"/>
      <c r="GTD1" s="143"/>
      <c r="GTE1" s="143"/>
      <c r="GTF1" s="143"/>
      <c r="GTG1" s="143"/>
      <c r="GTH1" s="143"/>
      <c r="GTI1" s="143"/>
      <c r="GTJ1" s="143"/>
      <c r="GTK1" s="143"/>
      <c r="GTL1" s="143"/>
      <c r="GTM1" s="143"/>
      <c r="GTN1" s="143"/>
      <c r="GTO1" s="143"/>
      <c r="GTP1" s="143"/>
      <c r="GTQ1" s="143"/>
      <c r="GTR1" s="143"/>
      <c r="GTS1" s="143"/>
      <c r="GTT1" s="143"/>
      <c r="GTU1" s="143"/>
      <c r="GTV1" s="143"/>
      <c r="GTW1" s="143"/>
      <c r="GTX1" s="143"/>
      <c r="GTY1" s="143"/>
      <c r="GTZ1" s="143"/>
      <c r="GUA1" s="143"/>
      <c r="GUB1" s="143"/>
      <c r="GUC1" s="143"/>
      <c r="GUD1" s="143"/>
      <c r="GUE1" s="143"/>
      <c r="GUF1" s="143"/>
      <c r="GUG1" s="143"/>
      <c r="GUH1" s="143"/>
      <c r="GUI1" s="143"/>
      <c r="GUJ1" s="143"/>
      <c r="GUK1" s="143"/>
      <c r="GUL1" s="143"/>
      <c r="GUM1" s="143"/>
      <c r="GUN1" s="143"/>
      <c r="GUO1" s="143"/>
      <c r="GUP1" s="143"/>
      <c r="GUQ1" s="143"/>
      <c r="GUR1" s="143"/>
      <c r="GUS1" s="143"/>
      <c r="GUT1" s="143"/>
      <c r="GUU1" s="143"/>
      <c r="GUV1" s="143"/>
      <c r="GUW1" s="143"/>
      <c r="GUX1" s="143"/>
      <c r="GUY1" s="143"/>
      <c r="GUZ1" s="143"/>
      <c r="GVA1" s="143"/>
      <c r="GVB1" s="143"/>
      <c r="GVC1" s="143"/>
      <c r="GVD1" s="143"/>
      <c r="GVE1" s="143"/>
      <c r="GVF1" s="143"/>
      <c r="GVG1" s="143"/>
      <c r="GVH1" s="143"/>
      <c r="GVI1" s="143"/>
      <c r="GVJ1" s="143"/>
      <c r="GVK1" s="143"/>
      <c r="GVL1" s="143"/>
      <c r="GVM1" s="143"/>
      <c r="GVN1" s="143"/>
      <c r="GVO1" s="143"/>
      <c r="GVP1" s="143"/>
      <c r="GVQ1" s="143"/>
      <c r="GVR1" s="143"/>
      <c r="GVS1" s="143"/>
      <c r="GVT1" s="143"/>
      <c r="GVU1" s="143"/>
      <c r="GVV1" s="143"/>
      <c r="GVW1" s="143"/>
      <c r="GVX1" s="143"/>
      <c r="GVY1" s="143"/>
      <c r="GVZ1" s="143"/>
      <c r="GWA1" s="143"/>
      <c r="GWB1" s="143"/>
      <c r="GWC1" s="143"/>
      <c r="GWD1" s="143"/>
      <c r="GWE1" s="143"/>
      <c r="GWF1" s="143"/>
      <c r="GWG1" s="143"/>
      <c r="GWH1" s="143"/>
      <c r="GWI1" s="143"/>
      <c r="GWJ1" s="143"/>
      <c r="GWK1" s="143"/>
      <c r="GWL1" s="143"/>
      <c r="GWM1" s="143"/>
      <c r="GWN1" s="143"/>
      <c r="GWO1" s="143"/>
      <c r="GWP1" s="143"/>
      <c r="GWQ1" s="143"/>
      <c r="GWR1" s="143"/>
      <c r="GWS1" s="143"/>
      <c r="GWT1" s="143"/>
      <c r="GWU1" s="143"/>
      <c r="GWV1" s="143"/>
      <c r="GWW1" s="143"/>
      <c r="GWX1" s="143"/>
      <c r="GWY1" s="143"/>
      <c r="GWZ1" s="143"/>
      <c r="GXA1" s="143"/>
      <c r="GXB1" s="143"/>
      <c r="GXC1" s="143"/>
      <c r="GXD1" s="143"/>
      <c r="GXE1" s="143"/>
      <c r="GXF1" s="143"/>
      <c r="GXG1" s="143"/>
      <c r="GXH1" s="143"/>
      <c r="GXI1" s="143"/>
      <c r="GXJ1" s="143"/>
      <c r="GXK1" s="143"/>
      <c r="GXL1" s="143"/>
      <c r="GXM1" s="143"/>
      <c r="GXN1" s="143"/>
      <c r="GXO1" s="143"/>
      <c r="GXP1" s="143"/>
      <c r="GXQ1" s="143"/>
      <c r="GXR1" s="143"/>
      <c r="GXS1" s="143"/>
      <c r="GXT1" s="143"/>
      <c r="GXU1" s="143"/>
      <c r="GXV1" s="143"/>
      <c r="GXW1" s="143"/>
      <c r="GXX1" s="143"/>
      <c r="GXY1" s="143"/>
      <c r="GXZ1" s="143"/>
      <c r="GYA1" s="143"/>
      <c r="GYB1" s="143"/>
      <c r="GYC1" s="143"/>
      <c r="GYD1" s="143"/>
      <c r="GYE1" s="143"/>
      <c r="GYF1" s="143"/>
      <c r="GYG1" s="143"/>
      <c r="GYH1" s="143"/>
      <c r="GYI1" s="143"/>
      <c r="GYJ1" s="143"/>
      <c r="GYK1" s="143"/>
      <c r="GYL1" s="143"/>
      <c r="GYM1" s="143"/>
      <c r="GYN1" s="143"/>
      <c r="GYO1" s="143"/>
      <c r="GYP1" s="143"/>
      <c r="GYQ1" s="143"/>
      <c r="GYR1" s="143"/>
      <c r="GYS1" s="143"/>
      <c r="GYT1" s="143"/>
      <c r="GYU1" s="143"/>
      <c r="GYV1" s="143"/>
      <c r="GYW1" s="143"/>
      <c r="GYX1" s="143"/>
      <c r="GYY1" s="143"/>
      <c r="GYZ1" s="143"/>
      <c r="GZA1" s="143"/>
      <c r="GZB1" s="143"/>
      <c r="GZC1" s="143"/>
      <c r="GZD1" s="143"/>
      <c r="GZE1" s="143"/>
      <c r="GZF1" s="143"/>
      <c r="GZG1" s="143"/>
      <c r="GZH1" s="143"/>
      <c r="GZI1" s="143"/>
      <c r="GZJ1" s="143"/>
      <c r="GZK1" s="143"/>
      <c r="GZL1" s="143"/>
      <c r="GZM1" s="143"/>
      <c r="GZN1" s="143"/>
      <c r="GZO1" s="143"/>
      <c r="GZP1" s="143"/>
      <c r="GZQ1" s="143"/>
      <c r="GZR1" s="143"/>
      <c r="GZS1" s="143"/>
      <c r="GZT1" s="143"/>
      <c r="GZU1" s="143"/>
      <c r="GZV1" s="143"/>
      <c r="GZW1" s="143"/>
      <c r="GZX1" s="143"/>
      <c r="GZY1" s="143"/>
      <c r="GZZ1" s="143"/>
      <c r="HAA1" s="143"/>
      <c r="HAB1" s="143"/>
      <c r="HAC1" s="143"/>
      <c r="HAD1" s="143"/>
      <c r="HAE1" s="143"/>
      <c r="HAF1" s="143"/>
      <c r="HAG1" s="143"/>
      <c r="HAH1" s="143"/>
      <c r="HAI1" s="143"/>
      <c r="HAJ1" s="143"/>
      <c r="HAK1" s="143"/>
      <c r="HAL1" s="143"/>
      <c r="HAM1" s="143"/>
      <c r="HAN1" s="143"/>
      <c r="HAO1" s="143"/>
      <c r="HAP1" s="143"/>
      <c r="HAQ1" s="143"/>
      <c r="HAR1" s="143"/>
      <c r="HAS1" s="143"/>
      <c r="HAT1" s="143"/>
      <c r="HAU1" s="143"/>
      <c r="HAV1" s="143"/>
      <c r="HAW1" s="143"/>
      <c r="HAX1" s="143"/>
      <c r="HAY1" s="143"/>
      <c r="HAZ1" s="143"/>
      <c r="HBA1" s="143"/>
      <c r="HBB1" s="143"/>
      <c r="HBC1" s="143"/>
      <c r="HBD1" s="143"/>
      <c r="HBE1" s="143"/>
      <c r="HBF1" s="143"/>
      <c r="HBG1" s="143"/>
      <c r="HBH1" s="143"/>
      <c r="HBI1" s="143"/>
      <c r="HBJ1" s="143"/>
      <c r="HBK1" s="143"/>
      <c r="HBL1" s="143"/>
      <c r="HBM1" s="143"/>
      <c r="HBN1" s="143"/>
      <c r="HBO1" s="143"/>
      <c r="HBP1" s="143"/>
      <c r="HBQ1" s="143"/>
      <c r="HBR1" s="143"/>
      <c r="HBS1" s="143"/>
      <c r="HBT1" s="143"/>
      <c r="HBU1" s="143"/>
      <c r="HBV1" s="143"/>
      <c r="HBW1" s="143"/>
      <c r="HBX1" s="143"/>
      <c r="HBY1" s="143"/>
      <c r="HBZ1" s="143"/>
      <c r="HCA1" s="143"/>
      <c r="HCB1" s="143"/>
      <c r="HCC1" s="143"/>
      <c r="HCD1" s="143"/>
      <c r="HCE1" s="143"/>
      <c r="HCF1" s="143"/>
      <c r="HCG1" s="143"/>
      <c r="HCH1" s="143"/>
      <c r="HCI1" s="143"/>
      <c r="HCJ1" s="143"/>
      <c r="HCK1" s="143"/>
      <c r="HCL1" s="143"/>
      <c r="HCM1" s="143"/>
      <c r="HCN1" s="143"/>
      <c r="HCO1" s="143"/>
      <c r="HCP1" s="143"/>
      <c r="HCQ1" s="143"/>
      <c r="HCR1" s="143"/>
      <c r="HCS1" s="143"/>
      <c r="HCT1" s="143"/>
      <c r="HCU1" s="143"/>
      <c r="HCV1" s="143"/>
      <c r="HCW1" s="143"/>
      <c r="HCX1" s="143"/>
      <c r="HCY1" s="143"/>
      <c r="HCZ1" s="143"/>
      <c r="HDA1" s="143"/>
      <c r="HDB1" s="143"/>
      <c r="HDC1" s="143"/>
      <c r="HDD1" s="143"/>
      <c r="HDE1" s="143"/>
      <c r="HDF1" s="143"/>
      <c r="HDG1" s="143"/>
      <c r="HDH1" s="143"/>
      <c r="HDI1" s="143"/>
      <c r="HDJ1" s="143"/>
      <c r="HDK1" s="143"/>
      <c r="HDL1" s="143"/>
      <c r="HDM1" s="143"/>
      <c r="HDN1" s="143"/>
      <c r="HDO1" s="143"/>
      <c r="HDP1" s="143"/>
      <c r="HDQ1" s="143"/>
      <c r="HDR1" s="143"/>
      <c r="HDS1" s="143"/>
      <c r="HDT1" s="143"/>
      <c r="HDU1" s="143"/>
      <c r="HDV1" s="143"/>
      <c r="HDW1" s="143"/>
      <c r="HDX1" s="143"/>
      <c r="HDY1" s="143"/>
      <c r="HDZ1" s="143"/>
      <c r="HEA1" s="143"/>
      <c r="HEB1" s="143"/>
      <c r="HEC1" s="143"/>
      <c r="HED1" s="143"/>
      <c r="HEE1" s="143"/>
      <c r="HEF1" s="143"/>
      <c r="HEG1" s="143"/>
      <c r="HEH1" s="143"/>
      <c r="HEI1" s="143"/>
      <c r="HEJ1" s="143"/>
      <c r="HEK1" s="143"/>
      <c r="HEL1" s="143"/>
      <c r="HEM1" s="143"/>
      <c r="HEN1" s="143"/>
      <c r="HEO1" s="143"/>
      <c r="HEP1" s="143"/>
      <c r="HEQ1" s="143"/>
      <c r="HER1" s="143"/>
      <c r="HES1" s="143"/>
      <c r="HET1" s="143"/>
      <c r="HEU1" s="143"/>
      <c r="HEV1" s="143"/>
      <c r="HEW1" s="143"/>
      <c r="HEX1" s="143"/>
      <c r="HEY1" s="143"/>
      <c r="HEZ1" s="143"/>
      <c r="HFA1" s="143"/>
      <c r="HFB1" s="143"/>
      <c r="HFC1" s="143"/>
      <c r="HFD1" s="143"/>
      <c r="HFE1" s="143"/>
      <c r="HFF1" s="143"/>
      <c r="HFG1" s="143"/>
      <c r="HFH1" s="143"/>
      <c r="HFI1" s="143"/>
      <c r="HFJ1" s="143"/>
      <c r="HFK1" s="143"/>
      <c r="HFL1" s="143"/>
      <c r="HFM1" s="143"/>
      <c r="HFN1" s="143"/>
      <c r="HFO1" s="143"/>
      <c r="HFP1" s="143"/>
      <c r="HFQ1" s="143"/>
      <c r="HFR1" s="143"/>
      <c r="HFS1" s="143"/>
      <c r="HFT1" s="143"/>
      <c r="HFU1" s="143"/>
      <c r="HFV1" s="143"/>
      <c r="HFW1" s="143"/>
      <c r="HFX1" s="143"/>
      <c r="HFY1" s="143"/>
      <c r="HFZ1" s="143"/>
      <c r="HGA1" s="143"/>
      <c r="HGB1" s="143"/>
      <c r="HGC1" s="143"/>
      <c r="HGD1" s="143"/>
      <c r="HGE1" s="143"/>
      <c r="HGF1" s="143"/>
      <c r="HGG1" s="143"/>
      <c r="HGH1" s="143"/>
      <c r="HGI1" s="143"/>
      <c r="HGJ1" s="143"/>
      <c r="HGK1" s="143"/>
      <c r="HGL1" s="143"/>
      <c r="HGM1" s="143"/>
      <c r="HGN1" s="143"/>
      <c r="HGO1" s="143"/>
      <c r="HGP1" s="143"/>
      <c r="HGQ1" s="143"/>
      <c r="HGR1" s="143"/>
      <c r="HGS1" s="143"/>
      <c r="HGT1" s="143"/>
      <c r="HGU1" s="143"/>
      <c r="HGV1" s="143"/>
      <c r="HGW1" s="143"/>
      <c r="HGX1" s="143"/>
      <c r="HGY1" s="143"/>
      <c r="HGZ1" s="143"/>
      <c r="HHA1" s="143"/>
      <c r="HHB1" s="143"/>
      <c r="HHC1" s="143"/>
      <c r="HHD1" s="143"/>
      <c r="HHE1" s="143"/>
      <c r="HHF1" s="143"/>
      <c r="HHG1" s="143"/>
      <c r="HHH1" s="143"/>
      <c r="HHI1" s="143"/>
      <c r="HHJ1" s="143"/>
      <c r="HHK1" s="143"/>
      <c r="HHL1" s="143"/>
      <c r="HHM1" s="143"/>
      <c r="HHN1" s="143"/>
      <c r="HHO1" s="143"/>
      <c r="HHP1" s="143"/>
      <c r="HHQ1" s="143"/>
      <c r="HHR1" s="143"/>
      <c r="HHS1" s="143"/>
      <c r="HHT1" s="143"/>
      <c r="HHU1" s="143"/>
      <c r="HHV1" s="143"/>
      <c r="HHW1" s="143"/>
      <c r="HHX1" s="143"/>
      <c r="HHY1" s="143"/>
      <c r="HHZ1" s="143"/>
      <c r="HIA1" s="143"/>
      <c r="HIB1" s="143"/>
      <c r="HIC1" s="143"/>
      <c r="HID1" s="143"/>
      <c r="HIE1" s="143"/>
      <c r="HIF1" s="143"/>
      <c r="HIG1" s="143"/>
      <c r="HIH1" s="143"/>
      <c r="HII1" s="143"/>
      <c r="HIJ1" s="143"/>
      <c r="HIK1" s="143"/>
      <c r="HIL1" s="143"/>
      <c r="HIM1" s="143"/>
      <c r="HIN1" s="143"/>
      <c r="HIO1" s="143"/>
      <c r="HIP1" s="143"/>
      <c r="HIQ1" s="143"/>
      <c r="HIR1" s="143"/>
      <c r="HIS1" s="143"/>
      <c r="HIT1" s="143"/>
      <c r="HIU1" s="143"/>
      <c r="HIV1" s="143"/>
      <c r="HIW1" s="143"/>
      <c r="HIX1" s="143"/>
      <c r="HIY1" s="143"/>
      <c r="HIZ1" s="143"/>
      <c r="HJA1" s="143"/>
      <c r="HJB1" s="143"/>
      <c r="HJC1" s="143"/>
      <c r="HJD1" s="143"/>
      <c r="HJE1" s="143"/>
      <c r="HJF1" s="143"/>
      <c r="HJG1" s="143"/>
      <c r="HJH1" s="143"/>
      <c r="HJI1" s="143"/>
      <c r="HJJ1" s="143"/>
      <c r="HJK1" s="143"/>
      <c r="HJL1" s="143"/>
      <c r="HJM1" s="143"/>
      <c r="HJN1" s="143"/>
      <c r="HJO1" s="143"/>
      <c r="HJP1" s="143"/>
      <c r="HJQ1" s="143"/>
      <c r="HJR1" s="143"/>
      <c r="HJS1" s="143"/>
      <c r="HJT1" s="143"/>
      <c r="HJU1" s="143"/>
      <c r="HJV1" s="143"/>
      <c r="HJW1" s="143"/>
      <c r="HJX1" s="143"/>
      <c r="HJY1" s="143"/>
      <c r="HJZ1" s="143"/>
      <c r="HKA1" s="143"/>
      <c r="HKB1" s="143"/>
      <c r="HKC1" s="143"/>
      <c r="HKD1" s="143"/>
      <c r="HKE1" s="143"/>
      <c r="HKF1" s="143"/>
      <c r="HKG1" s="143"/>
      <c r="HKH1" s="143"/>
      <c r="HKI1" s="143"/>
      <c r="HKJ1" s="143"/>
      <c r="HKK1" s="143"/>
      <c r="HKL1" s="143"/>
      <c r="HKM1" s="143"/>
      <c r="HKN1" s="143"/>
      <c r="HKO1" s="143"/>
      <c r="HKP1" s="143"/>
      <c r="HKQ1" s="143"/>
      <c r="HKR1" s="143"/>
      <c r="HKS1" s="143"/>
      <c r="HKT1" s="143"/>
      <c r="HKU1" s="143"/>
      <c r="HKV1" s="143"/>
      <c r="HKW1" s="143"/>
      <c r="HKX1" s="143"/>
      <c r="HKY1" s="143"/>
      <c r="HKZ1" s="143"/>
      <c r="HLA1" s="143"/>
      <c r="HLB1" s="143"/>
      <c r="HLC1" s="143"/>
      <c r="HLD1" s="143"/>
      <c r="HLE1" s="143"/>
      <c r="HLF1" s="143"/>
      <c r="HLG1" s="143"/>
      <c r="HLH1" s="143"/>
      <c r="HLI1" s="143"/>
      <c r="HLJ1" s="143"/>
      <c r="HLK1" s="143"/>
      <c r="HLL1" s="143"/>
      <c r="HLM1" s="143"/>
      <c r="HLN1" s="143"/>
      <c r="HLO1" s="143"/>
      <c r="HLP1" s="143"/>
      <c r="HLQ1" s="143"/>
      <c r="HLR1" s="143"/>
      <c r="HLS1" s="143"/>
      <c r="HLT1" s="143"/>
      <c r="HLU1" s="143"/>
      <c r="HLV1" s="143"/>
      <c r="HLW1" s="143"/>
      <c r="HLX1" s="143"/>
      <c r="HLY1" s="143"/>
      <c r="HLZ1" s="143"/>
      <c r="HMA1" s="143"/>
      <c r="HMB1" s="143"/>
      <c r="HMC1" s="143"/>
      <c r="HMD1" s="143"/>
      <c r="HME1" s="143"/>
      <c r="HMF1" s="143"/>
      <c r="HMG1" s="143"/>
      <c r="HMH1" s="143"/>
      <c r="HMI1" s="143"/>
      <c r="HMJ1" s="143"/>
      <c r="HMK1" s="143"/>
      <c r="HML1" s="143"/>
      <c r="HMM1" s="143"/>
      <c r="HMN1" s="143"/>
      <c r="HMO1" s="143"/>
      <c r="HMP1" s="143"/>
      <c r="HMQ1" s="143"/>
      <c r="HMR1" s="143"/>
      <c r="HMS1" s="143"/>
      <c r="HMT1" s="143"/>
      <c r="HMU1" s="143"/>
      <c r="HMV1" s="143"/>
      <c r="HMW1" s="143"/>
      <c r="HMX1" s="143"/>
      <c r="HMY1" s="143"/>
      <c r="HMZ1" s="143"/>
      <c r="HNA1" s="143"/>
      <c r="HNB1" s="143"/>
      <c r="HNC1" s="143"/>
      <c r="HND1" s="143"/>
      <c r="HNE1" s="143"/>
      <c r="HNF1" s="143"/>
      <c r="HNG1" s="143"/>
      <c r="HNH1" s="143"/>
      <c r="HNI1" s="143"/>
      <c r="HNJ1" s="143"/>
      <c r="HNK1" s="143"/>
      <c r="HNL1" s="143"/>
      <c r="HNM1" s="143"/>
      <c r="HNN1" s="143"/>
      <c r="HNO1" s="143"/>
      <c r="HNP1" s="143"/>
      <c r="HNQ1" s="143"/>
      <c r="HNR1" s="143"/>
      <c r="HNS1" s="143"/>
      <c r="HNT1" s="143"/>
      <c r="HNU1" s="143"/>
      <c r="HNV1" s="143"/>
      <c r="HNW1" s="143"/>
      <c r="HNX1" s="143"/>
      <c r="HNY1" s="143"/>
      <c r="HNZ1" s="143"/>
      <c r="HOA1" s="143"/>
      <c r="HOB1" s="143"/>
      <c r="HOC1" s="143"/>
      <c r="HOD1" s="143"/>
      <c r="HOE1" s="143"/>
      <c r="HOF1" s="143"/>
      <c r="HOG1" s="143"/>
      <c r="HOH1" s="143"/>
      <c r="HOI1" s="143"/>
      <c r="HOJ1" s="143"/>
      <c r="HOK1" s="143"/>
      <c r="HOL1" s="143"/>
      <c r="HOM1" s="143"/>
      <c r="HON1" s="143"/>
      <c r="HOO1" s="143"/>
      <c r="HOP1" s="143"/>
      <c r="HOQ1" s="143"/>
      <c r="HOR1" s="143"/>
      <c r="HOS1" s="143"/>
      <c r="HOT1" s="143"/>
      <c r="HOU1" s="143"/>
      <c r="HOV1" s="143"/>
      <c r="HOW1" s="143"/>
      <c r="HOX1" s="143"/>
      <c r="HOY1" s="143"/>
      <c r="HOZ1" s="143"/>
      <c r="HPA1" s="143"/>
      <c r="HPB1" s="143"/>
      <c r="HPC1" s="143"/>
      <c r="HPD1" s="143"/>
      <c r="HPE1" s="143"/>
      <c r="HPF1" s="143"/>
      <c r="HPG1" s="143"/>
      <c r="HPH1" s="143"/>
      <c r="HPI1" s="143"/>
      <c r="HPJ1" s="143"/>
      <c r="HPK1" s="143"/>
      <c r="HPL1" s="143"/>
      <c r="HPM1" s="143"/>
      <c r="HPN1" s="143"/>
      <c r="HPO1" s="143"/>
      <c r="HPP1" s="143"/>
      <c r="HPQ1" s="143"/>
      <c r="HPR1" s="143"/>
      <c r="HPS1" s="143"/>
      <c r="HPT1" s="143"/>
      <c r="HPU1" s="143"/>
      <c r="HPV1" s="143"/>
      <c r="HPW1" s="143"/>
      <c r="HPX1" s="143"/>
      <c r="HPY1" s="143"/>
      <c r="HPZ1" s="143"/>
      <c r="HQA1" s="143"/>
      <c r="HQB1" s="143"/>
      <c r="HQC1" s="143"/>
      <c r="HQD1" s="143"/>
      <c r="HQE1" s="143"/>
      <c r="HQF1" s="143"/>
      <c r="HQG1" s="143"/>
      <c r="HQH1" s="143"/>
      <c r="HQI1" s="143"/>
      <c r="HQJ1" s="143"/>
      <c r="HQK1" s="143"/>
      <c r="HQL1" s="143"/>
      <c r="HQM1" s="143"/>
      <c r="HQN1" s="143"/>
      <c r="HQO1" s="143"/>
      <c r="HQP1" s="143"/>
      <c r="HQQ1" s="143"/>
      <c r="HQR1" s="143"/>
      <c r="HQS1" s="143"/>
      <c r="HQT1" s="143"/>
      <c r="HQU1" s="143"/>
      <c r="HQV1" s="143"/>
      <c r="HQW1" s="143"/>
      <c r="HQX1" s="143"/>
      <c r="HQY1" s="143"/>
      <c r="HQZ1" s="143"/>
      <c r="HRA1" s="143"/>
      <c r="HRB1" s="143"/>
      <c r="HRC1" s="143"/>
      <c r="HRD1" s="143"/>
      <c r="HRE1" s="143"/>
      <c r="HRF1" s="143"/>
      <c r="HRG1" s="143"/>
      <c r="HRH1" s="143"/>
      <c r="HRI1" s="143"/>
      <c r="HRJ1" s="143"/>
      <c r="HRK1" s="143"/>
      <c r="HRL1" s="143"/>
      <c r="HRM1" s="143"/>
      <c r="HRN1" s="143"/>
      <c r="HRO1" s="143"/>
      <c r="HRP1" s="143"/>
      <c r="HRQ1" s="143"/>
      <c r="HRR1" s="143"/>
      <c r="HRS1" s="143"/>
      <c r="HRT1" s="143"/>
      <c r="HRU1" s="143"/>
      <c r="HRV1" s="143"/>
      <c r="HRW1" s="143"/>
      <c r="HRX1" s="143"/>
      <c r="HRY1" s="143"/>
      <c r="HRZ1" s="143"/>
      <c r="HSA1" s="143"/>
      <c r="HSB1" s="143"/>
      <c r="HSC1" s="143"/>
      <c r="HSD1" s="143"/>
      <c r="HSE1" s="143"/>
      <c r="HSF1" s="143"/>
      <c r="HSG1" s="143"/>
      <c r="HSH1" s="143"/>
      <c r="HSI1" s="143"/>
      <c r="HSJ1" s="143"/>
      <c r="HSK1" s="143"/>
      <c r="HSL1" s="143"/>
      <c r="HSM1" s="143"/>
      <c r="HSN1" s="143"/>
      <c r="HSO1" s="143"/>
      <c r="HSP1" s="143"/>
      <c r="HSQ1" s="143"/>
      <c r="HSR1" s="143"/>
      <c r="HSS1" s="143"/>
      <c r="HST1" s="143"/>
      <c r="HSU1" s="143"/>
      <c r="HSV1" s="143"/>
      <c r="HSW1" s="143"/>
      <c r="HSX1" s="143"/>
      <c r="HSY1" s="143"/>
      <c r="HSZ1" s="143"/>
      <c r="HTA1" s="143"/>
      <c r="HTB1" s="143"/>
      <c r="HTC1" s="143"/>
      <c r="HTD1" s="143"/>
      <c r="HTE1" s="143"/>
      <c r="HTF1" s="143"/>
      <c r="HTG1" s="143"/>
      <c r="HTH1" s="143"/>
      <c r="HTI1" s="143"/>
      <c r="HTJ1" s="143"/>
      <c r="HTK1" s="143"/>
      <c r="HTL1" s="143"/>
      <c r="HTM1" s="143"/>
      <c r="HTN1" s="143"/>
      <c r="HTO1" s="143"/>
      <c r="HTP1" s="143"/>
      <c r="HTQ1" s="143"/>
      <c r="HTR1" s="143"/>
      <c r="HTS1" s="143"/>
      <c r="HTT1" s="143"/>
      <c r="HTU1" s="143"/>
      <c r="HTV1" s="143"/>
      <c r="HTW1" s="143"/>
      <c r="HTX1" s="143"/>
      <c r="HTY1" s="143"/>
      <c r="HTZ1" s="143"/>
      <c r="HUA1" s="143"/>
      <c r="HUB1" s="143"/>
      <c r="HUC1" s="143"/>
      <c r="HUD1" s="143"/>
      <c r="HUE1" s="143"/>
      <c r="HUF1" s="143"/>
      <c r="HUG1" s="143"/>
      <c r="HUH1" s="143"/>
      <c r="HUI1" s="143"/>
      <c r="HUJ1" s="143"/>
      <c r="HUK1" s="143"/>
      <c r="HUL1" s="143"/>
      <c r="HUM1" s="143"/>
      <c r="HUN1" s="143"/>
      <c r="HUO1" s="143"/>
      <c r="HUP1" s="143"/>
      <c r="HUQ1" s="143"/>
      <c r="HUR1" s="143"/>
      <c r="HUS1" s="143"/>
      <c r="HUT1" s="143"/>
      <c r="HUU1" s="143"/>
      <c r="HUV1" s="143"/>
      <c r="HUW1" s="143"/>
      <c r="HUX1" s="143"/>
      <c r="HUY1" s="143"/>
      <c r="HUZ1" s="143"/>
      <c r="HVA1" s="143"/>
      <c r="HVB1" s="143"/>
      <c r="HVC1" s="143"/>
      <c r="HVD1" s="143"/>
      <c r="HVE1" s="143"/>
      <c r="HVF1" s="143"/>
      <c r="HVG1" s="143"/>
      <c r="HVH1" s="143"/>
      <c r="HVI1" s="143"/>
      <c r="HVJ1" s="143"/>
      <c r="HVK1" s="143"/>
      <c r="HVL1" s="143"/>
      <c r="HVM1" s="143"/>
      <c r="HVN1" s="143"/>
      <c r="HVO1" s="143"/>
      <c r="HVP1" s="143"/>
      <c r="HVQ1" s="143"/>
      <c r="HVR1" s="143"/>
      <c r="HVS1" s="143"/>
      <c r="HVT1" s="143"/>
      <c r="HVU1" s="143"/>
      <c r="HVV1" s="143"/>
      <c r="HVW1" s="143"/>
      <c r="HVX1" s="143"/>
      <c r="HVY1" s="143"/>
      <c r="HVZ1" s="143"/>
      <c r="HWA1" s="143"/>
      <c r="HWB1" s="143"/>
      <c r="HWC1" s="143"/>
      <c r="HWD1" s="143"/>
      <c r="HWE1" s="143"/>
      <c r="HWF1" s="143"/>
      <c r="HWG1" s="143"/>
      <c r="HWH1" s="143"/>
      <c r="HWI1" s="143"/>
      <c r="HWJ1" s="143"/>
      <c r="HWK1" s="143"/>
      <c r="HWL1" s="143"/>
      <c r="HWM1" s="143"/>
      <c r="HWN1" s="143"/>
      <c r="HWO1" s="143"/>
      <c r="HWP1" s="143"/>
      <c r="HWQ1" s="143"/>
      <c r="HWR1" s="143"/>
      <c r="HWS1" s="143"/>
      <c r="HWT1" s="143"/>
      <c r="HWU1" s="143"/>
      <c r="HWV1" s="143"/>
      <c r="HWW1" s="143"/>
      <c r="HWX1" s="143"/>
      <c r="HWY1" s="143"/>
      <c r="HWZ1" s="143"/>
      <c r="HXA1" s="143"/>
      <c r="HXB1" s="143"/>
      <c r="HXC1" s="143"/>
      <c r="HXD1" s="143"/>
      <c r="HXE1" s="143"/>
      <c r="HXF1" s="143"/>
      <c r="HXG1" s="143"/>
      <c r="HXH1" s="143"/>
      <c r="HXI1" s="143"/>
      <c r="HXJ1" s="143"/>
      <c r="HXK1" s="143"/>
      <c r="HXL1" s="143"/>
      <c r="HXM1" s="143"/>
      <c r="HXN1" s="143"/>
      <c r="HXO1" s="143"/>
      <c r="HXP1" s="143"/>
      <c r="HXQ1" s="143"/>
      <c r="HXR1" s="143"/>
      <c r="HXS1" s="143"/>
      <c r="HXT1" s="143"/>
      <c r="HXU1" s="143"/>
      <c r="HXV1" s="143"/>
      <c r="HXW1" s="143"/>
      <c r="HXX1" s="143"/>
      <c r="HXY1" s="143"/>
      <c r="HXZ1" s="143"/>
      <c r="HYA1" s="143"/>
      <c r="HYB1" s="143"/>
      <c r="HYC1" s="143"/>
      <c r="HYD1" s="143"/>
      <c r="HYE1" s="143"/>
      <c r="HYF1" s="143"/>
      <c r="HYG1" s="143"/>
      <c r="HYH1" s="143"/>
      <c r="HYI1" s="143"/>
      <c r="HYJ1" s="143"/>
      <c r="HYK1" s="143"/>
      <c r="HYL1" s="143"/>
      <c r="HYM1" s="143"/>
      <c r="HYN1" s="143"/>
      <c r="HYO1" s="143"/>
      <c r="HYP1" s="143"/>
      <c r="HYQ1" s="143"/>
      <c r="HYR1" s="143"/>
      <c r="HYS1" s="143"/>
      <c r="HYT1" s="143"/>
      <c r="HYU1" s="143"/>
      <c r="HYV1" s="143"/>
      <c r="HYW1" s="143"/>
      <c r="HYX1" s="143"/>
      <c r="HYY1" s="143"/>
      <c r="HYZ1" s="143"/>
      <c r="HZA1" s="143"/>
      <c r="HZB1" s="143"/>
      <c r="HZC1" s="143"/>
      <c r="HZD1" s="143"/>
      <c r="HZE1" s="143"/>
      <c r="HZF1" s="143"/>
      <c r="HZG1" s="143"/>
      <c r="HZH1" s="143"/>
      <c r="HZI1" s="143"/>
      <c r="HZJ1" s="143"/>
      <c r="HZK1" s="143"/>
      <c r="HZL1" s="143"/>
      <c r="HZM1" s="143"/>
      <c r="HZN1" s="143"/>
      <c r="HZO1" s="143"/>
      <c r="HZP1" s="143"/>
      <c r="HZQ1" s="143"/>
      <c r="HZR1" s="143"/>
      <c r="HZS1" s="143"/>
      <c r="HZT1" s="143"/>
      <c r="HZU1" s="143"/>
      <c r="HZV1" s="143"/>
      <c r="HZW1" s="143"/>
      <c r="HZX1" s="143"/>
      <c r="HZY1" s="143"/>
      <c r="HZZ1" s="143"/>
      <c r="IAA1" s="143"/>
      <c r="IAB1" s="143"/>
      <c r="IAC1" s="143"/>
      <c r="IAD1" s="143"/>
      <c r="IAE1" s="143"/>
      <c r="IAF1" s="143"/>
      <c r="IAG1" s="143"/>
      <c r="IAH1" s="143"/>
      <c r="IAI1" s="143"/>
      <c r="IAJ1" s="143"/>
      <c r="IAK1" s="143"/>
      <c r="IAL1" s="143"/>
      <c r="IAM1" s="143"/>
      <c r="IAN1" s="143"/>
      <c r="IAO1" s="143"/>
      <c r="IAP1" s="143"/>
      <c r="IAQ1" s="143"/>
      <c r="IAR1" s="143"/>
      <c r="IAS1" s="143"/>
      <c r="IAT1" s="143"/>
      <c r="IAU1" s="143"/>
      <c r="IAV1" s="143"/>
      <c r="IAW1" s="143"/>
      <c r="IAX1" s="143"/>
      <c r="IAY1" s="143"/>
      <c r="IAZ1" s="143"/>
      <c r="IBA1" s="143"/>
      <c r="IBB1" s="143"/>
      <c r="IBC1" s="143"/>
      <c r="IBD1" s="143"/>
      <c r="IBE1" s="143"/>
      <c r="IBF1" s="143"/>
      <c r="IBG1" s="143"/>
      <c r="IBH1" s="143"/>
      <c r="IBI1" s="143"/>
      <c r="IBJ1" s="143"/>
      <c r="IBK1" s="143"/>
      <c r="IBL1" s="143"/>
      <c r="IBM1" s="143"/>
      <c r="IBN1" s="143"/>
      <c r="IBO1" s="143"/>
      <c r="IBP1" s="143"/>
      <c r="IBQ1" s="143"/>
      <c r="IBR1" s="143"/>
      <c r="IBS1" s="143"/>
      <c r="IBT1" s="143"/>
      <c r="IBU1" s="143"/>
      <c r="IBV1" s="143"/>
      <c r="IBW1" s="143"/>
      <c r="IBX1" s="143"/>
      <c r="IBY1" s="143"/>
      <c r="IBZ1" s="143"/>
      <c r="ICA1" s="143"/>
      <c r="ICB1" s="143"/>
      <c r="ICC1" s="143"/>
      <c r="ICD1" s="143"/>
      <c r="ICE1" s="143"/>
      <c r="ICF1" s="143"/>
      <c r="ICG1" s="143"/>
      <c r="ICH1" s="143"/>
      <c r="ICI1" s="143"/>
      <c r="ICJ1" s="143"/>
      <c r="ICK1" s="143"/>
      <c r="ICL1" s="143"/>
      <c r="ICM1" s="143"/>
      <c r="ICN1" s="143"/>
      <c r="ICO1" s="143"/>
      <c r="ICP1" s="143"/>
      <c r="ICQ1" s="143"/>
      <c r="ICR1" s="143"/>
      <c r="ICS1" s="143"/>
      <c r="ICT1" s="143"/>
      <c r="ICU1" s="143"/>
      <c r="ICV1" s="143"/>
      <c r="ICW1" s="143"/>
      <c r="ICX1" s="143"/>
      <c r="ICY1" s="143"/>
      <c r="ICZ1" s="143"/>
      <c r="IDA1" s="143"/>
      <c r="IDB1" s="143"/>
      <c r="IDC1" s="143"/>
      <c r="IDD1" s="143"/>
      <c r="IDE1" s="143"/>
      <c r="IDF1" s="143"/>
      <c r="IDG1" s="143"/>
      <c r="IDH1" s="143"/>
      <c r="IDI1" s="143"/>
      <c r="IDJ1" s="143"/>
      <c r="IDK1" s="143"/>
      <c r="IDL1" s="143"/>
      <c r="IDM1" s="143"/>
      <c r="IDN1" s="143"/>
      <c r="IDO1" s="143"/>
      <c r="IDP1" s="143"/>
      <c r="IDQ1" s="143"/>
      <c r="IDR1" s="143"/>
      <c r="IDS1" s="143"/>
      <c r="IDT1" s="143"/>
      <c r="IDU1" s="143"/>
      <c r="IDV1" s="143"/>
      <c r="IDW1" s="143"/>
      <c r="IDX1" s="143"/>
      <c r="IDY1" s="143"/>
      <c r="IDZ1" s="143"/>
      <c r="IEA1" s="143"/>
      <c r="IEB1" s="143"/>
      <c r="IEC1" s="143"/>
      <c r="IED1" s="143"/>
      <c r="IEE1" s="143"/>
      <c r="IEF1" s="143"/>
      <c r="IEG1" s="143"/>
      <c r="IEH1" s="143"/>
      <c r="IEI1" s="143"/>
      <c r="IEJ1" s="143"/>
      <c r="IEK1" s="143"/>
      <c r="IEL1" s="143"/>
      <c r="IEM1" s="143"/>
      <c r="IEN1" s="143"/>
      <c r="IEO1" s="143"/>
      <c r="IEP1" s="143"/>
      <c r="IEQ1" s="143"/>
      <c r="IER1" s="143"/>
      <c r="IES1" s="143"/>
      <c r="IET1" s="143"/>
      <c r="IEU1" s="143"/>
      <c r="IEV1" s="143"/>
      <c r="IEW1" s="143"/>
      <c r="IEX1" s="143"/>
      <c r="IEY1" s="143"/>
      <c r="IEZ1" s="143"/>
      <c r="IFA1" s="143"/>
      <c r="IFB1" s="143"/>
      <c r="IFC1" s="143"/>
      <c r="IFD1" s="143"/>
      <c r="IFE1" s="143"/>
      <c r="IFF1" s="143"/>
      <c r="IFG1" s="143"/>
      <c r="IFH1" s="143"/>
      <c r="IFI1" s="143"/>
      <c r="IFJ1" s="143"/>
      <c r="IFK1" s="143"/>
      <c r="IFL1" s="143"/>
      <c r="IFM1" s="143"/>
      <c r="IFN1" s="143"/>
      <c r="IFO1" s="143"/>
      <c r="IFP1" s="143"/>
      <c r="IFQ1" s="143"/>
      <c r="IFR1" s="143"/>
      <c r="IFS1" s="143"/>
      <c r="IFT1" s="143"/>
      <c r="IFU1" s="143"/>
      <c r="IFV1" s="143"/>
      <c r="IFW1" s="143"/>
      <c r="IFX1" s="143"/>
      <c r="IFY1" s="143"/>
      <c r="IFZ1" s="143"/>
      <c r="IGA1" s="143"/>
      <c r="IGB1" s="143"/>
      <c r="IGC1" s="143"/>
      <c r="IGD1" s="143"/>
      <c r="IGE1" s="143"/>
      <c r="IGF1" s="143"/>
      <c r="IGG1" s="143"/>
      <c r="IGH1" s="143"/>
      <c r="IGI1" s="143"/>
      <c r="IGJ1" s="143"/>
      <c r="IGK1" s="143"/>
      <c r="IGL1" s="143"/>
      <c r="IGM1" s="143"/>
      <c r="IGN1" s="143"/>
      <c r="IGO1" s="143"/>
      <c r="IGP1" s="143"/>
      <c r="IGQ1" s="143"/>
      <c r="IGR1" s="143"/>
      <c r="IGS1" s="143"/>
      <c r="IGT1" s="143"/>
      <c r="IGU1" s="143"/>
      <c r="IGV1" s="143"/>
      <c r="IGW1" s="143"/>
      <c r="IGX1" s="143"/>
      <c r="IGY1" s="143"/>
      <c r="IGZ1" s="143"/>
      <c r="IHA1" s="143"/>
      <c r="IHB1" s="143"/>
      <c r="IHC1" s="143"/>
      <c r="IHD1" s="143"/>
      <c r="IHE1" s="143"/>
      <c r="IHF1" s="143"/>
      <c r="IHG1" s="143"/>
      <c r="IHH1" s="143"/>
      <c r="IHI1" s="143"/>
      <c r="IHJ1" s="143"/>
      <c r="IHK1" s="143"/>
      <c r="IHL1" s="143"/>
      <c r="IHM1" s="143"/>
      <c r="IHN1" s="143"/>
      <c r="IHO1" s="143"/>
      <c r="IHP1" s="143"/>
      <c r="IHQ1" s="143"/>
      <c r="IHR1" s="143"/>
      <c r="IHS1" s="143"/>
      <c r="IHT1" s="143"/>
      <c r="IHU1" s="143"/>
      <c r="IHV1" s="143"/>
      <c r="IHW1" s="143"/>
      <c r="IHX1" s="143"/>
      <c r="IHY1" s="143"/>
      <c r="IHZ1" s="143"/>
      <c r="IIA1" s="143"/>
      <c r="IIB1" s="143"/>
      <c r="IIC1" s="143"/>
      <c r="IID1" s="143"/>
      <c r="IIE1" s="143"/>
      <c r="IIF1" s="143"/>
      <c r="IIG1" s="143"/>
      <c r="IIH1" s="143"/>
      <c r="III1" s="143"/>
      <c r="IIJ1" s="143"/>
      <c r="IIK1" s="143"/>
      <c r="IIL1" s="143"/>
      <c r="IIM1" s="143"/>
      <c r="IIN1" s="143"/>
      <c r="IIO1" s="143"/>
      <c r="IIP1" s="143"/>
      <c r="IIQ1" s="143"/>
      <c r="IIR1" s="143"/>
      <c r="IIS1" s="143"/>
      <c r="IIT1" s="143"/>
      <c r="IIU1" s="143"/>
      <c r="IIV1" s="143"/>
      <c r="IIW1" s="143"/>
      <c r="IIX1" s="143"/>
      <c r="IIY1" s="143"/>
      <c r="IIZ1" s="143"/>
      <c r="IJA1" s="143"/>
      <c r="IJB1" s="143"/>
      <c r="IJC1" s="143"/>
      <c r="IJD1" s="143"/>
      <c r="IJE1" s="143"/>
      <c r="IJF1" s="143"/>
      <c r="IJG1" s="143"/>
      <c r="IJH1" s="143"/>
      <c r="IJI1" s="143"/>
      <c r="IJJ1" s="143"/>
      <c r="IJK1" s="143"/>
      <c r="IJL1" s="143"/>
      <c r="IJM1" s="143"/>
      <c r="IJN1" s="143"/>
      <c r="IJO1" s="143"/>
      <c r="IJP1" s="143"/>
      <c r="IJQ1" s="143"/>
      <c r="IJR1" s="143"/>
      <c r="IJS1" s="143"/>
      <c r="IJT1" s="143"/>
      <c r="IJU1" s="143"/>
      <c r="IJV1" s="143"/>
      <c r="IJW1" s="143"/>
      <c r="IJX1" s="143"/>
      <c r="IJY1" s="143"/>
      <c r="IJZ1" s="143"/>
      <c r="IKA1" s="143"/>
      <c r="IKB1" s="143"/>
      <c r="IKC1" s="143"/>
      <c r="IKD1" s="143"/>
      <c r="IKE1" s="143"/>
      <c r="IKF1" s="143"/>
      <c r="IKG1" s="143"/>
      <c r="IKH1" s="143"/>
      <c r="IKI1" s="143"/>
      <c r="IKJ1" s="143"/>
      <c r="IKK1" s="143"/>
      <c r="IKL1" s="143"/>
      <c r="IKM1" s="143"/>
      <c r="IKN1" s="143"/>
      <c r="IKO1" s="143"/>
      <c r="IKP1" s="143"/>
      <c r="IKQ1" s="143"/>
      <c r="IKR1" s="143"/>
      <c r="IKS1" s="143"/>
      <c r="IKT1" s="143"/>
      <c r="IKU1" s="143"/>
      <c r="IKV1" s="143"/>
      <c r="IKW1" s="143"/>
      <c r="IKX1" s="143"/>
      <c r="IKY1" s="143"/>
      <c r="IKZ1" s="143"/>
      <c r="ILA1" s="143"/>
      <c r="ILB1" s="143"/>
      <c r="ILC1" s="143"/>
      <c r="ILD1" s="143"/>
      <c r="ILE1" s="143"/>
      <c r="ILF1" s="143"/>
      <c r="ILG1" s="143"/>
      <c r="ILH1" s="143"/>
      <c r="ILI1" s="143"/>
      <c r="ILJ1" s="143"/>
      <c r="ILK1" s="143"/>
      <c r="ILL1" s="143"/>
      <c r="ILM1" s="143"/>
      <c r="ILN1" s="143"/>
      <c r="ILO1" s="143"/>
      <c r="ILP1" s="143"/>
      <c r="ILQ1" s="143"/>
      <c r="ILR1" s="143"/>
      <c r="ILS1" s="143"/>
      <c r="ILT1" s="143"/>
      <c r="ILU1" s="143"/>
      <c r="ILV1" s="143"/>
      <c r="ILW1" s="143"/>
      <c r="ILX1" s="143"/>
      <c r="ILY1" s="143"/>
      <c r="ILZ1" s="143"/>
      <c r="IMA1" s="143"/>
      <c r="IMB1" s="143"/>
      <c r="IMC1" s="143"/>
      <c r="IMD1" s="143"/>
      <c r="IME1" s="143"/>
      <c r="IMF1" s="143"/>
      <c r="IMG1" s="143"/>
      <c r="IMH1" s="143"/>
      <c r="IMI1" s="143"/>
      <c r="IMJ1" s="143"/>
      <c r="IMK1" s="143"/>
      <c r="IML1" s="143"/>
      <c r="IMM1" s="143"/>
      <c r="IMN1" s="143"/>
      <c r="IMO1" s="143"/>
      <c r="IMP1" s="143"/>
      <c r="IMQ1" s="143"/>
      <c r="IMR1" s="143"/>
      <c r="IMS1" s="143"/>
      <c r="IMT1" s="143"/>
      <c r="IMU1" s="143"/>
      <c r="IMV1" s="143"/>
      <c r="IMW1" s="143"/>
      <c r="IMX1" s="143"/>
      <c r="IMY1" s="143"/>
      <c r="IMZ1" s="143"/>
      <c r="INA1" s="143"/>
      <c r="INB1" s="143"/>
      <c r="INC1" s="143"/>
      <c r="IND1" s="143"/>
      <c r="INE1" s="143"/>
      <c r="INF1" s="143"/>
      <c r="ING1" s="143"/>
      <c r="INH1" s="143"/>
      <c r="INI1" s="143"/>
      <c r="INJ1" s="143"/>
      <c r="INK1" s="143"/>
      <c r="INL1" s="143"/>
      <c r="INM1" s="143"/>
      <c r="INN1" s="143"/>
      <c r="INO1" s="143"/>
      <c r="INP1" s="143"/>
      <c r="INQ1" s="143"/>
      <c r="INR1" s="143"/>
      <c r="INS1" s="143"/>
      <c r="INT1" s="143"/>
      <c r="INU1" s="143"/>
      <c r="INV1" s="143"/>
      <c r="INW1" s="143"/>
      <c r="INX1" s="143"/>
      <c r="INY1" s="143"/>
      <c r="INZ1" s="143"/>
      <c r="IOA1" s="143"/>
      <c r="IOB1" s="143"/>
      <c r="IOC1" s="143"/>
      <c r="IOD1" s="143"/>
      <c r="IOE1" s="143"/>
      <c r="IOF1" s="143"/>
      <c r="IOG1" s="143"/>
      <c r="IOH1" s="143"/>
      <c r="IOI1" s="143"/>
      <c r="IOJ1" s="143"/>
      <c r="IOK1" s="143"/>
      <c r="IOL1" s="143"/>
      <c r="IOM1" s="143"/>
      <c r="ION1" s="143"/>
      <c r="IOO1" s="143"/>
      <c r="IOP1" s="143"/>
      <c r="IOQ1" s="143"/>
      <c r="IOR1" s="143"/>
      <c r="IOS1" s="143"/>
      <c r="IOT1" s="143"/>
      <c r="IOU1" s="143"/>
      <c r="IOV1" s="143"/>
      <c r="IOW1" s="143"/>
      <c r="IOX1" s="143"/>
      <c r="IOY1" s="143"/>
      <c r="IOZ1" s="143"/>
      <c r="IPA1" s="143"/>
      <c r="IPB1" s="143"/>
      <c r="IPC1" s="143"/>
      <c r="IPD1" s="143"/>
      <c r="IPE1" s="143"/>
      <c r="IPF1" s="143"/>
      <c r="IPG1" s="143"/>
      <c r="IPH1" s="143"/>
      <c r="IPI1" s="143"/>
      <c r="IPJ1" s="143"/>
      <c r="IPK1" s="143"/>
      <c r="IPL1" s="143"/>
      <c r="IPM1" s="143"/>
      <c r="IPN1" s="143"/>
      <c r="IPO1" s="143"/>
      <c r="IPP1" s="143"/>
      <c r="IPQ1" s="143"/>
      <c r="IPR1" s="143"/>
      <c r="IPS1" s="143"/>
      <c r="IPT1" s="143"/>
      <c r="IPU1" s="143"/>
      <c r="IPV1" s="143"/>
      <c r="IPW1" s="143"/>
      <c r="IPX1" s="143"/>
      <c r="IPY1" s="143"/>
      <c r="IPZ1" s="143"/>
      <c r="IQA1" s="143"/>
      <c r="IQB1" s="143"/>
      <c r="IQC1" s="143"/>
      <c r="IQD1" s="143"/>
      <c r="IQE1" s="143"/>
      <c r="IQF1" s="143"/>
      <c r="IQG1" s="143"/>
      <c r="IQH1" s="143"/>
      <c r="IQI1" s="143"/>
      <c r="IQJ1" s="143"/>
      <c r="IQK1" s="143"/>
      <c r="IQL1" s="143"/>
      <c r="IQM1" s="143"/>
      <c r="IQN1" s="143"/>
      <c r="IQO1" s="143"/>
      <c r="IQP1" s="143"/>
      <c r="IQQ1" s="143"/>
      <c r="IQR1" s="143"/>
      <c r="IQS1" s="143"/>
      <c r="IQT1" s="143"/>
      <c r="IQU1" s="143"/>
      <c r="IQV1" s="143"/>
      <c r="IQW1" s="143"/>
      <c r="IQX1" s="143"/>
      <c r="IQY1" s="143"/>
      <c r="IQZ1" s="143"/>
      <c r="IRA1" s="143"/>
      <c r="IRB1" s="143"/>
      <c r="IRC1" s="143"/>
      <c r="IRD1" s="143"/>
      <c r="IRE1" s="143"/>
      <c r="IRF1" s="143"/>
      <c r="IRG1" s="143"/>
      <c r="IRH1" s="143"/>
      <c r="IRI1" s="143"/>
      <c r="IRJ1" s="143"/>
      <c r="IRK1" s="143"/>
      <c r="IRL1" s="143"/>
      <c r="IRM1" s="143"/>
      <c r="IRN1" s="143"/>
      <c r="IRO1" s="143"/>
      <c r="IRP1" s="143"/>
      <c r="IRQ1" s="143"/>
      <c r="IRR1" s="143"/>
      <c r="IRS1" s="143"/>
      <c r="IRT1" s="143"/>
      <c r="IRU1" s="143"/>
      <c r="IRV1" s="143"/>
      <c r="IRW1" s="143"/>
      <c r="IRX1" s="143"/>
      <c r="IRY1" s="143"/>
      <c r="IRZ1" s="143"/>
      <c r="ISA1" s="143"/>
      <c r="ISB1" s="143"/>
      <c r="ISC1" s="143"/>
      <c r="ISD1" s="143"/>
      <c r="ISE1" s="143"/>
      <c r="ISF1" s="143"/>
      <c r="ISG1" s="143"/>
      <c r="ISH1" s="143"/>
      <c r="ISI1" s="143"/>
      <c r="ISJ1" s="143"/>
      <c r="ISK1" s="143"/>
      <c r="ISL1" s="143"/>
      <c r="ISM1" s="143"/>
      <c r="ISN1" s="143"/>
      <c r="ISO1" s="143"/>
      <c r="ISP1" s="143"/>
      <c r="ISQ1" s="143"/>
      <c r="ISR1" s="143"/>
      <c r="ISS1" s="143"/>
      <c r="IST1" s="143"/>
      <c r="ISU1" s="143"/>
      <c r="ISV1" s="143"/>
      <c r="ISW1" s="143"/>
      <c r="ISX1" s="143"/>
      <c r="ISY1" s="143"/>
      <c r="ISZ1" s="143"/>
      <c r="ITA1" s="143"/>
      <c r="ITB1" s="143"/>
      <c r="ITC1" s="143"/>
      <c r="ITD1" s="143"/>
      <c r="ITE1" s="143"/>
      <c r="ITF1" s="143"/>
      <c r="ITG1" s="143"/>
      <c r="ITH1" s="143"/>
      <c r="ITI1" s="143"/>
      <c r="ITJ1" s="143"/>
      <c r="ITK1" s="143"/>
      <c r="ITL1" s="143"/>
      <c r="ITM1" s="143"/>
      <c r="ITN1" s="143"/>
      <c r="ITO1" s="143"/>
      <c r="ITP1" s="143"/>
      <c r="ITQ1" s="143"/>
      <c r="ITR1" s="143"/>
      <c r="ITS1" s="143"/>
      <c r="ITT1" s="143"/>
      <c r="ITU1" s="143"/>
      <c r="ITV1" s="143"/>
      <c r="ITW1" s="143"/>
      <c r="ITX1" s="143"/>
      <c r="ITY1" s="143"/>
      <c r="ITZ1" s="143"/>
      <c r="IUA1" s="143"/>
      <c r="IUB1" s="143"/>
      <c r="IUC1" s="143"/>
      <c r="IUD1" s="143"/>
      <c r="IUE1" s="143"/>
      <c r="IUF1" s="143"/>
      <c r="IUG1" s="143"/>
      <c r="IUH1" s="143"/>
      <c r="IUI1" s="143"/>
      <c r="IUJ1" s="143"/>
      <c r="IUK1" s="143"/>
      <c r="IUL1" s="143"/>
      <c r="IUM1" s="143"/>
      <c r="IUN1" s="143"/>
      <c r="IUO1" s="143"/>
      <c r="IUP1" s="143"/>
      <c r="IUQ1" s="143"/>
      <c r="IUR1" s="143"/>
      <c r="IUS1" s="143"/>
      <c r="IUT1" s="143"/>
      <c r="IUU1" s="143"/>
      <c r="IUV1" s="143"/>
      <c r="IUW1" s="143"/>
      <c r="IUX1" s="143"/>
      <c r="IUY1" s="143"/>
      <c r="IUZ1" s="143"/>
      <c r="IVA1" s="143"/>
      <c r="IVB1" s="143"/>
      <c r="IVC1" s="143"/>
      <c r="IVD1" s="143"/>
      <c r="IVE1" s="143"/>
      <c r="IVF1" s="143"/>
      <c r="IVG1" s="143"/>
      <c r="IVH1" s="143"/>
      <c r="IVI1" s="143"/>
      <c r="IVJ1" s="143"/>
      <c r="IVK1" s="143"/>
      <c r="IVL1" s="143"/>
      <c r="IVM1" s="143"/>
      <c r="IVN1" s="143"/>
      <c r="IVO1" s="143"/>
      <c r="IVP1" s="143"/>
      <c r="IVQ1" s="143"/>
      <c r="IVR1" s="143"/>
      <c r="IVS1" s="143"/>
      <c r="IVT1" s="143"/>
      <c r="IVU1" s="143"/>
      <c r="IVV1" s="143"/>
      <c r="IVW1" s="143"/>
      <c r="IVX1" s="143"/>
      <c r="IVY1" s="143"/>
      <c r="IVZ1" s="143"/>
      <c r="IWA1" s="143"/>
      <c r="IWB1" s="143"/>
      <c r="IWC1" s="143"/>
      <c r="IWD1" s="143"/>
      <c r="IWE1" s="143"/>
      <c r="IWF1" s="143"/>
      <c r="IWG1" s="143"/>
      <c r="IWH1" s="143"/>
      <c r="IWI1" s="143"/>
      <c r="IWJ1" s="143"/>
      <c r="IWK1" s="143"/>
      <c r="IWL1" s="143"/>
      <c r="IWM1" s="143"/>
      <c r="IWN1" s="143"/>
      <c r="IWO1" s="143"/>
      <c r="IWP1" s="143"/>
      <c r="IWQ1" s="143"/>
      <c r="IWR1" s="143"/>
      <c r="IWS1" s="143"/>
      <c r="IWT1" s="143"/>
      <c r="IWU1" s="143"/>
      <c r="IWV1" s="143"/>
      <c r="IWW1" s="143"/>
      <c r="IWX1" s="143"/>
      <c r="IWY1" s="143"/>
      <c r="IWZ1" s="143"/>
      <c r="IXA1" s="143"/>
      <c r="IXB1" s="143"/>
      <c r="IXC1" s="143"/>
      <c r="IXD1" s="143"/>
      <c r="IXE1" s="143"/>
      <c r="IXF1" s="143"/>
      <c r="IXG1" s="143"/>
      <c r="IXH1" s="143"/>
      <c r="IXI1" s="143"/>
      <c r="IXJ1" s="143"/>
      <c r="IXK1" s="143"/>
      <c r="IXL1" s="143"/>
      <c r="IXM1" s="143"/>
      <c r="IXN1" s="143"/>
      <c r="IXO1" s="143"/>
      <c r="IXP1" s="143"/>
      <c r="IXQ1" s="143"/>
      <c r="IXR1" s="143"/>
      <c r="IXS1" s="143"/>
      <c r="IXT1" s="143"/>
      <c r="IXU1" s="143"/>
      <c r="IXV1" s="143"/>
      <c r="IXW1" s="143"/>
      <c r="IXX1" s="143"/>
      <c r="IXY1" s="143"/>
      <c r="IXZ1" s="143"/>
      <c r="IYA1" s="143"/>
      <c r="IYB1" s="143"/>
      <c r="IYC1" s="143"/>
      <c r="IYD1" s="143"/>
      <c r="IYE1" s="143"/>
      <c r="IYF1" s="143"/>
      <c r="IYG1" s="143"/>
      <c r="IYH1" s="143"/>
      <c r="IYI1" s="143"/>
      <c r="IYJ1" s="143"/>
      <c r="IYK1" s="143"/>
      <c r="IYL1" s="143"/>
      <c r="IYM1" s="143"/>
      <c r="IYN1" s="143"/>
      <c r="IYO1" s="143"/>
      <c r="IYP1" s="143"/>
      <c r="IYQ1" s="143"/>
      <c r="IYR1" s="143"/>
      <c r="IYS1" s="143"/>
      <c r="IYT1" s="143"/>
      <c r="IYU1" s="143"/>
      <c r="IYV1" s="143"/>
      <c r="IYW1" s="143"/>
      <c r="IYX1" s="143"/>
      <c r="IYY1" s="143"/>
      <c r="IYZ1" s="143"/>
      <c r="IZA1" s="143"/>
      <c r="IZB1" s="143"/>
      <c r="IZC1" s="143"/>
      <c r="IZD1" s="143"/>
      <c r="IZE1" s="143"/>
      <c r="IZF1" s="143"/>
      <c r="IZG1" s="143"/>
      <c r="IZH1" s="143"/>
      <c r="IZI1" s="143"/>
      <c r="IZJ1" s="143"/>
      <c r="IZK1" s="143"/>
      <c r="IZL1" s="143"/>
      <c r="IZM1" s="143"/>
      <c r="IZN1" s="143"/>
      <c r="IZO1" s="143"/>
      <c r="IZP1" s="143"/>
      <c r="IZQ1" s="143"/>
      <c r="IZR1" s="143"/>
      <c r="IZS1" s="143"/>
      <c r="IZT1" s="143"/>
      <c r="IZU1" s="143"/>
      <c r="IZV1" s="143"/>
      <c r="IZW1" s="143"/>
      <c r="IZX1" s="143"/>
      <c r="IZY1" s="143"/>
      <c r="IZZ1" s="143"/>
      <c r="JAA1" s="143"/>
      <c r="JAB1" s="143"/>
      <c r="JAC1" s="143"/>
      <c r="JAD1" s="143"/>
      <c r="JAE1" s="143"/>
      <c r="JAF1" s="143"/>
      <c r="JAG1" s="143"/>
      <c r="JAH1" s="143"/>
      <c r="JAI1" s="143"/>
      <c r="JAJ1" s="143"/>
      <c r="JAK1" s="143"/>
      <c r="JAL1" s="143"/>
      <c r="JAM1" s="143"/>
      <c r="JAN1" s="143"/>
      <c r="JAO1" s="143"/>
      <c r="JAP1" s="143"/>
      <c r="JAQ1" s="143"/>
      <c r="JAR1" s="143"/>
      <c r="JAS1" s="143"/>
      <c r="JAT1" s="143"/>
      <c r="JAU1" s="143"/>
      <c r="JAV1" s="143"/>
      <c r="JAW1" s="143"/>
      <c r="JAX1" s="143"/>
      <c r="JAY1" s="143"/>
      <c r="JAZ1" s="143"/>
      <c r="JBA1" s="143"/>
      <c r="JBB1" s="143"/>
      <c r="JBC1" s="143"/>
      <c r="JBD1" s="143"/>
      <c r="JBE1" s="143"/>
      <c r="JBF1" s="143"/>
      <c r="JBG1" s="143"/>
      <c r="JBH1" s="143"/>
      <c r="JBI1" s="143"/>
      <c r="JBJ1" s="143"/>
      <c r="JBK1" s="143"/>
      <c r="JBL1" s="143"/>
      <c r="JBM1" s="143"/>
      <c r="JBN1" s="143"/>
      <c r="JBO1" s="143"/>
      <c r="JBP1" s="143"/>
      <c r="JBQ1" s="143"/>
      <c r="JBR1" s="143"/>
      <c r="JBS1" s="143"/>
      <c r="JBT1" s="143"/>
      <c r="JBU1" s="143"/>
      <c r="JBV1" s="143"/>
      <c r="JBW1" s="143"/>
      <c r="JBX1" s="143"/>
      <c r="JBY1" s="143"/>
      <c r="JBZ1" s="143"/>
      <c r="JCA1" s="143"/>
      <c r="JCB1" s="143"/>
      <c r="JCC1" s="143"/>
      <c r="JCD1" s="143"/>
      <c r="JCE1" s="143"/>
      <c r="JCF1" s="143"/>
      <c r="JCG1" s="143"/>
      <c r="JCH1" s="143"/>
      <c r="JCI1" s="143"/>
      <c r="JCJ1" s="143"/>
      <c r="JCK1" s="143"/>
      <c r="JCL1" s="143"/>
      <c r="JCM1" s="143"/>
      <c r="JCN1" s="143"/>
      <c r="JCO1" s="143"/>
      <c r="JCP1" s="143"/>
      <c r="JCQ1" s="143"/>
      <c r="JCR1" s="143"/>
      <c r="JCS1" s="143"/>
      <c r="JCT1" s="143"/>
      <c r="JCU1" s="143"/>
      <c r="JCV1" s="143"/>
      <c r="JCW1" s="143"/>
      <c r="JCX1" s="143"/>
      <c r="JCY1" s="143"/>
      <c r="JCZ1" s="143"/>
      <c r="JDA1" s="143"/>
      <c r="JDB1" s="143"/>
      <c r="JDC1" s="143"/>
      <c r="JDD1" s="143"/>
      <c r="JDE1" s="143"/>
      <c r="JDF1" s="143"/>
      <c r="JDG1" s="143"/>
      <c r="JDH1" s="143"/>
      <c r="JDI1" s="143"/>
      <c r="JDJ1" s="143"/>
      <c r="JDK1" s="143"/>
      <c r="JDL1" s="143"/>
      <c r="JDM1" s="143"/>
      <c r="JDN1" s="143"/>
      <c r="JDO1" s="143"/>
      <c r="JDP1" s="143"/>
      <c r="JDQ1" s="143"/>
      <c r="JDR1" s="143"/>
      <c r="JDS1" s="143"/>
      <c r="JDT1" s="143"/>
      <c r="JDU1" s="143"/>
      <c r="JDV1" s="143"/>
      <c r="JDW1" s="143"/>
      <c r="JDX1" s="143"/>
      <c r="JDY1" s="143"/>
      <c r="JDZ1" s="143"/>
      <c r="JEA1" s="143"/>
      <c r="JEB1" s="143"/>
      <c r="JEC1" s="143"/>
      <c r="JED1" s="143"/>
      <c r="JEE1" s="143"/>
      <c r="JEF1" s="143"/>
      <c r="JEG1" s="143"/>
      <c r="JEH1" s="143"/>
      <c r="JEI1" s="143"/>
      <c r="JEJ1" s="143"/>
      <c r="JEK1" s="143"/>
      <c r="JEL1" s="143"/>
      <c r="JEM1" s="143"/>
      <c r="JEN1" s="143"/>
      <c r="JEO1" s="143"/>
      <c r="JEP1" s="143"/>
      <c r="JEQ1" s="143"/>
      <c r="JER1" s="143"/>
      <c r="JES1" s="143"/>
      <c r="JET1" s="143"/>
      <c r="JEU1" s="143"/>
      <c r="JEV1" s="143"/>
      <c r="JEW1" s="143"/>
      <c r="JEX1" s="143"/>
      <c r="JEY1" s="143"/>
      <c r="JEZ1" s="143"/>
      <c r="JFA1" s="143"/>
      <c r="JFB1" s="143"/>
      <c r="JFC1" s="143"/>
      <c r="JFD1" s="143"/>
      <c r="JFE1" s="143"/>
      <c r="JFF1" s="143"/>
      <c r="JFG1" s="143"/>
      <c r="JFH1" s="143"/>
      <c r="JFI1" s="143"/>
      <c r="JFJ1" s="143"/>
      <c r="JFK1" s="143"/>
      <c r="JFL1" s="143"/>
      <c r="JFM1" s="143"/>
      <c r="JFN1" s="143"/>
      <c r="JFO1" s="143"/>
      <c r="JFP1" s="143"/>
      <c r="JFQ1" s="143"/>
      <c r="JFR1" s="143"/>
      <c r="JFS1" s="143"/>
      <c r="JFT1" s="143"/>
      <c r="JFU1" s="143"/>
      <c r="JFV1" s="143"/>
      <c r="JFW1" s="143"/>
      <c r="JFX1" s="143"/>
      <c r="JFY1" s="143"/>
      <c r="JFZ1" s="143"/>
      <c r="JGA1" s="143"/>
      <c r="JGB1" s="143"/>
      <c r="JGC1" s="143"/>
      <c r="JGD1" s="143"/>
      <c r="JGE1" s="143"/>
      <c r="JGF1" s="143"/>
      <c r="JGG1" s="143"/>
      <c r="JGH1" s="143"/>
      <c r="JGI1" s="143"/>
      <c r="JGJ1" s="143"/>
      <c r="JGK1" s="143"/>
      <c r="JGL1" s="143"/>
      <c r="JGM1" s="143"/>
      <c r="JGN1" s="143"/>
      <c r="JGO1" s="143"/>
      <c r="JGP1" s="143"/>
      <c r="JGQ1" s="143"/>
      <c r="JGR1" s="143"/>
      <c r="JGS1" s="143"/>
      <c r="JGT1" s="143"/>
      <c r="JGU1" s="143"/>
      <c r="JGV1" s="143"/>
      <c r="JGW1" s="143"/>
      <c r="JGX1" s="143"/>
      <c r="JGY1" s="143"/>
      <c r="JGZ1" s="143"/>
      <c r="JHA1" s="143"/>
      <c r="JHB1" s="143"/>
      <c r="JHC1" s="143"/>
      <c r="JHD1" s="143"/>
      <c r="JHE1" s="143"/>
      <c r="JHF1" s="143"/>
      <c r="JHG1" s="143"/>
      <c r="JHH1" s="143"/>
      <c r="JHI1" s="143"/>
      <c r="JHJ1" s="143"/>
      <c r="JHK1" s="143"/>
      <c r="JHL1" s="143"/>
      <c r="JHM1" s="143"/>
      <c r="JHN1" s="143"/>
      <c r="JHO1" s="143"/>
      <c r="JHP1" s="143"/>
      <c r="JHQ1" s="143"/>
      <c r="JHR1" s="143"/>
      <c r="JHS1" s="143"/>
      <c r="JHT1" s="143"/>
      <c r="JHU1" s="143"/>
      <c r="JHV1" s="143"/>
      <c r="JHW1" s="143"/>
      <c r="JHX1" s="143"/>
      <c r="JHY1" s="143"/>
      <c r="JHZ1" s="143"/>
      <c r="JIA1" s="143"/>
      <c r="JIB1" s="143"/>
      <c r="JIC1" s="143"/>
      <c r="JID1" s="143"/>
      <c r="JIE1" s="143"/>
      <c r="JIF1" s="143"/>
      <c r="JIG1" s="143"/>
      <c r="JIH1" s="143"/>
      <c r="JII1" s="143"/>
      <c r="JIJ1" s="143"/>
      <c r="JIK1" s="143"/>
      <c r="JIL1" s="143"/>
      <c r="JIM1" s="143"/>
      <c r="JIN1" s="143"/>
      <c r="JIO1" s="143"/>
      <c r="JIP1" s="143"/>
      <c r="JIQ1" s="143"/>
      <c r="JIR1" s="143"/>
      <c r="JIS1" s="143"/>
      <c r="JIT1" s="143"/>
      <c r="JIU1" s="143"/>
      <c r="JIV1" s="143"/>
      <c r="JIW1" s="143"/>
      <c r="JIX1" s="143"/>
      <c r="JIY1" s="143"/>
      <c r="JIZ1" s="143"/>
      <c r="JJA1" s="143"/>
      <c r="JJB1" s="143"/>
      <c r="JJC1" s="143"/>
      <c r="JJD1" s="143"/>
      <c r="JJE1" s="143"/>
      <c r="JJF1" s="143"/>
      <c r="JJG1" s="143"/>
      <c r="JJH1" s="143"/>
      <c r="JJI1" s="143"/>
      <c r="JJJ1" s="143"/>
      <c r="JJK1" s="143"/>
      <c r="JJL1" s="143"/>
      <c r="JJM1" s="143"/>
      <c r="JJN1" s="143"/>
      <c r="JJO1" s="143"/>
      <c r="JJP1" s="143"/>
      <c r="JJQ1" s="143"/>
      <c r="JJR1" s="143"/>
      <c r="JJS1" s="143"/>
      <c r="JJT1" s="143"/>
      <c r="JJU1" s="143"/>
      <c r="JJV1" s="143"/>
      <c r="JJW1" s="143"/>
      <c r="JJX1" s="143"/>
      <c r="JJY1" s="143"/>
      <c r="JJZ1" s="143"/>
      <c r="JKA1" s="143"/>
      <c r="JKB1" s="143"/>
      <c r="JKC1" s="143"/>
      <c r="JKD1" s="143"/>
      <c r="JKE1" s="143"/>
      <c r="JKF1" s="143"/>
      <c r="JKG1" s="143"/>
      <c r="JKH1" s="143"/>
      <c r="JKI1" s="143"/>
      <c r="JKJ1" s="143"/>
      <c r="JKK1" s="143"/>
      <c r="JKL1" s="143"/>
      <c r="JKM1" s="143"/>
      <c r="JKN1" s="143"/>
      <c r="JKO1" s="143"/>
      <c r="JKP1" s="143"/>
      <c r="JKQ1" s="143"/>
      <c r="JKR1" s="143"/>
      <c r="JKS1" s="143"/>
      <c r="JKT1" s="143"/>
      <c r="JKU1" s="143"/>
      <c r="JKV1" s="143"/>
      <c r="JKW1" s="143"/>
      <c r="JKX1" s="143"/>
      <c r="JKY1" s="143"/>
      <c r="JKZ1" s="143"/>
      <c r="JLA1" s="143"/>
      <c r="JLB1" s="143"/>
      <c r="JLC1" s="143"/>
      <c r="JLD1" s="143"/>
      <c r="JLE1" s="143"/>
      <c r="JLF1" s="143"/>
      <c r="JLG1" s="143"/>
      <c r="JLH1" s="143"/>
      <c r="JLI1" s="143"/>
      <c r="JLJ1" s="143"/>
      <c r="JLK1" s="143"/>
      <c r="JLL1" s="143"/>
      <c r="JLM1" s="143"/>
      <c r="JLN1" s="143"/>
      <c r="JLO1" s="143"/>
      <c r="JLP1" s="143"/>
      <c r="JLQ1" s="143"/>
      <c r="JLR1" s="143"/>
      <c r="JLS1" s="143"/>
      <c r="JLT1" s="143"/>
      <c r="JLU1" s="143"/>
      <c r="JLV1" s="143"/>
      <c r="JLW1" s="143"/>
      <c r="JLX1" s="143"/>
      <c r="JLY1" s="143"/>
      <c r="JLZ1" s="143"/>
      <c r="JMA1" s="143"/>
      <c r="JMB1" s="143"/>
      <c r="JMC1" s="143"/>
      <c r="JMD1" s="143"/>
      <c r="JME1" s="143"/>
      <c r="JMF1" s="143"/>
      <c r="JMG1" s="143"/>
      <c r="JMH1" s="143"/>
      <c r="JMI1" s="143"/>
      <c r="JMJ1" s="143"/>
      <c r="JMK1" s="143"/>
      <c r="JML1" s="143"/>
      <c r="JMM1" s="143"/>
      <c r="JMN1" s="143"/>
      <c r="JMO1" s="143"/>
      <c r="JMP1" s="143"/>
      <c r="JMQ1" s="143"/>
      <c r="JMR1" s="143"/>
      <c r="JMS1" s="143"/>
      <c r="JMT1" s="143"/>
      <c r="JMU1" s="143"/>
      <c r="JMV1" s="143"/>
      <c r="JMW1" s="143"/>
      <c r="JMX1" s="143"/>
      <c r="JMY1" s="143"/>
      <c r="JMZ1" s="143"/>
      <c r="JNA1" s="143"/>
      <c r="JNB1" s="143"/>
      <c r="JNC1" s="143"/>
      <c r="JND1" s="143"/>
      <c r="JNE1" s="143"/>
      <c r="JNF1" s="143"/>
      <c r="JNG1" s="143"/>
      <c r="JNH1" s="143"/>
      <c r="JNI1" s="143"/>
      <c r="JNJ1" s="143"/>
      <c r="JNK1" s="143"/>
      <c r="JNL1" s="143"/>
      <c r="JNM1" s="143"/>
      <c r="JNN1" s="143"/>
      <c r="JNO1" s="143"/>
      <c r="JNP1" s="143"/>
      <c r="JNQ1" s="143"/>
      <c r="JNR1" s="143"/>
      <c r="JNS1" s="143"/>
      <c r="JNT1" s="143"/>
      <c r="JNU1" s="143"/>
      <c r="JNV1" s="143"/>
      <c r="JNW1" s="143"/>
      <c r="JNX1" s="143"/>
      <c r="JNY1" s="143"/>
      <c r="JNZ1" s="143"/>
      <c r="JOA1" s="143"/>
      <c r="JOB1" s="143"/>
      <c r="JOC1" s="143"/>
      <c r="JOD1" s="143"/>
      <c r="JOE1" s="143"/>
      <c r="JOF1" s="143"/>
      <c r="JOG1" s="143"/>
      <c r="JOH1" s="143"/>
      <c r="JOI1" s="143"/>
      <c r="JOJ1" s="143"/>
      <c r="JOK1" s="143"/>
      <c r="JOL1" s="143"/>
      <c r="JOM1" s="143"/>
      <c r="JON1" s="143"/>
      <c r="JOO1" s="143"/>
      <c r="JOP1" s="143"/>
      <c r="JOQ1" s="143"/>
      <c r="JOR1" s="143"/>
      <c r="JOS1" s="143"/>
      <c r="JOT1" s="143"/>
      <c r="JOU1" s="143"/>
      <c r="JOV1" s="143"/>
      <c r="JOW1" s="143"/>
      <c r="JOX1" s="143"/>
      <c r="JOY1" s="143"/>
      <c r="JOZ1" s="143"/>
      <c r="JPA1" s="143"/>
      <c r="JPB1" s="143"/>
      <c r="JPC1" s="143"/>
      <c r="JPD1" s="143"/>
      <c r="JPE1" s="143"/>
      <c r="JPF1" s="143"/>
      <c r="JPG1" s="143"/>
      <c r="JPH1" s="143"/>
      <c r="JPI1" s="143"/>
      <c r="JPJ1" s="143"/>
      <c r="JPK1" s="143"/>
      <c r="JPL1" s="143"/>
      <c r="JPM1" s="143"/>
      <c r="JPN1" s="143"/>
      <c r="JPO1" s="143"/>
      <c r="JPP1" s="143"/>
      <c r="JPQ1" s="143"/>
      <c r="JPR1" s="143"/>
      <c r="JPS1" s="143"/>
      <c r="JPT1" s="143"/>
      <c r="JPU1" s="143"/>
      <c r="JPV1" s="143"/>
      <c r="JPW1" s="143"/>
      <c r="JPX1" s="143"/>
      <c r="JPY1" s="143"/>
      <c r="JPZ1" s="143"/>
      <c r="JQA1" s="143"/>
      <c r="JQB1" s="143"/>
      <c r="JQC1" s="143"/>
      <c r="JQD1" s="143"/>
      <c r="JQE1" s="143"/>
      <c r="JQF1" s="143"/>
      <c r="JQG1" s="143"/>
      <c r="JQH1" s="143"/>
      <c r="JQI1" s="143"/>
      <c r="JQJ1" s="143"/>
      <c r="JQK1" s="143"/>
      <c r="JQL1" s="143"/>
      <c r="JQM1" s="143"/>
      <c r="JQN1" s="143"/>
      <c r="JQO1" s="143"/>
      <c r="JQP1" s="143"/>
      <c r="JQQ1" s="143"/>
      <c r="JQR1" s="143"/>
      <c r="JQS1" s="143"/>
      <c r="JQT1" s="143"/>
      <c r="JQU1" s="143"/>
      <c r="JQV1" s="143"/>
      <c r="JQW1" s="143"/>
      <c r="JQX1" s="143"/>
      <c r="JQY1" s="143"/>
      <c r="JQZ1" s="143"/>
      <c r="JRA1" s="143"/>
      <c r="JRB1" s="143"/>
      <c r="JRC1" s="143"/>
      <c r="JRD1" s="143"/>
      <c r="JRE1" s="143"/>
      <c r="JRF1" s="143"/>
      <c r="JRG1" s="143"/>
      <c r="JRH1" s="143"/>
      <c r="JRI1" s="143"/>
      <c r="JRJ1" s="143"/>
      <c r="JRK1" s="143"/>
      <c r="JRL1" s="143"/>
      <c r="JRM1" s="143"/>
      <c r="JRN1" s="143"/>
      <c r="JRO1" s="143"/>
      <c r="JRP1" s="143"/>
      <c r="JRQ1" s="143"/>
      <c r="JRR1" s="143"/>
      <c r="JRS1" s="143"/>
      <c r="JRT1" s="143"/>
      <c r="JRU1" s="143"/>
      <c r="JRV1" s="143"/>
      <c r="JRW1" s="143"/>
      <c r="JRX1" s="143"/>
      <c r="JRY1" s="143"/>
      <c r="JRZ1" s="143"/>
      <c r="JSA1" s="143"/>
      <c r="JSB1" s="143"/>
      <c r="JSC1" s="143"/>
      <c r="JSD1" s="143"/>
      <c r="JSE1" s="143"/>
      <c r="JSF1" s="143"/>
      <c r="JSG1" s="143"/>
      <c r="JSH1" s="143"/>
      <c r="JSI1" s="143"/>
      <c r="JSJ1" s="143"/>
      <c r="JSK1" s="143"/>
      <c r="JSL1" s="143"/>
      <c r="JSM1" s="143"/>
      <c r="JSN1" s="143"/>
      <c r="JSO1" s="143"/>
      <c r="JSP1" s="143"/>
      <c r="JSQ1" s="143"/>
      <c r="JSR1" s="143"/>
      <c r="JSS1" s="143"/>
      <c r="JST1" s="143"/>
      <c r="JSU1" s="143"/>
      <c r="JSV1" s="143"/>
      <c r="JSW1" s="143"/>
      <c r="JSX1" s="143"/>
      <c r="JSY1" s="143"/>
      <c r="JSZ1" s="143"/>
      <c r="JTA1" s="143"/>
      <c r="JTB1" s="143"/>
      <c r="JTC1" s="143"/>
      <c r="JTD1" s="143"/>
      <c r="JTE1" s="143"/>
      <c r="JTF1" s="143"/>
      <c r="JTG1" s="143"/>
      <c r="JTH1" s="143"/>
      <c r="JTI1" s="143"/>
      <c r="JTJ1" s="143"/>
      <c r="JTK1" s="143"/>
      <c r="JTL1" s="143"/>
      <c r="JTM1" s="143"/>
      <c r="JTN1" s="143"/>
      <c r="JTO1" s="143"/>
      <c r="JTP1" s="143"/>
      <c r="JTQ1" s="143"/>
      <c r="JTR1" s="143"/>
      <c r="JTS1" s="143"/>
      <c r="JTT1" s="143"/>
      <c r="JTU1" s="143"/>
      <c r="JTV1" s="143"/>
      <c r="JTW1" s="143"/>
      <c r="JTX1" s="143"/>
      <c r="JTY1" s="143"/>
      <c r="JTZ1" s="143"/>
      <c r="JUA1" s="143"/>
      <c r="JUB1" s="143"/>
      <c r="JUC1" s="143"/>
      <c r="JUD1" s="143"/>
      <c r="JUE1" s="143"/>
      <c r="JUF1" s="143"/>
      <c r="JUG1" s="143"/>
      <c r="JUH1" s="143"/>
      <c r="JUI1" s="143"/>
      <c r="JUJ1" s="143"/>
      <c r="JUK1" s="143"/>
      <c r="JUL1" s="143"/>
      <c r="JUM1" s="143"/>
      <c r="JUN1" s="143"/>
      <c r="JUO1" s="143"/>
      <c r="JUP1" s="143"/>
      <c r="JUQ1" s="143"/>
      <c r="JUR1" s="143"/>
      <c r="JUS1" s="143"/>
      <c r="JUT1" s="143"/>
      <c r="JUU1" s="143"/>
      <c r="JUV1" s="143"/>
      <c r="JUW1" s="143"/>
      <c r="JUX1" s="143"/>
      <c r="JUY1" s="143"/>
      <c r="JUZ1" s="143"/>
      <c r="JVA1" s="143"/>
      <c r="JVB1" s="143"/>
      <c r="JVC1" s="143"/>
      <c r="JVD1" s="143"/>
      <c r="JVE1" s="143"/>
      <c r="JVF1" s="143"/>
      <c r="JVG1" s="143"/>
      <c r="JVH1" s="143"/>
      <c r="JVI1" s="143"/>
      <c r="JVJ1" s="143"/>
      <c r="JVK1" s="143"/>
      <c r="JVL1" s="143"/>
      <c r="JVM1" s="143"/>
      <c r="JVN1" s="143"/>
      <c r="JVO1" s="143"/>
      <c r="JVP1" s="143"/>
      <c r="JVQ1" s="143"/>
      <c r="JVR1" s="143"/>
      <c r="JVS1" s="143"/>
      <c r="JVT1" s="143"/>
      <c r="JVU1" s="143"/>
      <c r="JVV1" s="143"/>
      <c r="JVW1" s="143"/>
      <c r="JVX1" s="143"/>
      <c r="JVY1" s="143"/>
      <c r="JVZ1" s="143"/>
      <c r="JWA1" s="143"/>
      <c r="JWB1" s="143"/>
      <c r="JWC1" s="143"/>
      <c r="JWD1" s="143"/>
      <c r="JWE1" s="143"/>
      <c r="JWF1" s="143"/>
      <c r="JWG1" s="143"/>
      <c r="JWH1" s="143"/>
      <c r="JWI1" s="143"/>
      <c r="JWJ1" s="143"/>
      <c r="JWK1" s="143"/>
      <c r="JWL1" s="143"/>
      <c r="JWM1" s="143"/>
      <c r="JWN1" s="143"/>
      <c r="JWO1" s="143"/>
      <c r="JWP1" s="143"/>
      <c r="JWQ1" s="143"/>
      <c r="JWR1" s="143"/>
      <c r="JWS1" s="143"/>
      <c r="JWT1" s="143"/>
      <c r="JWU1" s="143"/>
      <c r="JWV1" s="143"/>
      <c r="JWW1" s="143"/>
      <c r="JWX1" s="143"/>
      <c r="JWY1" s="143"/>
      <c r="JWZ1" s="143"/>
      <c r="JXA1" s="143"/>
      <c r="JXB1" s="143"/>
      <c r="JXC1" s="143"/>
      <c r="JXD1" s="143"/>
      <c r="JXE1" s="143"/>
      <c r="JXF1" s="143"/>
      <c r="JXG1" s="143"/>
      <c r="JXH1" s="143"/>
      <c r="JXI1" s="143"/>
      <c r="JXJ1" s="143"/>
      <c r="JXK1" s="143"/>
      <c r="JXL1" s="143"/>
      <c r="JXM1" s="143"/>
      <c r="JXN1" s="143"/>
      <c r="JXO1" s="143"/>
      <c r="JXP1" s="143"/>
      <c r="JXQ1" s="143"/>
      <c r="JXR1" s="143"/>
      <c r="JXS1" s="143"/>
      <c r="JXT1" s="143"/>
      <c r="JXU1" s="143"/>
      <c r="JXV1" s="143"/>
      <c r="JXW1" s="143"/>
      <c r="JXX1" s="143"/>
      <c r="JXY1" s="143"/>
      <c r="JXZ1" s="143"/>
      <c r="JYA1" s="143"/>
      <c r="JYB1" s="143"/>
      <c r="JYC1" s="143"/>
      <c r="JYD1" s="143"/>
      <c r="JYE1" s="143"/>
      <c r="JYF1" s="143"/>
      <c r="JYG1" s="143"/>
      <c r="JYH1" s="143"/>
      <c r="JYI1" s="143"/>
      <c r="JYJ1" s="143"/>
      <c r="JYK1" s="143"/>
      <c r="JYL1" s="143"/>
      <c r="JYM1" s="143"/>
      <c r="JYN1" s="143"/>
      <c r="JYO1" s="143"/>
      <c r="JYP1" s="143"/>
      <c r="JYQ1" s="143"/>
      <c r="JYR1" s="143"/>
      <c r="JYS1" s="143"/>
      <c r="JYT1" s="143"/>
      <c r="JYU1" s="143"/>
      <c r="JYV1" s="143"/>
      <c r="JYW1" s="143"/>
      <c r="JYX1" s="143"/>
      <c r="JYY1" s="143"/>
      <c r="JYZ1" s="143"/>
      <c r="JZA1" s="143"/>
      <c r="JZB1" s="143"/>
      <c r="JZC1" s="143"/>
      <c r="JZD1" s="143"/>
      <c r="JZE1" s="143"/>
      <c r="JZF1" s="143"/>
      <c r="JZG1" s="143"/>
      <c r="JZH1" s="143"/>
      <c r="JZI1" s="143"/>
      <c r="JZJ1" s="143"/>
      <c r="JZK1" s="143"/>
      <c r="JZL1" s="143"/>
      <c r="JZM1" s="143"/>
      <c r="JZN1" s="143"/>
      <c r="JZO1" s="143"/>
      <c r="JZP1" s="143"/>
      <c r="JZQ1" s="143"/>
      <c r="JZR1" s="143"/>
      <c r="JZS1" s="143"/>
      <c r="JZT1" s="143"/>
      <c r="JZU1" s="143"/>
      <c r="JZV1" s="143"/>
      <c r="JZW1" s="143"/>
      <c r="JZX1" s="143"/>
      <c r="JZY1" s="143"/>
      <c r="JZZ1" s="143"/>
      <c r="KAA1" s="143"/>
      <c r="KAB1" s="143"/>
      <c r="KAC1" s="143"/>
      <c r="KAD1" s="143"/>
      <c r="KAE1" s="143"/>
      <c r="KAF1" s="143"/>
      <c r="KAG1" s="143"/>
      <c r="KAH1" s="143"/>
      <c r="KAI1" s="143"/>
      <c r="KAJ1" s="143"/>
      <c r="KAK1" s="143"/>
      <c r="KAL1" s="143"/>
      <c r="KAM1" s="143"/>
      <c r="KAN1" s="143"/>
      <c r="KAO1" s="143"/>
      <c r="KAP1" s="143"/>
      <c r="KAQ1" s="143"/>
      <c r="KAR1" s="143"/>
      <c r="KAS1" s="143"/>
      <c r="KAT1" s="143"/>
      <c r="KAU1" s="143"/>
      <c r="KAV1" s="143"/>
      <c r="KAW1" s="143"/>
      <c r="KAX1" s="143"/>
      <c r="KAY1" s="143"/>
      <c r="KAZ1" s="143"/>
      <c r="KBA1" s="143"/>
      <c r="KBB1" s="143"/>
      <c r="KBC1" s="143"/>
      <c r="KBD1" s="143"/>
      <c r="KBE1" s="143"/>
      <c r="KBF1" s="143"/>
      <c r="KBG1" s="143"/>
      <c r="KBH1" s="143"/>
      <c r="KBI1" s="143"/>
      <c r="KBJ1" s="143"/>
      <c r="KBK1" s="143"/>
      <c r="KBL1" s="143"/>
      <c r="KBM1" s="143"/>
      <c r="KBN1" s="143"/>
      <c r="KBO1" s="143"/>
      <c r="KBP1" s="143"/>
      <c r="KBQ1" s="143"/>
      <c r="KBR1" s="143"/>
      <c r="KBS1" s="143"/>
      <c r="KBT1" s="143"/>
      <c r="KBU1" s="143"/>
      <c r="KBV1" s="143"/>
      <c r="KBW1" s="143"/>
      <c r="KBX1" s="143"/>
      <c r="KBY1" s="143"/>
      <c r="KBZ1" s="143"/>
      <c r="KCA1" s="143"/>
      <c r="KCB1" s="143"/>
      <c r="KCC1" s="143"/>
      <c r="KCD1" s="143"/>
      <c r="KCE1" s="143"/>
      <c r="KCF1" s="143"/>
      <c r="KCG1" s="143"/>
      <c r="KCH1" s="143"/>
      <c r="KCI1" s="143"/>
      <c r="KCJ1" s="143"/>
      <c r="KCK1" s="143"/>
      <c r="KCL1" s="143"/>
      <c r="KCM1" s="143"/>
      <c r="KCN1" s="143"/>
      <c r="KCO1" s="143"/>
      <c r="KCP1" s="143"/>
      <c r="KCQ1" s="143"/>
      <c r="KCR1" s="143"/>
      <c r="KCS1" s="143"/>
      <c r="KCT1" s="143"/>
      <c r="KCU1" s="143"/>
      <c r="KCV1" s="143"/>
      <c r="KCW1" s="143"/>
      <c r="KCX1" s="143"/>
      <c r="KCY1" s="143"/>
      <c r="KCZ1" s="143"/>
      <c r="KDA1" s="143"/>
      <c r="KDB1" s="143"/>
      <c r="KDC1" s="143"/>
      <c r="KDD1" s="143"/>
      <c r="KDE1" s="143"/>
      <c r="KDF1" s="143"/>
      <c r="KDG1" s="143"/>
      <c r="KDH1" s="143"/>
      <c r="KDI1" s="143"/>
      <c r="KDJ1" s="143"/>
      <c r="KDK1" s="143"/>
      <c r="KDL1" s="143"/>
      <c r="KDM1" s="143"/>
      <c r="KDN1" s="143"/>
      <c r="KDO1" s="143"/>
      <c r="KDP1" s="143"/>
      <c r="KDQ1" s="143"/>
      <c r="KDR1" s="143"/>
      <c r="KDS1" s="143"/>
      <c r="KDT1" s="143"/>
      <c r="KDU1" s="143"/>
      <c r="KDV1" s="143"/>
      <c r="KDW1" s="143"/>
      <c r="KDX1" s="143"/>
      <c r="KDY1" s="143"/>
      <c r="KDZ1" s="143"/>
      <c r="KEA1" s="143"/>
      <c r="KEB1" s="143"/>
      <c r="KEC1" s="143"/>
      <c r="KED1" s="143"/>
      <c r="KEE1" s="143"/>
      <c r="KEF1" s="143"/>
      <c r="KEG1" s="143"/>
      <c r="KEH1" s="143"/>
      <c r="KEI1" s="143"/>
      <c r="KEJ1" s="143"/>
      <c r="KEK1" s="143"/>
      <c r="KEL1" s="143"/>
      <c r="KEM1" s="143"/>
      <c r="KEN1" s="143"/>
      <c r="KEO1" s="143"/>
      <c r="KEP1" s="143"/>
      <c r="KEQ1" s="143"/>
      <c r="KER1" s="143"/>
      <c r="KES1" s="143"/>
      <c r="KET1" s="143"/>
      <c r="KEU1" s="143"/>
      <c r="KEV1" s="143"/>
      <c r="KEW1" s="143"/>
      <c r="KEX1" s="143"/>
      <c r="KEY1" s="143"/>
      <c r="KEZ1" s="143"/>
      <c r="KFA1" s="143"/>
      <c r="KFB1" s="143"/>
      <c r="KFC1" s="143"/>
      <c r="KFD1" s="143"/>
      <c r="KFE1" s="143"/>
      <c r="KFF1" s="143"/>
      <c r="KFG1" s="143"/>
      <c r="KFH1" s="143"/>
      <c r="KFI1" s="143"/>
      <c r="KFJ1" s="143"/>
      <c r="KFK1" s="143"/>
      <c r="KFL1" s="143"/>
      <c r="KFM1" s="143"/>
      <c r="KFN1" s="143"/>
      <c r="KFO1" s="143"/>
      <c r="KFP1" s="143"/>
      <c r="KFQ1" s="143"/>
      <c r="KFR1" s="143"/>
      <c r="KFS1" s="143"/>
      <c r="KFT1" s="143"/>
      <c r="KFU1" s="143"/>
      <c r="KFV1" s="143"/>
      <c r="KFW1" s="143"/>
      <c r="KFX1" s="143"/>
      <c r="KFY1" s="143"/>
      <c r="KFZ1" s="143"/>
      <c r="KGA1" s="143"/>
      <c r="KGB1" s="143"/>
      <c r="KGC1" s="143"/>
      <c r="KGD1" s="143"/>
      <c r="KGE1" s="143"/>
      <c r="KGF1" s="143"/>
      <c r="KGG1" s="143"/>
      <c r="KGH1" s="143"/>
      <c r="KGI1" s="143"/>
      <c r="KGJ1" s="143"/>
      <c r="KGK1" s="143"/>
      <c r="KGL1" s="143"/>
      <c r="KGM1" s="143"/>
      <c r="KGN1" s="143"/>
      <c r="KGO1" s="143"/>
      <c r="KGP1" s="143"/>
      <c r="KGQ1" s="143"/>
      <c r="KGR1" s="143"/>
      <c r="KGS1" s="143"/>
      <c r="KGT1" s="143"/>
      <c r="KGU1" s="143"/>
      <c r="KGV1" s="143"/>
      <c r="KGW1" s="143"/>
      <c r="KGX1" s="143"/>
      <c r="KGY1" s="143"/>
      <c r="KGZ1" s="143"/>
      <c r="KHA1" s="143"/>
      <c r="KHB1" s="143"/>
      <c r="KHC1" s="143"/>
      <c r="KHD1" s="143"/>
      <c r="KHE1" s="143"/>
      <c r="KHF1" s="143"/>
      <c r="KHG1" s="143"/>
      <c r="KHH1" s="143"/>
      <c r="KHI1" s="143"/>
      <c r="KHJ1" s="143"/>
      <c r="KHK1" s="143"/>
      <c r="KHL1" s="143"/>
      <c r="KHM1" s="143"/>
      <c r="KHN1" s="143"/>
      <c r="KHO1" s="143"/>
      <c r="KHP1" s="143"/>
      <c r="KHQ1" s="143"/>
      <c r="KHR1" s="143"/>
      <c r="KHS1" s="143"/>
      <c r="KHT1" s="143"/>
      <c r="KHU1" s="143"/>
      <c r="KHV1" s="143"/>
      <c r="KHW1" s="143"/>
      <c r="KHX1" s="143"/>
      <c r="KHY1" s="143"/>
      <c r="KHZ1" s="143"/>
      <c r="KIA1" s="143"/>
      <c r="KIB1" s="143"/>
      <c r="KIC1" s="143"/>
      <c r="KID1" s="143"/>
      <c r="KIE1" s="143"/>
      <c r="KIF1" s="143"/>
      <c r="KIG1" s="143"/>
      <c r="KIH1" s="143"/>
      <c r="KII1" s="143"/>
      <c r="KIJ1" s="143"/>
      <c r="KIK1" s="143"/>
      <c r="KIL1" s="143"/>
      <c r="KIM1" s="143"/>
      <c r="KIN1" s="143"/>
      <c r="KIO1" s="143"/>
      <c r="KIP1" s="143"/>
      <c r="KIQ1" s="143"/>
      <c r="KIR1" s="143"/>
      <c r="KIS1" s="143"/>
      <c r="KIT1" s="143"/>
      <c r="KIU1" s="143"/>
      <c r="KIV1" s="143"/>
      <c r="KIW1" s="143"/>
      <c r="KIX1" s="143"/>
      <c r="KIY1" s="143"/>
      <c r="KIZ1" s="143"/>
      <c r="KJA1" s="143"/>
      <c r="KJB1" s="143"/>
      <c r="KJC1" s="143"/>
      <c r="KJD1" s="143"/>
      <c r="KJE1" s="143"/>
      <c r="KJF1" s="143"/>
      <c r="KJG1" s="143"/>
      <c r="KJH1" s="143"/>
      <c r="KJI1" s="143"/>
      <c r="KJJ1" s="143"/>
      <c r="KJK1" s="143"/>
      <c r="KJL1" s="143"/>
      <c r="KJM1" s="143"/>
      <c r="KJN1" s="143"/>
      <c r="KJO1" s="143"/>
      <c r="KJP1" s="143"/>
      <c r="KJQ1" s="143"/>
      <c r="KJR1" s="143"/>
      <c r="KJS1" s="143"/>
      <c r="KJT1" s="143"/>
      <c r="KJU1" s="143"/>
      <c r="KJV1" s="143"/>
      <c r="KJW1" s="143"/>
      <c r="KJX1" s="143"/>
      <c r="KJY1" s="143"/>
      <c r="KJZ1" s="143"/>
      <c r="KKA1" s="143"/>
      <c r="KKB1" s="143"/>
      <c r="KKC1" s="143"/>
      <c r="KKD1" s="143"/>
      <c r="KKE1" s="143"/>
      <c r="KKF1" s="143"/>
      <c r="KKG1" s="143"/>
      <c r="KKH1" s="143"/>
      <c r="KKI1" s="143"/>
      <c r="KKJ1" s="143"/>
      <c r="KKK1" s="143"/>
      <c r="KKL1" s="143"/>
      <c r="KKM1" s="143"/>
      <c r="KKN1" s="143"/>
      <c r="KKO1" s="143"/>
      <c r="KKP1" s="143"/>
      <c r="KKQ1" s="143"/>
      <c r="KKR1" s="143"/>
      <c r="KKS1" s="143"/>
      <c r="KKT1" s="143"/>
      <c r="KKU1" s="143"/>
      <c r="KKV1" s="143"/>
      <c r="KKW1" s="143"/>
      <c r="KKX1" s="143"/>
      <c r="KKY1" s="143"/>
      <c r="KKZ1" s="143"/>
      <c r="KLA1" s="143"/>
      <c r="KLB1" s="143"/>
      <c r="KLC1" s="143"/>
      <c r="KLD1" s="143"/>
      <c r="KLE1" s="143"/>
      <c r="KLF1" s="143"/>
      <c r="KLG1" s="143"/>
      <c r="KLH1" s="143"/>
      <c r="KLI1" s="143"/>
      <c r="KLJ1" s="143"/>
      <c r="KLK1" s="143"/>
      <c r="KLL1" s="143"/>
      <c r="KLM1" s="143"/>
      <c r="KLN1" s="143"/>
      <c r="KLO1" s="143"/>
      <c r="KLP1" s="143"/>
      <c r="KLQ1" s="143"/>
      <c r="KLR1" s="143"/>
      <c r="KLS1" s="143"/>
      <c r="KLT1" s="143"/>
      <c r="KLU1" s="143"/>
      <c r="KLV1" s="143"/>
      <c r="KLW1" s="143"/>
      <c r="KLX1" s="143"/>
      <c r="KLY1" s="143"/>
      <c r="KLZ1" s="143"/>
      <c r="KMA1" s="143"/>
      <c r="KMB1" s="143"/>
      <c r="KMC1" s="143"/>
      <c r="KMD1" s="143"/>
      <c r="KME1" s="143"/>
      <c r="KMF1" s="143"/>
      <c r="KMG1" s="143"/>
      <c r="KMH1" s="143"/>
      <c r="KMI1" s="143"/>
      <c r="KMJ1" s="143"/>
      <c r="KMK1" s="143"/>
      <c r="KML1" s="143"/>
      <c r="KMM1" s="143"/>
      <c r="KMN1" s="143"/>
      <c r="KMO1" s="143"/>
      <c r="KMP1" s="143"/>
      <c r="KMQ1" s="143"/>
      <c r="KMR1" s="143"/>
      <c r="KMS1" s="143"/>
      <c r="KMT1" s="143"/>
      <c r="KMU1" s="143"/>
      <c r="KMV1" s="143"/>
      <c r="KMW1" s="143"/>
      <c r="KMX1" s="143"/>
      <c r="KMY1" s="143"/>
      <c r="KMZ1" s="143"/>
      <c r="KNA1" s="143"/>
      <c r="KNB1" s="143"/>
      <c r="KNC1" s="143"/>
      <c r="KND1" s="143"/>
      <c r="KNE1" s="143"/>
      <c r="KNF1" s="143"/>
      <c r="KNG1" s="143"/>
      <c r="KNH1" s="143"/>
      <c r="KNI1" s="143"/>
      <c r="KNJ1" s="143"/>
      <c r="KNK1" s="143"/>
      <c r="KNL1" s="143"/>
      <c r="KNM1" s="143"/>
      <c r="KNN1" s="143"/>
      <c r="KNO1" s="143"/>
      <c r="KNP1" s="143"/>
      <c r="KNQ1" s="143"/>
      <c r="KNR1" s="143"/>
      <c r="KNS1" s="143"/>
      <c r="KNT1" s="143"/>
      <c r="KNU1" s="143"/>
      <c r="KNV1" s="143"/>
      <c r="KNW1" s="143"/>
      <c r="KNX1" s="143"/>
      <c r="KNY1" s="143"/>
      <c r="KNZ1" s="143"/>
      <c r="KOA1" s="143"/>
      <c r="KOB1" s="143"/>
      <c r="KOC1" s="143"/>
      <c r="KOD1" s="143"/>
      <c r="KOE1" s="143"/>
      <c r="KOF1" s="143"/>
      <c r="KOG1" s="143"/>
      <c r="KOH1" s="143"/>
      <c r="KOI1" s="143"/>
      <c r="KOJ1" s="143"/>
      <c r="KOK1" s="143"/>
      <c r="KOL1" s="143"/>
      <c r="KOM1" s="143"/>
      <c r="KON1" s="143"/>
      <c r="KOO1" s="143"/>
      <c r="KOP1" s="143"/>
      <c r="KOQ1" s="143"/>
      <c r="KOR1" s="143"/>
      <c r="KOS1" s="143"/>
      <c r="KOT1" s="143"/>
      <c r="KOU1" s="143"/>
      <c r="KOV1" s="143"/>
      <c r="KOW1" s="143"/>
      <c r="KOX1" s="143"/>
      <c r="KOY1" s="143"/>
      <c r="KOZ1" s="143"/>
      <c r="KPA1" s="143"/>
      <c r="KPB1" s="143"/>
      <c r="KPC1" s="143"/>
      <c r="KPD1" s="143"/>
      <c r="KPE1" s="143"/>
      <c r="KPF1" s="143"/>
      <c r="KPG1" s="143"/>
      <c r="KPH1" s="143"/>
      <c r="KPI1" s="143"/>
      <c r="KPJ1" s="143"/>
      <c r="KPK1" s="143"/>
      <c r="KPL1" s="143"/>
      <c r="KPM1" s="143"/>
      <c r="KPN1" s="143"/>
      <c r="KPO1" s="143"/>
      <c r="KPP1" s="143"/>
      <c r="KPQ1" s="143"/>
      <c r="KPR1" s="143"/>
      <c r="KPS1" s="143"/>
      <c r="KPT1" s="143"/>
      <c r="KPU1" s="143"/>
      <c r="KPV1" s="143"/>
      <c r="KPW1" s="143"/>
      <c r="KPX1" s="143"/>
      <c r="KPY1" s="143"/>
      <c r="KPZ1" s="143"/>
      <c r="KQA1" s="143"/>
      <c r="KQB1" s="143"/>
      <c r="KQC1" s="143"/>
      <c r="KQD1" s="143"/>
      <c r="KQE1" s="143"/>
      <c r="KQF1" s="143"/>
      <c r="KQG1" s="143"/>
      <c r="KQH1" s="143"/>
      <c r="KQI1" s="143"/>
      <c r="KQJ1" s="143"/>
      <c r="KQK1" s="143"/>
      <c r="KQL1" s="143"/>
      <c r="KQM1" s="143"/>
      <c r="KQN1" s="143"/>
      <c r="KQO1" s="143"/>
      <c r="KQP1" s="143"/>
      <c r="KQQ1" s="143"/>
      <c r="KQR1" s="143"/>
      <c r="KQS1" s="143"/>
      <c r="KQT1" s="143"/>
      <c r="KQU1" s="143"/>
      <c r="KQV1" s="143"/>
      <c r="KQW1" s="143"/>
      <c r="KQX1" s="143"/>
      <c r="KQY1" s="143"/>
      <c r="KQZ1" s="143"/>
      <c r="KRA1" s="143"/>
      <c r="KRB1" s="143"/>
      <c r="KRC1" s="143"/>
      <c r="KRD1" s="143"/>
      <c r="KRE1" s="143"/>
      <c r="KRF1" s="143"/>
      <c r="KRG1" s="143"/>
      <c r="KRH1" s="143"/>
      <c r="KRI1" s="143"/>
      <c r="KRJ1" s="143"/>
      <c r="KRK1" s="143"/>
      <c r="KRL1" s="143"/>
      <c r="KRM1" s="143"/>
      <c r="KRN1" s="143"/>
      <c r="KRO1" s="143"/>
      <c r="KRP1" s="143"/>
      <c r="KRQ1" s="143"/>
      <c r="KRR1" s="143"/>
      <c r="KRS1" s="143"/>
      <c r="KRT1" s="143"/>
      <c r="KRU1" s="143"/>
      <c r="KRV1" s="143"/>
      <c r="KRW1" s="143"/>
      <c r="KRX1" s="143"/>
      <c r="KRY1" s="143"/>
      <c r="KRZ1" s="143"/>
      <c r="KSA1" s="143"/>
      <c r="KSB1" s="143"/>
      <c r="KSC1" s="143"/>
      <c r="KSD1" s="143"/>
      <c r="KSE1" s="143"/>
      <c r="KSF1" s="143"/>
      <c r="KSG1" s="143"/>
      <c r="KSH1" s="143"/>
      <c r="KSI1" s="143"/>
      <c r="KSJ1" s="143"/>
      <c r="KSK1" s="143"/>
      <c r="KSL1" s="143"/>
      <c r="KSM1" s="143"/>
      <c r="KSN1" s="143"/>
      <c r="KSO1" s="143"/>
      <c r="KSP1" s="143"/>
      <c r="KSQ1" s="143"/>
      <c r="KSR1" s="143"/>
      <c r="KSS1" s="143"/>
      <c r="KST1" s="143"/>
      <c r="KSU1" s="143"/>
      <c r="KSV1" s="143"/>
      <c r="KSW1" s="143"/>
      <c r="KSX1" s="143"/>
      <c r="KSY1" s="143"/>
      <c r="KSZ1" s="143"/>
      <c r="KTA1" s="143"/>
      <c r="KTB1" s="143"/>
      <c r="KTC1" s="143"/>
      <c r="KTD1" s="143"/>
      <c r="KTE1" s="143"/>
      <c r="KTF1" s="143"/>
      <c r="KTG1" s="143"/>
      <c r="KTH1" s="143"/>
      <c r="KTI1" s="143"/>
      <c r="KTJ1" s="143"/>
      <c r="KTK1" s="143"/>
      <c r="KTL1" s="143"/>
      <c r="KTM1" s="143"/>
      <c r="KTN1" s="143"/>
      <c r="KTO1" s="143"/>
      <c r="KTP1" s="143"/>
      <c r="KTQ1" s="143"/>
      <c r="KTR1" s="143"/>
      <c r="KTS1" s="143"/>
      <c r="KTT1" s="143"/>
      <c r="KTU1" s="143"/>
      <c r="KTV1" s="143"/>
      <c r="KTW1" s="143"/>
      <c r="KTX1" s="143"/>
      <c r="KTY1" s="143"/>
      <c r="KTZ1" s="143"/>
      <c r="KUA1" s="143"/>
      <c r="KUB1" s="143"/>
      <c r="KUC1" s="143"/>
      <c r="KUD1" s="143"/>
      <c r="KUE1" s="143"/>
      <c r="KUF1" s="143"/>
      <c r="KUG1" s="143"/>
      <c r="KUH1" s="143"/>
      <c r="KUI1" s="143"/>
      <c r="KUJ1" s="143"/>
      <c r="KUK1" s="143"/>
      <c r="KUL1" s="143"/>
      <c r="KUM1" s="143"/>
      <c r="KUN1" s="143"/>
      <c r="KUO1" s="143"/>
      <c r="KUP1" s="143"/>
      <c r="KUQ1" s="143"/>
      <c r="KUR1" s="143"/>
      <c r="KUS1" s="143"/>
      <c r="KUT1" s="143"/>
      <c r="KUU1" s="143"/>
      <c r="KUV1" s="143"/>
      <c r="KUW1" s="143"/>
      <c r="KUX1" s="143"/>
      <c r="KUY1" s="143"/>
      <c r="KUZ1" s="143"/>
      <c r="KVA1" s="143"/>
      <c r="KVB1" s="143"/>
      <c r="KVC1" s="143"/>
      <c r="KVD1" s="143"/>
      <c r="KVE1" s="143"/>
      <c r="KVF1" s="143"/>
      <c r="KVG1" s="143"/>
      <c r="KVH1" s="143"/>
      <c r="KVI1" s="143"/>
      <c r="KVJ1" s="143"/>
      <c r="KVK1" s="143"/>
      <c r="KVL1" s="143"/>
      <c r="KVM1" s="143"/>
      <c r="KVN1" s="143"/>
      <c r="KVO1" s="143"/>
      <c r="KVP1" s="143"/>
      <c r="KVQ1" s="143"/>
      <c r="KVR1" s="143"/>
      <c r="KVS1" s="143"/>
      <c r="KVT1" s="143"/>
      <c r="KVU1" s="143"/>
      <c r="KVV1" s="143"/>
      <c r="KVW1" s="143"/>
      <c r="KVX1" s="143"/>
      <c r="KVY1" s="143"/>
      <c r="KVZ1" s="143"/>
      <c r="KWA1" s="143"/>
      <c r="KWB1" s="143"/>
      <c r="KWC1" s="143"/>
      <c r="KWD1" s="143"/>
      <c r="KWE1" s="143"/>
      <c r="KWF1" s="143"/>
      <c r="KWG1" s="143"/>
      <c r="KWH1" s="143"/>
      <c r="KWI1" s="143"/>
      <c r="KWJ1" s="143"/>
      <c r="KWK1" s="143"/>
      <c r="KWL1" s="143"/>
      <c r="KWM1" s="143"/>
      <c r="KWN1" s="143"/>
      <c r="KWO1" s="143"/>
      <c r="KWP1" s="143"/>
      <c r="KWQ1" s="143"/>
      <c r="KWR1" s="143"/>
      <c r="KWS1" s="143"/>
      <c r="KWT1" s="143"/>
      <c r="KWU1" s="143"/>
      <c r="KWV1" s="143"/>
      <c r="KWW1" s="143"/>
      <c r="KWX1" s="143"/>
      <c r="KWY1" s="143"/>
      <c r="KWZ1" s="143"/>
      <c r="KXA1" s="143"/>
      <c r="KXB1" s="143"/>
      <c r="KXC1" s="143"/>
      <c r="KXD1" s="143"/>
      <c r="KXE1" s="143"/>
      <c r="KXF1" s="143"/>
      <c r="KXG1" s="143"/>
      <c r="KXH1" s="143"/>
      <c r="KXI1" s="143"/>
      <c r="KXJ1" s="143"/>
      <c r="KXK1" s="143"/>
      <c r="KXL1" s="143"/>
      <c r="KXM1" s="143"/>
      <c r="KXN1" s="143"/>
      <c r="KXO1" s="143"/>
      <c r="KXP1" s="143"/>
      <c r="KXQ1" s="143"/>
      <c r="KXR1" s="143"/>
      <c r="KXS1" s="143"/>
      <c r="KXT1" s="143"/>
      <c r="KXU1" s="143"/>
      <c r="KXV1" s="143"/>
      <c r="KXW1" s="143"/>
      <c r="KXX1" s="143"/>
      <c r="KXY1" s="143"/>
      <c r="KXZ1" s="143"/>
      <c r="KYA1" s="143"/>
      <c r="KYB1" s="143"/>
      <c r="KYC1" s="143"/>
      <c r="KYD1" s="143"/>
      <c r="KYE1" s="143"/>
      <c r="KYF1" s="143"/>
      <c r="KYG1" s="143"/>
      <c r="KYH1" s="143"/>
      <c r="KYI1" s="143"/>
      <c r="KYJ1" s="143"/>
      <c r="KYK1" s="143"/>
      <c r="KYL1" s="143"/>
      <c r="KYM1" s="143"/>
      <c r="KYN1" s="143"/>
      <c r="KYO1" s="143"/>
      <c r="KYP1" s="143"/>
      <c r="KYQ1" s="143"/>
      <c r="KYR1" s="143"/>
      <c r="KYS1" s="143"/>
      <c r="KYT1" s="143"/>
      <c r="KYU1" s="143"/>
      <c r="KYV1" s="143"/>
      <c r="KYW1" s="143"/>
      <c r="KYX1" s="143"/>
      <c r="KYY1" s="143"/>
      <c r="KYZ1" s="143"/>
      <c r="KZA1" s="143"/>
      <c r="KZB1" s="143"/>
      <c r="KZC1" s="143"/>
      <c r="KZD1" s="143"/>
      <c r="KZE1" s="143"/>
      <c r="KZF1" s="143"/>
      <c r="KZG1" s="143"/>
      <c r="KZH1" s="143"/>
      <c r="KZI1" s="143"/>
      <c r="KZJ1" s="143"/>
      <c r="KZK1" s="143"/>
      <c r="KZL1" s="143"/>
      <c r="KZM1" s="143"/>
      <c r="KZN1" s="143"/>
      <c r="KZO1" s="143"/>
      <c r="KZP1" s="143"/>
      <c r="KZQ1" s="143"/>
      <c r="KZR1" s="143"/>
      <c r="KZS1" s="143"/>
      <c r="KZT1" s="143"/>
      <c r="KZU1" s="143"/>
      <c r="KZV1" s="143"/>
      <c r="KZW1" s="143"/>
      <c r="KZX1" s="143"/>
      <c r="KZY1" s="143"/>
      <c r="KZZ1" s="143"/>
      <c r="LAA1" s="143"/>
      <c r="LAB1" s="143"/>
      <c r="LAC1" s="143"/>
      <c r="LAD1" s="143"/>
      <c r="LAE1" s="143"/>
      <c r="LAF1" s="143"/>
      <c r="LAG1" s="143"/>
      <c r="LAH1" s="143"/>
      <c r="LAI1" s="143"/>
      <c r="LAJ1" s="143"/>
      <c r="LAK1" s="143"/>
      <c r="LAL1" s="143"/>
      <c r="LAM1" s="143"/>
      <c r="LAN1" s="143"/>
      <c r="LAO1" s="143"/>
      <c r="LAP1" s="143"/>
      <c r="LAQ1" s="143"/>
      <c r="LAR1" s="143"/>
      <c r="LAS1" s="143"/>
      <c r="LAT1" s="143"/>
      <c r="LAU1" s="143"/>
      <c r="LAV1" s="143"/>
      <c r="LAW1" s="143"/>
      <c r="LAX1" s="143"/>
      <c r="LAY1" s="143"/>
      <c r="LAZ1" s="143"/>
      <c r="LBA1" s="143"/>
      <c r="LBB1" s="143"/>
      <c r="LBC1" s="143"/>
      <c r="LBD1" s="143"/>
      <c r="LBE1" s="143"/>
      <c r="LBF1" s="143"/>
      <c r="LBG1" s="143"/>
      <c r="LBH1" s="143"/>
      <c r="LBI1" s="143"/>
      <c r="LBJ1" s="143"/>
      <c r="LBK1" s="143"/>
      <c r="LBL1" s="143"/>
      <c r="LBM1" s="143"/>
      <c r="LBN1" s="143"/>
      <c r="LBO1" s="143"/>
      <c r="LBP1" s="143"/>
      <c r="LBQ1" s="143"/>
      <c r="LBR1" s="143"/>
      <c r="LBS1" s="143"/>
      <c r="LBT1" s="143"/>
      <c r="LBU1" s="143"/>
      <c r="LBV1" s="143"/>
      <c r="LBW1" s="143"/>
      <c r="LBX1" s="143"/>
      <c r="LBY1" s="143"/>
      <c r="LBZ1" s="143"/>
      <c r="LCA1" s="143"/>
      <c r="LCB1" s="143"/>
      <c r="LCC1" s="143"/>
      <c r="LCD1" s="143"/>
      <c r="LCE1" s="143"/>
      <c r="LCF1" s="143"/>
      <c r="LCG1" s="143"/>
      <c r="LCH1" s="143"/>
      <c r="LCI1" s="143"/>
      <c r="LCJ1" s="143"/>
      <c r="LCK1" s="143"/>
      <c r="LCL1" s="143"/>
      <c r="LCM1" s="143"/>
      <c r="LCN1" s="143"/>
      <c r="LCO1" s="143"/>
      <c r="LCP1" s="143"/>
      <c r="LCQ1" s="143"/>
      <c r="LCR1" s="143"/>
      <c r="LCS1" s="143"/>
      <c r="LCT1" s="143"/>
      <c r="LCU1" s="143"/>
      <c r="LCV1" s="143"/>
      <c r="LCW1" s="143"/>
      <c r="LCX1" s="143"/>
      <c r="LCY1" s="143"/>
      <c r="LCZ1" s="143"/>
      <c r="LDA1" s="143"/>
      <c r="LDB1" s="143"/>
      <c r="LDC1" s="143"/>
      <c r="LDD1" s="143"/>
      <c r="LDE1" s="143"/>
      <c r="LDF1" s="143"/>
      <c r="LDG1" s="143"/>
      <c r="LDH1" s="143"/>
      <c r="LDI1" s="143"/>
      <c r="LDJ1" s="143"/>
      <c r="LDK1" s="143"/>
      <c r="LDL1" s="143"/>
      <c r="LDM1" s="143"/>
      <c r="LDN1" s="143"/>
      <c r="LDO1" s="143"/>
      <c r="LDP1" s="143"/>
      <c r="LDQ1" s="143"/>
      <c r="LDR1" s="143"/>
      <c r="LDS1" s="143"/>
      <c r="LDT1" s="143"/>
      <c r="LDU1" s="143"/>
      <c r="LDV1" s="143"/>
      <c r="LDW1" s="143"/>
      <c r="LDX1" s="143"/>
      <c r="LDY1" s="143"/>
      <c r="LDZ1" s="143"/>
      <c r="LEA1" s="143"/>
      <c r="LEB1" s="143"/>
      <c r="LEC1" s="143"/>
      <c r="LED1" s="143"/>
      <c r="LEE1" s="143"/>
      <c r="LEF1" s="143"/>
      <c r="LEG1" s="143"/>
      <c r="LEH1" s="143"/>
      <c r="LEI1" s="143"/>
      <c r="LEJ1" s="143"/>
      <c r="LEK1" s="143"/>
      <c r="LEL1" s="143"/>
      <c r="LEM1" s="143"/>
      <c r="LEN1" s="143"/>
      <c r="LEO1" s="143"/>
      <c r="LEP1" s="143"/>
      <c r="LEQ1" s="143"/>
      <c r="LER1" s="143"/>
      <c r="LES1" s="143"/>
      <c r="LET1" s="143"/>
      <c r="LEU1" s="143"/>
      <c r="LEV1" s="143"/>
      <c r="LEW1" s="143"/>
      <c r="LEX1" s="143"/>
      <c r="LEY1" s="143"/>
      <c r="LEZ1" s="143"/>
      <c r="LFA1" s="143"/>
      <c r="LFB1" s="143"/>
      <c r="LFC1" s="143"/>
      <c r="LFD1" s="143"/>
      <c r="LFE1" s="143"/>
      <c r="LFF1" s="143"/>
      <c r="LFG1" s="143"/>
      <c r="LFH1" s="143"/>
      <c r="LFI1" s="143"/>
      <c r="LFJ1" s="143"/>
      <c r="LFK1" s="143"/>
      <c r="LFL1" s="143"/>
      <c r="LFM1" s="143"/>
      <c r="LFN1" s="143"/>
      <c r="LFO1" s="143"/>
      <c r="LFP1" s="143"/>
      <c r="LFQ1" s="143"/>
      <c r="LFR1" s="143"/>
      <c r="LFS1" s="143"/>
      <c r="LFT1" s="143"/>
      <c r="LFU1" s="143"/>
      <c r="LFV1" s="143"/>
      <c r="LFW1" s="143"/>
      <c r="LFX1" s="143"/>
      <c r="LFY1" s="143"/>
      <c r="LFZ1" s="143"/>
      <c r="LGA1" s="143"/>
      <c r="LGB1" s="143"/>
      <c r="LGC1" s="143"/>
      <c r="LGD1" s="143"/>
      <c r="LGE1" s="143"/>
      <c r="LGF1" s="143"/>
      <c r="LGG1" s="143"/>
      <c r="LGH1" s="143"/>
      <c r="LGI1" s="143"/>
      <c r="LGJ1" s="143"/>
      <c r="LGK1" s="143"/>
      <c r="LGL1" s="143"/>
      <c r="LGM1" s="143"/>
      <c r="LGN1" s="143"/>
      <c r="LGO1" s="143"/>
      <c r="LGP1" s="143"/>
      <c r="LGQ1" s="143"/>
      <c r="LGR1" s="143"/>
      <c r="LGS1" s="143"/>
      <c r="LGT1" s="143"/>
      <c r="LGU1" s="143"/>
      <c r="LGV1" s="143"/>
      <c r="LGW1" s="143"/>
      <c r="LGX1" s="143"/>
      <c r="LGY1" s="143"/>
      <c r="LGZ1" s="143"/>
      <c r="LHA1" s="143"/>
      <c r="LHB1" s="143"/>
      <c r="LHC1" s="143"/>
      <c r="LHD1" s="143"/>
      <c r="LHE1" s="143"/>
      <c r="LHF1" s="143"/>
      <c r="LHG1" s="143"/>
      <c r="LHH1" s="143"/>
      <c r="LHI1" s="143"/>
      <c r="LHJ1" s="143"/>
      <c r="LHK1" s="143"/>
      <c r="LHL1" s="143"/>
      <c r="LHM1" s="143"/>
      <c r="LHN1" s="143"/>
      <c r="LHO1" s="143"/>
      <c r="LHP1" s="143"/>
      <c r="LHQ1" s="143"/>
      <c r="LHR1" s="143"/>
      <c r="LHS1" s="143"/>
      <c r="LHT1" s="143"/>
      <c r="LHU1" s="143"/>
      <c r="LHV1" s="143"/>
      <c r="LHW1" s="143"/>
      <c r="LHX1" s="143"/>
      <c r="LHY1" s="143"/>
      <c r="LHZ1" s="143"/>
      <c r="LIA1" s="143"/>
      <c r="LIB1" s="143"/>
      <c r="LIC1" s="143"/>
      <c r="LID1" s="143"/>
      <c r="LIE1" s="143"/>
      <c r="LIF1" s="143"/>
      <c r="LIG1" s="143"/>
      <c r="LIH1" s="143"/>
      <c r="LII1" s="143"/>
      <c r="LIJ1" s="143"/>
      <c r="LIK1" s="143"/>
      <c r="LIL1" s="143"/>
      <c r="LIM1" s="143"/>
      <c r="LIN1" s="143"/>
      <c r="LIO1" s="143"/>
      <c r="LIP1" s="143"/>
      <c r="LIQ1" s="143"/>
      <c r="LIR1" s="143"/>
      <c r="LIS1" s="143"/>
      <c r="LIT1" s="143"/>
      <c r="LIU1" s="143"/>
      <c r="LIV1" s="143"/>
      <c r="LIW1" s="143"/>
      <c r="LIX1" s="143"/>
      <c r="LIY1" s="143"/>
      <c r="LIZ1" s="143"/>
      <c r="LJA1" s="143"/>
      <c r="LJB1" s="143"/>
      <c r="LJC1" s="143"/>
      <c r="LJD1" s="143"/>
      <c r="LJE1" s="143"/>
      <c r="LJF1" s="143"/>
      <c r="LJG1" s="143"/>
      <c r="LJH1" s="143"/>
      <c r="LJI1" s="143"/>
      <c r="LJJ1" s="143"/>
      <c r="LJK1" s="143"/>
      <c r="LJL1" s="143"/>
      <c r="LJM1" s="143"/>
      <c r="LJN1" s="143"/>
      <c r="LJO1" s="143"/>
      <c r="LJP1" s="143"/>
      <c r="LJQ1" s="143"/>
      <c r="LJR1" s="143"/>
      <c r="LJS1" s="143"/>
      <c r="LJT1" s="143"/>
      <c r="LJU1" s="143"/>
      <c r="LJV1" s="143"/>
      <c r="LJW1" s="143"/>
      <c r="LJX1" s="143"/>
      <c r="LJY1" s="143"/>
      <c r="LJZ1" s="143"/>
      <c r="LKA1" s="143"/>
      <c r="LKB1" s="143"/>
      <c r="LKC1" s="143"/>
      <c r="LKD1" s="143"/>
      <c r="LKE1" s="143"/>
      <c r="LKF1" s="143"/>
      <c r="LKG1" s="143"/>
      <c r="LKH1" s="143"/>
      <c r="LKI1" s="143"/>
      <c r="LKJ1" s="143"/>
      <c r="LKK1" s="143"/>
      <c r="LKL1" s="143"/>
      <c r="LKM1" s="143"/>
      <c r="LKN1" s="143"/>
      <c r="LKO1" s="143"/>
      <c r="LKP1" s="143"/>
      <c r="LKQ1" s="143"/>
      <c r="LKR1" s="143"/>
      <c r="LKS1" s="143"/>
      <c r="LKT1" s="143"/>
      <c r="LKU1" s="143"/>
      <c r="LKV1" s="143"/>
      <c r="LKW1" s="143"/>
      <c r="LKX1" s="143"/>
      <c r="LKY1" s="143"/>
      <c r="LKZ1" s="143"/>
      <c r="LLA1" s="143"/>
      <c r="LLB1" s="143"/>
      <c r="LLC1" s="143"/>
      <c r="LLD1" s="143"/>
      <c r="LLE1" s="143"/>
      <c r="LLF1" s="143"/>
      <c r="LLG1" s="143"/>
      <c r="LLH1" s="143"/>
      <c r="LLI1" s="143"/>
      <c r="LLJ1" s="143"/>
      <c r="LLK1" s="143"/>
      <c r="LLL1" s="143"/>
      <c r="LLM1" s="143"/>
      <c r="LLN1" s="143"/>
      <c r="LLO1" s="143"/>
      <c r="LLP1" s="143"/>
      <c r="LLQ1" s="143"/>
      <c r="LLR1" s="143"/>
      <c r="LLS1" s="143"/>
      <c r="LLT1" s="143"/>
      <c r="LLU1" s="143"/>
      <c r="LLV1" s="143"/>
      <c r="LLW1" s="143"/>
      <c r="LLX1" s="143"/>
      <c r="LLY1" s="143"/>
      <c r="LLZ1" s="143"/>
      <c r="LMA1" s="143"/>
      <c r="LMB1" s="143"/>
      <c r="LMC1" s="143"/>
      <c r="LMD1" s="143"/>
      <c r="LME1" s="143"/>
      <c r="LMF1" s="143"/>
      <c r="LMG1" s="143"/>
      <c r="LMH1" s="143"/>
      <c r="LMI1" s="143"/>
      <c r="LMJ1" s="143"/>
      <c r="LMK1" s="143"/>
      <c r="LML1" s="143"/>
      <c r="LMM1" s="143"/>
      <c r="LMN1" s="143"/>
      <c r="LMO1" s="143"/>
      <c r="LMP1" s="143"/>
      <c r="LMQ1" s="143"/>
      <c r="LMR1" s="143"/>
      <c r="LMS1" s="143"/>
      <c r="LMT1" s="143"/>
      <c r="LMU1" s="143"/>
      <c r="LMV1" s="143"/>
      <c r="LMW1" s="143"/>
      <c r="LMX1" s="143"/>
      <c r="LMY1" s="143"/>
      <c r="LMZ1" s="143"/>
      <c r="LNA1" s="143"/>
      <c r="LNB1" s="143"/>
      <c r="LNC1" s="143"/>
      <c r="LND1" s="143"/>
      <c r="LNE1" s="143"/>
      <c r="LNF1" s="143"/>
      <c r="LNG1" s="143"/>
      <c r="LNH1" s="143"/>
      <c r="LNI1" s="143"/>
      <c r="LNJ1" s="143"/>
      <c r="LNK1" s="143"/>
      <c r="LNL1" s="143"/>
      <c r="LNM1" s="143"/>
      <c r="LNN1" s="143"/>
      <c r="LNO1" s="143"/>
      <c r="LNP1" s="143"/>
      <c r="LNQ1" s="143"/>
      <c r="LNR1" s="143"/>
      <c r="LNS1" s="143"/>
      <c r="LNT1" s="143"/>
      <c r="LNU1" s="143"/>
      <c r="LNV1" s="143"/>
      <c r="LNW1" s="143"/>
      <c r="LNX1" s="143"/>
      <c r="LNY1" s="143"/>
      <c r="LNZ1" s="143"/>
      <c r="LOA1" s="143"/>
      <c r="LOB1" s="143"/>
      <c r="LOC1" s="143"/>
      <c r="LOD1" s="143"/>
      <c r="LOE1" s="143"/>
      <c r="LOF1" s="143"/>
      <c r="LOG1" s="143"/>
      <c r="LOH1" s="143"/>
      <c r="LOI1" s="143"/>
      <c r="LOJ1" s="143"/>
      <c r="LOK1" s="143"/>
      <c r="LOL1" s="143"/>
      <c r="LOM1" s="143"/>
      <c r="LON1" s="143"/>
      <c r="LOO1" s="143"/>
      <c r="LOP1" s="143"/>
      <c r="LOQ1" s="143"/>
      <c r="LOR1" s="143"/>
      <c r="LOS1" s="143"/>
      <c r="LOT1" s="143"/>
      <c r="LOU1" s="143"/>
      <c r="LOV1" s="143"/>
      <c r="LOW1" s="143"/>
      <c r="LOX1" s="143"/>
      <c r="LOY1" s="143"/>
      <c r="LOZ1" s="143"/>
      <c r="LPA1" s="143"/>
      <c r="LPB1" s="143"/>
      <c r="LPC1" s="143"/>
      <c r="LPD1" s="143"/>
      <c r="LPE1" s="143"/>
      <c r="LPF1" s="143"/>
      <c r="LPG1" s="143"/>
      <c r="LPH1" s="143"/>
      <c r="LPI1" s="143"/>
      <c r="LPJ1" s="143"/>
      <c r="LPK1" s="143"/>
      <c r="LPL1" s="143"/>
      <c r="LPM1" s="143"/>
      <c r="LPN1" s="143"/>
      <c r="LPO1" s="143"/>
      <c r="LPP1" s="143"/>
      <c r="LPQ1" s="143"/>
      <c r="LPR1" s="143"/>
      <c r="LPS1" s="143"/>
      <c r="LPT1" s="143"/>
      <c r="LPU1" s="143"/>
      <c r="LPV1" s="143"/>
      <c r="LPW1" s="143"/>
      <c r="LPX1" s="143"/>
      <c r="LPY1" s="143"/>
      <c r="LPZ1" s="143"/>
      <c r="LQA1" s="143"/>
      <c r="LQB1" s="143"/>
      <c r="LQC1" s="143"/>
      <c r="LQD1" s="143"/>
      <c r="LQE1" s="143"/>
      <c r="LQF1" s="143"/>
      <c r="LQG1" s="143"/>
      <c r="LQH1" s="143"/>
      <c r="LQI1" s="143"/>
      <c r="LQJ1" s="143"/>
      <c r="LQK1" s="143"/>
      <c r="LQL1" s="143"/>
      <c r="LQM1" s="143"/>
      <c r="LQN1" s="143"/>
      <c r="LQO1" s="143"/>
      <c r="LQP1" s="143"/>
      <c r="LQQ1" s="143"/>
      <c r="LQR1" s="143"/>
      <c r="LQS1" s="143"/>
      <c r="LQT1" s="143"/>
      <c r="LQU1" s="143"/>
      <c r="LQV1" s="143"/>
      <c r="LQW1" s="143"/>
      <c r="LQX1" s="143"/>
      <c r="LQY1" s="143"/>
      <c r="LQZ1" s="143"/>
      <c r="LRA1" s="143"/>
      <c r="LRB1" s="143"/>
      <c r="LRC1" s="143"/>
      <c r="LRD1" s="143"/>
      <c r="LRE1" s="143"/>
      <c r="LRF1" s="143"/>
      <c r="LRG1" s="143"/>
      <c r="LRH1" s="143"/>
      <c r="LRI1" s="143"/>
      <c r="LRJ1" s="143"/>
      <c r="LRK1" s="143"/>
      <c r="LRL1" s="143"/>
      <c r="LRM1" s="143"/>
      <c r="LRN1" s="143"/>
      <c r="LRO1" s="143"/>
      <c r="LRP1" s="143"/>
      <c r="LRQ1" s="143"/>
      <c r="LRR1" s="143"/>
      <c r="LRS1" s="143"/>
      <c r="LRT1" s="143"/>
      <c r="LRU1" s="143"/>
      <c r="LRV1" s="143"/>
      <c r="LRW1" s="143"/>
      <c r="LRX1" s="143"/>
      <c r="LRY1" s="143"/>
      <c r="LRZ1" s="143"/>
      <c r="LSA1" s="143"/>
      <c r="LSB1" s="143"/>
      <c r="LSC1" s="143"/>
      <c r="LSD1" s="143"/>
      <c r="LSE1" s="143"/>
      <c r="LSF1" s="143"/>
      <c r="LSG1" s="143"/>
      <c r="LSH1" s="143"/>
      <c r="LSI1" s="143"/>
      <c r="LSJ1" s="143"/>
      <c r="LSK1" s="143"/>
      <c r="LSL1" s="143"/>
      <c r="LSM1" s="143"/>
      <c r="LSN1" s="143"/>
      <c r="LSO1" s="143"/>
      <c r="LSP1" s="143"/>
      <c r="LSQ1" s="143"/>
      <c r="LSR1" s="143"/>
      <c r="LSS1" s="143"/>
      <c r="LST1" s="143"/>
      <c r="LSU1" s="143"/>
      <c r="LSV1" s="143"/>
      <c r="LSW1" s="143"/>
      <c r="LSX1" s="143"/>
      <c r="LSY1" s="143"/>
      <c r="LSZ1" s="143"/>
      <c r="LTA1" s="143"/>
      <c r="LTB1" s="143"/>
      <c r="LTC1" s="143"/>
      <c r="LTD1" s="143"/>
      <c r="LTE1" s="143"/>
      <c r="LTF1" s="143"/>
      <c r="LTG1" s="143"/>
      <c r="LTH1" s="143"/>
      <c r="LTI1" s="143"/>
      <c r="LTJ1" s="143"/>
      <c r="LTK1" s="143"/>
      <c r="LTL1" s="143"/>
      <c r="LTM1" s="143"/>
      <c r="LTN1" s="143"/>
      <c r="LTO1" s="143"/>
      <c r="LTP1" s="143"/>
      <c r="LTQ1" s="143"/>
      <c r="LTR1" s="143"/>
      <c r="LTS1" s="143"/>
      <c r="LTT1" s="143"/>
      <c r="LTU1" s="143"/>
      <c r="LTV1" s="143"/>
      <c r="LTW1" s="143"/>
      <c r="LTX1" s="143"/>
      <c r="LTY1" s="143"/>
      <c r="LTZ1" s="143"/>
      <c r="LUA1" s="143"/>
      <c r="LUB1" s="143"/>
      <c r="LUC1" s="143"/>
      <c r="LUD1" s="143"/>
      <c r="LUE1" s="143"/>
      <c r="LUF1" s="143"/>
      <c r="LUG1" s="143"/>
      <c r="LUH1" s="143"/>
      <c r="LUI1" s="143"/>
      <c r="LUJ1" s="143"/>
      <c r="LUK1" s="143"/>
      <c r="LUL1" s="143"/>
      <c r="LUM1" s="143"/>
      <c r="LUN1" s="143"/>
      <c r="LUO1" s="143"/>
      <c r="LUP1" s="143"/>
      <c r="LUQ1" s="143"/>
      <c r="LUR1" s="143"/>
      <c r="LUS1" s="143"/>
      <c r="LUT1" s="143"/>
      <c r="LUU1" s="143"/>
      <c r="LUV1" s="143"/>
      <c r="LUW1" s="143"/>
      <c r="LUX1" s="143"/>
      <c r="LUY1" s="143"/>
      <c r="LUZ1" s="143"/>
      <c r="LVA1" s="143"/>
      <c r="LVB1" s="143"/>
      <c r="LVC1" s="143"/>
      <c r="LVD1" s="143"/>
      <c r="LVE1" s="143"/>
      <c r="LVF1" s="143"/>
      <c r="LVG1" s="143"/>
      <c r="LVH1" s="143"/>
      <c r="LVI1" s="143"/>
      <c r="LVJ1" s="143"/>
      <c r="LVK1" s="143"/>
      <c r="LVL1" s="143"/>
      <c r="LVM1" s="143"/>
      <c r="LVN1" s="143"/>
      <c r="LVO1" s="143"/>
      <c r="LVP1" s="143"/>
      <c r="LVQ1" s="143"/>
      <c r="LVR1" s="143"/>
      <c r="LVS1" s="143"/>
      <c r="LVT1" s="143"/>
      <c r="LVU1" s="143"/>
      <c r="LVV1" s="143"/>
      <c r="LVW1" s="143"/>
      <c r="LVX1" s="143"/>
      <c r="LVY1" s="143"/>
      <c r="LVZ1" s="143"/>
      <c r="LWA1" s="143"/>
      <c r="LWB1" s="143"/>
      <c r="LWC1" s="143"/>
      <c r="LWD1" s="143"/>
      <c r="LWE1" s="143"/>
      <c r="LWF1" s="143"/>
      <c r="LWG1" s="143"/>
      <c r="LWH1" s="143"/>
      <c r="LWI1" s="143"/>
      <c r="LWJ1" s="143"/>
      <c r="LWK1" s="143"/>
      <c r="LWL1" s="143"/>
      <c r="LWM1" s="143"/>
      <c r="LWN1" s="143"/>
      <c r="LWO1" s="143"/>
      <c r="LWP1" s="143"/>
      <c r="LWQ1" s="143"/>
      <c r="LWR1" s="143"/>
      <c r="LWS1" s="143"/>
      <c r="LWT1" s="143"/>
      <c r="LWU1" s="143"/>
      <c r="LWV1" s="143"/>
      <c r="LWW1" s="143"/>
      <c r="LWX1" s="143"/>
      <c r="LWY1" s="143"/>
      <c r="LWZ1" s="143"/>
      <c r="LXA1" s="143"/>
      <c r="LXB1" s="143"/>
      <c r="LXC1" s="143"/>
      <c r="LXD1" s="143"/>
      <c r="LXE1" s="143"/>
      <c r="LXF1" s="143"/>
      <c r="LXG1" s="143"/>
      <c r="LXH1" s="143"/>
      <c r="LXI1" s="143"/>
      <c r="LXJ1" s="143"/>
      <c r="LXK1" s="143"/>
      <c r="LXL1" s="143"/>
      <c r="LXM1" s="143"/>
      <c r="LXN1" s="143"/>
      <c r="LXO1" s="143"/>
      <c r="LXP1" s="143"/>
      <c r="LXQ1" s="143"/>
      <c r="LXR1" s="143"/>
      <c r="LXS1" s="143"/>
      <c r="LXT1" s="143"/>
      <c r="LXU1" s="143"/>
      <c r="LXV1" s="143"/>
      <c r="LXW1" s="143"/>
      <c r="LXX1" s="143"/>
      <c r="LXY1" s="143"/>
      <c r="LXZ1" s="143"/>
      <c r="LYA1" s="143"/>
      <c r="LYB1" s="143"/>
      <c r="LYC1" s="143"/>
      <c r="LYD1" s="143"/>
      <c r="LYE1" s="143"/>
      <c r="LYF1" s="143"/>
      <c r="LYG1" s="143"/>
      <c r="LYH1" s="143"/>
      <c r="LYI1" s="143"/>
      <c r="LYJ1" s="143"/>
      <c r="LYK1" s="143"/>
      <c r="LYL1" s="143"/>
      <c r="LYM1" s="143"/>
      <c r="LYN1" s="143"/>
      <c r="LYO1" s="143"/>
      <c r="LYP1" s="143"/>
      <c r="LYQ1" s="143"/>
      <c r="LYR1" s="143"/>
      <c r="LYS1" s="143"/>
      <c r="LYT1" s="143"/>
      <c r="LYU1" s="143"/>
      <c r="LYV1" s="143"/>
      <c r="LYW1" s="143"/>
      <c r="LYX1" s="143"/>
      <c r="LYY1" s="143"/>
      <c r="LYZ1" s="143"/>
      <c r="LZA1" s="143"/>
      <c r="LZB1" s="143"/>
      <c r="LZC1" s="143"/>
      <c r="LZD1" s="143"/>
      <c r="LZE1" s="143"/>
      <c r="LZF1" s="143"/>
      <c r="LZG1" s="143"/>
      <c r="LZH1" s="143"/>
      <c r="LZI1" s="143"/>
      <c r="LZJ1" s="143"/>
      <c r="LZK1" s="143"/>
      <c r="LZL1" s="143"/>
      <c r="LZM1" s="143"/>
      <c r="LZN1" s="143"/>
      <c r="LZO1" s="143"/>
      <c r="LZP1" s="143"/>
      <c r="LZQ1" s="143"/>
      <c r="LZR1" s="143"/>
      <c r="LZS1" s="143"/>
      <c r="LZT1" s="143"/>
      <c r="LZU1" s="143"/>
      <c r="LZV1" s="143"/>
      <c r="LZW1" s="143"/>
      <c r="LZX1" s="143"/>
      <c r="LZY1" s="143"/>
      <c r="LZZ1" s="143"/>
      <c r="MAA1" s="143"/>
      <c r="MAB1" s="143"/>
      <c r="MAC1" s="143"/>
      <c r="MAD1" s="143"/>
      <c r="MAE1" s="143"/>
      <c r="MAF1" s="143"/>
      <c r="MAG1" s="143"/>
      <c r="MAH1" s="143"/>
      <c r="MAI1" s="143"/>
      <c r="MAJ1" s="143"/>
      <c r="MAK1" s="143"/>
      <c r="MAL1" s="143"/>
      <c r="MAM1" s="143"/>
      <c r="MAN1" s="143"/>
      <c r="MAO1" s="143"/>
      <c r="MAP1" s="143"/>
      <c r="MAQ1" s="143"/>
      <c r="MAR1" s="143"/>
      <c r="MAS1" s="143"/>
      <c r="MAT1" s="143"/>
      <c r="MAU1" s="143"/>
      <c r="MAV1" s="143"/>
      <c r="MAW1" s="143"/>
      <c r="MAX1" s="143"/>
      <c r="MAY1" s="143"/>
      <c r="MAZ1" s="143"/>
      <c r="MBA1" s="143"/>
      <c r="MBB1" s="143"/>
      <c r="MBC1" s="143"/>
      <c r="MBD1" s="143"/>
      <c r="MBE1" s="143"/>
      <c r="MBF1" s="143"/>
      <c r="MBG1" s="143"/>
      <c r="MBH1" s="143"/>
      <c r="MBI1" s="143"/>
      <c r="MBJ1" s="143"/>
      <c r="MBK1" s="143"/>
      <c r="MBL1" s="143"/>
      <c r="MBM1" s="143"/>
      <c r="MBN1" s="143"/>
      <c r="MBO1" s="143"/>
      <c r="MBP1" s="143"/>
      <c r="MBQ1" s="143"/>
      <c r="MBR1" s="143"/>
      <c r="MBS1" s="143"/>
      <c r="MBT1" s="143"/>
      <c r="MBU1" s="143"/>
      <c r="MBV1" s="143"/>
      <c r="MBW1" s="143"/>
      <c r="MBX1" s="143"/>
      <c r="MBY1" s="143"/>
      <c r="MBZ1" s="143"/>
      <c r="MCA1" s="143"/>
      <c r="MCB1" s="143"/>
      <c r="MCC1" s="143"/>
      <c r="MCD1" s="143"/>
      <c r="MCE1" s="143"/>
      <c r="MCF1" s="143"/>
      <c r="MCG1" s="143"/>
      <c r="MCH1" s="143"/>
      <c r="MCI1" s="143"/>
      <c r="MCJ1" s="143"/>
      <c r="MCK1" s="143"/>
      <c r="MCL1" s="143"/>
      <c r="MCM1" s="143"/>
      <c r="MCN1" s="143"/>
      <c r="MCO1" s="143"/>
      <c r="MCP1" s="143"/>
      <c r="MCQ1" s="143"/>
      <c r="MCR1" s="143"/>
      <c r="MCS1" s="143"/>
      <c r="MCT1" s="143"/>
      <c r="MCU1" s="143"/>
      <c r="MCV1" s="143"/>
      <c r="MCW1" s="143"/>
      <c r="MCX1" s="143"/>
      <c r="MCY1" s="143"/>
      <c r="MCZ1" s="143"/>
      <c r="MDA1" s="143"/>
      <c r="MDB1" s="143"/>
      <c r="MDC1" s="143"/>
      <c r="MDD1" s="143"/>
      <c r="MDE1" s="143"/>
      <c r="MDF1" s="143"/>
      <c r="MDG1" s="143"/>
      <c r="MDH1" s="143"/>
      <c r="MDI1" s="143"/>
      <c r="MDJ1" s="143"/>
      <c r="MDK1" s="143"/>
      <c r="MDL1" s="143"/>
      <c r="MDM1" s="143"/>
      <c r="MDN1" s="143"/>
      <c r="MDO1" s="143"/>
      <c r="MDP1" s="143"/>
      <c r="MDQ1" s="143"/>
      <c r="MDR1" s="143"/>
      <c r="MDS1" s="143"/>
      <c r="MDT1" s="143"/>
      <c r="MDU1" s="143"/>
      <c r="MDV1" s="143"/>
      <c r="MDW1" s="143"/>
      <c r="MDX1" s="143"/>
      <c r="MDY1" s="143"/>
      <c r="MDZ1" s="143"/>
      <c r="MEA1" s="143"/>
      <c r="MEB1" s="143"/>
      <c r="MEC1" s="143"/>
      <c r="MED1" s="143"/>
      <c r="MEE1" s="143"/>
      <c r="MEF1" s="143"/>
      <c r="MEG1" s="143"/>
      <c r="MEH1" s="143"/>
      <c r="MEI1" s="143"/>
      <c r="MEJ1" s="143"/>
      <c r="MEK1" s="143"/>
      <c r="MEL1" s="143"/>
      <c r="MEM1" s="143"/>
      <c r="MEN1" s="143"/>
      <c r="MEO1" s="143"/>
      <c r="MEP1" s="143"/>
      <c r="MEQ1" s="143"/>
      <c r="MER1" s="143"/>
      <c r="MES1" s="143"/>
      <c r="MET1" s="143"/>
      <c r="MEU1" s="143"/>
      <c r="MEV1" s="143"/>
      <c r="MEW1" s="143"/>
      <c r="MEX1" s="143"/>
      <c r="MEY1" s="143"/>
      <c r="MEZ1" s="143"/>
      <c r="MFA1" s="143"/>
      <c r="MFB1" s="143"/>
      <c r="MFC1" s="143"/>
      <c r="MFD1" s="143"/>
      <c r="MFE1" s="143"/>
      <c r="MFF1" s="143"/>
      <c r="MFG1" s="143"/>
      <c r="MFH1" s="143"/>
      <c r="MFI1" s="143"/>
      <c r="MFJ1" s="143"/>
      <c r="MFK1" s="143"/>
      <c r="MFL1" s="143"/>
      <c r="MFM1" s="143"/>
      <c r="MFN1" s="143"/>
      <c r="MFO1" s="143"/>
      <c r="MFP1" s="143"/>
      <c r="MFQ1" s="143"/>
      <c r="MFR1" s="143"/>
      <c r="MFS1" s="143"/>
      <c r="MFT1" s="143"/>
      <c r="MFU1" s="143"/>
      <c r="MFV1" s="143"/>
      <c r="MFW1" s="143"/>
      <c r="MFX1" s="143"/>
      <c r="MFY1" s="143"/>
      <c r="MFZ1" s="143"/>
      <c r="MGA1" s="143"/>
      <c r="MGB1" s="143"/>
      <c r="MGC1" s="143"/>
      <c r="MGD1" s="143"/>
      <c r="MGE1" s="143"/>
      <c r="MGF1" s="143"/>
      <c r="MGG1" s="143"/>
      <c r="MGH1" s="143"/>
      <c r="MGI1" s="143"/>
      <c r="MGJ1" s="143"/>
      <c r="MGK1" s="143"/>
      <c r="MGL1" s="143"/>
      <c r="MGM1" s="143"/>
      <c r="MGN1" s="143"/>
      <c r="MGO1" s="143"/>
      <c r="MGP1" s="143"/>
      <c r="MGQ1" s="143"/>
      <c r="MGR1" s="143"/>
      <c r="MGS1" s="143"/>
      <c r="MGT1" s="143"/>
      <c r="MGU1" s="143"/>
      <c r="MGV1" s="143"/>
      <c r="MGW1" s="143"/>
      <c r="MGX1" s="143"/>
      <c r="MGY1" s="143"/>
      <c r="MGZ1" s="143"/>
      <c r="MHA1" s="143"/>
      <c r="MHB1" s="143"/>
      <c r="MHC1" s="143"/>
      <c r="MHD1" s="143"/>
      <c r="MHE1" s="143"/>
      <c r="MHF1" s="143"/>
      <c r="MHG1" s="143"/>
      <c r="MHH1" s="143"/>
      <c r="MHI1" s="143"/>
      <c r="MHJ1" s="143"/>
      <c r="MHK1" s="143"/>
      <c r="MHL1" s="143"/>
      <c r="MHM1" s="143"/>
      <c r="MHN1" s="143"/>
      <c r="MHO1" s="143"/>
      <c r="MHP1" s="143"/>
      <c r="MHQ1" s="143"/>
      <c r="MHR1" s="143"/>
      <c r="MHS1" s="143"/>
      <c r="MHT1" s="143"/>
      <c r="MHU1" s="143"/>
      <c r="MHV1" s="143"/>
      <c r="MHW1" s="143"/>
      <c r="MHX1" s="143"/>
      <c r="MHY1" s="143"/>
      <c r="MHZ1" s="143"/>
      <c r="MIA1" s="143"/>
      <c r="MIB1" s="143"/>
      <c r="MIC1" s="143"/>
      <c r="MID1" s="143"/>
      <c r="MIE1" s="143"/>
      <c r="MIF1" s="143"/>
      <c r="MIG1" s="143"/>
      <c r="MIH1" s="143"/>
      <c r="MII1" s="143"/>
      <c r="MIJ1" s="143"/>
      <c r="MIK1" s="143"/>
      <c r="MIL1" s="143"/>
      <c r="MIM1" s="143"/>
      <c r="MIN1" s="143"/>
      <c r="MIO1" s="143"/>
      <c r="MIP1" s="143"/>
      <c r="MIQ1" s="143"/>
      <c r="MIR1" s="143"/>
      <c r="MIS1" s="143"/>
      <c r="MIT1" s="143"/>
      <c r="MIU1" s="143"/>
      <c r="MIV1" s="143"/>
      <c r="MIW1" s="143"/>
      <c r="MIX1" s="143"/>
      <c r="MIY1" s="143"/>
      <c r="MIZ1" s="143"/>
      <c r="MJA1" s="143"/>
      <c r="MJB1" s="143"/>
      <c r="MJC1" s="143"/>
      <c r="MJD1" s="143"/>
      <c r="MJE1" s="143"/>
      <c r="MJF1" s="143"/>
      <c r="MJG1" s="143"/>
      <c r="MJH1" s="143"/>
      <c r="MJI1" s="143"/>
      <c r="MJJ1" s="143"/>
      <c r="MJK1" s="143"/>
      <c r="MJL1" s="143"/>
      <c r="MJM1" s="143"/>
      <c r="MJN1" s="143"/>
      <c r="MJO1" s="143"/>
      <c r="MJP1" s="143"/>
      <c r="MJQ1" s="143"/>
      <c r="MJR1" s="143"/>
      <c r="MJS1" s="143"/>
      <c r="MJT1" s="143"/>
      <c r="MJU1" s="143"/>
      <c r="MJV1" s="143"/>
      <c r="MJW1" s="143"/>
      <c r="MJX1" s="143"/>
      <c r="MJY1" s="143"/>
      <c r="MJZ1" s="143"/>
      <c r="MKA1" s="143"/>
      <c r="MKB1" s="143"/>
      <c r="MKC1" s="143"/>
      <c r="MKD1" s="143"/>
      <c r="MKE1" s="143"/>
      <c r="MKF1" s="143"/>
      <c r="MKG1" s="143"/>
      <c r="MKH1" s="143"/>
      <c r="MKI1" s="143"/>
      <c r="MKJ1" s="143"/>
      <c r="MKK1" s="143"/>
      <c r="MKL1" s="143"/>
      <c r="MKM1" s="143"/>
      <c r="MKN1" s="143"/>
      <c r="MKO1" s="143"/>
      <c r="MKP1" s="143"/>
      <c r="MKQ1" s="143"/>
      <c r="MKR1" s="143"/>
      <c r="MKS1" s="143"/>
      <c r="MKT1" s="143"/>
      <c r="MKU1" s="143"/>
      <c r="MKV1" s="143"/>
      <c r="MKW1" s="143"/>
      <c r="MKX1" s="143"/>
      <c r="MKY1" s="143"/>
      <c r="MKZ1" s="143"/>
      <c r="MLA1" s="143"/>
      <c r="MLB1" s="143"/>
      <c r="MLC1" s="143"/>
      <c r="MLD1" s="143"/>
      <c r="MLE1" s="143"/>
      <c r="MLF1" s="143"/>
      <c r="MLG1" s="143"/>
      <c r="MLH1" s="143"/>
      <c r="MLI1" s="143"/>
      <c r="MLJ1" s="143"/>
      <c r="MLK1" s="143"/>
      <c r="MLL1" s="143"/>
      <c r="MLM1" s="143"/>
      <c r="MLN1" s="143"/>
      <c r="MLO1" s="143"/>
      <c r="MLP1" s="143"/>
      <c r="MLQ1" s="143"/>
      <c r="MLR1" s="143"/>
      <c r="MLS1" s="143"/>
      <c r="MLT1" s="143"/>
      <c r="MLU1" s="143"/>
      <c r="MLV1" s="143"/>
      <c r="MLW1" s="143"/>
      <c r="MLX1" s="143"/>
      <c r="MLY1" s="143"/>
      <c r="MLZ1" s="143"/>
      <c r="MMA1" s="143"/>
      <c r="MMB1" s="143"/>
      <c r="MMC1" s="143"/>
      <c r="MMD1" s="143"/>
      <c r="MME1" s="143"/>
      <c r="MMF1" s="143"/>
      <c r="MMG1" s="143"/>
      <c r="MMH1" s="143"/>
      <c r="MMI1" s="143"/>
      <c r="MMJ1" s="143"/>
      <c r="MMK1" s="143"/>
      <c r="MML1" s="143"/>
      <c r="MMM1" s="143"/>
      <c r="MMN1" s="143"/>
      <c r="MMO1" s="143"/>
      <c r="MMP1" s="143"/>
      <c r="MMQ1" s="143"/>
      <c r="MMR1" s="143"/>
      <c r="MMS1" s="143"/>
      <c r="MMT1" s="143"/>
      <c r="MMU1" s="143"/>
      <c r="MMV1" s="143"/>
      <c r="MMW1" s="143"/>
      <c r="MMX1" s="143"/>
      <c r="MMY1" s="143"/>
      <c r="MMZ1" s="143"/>
      <c r="MNA1" s="143"/>
      <c r="MNB1" s="143"/>
      <c r="MNC1" s="143"/>
      <c r="MND1" s="143"/>
      <c r="MNE1" s="143"/>
      <c r="MNF1" s="143"/>
      <c r="MNG1" s="143"/>
      <c r="MNH1" s="143"/>
      <c r="MNI1" s="143"/>
      <c r="MNJ1" s="143"/>
      <c r="MNK1" s="143"/>
      <c r="MNL1" s="143"/>
      <c r="MNM1" s="143"/>
      <c r="MNN1" s="143"/>
      <c r="MNO1" s="143"/>
      <c r="MNP1" s="143"/>
      <c r="MNQ1" s="143"/>
      <c r="MNR1" s="143"/>
      <c r="MNS1" s="143"/>
      <c r="MNT1" s="143"/>
      <c r="MNU1" s="143"/>
      <c r="MNV1" s="143"/>
      <c r="MNW1" s="143"/>
      <c r="MNX1" s="143"/>
      <c r="MNY1" s="143"/>
      <c r="MNZ1" s="143"/>
      <c r="MOA1" s="143"/>
      <c r="MOB1" s="143"/>
      <c r="MOC1" s="143"/>
      <c r="MOD1" s="143"/>
      <c r="MOE1" s="143"/>
      <c r="MOF1" s="143"/>
      <c r="MOG1" s="143"/>
      <c r="MOH1" s="143"/>
      <c r="MOI1" s="143"/>
      <c r="MOJ1" s="143"/>
      <c r="MOK1" s="143"/>
      <c r="MOL1" s="143"/>
      <c r="MOM1" s="143"/>
      <c r="MON1" s="143"/>
      <c r="MOO1" s="143"/>
      <c r="MOP1" s="143"/>
      <c r="MOQ1" s="143"/>
      <c r="MOR1" s="143"/>
      <c r="MOS1" s="143"/>
      <c r="MOT1" s="143"/>
      <c r="MOU1" s="143"/>
      <c r="MOV1" s="143"/>
      <c r="MOW1" s="143"/>
      <c r="MOX1" s="143"/>
      <c r="MOY1" s="143"/>
      <c r="MOZ1" s="143"/>
      <c r="MPA1" s="143"/>
      <c r="MPB1" s="143"/>
      <c r="MPC1" s="143"/>
      <c r="MPD1" s="143"/>
      <c r="MPE1" s="143"/>
      <c r="MPF1" s="143"/>
      <c r="MPG1" s="143"/>
      <c r="MPH1" s="143"/>
      <c r="MPI1" s="143"/>
      <c r="MPJ1" s="143"/>
      <c r="MPK1" s="143"/>
      <c r="MPL1" s="143"/>
      <c r="MPM1" s="143"/>
      <c r="MPN1" s="143"/>
      <c r="MPO1" s="143"/>
      <c r="MPP1" s="143"/>
      <c r="MPQ1" s="143"/>
      <c r="MPR1" s="143"/>
      <c r="MPS1" s="143"/>
      <c r="MPT1" s="143"/>
      <c r="MPU1" s="143"/>
      <c r="MPV1" s="143"/>
      <c r="MPW1" s="143"/>
      <c r="MPX1" s="143"/>
      <c r="MPY1" s="143"/>
      <c r="MPZ1" s="143"/>
      <c r="MQA1" s="143"/>
      <c r="MQB1" s="143"/>
      <c r="MQC1" s="143"/>
      <c r="MQD1" s="143"/>
      <c r="MQE1" s="143"/>
      <c r="MQF1" s="143"/>
      <c r="MQG1" s="143"/>
      <c r="MQH1" s="143"/>
      <c r="MQI1" s="143"/>
      <c r="MQJ1" s="143"/>
      <c r="MQK1" s="143"/>
      <c r="MQL1" s="143"/>
      <c r="MQM1" s="143"/>
      <c r="MQN1" s="143"/>
      <c r="MQO1" s="143"/>
      <c r="MQP1" s="143"/>
      <c r="MQQ1" s="143"/>
      <c r="MQR1" s="143"/>
      <c r="MQS1" s="143"/>
      <c r="MQT1" s="143"/>
      <c r="MQU1" s="143"/>
      <c r="MQV1" s="143"/>
      <c r="MQW1" s="143"/>
      <c r="MQX1" s="143"/>
      <c r="MQY1" s="143"/>
      <c r="MQZ1" s="143"/>
      <c r="MRA1" s="143"/>
      <c r="MRB1" s="143"/>
      <c r="MRC1" s="143"/>
      <c r="MRD1" s="143"/>
      <c r="MRE1" s="143"/>
      <c r="MRF1" s="143"/>
      <c r="MRG1" s="143"/>
      <c r="MRH1" s="143"/>
      <c r="MRI1" s="143"/>
      <c r="MRJ1" s="143"/>
      <c r="MRK1" s="143"/>
      <c r="MRL1" s="143"/>
      <c r="MRM1" s="143"/>
      <c r="MRN1" s="143"/>
      <c r="MRO1" s="143"/>
      <c r="MRP1" s="143"/>
      <c r="MRQ1" s="143"/>
      <c r="MRR1" s="143"/>
      <c r="MRS1" s="143"/>
      <c r="MRT1" s="143"/>
      <c r="MRU1" s="143"/>
      <c r="MRV1" s="143"/>
      <c r="MRW1" s="143"/>
      <c r="MRX1" s="143"/>
      <c r="MRY1" s="143"/>
      <c r="MRZ1" s="143"/>
      <c r="MSA1" s="143"/>
      <c r="MSB1" s="143"/>
      <c r="MSC1" s="143"/>
      <c r="MSD1" s="143"/>
      <c r="MSE1" s="143"/>
      <c r="MSF1" s="143"/>
      <c r="MSG1" s="143"/>
      <c r="MSH1" s="143"/>
      <c r="MSI1" s="143"/>
      <c r="MSJ1" s="143"/>
      <c r="MSK1" s="143"/>
      <c r="MSL1" s="143"/>
      <c r="MSM1" s="143"/>
      <c r="MSN1" s="143"/>
      <c r="MSO1" s="143"/>
      <c r="MSP1" s="143"/>
      <c r="MSQ1" s="143"/>
      <c r="MSR1" s="143"/>
      <c r="MSS1" s="143"/>
      <c r="MST1" s="143"/>
      <c r="MSU1" s="143"/>
      <c r="MSV1" s="143"/>
      <c r="MSW1" s="143"/>
      <c r="MSX1" s="143"/>
      <c r="MSY1" s="143"/>
      <c r="MSZ1" s="143"/>
      <c r="MTA1" s="143"/>
      <c r="MTB1" s="143"/>
      <c r="MTC1" s="143"/>
      <c r="MTD1" s="143"/>
      <c r="MTE1" s="143"/>
      <c r="MTF1" s="143"/>
      <c r="MTG1" s="143"/>
      <c r="MTH1" s="143"/>
      <c r="MTI1" s="143"/>
      <c r="MTJ1" s="143"/>
      <c r="MTK1" s="143"/>
      <c r="MTL1" s="143"/>
      <c r="MTM1" s="143"/>
      <c r="MTN1" s="143"/>
      <c r="MTO1" s="143"/>
      <c r="MTP1" s="143"/>
      <c r="MTQ1" s="143"/>
      <c r="MTR1" s="143"/>
      <c r="MTS1" s="143"/>
      <c r="MTT1" s="143"/>
      <c r="MTU1" s="143"/>
      <c r="MTV1" s="143"/>
      <c r="MTW1" s="143"/>
      <c r="MTX1" s="143"/>
      <c r="MTY1" s="143"/>
      <c r="MTZ1" s="143"/>
      <c r="MUA1" s="143"/>
      <c r="MUB1" s="143"/>
      <c r="MUC1" s="143"/>
      <c r="MUD1" s="143"/>
      <c r="MUE1" s="143"/>
      <c r="MUF1" s="143"/>
      <c r="MUG1" s="143"/>
      <c r="MUH1" s="143"/>
      <c r="MUI1" s="143"/>
      <c r="MUJ1" s="143"/>
      <c r="MUK1" s="143"/>
      <c r="MUL1" s="143"/>
      <c r="MUM1" s="143"/>
      <c r="MUN1" s="143"/>
      <c r="MUO1" s="143"/>
      <c r="MUP1" s="143"/>
      <c r="MUQ1" s="143"/>
      <c r="MUR1" s="143"/>
      <c r="MUS1" s="143"/>
      <c r="MUT1" s="143"/>
      <c r="MUU1" s="143"/>
      <c r="MUV1" s="143"/>
      <c r="MUW1" s="143"/>
      <c r="MUX1" s="143"/>
      <c r="MUY1" s="143"/>
      <c r="MUZ1" s="143"/>
      <c r="MVA1" s="143"/>
      <c r="MVB1" s="143"/>
      <c r="MVC1" s="143"/>
      <c r="MVD1" s="143"/>
      <c r="MVE1" s="143"/>
      <c r="MVF1" s="143"/>
      <c r="MVG1" s="143"/>
      <c r="MVH1" s="143"/>
      <c r="MVI1" s="143"/>
      <c r="MVJ1" s="143"/>
      <c r="MVK1" s="143"/>
      <c r="MVL1" s="143"/>
      <c r="MVM1" s="143"/>
      <c r="MVN1" s="143"/>
      <c r="MVO1" s="143"/>
      <c r="MVP1" s="143"/>
      <c r="MVQ1" s="143"/>
      <c r="MVR1" s="143"/>
      <c r="MVS1" s="143"/>
      <c r="MVT1" s="143"/>
      <c r="MVU1" s="143"/>
      <c r="MVV1" s="143"/>
      <c r="MVW1" s="143"/>
      <c r="MVX1" s="143"/>
      <c r="MVY1" s="143"/>
      <c r="MVZ1" s="143"/>
      <c r="MWA1" s="143"/>
      <c r="MWB1" s="143"/>
      <c r="MWC1" s="143"/>
      <c r="MWD1" s="143"/>
      <c r="MWE1" s="143"/>
      <c r="MWF1" s="143"/>
      <c r="MWG1" s="143"/>
      <c r="MWH1" s="143"/>
      <c r="MWI1" s="143"/>
      <c r="MWJ1" s="143"/>
      <c r="MWK1" s="143"/>
      <c r="MWL1" s="143"/>
      <c r="MWM1" s="143"/>
      <c r="MWN1" s="143"/>
      <c r="MWO1" s="143"/>
      <c r="MWP1" s="143"/>
      <c r="MWQ1" s="143"/>
      <c r="MWR1" s="143"/>
      <c r="MWS1" s="143"/>
      <c r="MWT1" s="143"/>
      <c r="MWU1" s="143"/>
      <c r="MWV1" s="143"/>
      <c r="MWW1" s="143"/>
      <c r="MWX1" s="143"/>
      <c r="MWY1" s="143"/>
      <c r="MWZ1" s="143"/>
      <c r="MXA1" s="143"/>
      <c r="MXB1" s="143"/>
      <c r="MXC1" s="143"/>
      <c r="MXD1" s="143"/>
      <c r="MXE1" s="143"/>
      <c r="MXF1" s="143"/>
      <c r="MXG1" s="143"/>
      <c r="MXH1" s="143"/>
      <c r="MXI1" s="143"/>
      <c r="MXJ1" s="143"/>
      <c r="MXK1" s="143"/>
      <c r="MXL1" s="143"/>
      <c r="MXM1" s="143"/>
      <c r="MXN1" s="143"/>
      <c r="MXO1" s="143"/>
      <c r="MXP1" s="143"/>
      <c r="MXQ1" s="143"/>
      <c r="MXR1" s="143"/>
      <c r="MXS1" s="143"/>
      <c r="MXT1" s="143"/>
      <c r="MXU1" s="143"/>
      <c r="MXV1" s="143"/>
      <c r="MXW1" s="143"/>
      <c r="MXX1" s="143"/>
      <c r="MXY1" s="143"/>
      <c r="MXZ1" s="143"/>
      <c r="MYA1" s="143"/>
      <c r="MYB1" s="143"/>
      <c r="MYC1" s="143"/>
      <c r="MYD1" s="143"/>
      <c r="MYE1" s="143"/>
      <c r="MYF1" s="143"/>
      <c r="MYG1" s="143"/>
      <c r="MYH1" s="143"/>
      <c r="MYI1" s="143"/>
      <c r="MYJ1" s="143"/>
      <c r="MYK1" s="143"/>
      <c r="MYL1" s="143"/>
      <c r="MYM1" s="143"/>
      <c r="MYN1" s="143"/>
      <c r="MYO1" s="143"/>
      <c r="MYP1" s="143"/>
      <c r="MYQ1" s="143"/>
      <c r="MYR1" s="143"/>
      <c r="MYS1" s="143"/>
      <c r="MYT1" s="143"/>
      <c r="MYU1" s="143"/>
      <c r="MYV1" s="143"/>
      <c r="MYW1" s="143"/>
      <c r="MYX1" s="143"/>
      <c r="MYY1" s="143"/>
      <c r="MYZ1" s="143"/>
      <c r="MZA1" s="143"/>
      <c r="MZB1" s="143"/>
      <c r="MZC1" s="143"/>
      <c r="MZD1" s="143"/>
      <c r="MZE1" s="143"/>
      <c r="MZF1" s="143"/>
      <c r="MZG1" s="143"/>
      <c r="MZH1" s="143"/>
      <c r="MZI1" s="143"/>
      <c r="MZJ1" s="143"/>
      <c r="MZK1" s="143"/>
      <c r="MZL1" s="143"/>
      <c r="MZM1" s="143"/>
      <c r="MZN1" s="143"/>
      <c r="MZO1" s="143"/>
      <c r="MZP1" s="143"/>
      <c r="MZQ1" s="143"/>
      <c r="MZR1" s="143"/>
      <c r="MZS1" s="143"/>
      <c r="MZT1" s="143"/>
      <c r="MZU1" s="143"/>
      <c r="MZV1" s="143"/>
      <c r="MZW1" s="143"/>
      <c r="MZX1" s="143"/>
      <c r="MZY1" s="143"/>
      <c r="MZZ1" s="143"/>
      <c r="NAA1" s="143"/>
      <c r="NAB1" s="143"/>
      <c r="NAC1" s="143"/>
      <c r="NAD1" s="143"/>
      <c r="NAE1" s="143"/>
      <c r="NAF1" s="143"/>
      <c r="NAG1" s="143"/>
      <c r="NAH1" s="143"/>
      <c r="NAI1" s="143"/>
      <c r="NAJ1" s="143"/>
      <c r="NAK1" s="143"/>
      <c r="NAL1" s="143"/>
      <c r="NAM1" s="143"/>
      <c r="NAN1" s="143"/>
      <c r="NAO1" s="143"/>
      <c r="NAP1" s="143"/>
      <c r="NAQ1" s="143"/>
      <c r="NAR1" s="143"/>
      <c r="NAS1" s="143"/>
      <c r="NAT1" s="143"/>
      <c r="NAU1" s="143"/>
      <c r="NAV1" s="143"/>
      <c r="NAW1" s="143"/>
      <c r="NAX1" s="143"/>
      <c r="NAY1" s="143"/>
      <c r="NAZ1" s="143"/>
      <c r="NBA1" s="143"/>
      <c r="NBB1" s="143"/>
      <c r="NBC1" s="143"/>
      <c r="NBD1" s="143"/>
      <c r="NBE1" s="143"/>
      <c r="NBF1" s="143"/>
      <c r="NBG1" s="143"/>
      <c r="NBH1" s="143"/>
      <c r="NBI1" s="143"/>
      <c r="NBJ1" s="143"/>
      <c r="NBK1" s="143"/>
      <c r="NBL1" s="143"/>
      <c r="NBM1" s="143"/>
      <c r="NBN1" s="143"/>
      <c r="NBO1" s="143"/>
      <c r="NBP1" s="143"/>
      <c r="NBQ1" s="143"/>
      <c r="NBR1" s="143"/>
      <c r="NBS1" s="143"/>
      <c r="NBT1" s="143"/>
      <c r="NBU1" s="143"/>
      <c r="NBV1" s="143"/>
      <c r="NBW1" s="143"/>
      <c r="NBX1" s="143"/>
      <c r="NBY1" s="143"/>
      <c r="NBZ1" s="143"/>
      <c r="NCA1" s="143"/>
      <c r="NCB1" s="143"/>
      <c r="NCC1" s="143"/>
      <c r="NCD1" s="143"/>
      <c r="NCE1" s="143"/>
      <c r="NCF1" s="143"/>
      <c r="NCG1" s="143"/>
      <c r="NCH1" s="143"/>
      <c r="NCI1" s="143"/>
      <c r="NCJ1" s="143"/>
      <c r="NCK1" s="143"/>
      <c r="NCL1" s="143"/>
      <c r="NCM1" s="143"/>
      <c r="NCN1" s="143"/>
      <c r="NCO1" s="143"/>
      <c r="NCP1" s="143"/>
      <c r="NCQ1" s="143"/>
      <c r="NCR1" s="143"/>
      <c r="NCS1" s="143"/>
      <c r="NCT1" s="143"/>
      <c r="NCU1" s="143"/>
      <c r="NCV1" s="143"/>
      <c r="NCW1" s="143"/>
      <c r="NCX1" s="143"/>
      <c r="NCY1" s="143"/>
      <c r="NCZ1" s="143"/>
      <c r="NDA1" s="143"/>
      <c r="NDB1" s="143"/>
      <c r="NDC1" s="143"/>
      <c r="NDD1" s="143"/>
      <c r="NDE1" s="143"/>
      <c r="NDF1" s="143"/>
      <c r="NDG1" s="143"/>
      <c r="NDH1" s="143"/>
      <c r="NDI1" s="143"/>
      <c r="NDJ1" s="143"/>
      <c r="NDK1" s="143"/>
      <c r="NDL1" s="143"/>
      <c r="NDM1" s="143"/>
      <c r="NDN1" s="143"/>
      <c r="NDO1" s="143"/>
      <c r="NDP1" s="143"/>
      <c r="NDQ1" s="143"/>
      <c r="NDR1" s="143"/>
      <c r="NDS1" s="143"/>
      <c r="NDT1" s="143"/>
      <c r="NDU1" s="143"/>
      <c r="NDV1" s="143"/>
      <c r="NDW1" s="143"/>
      <c r="NDX1" s="143"/>
      <c r="NDY1" s="143"/>
      <c r="NDZ1" s="143"/>
      <c r="NEA1" s="143"/>
      <c r="NEB1" s="143"/>
      <c r="NEC1" s="143"/>
      <c r="NED1" s="143"/>
      <c r="NEE1" s="143"/>
      <c r="NEF1" s="143"/>
      <c r="NEG1" s="143"/>
      <c r="NEH1" s="143"/>
      <c r="NEI1" s="143"/>
      <c r="NEJ1" s="143"/>
      <c r="NEK1" s="143"/>
      <c r="NEL1" s="143"/>
      <c r="NEM1" s="143"/>
      <c r="NEN1" s="143"/>
      <c r="NEO1" s="143"/>
      <c r="NEP1" s="143"/>
      <c r="NEQ1" s="143"/>
      <c r="NER1" s="143"/>
      <c r="NES1" s="143"/>
      <c r="NET1" s="143"/>
      <c r="NEU1" s="143"/>
      <c r="NEV1" s="143"/>
      <c r="NEW1" s="143"/>
      <c r="NEX1" s="143"/>
      <c r="NEY1" s="143"/>
      <c r="NEZ1" s="143"/>
      <c r="NFA1" s="143"/>
      <c r="NFB1" s="143"/>
      <c r="NFC1" s="143"/>
      <c r="NFD1" s="143"/>
      <c r="NFE1" s="143"/>
      <c r="NFF1" s="143"/>
      <c r="NFG1" s="143"/>
      <c r="NFH1" s="143"/>
      <c r="NFI1" s="143"/>
      <c r="NFJ1" s="143"/>
      <c r="NFK1" s="143"/>
      <c r="NFL1" s="143"/>
      <c r="NFM1" s="143"/>
      <c r="NFN1" s="143"/>
      <c r="NFO1" s="143"/>
      <c r="NFP1" s="143"/>
      <c r="NFQ1" s="143"/>
      <c r="NFR1" s="143"/>
      <c r="NFS1" s="143"/>
      <c r="NFT1" s="143"/>
      <c r="NFU1" s="143"/>
      <c r="NFV1" s="143"/>
      <c r="NFW1" s="143"/>
      <c r="NFX1" s="143"/>
      <c r="NFY1" s="143"/>
      <c r="NFZ1" s="143"/>
      <c r="NGA1" s="143"/>
      <c r="NGB1" s="143"/>
      <c r="NGC1" s="143"/>
      <c r="NGD1" s="143"/>
      <c r="NGE1" s="143"/>
      <c r="NGF1" s="143"/>
      <c r="NGG1" s="143"/>
      <c r="NGH1" s="143"/>
      <c r="NGI1" s="143"/>
      <c r="NGJ1" s="143"/>
      <c r="NGK1" s="143"/>
      <c r="NGL1" s="143"/>
      <c r="NGM1" s="143"/>
      <c r="NGN1" s="143"/>
      <c r="NGO1" s="143"/>
      <c r="NGP1" s="143"/>
      <c r="NGQ1" s="143"/>
      <c r="NGR1" s="143"/>
      <c r="NGS1" s="143"/>
      <c r="NGT1" s="143"/>
      <c r="NGU1" s="143"/>
      <c r="NGV1" s="143"/>
      <c r="NGW1" s="143"/>
      <c r="NGX1" s="143"/>
      <c r="NGY1" s="143"/>
      <c r="NGZ1" s="143"/>
      <c r="NHA1" s="143"/>
      <c r="NHB1" s="143"/>
      <c r="NHC1" s="143"/>
      <c r="NHD1" s="143"/>
      <c r="NHE1" s="143"/>
      <c r="NHF1" s="143"/>
      <c r="NHG1" s="143"/>
      <c r="NHH1" s="143"/>
      <c r="NHI1" s="143"/>
      <c r="NHJ1" s="143"/>
      <c r="NHK1" s="143"/>
      <c r="NHL1" s="143"/>
      <c r="NHM1" s="143"/>
      <c r="NHN1" s="143"/>
      <c r="NHO1" s="143"/>
      <c r="NHP1" s="143"/>
      <c r="NHQ1" s="143"/>
      <c r="NHR1" s="143"/>
      <c r="NHS1" s="143"/>
      <c r="NHT1" s="143"/>
      <c r="NHU1" s="143"/>
      <c r="NHV1" s="143"/>
      <c r="NHW1" s="143"/>
      <c r="NHX1" s="143"/>
      <c r="NHY1" s="143"/>
      <c r="NHZ1" s="143"/>
      <c r="NIA1" s="143"/>
      <c r="NIB1" s="143"/>
      <c r="NIC1" s="143"/>
      <c r="NID1" s="143"/>
      <c r="NIE1" s="143"/>
      <c r="NIF1" s="143"/>
      <c r="NIG1" s="143"/>
      <c r="NIH1" s="143"/>
      <c r="NII1" s="143"/>
      <c r="NIJ1" s="143"/>
      <c r="NIK1" s="143"/>
      <c r="NIL1" s="143"/>
      <c r="NIM1" s="143"/>
      <c r="NIN1" s="143"/>
      <c r="NIO1" s="143"/>
      <c r="NIP1" s="143"/>
      <c r="NIQ1" s="143"/>
      <c r="NIR1" s="143"/>
      <c r="NIS1" s="143"/>
      <c r="NIT1" s="143"/>
      <c r="NIU1" s="143"/>
      <c r="NIV1" s="143"/>
      <c r="NIW1" s="143"/>
      <c r="NIX1" s="143"/>
      <c r="NIY1" s="143"/>
      <c r="NIZ1" s="143"/>
      <c r="NJA1" s="143"/>
      <c r="NJB1" s="143"/>
      <c r="NJC1" s="143"/>
      <c r="NJD1" s="143"/>
      <c r="NJE1" s="143"/>
      <c r="NJF1" s="143"/>
      <c r="NJG1" s="143"/>
      <c r="NJH1" s="143"/>
      <c r="NJI1" s="143"/>
      <c r="NJJ1" s="143"/>
      <c r="NJK1" s="143"/>
      <c r="NJL1" s="143"/>
      <c r="NJM1" s="143"/>
      <c r="NJN1" s="143"/>
      <c r="NJO1" s="143"/>
      <c r="NJP1" s="143"/>
      <c r="NJQ1" s="143"/>
      <c r="NJR1" s="143"/>
      <c r="NJS1" s="143"/>
      <c r="NJT1" s="143"/>
      <c r="NJU1" s="143"/>
      <c r="NJV1" s="143"/>
      <c r="NJW1" s="143"/>
      <c r="NJX1" s="143"/>
      <c r="NJY1" s="143"/>
      <c r="NJZ1" s="143"/>
      <c r="NKA1" s="143"/>
      <c r="NKB1" s="143"/>
      <c r="NKC1" s="143"/>
      <c r="NKD1" s="143"/>
      <c r="NKE1" s="143"/>
      <c r="NKF1" s="143"/>
      <c r="NKG1" s="143"/>
      <c r="NKH1" s="143"/>
      <c r="NKI1" s="143"/>
      <c r="NKJ1" s="143"/>
      <c r="NKK1" s="143"/>
      <c r="NKL1" s="143"/>
      <c r="NKM1" s="143"/>
      <c r="NKN1" s="143"/>
      <c r="NKO1" s="143"/>
      <c r="NKP1" s="143"/>
      <c r="NKQ1" s="143"/>
      <c r="NKR1" s="143"/>
      <c r="NKS1" s="143"/>
      <c r="NKT1" s="143"/>
      <c r="NKU1" s="143"/>
      <c r="NKV1" s="143"/>
      <c r="NKW1" s="143"/>
      <c r="NKX1" s="143"/>
      <c r="NKY1" s="143"/>
      <c r="NKZ1" s="143"/>
      <c r="NLA1" s="143"/>
      <c r="NLB1" s="143"/>
      <c r="NLC1" s="143"/>
      <c r="NLD1" s="143"/>
      <c r="NLE1" s="143"/>
      <c r="NLF1" s="143"/>
      <c r="NLG1" s="143"/>
      <c r="NLH1" s="143"/>
      <c r="NLI1" s="143"/>
      <c r="NLJ1" s="143"/>
      <c r="NLK1" s="143"/>
      <c r="NLL1" s="143"/>
      <c r="NLM1" s="143"/>
      <c r="NLN1" s="143"/>
      <c r="NLO1" s="143"/>
      <c r="NLP1" s="143"/>
      <c r="NLQ1" s="143"/>
      <c r="NLR1" s="143"/>
      <c r="NLS1" s="143"/>
      <c r="NLT1" s="143"/>
      <c r="NLU1" s="143"/>
      <c r="NLV1" s="143"/>
      <c r="NLW1" s="143"/>
      <c r="NLX1" s="143"/>
      <c r="NLY1" s="143"/>
      <c r="NLZ1" s="143"/>
      <c r="NMA1" s="143"/>
      <c r="NMB1" s="143"/>
      <c r="NMC1" s="143"/>
      <c r="NMD1" s="143"/>
      <c r="NME1" s="143"/>
      <c r="NMF1" s="143"/>
      <c r="NMG1" s="143"/>
      <c r="NMH1" s="143"/>
      <c r="NMI1" s="143"/>
      <c r="NMJ1" s="143"/>
      <c r="NMK1" s="143"/>
      <c r="NML1" s="143"/>
      <c r="NMM1" s="143"/>
      <c r="NMN1" s="143"/>
      <c r="NMO1" s="143"/>
      <c r="NMP1" s="143"/>
      <c r="NMQ1" s="143"/>
      <c r="NMR1" s="143"/>
      <c r="NMS1" s="143"/>
      <c r="NMT1" s="143"/>
      <c r="NMU1" s="143"/>
      <c r="NMV1" s="143"/>
      <c r="NMW1" s="143"/>
      <c r="NMX1" s="143"/>
      <c r="NMY1" s="143"/>
      <c r="NMZ1" s="143"/>
      <c r="NNA1" s="143"/>
      <c r="NNB1" s="143"/>
      <c r="NNC1" s="143"/>
      <c r="NND1" s="143"/>
      <c r="NNE1" s="143"/>
      <c r="NNF1" s="143"/>
      <c r="NNG1" s="143"/>
      <c r="NNH1" s="143"/>
      <c r="NNI1" s="143"/>
      <c r="NNJ1" s="143"/>
      <c r="NNK1" s="143"/>
      <c r="NNL1" s="143"/>
      <c r="NNM1" s="143"/>
      <c r="NNN1" s="143"/>
      <c r="NNO1" s="143"/>
      <c r="NNP1" s="143"/>
      <c r="NNQ1" s="143"/>
      <c r="NNR1" s="143"/>
      <c r="NNS1" s="143"/>
      <c r="NNT1" s="143"/>
      <c r="NNU1" s="143"/>
      <c r="NNV1" s="143"/>
      <c r="NNW1" s="143"/>
      <c r="NNX1" s="143"/>
      <c r="NNY1" s="143"/>
      <c r="NNZ1" s="143"/>
      <c r="NOA1" s="143"/>
      <c r="NOB1" s="143"/>
      <c r="NOC1" s="143"/>
      <c r="NOD1" s="143"/>
      <c r="NOE1" s="143"/>
      <c r="NOF1" s="143"/>
      <c r="NOG1" s="143"/>
      <c r="NOH1" s="143"/>
      <c r="NOI1" s="143"/>
      <c r="NOJ1" s="143"/>
      <c r="NOK1" s="143"/>
      <c r="NOL1" s="143"/>
      <c r="NOM1" s="143"/>
      <c r="NON1" s="143"/>
      <c r="NOO1" s="143"/>
      <c r="NOP1" s="143"/>
      <c r="NOQ1" s="143"/>
      <c r="NOR1" s="143"/>
      <c r="NOS1" s="143"/>
      <c r="NOT1" s="143"/>
      <c r="NOU1" s="143"/>
      <c r="NOV1" s="143"/>
      <c r="NOW1" s="143"/>
      <c r="NOX1" s="143"/>
      <c r="NOY1" s="143"/>
      <c r="NOZ1" s="143"/>
      <c r="NPA1" s="143"/>
      <c r="NPB1" s="143"/>
      <c r="NPC1" s="143"/>
      <c r="NPD1" s="143"/>
      <c r="NPE1" s="143"/>
      <c r="NPF1" s="143"/>
      <c r="NPG1" s="143"/>
      <c r="NPH1" s="143"/>
      <c r="NPI1" s="143"/>
      <c r="NPJ1" s="143"/>
      <c r="NPK1" s="143"/>
      <c r="NPL1" s="143"/>
      <c r="NPM1" s="143"/>
      <c r="NPN1" s="143"/>
      <c r="NPO1" s="143"/>
      <c r="NPP1" s="143"/>
      <c r="NPQ1" s="143"/>
      <c r="NPR1" s="143"/>
      <c r="NPS1" s="143"/>
      <c r="NPT1" s="143"/>
      <c r="NPU1" s="143"/>
      <c r="NPV1" s="143"/>
      <c r="NPW1" s="143"/>
      <c r="NPX1" s="143"/>
      <c r="NPY1" s="143"/>
      <c r="NPZ1" s="143"/>
      <c r="NQA1" s="143"/>
      <c r="NQB1" s="143"/>
      <c r="NQC1" s="143"/>
      <c r="NQD1" s="143"/>
      <c r="NQE1" s="143"/>
      <c r="NQF1" s="143"/>
      <c r="NQG1" s="143"/>
      <c r="NQH1" s="143"/>
      <c r="NQI1" s="143"/>
      <c r="NQJ1" s="143"/>
      <c r="NQK1" s="143"/>
      <c r="NQL1" s="143"/>
      <c r="NQM1" s="143"/>
      <c r="NQN1" s="143"/>
      <c r="NQO1" s="143"/>
      <c r="NQP1" s="143"/>
      <c r="NQQ1" s="143"/>
      <c r="NQR1" s="143"/>
      <c r="NQS1" s="143"/>
      <c r="NQT1" s="143"/>
      <c r="NQU1" s="143"/>
      <c r="NQV1" s="143"/>
      <c r="NQW1" s="143"/>
      <c r="NQX1" s="143"/>
      <c r="NQY1" s="143"/>
      <c r="NQZ1" s="143"/>
      <c r="NRA1" s="143"/>
      <c r="NRB1" s="143"/>
      <c r="NRC1" s="143"/>
      <c r="NRD1" s="143"/>
      <c r="NRE1" s="143"/>
      <c r="NRF1" s="143"/>
      <c r="NRG1" s="143"/>
      <c r="NRH1" s="143"/>
      <c r="NRI1" s="143"/>
      <c r="NRJ1" s="143"/>
      <c r="NRK1" s="143"/>
      <c r="NRL1" s="143"/>
      <c r="NRM1" s="143"/>
      <c r="NRN1" s="143"/>
      <c r="NRO1" s="143"/>
      <c r="NRP1" s="143"/>
      <c r="NRQ1" s="143"/>
      <c r="NRR1" s="143"/>
      <c r="NRS1" s="143"/>
      <c r="NRT1" s="143"/>
      <c r="NRU1" s="143"/>
      <c r="NRV1" s="143"/>
      <c r="NRW1" s="143"/>
      <c r="NRX1" s="143"/>
      <c r="NRY1" s="143"/>
      <c r="NRZ1" s="143"/>
      <c r="NSA1" s="143"/>
      <c r="NSB1" s="143"/>
      <c r="NSC1" s="143"/>
      <c r="NSD1" s="143"/>
      <c r="NSE1" s="143"/>
      <c r="NSF1" s="143"/>
      <c r="NSG1" s="143"/>
      <c r="NSH1" s="143"/>
      <c r="NSI1" s="143"/>
      <c r="NSJ1" s="143"/>
      <c r="NSK1" s="143"/>
      <c r="NSL1" s="143"/>
      <c r="NSM1" s="143"/>
      <c r="NSN1" s="143"/>
      <c r="NSO1" s="143"/>
      <c r="NSP1" s="143"/>
      <c r="NSQ1" s="143"/>
      <c r="NSR1" s="143"/>
      <c r="NSS1" s="143"/>
      <c r="NST1" s="143"/>
      <c r="NSU1" s="143"/>
      <c r="NSV1" s="143"/>
      <c r="NSW1" s="143"/>
      <c r="NSX1" s="143"/>
      <c r="NSY1" s="143"/>
      <c r="NSZ1" s="143"/>
      <c r="NTA1" s="143"/>
      <c r="NTB1" s="143"/>
      <c r="NTC1" s="143"/>
      <c r="NTD1" s="143"/>
      <c r="NTE1" s="143"/>
      <c r="NTF1" s="143"/>
      <c r="NTG1" s="143"/>
      <c r="NTH1" s="143"/>
      <c r="NTI1" s="143"/>
      <c r="NTJ1" s="143"/>
      <c r="NTK1" s="143"/>
      <c r="NTL1" s="143"/>
      <c r="NTM1" s="143"/>
      <c r="NTN1" s="143"/>
      <c r="NTO1" s="143"/>
      <c r="NTP1" s="143"/>
      <c r="NTQ1" s="143"/>
      <c r="NTR1" s="143"/>
      <c r="NTS1" s="143"/>
      <c r="NTT1" s="143"/>
      <c r="NTU1" s="143"/>
      <c r="NTV1" s="143"/>
      <c r="NTW1" s="143"/>
      <c r="NTX1" s="143"/>
      <c r="NTY1" s="143"/>
      <c r="NTZ1" s="143"/>
      <c r="NUA1" s="143"/>
      <c r="NUB1" s="143"/>
      <c r="NUC1" s="143"/>
      <c r="NUD1" s="143"/>
      <c r="NUE1" s="143"/>
      <c r="NUF1" s="143"/>
      <c r="NUG1" s="143"/>
      <c r="NUH1" s="143"/>
      <c r="NUI1" s="143"/>
      <c r="NUJ1" s="143"/>
      <c r="NUK1" s="143"/>
      <c r="NUL1" s="143"/>
      <c r="NUM1" s="143"/>
      <c r="NUN1" s="143"/>
      <c r="NUO1" s="143"/>
      <c r="NUP1" s="143"/>
      <c r="NUQ1" s="143"/>
      <c r="NUR1" s="143"/>
      <c r="NUS1" s="143"/>
      <c r="NUT1" s="143"/>
      <c r="NUU1" s="143"/>
      <c r="NUV1" s="143"/>
      <c r="NUW1" s="143"/>
      <c r="NUX1" s="143"/>
      <c r="NUY1" s="143"/>
      <c r="NUZ1" s="143"/>
      <c r="NVA1" s="143"/>
      <c r="NVB1" s="143"/>
      <c r="NVC1" s="143"/>
      <c r="NVD1" s="143"/>
      <c r="NVE1" s="143"/>
      <c r="NVF1" s="143"/>
      <c r="NVG1" s="143"/>
      <c r="NVH1" s="143"/>
      <c r="NVI1" s="143"/>
      <c r="NVJ1" s="143"/>
      <c r="NVK1" s="143"/>
      <c r="NVL1" s="143"/>
      <c r="NVM1" s="143"/>
      <c r="NVN1" s="143"/>
      <c r="NVO1" s="143"/>
      <c r="NVP1" s="143"/>
      <c r="NVQ1" s="143"/>
      <c r="NVR1" s="143"/>
      <c r="NVS1" s="143"/>
      <c r="NVT1" s="143"/>
      <c r="NVU1" s="143"/>
      <c r="NVV1" s="143"/>
      <c r="NVW1" s="143"/>
      <c r="NVX1" s="143"/>
      <c r="NVY1" s="143"/>
      <c r="NVZ1" s="143"/>
      <c r="NWA1" s="143"/>
      <c r="NWB1" s="143"/>
      <c r="NWC1" s="143"/>
      <c r="NWD1" s="143"/>
      <c r="NWE1" s="143"/>
      <c r="NWF1" s="143"/>
      <c r="NWG1" s="143"/>
      <c r="NWH1" s="143"/>
      <c r="NWI1" s="143"/>
      <c r="NWJ1" s="143"/>
      <c r="NWK1" s="143"/>
      <c r="NWL1" s="143"/>
      <c r="NWM1" s="143"/>
      <c r="NWN1" s="143"/>
      <c r="NWO1" s="143"/>
      <c r="NWP1" s="143"/>
      <c r="NWQ1" s="143"/>
      <c r="NWR1" s="143"/>
      <c r="NWS1" s="143"/>
      <c r="NWT1" s="143"/>
      <c r="NWU1" s="143"/>
      <c r="NWV1" s="143"/>
      <c r="NWW1" s="143"/>
      <c r="NWX1" s="143"/>
      <c r="NWY1" s="143"/>
      <c r="NWZ1" s="143"/>
      <c r="NXA1" s="143"/>
      <c r="NXB1" s="143"/>
      <c r="NXC1" s="143"/>
      <c r="NXD1" s="143"/>
      <c r="NXE1" s="143"/>
      <c r="NXF1" s="143"/>
      <c r="NXG1" s="143"/>
      <c r="NXH1" s="143"/>
      <c r="NXI1" s="143"/>
      <c r="NXJ1" s="143"/>
      <c r="NXK1" s="143"/>
      <c r="NXL1" s="143"/>
      <c r="NXM1" s="143"/>
      <c r="NXN1" s="143"/>
      <c r="NXO1" s="143"/>
      <c r="NXP1" s="143"/>
      <c r="NXQ1" s="143"/>
      <c r="NXR1" s="143"/>
      <c r="NXS1" s="143"/>
      <c r="NXT1" s="143"/>
      <c r="NXU1" s="143"/>
      <c r="NXV1" s="143"/>
      <c r="NXW1" s="143"/>
      <c r="NXX1" s="143"/>
      <c r="NXY1" s="143"/>
      <c r="NXZ1" s="143"/>
      <c r="NYA1" s="143"/>
      <c r="NYB1" s="143"/>
      <c r="NYC1" s="143"/>
      <c r="NYD1" s="143"/>
      <c r="NYE1" s="143"/>
      <c r="NYF1" s="143"/>
      <c r="NYG1" s="143"/>
      <c r="NYH1" s="143"/>
      <c r="NYI1" s="143"/>
      <c r="NYJ1" s="143"/>
      <c r="NYK1" s="143"/>
      <c r="NYL1" s="143"/>
      <c r="NYM1" s="143"/>
      <c r="NYN1" s="143"/>
      <c r="NYO1" s="143"/>
      <c r="NYP1" s="143"/>
      <c r="NYQ1" s="143"/>
      <c r="NYR1" s="143"/>
      <c r="NYS1" s="143"/>
      <c r="NYT1" s="143"/>
      <c r="NYU1" s="143"/>
      <c r="NYV1" s="143"/>
      <c r="NYW1" s="143"/>
      <c r="NYX1" s="143"/>
      <c r="NYY1" s="143"/>
      <c r="NYZ1" s="143"/>
      <c r="NZA1" s="143"/>
      <c r="NZB1" s="143"/>
      <c r="NZC1" s="143"/>
      <c r="NZD1" s="143"/>
      <c r="NZE1" s="143"/>
      <c r="NZF1" s="143"/>
      <c r="NZG1" s="143"/>
      <c r="NZH1" s="143"/>
      <c r="NZI1" s="143"/>
      <c r="NZJ1" s="143"/>
      <c r="NZK1" s="143"/>
      <c r="NZL1" s="143"/>
      <c r="NZM1" s="143"/>
      <c r="NZN1" s="143"/>
      <c r="NZO1" s="143"/>
      <c r="NZP1" s="143"/>
      <c r="NZQ1" s="143"/>
      <c r="NZR1" s="143"/>
      <c r="NZS1" s="143"/>
      <c r="NZT1" s="143"/>
      <c r="NZU1" s="143"/>
      <c r="NZV1" s="143"/>
      <c r="NZW1" s="143"/>
      <c r="NZX1" s="143"/>
      <c r="NZY1" s="143"/>
      <c r="NZZ1" s="143"/>
      <c r="OAA1" s="143"/>
      <c r="OAB1" s="143"/>
      <c r="OAC1" s="143"/>
      <c r="OAD1" s="143"/>
      <c r="OAE1" s="143"/>
      <c r="OAF1" s="143"/>
      <c r="OAG1" s="143"/>
      <c r="OAH1" s="143"/>
      <c r="OAI1" s="143"/>
      <c r="OAJ1" s="143"/>
      <c r="OAK1" s="143"/>
      <c r="OAL1" s="143"/>
      <c r="OAM1" s="143"/>
      <c r="OAN1" s="143"/>
      <c r="OAO1" s="143"/>
      <c r="OAP1" s="143"/>
      <c r="OAQ1" s="143"/>
      <c r="OAR1" s="143"/>
      <c r="OAS1" s="143"/>
      <c r="OAT1" s="143"/>
      <c r="OAU1" s="143"/>
      <c r="OAV1" s="143"/>
      <c r="OAW1" s="143"/>
      <c r="OAX1" s="143"/>
      <c r="OAY1" s="143"/>
      <c r="OAZ1" s="143"/>
      <c r="OBA1" s="143"/>
      <c r="OBB1" s="143"/>
      <c r="OBC1" s="143"/>
      <c r="OBD1" s="143"/>
      <c r="OBE1" s="143"/>
      <c r="OBF1" s="143"/>
      <c r="OBG1" s="143"/>
      <c r="OBH1" s="143"/>
      <c r="OBI1" s="143"/>
      <c r="OBJ1" s="143"/>
      <c r="OBK1" s="143"/>
      <c r="OBL1" s="143"/>
      <c r="OBM1" s="143"/>
      <c r="OBN1" s="143"/>
      <c r="OBO1" s="143"/>
      <c r="OBP1" s="143"/>
      <c r="OBQ1" s="143"/>
      <c r="OBR1" s="143"/>
      <c r="OBS1" s="143"/>
      <c r="OBT1" s="143"/>
      <c r="OBU1" s="143"/>
      <c r="OBV1" s="143"/>
      <c r="OBW1" s="143"/>
      <c r="OBX1" s="143"/>
      <c r="OBY1" s="143"/>
      <c r="OBZ1" s="143"/>
      <c r="OCA1" s="143"/>
      <c r="OCB1" s="143"/>
      <c r="OCC1" s="143"/>
      <c r="OCD1" s="143"/>
      <c r="OCE1" s="143"/>
      <c r="OCF1" s="143"/>
      <c r="OCG1" s="143"/>
      <c r="OCH1" s="143"/>
      <c r="OCI1" s="143"/>
      <c r="OCJ1" s="143"/>
      <c r="OCK1" s="143"/>
      <c r="OCL1" s="143"/>
      <c r="OCM1" s="143"/>
      <c r="OCN1" s="143"/>
      <c r="OCO1" s="143"/>
      <c r="OCP1" s="143"/>
      <c r="OCQ1" s="143"/>
      <c r="OCR1" s="143"/>
      <c r="OCS1" s="143"/>
      <c r="OCT1" s="143"/>
      <c r="OCU1" s="143"/>
      <c r="OCV1" s="143"/>
      <c r="OCW1" s="143"/>
      <c r="OCX1" s="143"/>
      <c r="OCY1" s="143"/>
      <c r="OCZ1" s="143"/>
      <c r="ODA1" s="143"/>
      <c r="ODB1" s="143"/>
      <c r="ODC1" s="143"/>
      <c r="ODD1" s="143"/>
      <c r="ODE1" s="143"/>
      <c r="ODF1" s="143"/>
      <c r="ODG1" s="143"/>
      <c r="ODH1" s="143"/>
      <c r="ODI1" s="143"/>
      <c r="ODJ1" s="143"/>
      <c r="ODK1" s="143"/>
      <c r="ODL1" s="143"/>
      <c r="ODM1" s="143"/>
      <c r="ODN1" s="143"/>
      <c r="ODO1" s="143"/>
      <c r="ODP1" s="143"/>
      <c r="ODQ1" s="143"/>
      <c r="ODR1" s="143"/>
      <c r="ODS1" s="143"/>
      <c r="ODT1" s="143"/>
      <c r="ODU1" s="143"/>
      <c r="ODV1" s="143"/>
      <c r="ODW1" s="143"/>
      <c r="ODX1" s="143"/>
      <c r="ODY1" s="143"/>
      <c r="ODZ1" s="143"/>
      <c r="OEA1" s="143"/>
      <c r="OEB1" s="143"/>
      <c r="OEC1" s="143"/>
      <c r="OED1" s="143"/>
      <c r="OEE1" s="143"/>
      <c r="OEF1" s="143"/>
      <c r="OEG1" s="143"/>
      <c r="OEH1" s="143"/>
      <c r="OEI1" s="143"/>
      <c r="OEJ1" s="143"/>
      <c r="OEK1" s="143"/>
      <c r="OEL1" s="143"/>
      <c r="OEM1" s="143"/>
      <c r="OEN1" s="143"/>
      <c r="OEO1" s="143"/>
      <c r="OEP1" s="143"/>
      <c r="OEQ1" s="143"/>
      <c r="OER1" s="143"/>
      <c r="OES1" s="143"/>
      <c r="OET1" s="143"/>
      <c r="OEU1" s="143"/>
      <c r="OEV1" s="143"/>
      <c r="OEW1" s="143"/>
      <c r="OEX1" s="143"/>
      <c r="OEY1" s="143"/>
      <c r="OEZ1" s="143"/>
      <c r="OFA1" s="143"/>
      <c r="OFB1" s="143"/>
      <c r="OFC1" s="143"/>
      <c r="OFD1" s="143"/>
      <c r="OFE1" s="143"/>
      <c r="OFF1" s="143"/>
      <c r="OFG1" s="143"/>
      <c r="OFH1" s="143"/>
      <c r="OFI1" s="143"/>
      <c r="OFJ1" s="143"/>
      <c r="OFK1" s="143"/>
      <c r="OFL1" s="143"/>
      <c r="OFM1" s="143"/>
      <c r="OFN1" s="143"/>
      <c r="OFO1" s="143"/>
      <c r="OFP1" s="143"/>
      <c r="OFQ1" s="143"/>
      <c r="OFR1" s="143"/>
      <c r="OFS1" s="143"/>
      <c r="OFT1" s="143"/>
      <c r="OFU1" s="143"/>
      <c r="OFV1" s="143"/>
      <c r="OFW1" s="143"/>
      <c r="OFX1" s="143"/>
      <c r="OFY1" s="143"/>
      <c r="OFZ1" s="143"/>
      <c r="OGA1" s="143"/>
      <c r="OGB1" s="143"/>
      <c r="OGC1" s="143"/>
      <c r="OGD1" s="143"/>
      <c r="OGE1" s="143"/>
      <c r="OGF1" s="143"/>
      <c r="OGG1" s="143"/>
      <c r="OGH1" s="143"/>
      <c r="OGI1" s="143"/>
      <c r="OGJ1" s="143"/>
      <c r="OGK1" s="143"/>
      <c r="OGL1" s="143"/>
      <c r="OGM1" s="143"/>
      <c r="OGN1" s="143"/>
      <c r="OGO1" s="143"/>
      <c r="OGP1" s="143"/>
      <c r="OGQ1" s="143"/>
      <c r="OGR1" s="143"/>
      <c r="OGS1" s="143"/>
      <c r="OGT1" s="143"/>
      <c r="OGU1" s="143"/>
      <c r="OGV1" s="143"/>
      <c r="OGW1" s="143"/>
      <c r="OGX1" s="143"/>
      <c r="OGY1" s="143"/>
      <c r="OGZ1" s="143"/>
      <c r="OHA1" s="143"/>
      <c r="OHB1" s="143"/>
      <c r="OHC1" s="143"/>
      <c r="OHD1" s="143"/>
      <c r="OHE1" s="143"/>
      <c r="OHF1" s="143"/>
      <c r="OHG1" s="143"/>
      <c r="OHH1" s="143"/>
      <c r="OHI1" s="143"/>
      <c r="OHJ1" s="143"/>
      <c r="OHK1" s="143"/>
      <c r="OHL1" s="143"/>
      <c r="OHM1" s="143"/>
      <c r="OHN1" s="143"/>
      <c r="OHO1" s="143"/>
      <c r="OHP1" s="143"/>
      <c r="OHQ1" s="143"/>
      <c r="OHR1" s="143"/>
      <c r="OHS1" s="143"/>
      <c r="OHT1" s="143"/>
      <c r="OHU1" s="143"/>
      <c r="OHV1" s="143"/>
      <c r="OHW1" s="143"/>
      <c r="OHX1" s="143"/>
      <c r="OHY1" s="143"/>
      <c r="OHZ1" s="143"/>
      <c r="OIA1" s="143"/>
      <c r="OIB1" s="143"/>
      <c r="OIC1" s="143"/>
      <c r="OID1" s="143"/>
      <c r="OIE1" s="143"/>
      <c r="OIF1" s="143"/>
      <c r="OIG1" s="143"/>
      <c r="OIH1" s="143"/>
      <c r="OII1" s="143"/>
      <c r="OIJ1" s="143"/>
      <c r="OIK1" s="143"/>
      <c r="OIL1" s="143"/>
      <c r="OIM1" s="143"/>
      <c r="OIN1" s="143"/>
      <c r="OIO1" s="143"/>
      <c r="OIP1" s="143"/>
      <c r="OIQ1" s="143"/>
      <c r="OIR1" s="143"/>
      <c r="OIS1" s="143"/>
      <c r="OIT1" s="143"/>
      <c r="OIU1" s="143"/>
      <c r="OIV1" s="143"/>
      <c r="OIW1" s="143"/>
      <c r="OIX1" s="143"/>
      <c r="OIY1" s="143"/>
      <c r="OIZ1" s="143"/>
      <c r="OJA1" s="143"/>
      <c r="OJB1" s="143"/>
      <c r="OJC1" s="143"/>
      <c r="OJD1" s="143"/>
      <c r="OJE1" s="143"/>
      <c r="OJF1" s="143"/>
      <c r="OJG1" s="143"/>
      <c r="OJH1" s="143"/>
      <c r="OJI1" s="143"/>
      <c r="OJJ1" s="143"/>
      <c r="OJK1" s="143"/>
      <c r="OJL1" s="143"/>
      <c r="OJM1" s="143"/>
      <c r="OJN1" s="143"/>
      <c r="OJO1" s="143"/>
      <c r="OJP1" s="143"/>
      <c r="OJQ1" s="143"/>
      <c r="OJR1" s="143"/>
      <c r="OJS1" s="143"/>
      <c r="OJT1" s="143"/>
      <c r="OJU1" s="143"/>
      <c r="OJV1" s="143"/>
      <c r="OJW1" s="143"/>
      <c r="OJX1" s="143"/>
      <c r="OJY1" s="143"/>
      <c r="OJZ1" s="143"/>
      <c r="OKA1" s="143"/>
      <c r="OKB1" s="143"/>
      <c r="OKC1" s="143"/>
      <c r="OKD1" s="143"/>
      <c r="OKE1" s="143"/>
      <c r="OKF1" s="143"/>
      <c r="OKG1" s="143"/>
      <c r="OKH1" s="143"/>
      <c r="OKI1" s="143"/>
      <c r="OKJ1" s="143"/>
      <c r="OKK1" s="143"/>
      <c r="OKL1" s="143"/>
      <c r="OKM1" s="143"/>
      <c r="OKN1" s="143"/>
      <c r="OKO1" s="143"/>
      <c r="OKP1" s="143"/>
      <c r="OKQ1" s="143"/>
      <c r="OKR1" s="143"/>
      <c r="OKS1" s="143"/>
      <c r="OKT1" s="143"/>
      <c r="OKU1" s="143"/>
      <c r="OKV1" s="143"/>
      <c r="OKW1" s="143"/>
      <c r="OKX1" s="143"/>
      <c r="OKY1" s="143"/>
      <c r="OKZ1" s="143"/>
      <c r="OLA1" s="143"/>
      <c r="OLB1" s="143"/>
      <c r="OLC1" s="143"/>
      <c r="OLD1" s="143"/>
      <c r="OLE1" s="143"/>
      <c r="OLF1" s="143"/>
      <c r="OLG1" s="143"/>
      <c r="OLH1" s="143"/>
      <c r="OLI1" s="143"/>
      <c r="OLJ1" s="143"/>
      <c r="OLK1" s="143"/>
      <c r="OLL1" s="143"/>
      <c r="OLM1" s="143"/>
      <c r="OLN1" s="143"/>
      <c r="OLO1" s="143"/>
      <c r="OLP1" s="143"/>
      <c r="OLQ1" s="143"/>
      <c r="OLR1" s="143"/>
      <c r="OLS1" s="143"/>
      <c r="OLT1" s="143"/>
      <c r="OLU1" s="143"/>
      <c r="OLV1" s="143"/>
      <c r="OLW1" s="143"/>
      <c r="OLX1" s="143"/>
      <c r="OLY1" s="143"/>
      <c r="OLZ1" s="143"/>
      <c r="OMA1" s="143"/>
      <c r="OMB1" s="143"/>
      <c r="OMC1" s="143"/>
      <c r="OMD1" s="143"/>
      <c r="OME1" s="143"/>
      <c r="OMF1" s="143"/>
      <c r="OMG1" s="143"/>
      <c r="OMH1" s="143"/>
      <c r="OMI1" s="143"/>
      <c r="OMJ1" s="143"/>
      <c r="OMK1" s="143"/>
      <c r="OML1" s="143"/>
      <c r="OMM1" s="143"/>
      <c r="OMN1" s="143"/>
      <c r="OMO1" s="143"/>
      <c r="OMP1" s="143"/>
      <c r="OMQ1" s="143"/>
      <c r="OMR1" s="143"/>
      <c r="OMS1" s="143"/>
      <c r="OMT1" s="143"/>
      <c r="OMU1" s="143"/>
      <c r="OMV1" s="143"/>
      <c r="OMW1" s="143"/>
      <c r="OMX1" s="143"/>
      <c r="OMY1" s="143"/>
      <c r="OMZ1" s="143"/>
      <c r="ONA1" s="143"/>
      <c r="ONB1" s="143"/>
      <c r="ONC1" s="143"/>
      <c r="OND1" s="143"/>
      <c r="ONE1" s="143"/>
      <c r="ONF1" s="143"/>
      <c r="ONG1" s="143"/>
      <c r="ONH1" s="143"/>
      <c r="ONI1" s="143"/>
      <c r="ONJ1" s="143"/>
      <c r="ONK1" s="143"/>
      <c r="ONL1" s="143"/>
      <c r="ONM1" s="143"/>
      <c r="ONN1" s="143"/>
      <c r="ONO1" s="143"/>
      <c r="ONP1" s="143"/>
      <c r="ONQ1" s="143"/>
      <c r="ONR1" s="143"/>
      <c r="ONS1" s="143"/>
      <c r="ONT1" s="143"/>
      <c r="ONU1" s="143"/>
      <c r="ONV1" s="143"/>
      <c r="ONW1" s="143"/>
      <c r="ONX1" s="143"/>
      <c r="ONY1" s="143"/>
      <c r="ONZ1" s="143"/>
      <c r="OOA1" s="143"/>
      <c r="OOB1" s="143"/>
      <c r="OOC1" s="143"/>
      <c r="OOD1" s="143"/>
      <c r="OOE1" s="143"/>
      <c r="OOF1" s="143"/>
      <c r="OOG1" s="143"/>
      <c r="OOH1" s="143"/>
      <c r="OOI1" s="143"/>
      <c r="OOJ1" s="143"/>
      <c r="OOK1" s="143"/>
      <c r="OOL1" s="143"/>
      <c r="OOM1" s="143"/>
      <c r="OON1" s="143"/>
      <c r="OOO1" s="143"/>
      <c r="OOP1" s="143"/>
      <c r="OOQ1" s="143"/>
      <c r="OOR1" s="143"/>
      <c r="OOS1" s="143"/>
      <c r="OOT1" s="143"/>
      <c r="OOU1" s="143"/>
      <c r="OOV1" s="143"/>
      <c r="OOW1" s="143"/>
      <c r="OOX1" s="143"/>
      <c r="OOY1" s="143"/>
      <c r="OOZ1" s="143"/>
      <c r="OPA1" s="143"/>
      <c r="OPB1" s="143"/>
      <c r="OPC1" s="143"/>
      <c r="OPD1" s="143"/>
      <c r="OPE1" s="143"/>
      <c r="OPF1" s="143"/>
      <c r="OPG1" s="143"/>
      <c r="OPH1" s="143"/>
      <c r="OPI1" s="143"/>
      <c r="OPJ1" s="143"/>
      <c r="OPK1" s="143"/>
      <c r="OPL1" s="143"/>
      <c r="OPM1" s="143"/>
      <c r="OPN1" s="143"/>
      <c r="OPO1" s="143"/>
      <c r="OPP1" s="143"/>
      <c r="OPQ1" s="143"/>
      <c r="OPR1" s="143"/>
      <c r="OPS1" s="143"/>
      <c r="OPT1" s="143"/>
      <c r="OPU1" s="143"/>
      <c r="OPV1" s="143"/>
      <c r="OPW1" s="143"/>
      <c r="OPX1" s="143"/>
      <c r="OPY1" s="143"/>
      <c r="OPZ1" s="143"/>
      <c r="OQA1" s="143"/>
      <c r="OQB1" s="143"/>
      <c r="OQC1" s="143"/>
      <c r="OQD1" s="143"/>
      <c r="OQE1" s="143"/>
      <c r="OQF1" s="143"/>
      <c r="OQG1" s="143"/>
      <c r="OQH1" s="143"/>
      <c r="OQI1" s="143"/>
      <c r="OQJ1" s="143"/>
      <c r="OQK1" s="143"/>
      <c r="OQL1" s="143"/>
      <c r="OQM1" s="143"/>
      <c r="OQN1" s="143"/>
      <c r="OQO1" s="143"/>
      <c r="OQP1" s="143"/>
      <c r="OQQ1" s="143"/>
      <c r="OQR1" s="143"/>
      <c r="OQS1" s="143"/>
      <c r="OQT1" s="143"/>
      <c r="OQU1" s="143"/>
      <c r="OQV1" s="143"/>
      <c r="OQW1" s="143"/>
      <c r="OQX1" s="143"/>
      <c r="OQY1" s="143"/>
      <c r="OQZ1" s="143"/>
      <c r="ORA1" s="143"/>
      <c r="ORB1" s="143"/>
      <c r="ORC1" s="143"/>
      <c r="ORD1" s="143"/>
      <c r="ORE1" s="143"/>
      <c r="ORF1" s="143"/>
      <c r="ORG1" s="143"/>
      <c r="ORH1" s="143"/>
      <c r="ORI1" s="143"/>
      <c r="ORJ1" s="143"/>
      <c r="ORK1" s="143"/>
      <c r="ORL1" s="143"/>
      <c r="ORM1" s="143"/>
      <c r="ORN1" s="143"/>
      <c r="ORO1" s="143"/>
      <c r="ORP1" s="143"/>
      <c r="ORQ1" s="143"/>
      <c r="ORR1" s="143"/>
      <c r="ORS1" s="143"/>
      <c r="ORT1" s="143"/>
      <c r="ORU1" s="143"/>
      <c r="ORV1" s="143"/>
      <c r="ORW1" s="143"/>
      <c r="ORX1" s="143"/>
      <c r="ORY1" s="143"/>
      <c r="ORZ1" s="143"/>
      <c r="OSA1" s="143"/>
      <c r="OSB1" s="143"/>
      <c r="OSC1" s="143"/>
      <c r="OSD1" s="143"/>
      <c r="OSE1" s="143"/>
      <c r="OSF1" s="143"/>
      <c r="OSG1" s="143"/>
      <c r="OSH1" s="143"/>
      <c r="OSI1" s="143"/>
      <c r="OSJ1" s="143"/>
      <c r="OSK1" s="143"/>
      <c r="OSL1" s="143"/>
      <c r="OSM1" s="143"/>
      <c r="OSN1" s="143"/>
      <c r="OSO1" s="143"/>
      <c r="OSP1" s="143"/>
      <c r="OSQ1" s="143"/>
      <c r="OSR1" s="143"/>
      <c r="OSS1" s="143"/>
      <c r="OST1" s="143"/>
      <c r="OSU1" s="143"/>
      <c r="OSV1" s="143"/>
      <c r="OSW1" s="143"/>
      <c r="OSX1" s="143"/>
      <c r="OSY1" s="143"/>
      <c r="OSZ1" s="143"/>
      <c r="OTA1" s="143"/>
      <c r="OTB1" s="143"/>
      <c r="OTC1" s="143"/>
      <c r="OTD1" s="143"/>
      <c r="OTE1" s="143"/>
      <c r="OTF1" s="143"/>
      <c r="OTG1" s="143"/>
      <c r="OTH1" s="143"/>
      <c r="OTI1" s="143"/>
      <c r="OTJ1" s="143"/>
      <c r="OTK1" s="143"/>
      <c r="OTL1" s="143"/>
      <c r="OTM1" s="143"/>
      <c r="OTN1" s="143"/>
      <c r="OTO1" s="143"/>
      <c r="OTP1" s="143"/>
      <c r="OTQ1" s="143"/>
      <c r="OTR1" s="143"/>
      <c r="OTS1" s="143"/>
      <c r="OTT1" s="143"/>
      <c r="OTU1" s="143"/>
      <c r="OTV1" s="143"/>
      <c r="OTW1" s="143"/>
      <c r="OTX1" s="143"/>
      <c r="OTY1" s="143"/>
      <c r="OTZ1" s="143"/>
      <c r="OUA1" s="143"/>
      <c r="OUB1" s="143"/>
      <c r="OUC1" s="143"/>
      <c r="OUD1" s="143"/>
      <c r="OUE1" s="143"/>
      <c r="OUF1" s="143"/>
      <c r="OUG1" s="143"/>
      <c r="OUH1" s="143"/>
      <c r="OUI1" s="143"/>
      <c r="OUJ1" s="143"/>
      <c r="OUK1" s="143"/>
      <c r="OUL1" s="143"/>
      <c r="OUM1" s="143"/>
      <c r="OUN1" s="143"/>
      <c r="OUO1" s="143"/>
      <c r="OUP1" s="143"/>
      <c r="OUQ1" s="143"/>
      <c r="OUR1" s="143"/>
      <c r="OUS1" s="143"/>
      <c r="OUT1" s="143"/>
      <c r="OUU1" s="143"/>
      <c r="OUV1" s="143"/>
      <c r="OUW1" s="143"/>
      <c r="OUX1" s="143"/>
      <c r="OUY1" s="143"/>
      <c r="OUZ1" s="143"/>
      <c r="OVA1" s="143"/>
      <c r="OVB1" s="143"/>
      <c r="OVC1" s="143"/>
      <c r="OVD1" s="143"/>
      <c r="OVE1" s="143"/>
      <c r="OVF1" s="143"/>
      <c r="OVG1" s="143"/>
      <c r="OVH1" s="143"/>
      <c r="OVI1" s="143"/>
      <c r="OVJ1" s="143"/>
      <c r="OVK1" s="143"/>
      <c r="OVL1" s="143"/>
      <c r="OVM1" s="143"/>
      <c r="OVN1" s="143"/>
      <c r="OVO1" s="143"/>
      <c r="OVP1" s="143"/>
      <c r="OVQ1" s="143"/>
      <c r="OVR1" s="143"/>
      <c r="OVS1" s="143"/>
      <c r="OVT1" s="143"/>
      <c r="OVU1" s="143"/>
      <c r="OVV1" s="143"/>
      <c r="OVW1" s="143"/>
      <c r="OVX1" s="143"/>
      <c r="OVY1" s="143"/>
      <c r="OVZ1" s="143"/>
      <c r="OWA1" s="143"/>
      <c r="OWB1" s="143"/>
      <c r="OWC1" s="143"/>
      <c r="OWD1" s="143"/>
      <c r="OWE1" s="143"/>
      <c r="OWF1" s="143"/>
      <c r="OWG1" s="143"/>
      <c r="OWH1" s="143"/>
      <c r="OWI1" s="143"/>
      <c r="OWJ1" s="143"/>
      <c r="OWK1" s="143"/>
      <c r="OWL1" s="143"/>
      <c r="OWM1" s="143"/>
      <c r="OWN1" s="143"/>
      <c r="OWO1" s="143"/>
      <c r="OWP1" s="143"/>
      <c r="OWQ1" s="143"/>
      <c r="OWR1" s="143"/>
      <c r="OWS1" s="143"/>
      <c r="OWT1" s="143"/>
      <c r="OWU1" s="143"/>
      <c r="OWV1" s="143"/>
      <c r="OWW1" s="143"/>
      <c r="OWX1" s="143"/>
      <c r="OWY1" s="143"/>
      <c r="OWZ1" s="143"/>
      <c r="OXA1" s="143"/>
      <c r="OXB1" s="143"/>
      <c r="OXC1" s="143"/>
      <c r="OXD1" s="143"/>
      <c r="OXE1" s="143"/>
      <c r="OXF1" s="143"/>
      <c r="OXG1" s="143"/>
      <c r="OXH1" s="143"/>
      <c r="OXI1" s="143"/>
      <c r="OXJ1" s="143"/>
      <c r="OXK1" s="143"/>
      <c r="OXL1" s="143"/>
      <c r="OXM1" s="143"/>
      <c r="OXN1" s="143"/>
      <c r="OXO1" s="143"/>
      <c r="OXP1" s="143"/>
      <c r="OXQ1" s="143"/>
      <c r="OXR1" s="143"/>
      <c r="OXS1" s="143"/>
      <c r="OXT1" s="143"/>
      <c r="OXU1" s="143"/>
      <c r="OXV1" s="143"/>
      <c r="OXW1" s="143"/>
      <c r="OXX1" s="143"/>
      <c r="OXY1" s="143"/>
      <c r="OXZ1" s="143"/>
      <c r="OYA1" s="143"/>
      <c r="OYB1" s="143"/>
      <c r="OYC1" s="143"/>
      <c r="OYD1" s="143"/>
      <c r="OYE1" s="143"/>
      <c r="OYF1" s="143"/>
      <c r="OYG1" s="143"/>
      <c r="OYH1" s="143"/>
      <c r="OYI1" s="143"/>
      <c r="OYJ1" s="143"/>
      <c r="OYK1" s="143"/>
      <c r="OYL1" s="143"/>
      <c r="OYM1" s="143"/>
      <c r="OYN1" s="143"/>
      <c r="OYO1" s="143"/>
      <c r="OYP1" s="143"/>
      <c r="OYQ1" s="143"/>
      <c r="OYR1" s="143"/>
      <c r="OYS1" s="143"/>
      <c r="OYT1" s="143"/>
      <c r="OYU1" s="143"/>
      <c r="OYV1" s="143"/>
      <c r="OYW1" s="143"/>
      <c r="OYX1" s="143"/>
      <c r="OYY1" s="143"/>
      <c r="OYZ1" s="143"/>
      <c r="OZA1" s="143"/>
      <c r="OZB1" s="143"/>
      <c r="OZC1" s="143"/>
      <c r="OZD1" s="143"/>
      <c r="OZE1" s="143"/>
      <c r="OZF1" s="143"/>
      <c r="OZG1" s="143"/>
      <c r="OZH1" s="143"/>
      <c r="OZI1" s="143"/>
      <c r="OZJ1" s="143"/>
      <c r="OZK1" s="143"/>
      <c r="OZL1" s="143"/>
      <c r="OZM1" s="143"/>
      <c r="OZN1" s="143"/>
      <c r="OZO1" s="143"/>
      <c r="OZP1" s="143"/>
      <c r="OZQ1" s="143"/>
      <c r="OZR1" s="143"/>
      <c r="OZS1" s="143"/>
      <c r="OZT1" s="143"/>
      <c r="OZU1" s="143"/>
      <c r="OZV1" s="143"/>
      <c r="OZW1" s="143"/>
      <c r="OZX1" s="143"/>
      <c r="OZY1" s="143"/>
      <c r="OZZ1" s="143"/>
      <c r="PAA1" s="143"/>
      <c r="PAB1" s="143"/>
      <c r="PAC1" s="143"/>
      <c r="PAD1" s="143"/>
      <c r="PAE1" s="143"/>
      <c r="PAF1" s="143"/>
      <c r="PAG1" s="143"/>
      <c r="PAH1" s="143"/>
      <c r="PAI1" s="143"/>
      <c r="PAJ1" s="143"/>
      <c r="PAK1" s="143"/>
      <c r="PAL1" s="143"/>
      <c r="PAM1" s="143"/>
      <c r="PAN1" s="143"/>
      <c r="PAO1" s="143"/>
      <c r="PAP1" s="143"/>
      <c r="PAQ1" s="143"/>
      <c r="PAR1" s="143"/>
      <c r="PAS1" s="143"/>
      <c r="PAT1" s="143"/>
      <c r="PAU1" s="143"/>
      <c r="PAV1" s="143"/>
      <c r="PAW1" s="143"/>
      <c r="PAX1" s="143"/>
      <c r="PAY1" s="143"/>
      <c r="PAZ1" s="143"/>
      <c r="PBA1" s="143"/>
      <c r="PBB1" s="143"/>
      <c r="PBC1" s="143"/>
      <c r="PBD1" s="143"/>
      <c r="PBE1" s="143"/>
      <c r="PBF1" s="143"/>
      <c r="PBG1" s="143"/>
      <c r="PBH1" s="143"/>
      <c r="PBI1" s="143"/>
      <c r="PBJ1" s="143"/>
      <c r="PBK1" s="143"/>
      <c r="PBL1" s="143"/>
      <c r="PBM1" s="143"/>
      <c r="PBN1" s="143"/>
      <c r="PBO1" s="143"/>
      <c r="PBP1" s="143"/>
      <c r="PBQ1" s="143"/>
      <c r="PBR1" s="143"/>
      <c r="PBS1" s="143"/>
      <c r="PBT1" s="143"/>
      <c r="PBU1" s="143"/>
      <c r="PBV1" s="143"/>
      <c r="PBW1" s="143"/>
      <c r="PBX1" s="143"/>
      <c r="PBY1" s="143"/>
      <c r="PBZ1" s="143"/>
      <c r="PCA1" s="143"/>
      <c r="PCB1" s="143"/>
      <c r="PCC1" s="143"/>
      <c r="PCD1" s="143"/>
      <c r="PCE1" s="143"/>
      <c r="PCF1" s="143"/>
      <c r="PCG1" s="143"/>
      <c r="PCH1" s="143"/>
      <c r="PCI1" s="143"/>
      <c r="PCJ1" s="143"/>
      <c r="PCK1" s="143"/>
      <c r="PCL1" s="143"/>
      <c r="PCM1" s="143"/>
      <c r="PCN1" s="143"/>
      <c r="PCO1" s="143"/>
      <c r="PCP1" s="143"/>
      <c r="PCQ1" s="143"/>
      <c r="PCR1" s="143"/>
      <c r="PCS1" s="143"/>
      <c r="PCT1" s="143"/>
      <c r="PCU1" s="143"/>
      <c r="PCV1" s="143"/>
      <c r="PCW1" s="143"/>
      <c r="PCX1" s="143"/>
      <c r="PCY1" s="143"/>
      <c r="PCZ1" s="143"/>
      <c r="PDA1" s="143"/>
      <c r="PDB1" s="143"/>
      <c r="PDC1" s="143"/>
      <c r="PDD1" s="143"/>
      <c r="PDE1" s="143"/>
      <c r="PDF1" s="143"/>
      <c r="PDG1" s="143"/>
      <c r="PDH1" s="143"/>
      <c r="PDI1" s="143"/>
      <c r="PDJ1" s="143"/>
      <c r="PDK1" s="143"/>
      <c r="PDL1" s="143"/>
      <c r="PDM1" s="143"/>
      <c r="PDN1" s="143"/>
      <c r="PDO1" s="143"/>
      <c r="PDP1" s="143"/>
      <c r="PDQ1" s="143"/>
      <c r="PDR1" s="143"/>
      <c r="PDS1" s="143"/>
      <c r="PDT1" s="143"/>
      <c r="PDU1" s="143"/>
      <c r="PDV1" s="143"/>
      <c r="PDW1" s="143"/>
      <c r="PDX1" s="143"/>
      <c r="PDY1" s="143"/>
      <c r="PDZ1" s="143"/>
      <c r="PEA1" s="143"/>
      <c r="PEB1" s="143"/>
      <c r="PEC1" s="143"/>
      <c r="PED1" s="143"/>
      <c r="PEE1" s="143"/>
      <c r="PEF1" s="143"/>
      <c r="PEG1" s="143"/>
      <c r="PEH1" s="143"/>
      <c r="PEI1" s="143"/>
      <c r="PEJ1" s="143"/>
      <c r="PEK1" s="143"/>
      <c r="PEL1" s="143"/>
      <c r="PEM1" s="143"/>
      <c r="PEN1" s="143"/>
      <c r="PEO1" s="143"/>
      <c r="PEP1" s="143"/>
      <c r="PEQ1" s="143"/>
      <c r="PER1" s="143"/>
      <c r="PES1" s="143"/>
      <c r="PET1" s="143"/>
      <c r="PEU1" s="143"/>
      <c r="PEV1" s="143"/>
      <c r="PEW1" s="143"/>
      <c r="PEX1" s="143"/>
      <c r="PEY1" s="143"/>
      <c r="PEZ1" s="143"/>
      <c r="PFA1" s="143"/>
      <c r="PFB1" s="143"/>
      <c r="PFC1" s="143"/>
      <c r="PFD1" s="143"/>
      <c r="PFE1" s="143"/>
      <c r="PFF1" s="143"/>
      <c r="PFG1" s="143"/>
      <c r="PFH1" s="143"/>
      <c r="PFI1" s="143"/>
      <c r="PFJ1" s="143"/>
      <c r="PFK1" s="143"/>
      <c r="PFL1" s="143"/>
      <c r="PFM1" s="143"/>
      <c r="PFN1" s="143"/>
      <c r="PFO1" s="143"/>
      <c r="PFP1" s="143"/>
      <c r="PFQ1" s="143"/>
      <c r="PFR1" s="143"/>
      <c r="PFS1" s="143"/>
      <c r="PFT1" s="143"/>
      <c r="PFU1" s="143"/>
      <c r="PFV1" s="143"/>
      <c r="PFW1" s="143"/>
      <c r="PFX1" s="143"/>
      <c r="PFY1" s="143"/>
      <c r="PFZ1" s="143"/>
      <c r="PGA1" s="143"/>
      <c r="PGB1" s="143"/>
      <c r="PGC1" s="143"/>
      <c r="PGD1" s="143"/>
      <c r="PGE1" s="143"/>
      <c r="PGF1" s="143"/>
      <c r="PGG1" s="143"/>
      <c r="PGH1" s="143"/>
      <c r="PGI1" s="143"/>
      <c r="PGJ1" s="143"/>
      <c r="PGK1" s="143"/>
      <c r="PGL1" s="143"/>
      <c r="PGM1" s="143"/>
      <c r="PGN1" s="143"/>
      <c r="PGO1" s="143"/>
      <c r="PGP1" s="143"/>
      <c r="PGQ1" s="143"/>
      <c r="PGR1" s="143"/>
      <c r="PGS1" s="143"/>
      <c r="PGT1" s="143"/>
      <c r="PGU1" s="143"/>
      <c r="PGV1" s="143"/>
      <c r="PGW1" s="143"/>
      <c r="PGX1" s="143"/>
      <c r="PGY1" s="143"/>
      <c r="PGZ1" s="143"/>
      <c r="PHA1" s="143"/>
      <c r="PHB1" s="143"/>
      <c r="PHC1" s="143"/>
      <c r="PHD1" s="143"/>
      <c r="PHE1" s="143"/>
      <c r="PHF1" s="143"/>
      <c r="PHG1" s="143"/>
      <c r="PHH1" s="143"/>
      <c r="PHI1" s="143"/>
      <c r="PHJ1" s="143"/>
      <c r="PHK1" s="143"/>
      <c r="PHL1" s="143"/>
      <c r="PHM1" s="143"/>
      <c r="PHN1" s="143"/>
      <c r="PHO1" s="143"/>
      <c r="PHP1" s="143"/>
      <c r="PHQ1" s="143"/>
      <c r="PHR1" s="143"/>
      <c r="PHS1" s="143"/>
      <c r="PHT1" s="143"/>
      <c r="PHU1" s="143"/>
      <c r="PHV1" s="143"/>
      <c r="PHW1" s="143"/>
      <c r="PHX1" s="143"/>
      <c r="PHY1" s="143"/>
      <c r="PHZ1" s="143"/>
      <c r="PIA1" s="143"/>
      <c r="PIB1" s="143"/>
      <c r="PIC1" s="143"/>
      <c r="PID1" s="143"/>
      <c r="PIE1" s="143"/>
      <c r="PIF1" s="143"/>
      <c r="PIG1" s="143"/>
      <c r="PIH1" s="143"/>
      <c r="PII1" s="143"/>
      <c r="PIJ1" s="143"/>
      <c r="PIK1" s="143"/>
      <c r="PIL1" s="143"/>
      <c r="PIM1" s="143"/>
      <c r="PIN1" s="143"/>
      <c r="PIO1" s="143"/>
      <c r="PIP1" s="143"/>
      <c r="PIQ1" s="143"/>
      <c r="PIR1" s="143"/>
      <c r="PIS1" s="143"/>
      <c r="PIT1" s="143"/>
      <c r="PIU1" s="143"/>
      <c r="PIV1" s="143"/>
      <c r="PIW1" s="143"/>
      <c r="PIX1" s="143"/>
      <c r="PIY1" s="143"/>
      <c r="PIZ1" s="143"/>
      <c r="PJA1" s="143"/>
      <c r="PJB1" s="143"/>
      <c r="PJC1" s="143"/>
      <c r="PJD1" s="143"/>
      <c r="PJE1" s="143"/>
      <c r="PJF1" s="143"/>
      <c r="PJG1" s="143"/>
      <c r="PJH1" s="143"/>
      <c r="PJI1" s="143"/>
      <c r="PJJ1" s="143"/>
      <c r="PJK1" s="143"/>
      <c r="PJL1" s="143"/>
      <c r="PJM1" s="143"/>
      <c r="PJN1" s="143"/>
      <c r="PJO1" s="143"/>
      <c r="PJP1" s="143"/>
      <c r="PJQ1" s="143"/>
      <c r="PJR1" s="143"/>
      <c r="PJS1" s="143"/>
      <c r="PJT1" s="143"/>
      <c r="PJU1" s="143"/>
      <c r="PJV1" s="143"/>
      <c r="PJW1" s="143"/>
      <c r="PJX1" s="143"/>
      <c r="PJY1" s="143"/>
      <c r="PJZ1" s="143"/>
      <c r="PKA1" s="143"/>
      <c r="PKB1" s="143"/>
      <c r="PKC1" s="143"/>
      <c r="PKD1" s="143"/>
      <c r="PKE1" s="143"/>
      <c r="PKF1" s="143"/>
      <c r="PKG1" s="143"/>
      <c r="PKH1" s="143"/>
      <c r="PKI1" s="143"/>
      <c r="PKJ1" s="143"/>
      <c r="PKK1" s="143"/>
      <c r="PKL1" s="143"/>
      <c r="PKM1" s="143"/>
      <c r="PKN1" s="143"/>
      <c r="PKO1" s="143"/>
      <c r="PKP1" s="143"/>
      <c r="PKQ1" s="143"/>
      <c r="PKR1" s="143"/>
      <c r="PKS1" s="143"/>
      <c r="PKT1" s="143"/>
      <c r="PKU1" s="143"/>
      <c r="PKV1" s="143"/>
      <c r="PKW1" s="143"/>
      <c r="PKX1" s="143"/>
      <c r="PKY1" s="143"/>
      <c r="PKZ1" s="143"/>
      <c r="PLA1" s="143"/>
      <c r="PLB1" s="143"/>
      <c r="PLC1" s="143"/>
      <c r="PLD1" s="143"/>
      <c r="PLE1" s="143"/>
      <c r="PLF1" s="143"/>
      <c r="PLG1" s="143"/>
      <c r="PLH1" s="143"/>
      <c r="PLI1" s="143"/>
      <c r="PLJ1" s="143"/>
      <c r="PLK1" s="143"/>
      <c r="PLL1" s="143"/>
      <c r="PLM1" s="143"/>
      <c r="PLN1" s="143"/>
      <c r="PLO1" s="143"/>
      <c r="PLP1" s="143"/>
      <c r="PLQ1" s="143"/>
      <c r="PLR1" s="143"/>
      <c r="PLS1" s="143"/>
      <c r="PLT1" s="143"/>
      <c r="PLU1" s="143"/>
      <c r="PLV1" s="143"/>
      <c r="PLW1" s="143"/>
      <c r="PLX1" s="143"/>
      <c r="PLY1" s="143"/>
      <c r="PLZ1" s="143"/>
      <c r="PMA1" s="143"/>
      <c r="PMB1" s="143"/>
      <c r="PMC1" s="143"/>
      <c r="PMD1" s="143"/>
      <c r="PME1" s="143"/>
      <c r="PMF1" s="143"/>
      <c r="PMG1" s="143"/>
      <c r="PMH1" s="143"/>
      <c r="PMI1" s="143"/>
      <c r="PMJ1" s="143"/>
      <c r="PMK1" s="143"/>
      <c r="PML1" s="143"/>
      <c r="PMM1" s="143"/>
      <c r="PMN1" s="143"/>
      <c r="PMO1" s="143"/>
      <c r="PMP1" s="143"/>
      <c r="PMQ1" s="143"/>
      <c r="PMR1" s="143"/>
      <c r="PMS1" s="143"/>
      <c r="PMT1" s="143"/>
      <c r="PMU1" s="143"/>
      <c r="PMV1" s="143"/>
      <c r="PMW1" s="143"/>
      <c r="PMX1" s="143"/>
      <c r="PMY1" s="143"/>
      <c r="PMZ1" s="143"/>
      <c r="PNA1" s="143"/>
      <c r="PNB1" s="143"/>
      <c r="PNC1" s="143"/>
      <c r="PND1" s="143"/>
      <c r="PNE1" s="143"/>
      <c r="PNF1" s="143"/>
      <c r="PNG1" s="143"/>
      <c r="PNH1" s="143"/>
      <c r="PNI1" s="143"/>
      <c r="PNJ1" s="143"/>
      <c r="PNK1" s="143"/>
      <c r="PNL1" s="143"/>
      <c r="PNM1" s="143"/>
      <c r="PNN1" s="143"/>
      <c r="PNO1" s="143"/>
      <c r="PNP1" s="143"/>
      <c r="PNQ1" s="143"/>
      <c r="PNR1" s="143"/>
      <c r="PNS1" s="143"/>
      <c r="PNT1" s="143"/>
      <c r="PNU1" s="143"/>
      <c r="PNV1" s="143"/>
      <c r="PNW1" s="143"/>
      <c r="PNX1" s="143"/>
      <c r="PNY1" s="143"/>
      <c r="PNZ1" s="143"/>
      <c r="POA1" s="143"/>
      <c r="POB1" s="143"/>
      <c r="POC1" s="143"/>
      <c r="POD1" s="143"/>
      <c r="POE1" s="143"/>
      <c r="POF1" s="143"/>
      <c r="POG1" s="143"/>
      <c r="POH1" s="143"/>
      <c r="POI1" s="143"/>
      <c r="POJ1" s="143"/>
      <c r="POK1" s="143"/>
      <c r="POL1" s="143"/>
      <c r="POM1" s="143"/>
      <c r="PON1" s="143"/>
      <c r="POO1" s="143"/>
      <c r="POP1" s="143"/>
      <c r="POQ1" s="143"/>
      <c r="POR1" s="143"/>
      <c r="POS1" s="143"/>
      <c r="POT1" s="143"/>
      <c r="POU1" s="143"/>
      <c r="POV1" s="143"/>
      <c r="POW1" s="143"/>
      <c r="POX1" s="143"/>
      <c r="POY1" s="143"/>
      <c r="POZ1" s="143"/>
      <c r="PPA1" s="143"/>
      <c r="PPB1" s="143"/>
      <c r="PPC1" s="143"/>
      <c r="PPD1" s="143"/>
      <c r="PPE1" s="143"/>
      <c r="PPF1" s="143"/>
      <c r="PPG1" s="143"/>
      <c r="PPH1" s="143"/>
      <c r="PPI1" s="143"/>
      <c r="PPJ1" s="143"/>
      <c r="PPK1" s="143"/>
      <c r="PPL1" s="143"/>
      <c r="PPM1" s="143"/>
      <c r="PPN1" s="143"/>
      <c r="PPO1" s="143"/>
      <c r="PPP1" s="143"/>
      <c r="PPQ1" s="143"/>
      <c r="PPR1" s="143"/>
      <c r="PPS1" s="143"/>
      <c r="PPT1" s="143"/>
      <c r="PPU1" s="143"/>
      <c r="PPV1" s="143"/>
      <c r="PPW1" s="143"/>
      <c r="PPX1" s="143"/>
      <c r="PPY1" s="143"/>
      <c r="PPZ1" s="143"/>
      <c r="PQA1" s="143"/>
      <c r="PQB1" s="143"/>
      <c r="PQC1" s="143"/>
      <c r="PQD1" s="143"/>
      <c r="PQE1" s="143"/>
      <c r="PQF1" s="143"/>
      <c r="PQG1" s="143"/>
      <c r="PQH1" s="143"/>
      <c r="PQI1" s="143"/>
      <c r="PQJ1" s="143"/>
      <c r="PQK1" s="143"/>
      <c r="PQL1" s="143"/>
      <c r="PQM1" s="143"/>
      <c r="PQN1" s="143"/>
      <c r="PQO1" s="143"/>
      <c r="PQP1" s="143"/>
      <c r="PQQ1" s="143"/>
      <c r="PQR1" s="143"/>
      <c r="PQS1" s="143"/>
      <c r="PQT1" s="143"/>
      <c r="PQU1" s="143"/>
      <c r="PQV1" s="143"/>
      <c r="PQW1" s="143"/>
      <c r="PQX1" s="143"/>
      <c r="PQY1" s="143"/>
      <c r="PQZ1" s="143"/>
      <c r="PRA1" s="143"/>
      <c r="PRB1" s="143"/>
      <c r="PRC1" s="143"/>
      <c r="PRD1" s="143"/>
      <c r="PRE1" s="143"/>
      <c r="PRF1" s="143"/>
      <c r="PRG1" s="143"/>
      <c r="PRH1" s="143"/>
      <c r="PRI1" s="143"/>
      <c r="PRJ1" s="143"/>
      <c r="PRK1" s="143"/>
      <c r="PRL1" s="143"/>
      <c r="PRM1" s="143"/>
      <c r="PRN1" s="143"/>
      <c r="PRO1" s="143"/>
      <c r="PRP1" s="143"/>
      <c r="PRQ1" s="143"/>
      <c r="PRR1" s="143"/>
      <c r="PRS1" s="143"/>
      <c r="PRT1" s="143"/>
      <c r="PRU1" s="143"/>
      <c r="PRV1" s="143"/>
      <c r="PRW1" s="143"/>
      <c r="PRX1" s="143"/>
      <c r="PRY1" s="143"/>
      <c r="PRZ1" s="143"/>
      <c r="PSA1" s="143"/>
      <c r="PSB1" s="143"/>
      <c r="PSC1" s="143"/>
      <c r="PSD1" s="143"/>
      <c r="PSE1" s="143"/>
      <c r="PSF1" s="143"/>
      <c r="PSG1" s="143"/>
      <c r="PSH1" s="143"/>
      <c r="PSI1" s="143"/>
      <c r="PSJ1" s="143"/>
      <c r="PSK1" s="143"/>
      <c r="PSL1" s="143"/>
      <c r="PSM1" s="143"/>
      <c r="PSN1" s="143"/>
      <c r="PSO1" s="143"/>
      <c r="PSP1" s="143"/>
      <c r="PSQ1" s="143"/>
      <c r="PSR1" s="143"/>
      <c r="PSS1" s="143"/>
      <c r="PST1" s="143"/>
      <c r="PSU1" s="143"/>
      <c r="PSV1" s="143"/>
      <c r="PSW1" s="143"/>
      <c r="PSX1" s="143"/>
      <c r="PSY1" s="143"/>
      <c r="PSZ1" s="143"/>
      <c r="PTA1" s="143"/>
      <c r="PTB1" s="143"/>
      <c r="PTC1" s="143"/>
      <c r="PTD1" s="143"/>
      <c r="PTE1" s="143"/>
      <c r="PTF1" s="143"/>
      <c r="PTG1" s="143"/>
      <c r="PTH1" s="143"/>
      <c r="PTI1" s="143"/>
      <c r="PTJ1" s="143"/>
      <c r="PTK1" s="143"/>
      <c r="PTL1" s="143"/>
      <c r="PTM1" s="143"/>
      <c r="PTN1" s="143"/>
      <c r="PTO1" s="143"/>
      <c r="PTP1" s="143"/>
      <c r="PTQ1" s="143"/>
      <c r="PTR1" s="143"/>
      <c r="PTS1" s="143"/>
      <c r="PTT1" s="143"/>
      <c r="PTU1" s="143"/>
      <c r="PTV1" s="143"/>
      <c r="PTW1" s="143"/>
      <c r="PTX1" s="143"/>
      <c r="PTY1" s="143"/>
      <c r="PTZ1" s="143"/>
      <c r="PUA1" s="143"/>
      <c r="PUB1" s="143"/>
      <c r="PUC1" s="143"/>
      <c r="PUD1" s="143"/>
      <c r="PUE1" s="143"/>
      <c r="PUF1" s="143"/>
      <c r="PUG1" s="143"/>
      <c r="PUH1" s="143"/>
      <c r="PUI1" s="143"/>
      <c r="PUJ1" s="143"/>
      <c r="PUK1" s="143"/>
      <c r="PUL1" s="143"/>
      <c r="PUM1" s="143"/>
      <c r="PUN1" s="143"/>
      <c r="PUO1" s="143"/>
      <c r="PUP1" s="143"/>
      <c r="PUQ1" s="143"/>
      <c r="PUR1" s="143"/>
      <c r="PUS1" s="143"/>
      <c r="PUT1" s="143"/>
      <c r="PUU1" s="143"/>
      <c r="PUV1" s="143"/>
      <c r="PUW1" s="143"/>
      <c r="PUX1" s="143"/>
      <c r="PUY1" s="143"/>
      <c r="PUZ1" s="143"/>
      <c r="PVA1" s="143"/>
      <c r="PVB1" s="143"/>
      <c r="PVC1" s="143"/>
      <c r="PVD1" s="143"/>
      <c r="PVE1" s="143"/>
      <c r="PVF1" s="143"/>
      <c r="PVG1" s="143"/>
      <c r="PVH1" s="143"/>
      <c r="PVI1" s="143"/>
      <c r="PVJ1" s="143"/>
      <c r="PVK1" s="143"/>
      <c r="PVL1" s="143"/>
      <c r="PVM1" s="143"/>
      <c r="PVN1" s="143"/>
      <c r="PVO1" s="143"/>
      <c r="PVP1" s="143"/>
      <c r="PVQ1" s="143"/>
      <c r="PVR1" s="143"/>
      <c r="PVS1" s="143"/>
      <c r="PVT1" s="143"/>
      <c r="PVU1" s="143"/>
      <c r="PVV1" s="143"/>
      <c r="PVW1" s="143"/>
      <c r="PVX1" s="143"/>
      <c r="PVY1" s="143"/>
      <c r="PVZ1" s="143"/>
      <c r="PWA1" s="143"/>
      <c r="PWB1" s="143"/>
      <c r="PWC1" s="143"/>
      <c r="PWD1" s="143"/>
      <c r="PWE1" s="143"/>
      <c r="PWF1" s="143"/>
      <c r="PWG1" s="143"/>
      <c r="PWH1" s="143"/>
      <c r="PWI1" s="143"/>
      <c r="PWJ1" s="143"/>
      <c r="PWK1" s="143"/>
      <c r="PWL1" s="143"/>
      <c r="PWM1" s="143"/>
      <c r="PWN1" s="143"/>
      <c r="PWO1" s="143"/>
      <c r="PWP1" s="143"/>
      <c r="PWQ1" s="143"/>
      <c r="PWR1" s="143"/>
      <c r="PWS1" s="143"/>
      <c r="PWT1" s="143"/>
      <c r="PWU1" s="143"/>
      <c r="PWV1" s="143"/>
      <c r="PWW1" s="143"/>
      <c r="PWX1" s="143"/>
      <c r="PWY1" s="143"/>
      <c r="PWZ1" s="143"/>
      <c r="PXA1" s="143"/>
      <c r="PXB1" s="143"/>
      <c r="PXC1" s="143"/>
      <c r="PXD1" s="143"/>
      <c r="PXE1" s="143"/>
      <c r="PXF1" s="143"/>
      <c r="PXG1" s="143"/>
      <c r="PXH1" s="143"/>
      <c r="PXI1" s="143"/>
      <c r="PXJ1" s="143"/>
      <c r="PXK1" s="143"/>
      <c r="PXL1" s="143"/>
      <c r="PXM1" s="143"/>
      <c r="PXN1" s="143"/>
      <c r="PXO1" s="143"/>
      <c r="PXP1" s="143"/>
      <c r="PXQ1" s="143"/>
      <c r="PXR1" s="143"/>
      <c r="PXS1" s="143"/>
      <c r="PXT1" s="143"/>
      <c r="PXU1" s="143"/>
      <c r="PXV1" s="143"/>
      <c r="PXW1" s="143"/>
      <c r="PXX1" s="143"/>
      <c r="PXY1" s="143"/>
      <c r="PXZ1" s="143"/>
      <c r="PYA1" s="143"/>
      <c r="PYB1" s="143"/>
      <c r="PYC1" s="143"/>
      <c r="PYD1" s="143"/>
      <c r="PYE1" s="143"/>
      <c r="PYF1" s="143"/>
      <c r="PYG1" s="143"/>
      <c r="PYH1" s="143"/>
      <c r="PYI1" s="143"/>
      <c r="PYJ1" s="143"/>
      <c r="PYK1" s="143"/>
      <c r="PYL1" s="143"/>
      <c r="PYM1" s="143"/>
      <c r="PYN1" s="143"/>
      <c r="PYO1" s="143"/>
      <c r="PYP1" s="143"/>
      <c r="PYQ1" s="143"/>
      <c r="PYR1" s="143"/>
      <c r="PYS1" s="143"/>
      <c r="PYT1" s="143"/>
      <c r="PYU1" s="143"/>
      <c r="PYV1" s="143"/>
      <c r="PYW1" s="143"/>
      <c r="PYX1" s="143"/>
      <c r="PYY1" s="143"/>
      <c r="PYZ1" s="143"/>
      <c r="PZA1" s="143"/>
      <c r="PZB1" s="143"/>
      <c r="PZC1" s="143"/>
      <c r="PZD1" s="143"/>
      <c r="PZE1" s="143"/>
      <c r="PZF1" s="143"/>
      <c r="PZG1" s="143"/>
      <c r="PZH1" s="143"/>
      <c r="PZI1" s="143"/>
      <c r="PZJ1" s="143"/>
      <c r="PZK1" s="143"/>
      <c r="PZL1" s="143"/>
      <c r="PZM1" s="143"/>
      <c r="PZN1" s="143"/>
      <c r="PZO1" s="143"/>
      <c r="PZP1" s="143"/>
      <c r="PZQ1" s="143"/>
      <c r="PZR1" s="143"/>
      <c r="PZS1" s="143"/>
      <c r="PZT1" s="143"/>
      <c r="PZU1" s="143"/>
      <c r="PZV1" s="143"/>
      <c r="PZW1" s="143"/>
      <c r="PZX1" s="143"/>
      <c r="PZY1" s="143"/>
      <c r="PZZ1" s="143"/>
      <c r="QAA1" s="143"/>
      <c r="QAB1" s="143"/>
      <c r="QAC1" s="143"/>
      <c r="QAD1" s="143"/>
      <c r="QAE1" s="143"/>
      <c r="QAF1" s="143"/>
      <c r="QAG1" s="143"/>
      <c r="QAH1" s="143"/>
      <c r="QAI1" s="143"/>
      <c r="QAJ1" s="143"/>
      <c r="QAK1" s="143"/>
      <c r="QAL1" s="143"/>
      <c r="QAM1" s="143"/>
      <c r="QAN1" s="143"/>
      <c r="QAO1" s="143"/>
      <c r="QAP1" s="143"/>
      <c r="QAQ1" s="143"/>
      <c r="QAR1" s="143"/>
      <c r="QAS1" s="143"/>
      <c r="QAT1" s="143"/>
      <c r="QAU1" s="143"/>
      <c r="QAV1" s="143"/>
      <c r="QAW1" s="143"/>
      <c r="QAX1" s="143"/>
      <c r="QAY1" s="143"/>
      <c r="QAZ1" s="143"/>
      <c r="QBA1" s="143"/>
      <c r="QBB1" s="143"/>
      <c r="QBC1" s="143"/>
      <c r="QBD1" s="143"/>
      <c r="QBE1" s="143"/>
      <c r="QBF1" s="143"/>
      <c r="QBG1" s="143"/>
      <c r="QBH1" s="143"/>
      <c r="QBI1" s="143"/>
      <c r="QBJ1" s="143"/>
      <c r="QBK1" s="143"/>
      <c r="QBL1" s="143"/>
      <c r="QBM1" s="143"/>
      <c r="QBN1" s="143"/>
      <c r="QBO1" s="143"/>
      <c r="QBP1" s="143"/>
      <c r="QBQ1" s="143"/>
      <c r="QBR1" s="143"/>
      <c r="QBS1" s="143"/>
      <c r="QBT1" s="143"/>
      <c r="QBU1" s="143"/>
      <c r="QBV1" s="143"/>
      <c r="QBW1" s="143"/>
      <c r="QBX1" s="143"/>
      <c r="QBY1" s="143"/>
      <c r="QBZ1" s="143"/>
      <c r="QCA1" s="143"/>
      <c r="QCB1" s="143"/>
      <c r="QCC1" s="143"/>
      <c r="QCD1" s="143"/>
      <c r="QCE1" s="143"/>
      <c r="QCF1" s="143"/>
      <c r="QCG1" s="143"/>
      <c r="QCH1" s="143"/>
      <c r="QCI1" s="143"/>
      <c r="QCJ1" s="143"/>
      <c r="QCK1" s="143"/>
      <c r="QCL1" s="143"/>
      <c r="QCM1" s="143"/>
      <c r="QCN1" s="143"/>
      <c r="QCO1" s="143"/>
      <c r="QCP1" s="143"/>
      <c r="QCQ1" s="143"/>
      <c r="QCR1" s="143"/>
      <c r="QCS1" s="143"/>
      <c r="QCT1" s="143"/>
      <c r="QCU1" s="143"/>
      <c r="QCV1" s="143"/>
      <c r="QCW1" s="143"/>
      <c r="QCX1" s="143"/>
      <c r="QCY1" s="143"/>
      <c r="QCZ1" s="143"/>
      <c r="QDA1" s="143"/>
      <c r="QDB1" s="143"/>
      <c r="QDC1" s="143"/>
      <c r="QDD1" s="143"/>
      <c r="QDE1" s="143"/>
      <c r="QDF1" s="143"/>
      <c r="QDG1" s="143"/>
      <c r="QDH1" s="143"/>
      <c r="QDI1" s="143"/>
      <c r="QDJ1" s="143"/>
      <c r="QDK1" s="143"/>
      <c r="QDL1" s="143"/>
      <c r="QDM1" s="143"/>
      <c r="QDN1" s="143"/>
      <c r="QDO1" s="143"/>
      <c r="QDP1" s="143"/>
      <c r="QDQ1" s="143"/>
      <c r="QDR1" s="143"/>
      <c r="QDS1" s="143"/>
      <c r="QDT1" s="143"/>
      <c r="QDU1" s="143"/>
      <c r="QDV1" s="143"/>
      <c r="QDW1" s="143"/>
      <c r="QDX1" s="143"/>
      <c r="QDY1" s="143"/>
      <c r="QDZ1" s="143"/>
      <c r="QEA1" s="143"/>
      <c r="QEB1" s="143"/>
      <c r="QEC1" s="143"/>
      <c r="QED1" s="143"/>
      <c r="QEE1" s="143"/>
      <c r="QEF1" s="143"/>
      <c r="QEG1" s="143"/>
      <c r="QEH1" s="143"/>
      <c r="QEI1" s="143"/>
      <c r="QEJ1" s="143"/>
      <c r="QEK1" s="143"/>
      <c r="QEL1" s="143"/>
      <c r="QEM1" s="143"/>
      <c r="QEN1" s="143"/>
      <c r="QEO1" s="143"/>
      <c r="QEP1" s="143"/>
      <c r="QEQ1" s="143"/>
      <c r="QER1" s="143"/>
      <c r="QES1" s="143"/>
      <c r="QET1" s="143"/>
      <c r="QEU1" s="143"/>
      <c r="QEV1" s="143"/>
      <c r="QEW1" s="143"/>
      <c r="QEX1" s="143"/>
      <c r="QEY1" s="143"/>
      <c r="QEZ1" s="143"/>
      <c r="QFA1" s="143"/>
      <c r="QFB1" s="143"/>
      <c r="QFC1" s="143"/>
      <c r="QFD1" s="143"/>
      <c r="QFE1" s="143"/>
      <c r="QFF1" s="143"/>
      <c r="QFG1" s="143"/>
      <c r="QFH1" s="143"/>
      <c r="QFI1" s="143"/>
      <c r="QFJ1" s="143"/>
      <c r="QFK1" s="143"/>
      <c r="QFL1" s="143"/>
      <c r="QFM1" s="143"/>
      <c r="QFN1" s="143"/>
      <c r="QFO1" s="143"/>
      <c r="QFP1" s="143"/>
      <c r="QFQ1" s="143"/>
      <c r="QFR1" s="143"/>
      <c r="QFS1" s="143"/>
      <c r="QFT1" s="143"/>
      <c r="QFU1" s="143"/>
      <c r="QFV1" s="143"/>
      <c r="QFW1" s="143"/>
      <c r="QFX1" s="143"/>
      <c r="QFY1" s="143"/>
      <c r="QFZ1" s="143"/>
      <c r="QGA1" s="143"/>
      <c r="QGB1" s="143"/>
      <c r="QGC1" s="143"/>
      <c r="QGD1" s="143"/>
      <c r="QGE1" s="143"/>
      <c r="QGF1" s="143"/>
      <c r="QGG1" s="143"/>
      <c r="QGH1" s="143"/>
      <c r="QGI1" s="143"/>
      <c r="QGJ1" s="143"/>
      <c r="QGK1" s="143"/>
      <c r="QGL1" s="143"/>
      <c r="QGM1" s="143"/>
      <c r="QGN1" s="143"/>
      <c r="QGO1" s="143"/>
      <c r="QGP1" s="143"/>
      <c r="QGQ1" s="143"/>
      <c r="QGR1" s="143"/>
      <c r="QGS1" s="143"/>
      <c r="QGT1" s="143"/>
      <c r="QGU1" s="143"/>
      <c r="QGV1" s="143"/>
      <c r="QGW1" s="143"/>
      <c r="QGX1" s="143"/>
      <c r="QGY1" s="143"/>
      <c r="QGZ1" s="143"/>
      <c r="QHA1" s="143"/>
      <c r="QHB1" s="143"/>
      <c r="QHC1" s="143"/>
      <c r="QHD1" s="143"/>
      <c r="QHE1" s="143"/>
      <c r="QHF1" s="143"/>
      <c r="QHG1" s="143"/>
      <c r="QHH1" s="143"/>
      <c r="QHI1" s="143"/>
      <c r="QHJ1" s="143"/>
      <c r="QHK1" s="143"/>
      <c r="QHL1" s="143"/>
      <c r="QHM1" s="143"/>
      <c r="QHN1" s="143"/>
      <c r="QHO1" s="143"/>
      <c r="QHP1" s="143"/>
      <c r="QHQ1" s="143"/>
      <c r="QHR1" s="143"/>
      <c r="QHS1" s="143"/>
      <c r="QHT1" s="143"/>
      <c r="QHU1" s="143"/>
      <c r="QHV1" s="143"/>
      <c r="QHW1" s="143"/>
      <c r="QHX1" s="143"/>
      <c r="QHY1" s="143"/>
      <c r="QHZ1" s="143"/>
      <c r="QIA1" s="143"/>
      <c r="QIB1" s="143"/>
      <c r="QIC1" s="143"/>
      <c r="QID1" s="143"/>
      <c r="QIE1" s="143"/>
      <c r="QIF1" s="143"/>
      <c r="QIG1" s="143"/>
      <c r="QIH1" s="143"/>
      <c r="QII1" s="143"/>
      <c r="QIJ1" s="143"/>
      <c r="QIK1" s="143"/>
      <c r="QIL1" s="143"/>
      <c r="QIM1" s="143"/>
      <c r="QIN1" s="143"/>
      <c r="QIO1" s="143"/>
      <c r="QIP1" s="143"/>
      <c r="QIQ1" s="143"/>
      <c r="QIR1" s="143"/>
      <c r="QIS1" s="143"/>
      <c r="QIT1" s="143"/>
      <c r="QIU1" s="143"/>
      <c r="QIV1" s="143"/>
      <c r="QIW1" s="143"/>
      <c r="QIX1" s="143"/>
      <c r="QIY1" s="143"/>
      <c r="QIZ1" s="143"/>
      <c r="QJA1" s="143"/>
      <c r="QJB1" s="143"/>
      <c r="QJC1" s="143"/>
      <c r="QJD1" s="143"/>
      <c r="QJE1" s="143"/>
      <c r="QJF1" s="143"/>
      <c r="QJG1" s="143"/>
      <c r="QJH1" s="143"/>
      <c r="QJI1" s="143"/>
      <c r="QJJ1" s="143"/>
      <c r="QJK1" s="143"/>
      <c r="QJL1" s="143"/>
      <c r="QJM1" s="143"/>
      <c r="QJN1" s="143"/>
      <c r="QJO1" s="143"/>
      <c r="QJP1" s="143"/>
      <c r="QJQ1" s="143"/>
      <c r="QJR1" s="143"/>
      <c r="QJS1" s="143"/>
      <c r="QJT1" s="143"/>
      <c r="QJU1" s="143"/>
      <c r="QJV1" s="143"/>
      <c r="QJW1" s="143"/>
      <c r="QJX1" s="143"/>
      <c r="QJY1" s="143"/>
      <c r="QJZ1" s="143"/>
      <c r="QKA1" s="143"/>
      <c r="QKB1" s="143"/>
      <c r="QKC1" s="143"/>
      <c r="QKD1" s="143"/>
      <c r="QKE1" s="143"/>
      <c r="QKF1" s="143"/>
      <c r="QKG1" s="143"/>
      <c r="QKH1" s="143"/>
      <c r="QKI1" s="143"/>
      <c r="QKJ1" s="143"/>
      <c r="QKK1" s="143"/>
      <c r="QKL1" s="143"/>
      <c r="QKM1" s="143"/>
      <c r="QKN1" s="143"/>
      <c r="QKO1" s="143"/>
      <c r="QKP1" s="143"/>
      <c r="QKQ1" s="143"/>
      <c r="QKR1" s="143"/>
      <c r="QKS1" s="143"/>
      <c r="QKT1" s="143"/>
      <c r="QKU1" s="143"/>
      <c r="QKV1" s="143"/>
      <c r="QKW1" s="143"/>
      <c r="QKX1" s="143"/>
      <c r="QKY1" s="143"/>
      <c r="QKZ1" s="143"/>
      <c r="QLA1" s="143"/>
      <c r="QLB1" s="143"/>
      <c r="QLC1" s="143"/>
      <c r="QLD1" s="143"/>
      <c r="QLE1" s="143"/>
      <c r="QLF1" s="143"/>
      <c r="QLG1" s="143"/>
      <c r="QLH1" s="143"/>
      <c r="QLI1" s="143"/>
      <c r="QLJ1" s="143"/>
      <c r="QLK1" s="143"/>
      <c r="QLL1" s="143"/>
      <c r="QLM1" s="143"/>
      <c r="QLN1" s="143"/>
      <c r="QLO1" s="143"/>
      <c r="QLP1" s="143"/>
      <c r="QLQ1" s="143"/>
      <c r="QLR1" s="143"/>
      <c r="QLS1" s="143"/>
      <c r="QLT1" s="143"/>
      <c r="QLU1" s="143"/>
      <c r="QLV1" s="143"/>
      <c r="QLW1" s="143"/>
      <c r="QLX1" s="143"/>
      <c r="QLY1" s="143"/>
      <c r="QLZ1" s="143"/>
      <c r="QMA1" s="143"/>
      <c r="QMB1" s="143"/>
      <c r="QMC1" s="143"/>
      <c r="QMD1" s="143"/>
      <c r="QME1" s="143"/>
      <c r="QMF1" s="143"/>
      <c r="QMG1" s="143"/>
      <c r="QMH1" s="143"/>
      <c r="QMI1" s="143"/>
      <c r="QMJ1" s="143"/>
      <c r="QMK1" s="143"/>
      <c r="QML1" s="143"/>
      <c r="QMM1" s="143"/>
      <c r="QMN1" s="143"/>
      <c r="QMO1" s="143"/>
      <c r="QMP1" s="143"/>
      <c r="QMQ1" s="143"/>
      <c r="QMR1" s="143"/>
      <c r="QMS1" s="143"/>
      <c r="QMT1" s="143"/>
      <c r="QMU1" s="143"/>
      <c r="QMV1" s="143"/>
      <c r="QMW1" s="143"/>
      <c r="QMX1" s="143"/>
      <c r="QMY1" s="143"/>
      <c r="QMZ1" s="143"/>
      <c r="QNA1" s="143"/>
      <c r="QNB1" s="143"/>
      <c r="QNC1" s="143"/>
      <c r="QND1" s="143"/>
      <c r="QNE1" s="143"/>
      <c r="QNF1" s="143"/>
      <c r="QNG1" s="143"/>
      <c r="QNH1" s="143"/>
      <c r="QNI1" s="143"/>
      <c r="QNJ1" s="143"/>
      <c r="QNK1" s="143"/>
      <c r="QNL1" s="143"/>
      <c r="QNM1" s="143"/>
      <c r="QNN1" s="143"/>
      <c r="QNO1" s="143"/>
      <c r="QNP1" s="143"/>
      <c r="QNQ1" s="143"/>
      <c r="QNR1" s="143"/>
      <c r="QNS1" s="143"/>
      <c r="QNT1" s="143"/>
      <c r="QNU1" s="143"/>
      <c r="QNV1" s="143"/>
      <c r="QNW1" s="143"/>
      <c r="QNX1" s="143"/>
      <c r="QNY1" s="143"/>
      <c r="QNZ1" s="143"/>
      <c r="QOA1" s="143"/>
      <c r="QOB1" s="143"/>
      <c r="QOC1" s="143"/>
      <c r="QOD1" s="143"/>
      <c r="QOE1" s="143"/>
      <c r="QOF1" s="143"/>
      <c r="QOG1" s="143"/>
      <c r="QOH1" s="143"/>
      <c r="QOI1" s="143"/>
      <c r="QOJ1" s="143"/>
      <c r="QOK1" s="143"/>
      <c r="QOL1" s="143"/>
      <c r="QOM1" s="143"/>
      <c r="QON1" s="143"/>
      <c r="QOO1" s="143"/>
      <c r="QOP1" s="143"/>
      <c r="QOQ1" s="143"/>
      <c r="QOR1" s="143"/>
      <c r="QOS1" s="143"/>
      <c r="QOT1" s="143"/>
      <c r="QOU1" s="143"/>
      <c r="QOV1" s="143"/>
      <c r="QOW1" s="143"/>
      <c r="QOX1" s="143"/>
      <c r="QOY1" s="143"/>
      <c r="QOZ1" s="143"/>
      <c r="QPA1" s="143"/>
      <c r="QPB1" s="143"/>
      <c r="QPC1" s="143"/>
      <c r="QPD1" s="143"/>
      <c r="QPE1" s="143"/>
      <c r="QPF1" s="143"/>
      <c r="QPG1" s="143"/>
      <c r="QPH1" s="143"/>
      <c r="QPI1" s="143"/>
      <c r="QPJ1" s="143"/>
      <c r="QPK1" s="143"/>
      <c r="QPL1" s="143"/>
      <c r="QPM1" s="143"/>
      <c r="QPN1" s="143"/>
      <c r="QPO1" s="143"/>
      <c r="QPP1" s="143"/>
      <c r="QPQ1" s="143"/>
      <c r="QPR1" s="143"/>
      <c r="QPS1" s="143"/>
      <c r="QPT1" s="143"/>
      <c r="QPU1" s="143"/>
      <c r="QPV1" s="143"/>
      <c r="QPW1" s="143"/>
      <c r="QPX1" s="143"/>
      <c r="QPY1" s="143"/>
      <c r="QPZ1" s="143"/>
      <c r="QQA1" s="143"/>
      <c r="QQB1" s="143"/>
      <c r="QQC1" s="143"/>
      <c r="QQD1" s="143"/>
      <c r="QQE1" s="143"/>
      <c r="QQF1" s="143"/>
      <c r="QQG1" s="143"/>
      <c r="QQH1" s="143"/>
      <c r="QQI1" s="143"/>
      <c r="QQJ1" s="143"/>
      <c r="QQK1" s="143"/>
      <c r="QQL1" s="143"/>
      <c r="QQM1" s="143"/>
      <c r="QQN1" s="143"/>
      <c r="QQO1" s="143"/>
      <c r="QQP1" s="143"/>
      <c r="QQQ1" s="143"/>
      <c r="QQR1" s="143"/>
      <c r="QQS1" s="143"/>
      <c r="QQT1" s="143"/>
      <c r="QQU1" s="143"/>
      <c r="QQV1" s="143"/>
      <c r="QQW1" s="143"/>
      <c r="QQX1" s="143"/>
      <c r="QQY1" s="143"/>
      <c r="QQZ1" s="143"/>
      <c r="QRA1" s="143"/>
      <c r="QRB1" s="143"/>
      <c r="QRC1" s="143"/>
      <c r="QRD1" s="143"/>
      <c r="QRE1" s="143"/>
      <c r="QRF1" s="143"/>
      <c r="QRG1" s="143"/>
      <c r="QRH1" s="143"/>
      <c r="QRI1" s="143"/>
      <c r="QRJ1" s="143"/>
      <c r="QRK1" s="143"/>
      <c r="QRL1" s="143"/>
      <c r="QRM1" s="143"/>
      <c r="QRN1" s="143"/>
      <c r="QRO1" s="143"/>
      <c r="QRP1" s="143"/>
      <c r="QRQ1" s="143"/>
      <c r="QRR1" s="143"/>
      <c r="QRS1" s="143"/>
      <c r="QRT1" s="143"/>
      <c r="QRU1" s="143"/>
      <c r="QRV1" s="143"/>
      <c r="QRW1" s="143"/>
      <c r="QRX1" s="143"/>
      <c r="QRY1" s="143"/>
      <c r="QRZ1" s="143"/>
      <c r="QSA1" s="143"/>
      <c r="QSB1" s="143"/>
      <c r="QSC1" s="143"/>
      <c r="QSD1" s="143"/>
      <c r="QSE1" s="143"/>
      <c r="QSF1" s="143"/>
      <c r="QSG1" s="143"/>
      <c r="QSH1" s="143"/>
      <c r="QSI1" s="143"/>
      <c r="QSJ1" s="143"/>
      <c r="QSK1" s="143"/>
      <c r="QSL1" s="143"/>
      <c r="QSM1" s="143"/>
      <c r="QSN1" s="143"/>
      <c r="QSO1" s="143"/>
      <c r="QSP1" s="143"/>
      <c r="QSQ1" s="143"/>
      <c r="QSR1" s="143"/>
      <c r="QSS1" s="143"/>
      <c r="QST1" s="143"/>
      <c r="QSU1" s="143"/>
      <c r="QSV1" s="143"/>
      <c r="QSW1" s="143"/>
      <c r="QSX1" s="143"/>
      <c r="QSY1" s="143"/>
      <c r="QSZ1" s="143"/>
      <c r="QTA1" s="143"/>
      <c r="QTB1" s="143"/>
      <c r="QTC1" s="143"/>
      <c r="QTD1" s="143"/>
      <c r="QTE1" s="143"/>
      <c r="QTF1" s="143"/>
      <c r="QTG1" s="143"/>
      <c r="QTH1" s="143"/>
      <c r="QTI1" s="143"/>
      <c r="QTJ1" s="143"/>
      <c r="QTK1" s="143"/>
      <c r="QTL1" s="143"/>
      <c r="QTM1" s="143"/>
      <c r="QTN1" s="143"/>
      <c r="QTO1" s="143"/>
      <c r="QTP1" s="143"/>
      <c r="QTQ1" s="143"/>
      <c r="QTR1" s="143"/>
      <c r="QTS1" s="143"/>
      <c r="QTT1" s="143"/>
      <c r="QTU1" s="143"/>
      <c r="QTV1" s="143"/>
      <c r="QTW1" s="143"/>
      <c r="QTX1" s="143"/>
      <c r="QTY1" s="143"/>
      <c r="QTZ1" s="143"/>
      <c r="QUA1" s="143"/>
      <c r="QUB1" s="143"/>
      <c r="QUC1" s="143"/>
      <c r="QUD1" s="143"/>
      <c r="QUE1" s="143"/>
      <c r="QUF1" s="143"/>
      <c r="QUG1" s="143"/>
      <c r="QUH1" s="143"/>
      <c r="QUI1" s="143"/>
      <c r="QUJ1" s="143"/>
      <c r="QUK1" s="143"/>
      <c r="QUL1" s="143"/>
      <c r="QUM1" s="143"/>
      <c r="QUN1" s="143"/>
      <c r="QUO1" s="143"/>
      <c r="QUP1" s="143"/>
      <c r="QUQ1" s="143"/>
      <c r="QUR1" s="143"/>
      <c r="QUS1" s="143"/>
      <c r="QUT1" s="143"/>
      <c r="QUU1" s="143"/>
      <c r="QUV1" s="143"/>
      <c r="QUW1" s="143"/>
      <c r="QUX1" s="143"/>
      <c r="QUY1" s="143"/>
      <c r="QUZ1" s="143"/>
      <c r="QVA1" s="143"/>
      <c r="QVB1" s="143"/>
      <c r="QVC1" s="143"/>
      <c r="QVD1" s="143"/>
      <c r="QVE1" s="143"/>
      <c r="QVF1" s="143"/>
      <c r="QVG1" s="143"/>
      <c r="QVH1" s="143"/>
      <c r="QVI1" s="143"/>
      <c r="QVJ1" s="143"/>
      <c r="QVK1" s="143"/>
      <c r="QVL1" s="143"/>
      <c r="QVM1" s="143"/>
      <c r="QVN1" s="143"/>
      <c r="QVO1" s="143"/>
      <c r="QVP1" s="143"/>
      <c r="QVQ1" s="143"/>
      <c r="QVR1" s="143"/>
      <c r="QVS1" s="143"/>
      <c r="QVT1" s="143"/>
      <c r="QVU1" s="143"/>
      <c r="QVV1" s="143"/>
      <c r="QVW1" s="143"/>
      <c r="QVX1" s="143"/>
      <c r="QVY1" s="143"/>
      <c r="QVZ1" s="143"/>
      <c r="QWA1" s="143"/>
      <c r="QWB1" s="143"/>
      <c r="QWC1" s="143"/>
      <c r="QWD1" s="143"/>
      <c r="QWE1" s="143"/>
      <c r="QWF1" s="143"/>
      <c r="QWG1" s="143"/>
      <c r="QWH1" s="143"/>
      <c r="QWI1" s="143"/>
      <c r="QWJ1" s="143"/>
      <c r="QWK1" s="143"/>
      <c r="QWL1" s="143"/>
      <c r="QWM1" s="143"/>
      <c r="QWN1" s="143"/>
      <c r="QWO1" s="143"/>
      <c r="QWP1" s="143"/>
      <c r="QWQ1" s="143"/>
      <c r="QWR1" s="143"/>
      <c r="QWS1" s="143"/>
      <c r="QWT1" s="143"/>
      <c r="QWU1" s="143"/>
      <c r="QWV1" s="143"/>
      <c r="QWW1" s="143"/>
      <c r="QWX1" s="143"/>
      <c r="QWY1" s="143"/>
      <c r="QWZ1" s="143"/>
      <c r="QXA1" s="143"/>
      <c r="QXB1" s="143"/>
      <c r="QXC1" s="143"/>
      <c r="QXD1" s="143"/>
      <c r="QXE1" s="143"/>
      <c r="QXF1" s="143"/>
      <c r="QXG1" s="143"/>
      <c r="QXH1" s="143"/>
      <c r="QXI1" s="143"/>
      <c r="QXJ1" s="143"/>
      <c r="QXK1" s="143"/>
      <c r="QXL1" s="143"/>
      <c r="QXM1" s="143"/>
      <c r="QXN1" s="143"/>
      <c r="QXO1" s="143"/>
      <c r="QXP1" s="143"/>
      <c r="QXQ1" s="143"/>
      <c r="QXR1" s="143"/>
      <c r="QXS1" s="143"/>
      <c r="QXT1" s="143"/>
      <c r="QXU1" s="143"/>
      <c r="QXV1" s="143"/>
      <c r="QXW1" s="143"/>
      <c r="QXX1" s="143"/>
      <c r="QXY1" s="143"/>
      <c r="QXZ1" s="143"/>
      <c r="QYA1" s="143"/>
      <c r="QYB1" s="143"/>
      <c r="QYC1" s="143"/>
      <c r="QYD1" s="143"/>
      <c r="QYE1" s="143"/>
      <c r="QYF1" s="143"/>
      <c r="QYG1" s="143"/>
      <c r="QYH1" s="143"/>
      <c r="QYI1" s="143"/>
      <c r="QYJ1" s="143"/>
      <c r="QYK1" s="143"/>
      <c r="QYL1" s="143"/>
      <c r="QYM1" s="143"/>
      <c r="QYN1" s="143"/>
      <c r="QYO1" s="143"/>
      <c r="QYP1" s="143"/>
      <c r="QYQ1" s="143"/>
      <c r="QYR1" s="143"/>
      <c r="QYS1" s="143"/>
      <c r="QYT1" s="143"/>
      <c r="QYU1" s="143"/>
      <c r="QYV1" s="143"/>
      <c r="QYW1" s="143"/>
      <c r="QYX1" s="143"/>
      <c r="QYY1" s="143"/>
      <c r="QYZ1" s="143"/>
      <c r="QZA1" s="143"/>
      <c r="QZB1" s="143"/>
      <c r="QZC1" s="143"/>
      <c r="QZD1" s="143"/>
      <c r="QZE1" s="143"/>
      <c r="QZF1" s="143"/>
      <c r="QZG1" s="143"/>
      <c r="QZH1" s="143"/>
      <c r="QZI1" s="143"/>
      <c r="QZJ1" s="143"/>
      <c r="QZK1" s="143"/>
      <c r="QZL1" s="143"/>
      <c r="QZM1" s="143"/>
      <c r="QZN1" s="143"/>
      <c r="QZO1" s="143"/>
      <c r="QZP1" s="143"/>
      <c r="QZQ1" s="143"/>
      <c r="QZR1" s="143"/>
      <c r="QZS1" s="143"/>
      <c r="QZT1" s="143"/>
      <c r="QZU1" s="143"/>
      <c r="QZV1" s="143"/>
      <c r="QZW1" s="143"/>
      <c r="QZX1" s="143"/>
      <c r="QZY1" s="143"/>
      <c r="QZZ1" s="143"/>
      <c r="RAA1" s="143"/>
      <c r="RAB1" s="143"/>
      <c r="RAC1" s="143"/>
      <c r="RAD1" s="143"/>
      <c r="RAE1" s="143"/>
      <c r="RAF1" s="143"/>
      <c r="RAG1" s="143"/>
      <c r="RAH1" s="143"/>
      <c r="RAI1" s="143"/>
      <c r="RAJ1" s="143"/>
      <c r="RAK1" s="143"/>
      <c r="RAL1" s="143"/>
      <c r="RAM1" s="143"/>
      <c r="RAN1" s="143"/>
      <c r="RAO1" s="143"/>
      <c r="RAP1" s="143"/>
      <c r="RAQ1" s="143"/>
      <c r="RAR1" s="143"/>
      <c r="RAS1" s="143"/>
      <c r="RAT1" s="143"/>
      <c r="RAU1" s="143"/>
      <c r="RAV1" s="143"/>
      <c r="RAW1" s="143"/>
      <c r="RAX1" s="143"/>
      <c r="RAY1" s="143"/>
      <c r="RAZ1" s="143"/>
      <c r="RBA1" s="143"/>
      <c r="RBB1" s="143"/>
      <c r="RBC1" s="143"/>
      <c r="RBD1" s="143"/>
      <c r="RBE1" s="143"/>
      <c r="RBF1" s="143"/>
      <c r="RBG1" s="143"/>
      <c r="RBH1" s="143"/>
      <c r="RBI1" s="143"/>
      <c r="RBJ1" s="143"/>
      <c r="RBK1" s="143"/>
      <c r="RBL1" s="143"/>
      <c r="RBM1" s="143"/>
      <c r="RBN1" s="143"/>
      <c r="RBO1" s="143"/>
      <c r="RBP1" s="143"/>
      <c r="RBQ1" s="143"/>
      <c r="RBR1" s="143"/>
      <c r="RBS1" s="143"/>
      <c r="RBT1" s="143"/>
      <c r="RBU1" s="143"/>
      <c r="RBV1" s="143"/>
      <c r="RBW1" s="143"/>
      <c r="RBX1" s="143"/>
      <c r="RBY1" s="143"/>
      <c r="RBZ1" s="143"/>
      <c r="RCA1" s="143"/>
      <c r="RCB1" s="143"/>
      <c r="RCC1" s="143"/>
      <c r="RCD1" s="143"/>
      <c r="RCE1" s="143"/>
      <c r="RCF1" s="143"/>
      <c r="RCG1" s="143"/>
      <c r="RCH1" s="143"/>
      <c r="RCI1" s="143"/>
      <c r="RCJ1" s="143"/>
      <c r="RCK1" s="143"/>
      <c r="RCL1" s="143"/>
      <c r="RCM1" s="143"/>
      <c r="RCN1" s="143"/>
      <c r="RCO1" s="143"/>
      <c r="RCP1" s="143"/>
      <c r="RCQ1" s="143"/>
      <c r="RCR1" s="143"/>
      <c r="RCS1" s="143"/>
      <c r="RCT1" s="143"/>
      <c r="RCU1" s="143"/>
      <c r="RCV1" s="143"/>
      <c r="RCW1" s="143"/>
      <c r="RCX1" s="143"/>
      <c r="RCY1" s="143"/>
      <c r="RCZ1" s="143"/>
      <c r="RDA1" s="143"/>
      <c r="RDB1" s="143"/>
      <c r="RDC1" s="143"/>
      <c r="RDD1" s="143"/>
      <c r="RDE1" s="143"/>
      <c r="RDF1" s="143"/>
      <c r="RDG1" s="143"/>
      <c r="RDH1" s="143"/>
      <c r="RDI1" s="143"/>
      <c r="RDJ1" s="143"/>
      <c r="RDK1" s="143"/>
      <c r="RDL1" s="143"/>
      <c r="RDM1" s="143"/>
      <c r="RDN1" s="143"/>
      <c r="RDO1" s="143"/>
      <c r="RDP1" s="143"/>
      <c r="RDQ1" s="143"/>
      <c r="RDR1" s="143"/>
      <c r="RDS1" s="143"/>
      <c r="RDT1" s="143"/>
      <c r="RDU1" s="143"/>
      <c r="RDV1" s="143"/>
      <c r="RDW1" s="143"/>
      <c r="RDX1" s="143"/>
      <c r="RDY1" s="143"/>
      <c r="RDZ1" s="143"/>
      <c r="REA1" s="143"/>
      <c r="REB1" s="143"/>
      <c r="REC1" s="143"/>
      <c r="RED1" s="143"/>
      <c r="REE1" s="143"/>
      <c r="REF1" s="143"/>
      <c r="REG1" s="143"/>
      <c r="REH1" s="143"/>
      <c r="REI1" s="143"/>
      <c r="REJ1" s="143"/>
      <c r="REK1" s="143"/>
      <c r="REL1" s="143"/>
      <c r="REM1" s="143"/>
      <c r="REN1" s="143"/>
      <c r="REO1" s="143"/>
      <c r="REP1" s="143"/>
      <c r="REQ1" s="143"/>
      <c r="RER1" s="143"/>
      <c r="RES1" s="143"/>
      <c r="RET1" s="143"/>
      <c r="REU1" s="143"/>
      <c r="REV1" s="143"/>
      <c r="REW1" s="143"/>
      <c r="REX1" s="143"/>
      <c r="REY1" s="143"/>
      <c r="REZ1" s="143"/>
      <c r="RFA1" s="143"/>
      <c r="RFB1" s="143"/>
      <c r="RFC1" s="143"/>
      <c r="RFD1" s="143"/>
      <c r="RFE1" s="143"/>
      <c r="RFF1" s="143"/>
      <c r="RFG1" s="143"/>
      <c r="RFH1" s="143"/>
      <c r="RFI1" s="143"/>
      <c r="RFJ1" s="143"/>
      <c r="RFK1" s="143"/>
      <c r="RFL1" s="143"/>
      <c r="RFM1" s="143"/>
      <c r="RFN1" s="143"/>
      <c r="RFO1" s="143"/>
      <c r="RFP1" s="143"/>
      <c r="RFQ1" s="143"/>
      <c r="RFR1" s="143"/>
      <c r="RFS1" s="143"/>
      <c r="RFT1" s="143"/>
      <c r="RFU1" s="143"/>
      <c r="RFV1" s="143"/>
      <c r="RFW1" s="143"/>
      <c r="RFX1" s="143"/>
      <c r="RFY1" s="143"/>
      <c r="RFZ1" s="143"/>
      <c r="RGA1" s="143"/>
      <c r="RGB1" s="143"/>
      <c r="RGC1" s="143"/>
      <c r="RGD1" s="143"/>
      <c r="RGE1" s="143"/>
      <c r="RGF1" s="143"/>
      <c r="RGG1" s="143"/>
      <c r="RGH1" s="143"/>
      <c r="RGI1" s="143"/>
      <c r="RGJ1" s="143"/>
      <c r="RGK1" s="143"/>
      <c r="RGL1" s="143"/>
      <c r="RGM1" s="143"/>
      <c r="RGN1" s="143"/>
      <c r="RGO1" s="143"/>
      <c r="RGP1" s="143"/>
      <c r="RGQ1" s="143"/>
      <c r="RGR1" s="143"/>
      <c r="RGS1" s="143"/>
      <c r="RGT1" s="143"/>
      <c r="RGU1" s="143"/>
      <c r="RGV1" s="143"/>
      <c r="RGW1" s="143"/>
      <c r="RGX1" s="143"/>
      <c r="RGY1" s="143"/>
      <c r="RGZ1" s="143"/>
      <c r="RHA1" s="143"/>
      <c r="RHB1" s="143"/>
      <c r="RHC1" s="143"/>
      <c r="RHD1" s="143"/>
      <c r="RHE1" s="143"/>
      <c r="RHF1" s="143"/>
      <c r="RHG1" s="143"/>
      <c r="RHH1" s="143"/>
      <c r="RHI1" s="143"/>
      <c r="RHJ1" s="143"/>
      <c r="RHK1" s="143"/>
      <c r="RHL1" s="143"/>
      <c r="RHM1" s="143"/>
      <c r="RHN1" s="143"/>
      <c r="RHO1" s="143"/>
      <c r="RHP1" s="143"/>
      <c r="RHQ1" s="143"/>
      <c r="RHR1" s="143"/>
      <c r="RHS1" s="143"/>
      <c r="RHT1" s="143"/>
      <c r="RHU1" s="143"/>
      <c r="RHV1" s="143"/>
      <c r="RHW1" s="143"/>
      <c r="RHX1" s="143"/>
      <c r="RHY1" s="143"/>
      <c r="RHZ1" s="143"/>
      <c r="RIA1" s="143"/>
      <c r="RIB1" s="143"/>
      <c r="RIC1" s="143"/>
      <c r="RID1" s="143"/>
      <c r="RIE1" s="143"/>
      <c r="RIF1" s="143"/>
      <c r="RIG1" s="143"/>
      <c r="RIH1" s="143"/>
      <c r="RII1" s="143"/>
      <c r="RIJ1" s="143"/>
      <c r="RIK1" s="143"/>
      <c r="RIL1" s="143"/>
      <c r="RIM1" s="143"/>
      <c r="RIN1" s="143"/>
      <c r="RIO1" s="143"/>
      <c r="RIP1" s="143"/>
      <c r="RIQ1" s="143"/>
      <c r="RIR1" s="143"/>
      <c r="RIS1" s="143"/>
      <c r="RIT1" s="143"/>
      <c r="RIU1" s="143"/>
      <c r="RIV1" s="143"/>
      <c r="RIW1" s="143"/>
      <c r="RIX1" s="143"/>
      <c r="RIY1" s="143"/>
      <c r="RIZ1" s="143"/>
      <c r="RJA1" s="143"/>
      <c r="RJB1" s="143"/>
      <c r="RJC1" s="143"/>
      <c r="RJD1" s="143"/>
      <c r="RJE1" s="143"/>
      <c r="RJF1" s="143"/>
      <c r="RJG1" s="143"/>
      <c r="RJH1" s="143"/>
      <c r="RJI1" s="143"/>
      <c r="RJJ1" s="143"/>
      <c r="RJK1" s="143"/>
      <c r="RJL1" s="143"/>
      <c r="RJM1" s="143"/>
      <c r="RJN1" s="143"/>
      <c r="RJO1" s="143"/>
      <c r="RJP1" s="143"/>
      <c r="RJQ1" s="143"/>
      <c r="RJR1" s="143"/>
      <c r="RJS1" s="143"/>
      <c r="RJT1" s="143"/>
      <c r="RJU1" s="143"/>
      <c r="RJV1" s="143"/>
      <c r="RJW1" s="143"/>
      <c r="RJX1" s="143"/>
      <c r="RJY1" s="143"/>
      <c r="RJZ1" s="143"/>
      <c r="RKA1" s="143"/>
      <c r="RKB1" s="143"/>
      <c r="RKC1" s="143"/>
      <c r="RKD1" s="143"/>
      <c r="RKE1" s="143"/>
      <c r="RKF1" s="143"/>
      <c r="RKG1" s="143"/>
      <c r="RKH1" s="143"/>
      <c r="RKI1" s="143"/>
      <c r="RKJ1" s="143"/>
      <c r="RKK1" s="143"/>
      <c r="RKL1" s="143"/>
      <c r="RKM1" s="143"/>
      <c r="RKN1" s="143"/>
      <c r="RKO1" s="143"/>
      <c r="RKP1" s="143"/>
      <c r="RKQ1" s="143"/>
      <c r="RKR1" s="143"/>
      <c r="RKS1" s="143"/>
      <c r="RKT1" s="143"/>
      <c r="RKU1" s="143"/>
      <c r="RKV1" s="143"/>
      <c r="RKW1" s="143"/>
      <c r="RKX1" s="143"/>
      <c r="RKY1" s="143"/>
      <c r="RKZ1" s="143"/>
      <c r="RLA1" s="143"/>
      <c r="RLB1" s="143"/>
      <c r="RLC1" s="143"/>
      <c r="RLD1" s="143"/>
      <c r="RLE1" s="143"/>
      <c r="RLF1" s="143"/>
      <c r="RLG1" s="143"/>
      <c r="RLH1" s="143"/>
      <c r="RLI1" s="143"/>
      <c r="RLJ1" s="143"/>
      <c r="RLK1" s="143"/>
      <c r="RLL1" s="143"/>
      <c r="RLM1" s="143"/>
      <c r="RLN1" s="143"/>
      <c r="RLO1" s="143"/>
      <c r="RLP1" s="143"/>
      <c r="RLQ1" s="143"/>
      <c r="RLR1" s="143"/>
      <c r="RLS1" s="143"/>
      <c r="RLT1" s="143"/>
      <c r="RLU1" s="143"/>
      <c r="RLV1" s="143"/>
      <c r="RLW1" s="143"/>
      <c r="RLX1" s="143"/>
      <c r="RLY1" s="143"/>
      <c r="RLZ1" s="143"/>
      <c r="RMA1" s="143"/>
      <c r="RMB1" s="143"/>
      <c r="RMC1" s="143"/>
      <c r="RMD1" s="143"/>
      <c r="RME1" s="143"/>
      <c r="RMF1" s="143"/>
      <c r="RMG1" s="143"/>
      <c r="RMH1" s="143"/>
      <c r="RMI1" s="143"/>
      <c r="RMJ1" s="143"/>
      <c r="RMK1" s="143"/>
      <c r="RML1" s="143"/>
      <c r="RMM1" s="143"/>
      <c r="RMN1" s="143"/>
      <c r="RMO1" s="143"/>
      <c r="RMP1" s="143"/>
      <c r="RMQ1" s="143"/>
      <c r="RMR1" s="143"/>
      <c r="RMS1" s="143"/>
      <c r="RMT1" s="143"/>
      <c r="RMU1" s="143"/>
      <c r="RMV1" s="143"/>
      <c r="RMW1" s="143"/>
      <c r="RMX1" s="143"/>
      <c r="RMY1" s="143"/>
      <c r="RMZ1" s="143"/>
      <c r="RNA1" s="143"/>
      <c r="RNB1" s="143"/>
      <c r="RNC1" s="143"/>
      <c r="RND1" s="143"/>
      <c r="RNE1" s="143"/>
      <c r="RNF1" s="143"/>
      <c r="RNG1" s="143"/>
      <c r="RNH1" s="143"/>
      <c r="RNI1" s="143"/>
      <c r="RNJ1" s="143"/>
      <c r="RNK1" s="143"/>
      <c r="RNL1" s="143"/>
      <c r="RNM1" s="143"/>
      <c r="RNN1" s="143"/>
      <c r="RNO1" s="143"/>
      <c r="RNP1" s="143"/>
      <c r="RNQ1" s="143"/>
      <c r="RNR1" s="143"/>
      <c r="RNS1" s="143"/>
      <c r="RNT1" s="143"/>
      <c r="RNU1" s="143"/>
      <c r="RNV1" s="143"/>
      <c r="RNW1" s="143"/>
      <c r="RNX1" s="143"/>
      <c r="RNY1" s="143"/>
      <c r="RNZ1" s="143"/>
      <c r="ROA1" s="143"/>
      <c r="ROB1" s="143"/>
      <c r="ROC1" s="143"/>
      <c r="ROD1" s="143"/>
      <c r="ROE1" s="143"/>
      <c r="ROF1" s="143"/>
      <c r="ROG1" s="143"/>
      <c r="ROH1" s="143"/>
      <c r="ROI1" s="143"/>
      <c r="ROJ1" s="143"/>
      <c r="ROK1" s="143"/>
      <c r="ROL1" s="143"/>
      <c r="ROM1" s="143"/>
      <c r="RON1" s="143"/>
      <c r="ROO1" s="143"/>
      <c r="ROP1" s="143"/>
      <c r="ROQ1" s="143"/>
      <c r="ROR1" s="143"/>
      <c r="ROS1" s="143"/>
      <c r="ROT1" s="143"/>
      <c r="ROU1" s="143"/>
      <c r="ROV1" s="143"/>
      <c r="ROW1" s="143"/>
      <c r="ROX1" s="143"/>
      <c r="ROY1" s="143"/>
      <c r="ROZ1" s="143"/>
      <c r="RPA1" s="143"/>
      <c r="RPB1" s="143"/>
      <c r="RPC1" s="143"/>
      <c r="RPD1" s="143"/>
      <c r="RPE1" s="143"/>
      <c r="RPF1" s="143"/>
      <c r="RPG1" s="143"/>
      <c r="RPH1" s="143"/>
      <c r="RPI1" s="143"/>
      <c r="RPJ1" s="143"/>
      <c r="RPK1" s="143"/>
      <c r="RPL1" s="143"/>
      <c r="RPM1" s="143"/>
      <c r="RPN1" s="143"/>
      <c r="RPO1" s="143"/>
      <c r="RPP1" s="143"/>
      <c r="RPQ1" s="143"/>
      <c r="RPR1" s="143"/>
      <c r="RPS1" s="143"/>
      <c r="RPT1" s="143"/>
      <c r="RPU1" s="143"/>
      <c r="RPV1" s="143"/>
      <c r="RPW1" s="143"/>
      <c r="RPX1" s="143"/>
      <c r="RPY1" s="143"/>
      <c r="RPZ1" s="143"/>
      <c r="RQA1" s="143"/>
      <c r="RQB1" s="143"/>
      <c r="RQC1" s="143"/>
      <c r="RQD1" s="143"/>
      <c r="RQE1" s="143"/>
      <c r="RQF1" s="143"/>
      <c r="RQG1" s="143"/>
      <c r="RQH1" s="143"/>
      <c r="RQI1" s="143"/>
      <c r="RQJ1" s="143"/>
      <c r="RQK1" s="143"/>
      <c r="RQL1" s="143"/>
      <c r="RQM1" s="143"/>
      <c r="RQN1" s="143"/>
      <c r="RQO1" s="143"/>
      <c r="RQP1" s="143"/>
      <c r="RQQ1" s="143"/>
      <c r="RQR1" s="143"/>
      <c r="RQS1" s="143"/>
      <c r="RQT1" s="143"/>
      <c r="RQU1" s="143"/>
      <c r="RQV1" s="143"/>
      <c r="RQW1" s="143"/>
      <c r="RQX1" s="143"/>
      <c r="RQY1" s="143"/>
      <c r="RQZ1" s="143"/>
      <c r="RRA1" s="143"/>
      <c r="RRB1" s="143"/>
      <c r="RRC1" s="143"/>
      <c r="RRD1" s="143"/>
      <c r="RRE1" s="143"/>
      <c r="RRF1" s="143"/>
      <c r="RRG1" s="143"/>
      <c r="RRH1" s="143"/>
      <c r="RRI1" s="143"/>
      <c r="RRJ1" s="143"/>
      <c r="RRK1" s="143"/>
      <c r="RRL1" s="143"/>
      <c r="RRM1" s="143"/>
      <c r="RRN1" s="143"/>
      <c r="RRO1" s="143"/>
      <c r="RRP1" s="143"/>
      <c r="RRQ1" s="143"/>
      <c r="RRR1" s="143"/>
      <c r="RRS1" s="143"/>
      <c r="RRT1" s="143"/>
      <c r="RRU1" s="143"/>
      <c r="RRV1" s="143"/>
      <c r="RRW1" s="143"/>
      <c r="RRX1" s="143"/>
      <c r="RRY1" s="143"/>
      <c r="RRZ1" s="143"/>
      <c r="RSA1" s="143"/>
      <c r="RSB1" s="143"/>
      <c r="RSC1" s="143"/>
      <c r="RSD1" s="143"/>
      <c r="RSE1" s="143"/>
      <c r="RSF1" s="143"/>
      <c r="RSG1" s="143"/>
      <c r="RSH1" s="143"/>
      <c r="RSI1" s="143"/>
      <c r="RSJ1" s="143"/>
      <c r="RSK1" s="143"/>
      <c r="RSL1" s="143"/>
      <c r="RSM1" s="143"/>
      <c r="RSN1" s="143"/>
      <c r="RSO1" s="143"/>
      <c r="RSP1" s="143"/>
      <c r="RSQ1" s="143"/>
      <c r="RSR1" s="143"/>
      <c r="RSS1" s="143"/>
      <c r="RST1" s="143"/>
      <c r="RSU1" s="143"/>
      <c r="RSV1" s="143"/>
      <c r="RSW1" s="143"/>
      <c r="RSX1" s="143"/>
      <c r="RSY1" s="143"/>
      <c r="RSZ1" s="143"/>
      <c r="RTA1" s="143"/>
      <c r="RTB1" s="143"/>
      <c r="RTC1" s="143"/>
      <c r="RTD1" s="143"/>
      <c r="RTE1" s="143"/>
      <c r="RTF1" s="143"/>
      <c r="RTG1" s="143"/>
      <c r="RTH1" s="143"/>
      <c r="RTI1" s="143"/>
      <c r="RTJ1" s="143"/>
      <c r="RTK1" s="143"/>
      <c r="RTL1" s="143"/>
      <c r="RTM1" s="143"/>
      <c r="RTN1" s="143"/>
      <c r="RTO1" s="143"/>
      <c r="RTP1" s="143"/>
      <c r="RTQ1" s="143"/>
      <c r="RTR1" s="143"/>
      <c r="RTS1" s="143"/>
      <c r="RTT1" s="143"/>
      <c r="RTU1" s="143"/>
      <c r="RTV1" s="143"/>
      <c r="RTW1" s="143"/>
      <c r="RTX1" s="143"/>
      <c r="RTY1" s="143"/>
      <c r="RTZ1" s="143"/>
      <c r="RUA1" s="143"/>
      <c r="RUB1" s="143"/>
      <c r="RUC1" s="143"/>
      <c r="RUD1" s="143"/>
      <c r="RUE1" s="143"/>
      <c r="RUF1" s="143"/>
      <c r="RUG1" s="143"/>
      <c r="RUH1" s="143"/>
      <c r="RUI1" s="143"/>
      <c r="RUJ1" s="143"/>
      <c r="RUK1" s="143"/>
      <c r="RUL1" s="143"/>
      <c r="RUM1" s="143"/>
      <c r="RUN1" s="143"/>
      <c r="RUO1" s="143"/>
      <c r="RUP1" s="143"/>
      <c r="RUQ1" s="143"/>
      <c r="RUR1" s="143"/>
      <c r="RUS1" s="143"/>
      <c r="RUT1" s="143"/>
      <c r="RUU1" s="143"/>
      <c r="RUV1" s="143"/>
      <c r="RUW1" s="143"/>
      <c r="RUX1" s="143"/>
      <c r="RUY1" s="143"/>
      <c r="RUZ1" s="143"/>
      <c r="RVA1" s="143"/>
      <c r="RVB1" s="143"/>
      <c r="RVC1" s="143"/>
      <c r="RVD1" s="143"/>
      <c r="RVE1" s="143"/>
      <c r="RVF1" s="143"/>
      <c r="RVG1" s="143"/>
      <c r="RVH1" s="143"/>
      <c r="RVI1" s="143"/>
      <c r="RVJ1" s="143"/>
      <c r="RVK1" s="143"/>
      <c r="RVL1" s="143"/>
      <c r="RVM1" s="143"/>
      <c r="RVN1" s="143"/>
      <c r="RVO1" s="143"/>
      <c r="RVP1" s="143"/>
      <c r="RVQ1" s="143"/>
      <c r="RVR1" s="143"/>
      <c r="RVS1" s="143"/>
      <c r="RVT1" s="143"/>
      <c r="RVU1" s="143"/>
      <c r="RVV1" s="143"/>
      <c r="RVW1" s="143"/>
      <c r="RVX1" s="143"/>
      <c r="RVY1" s="143"/>
      <c r="RVZ1" s="143"/>
      <c r="RWA1" s="143"/>
      <c r="RWB1" s="143"/>
      <c r="RWC1" s="143"/>
      <c r="RWD1" s="143"/>
      <c r="RWE1" s="143"/>
      <c r="RWF1" s="143"/>
      <c r="RWG1" s="143"/>
      <c r="RWH1" s="143"/>
      <c r="RWI1" s="143"/>
      <c r="RWJ1" s="143"/>
      <c r="RWK1" s="143"/>
      <c r="RWL1" s="143"/>
      <c r="RWM1" s="143"/>
      <c r="RWN1" s="143"/>
      <c r="RWO1" s="143"/>
      <c r="RWP1" s="143"/>
      <c r="RWQ1" s="143"/>
      <c r="RWR1" s="143"/>
      <c r="RWS1" s="143"/>
      <c r="RWT1" s="143"/>
      <c r="RWU1" s="143"/>
      <c r="RWV1" s="143"/>
      <c r="RWW1" s="143"/>
      <c r="RWX1" s="143"/>
      <c r="RWY1" s="143"/>
      <c r="RWZ1" s="143"/>
      <c r="RXA1" s="143"/>
      <c r="RXB1" s="143"/>
      <c r="RXC1" s="143"/>
      <c r="RXD1" s="143"/>
      <c r="RXE1" s="143"/>
      <c r="RXF1" s="143"/>
      <c r="RXG1" s="143"/>
      <c r="RXH1" s="143"/>
      <c r="RXI1" s="143"/>
      <c r="RXJ1" s="143"/>
      <c r="RXK1" s="143"/>
      <c r="RXL1" s="143"/>
      <c r="RXM1" s="143"/>
      <c r="RXN1" s="143"/>
      <c r="RXO1" s="143"/>
      <c r="RXP1" s="143"/>
      <c r="RXQ1" s="143"/>
      <c r="RXR1" s="143"/>
      <c r="RXS1" s="143"/>
      <c r="RXT1" s="143"/>
      <c r="RXU1" s="143"/>
      <c r="RXV1" s="143"/>
      <c r="RXW1" s="143"/>
      <c r="RXX1" s="143"/>
      <c r="RXY1" s="143"/>
      <c r="RXZ1" s="143"/>
      <c r="RYA1" s="143"/>
      <c r="RYB1" s="143"/>
      <c r="RYC1" s="143"/>
      <c r="RYD1" s="143"/>
      <c r="RYE1" s="143"/>
      <c r="RYF1" s="143"/>
      <c r="RYG1" s="143"/>
      <c r="RYH1" s="143"/>
      <c r="RYI1" s="143"/>
      <c r="RYJ1" s="143"/>
      <c r="RYK1" s="143"/>
      <c r="RYL1" s="143"/>
      <c r="RYM1" s="143"/>
      <c r="RYN1" s="143"/>
      <c r="RYO1" s="143"/>
      <c r="RYP1" s="143"/>
      <c r="RYQ1" s="143"/>
      <c r="RYR1" s="143"/>
      <c r="RYS1" s="143"/>
      <c r="RYT1" s="143"/>
      <c r="RYU1" s="143"/>
      <c r="RYV1" s="143"/>
      <c r="RYW1" s="143"/>
      <c r="RYX1" s="143"/>
      <c r="RYY1" s="143"/>
      <c r="RYZ1" s="143"/>
      <c r="RZA1" s="143"/>
      <c r="RZB1" s="143"/>
      <c r="RZC1" s="143"/>
      <c r="RZD1" s="143"/>
      <c r="RZE1" s="143"/>
      <c r="RZF1" s="143"/>
      <c r="RZG1" s="143"/>
      <c r="RZH1" s="143"/>
      <c r="RZI1" s="143"/>
      <c r="RZJ1" s="143"/>
      <c r="RZK1" s="143"/>
      <c r="RZL1" s="143"/>
      <c r="RZM1" s="143"/>
      <c r="RZN1" s="143"/>
      <c r="RZO1" s="143"/>
      <c r="RZP1" s="143"/>
      <c r="RZQ1" s="143"/>
      <c r="RZR1" s="143"/>
      <c r="RZS1" s="143"/>
      <c r="RZT1" s="143"/>
      <c r="RZU1" s="143"/>
      <c r="RZV1" s="143"/>
      <c r="RZW1" s="143"/>
      <c r="RZX1" s="143"/>
      <c r="RZY1" s="143"/>
      <c r="RZZ1" s="143"/>
      <c r="SAA1" s="143"/>
      <c r="SAB1" s="143"/>
      <c r="SAC1" s="143"/>
      <c r="SAD1" s="143"/>
      <c r="SAE1" s="143"/>
      <c r="SAF1" s="143"/>
      <c r="SAG1" s="143"/>
      <c r="SAH1" s="143"/>
      <c r="SAI1" s="143"/>
      <c r="SAJ1" s="143"/>
      <c r="SAK1" s="143"/>
      <c r="SAL1" s="143"/>
      <c r="SAM1" s="143"/>
      <c r="SAN1" s="143"/>
      <c r="SAO1" s="143"/>
      <c r="SAP1" s="143"/>
      <c r="SAQ1" s="143"/>
      <c r="SAR1" s="143"/>
      <c r="SAS1" s="143"/>
      <c r="SAT1" s="143"/>
      <c r="SAU1" s="143"/>
      <c r="SAV1" s="143"/>
      <c r="SAW1" s="143"/>
      <c r="SAX1" s="143"/>
      <c r="SAY1" s="143"/>
      <c r="SAZ1" s="143"/>
      <c r="SBA1" s="143"/>
      <c r="SBB1" s="143"/>
      <c r="SBC1" s="143"/>
      <c r="SBD1" s="143"/>
      <c r="SBE1" s="143"/>
      <c r="SBF1" s="143"/>
      <c r="SBG1" s="143"/>
      <c r="SBH1" s="143"/>
      <c r="SBI1" s="143"/>
      <c r="SBJ1" s="143"/>
      <c r="SBK1" s="143"/>
      <c r="SBL1" s="143"/>
      <c r="SBM1" s="143"/>
      <c r="SBN1" s="143"/>
      <c r="SBO1" s="143"/>
      <c r="SBP1" s="143"/>
      <c r="SBQ1" s="143"/>
      <c r="SBR1" s="143"/>
      <c r="SBS1" s="143"/>
      <c r="SBT1" s="143"/>
      <c r="SBU1" s="143"/>
      <c r="SBV1" s="143"/>
      <c r="SBW1" s="143"/>
      <c r="SBX1" s="143"/>
      <c r="SBY1" s="143"/>
      <c r="SBZ1" s="143"/>
      <c r="SCA1" s="143"/>
      <c r="SCB1" s="143"/>
      <c r="SCC1" s="143"/>
      <c r="SCD1" s="143"/>
      <c r="SCE1" s="143"/>
      <c r="SCF1" s="143"/>
      <c r="SCG1" s="143"/>
      <c r="SCH1" s="143"/>
      <c r="SCI1" s="143"/>
      <c r="SCJ1" s="143"/>
      <c r="SCK1" s="143"/>
      <c r="SCL1" s="143"/>
      <c r="SCM1" s="143"/>
      <c r="SCN1" s="143"/>
      <c r="SCO1" s="143"/>
      <c r="SCP1" s="143"/>
      <c r="SCQ1" s="143"/>
      <c r="SCR1" s="143"/>
      <c r="SCS1" s="143"/>
      <c r="SCT1" s="143"/>
      <c r="SCU1" s="143"/>
      <c r="SCV1" s="143"/>
      <c r="SCW1" s="143"/>
      <c r="SCX1" s="143"/>
      <c r="SCY1" s="143"/>
      <c r="SCZ1" s="143"/>
      <c r="SDA1" s="143"/>
      <c r="SDB1" s="143"/>
      <c r="SDC1" s="143"/>
      <c r="SDD1" s="143"/>
      <c r="SDE1" s="143"/>
      <c r="SDF1" s="143"/>
      <c r="SDG1" s="143"/>
      <c r="SDH1" s="143"/>
      <c r="SDI1" s="143"/>
      <c r="SDJ1" s="143"/>
      <c r="SDK1" s="143"/>
      <c r="SDL1" s="143"/>
      <c r="SDM1" s="143"/>
      <c r="SDN1" s="143"/>
      <c r="SDO1" s="143"/>
      <c r="SDP1" s="143"/>
      <c r="SDQ1" s="143"/>
      <c r="SDR1" s="143"/>
      <c r="SDS1" s="143"/>
      <c r="SDT1" s="143"/>
      <c r="SDU1" s="143"/>
      <c r="SDV1" s="143"/>
      <c r="SDW1" s="143"/>
      <c r="SDX1" s="143"/>
      <c r="SDY1" s="143"/>
      <c r="SDZ1" s="143"/>
      <c r="SEA1" s="143"/>
      <c r="SEB1" s="143"/>
      <c r="SEC1" s="143"/>
      <c r="SED1" s="143"/>
      <c r="SEE1" s="143"/>
      <c r="SEF1" s="143"/>
      <c r="SEG1" s="143"/>
      <c r="SEH1" s="143"/>
      <c r="SEI1" s="143"/>
      <c r="SEJ1" s="143"/>
      <c r="SEK1" s="143"/>
      <c r="SEL1" s="143"/>
      <c r="SEM1" s="143"/>
      <c r="SEN1" s="143"/>
      <c r="SEO1" s="143"/>
      <c r="SEP1" s="143"/>
      <c r="SEQ1" s="143"/>
      <c r="SER1" s="143"/>
      <c r="SES1" s="143"/>
      <c r="SET1" s="143"/>
      <c r="SEU1" s="143"/>
      <c r="SEV1" s="143"/>
      <c r="SEW1" s="143"/>
      <c r="SEX1" s="143"/>
      <c r="SEY1" s="143"/>
      <c r="SEZ1" s="143"/>
      <c r="SFA1" s="143"/>
      <c r="SFB1" s="143"/>
      <c r="SFC1" s="143"/>
      <c r="SFD1" s="143"/>
      <c r="SFE1" s="143"/>
      <c r="SFF1" s="143"/>
      <c r="SFG1" s="143"/>
      <c r="SFH1" s="143"/>
      <c r="SFI1" s="143"/>
      <c r="SFJ1" s="143"/>
      <c r="SFK1" s="143"/>
      <c r="SFL1" s="143"/>
      <c r="SFM1" s="143"/>
      <c r="SFN1" s="143"/>
      <c r="SFO1" s="143"/>
      <c r="SFP1" s="143"/>
      <c r="SFQ1" s="143"/>
      <c r="SFR1" s="143"/>
      <c r="SFS1" s="143"/>
      <c r="SFT1" s="143"/>
      <c r="SFU1" s="143"/>
      <c r="SFV1" s="143"/>
      <c r="SFW1" s="143"/>
      <c r="SFX1" s="143"/>
      <c r="SFY1" s="143"/>
      <c r="SFZ1" s="143"/>
      <c r="SGA1" s="143"/>
      <c r="SGB1" s="143"/>
      <c r="SGC1" s="143"/>
      <c r="SGD1" s="143"/>
      <c r="SGE1" s="143"/>
      <c r="SGF1" s="143"/>
      <c r="SGG1" s="143"/>
      <c r="SGH1" s="143"/>
      <c r="SGI1" s="143"/>
      <c r="SGJ1" s="143"/>
      <c r="SGK1" s="143"/>
      <c r="SGL1" s="143"/>
      <c r="SGM1" s="143"/>
      <c r="SGN1" s="143"/>
      <c r="SGO1" s="143"/>
      <c r="SGP1" s="143"/>
      <c r="SGQ1" s="143"/>
      <c r="SGR1" s="143"/>
      <c r="SGS1" s="143"/>
      <c r="SGT1" s="143"/>
      <c r="SGU1" s="143"/>
      <c r="SGV1" s="143"/>
      <c r="SGW1" s="143"/>
      <c r="SGX1" s="143"/>
      <c r="SGY1" s="143"/>
      <c r="SGZ1" s="143"/>
      <c r="SHA1" s="143"/>
      <c r="SHB1" s="143"/>
      <c r="SHC1" s="143"/>
      <c r="SHD1" s="143"/>
      <c r="SHE1" s="143"/>
      <c r="SHF1" s="143"/>
      <c r="SHG1" s="143"/>
      <c r="SHH1" s="143"/>
      <c r="SHI1" s="143"/>
      <c r="SHJ1" s="143"/>
      <c r="SHK1" s="143"/>
      <c r="SHL1" s="143"/>
      <c r="SHM1" s="143"/>
      <c r="SHN1" s="143"/>
      <c r="SHO1" s="143"/>
      <c r="SHP1" s="143"/>
      <c r="SHQ1" s="143"/>
      <c r="SHR1" s="143"/>
      <c r="SHS1" s="143"/>
      <c r="SHT1" s="143"/>
      <c r="SHU1" s="143"/>
      <c r="SHV1" s="143"/>
      <c r="SHW1" s="143"/>
      <c r="SHX1" s="143"/>
      <c r="SHY1" s="143"/>
      <c r="SHZ1" s="143"/>
      <c r="SIA1" s="143"/>
      <c r="SIB1" s="143"/>
      <c r="SIC1" s="143"/>
      <c r="SID1" s="143"/>
      <c r="SIE1" s="143"/>
      <c r="SIF1" s="143"/>
      <c r="SIG1" s="143"/>
      <c r="SIH1" s="143"/>
      <c r="SII1" s="143"/>
      <c r="SIJ1" s="143"/>
      <c r="SIK1" s="143"/>
      <c r="SIL1" s="143"/>
      <c r="SIM1" s="143"/>
      <c r="SIN1" s="143"/>
      <c r="SIO1" s="143"/>
      <c r="SIP1" s="143"/>
      <c r="SIQ1" s="143"/>
      <c r="SIR1" s="143"/>
      <c r="SIS1" s="143"/>
      <c r="SIT1" s="143"/>
      <c r="SIU1" s="143"/>
      <c r="SIV1" s="143"/>
      <c r="SIW1" s="143"/>
      <c r="SIX1" s="143"/>
      <c r="SIY1" s="143"/>
      <c r="SIZ1" s="143"/>
      <c r="SJA1" s="143"/>
      <c r="SJB1" s="143"/>
      <c r="SJC1" s="143"/>
      <c r="SJD1" s="143"/>
      <c r="SJE1" s="143"/>
      <c r="SJF1" s="143"/>
      <c r="SJG1" s="143"/>
      <c r="SJH1" s="143"/>
      <c r="SJI1" s="143"/>
      <c r="SJJ1" s="143"/>
      <c r="SJK1" s="143"/>
      <c r="SJL1" s="143"/>
      <c r="SJM1" s="143"/>
      <c r="SJN1" s="143"/>
      <c r="SJO1" s="143"/>
      <c r="SJP1" s="143"/>
      <c r="SJQ1" s="143"/>
      <c r="SJR1" s="143"/>
      <c r="SJS1" s="143"/>
      <c r="SJT1" s="143"/>
      <c r="SJU1" s="143"/>
      <c r="SJV1" s="143"/>
      <c r="SJW1" s="143"/>
      <c r="SJX1" s="143"/>
      <c r="SJY1" s="143"/>
      <c r="SJZ1" s="143"/>
      <c r="SKA1" s="143"/>
      <c r="SKB1" s="143"/>
      <c r="SKC1" s="143"/>
      <c r="SKD1" s="143"/>
      <c r="SKE1" s="143"/>
      <c r="SKF1" s="143"/>
      <c r="SKG1" s="143"/>
      <c r="SKH1" s="143"/>
      <c r="SKI1" s="143"/>
      <c r="SKJ1" s="143"/>
      <c r="SKK1" s="143"/>
      <c r="SKL1" s="143"/>
      <c r="SKM1" s="143"/>
      <c r="SKN1" s="143"/>
      <c r="SKO1" s="143"/>
      <c r="SKP1" s="143"/>
      <c r="SKQ1" s="143"/>
      <c r="SKR1" s="143"/>
      <c r="SKS1" s="143"/>
      <c r="SKT1" s="143"/>
      <c r="SKU1" s="143"/>
      <c r="SKV1" s="143"/>
      <c r="SKW1" s="143"/>
      <c r="SKX1" s="143"/>
      <c r="SKY1" s="143"/>
      <c r="SKZ1" s="143"/>
      <c r="SLA1" s="143"/>
      <c r="SLB1" s="143"/>
      <c r="SLC1" s="143"/>
      <c r="SLD1" s="143"/>
      <c r="SLE1" s="143"/>
      <c r="SLF1" s="143"/>
      <c r="SLG1" s="143"/>
      <c r="SLH1" s="143"/>
      <c r="SLI1" s="143"/>
      <c r="SLJ1" s="143"/>
      <c r="SLK1" s="143"/>
      <c r="SLL1" s="143"/>
      <c r="SLM1" s="143"/>
      <c r="SLN1" s="143"/>
      <c r="SLO1" s="143"/>
      <c r="SLP1" s="143"/>
      <c r="SLQ1" s="143"/>
      <c r="SLR1" s="143"/>
      <c r="SLS1" s="143"/>
      <c r="SLT1" s="143"/>
      <c r="SLU1" s="143"/>
      <c r="SLV1" s="143"/>
      <c r="SLW1" s="143"/>
      <c r="SLX1" s="143"/>
      <c r="SLY1" s="143"/>
      <c r="SLZ1" s="143"/>
      <c r="SMA1" s="143"/>
      <c r="SMB1" s="143"/>
      <c r="SMC1" s="143"/>
      <c r="SMD1" s="143"/>
      <c r="SME1" s="143"/>
      <c r="SMF1" s="143"/>
      <c r="SMG1" s="143"/>
      <c r="SMH1" s="143"/>
      <c r="SMI1" s="143"/>
      <c r="SMJ1" s="143"/>
      <c r="SMK1" s="143"/>
      <c r="SML1" s="143"/>
      <c r="SMM1" s="143"/>
      <c r="SMN1" s="143"/>
      <c r="SMO1" s="143"/>
      <c r="SMP1" s="143"/>
      <c r="SMQ1" s="143"/>
      <c r="SMR1" s="143"/>
      <c r="SMS1" s="143"/>
      <c r="SMT1" s="143"/>
      <c r="SMU1" s="143"/>
      <c r="SMV1" s="143"/>
      <c r="SMW1" s="143"/>
      <c r="SMX1" s="143"/>
      <c r="SMY1" s="143"/>
      <c r="SMZ1" s="143"/>
      <c r="SNA1" s="143"/>
      <c r="SNB1" s="143"/>
      <c r="SNC1" s="143"/>
      <c r="SND1" s="143"/>
      <c r="SNE1" s="143"/>
      <c r="SNF1" s="143"/>
      <c r="SNG1" s="143"/>
      <c r="SNH1" s="143"/>
      <c r="SNI1" s="143"/>
      <c r="SNJ1" s="143"/>
      <c r="SNK1" s="143"/>
      <c r="SNL1" s="143"/>
      <c r="SNM1" s="143"/>
      <c r="SNN1" s="143"/>
      <c r="SNO1" s="143"/>
      <c r="SNP1" s="143"/>
      <c r="SNQ1" s="143"/>
      <c r="SNR1" s="143"/>
      <c r="SNS1" s="143"/>
      <c r="SNT1" s="143"/>
      <c r="SNU1" s="143"/>
      <c r="SNV1" s="143"/>
      <c r="SNW1" s="143"/>
      <c r="SNX1" s="143"/>
      <c r="SNY1" s="143"/>
      <c r="SNZ1" s="143"/>
      <c r="SOA1" s="143"/>
      <c r="SOB1" s="143"/>
      <c r="SOC1" s="143"/>
      <c r="SOD1" s="143"/>
      <c r="SOE1" s="143"/>
      <c r="SOF1" s="143"/>
      <c r="SOG1" s="143"/>
      <c r="SOH1" s="143"/>
      <c r="SOI1" s="143"/>
      <c r="SOJ1" s="143"/>
      <c r="SOK1" s="143"/>
      <c r="SOL1" s="143"/>
      <c r="SOM1" s="143"/>
      <c r="SON1" s="143"/>
      <c r="SOO1" s="143"/>
      <c r="SOP1" s="143"/>
      <c r="SOQ1" s="143"/>
      <c r="SOR1" s="143"/>
      <c r="SOS1" s="143"/>
      <c r="SOT1" s="143"/>
      <c r="SOU1" s="143"/>
      <c r="SOV1" s="143"/>
      <c r="SOW1" s="143"/>
      <c r="SOX1" s="143"/>
      <c r="SOY1" s="143"/>
      <c r="SOZ1" s="143"/>
      <c r="SPA1" s="143"/>
      <c r="SPB1" s="143"/>
      <c r="SPC1" s="143"/>
      <c r="SPD1" s="143"/>
      <c r="SPE1" s="143"/>
      <c r="SPF1" s="143"/>
      <c r="SPG1" s="143"/>
      <c r="SPH1" s="143"/>
      <c r="SPI1" s="143"/>
      <c r="SPJ1" s="143"/>
      <c r="SPK1" s="143"/>
      <c r="SPL1" s="143"/>
      <c r="SPM1" s="143"/>
      <c r="SPN1" s="143"/>
      <c r="SPO1" s="143"/>
      <c r="SPP1" s="143"/>
      <c r="SPQ1" s="143"/>
      <c r="SPR1" s="143"/>
      <c r="SPS1" s="143"/>
      <c r="SPT1" s="143"/>
      <c r="SPU1" s="143"/>
      <c r="SPV1" s="143"/>
      <c r="SPW1" s="143"/>
      <c r="SPX1" s="143"/>
      <c r="SPY1" s="143"/>
      <c r="SPZ1" s="143"/>
      <c r="SQA1" s="143"/>
      <c r="SQB1" s="143"/>
      <c r="SQC1" s="143"/>
      <c r="SQD1" s="143"/>
      <c r="SQE1" s="143"/>
      <c r="SQF1" s="143"/>
      <c r="SQG1" s="143"/>
      <c r="SQH1" s="143"/>
      <c r="SQI1" s="143"/>
      <c r="SQJ1" s="143"/>
      <c r="SQK1" s="143"/>
      <c r="SQL1" s="143"/>
      <c r="SQM1" s="143"/>
      <c r="SQN1" s="143"/>
      <c r="SQO1" s="143"/>
      <c r="SQP1" s="143"/>
      <c r="SQQ1" s="143"/>
      <c r="SQR1" s="143"/>
      <c r="SQS1" s="143"/>
      <c r="SQT1" s="143"/>
      <c r="SQU1" s="143"/>
      <c r="SQV1" s="143"/>
      <c r="SQW1" s="143"/>
      <c r="SQX1" s="143"/>
      <c r="SQY1" s="143"/>
      <c r="SQZ1" s="143"/>
      <c r="SRA1" s="143"/>
      <c r="SRB1" s="143"/>
      <c r="SRC1" s="143"/>
      <c r="SRD1" s="143"/>
      <c r="SRE1" s="143"/>
      <c r="SRF1" s="143"/>
      <c r="SRG1" s="143"/>
      <c r="SRH1" s="143"/>
      <c r="SRI1" s="143"/>
      <c r="SRJ1" s="143"/>
      <c r="SRK1" s="143"/>
      <c r="SRL1" s="143"/>
      <c r="SRM1" s="143"/>
      <c r="SRN1" s="143"/>
      <c r="SRO1" s="143"/>
      <c r="SRP1" s="143"/>
      <c r="SRQ1" s="143"/>
      <c r="SRR1" s="143"/>
      <c r="SRS1" s="143"/>
      <c r="SRT1" s="143"/>
      <c r="SRU1" s="143"/>
      <c r="SRV1" s="143"/>
      <c r="SRW1" s="143"/>
      <c r="SRX1" s="143"/>
      <c r="SRY1" s="143"/>
      <c r="SRZ1" s="143"/>
      <c r="SSA1" s="143"/>
      <c r="SSB1" s="143"/>
      <c r="SSC1" s="143"/>
      <c r="SSD1" s="143"/>
      <c r="SSE1" s="143"/>
      <c r="SSF1" s="143"/>
      <c r="SSG1" s="143"/>
      <c r="SSH1" s="143"/>
      <c r="SSI1" s="143"/>
      <c r="SSJ1" s="143"/>
      <c r="SSK1" s="143"/>
      <c r="SSL1" s="143"/>
      <c r="SSM1" s="143"/>
      <c r="SSN1" s="143"/>
      <c r="SSO1" s="143"/>
      <c r="SSP1" s="143"/>
      <c r="SSQ1" s="143"/>
      <c r="SSR1" s="143"/>
      <c r="SSS1" s="143"/>
      <c r="SST1" s="143"/>
      <c r="SSU1" s="143"/>
      <c r="SSV1" s="143"/>
      <c r="SSW1" s="143"/>
      <c r="SSX1" s="143"/>
      <c r="SSY1" s="143"/>
      <c r="SSZ1" s="143"/>
      <c r="STA1" s="143"/>
      <c r="STB1" s="143"/>
      <c r="STC1" s="143"/>
      <c r="STD1" s="143"/>
      <c r="STE1" s="143"/>
      <c r="STF1" s="143"/>
      <c r="STG1" s="143"/>
      <c r="STH1" s="143"/>
      <c r="STI1" s="143"/>
      <c r="STJ1" s="143"/>
      <c r="STK1" s="143"/>
      <c r="STL1" s="143"/>
      <c r="STM1" s="143"/>
      <c r="STN1" s="143"/>
      <c r="STO1" s="143"/>
      <c r="STP1" s="143"/>
      <c r="STQ1" s="143"/>
      <c r="STR1" s="143"/>
      <c r="STS1" s="143"/>
      <c r="STT1" s="143"/>
      <c r="STU1" s="143"/>
      <c r="STV1" s="143"/>
      <c r="STW1" s="143"/>
      <c r="STX1" s="143"/>
      <c r="STY1" s="143"/>
      <c r="STZ1" s="143"/>
      <c r="SUA1" s="143"/>
      <c r="SUB1" s="143"/>
      <c r="SUC1" s="143"/>
      <c r="SUD1" s="143"/>
      <c r="SUE1" s="143"/>
      <c r="SUF1" s="143"/>
      <c r="SUG1" s="143"/>
      <c r="SUH1" s="143"/>
      <c r="SUI1" s="143"/>
      <c r="SUJ1" s="143"/>
      <c r="SUK1" s="143"/>
      <c r="SUL1" s="143"/>
      <c r="SUM1" s="143"/>
      <c r="SUN1" s="143"/>
      <c r="SUO1" s="143"/>
      <c r="SUP1" s="143"/>
      <c r="SUQ1" s="143"/>
      <c r="SUR1" s="143"/>
      <c r="SUS1" s="143"/>
      <c r="SUT1" s="143"/>
      <c r="SUU1" s="143"/>
      <c r="SUV1" s="143"/>
      <c r="SUW1" s="143"/>
      <c r="SUX1" s="143"/>
      <c r="SUY1" s="143"/>
      <c r="SUZ1" s="143"/>
      <c r="SVA1" s="143"/>
      <c r="SVB1" s="143"/>
      <c r="SVC1" s="143"/>
      <c r="SVD1" s="143"/>
      <c r="SVE1" s="143"/>
      <c r="SVF1" s="143"/>
      <c r="SVG1" s="143"/>
      <c r="SVH1" s="143"/>
      <c r="SVI1" s="143"/>
      <c r="SVJ1" s="143"/>
      <c r="SVK1" s="143"/>
      <c r="SVL1" s="143"/>
      <c r="SVM1" s="143"/>
      <c r="SVN1" s="143"/>
      <c r="SVO1" s="143"/>
      <c r="SVP1" s="143"/>
      <c r="SVQ1" s="143"/>
      <c r="SVR1" s="143"/>
      <c r="SVS1" s="143"/>
      <c r="SVT1" s="143"/>
      <c r="SVU1" s="143"/>
      <c r="SVV1" s="143"/>
      <c r="SVW1" s="143"/>
      <c r="SVX1" s="143"/>
      <c r="SVY1" s="143"/>
      <c r="SVZ1" s="143"/>
      <c r="SWA1" s="143"/>
      <c r="SWB1" s="143"/>
      <c r="SWC1" s="143"/>
      <c r="SWD1" s="143"/>
      <c r="SWE1" s="143"/>
      <c r="SWF1" s="143"/>
      <c r="SWG1" s="143"/>
      <c r="SWH1" s="143"/>
      <c r="SWI1" s="143"/>
      <c r="SWJ1" s="143"/>
      <c r="SWK1" s="143"/>
      <c r="SWL1" s="143"/>
      <c r="SWM1" s="143"/>
      <c r="SWN1" s="143"/>
      <c r="SWO1" s="143"/>
      <c r="SWP1" s="143"/>
      <c r="SWQ1" s="143"/>
      <c r="SWR1" s="143"/>
      <c r="SWS1" s="143"/>
      <c r="SWT1" s="143"/>
      <c r="SWU1" s="143"/>
      <c r="SWV1" s="143"/>
      <c r="SWW1" s="143"/>
      <c r="SWX1" s="143"/>
      <c r="SWY1" s="143"/>
      <c r="SWZ1" s="143"/>
      <c r="SXA1" s="143"/>
      <c r="SXB1" s="143"/>
      <c r="SXC1" s="143"/>
      <c r="SXD1" s="143"/>
      <c r="SXE1" s="143"/>
      <c r="SXF1" s="143"/>
      <c r="SXG1" s="143"/>
      <c r="SXH1" s="143"/>
      <c r="SXI1" s="143"/>
      <c r="SXJ1" s="143"/>
      <c r="SXK1" s="143"/>
      <c r="SXL1" s="143"/>
      <c r="SXM1" s="143"/>
      <c r="SXN1" s="143"/>
      <c r="SXO1" s="143"/>
      <c r="SXP1" s="143"/>
      <c r="SXQ1" s="143"/>
      <c r="SXR1" s="143"/>
      <c r="SXS1" s="143"/>
      <c r="SXT1" s="143"/>
      <c r="SXU1" s="143"/>
      <c r="SXV1" s="143"/>
      <c r="SXW1" s="143"/>
      <c r="SXX1" s="143"/>
      <c r="SXY1" s="143"/>
      <c r="SXZ1" s="143"/>
      <c r="SYA1" s="143"/>
      <c r="SYB1" s="143"/>
      <c r="SYC1" s="143"/>
      <c r="SYD1" s="143"/>
      <c r="SYE1" s="143"/>
      <c r="SYF1" s="143"/>
      <c r="SYG1" s="143"/>
      <c r="SYH1" s="143"/>
      <c r="SYI1" s="143"/>
      <c r="SYJ1" s="143"/>
      <c r="SYK1" s="143"/>
      <c r="SYL1" s="143"/>
      <c r="SYM1" s="143"/>
      <c r="SYN1" s="143"/>
      <c r="SYO1" s="143"/>
      <c r="SYP1" s="143"/>
      <c r="SYQ1" s="143"/>
      <c r="SYR1" s="143"/>
      <c r="SYS1" s="143"/>
      <c r="SYT1" s="143"/>
      <c r="SYU1" s="143"/>
      <c r="SYV1" s="143"/>
      <c r="SYW1" s="143"/>
      <c r="SYX1" s="143"/>
      <c r="SYY1" s="143"/>
      <c r="SYZ1" s="143"/>
      <c r="SZA1" s="143"/>
      <c r="SZB1" s="143"/>
      <c r="SZC1" s="143"/>
      <c r="SZD1" s="143"/>
      <c r="SZE1" s="143"/>
      <c r="SZF1" s="143"/>
      <c r="SZG1" s="143"/>
      <c r="SZH1" s="143"/>
      <c r="SZI1" s="143"/>
      <c r="SZJ1" s="143"/>
      <c r="SZK1" s="143"/>
      <c r="SZL1" s="143"/>
      <c r="SZM1" s="143"/>
      <c r="SZN1" s="143"/>
      <c r="SZO1" s="143"/>
      <c r="SZP1" s="143"/>
      <c r="SZQ1" s="143"/>
      <c r="SZR1" s="143"/>
      <c r="SZS1" s="143"/>
      <c r="SZT1" s="143"/>
      <c r="SZU1" s="143"/>
      <c r="SZV1" s="143"/>
      <c r="SZW1" s="143"/>
      <c r="SZX1" s="143"/>
      <c r="SZY1" s="143"/>
      <c r="SZZ1" s="143"/>
      <c r="TAA1" s="143"/>
      <c r="TAB1" s="143"/>
      <c r="TAC1" s="143"/>
      <c r="TAD1" s="143"/>
      <c r="TAE1" s="143"/>
      <c r="TAF1" s="143"/>
      <c r="TAG1" s="143"/>
      <c r="TAH1" s="143"/>
      <c r="TAI1" s="143"/>
      <c r="TAJ1" s="143"/>
      <c r="TAK1" s="143"/>
      <c r="TAL1" s="143"/>
      <c r="TAM1" s="143"/>
      <c r="TAN1" s="143"/>
      <c r="TAO1" s="143"/>
      <c r="TAP1" s="143"/>
      <c r="TAQ1" s="143"/>
      <c r="TAR1" s="143"/>
      <c r="TAS1" s="143"/>
      <c r="TAT1" s="143"/>
      <c r="TAU1" s="143"/>
      <c r="TAV1" s="143"/>
      <c r="TAW1" s="143"/>
      <c r="TAX1" s="143"/>
      <c r="TAY1" s="143"/>
      <c r="TAZ1" s="143"/>
      <c r="TBA1" s="143"/>
      <c r="TBB1" s="143"/>
      <c r="TBC1" s="143"/>
      <c r="TBD1" s="143"/>
      <c r="TBE1" s="143"/>
      <c r="TBF1" s="143"/>
      <c r="TBG1" s="143"/>
      <c r="TBH1" s="143"/>
      <c r="TBI1" s="143"/>
      <c r="TBJ1" s="143"/>
      <c r="TBK1" s="143"/>
      <c r="TBL1" s="143"/>
      <c r="TBM1" s="143"/>
      <c r="TBN1" s="143"/>
      <c r="TBO1" s="143"/>
      <c r="TBP1" s="143"/>
      <c r="TBQ1" s="143"/>
      <c r="TBR1" s="143"/>
      <c r="TBS1" s="143"/>
      <c r="TBT1" s="143"/>
      <c r="TBU1" s="143"/>
      <c r="TBV1" s="143"/>
      <c r="TBW1" s="143"/>
      <c r="TBX1" s="143"/>
      <c r="TBY1" s="143"/>
      <c r="TBZ1" s="143"/>
      <c r="TCA1" s="143"/>
      <c r="TCB1" s="143"/>
      <c r="TCC1" s="143"/>
      <c r="TCD1" s="143"/>
      <c r="TCE1" s="143"/>
      <c r="TCF1" s="143"/>
      <c r="TCG1" s="143"/>
      <c r="TCH1" s="143"/>
      <c r="TCI1" s="143"/>
      <c r="TCJ1" s="143"/>
      <c r="TCK1" s="143"/>
      <c r="TCL1" s="143"/>
      <c r="TCM1" s="143"/>
      <c r="TCN1" s="143"/>
      <c r="TCO1" s="143"/>
      <c r="TCP1" s="143"/>
      <c r="TCQ1" s="143"/>
      <c r="TCR1" s="143"/>
      <c r="TCS1" s="143"/>
      <c r="TCT1" s="143"/>
      <c r="TCU1" s="143"/>
      <c r="TCV1" s="143"/>
      <c r="TCW1" s="143"/>
      <c r="TCX1" s="143"/>
      <c r="TCY1" s="143"/>
      <c r="TCZ1" s="143"/>
      <c r="TDA1" s="143"/>
      <c r="TDB1" s="143"/>
      <c r="TDC1" s="143"/>
      <c r="TDD1" s="143"/>
      <c r="TDE1" s="143"/>
      <c r="TDF1" s="143"/>
      <c r="TDG1" s="143"/>
      <c r="TDH1" s="143"/>
      <c r="TDI1" s="143"/>
      <c r="TDJ1" s="143"/>
      <c r="TDK1" s="143"/>
      <c r="TDL1" s="143"/>
      <c r="TDM1" s="143"/>
      <c r="TDN1" s="143"/>
      <c r="TDO1" s="143"/>
      <c r="TDP1" s="143"/>
      <c r="TDQ1" s="143"/>
      <c r="TDR1" s="143"/>
      <c r="TDS1" s="143"/>
      <c r="TDT1" s="143"/>
      <c r="TDU1" s="143"/>
      <c r="TDV1" s="143"/>
      <c r="TDW1" s="143"/>
      <c r="TDX1" s="143"/>
      <c r="TDY1" s="143"/>
      <c r="TDZ1" s="143"/>
      <c r="TEA1" s="143"/>
      <c r="TEB1" s="143"/>
      <c r="TEC1" s="143"/>
      <c r="TED1" s="143"/>
      <c r="TEE1" s="143"/>
      <c r="TEF1" s="143"/>
      <c r="TEG1" s="143"/>
      <c r="TEH1" s="143"/>
      <c r="TEI1" s="143"/>
      <c r="TEJ1" s="143"/>
      <c r="TEK1" s="143"/>
      <c r="TEL1" s="143"/>
      <c r="TEM1" s="143"/>
      <c r="TEN1" s="143"/>
      <c r="TEO1" s="143"/>
      <c r="TEP1" s="143"/>
      <c r="TEQ1" s="143"/>
      <c r="TER1" s="143"/>
      <c r="TES1" s="143"/>
      <c r="TET1" s="143"/>
      <c r="TEU1" s="143"/>
      <c r="TEV1" s="143"/>
      <c r="TEW1" s="143"/>
      <c r="TEX1" s="143"/>
      <c r="TEY1" s="143"/>
      <c r="TEZ1" s="143"/>
      <c r="TFA1" s="143"/>
      <c r="TFB1" s="143"/>
      <c r="TFC1" s="143"/>
      <c r="TFD1" s="143"/>
      <c r="TFE1" s="143"/>
      <c r="TFF1" s="143"/>
      <c r="TFG1" s="143"/>
      <c r="TFH1" s="143"/>
      <c r="TFI1" s="143"/>
      <c r="TFJ1" s="143"/>
      <c r="TFK1" s="143"/>
      <c r="TFL1" s="143"/>
      <c r="TFM1" s="143"/>
      <c r="TFN1" s="143"/>
      <c r="TFO1" s="143"/>
      <c r="TFP1" s="143"/>
      <c r="TFQ1" s="143"/>
      <c r="TFR1" s="143"/>
      <c r="TFS1" s="143"/>
      <c r="TFT1" s="143"/>
      <c r="TFU1" s="143"/>
      <c r="TFV1" s="143"/>
      <c r="TFW1" s="143"/>
      <c r="TFX1" s="143"/>
      <c r="TFY1" s="143"/>
      <c r="TFZ1" s="143"/>
      <c r="TGA1" s="143"/>
      <c r="TGB1" s="143"/>
      <c r="TGC1" s="143"/>
      <c r="TGD1" s="143"/>
      <c r="TGE1" s="143"/>
      <c r="TGF1" s="143"/>
      <c r="TGG1" s="143"/>
      <c r="TGH1" s="143"/>
      <c r="TGI1" s="143"/>
      <c r="TGJ1" s="143"/>
      <c r="TGK1" s="143"/>
      <c r="TGL1" s="143"/>
      <c r="TGM1" s="143"/>
      <c r="TGN1" s="143"/>
      <c r="TGO1" s="143"/>
      <c r="TGP1" s="143"/>
      <c r="TGQ1" s="143"/>
      <c r="TGR1" s="143"/>
      <c r="TGS1" s="143"/>
      <c r="TGT1" s="143"/>
      <c r="TGU1" s="143"/>
      <c r="TGV1" s="143"/>
      <c r="TGW1" s="143"/>
      <c r="TGX1" s="143"/>
      <c r="TGY1" s="143"/>
      <c r="TGZ1" s="143"/>
      <c r="THA1" s="143"/>
      <c r="THB1" s="143"/>
      <c r="THC1" s="143"/>
      <c r="THD1" s="143"/>
      <c r="THE1" s="143"/>
      <c r="THF1" s="143"/>
      <c r="THG1" s="143"/>
      <c r="THH1" s="143"/>
      <c r="THI1" s="143"/>
      <c r="THJ1" s="143"/>
      <c r="THK1" s="143"/>
      <c r="THL1" s="143"/>
      <c r="THM1" s="143"/>
      <c r="THN1" s="143"/>
      <c r="THO1" s="143"/>
      <c r="THP1" s="143"/>
      <c r="THQ1" s="143"/>
      <c r="THR1" s="143"/>
      <c r="THS1" s="143"/>
      <c r="THT1" s="143"/>
      <c r="THU1" s="143"/>
      <c r="THV1" s="143"/>
      <c r="THW1" s="143"/>
      <c r="THX1" s="143"/>
      <c r="THY1" s="143"/>
      <c r="THZ1" s="143"/>
      <c r="TIA1" s="143"/>
      <c r="TIB1" s="143"/>
      <c r="TIC1" s="143"/>
      <c r="TID1" s="143"/>
      <c r="TIE1" s="143"/>
      <c r="TIF1" s="143"/>
      <c r="TIG1" s="143"/>
      <c r="TIH1" s="143"/>
      <c r="TII1" s="143"/>
      <c r="TIJ1" s="143"/>
      <c r="TIK1" s="143"/>
      <c r="TIL1" s="143"/>
      <c r="TIM1" s="143"/>
      <c r="TIN1" s="143"/>
      <c r="TIO1" s="143"/>
      <c r="TIP1" s="143"/>
      <c r="TIQ1" s="143"/>
      <c r="TIR1" s="143"/>
      <c r="TIS1" s="143"/>
      <c r="TIT1" s="143"/>
      <c r="TIU1" s="143"/>
      <c r="TIV1" s="143"/>
      <c r="TIW1" s="143"/>
      <c r="TIX1" s="143"/>
      <c r="TIY1" s="143"/>
      <c r="TIZ1" s="143"/>
      <c r="TJA1" s="143"/>
      <c r="TJB1" s="143"/>
      <c r="TJC1" s="143"/>
      <c r="TJD1" s="143"/>
      <c r="TJE1" s="143"/>
      <c r="TJF1" s="143"/>
      <c r="TJG1" s="143"/>
      <c r="TJH1" s="143"/>
      <c r="TJI1" s="143"/>
      <c r="TJJ1" s="143"/>
      <c r="TJK1" s="143"/>
      <c r="TJL1" s="143"/>
      <c r="TJM1" s="143"/>
      <c r="TJN1" s="143"/>
      <c r="TJO1" s="143"/>
      <c r="TJP1" s="143"/>
      <c r="TJQ1" s="143"/>
      <c r="TJR1" s="143"/>
      <c r="TJS1" s="143"/>
      <c r="TJT1" s="143"/>
      <c r="TJU1" s="143"/>
      <c r="TJV1" s="143"/>
      <c r="TJW1" s="143"/>
      <c r="TJX1" s="143"/>
      <c r="TJY1" s="143"/>
      <c r="TJZ1" s="143"/>
      <c r="TKA1" s="143"/>
      <c r="TKB1" s="143"/>
      <c r="TKC1" s="143"/>
      <c r="TKD1" s="143"/>
      <c r="TKE1" s="143"/>
      <c r="TKF1" s="143"/>
      <c r="TKG1" s="143"/>
      <c r="TKH1" s="143"/>
      <c r="TKI1" s="143"/>
      <c r="TKJ1" s="143"/>
      <c r="TKK1" s="143"/>
      <c r="TKL1" s="143"/>
      <c r="TKM1" s="143"/>
      <c r="TKN1" s="143"/>
      <c r="TKO1" s="143"/>
      <c r="TKP1" s="143"/>
      <c r="TKQ1" s="143"/>
      <c r="TKR1" s="143"/>
      <c r="TKS1" s="143"/>
      <c r="TKT1" s="143"/>
      <c r="TKU1" s="143"/>
      <c r="TKV1" s="143"/>
      <c r="TKW1" s="143"/>
      <c r="TKX1" s="143"/>
      <c r="TKY1" s="143"/>
      <c r="TKZ1" s="143"/>
      <c r="TLA1" s="143"/>
      <c r="TLB1" s="143"/>
      <c r="TLC1" s="143"/>
      <c r="TLD1" s="143"/>
      <c r="TLE1" s="143"/>
      <c r="TLF1" s="143"/>
      <c r="TLG1" s="143"/>
      <c r="TLH1" s="143"/>
      <c r="TLI1" s="143"/>
      <c r="TLJ1" s="143"/>
      <c r="TLK1" s="143"/>
      <c r="TLL1" s="143"/>
      <c r="TLM1" s="143"/>
      <c r="TLN1" s="143"/>
      <c r="TLO1" s="143"/>
      <c r="TLP1" s="143"/>
      <c r="TLQ1" s="143"/>
      <c r="TLR1" s="143"/>
      <c r="TLS1" s="143"/>
      <c r="TLT1" s="143"/>
      <c r="TLU1" s="143"/>
      <c r="TLV1" s="143"/>
      <c r="TLW1" s="143"/>
      <c r="TLX1" s="143"/>
      <c r="TLY1" s="143"/>
      <c r="TLZ1" s="143"/>
      <c r="TMA1" s="143"/>
      <c r="TMB1" s="143"/>
      <c r="TMC1" s="143"/>
      <c r="TMD1" s="143"/>
      <c r="TME1" s="143"/>
      <c r="TMF1" s="143"/>
      <c r="TMG1" s="143"/>
      <c r="TMH1" s="143"/>
      <c r="TMI1" s="143"/>
      <c r="TMJ1" s="143"/>
      <c r="TMK1" s="143"/>
      <c r="TML1" s="143"/>
      <c r="TMM1" s="143"/>
      <c r="TMN1" s="143"/>
      <c r="TMO1" s="143"/>
      <c r="TMP1" s="143"/>
      <c r="TMQ1" s="143"/>
      <c r="TMR1" s="143"/>
      <c r="TMS1" s="143"/>
      <c r="TMT1" s="143"/>
      <c r="TMU1" s="143"/>
      <c r="TMV1" s="143"/>
      <c r="TMW1" s="143"/>
      <c r="TMX1" s="143"/>
      <c r="TMY1" s="143"/>
      <c r="TMZ1" s="143"/>
      <c r="TNA1" s="143"/>
      <c r="TNB1" s="143"/>
      <c r="TNC1" s="143"/>
      <c r="TND1" s="143"/>
      <c r="TNE1" s="143"/>
      <c r="TNF1" s="143"/>
      <c r="TNG1" s="143"/>
      <c r="TNH1" s="143"/>
      <c r="TNI1" s="143"/>
      <c r="TNJ1" s="143"/>
      <c r="TNK1" s="143"/>
      <c r="TNL1" s="143"/>
      <c r="TNM1" s="143"/>
      <c r="TNN1" s="143"/>
      <c r="TNO1" s="143"/>
      <c r="TNP1" s="143"/>
      <c r="TNQ1" s="143"/>
      <c r="TNR1" s="143"/>
      <c r="TNS1" s="143"/>
      <c r="TNT1" s="143"/>
      <c r="TNU1" s="143"/>
      <c r="TNV1" s="143"/>
      <c r="TNW1" s="143"/>
      <c r="TNX1" s="143"/>
      <c r="TNY1" s="143"/>
      <c r="TNZ1" s="143"/>
      <c r="TOA1" s="143"/>
      <c r="TOB1" s="143"/>
      <c r="TOC1" s="143"/>
      <c r="TOD1" s="143"/>
      <c r="TOE1" s="143"/>
      <c r="TOF1" s="143"/>
      <c r="TOG1" s="143"/>
      <c r="TOH1" s="143"/>
      <c r="TOI1" s="143"/>
      <c r="TOJ1" s="143"/>
      <c r="TOK1" s="143"/>
      <c r="TOL1" s="143"/>
      <c r="TOM1" s="143"/>
      <c r="TON1" s="143"/>
      <c r="TOO1" s="143"/>
      <c r="TOP1" s="143"/>
      <c r="TOQ1" s="143"/>
      <c r="TOR1" s="143"/>
      <c r="TOS1" s="143"/>
      <c r="TOT1" s="143"/>
      <c r="TOU1" s="143"/>
      <c r="TOV1" s="143"/>
      <c r="TOW1" s="143"/>
      <c r="TOX1" s="143"/>
      <c r="TOY1" s="143"/>
      <c r="TOZ1" s="143"/>
      <c r="TPA1" s="143"/>
      <c r="TPB1" s="143"/>
      <c r="TPC1" s="143"/>
      <c r="TPD1" s="143"/>
      <c r="TPE1" s="143"/>
      <c r="TPF1" s="143"/>
      <c r="TPG1" s="143"/>
      <c r="TPH1" s="143"/>
      <c r="TPI1" s="143"/>
      <c r="TPJ1" s="143"/>
      <c r="TPK1" s="143"/>
      <c r="TPL1" s="143"/>
      <c r="TPM1" s="143"/>
      <c r="TPN1" s="143"/>
      <c r="TPO1" s="143"/>
      <c r="TPP1" s="143"/>
      <c r="TPQ1" s="143"/>
      <c r="TPR1" s="143"/>
      <c r="TPS1" s="143"/>
      <c r="TPT1" s="143"/>
      <c r="TPU1" s="143"/>
      <c r="TPV1" s="143"/>
      <c r="TPW1" s="143"/>
      <c r="TPX1" s="143"/>
      <c r="TPY1" s="143"/>
      <c r="TPZ1" s="143"/>
      <c r="TQA1" s="143"/>
      <c r="TQB1" s="143"/>
      <c r="TQC1" s="143"/>
      <c r="TQD1" s="143"/>
      <c r="TQE1" s="143"/>
      <c r="TQF1" s="143"/>
      <c r="TQG1" s="143"/>
      <c r="TQH1" s="143"/>
      <c r="TQI1" s="143"/>
      <c r="TQJ1" s="143"/>
      <c r="TQK1" s="143"/>
      <c r="TQL1" s="143"/>
      <c r="TQM1" s="143"/>
      <c r="TQN1" s="143"/>
      <c r="TQO1" s="143"/>
      <c r="TQP1" s="143"/>
      <c r="TQQ1" s="143"/>
      <c r="TQR1" s="143"/>
      <c r="TQS1" s="143"/>
      <c r="TQT1" s="143"/>
      <c r="TQU1" s="143"/>
      <c r="TQV1" s="143"/>
      <c r="TQW1" s="143"/>
      <c r="TQX1" s="143"/>
      <c r="TQY1" s="143"/>
      <c r="TQZ1" s="143"/>
      <c r="TRA1" s="143"/>
      <c r="TRB1" s="143"/>
      <c r="TRC1" s="143"/>
      <c r="TRD1" s="143"/>
      <c r="TRE1" s="143"/>
      <c r="TRF1" s="143"/>
      <c r="TRG1" s="143"/>
      <c r="TRH1" s="143"/>
      <c r="TRI1" s="143"/>
      <c r="TRJ1" s="143"/>
      <c r="TRK1" s="143"/>
      <c r="TRL1" s="143"/>
      <c r="TRM1" s="143"/>
      <c r="TRN1" s="143"/>
      <c r="TRO1" s="143"/>
      <c r="TRP1" s="143"/>
      <c r="TRQ1" s="143"/>
      <c r="TRR1" s="143"/>
      <c r="TRS1" s="143"/>
      <c r="TRT1" s="143"/>
      <c r="TRU1" s="143"/>
      <c r="TRV1" s="143"/>
      <c r="TRW1" s="143"/>
      <c r="TRX1" s="143"/>
      <c r="TRY1" s="143"/>
      <c r="TRZ1" s="143"/>
      <c r="TSA1" s="143"/>
      <c r="TSB1" s="143"/>
      <c r="TSC1" s="143"/>
      <c r="TSD1" s="143"/>
      <c r="TSE1" s="143"/>
      <c r="TSF1" s="143"/>
      <c r="TSG1" s="143"/>
      <c r="TSH1" s="143"/>
      <c r="TSI1" s="143"/>
      <c r="TSJ1" s="143"/>
      <c r="TSK1" s="143"/>
      <c r="TSL1" s="143"/>
      <c r="TSM1" s="143"/>
      <c r="TSN1" s="143"/>
      <c r="TSO1" s="143"/>
      <c r="TSP1" s="143"/>
      <c r="TSQ1" s="143"/>
      <c r="TSR1" s="143"/>
      <c r="TSS1" s="143"/>
      <c r="TST1" s="143"/>
      <c r="TSU1" s="143"/>
      <c r="TSV1" s="143"/>
      <c r="TSW1" s="143"/>
      <c r="TSX1" s="143"/>
      <c r="TSY1" s="143"/>
      <c r="TSZ1" s="143"/>
      <c r="TTA1" s="143"/>
      <c r="TTB1" s="143"/>
      <c r="TTC1" s="143"/>
      <c r="TTD1" s="143"/>
      <c r="TTE1" s="143"/>
      <c r="TTF1" s="143"/>
      <c r="TTG1" s="143"/>
      <c r="TTH1" s="143"/>
      <c r="TTI1" s="143"/>
      <c r="TTJ1" s="143"/>
      <c r="TTK1" s="143"/>
      <c r="TTL1" s="143"/>
      <c r="TTM1" s="143"/>
      <c r="TTN1" s="143"/>
      <c r="TTO1" s="143"/>
      <c r="TTP1" s="143"/>
      <c r="TTQ1" s="143"/>
      <c r="TTR1" s="143"/>
      <c r="TTS1" s="143"/>
      <c r="TTT1" s="143"/>
      <c r="TTU1" s="143"/>
      <c r="TTV1" s="143"/>
      <c r="TTW1" s="143"/>
      <c r="TTX1" s="143"/>
      <c r="TTY1" s="143"/>
      <c r="TTZ1" s="143"/>
      <c r="TUA1" s="143"/>
      <c r="TUB1" s="143"/>
      <c r="TUC1" s="143"/>
      <c r="TUD1" s="143"/>
      <c r="TUE1" s="143"/>
      <c r="TUF1" s="143"/>
      <c r="TUG1" s="143"/>
      <c r="TUH1" s="143"/>
      <c r="TUI1" s="143"/>
      <c r="TUJ1" s="143"/>
      <c r="TUK1" s="143"/>
      <c r="TUL1" s="143"/>
      <c r="TUM1" s="143"/>
      <c r="TUN1" s="143"/>
      <c r="TUO1" s="143"/>
      <c r="TUP1" s="143"/>
      <c r="TUQ1" s="143"/>
      <c r="TUR1" s="143"/>
      <c r="TUS1" s="143"/>
      <c r="TUT1" s="143"/>
      <c r="TUU1" s="143"/>
      <c r="TUV1" s="143"/>
      <c r="TUW1" s="143"/>
      <c r="TUX1" s="143"/>
      <c r="TUY1" s="143"/>
      <c r="TUZ1" s="143"/>
      <c r="TVA1" s="143"/>
      <c r="TVB1" s="143"/>
      <c r="TVC1" s="143"/>
      <c r="TVD1" s="143"/>
      <c r="TVE1" s="143"/>
      <c r="TVF1" s="143"/>
      <c r="TVG1" s="143"/>
      <c r="TVH1" s="143"/>
      <c r="TVI1" s="143"/>
      <c r="TVJ1" s="143"/>
      <c r="TVK1" s="143"/>
      <c r="TVL1" s="143"/>
      <c r="TVM1" s="143"/>
      <c r="TVN1" s="143"/>
      <c r="TVO1" s="143"/>
      <c r="TVP1" s="143"/>
      <c r="TVQ1" s="143"/>
      <c r="TVR1" s="143"/>
      <c r="TVS1" s="143"/>
      <c r="TVT1" s="143"/>
      <c r="TVU1" s="143"/>
      <c r="TVV1" s="143"/>
      <c r="TVW1" s="143"/>
      <c r="TVX1" s="143"/>
      <c r="TVY1" s="143"/>
      <c r="TVZ1" s="143"/>
      <c r="TWA1" s="143"/>
      <c r="TWB1" s="143"/>
      <c r="TWC1" s="143"/>
      <c r="TWD1" s="143"/>
      <c r="TWE1" s="143"/>
      <c r="TWF1" s="143"/>
      <c r="TWG1" s="143"/>
      <c r="TWH1" s="143"/>
      <c r="TWI1" s="143"/>
      <c r="TWJ1" s="143"/>
      <c r="TWK1" s="143"/>
      <c r="TWL1" s="143"/>
      <c r="TWM1" s="143"/>
      <c r="TWN1" s="143"/>
      <c r="TWO1" s="143"/>
      <c r="TWP1" s="143"/>
      <c r="TWQ1" s="143"/>
      <c r="TWR1" s="143"/>
      <c r="TWS1" s="143"/>
      <c r="TWT1" s="143"/>
      <c r="TWU1" s="143"/>
      <c r="TWV1" s="143"/>
      <c r="TWW1" s="143"/>
      <c r="TWX1" s="143"/>
      <c r="TWY1" s="143"/>
      <c r="TWZ1" s="143"/>
      <c r="TXA1" s="143"/>
      <c r="TXB1" s="143"/>
      <c r="TXC1" s="143"/>
      <c r="TXD1" s="143"/>
      <c r="TXE1" s="143"/>
      <c r="TXF1" s="143"/>
      <c r="TXG1" s="143"/>
      <c r="TXH1" s="143"/>
      <c r="TXI1" s="143"/>
      <c r="TXJ1" s="143"/>
      <c r="TXK1" s="143"/>
      <c r="TXL1" s="143"/>
      <c r="TXM1" s="143"/>
      <c r="TXN1" s="143"/>
      <c r="TXO1" s="143"/>
      <c r="TXP1" s="143"/>
      <c r="TXQ1" s="143"/>
      <c r="TXR1" s="143"/>
      <c r="TXS1" s="143"/>
      <c r="TXT1" s="143"/>
      <c r="TXU1" s="143"/>
      <c r="TXV1" s="143"/>
      <c r="TXW1" s="143"/>
      <c r="TXX1" s="143"/>
      <c r="TXY1" s="143"/>
      <c r="TXZ1" s="143"/>
      <c r="TYA1" s="143"/>
      <c r="TYB1" s="143"/>
      <c r="TYC1" s="143"/>
      <c r="TYD1" s="143"/>
      <c r="TYE1" s="143"/>
      <c r="TYF1" s="143"/>
      <c r="TYG1" s="143"/>
      <c r="TYH1" s="143"/>
      <c r="TYI1" s="143"/>
      <c r="TYJ1" s="143"/>
      <c r="TYK1" s="143"/>
      <c r="TYL1" s="143"/>
      <c r="TYM1" s="143"/>
      <c r="TYN1" s="143"/>
      <c r="TYO1" s="143"/>
      <c r="TYP1" s="143"/>
      <c r="TYQ1" s="143"/>
      <c r="TYR1" s="143"/>
      <c r="TYS1" s="143"/>
      <c r="TYT1" s="143"/>
      <c r="TYU1" s="143"/>
      <c r="TYV1" s="143"/>
      <c r="TYW1" s="143"/>
      <c r="TYX1" s="143"/>
      <c r="TYY1" s="143"/>
      <c r="TYZ1" s="143"/>
      <c r="TZA1" s="143"/>
      <c r="TZB1" s="143"/>
      <c r="TZC1" s="143"/>
      <c r="TZD1" s="143"/>
      <c r="TZE1" s="143"/>
      <c r="TZF1" s="143"/>
      <c r="TZG1" s="143"/>
      <c r="TZH1" s="143"/>
      <c r="TZI1" s="143"/>
      <c r="TZJ1" s="143"/>
      <c r="TZK1" s="143"/>
      <c r="TZL1" s="143"/>
      <c r="TZM1" s="143"/>
      <c r="TZN1" s="143"/>
      <c r="TZO1" s="143"/>
      <c r="TZP1" s="143"/>
      <c r="TZQ1" s="143"/>
      <c r="TZR1" s="143"/>
      <c r="TZS1" s="143"/>
      <c r="TZT1" s="143"/>
      <c r="TZU1" s="143"/>
      <c r="TZV1" s="143"/>
      <c r="TZW1" s="143"/>
      <c r="TZX1" s="143"/>
      <c r="TZY1" s="143"/>
      <c r="TZZ1" s="143"/>
      <c r="UAA1" s="143"/>
      <c r="UAB1" s="143"/>
      <c r="UAC1" s="143"/>
      <c r="UAD1" s="143"/>
      <c r="UAE1" s="143"/>
      <c r="UAF1" s="143"/>
      <c r="UAG1" s="143"/>
      <c r="UAH1" s="143"/>
      <c r="UAI1" s="143"/>
      <c r="UAJ1" s="143"/>
      <c r="UAK1" s="143"/>
      <c r="UAL1" s="143"/>
      <c r="UAM1" s="143"/>
      <c r="UAN1" s="143"/>
      <c r="UAO1" s="143"/>
      <c r="UAP1" s="143"/>
      <c r="UAQ1" s="143"/>
      <c r="UAR1" s="143"/>
      <c r="UAS1" s="143"/>
      <c r="UAT1" s="143"/>
      <c r="UAU1" s="143"/>
      <c r="UAV1" s="143"/>
      <c r="UAW1" s="143"/>
      <c r="UAX1" s="143"/>
      <c r="UAY1" s="143"/>
      <c r="UAZ1" s="143"/>
      <c r="UBA1" s="143"/>
      <c r="UBB1" s="143"/>
      <c r="UBC1" s="143"/>
      <c r="UBD1" s="143"/>
      <c r="UBE1" s="143"/>
      <c r="UBF1" s="143"/>
      <c r="UBG1" s="143"/>
      <c r="UBH1" s="143"/>
      <c r="UBI1" s="143"/>
      <c r="UBJ1" s="143"/>
      <c r="UBK1" s="143"/>
      <c r="UBL1" s="143"/>
      <c r="UBM1" s="143"/>
      <c r="UBN1" s="143"/>
    </row>
    <row r="2" spans="1:14262" s="118" customFormat="1" ht="12.75" customHeight="1">
      <c r="A2" s="144"/>
      <c r="B2" s="145" t="s">
        <v>2</v>
      </c>
      <c r="C2" s="145"/>
      <c r="D2" s="146"/>
      <c r="E2" s="147"/>
      <c r="F2" s="144"/>
      <c r="G2" s="218"/>
      <c r="H2" s="146"/>
      <c r="I2" s="146"/>
      <c r="J2" s="180"/>
      <c r="K2" s="185"/>
      <c r="L2" s="185"/>
      <c r="M2" s="185"/>
      <c r="N2" s="192"/>
      <c r="O2" s="148">
        <v>2</v>
      </c>
      <c r="P2" s="148">
        <v>5</v>
      </c>
      <c r="Q2" s="148">
        <v>4</v>
      </c>
      <c r="R2" s="148">
        <v>5</v>
      </c>
      <c r="S2" s="148">
        <v>4</v>
      </c>
      <c r="T2" s="148">
        <v>5</v>
      </c>
      <c r="U2" s="148">
        <v>3</v>
      </c>
      <c r="V2" s="148">
        <v>4</v>
      </c>
      <c r="W2" s="148">
        <v>5</v>
      </c>
      <c r="X2" s="148">
        <v>6</v>
      </c>
      <c r="Y2" s="148">
        <v>3</v>
      </c>
      <c r="Z2" s="148">
        <v>4</v>
      </c>
      <c r="AA2" s="148">
        <v>5</v>
      </c>
      <c r="AB2" s="148">
        <v>1</v>
      </c>
      <c r="AC2" s="148">
        <v>4</v>
      </c>
      <c r="AD2" s="148">
        <v>4</v>
      </c>
      <c r="AE2" s="148">
        <v>5</v>
      </c>
      <c r="AF2" s="148">
        <v>6</v>
      </c>
      <c r="AG2" s="148">
        <v>4</v>
      </c>
      <c r="AH2" s="148">
        <v>5</v>
      </c>
      <c r="AI2" s="148">
        <v>6</v>
      </c>
      <c r="AJ2" s="148">
        <v>3</v>
      </c>
      <c r="AK2" s="148">
        <v>4</v>
      </c>
      <c r="AL2" s="148">
        <v>3</v>
      </c>
      <c r="AM2" s="148">
        <v>4</v>
      </c>
      <c r="AN2" s="148">
        <v>3</v>
      </c>
      <c r="AO2" s="148">
        <v>4</v>
      </c>
      <c r="AP2" s="148">
        <v>2</v>
      </c>
      <c r="AQ2" s="148">
        <v>4</v>
      </c>
      <c r="AR2" s="148">
        <v>5</v>
      </c>
      <c r="BM2" s="651"/>
      <c r="BN2" s="651"/>
      <c r="BO2" s="651"/>
      <c r="BP2" s="651"/>
      <c r="BQ2" s="651"/>
      <c r="BR2" s="651"/>
      <c r="BS2" s="651"/>
      <c r="BT2" s="651"/>
      <c r="BU2" s="651"/>
      <c r="BV2" s="651"/>
      <c r="BW2" s="651"/>
      <c r="BX2" s="651"/>
      <c r="BY2" s="651"/>
      <c r="BZ2" s="651"/>
      <c r="CA2" s="651"/>
      <c r="CB2" s="651"/>
    </row>
    <row r="3" spans="1:14262" s="23" customFormat="1" ht="19.5" customHeight="1">
      <c r="A3" s="141"/>
      <c r="B3" s="149"/>
      <c r="C3" s="150"/>
      <c r="D3" s="123"/>
      <c r="E3" s="142"/>
      <c r="F3" s="149"/>
      <c r="G3" s="219"/>
      <c r="H3" s="123"/>
      <c r="I3" s="123"/>
      <c r="J3" s="181" t="s">
        <v>3</v>
      </c>
      <c r="K3" s="115"/>
      <c r="L3" s="115"/>
      <c r="M3" s="115"/>
      <c r="N3" s="193"/>
      <c r="O3" s="115" t="str">
        <f t="shared" ref="O3:AC3" si="12">CONCATENATE($B1,WEEKNUM(O5-O2))</f>
        <v>CW041</v>
      </c>
      <c r="P3" s="115" t="str">
        <f t="shared" si="12"/>
        <v>CW041</v>
      </c>
      <c r="Q3" s="115" t="str">
        <f t="shared" si="12"/>
        <v>CW042</v>
      </c>
      <c r="R3" s="115" t="str">
        <f t="shared" si="12"/>
        <v>CW042</v>
      </c>
      <c r="S3" s="115" t="str">
        <f t="shared" si="12"/>
        <v>CW043</v>
      </c>
      <c r="T3" s="115" t="str">
        <f t="shared" si="12"/>
        <v>CW043</v>
      </c>
      <c r="U3" s="115" t="str">
        <f t="shared" si="12"/>
        <v>CW044</v>
      </c>
      <c r="V3" s="115" t="str">
        <f t="shared" si="12"/>
        <v>CW044</v>
      </c>
      <c r="W3" s="115" t="str">
        <f t="shared" si="12"/>
        <v>CW044</v>
      </c>
      <c r="X3" s="115" t="str">
        <f t="shared" si="12"/>
        <v>CW044</v>
      </c>
      <c r="Y3" s="115" t="str">
        <f t="shared" si="12"/>
        <v>CW045</v>
      </c>
      <c r="Z3" s="115" t="str">
        <f t="shared" si="12"/>
        <v>CW045</v>
      </c>
      <c r="AA3" s="115" t="str">
        <f t="shared" si="12"/>
        <v>CW045</v>
      </c>
      <c r="AB3" s="115" t="str">
        <f t="shared" si="12"/>
        <v>CW046</v>
      </c>
      <c r="AC3" s="115" t="str">
        <f t="shared" si="12"/>
        <v>CW046</v>
      </c>
      <c r="AD3" s="115" t="s">
        <v>4</v>
      </c>
      <c r="AE3" s="115" t="s">
        <v>4</v>
      </c>
      <c r="AF3" s="115" t="s">
        <v>4</v>
      </c>
      <c r="AG3" s="115" t="s">
        <v>5</v>
      </c>
      <c r="AH3" s="115" t="s">
        <v>5</v>
      </c>
      <c r="AI3" s="115" t="s">
        <v>5</v>
      </c>
      <c r="AJ3" s="115" t="s">
        <v>6</v>
      </c>
      <c r="AK3" s="115" t="s">
        <v>6</v>
      </c>
      <c r="AL3" s="115" t="s">
        <v>7</v>
      </c>
      <c r="AM3" s="115" t="s">
        <v>7</v>
      </c>
      <c r="AN3" s="115" t="s">
        <v>8</v>
      </c>
      <c r="AO3" s="115" t="s">
        <v>8</v>
      </c>
      <c r="AP3" s="115" t="s">
        <v>9</v>
      </c>
      <c r="AQ3" s="115" t="s">
        <v>9</v>
      </c>
      <c r="AR3" s="115" t="s">
        <v>9</v>
      </c>
      <c r="AS3" s="115" t="str">
        <f t="shared" ref="AS3:AZ3" si="13">CONCATENATE($B1,WEEKNUM(AS5-AS2))</f>
        <v>CW01</v>
      </c>
      <c r="AT3" s="115" t="str">
        <f t="shared" si="13"/>
        <v>CW01</v>
      </c>
      <c r="AU3" s="115" t="str">
        <f t="shared" si="13"/>
        <v>CW01</v>
      </c>
      <c r="AV3" s="115" t="str">
        <f t="shared" si="13"/>
        <v>CW02</v>
      </c>
      <c r="AW3" s="115" t="str">
        <f t="shared" si="13"/>
        <v>CW02</v>
      </c>
      <c r="AX3" s="115" t="str">
        <f t="shared" si="13"/>
        <v>CW02</v>
      </c>
      <c r="AY3" s="115" t="str">
        <f t="shared" si="13"/>
        <v>CW03</v>
      </c>
      <c r="AZ3" s="115" t="str">
        <f t="shared" si="13"/>
        <v>CW03</v>
      </c>
      <c r="BA3" s="115" t="str">
        <f t="shared" ref="BA3:BN3" si="14">CONCATENATE($B1,WEEKNUM(BA5-BA2))</f>
        <v>CW05</v>
      </c>
      <c r="BB3" s="115" t="str">
        <f t="shared" si="14"/>
        <v>CW05</v>
      </c>
      <c r="BC3" s="115" t="str">
        <f t="shared" si="14"/>
        <v>CW05</v>
      </c>
      <c r="BD3" s="115" t="str">
        <f t="shared" si="14"/>
        <v>CW05</v>
      </c>
      <c r="BE3" s="115" t="str">
        <f t="shared" si="14"/>
        <v>CW05</v>
      </c>
      <c r="BF3" s="115" t="str">
        <f t="shared" si="14"/>
        <v>CW06</v>
      </c>
      <c r="BG3" s="115" t="str">
        <f t="shared" si="14"/>
        <v>CW06</v>
      </c>
      <c r="BH3" s="115" t="str">
        <f t="shared" si="14"/>
        <v>CW06</v>
      </c>
      <c r="BI3" s="115" t="str">
        <f t="shared" si="14"/>
        <v>CW06</v>
      </c>
      <c r="BJ3" s="115" t="str">
        <f t="shared" si="14"/>
        <v>CW06</v>
      </c>
      <c r="BK3" s="115" t="str">
        <f t="shared" si="14"/>
        <v>CW06</v>
      </c>
      <c r="BL3" s="115" t="str">
        <f t="shared" si="14"/>
        <v>CW06</v>
      </c>
      <c r="BM3" s="652" t="str">
        <f t="shared" si="14"/>
        <v>CW07</v>
      </c>
      <c r="BN3" s="652" t="str">
        <f t="shared" si="14"/>
        <v>CW07</v>
      </c>
      <c r="BO3" s="652" t="str">
        <f t="shared" ref="BO3:BU3" si="15">CONCATENATE($B1,WEEKNUM(BO5-BO2))</f>
        <v>CW08</v>
      </c>
      <c r="BP3" s="652" t="str">
        <f t="shared" si="15"/>
        <v>CW08</v>
      </c>
      <c r="BQ3" s="652" t="str">
        <f t="shared" si="15"/>
        <v>CW08</v>
      </c>
      <c r="BR3" s="652" t="str">
        <f t="shared" si="15"/>
        <v>CW08</v>
      </c>
      <c r="BS3" s="652" t="str">
        <f t="shared" si="15"/>
        <v>CW08</v>
      </c>
      <c r="BT3" s="652" t="str">
        <f t="shared" si="15"/>
        <v>CW09</v>
      </c>
      <c r="BU3" s="652" t="str">
        <f t="shared" si="15"/>
        <v>CW09</v>
      </c>
      <c r="BV3" s="652" t="str">
        <f t="shared" ref="BV3:CV3" si="16">CONCATENATE($B2,WEEKNUM(BV5-BV2))</f>
        <v>CW10</v>
      </c>
      <c r="BW3" s="652" t="str">
        <f t="shared" si="16"/>
        <v>CW10</v>
      </c>
      <c r="BX3" s="652" t="str">
        <f t="shared" si="16"/>
        <v>CW10</v>
      </c>
      <c r="BY3" s="652" t="str">
        <f t="shared" si="16"/>
        <v>CW11</v>
      </c>
      <c r="BZ3" s="652" t="str">
        <f t="shared" si="16"/>
        <v>CW11</v>
      </c>
      <c r="CA3" s="652" t="str">
        <f t="shared" si="16"/>
        <v>CW11</v>
      </c>
      <c r="CB3" s="652" t="str">
        <f t="shared" si="16"/>
        <v>CW12</v>
      </c>
      <c r="CC3" s="115" t="str">
        <f t="shared" si="16"/>
        <v>CW12</v>
      </c>
      <c r="CD3" s="115" t="str">
        <f t="shared" si="16"/>
        <v>CW12</v>
      </c>
      <c r="CE3" s="115" t="str">
        <f t="shared" si="16"/>
        <v>CW13</v>
      </c>
      <c r="CF3" s="115" t="str">
        <f t="shared" si="16"/>
        <v>CW13</v>
      </c>
      <c r="CG3" s="115" t="str">
        <f t="shared" si="16"/>
        <v>CW13</v>
      </c>
      <c r="CH3" s="115" t="str">
        <f t="shared" si="16"/>
        <v>CW13</v>
      </c>
      <c r="CI3" s="115" t="str">
        <f t="shared" si="16"/>
        <v>CW14</v>
      </c>
      <c r="CJ3" s="115" t="str">
        <f t="shared" si="16"/>
        <v>CW14</v>
      </c>
      <c r="CK3" s="115" t="str">
        <f t="shared" si="16"/>
        <v>CW14</v>
      </c>
      <c r="CL3" s="115" t="str">
        <f t="shared" si="16"/>
        <v>CW14</v>
      </c>
      <c r="CM3" s="115" t="str">
        <f t="shared" si="16"/>
        <v>CW15</v>
      </c>
      <c r="CN3" s="115" t="str">
        <f t="shared" si="16"/>
        <v>CW15</v>
      </c>
      <c r="CO3" s="115" t="str">
        <f t="shared" si="16"/>
        <v>CW16</v>
      </c>
      <c r="CP3" s="115" t="str">
        <f t="shared" si="16"/>
        <v>CW16</v>
      </c>
      <c r="CQ3" s="115" t="str">
        <f t="shared" si="16"/>
        <v>CW17</v>
      </c>
      <c r="CR3" s="115" t="str">
        <f t="shared" si="16"/>
        <v>CW17</v>
      </c>
      <c r="CS3" s="115" t="str">
        <f t="shared" si="16"/>
        <v>CW17</v>
      </c>
      <c r="CT3" s="115" t="str">
        <f t="shared" si="16"/>
        <v>CW18</v>
      </c>
      <c r="CU3" s="115" t="str">
        <f t="shared" si="16"/>
        <v>CW18</v>
      </c>
      <c r="CV3" s="115" t="str">
        <f t="shared" si="16"/>
        <v>CW19</v>
      </c>
      <c r="CW3" s="115" t="str">
        <f t="shared" ref="CW3:EE3" si="17">CONCATENATE($B2,WEEKNUM(CW5-CW2))</f>
        <v>CW19</v>
      </c>
      <c r="CX3" s="115" t="str">
        <f t="shared" si="17"/>
        <v>CW19</v>
      </c>
      <c r="CY3" s="115" t="str">
        <f t="shared" si="17"/>
        <v>CW20</v>
      </c>
      <c r="CZ3" s="115" t="str">
        <f t="shared" si="17"/>
        <v>CW20</v>
      </c>
      <c r="DA3" s="115" t="str">
        <f t="shared" si="17"/>
        <v>CW20</v>
      </c>
      <c r="DB3" s="115" t="str">
        <f t="shared" si="17"/>
        <v>CW20</v>
      </c>
      <c r="DC3" s="115" t="str">
        <f t="shared" si="17"/>
        <v>CW21</v>
      </c>
      <c r="DD3" s="115" t="str">
        <f t="shared" si="17"/>
        <v>CW21</v>
      </c>
      <c r="DE3" s="115" t="str">
        <f t="shared" si="17"/>
        <v>CW21</v>
      </c>
      <c r="DF3" s="115" t="str">
        <f t="shared" si="17"/>
        <v>CW21</v>
      </c>
      <c r="DG3" s="115" t="str">
        <f t="shared" si="17"/>
        <v>CW22</v>
      </c>
      <c r="DH3" s="115" t="str">
        <f t="shared" si="17"/>
        <v>CW22</v>
      </c>
      <c r="DI3" s="115" t="str">
        <f t="shared" si="17"/>
        <v>CW22</v>
      </c>
      <c r="DJ3" s="115" t="str">
        <f t="shared" si="17"/>
        <v>CW23</v>
      </c>
      <c r="DK3" s="115" t="str">
        <f t="shared" si="17"/>
        <v>CW23</v>
      </c>
      <c r="DL3" s="115" t="str">
        <f t="shared" si="17"/>
        <v>CW23</v>
      </c>
      <c r="DM3" s="115" t="str">
        <f t="shared" si="17"/>
        <v>CW23</v>
      </c>
      <c r="DN3" s="115" t="str">
        <f t="shared" si="17"/>
        <v>CW24</v>
      </c>
      <c r="DO3" s="115" t="str">
        <f t="shared" si="17"/>
        <v>CW24</v>
      </c>
      <c r="DP3" s="115" t="str">
        <f t="shared" si="17"/>
        <v>CW24</v>
      </c>
      <c r="DQ3" s="115" t="str">
        <f t="shared" si="17"/>
        <v>CW24</v>
      </c>
      <c r="DR3" s="115" t="str">
        <f t="shared" si="17"/>
        <v>CW25</v>
      </c>
      <c r="DS3" s="115" t="str">
        <f t="shared" si="17"/>
        <v>CW25</v>
      </c>
      <c r="DT3" s="115" t="str">
        <f t="shared" si="17"/>
        <v>CW25</v>
      </c>
      <c r="DU3" s="115" t="str">
        <f t="shared" si="17"/>
        <v>CW25</v>
      </c>
      <c r="DV3" s="115" t="str">
        <f t="shared" si="17"/>
        <v>CW25</v>
      </c>
      <c r="DW3" s="115" t="str">
        <f t="shared" si="17"/>
        <v>CW26</v>
      </c>
      <c r="DX3" s="115" t="str">
        <f t="shared" si="17"/>
        <v>CW26</v>
      </c>
      <c r="DY3" s="115" t="str">
        <f t="shared" si="17"/>
        <v>CW26</v>
      </c>
      <c r="DZ3" s="115" t="str">
        <f t="shared" si="17"/>
        <v>CW26</v>
      </c>
      <c r="EA3" s="115" t="str">
        <f t="shared" si="17"/>
        <v>CW26</v>
      </c>
      <c r="EB3" s="115" t="str">
        <f t="shared" si="17"/>
        <v>CW27</v>
      </c>
      <c r="EC3" s="115" t="str">
        <f t="shared" si="17"/>
        <v>CW27</v>
      </c>
      <c r="ED3" s="115" t="str">
        <f t="shared" si="17"/>
        <v>CW27</v>
      </c>
      <c r="EE3" s="115" t="str">
        <f t="shared" si="17"/>
        <v>CW28</v>
      </c>
      <c r="EF3" s="115" t="str">
        <f t="shared" ref="EF3:EL3" si="18">CONCATENATE($B2,WEEKNUM(EF5-EF2))</f>
        <v>CW28</v>
      </c>
      <c r="EG3" s="115" t="str">
        <f t="shared" si="18"/>
        <v>CW29</v>
      </c>
      <c r="EH3" s="115" t="str">
        <f t="shared" si="18"/>
        <v>CW29</v>
      </c>
      <c r="EI3" s="115" t="str">
        <f t="shared" si="18"/>
        <v>CW29</v>
      </c>
      <c r="EJ3" s="115" t="str">
        <f t="shared" si="18"/>
        <v>CW30</v>
      </c>
      <c r="EK3" s="115" t="str">
        <f t="shared" si="18"/>
        <v>CW30</v>
      </c>
      <c r="EL3" s="115" t="str">
        <f t="shared" si="18"/>
        <v>CW30</v>
      </c>
      <c r="EM3" s="115" t="str">
        <f t="shared" ref="EM3:FI3" si="19">CONCATENATE($B2,WEEKNUM(EM5-EM2))</f>
        <v>CW31</v>
      </c>
      <c r="EN3" s="115" t="str">
        <f t="shared" si="19"/>
        <v>CW31</v>
      </c>
      <c r="EO3" s="115" t="str">
        <f t="shared" si="19"/>
        <v>CW32</v>
      </c>
      <c r="EP3" s="115" t="str">
        <f t="shared" si="19"/>
        <v>CW32</v>
      </c>
      <c r="EQ3" s="115" t="str">
        <f t="shared" si="19"/>
        <v>CW33</v>
      </c>
      <c r="ER3" s="115" t="str">
        <f t="shared" si="19"/>
        <v>CW33</v>
      </c>
      <c r="ES3" s="115" t="str">
        <f t="shared" si="19"/>
        <v>CW33</v>
      </c>
      <c r="ET3" s="115" t="str">
        <f t="shared" si="19"/>
        <v>CW33</v>
      </c>
      <c r="EU3" s="115" t="str">
        <f t="shared" si="19"/>
        <v>CW34</v>
      </c>
      <c r="EV3" s="115" t="str">
        <f t="shared" si="19"/>
        <v>CW34</v>
      </c>
      <c r="EW3" s="115" t="str">
        <f t="shared" si="19"/>
        <v>CW34</v>
      </c>
      <c r="EX3" s="115" t="str">
        <f t="shared" si="19"/>
        <v>CW35</v>
      </c>
      <c r="EY3" s="115" t="str">
        <f t="shared" si="19"/>
        <v>CW35</v>
      </c>
      <c r="EZ3" s="115" t="str">
        <f t="shared" si="19"/>
        <v>CW35</v>
      </c>
      <c r="FA3" s="115" t="str">
        <f t="shared" si="19"/>
        <v>CW36</v>
      </c>
      <c r="FB3" s="115" t="str">
        <f t="shared" si="19"/>
        <v>CW36</v>
      </c>
      <c r="FC3" s="115" t="str">
        <f t="shared" si="19"/>
        <v>CW37</v>
      </c>
      <c r="FD3" s="115" t="str">
        <f t="shared" si="19"/>
        <v>CW37</v>
      </c>
      <c r="FE3" s="115" t="str">
        <f t="shared" si="19"/>
        <v>CW38</v>
      </c>
      <c r="FF3" s="115" t="str">
        <f t="shared" si="19"/>
        <v>CW38</v>
      </c>
      <c r="FG3" s="115" t="str">
        <f t="shared" si="19"/>
        <v>CW38</v>
      </c>
      <c r="FH3" s="115" t="str">
        <f t="shared" si="19"/>
        <v>CW39</v>
      </c>
      <c r="FI3" s="115" t="str">
        <f t="shared" si="19"/>
        <v>CW39</v>
      </c>
      <c r="FJ3" s="115" t="str">
        <f>CONCATENATE($B2,WEEKNUM(FJ5-FJ2))</f>
        <v>CW40</v>
      </c>
      <c r="FK3" s="115" t="str">
        <f>CONCATENATE($B2,WEEKNUM(FK5-FK2))</f>
        <v>CW40</v>
      </c>
      <c r="FL3" s="115" t="str">
        <f>CONCATENATE($B2,WEEKNUM(FL5-FL2))</f>
        <v>CW41</v>
      </c>
      <c r="FM3" s="115" t="str">
        <f>CONCATENATE($B2,WEEKNUM(FM5-FM2))</f>
        <v>CW41</v>
      </c>
      <c r="FN3" s="115" t="str">
        <f t="shared" ref="FN3:GK3" si="20">CONCATENATE($B2,WEEKNUM(FN5-FN2))</f>
        <v>CW42</v>
      </c>
      <c r="FO3" s="115" t="str">
        <f t="shared" si="20"/>
        <v>CW42</v>
      </c>
      <c r="FP3" s="115" t="str">
        <f t="shared" si="20"/>
        <v>CW42</v>
      </c>
      <c r="FQ3" s="115" t="str">
        <f t="shared" si="20"/>
        <v>CW42</v>
      </c>
      <c r="FR3" s="115" t="str">
        <f t="shared" si="20"/>
        <v>CW43</v>
      </c>
      <c r="FS3" s="115" t="str">
        <f t="shared" si="20"/>
        <v>CW43</v>
      </c>
      <c r="FT3" s="115" t="str">
        <f t="shared" si="20"/>
        <v>CW44</v>
      </c>
      <c r="FU3" s="115" t="str">
        <f t="shared" si="20"/>
        <v>CW44</v>
      </c>
      <c r="FV3" s="115" t="str">
        <f t="shared" si="20"/>
        <v>CW44</v>
      </c>
      <c r="FW3" s="115" t="str">
        <f t="shared" si="20"/>
        <v>CW44</v>
      </c>
      <c r="FX3" s="115" t="str">
        <f t="shared" si="20"/>
        <v>CW44</v>
      </c>
      <c r="FY3" s="115" t="str">
        <f t="shared" si="20"/>
        <v>CW45</v>
      </c>
      <c r="FZ3" s="115" t="str">
        <f t="shared" si="20"/>
        <v>CW45</v>
      </c>
      <c r="GA3" s="115" t="str">
        <f t="shared" si="20"/>
        <v>CW46</v>
      </c>
      <c r="GB3" s="115" t="str">
        <f t="shared" si="20"/>
        <v>CW46</v>
      </c>
      <c r="GC3" s="115" t="str">
        <f t="shared" si="20"/>
        <v>CW47</v>
      </c>
      <c r="GD3" s="115" t="str">
        <f t="shared" si="20"/>
        <v>CW47</v>
      </c>
      <c r="GE3" s="115" t="str">
        <f t="shared" si="20"/>
        <v>CW48</v>
      </c>
      <c r="GF3" s="115" t="str">
        <f t="shared" si="20"/>
        <v>CW48</v>
      </c>
      <c r="GG3" s="115" t="str">
        <f t="shared" si="20"/>
        <v>CW49</v>
      </c>
      <c r="GH3" s="115" t="str">
        <f t="shared" si="20"/>
        <v>CW49</v>
      </c>
      <c r="GI3" s="115" t="str">
        <f t="shared" si="20"/>
        <v>CW50</v>
      </c>
      <c r="GJ3" s="115" t="str">
        <f t="shared" si="20"/>
        <v>CW50</v>
      </c>
      <c r="GK3" s="115" t="str">
        <f t="shared" si="20"/>
        <v>CW51</v>
      </c>
      <c r="GL3" s="115" t="str">
        <f>CONCATENATE($B2,WEEKNUM(GL5-GL2))</f>
        <v>CW51</v>
      </c>
      <c r="GM3" s="115" t="str">
        <f>CONCATENATE($B2,WEEKNUM(GM5-GM2))</f>
        <v>CW51</v>
      </c>
      <c r="GN3" s="115" t="str">
        <f>CONCATENATE($B2,WEEKNUM(GN5-GN2))</f>
        <v>CW52</v>
      </c>
      <c r="GO3" s="115" t="str">
        <f>CONCATENATE($B2,WEEKNUM(GO5-GO2))</f>
        <v>CW52</v>
      </c>
      <c r="GP3" s="115" t="str">
        <f>CONCATENATE($B2,WEEKNUM(GP5-GP2))</f>
        <v>CW52</v>
      </c>
      <c r="GQ3" s="115" t="str">
        <f t="shared" ref="GQ3:HO3" si="21">CONCATENATE($B2,"0",WEEKNUM(GQ5-GQ2))</f>
        <v>CW01</v>
      </c>
      <c r="GR3" s="115" t="str">
        <f t="shared" si="21"/>
        <v>CW02</v>
      </c>
      <c r="GS3" s="115" t="str">
        <f t="shared" si="21"/>
        <v>CW02</v>
      </c>
      <c r="GT3" s="115" t="str">
        <f t="shared" si="21"/>
        <v>CW02</v>
      </c>
      <c r="GU3" s="115" t="str">
        <f t="shared" si="21"/>
        <v>CW03</v>
      </c>
      <c r="GV3" s="115" t="str">
        <f t="shared" si="21"/>
        <v>CW03</v>
      </c>
      <c r="GW3" s="115" t="str">
        <f t="shared" si="21"/>
        <v>CW03</v>
      </c>
      <c r="GX3" s="115" t="str">
        <f t="shared" si="21"/>
        <v>CW04</v>
      </c>
      <c r="GY3" s="115" t="str">
        <f t="shared" si="21"/>
        <v>CW04</v>
      </c>
      <c r="GZ3" s="115" t="str">
        <f t="shared" si="21"/>
        <v>CW04</v>
      </c>
      <c r="HA3" s="115" t="str">
        <f t="shared" si="21"/>
        <v>CW04</v>
      </c>
      <c r="HB3" s="115" t="str">
        <f t="shared" si="21"/>
        <v>CW05</v>
      </c>
      <c r="HC3" s="115" t="str">
        <f t="shared" si="21"/>
        <v>CW05</v>
      </c>
      <c r="HD3" s="115" t="str">
        <f t="shared" si="21"/>
        <v>CW05</v>
      </c>
      <c r="HE3" s="115" t="str">
        <f t="shared" si="21"/>
        <v>CW05</v>
      </c>
      <c r="HF3" s="115" t="str">
        <f t="shared" si="21"/>
        <v>CW05</v>
      </c>
      <c r="HG3" s="115" t="str">
        <f t="shared" si="21"/>
        <v>CW05</v>
      </c>
      <c r="HH3" s="115" t="str">
        <f t="shared" si="21"/>
        <v>CW05</v>
      </c>
      <c r="HI3" s="115" t="str">
        <f t="shared" si="21"/>
        <v>CW06</v>
      </c>
      <c r="HJ3" s="115" t="str">
        <f t="shared" si="21"/>
        <v>CW06</v>
      </c>
      <c r="HK3" s="115" t="str">
        <f t="shared" si="21"/>
        <v>CW06</v>
      </c>
      <c r="HL3" s="115" t="str">
        <f t="shared" si="21"/>
        <v>CW06</v>
      </c>
      <c r="HM3" s="115" t="str">
        <f t="shared" si="21"/>
        <v>CW06</v>
      </c>
      <c r="HN3" s="115" t="str">
        <f t="shared" si="21"/>
        <v>CW06</v>
      </c>
      <c r="HO3" s="115" t="str">
        <f t="shared" si="21"/>
        <v>CW06</v>
      </c>
      <c r="HP3" s="115" t="str">
        <f t="shared" ref="HP3:IJ3" si="22">CONCATENATE($B2,"0",WEEKNUM(HP5-HP2))</f>
        <v>CW07</v>
      </c>
      <c r="HQ3" s="115" t="str">
        <f t="shared" si="22"/>
        <v>CW07</v>
      </c>
      <c r="HR3" s="115" t="str">
        <f t="shared" si="22"/>
        <v>CW07</v>
      </c>
      <c r="HS3" s="115" t="str">
        <f t="shared" si="22"/>
        <v>CW07</v>
      </c>
      <c r="HT3" s="115" t="str">
        <f t="shared" si="22"/>
        <v>CW07</v>
      </c>
      <c r="HU3" s="115" t="str">
        <f t="shared" si="22"/>
        <v>CW07</v>
      </c>
      <c r="HV3" s="115" t="str">
        <f t="shared" si="22"/>
        <v>CW07</v>
      </c>
      <c r="HW3" s="115" t="str">
        <f t="shared" si="22"/>
        <v>CW08</v>
      </c>
      <c r="HX3" s="115" t="str">
        <f t="shared" si="22"/>
        <v>CW08</v>
      </c>
      <c r="HY3" s="115" t="str">
        <f t="shared" si="22"/>
        <v>CW08</v>
      </c>
      <c r="HZ3" s="115" t="str">
        <f t="shared" si="22"/>
        <v>CW08</v>
      </c>
      <c r="IA3" s="115" t="str">
        <f t="shared" si="22"/>
        <v>CW08</v>
      </c>
      <c r="IB3" s="115" t="str">
        <f t="shared" si="22"/>
        <v>CW08</v>
      </c>
      <c r="IC3" s="115" t="str">
        <f t="shared" si="22"/>
        <v>CW08</v>
      </c>
      <c r="ID3" s="115" t="str">
        <f t="shared" si="22"/>
        <v>CW09</v>
      </c>
      <c r="IE3" s="115" t="str">
        <f t="shared" si="22"/>
        <v>CW09</v>
      </c>
      <c r="IF3" s="115" t="str">
        <f t="shared" si="22"/>
        <v>CW09</v>
      </c>
      <c r="IG3" s="115" t="str">
        <f t="shared" si="22"/>
        <v>CW09</v>
      </c>
      <c r="IH3" s="115" t="str">
        <f t="shared" si="22"/>
        <v>CW09</v>
      </c>
      <c r="II3" s="115" t="str">
        <f t="shared" si="22"/>
        <v>CW09</v>
      </c>
      <c r="IJ3" s="115" t="str">
        <f t="shared" si="22"/>
        <v>CW09</v>
      </c>
      <c r="IK3" s="115" t="str">
        <f t="shared" ref="IK3:KO3" si="23">CONCATENATE($B2,WEEKNUM(IK5-IK2))</f>
        <v>CW10</v>
      </c>
      <c r="IL3" s="115" t="str">
        <f t="shared" si="23"/>
        <v>CW10</v>
      </c>
      <c r="IM3" s="115" t="str">
        <f t="shared" si="23"/>
        <v>CW10</v>
      </c>
      <c r="IN3" s="115" t="str">
        <f t="shared" si="23"/>
        <v>CW10</v>
      </c>
      <c r="IO3" s="115" t="str">
        <f t="shared" si="23"/>
        <v>CW10</v>
      </c>
      <c r="IP3" s="115" t="str">
        <f t="shared" si="23"/>
        <v>CW10</v>
      </c>
      <c r="IQ3" s="115" t="str">
        <f t="shared" si="23"/>
        <v>CW10</v>
      </c>
      <c r="IR3" s="115" t="str">
        <f t="shared" si="23"/>
        <v>CW11</v>
      </c>
      <c r="IS3" s="115" t="str">
        <f t="shared" si="23"/>
        <v>CW11</v>
      </c>
      <c r="IT3" s="115" t="str">
        <f t="shared" si="23"/>
        <v>CW11</v>
      </c>
      <c r="IU3" s="115" t="str">
        <f t="shared" si="23"/>
        <v>CW11</v>
      </c>
      <c r="IV3" s="115" t="str">
        <f t="shared" si="23"/>
        <v>CW11</v>
      </c>
      <c r="IW3" s="115" t="str">
        <f t="shared" si="23"/>
        <v>CW11</v>
      </c>
      <c r="IX3" s="115" t="str">
        <f t="shared" si="23"/>
        <v>CW11</v>
      </c>
      <c r="IY3" s="115" t="str">
        <f t="shared" si="23"/>
        <v>CW12</v>
      </c>
      <c r="IZ3" s="115" t="str">
        <f t="shared" si="23"/>
        <v>CW12</v>
      </c>
      <c r="JA3" s="115" t="str">
        <f t="shared" si="23"/>
        <v>CW12</v>
      </c>
      <c r="JB3" s="115" t="str">
        <f t="shared" si="23"/>
        <v>CW12</v>
      </c>
      <c r="JC3" s="115" t="str">
        <f t="shared" si="23"/>
        <v>CW12</v>
      </c>
      <c r="JD3" s="115" t="str">
        <f t="shared" si="23"/>
        <v>CW12</v>
      </c>
      <c r="JE3" s="115" t="str">
        <f t="shared" si="23"/>
        <v>CW12</v>
      </c>
      <c r="JF3" s="115" t="str">
        <f t="shared" si="23"/>
        <v>CW13</v>
      </c>
      <c r="JG3" s="115" t="str">
        <f t="shared" si="23"/>
        <v>CW13</v>
      </c>
      <c r="JH3" s="115" t="str">
        <f t="shared" si="23"/>
        <v>CW13</v>
      </c>
      <c r="JI3" s="115" t="str">
        <f t="shared" si="23"/>
        <v>CW13</v>
      </c>
      <c r="JJ3" s="115" t="str">
        <f t="shared" si="23"/>
        <v>CW13</v>
      </c>
      <c r="JK3" s="115" t="str">
        <f t="shared" si="23"/>
        <v>CW13</v>
      </c>
      <c r="JL3" s="115" t="str">
        <f t="shared" si="23"/>
        <v>CW13</v>
      </c>
      <c r="JM3" s="115" t="str">
        <f t="shared" si="23"/>
        <v>CW14</v>
      </c>
      <c r="JN3" s="115" t="str">
        <f t="shared" si="23"/>
        <v>CW14</v>
      </c>
      <c r="JO3" s="115" t="str">
        <f t="shared" si="23"/>
        <v>CW14</v>
      </c>
      <c r="JP3" s="115" t="str">
        <f t="shared" si="23"/>
        <v>CW14</v>
      </c>
      <c r="JQ3" s="115" t="str">
        <f t="shared" si="23"/>
        <v>CW14</v>
      </c>
      <c r="JR3" s="115" t="str">
        <f t="shared" si="23"/>
        <v>CW14</v>
      </c>
      <c r="JS3" s="115" t="str">
        <f t="shared" si="23"/>
        <v>CW14</v>
      </c>
      <c r="JT3" s="115" t="str">
        <f t="shared" si="23"/>
        <v>CW15</v>
      </c>
      <c r="JU3" s="115" t="str">
        <f t="shared" ca="1" si="23"/>
        <v>CW15</v>
      </c>
      <c r="JV3" s="115" t="str">
        <f t="shared" si="23"/>
        <v>CW15</v>
      </c>
      <c r="JW3" s="115" t="str">
        <f t="shared" si="23"/>
        <v>CW15</v>
      </c>
      <c r="JX3" s="115" t="str">
        <f t="shared" si="23"/>
        <v>CW15</v>
      </c>
      <c r="JY3" s="115" t="str">
        <f t="shared" si="23"/>
        <v>CW15</v>
      </c>
      <c r="JZ3" s="115" t="str">
        <f t="shared" si="23"/>
        <v>CW15</v>
      </c>
      <c r="KA3" s="115" t="str">
        <f t="shared" si="23"/>
        <v>CW16</v>
      </c>
      <c r="KB3" s="115" t="str">
        <f t="shared" si="23"/>
        <v>CW16</v>
      </c>
      <c r="KC3" s="115" t="str">
        <f t="shared" si="23"/>
        <v>CW16</v>
      </c>
      <c r="KD3" s="115" t="str">
        <f t="shared" si="23"/>
        <v>CW16</v>
      </c>
      <c r="KE3" s="115" t="str">
        <f t="shared" si="23"/>
        <v>CW16</v>
      </c>
      <c r="KF3" s="115" t="str">
        <f t="shared" si="23"/>
        <v>CW16</v>
      </c>
      <c r="KG3" s="115" t="str">
        <f t="shared" si="23"/>
        <v>CW16</v>
      </c>
      <c r="KH3" s="115" t="str">
        <f t="shared" si="23"/>
        <v>CW17</v>
      </c>
      <c r="KI3" s="115" t="str">
        <f t="shared" si="23"/>
        <v>CW17</v>
      </c>
      <c r="KJ3" s="115" t="str">
        <f t="shared" si="23"/>
        <v>CW17</v>
      </c>
      <c r="KK3" s="115" t="str">
        <f t="shared" si="23"/>
        <v>CW17</v>
      </c>
      <c r="KL3" s="115" t="str">
        <f t="shared" si="23"/>
        <v>CW17</v>
      </c>
      <c r="KM3" s="115" t="str">
        <f t="shared" si="23"/>
        <v>CW17</v>
      </c>
      <c r="KN3" s="115" t="str">
        <f t="shared" si="23"/>
        <v>CW17</v>
      </c>
      <c r="KO3" s="115" t="str">
        <f t="shared" si="23"/>
        <v>CW18</v>
      </c>
      <c r="KP3" s="115" t="str">
        <f t="shared" ref="KP3:LS3" si="24">CONCATENATE($B2,WEEKNUM(KP5-KP2))</f>
        <v>CW18</v>
      </c>
      <c r="KQ3" s="115" t="str">
        <f t="shared" si="24"/>
        <v>CW18</v>
      </c>
      <c r="KR3" s="115" t="str">
        <f t="shared" si="24"/>
        <v>CW18</v>
      </c>
      <c r="KS3" s="115" t="str">
        <f t="shared" si="24"/>
        <v>CW18</v>
      </c>
      <c r="KT3" s="115" t="str">
        <f t="shared" si="24"/>
        <v>CW18</v>
      </c>
      <c r="KU3" s="115" t="str">
        <f t="shared" si="24"/>
        <v>CW18</v>
      </c>
      <c r="KV3" s="115" t="str">
        <f t="shared" si="24"/>
        <v>CW19</v>
      </c>
      <c r="KW3" s="115" t="str">
        <f t="shared" si="24"/>
        <v>CW19</v>
      </c>
      <c r="KX3" s="115" t="str">
        <f t="shared" si="24"/>
        <v>CW19</v>
      </c>
      <c r="KY3" s="115" t="str">
        <f t="shared" si="24"/>
        <v>CW19</v>
      </c>
      <c r="KZ3" s="115" t="str">
        <f t="shared" si="24"/>
        <v>CW19</v>
      </c>
      <c r="LA3" s="115" t="str">
        <f t="shared" si="24"/>
        <v>CW19</v>
      </c>
      <c r="LB3" s="115" t="str">
        <f t="shared" si="24"/>
        <v>CW19</v>
      </c>
      <c r="LC3" s="115" t="str">
        <f t="shared" si="24"/>
        <v>CW20</v>
      </c>
      <c r="LD3" s="115" t="str">
        <f t="shared" si="24"/>
        <v>CW20</v>
      </c>
      <c r="LE3" s="115" t="str">
        <f t="shared" si="24"/>
        <v>CW20</v>
      </c>
      <c r="LF3" s="115" t="str">
        <f t="shared" si="24"/>
        <v>CW20</v>
      </c>
      <c r="LG3" s="115" t="str">
        <f t="shared" si="24"/>
        <v>CW20</v>
      </c>
      <c r="LH3" s="115" t="str">
        <f t="shared" si="24"/>
        <v>CW20</v>
      </c>
      <c r="LI3" s="115" t="str">
        <f t="shared" si="24"/>
        <v>CW20</v>
      </c>
      <c r="LJ3" s="115" t="str">
        <f t="shared" si="24"/>
        <v>CW21</v>
      </c>
      <c r="LK3" s="115" t="str">
        <f t="shared" si="24"/>
        <v>CW21</v>
      </c>
      <c r="LL3" s="115" t="str">
        <f t="shared" si="24"/>
        <v>CW21</v>
      </c>
      <c r="LM3" s="115" t="str">
        <f t="shared" si="24"/>
        <v>CW21</v>
      </c>
      <c r="LN3" s="115" t="str">
        <f t="shared" si="24"/>
        <v>CW21</v>
      </c>
      <c r="LO3" s="115" t="str">
        <f t="shared" si="24"/>
        <v>CW21</v>
      </c>
      <c r="LP3" s="115" t="str">
        <f t="shared" si="24"/>
        <v>CW21</v>
      </c>
      <c r="LQ3" s="115" t="str">
        <f t="shared" si="24"/>
        <v>CW22</v>
      </c>
      <c r="LR3" s="115" t="str">
        <f t="shared" si="24"/>
        <v>CW22</v>
      </c>
      <c r="LS3" s="115" t="str">
        <f t="shared" si="24"/>
        <v>CW22</v>
      </c>
      <c r="LT3" s="115" t="str">
        <f t="shared" ref="LT3:OE3" si="25">CONCATENATE($B2,WEEKNUM(LT5-LT2))</f>
        <v>CW22</v>
      </c>
      <c r="LU3" s="115" t="str">
        <f t="shared" si="25"/>
        <v>CW22</v>
      </c>
      <c r="LV3" s="115" t="str">
        <f t="shared" si="25"/>
        <v>CW22</v>
      </c>
      <c r="LW3" s="115" t="str">
        <f t="shared" si="25"/>
        <v>CW22</v>
      </c>
      <c r="LX3" s="115" t="str">
        <f t="shared" si="25"/>
        <v>CW23</v>
      </c>
      <c r="LY3" s="115" t="str">
        <f t="shared" si="25"/>
        <v>CW23</v>
      </c>
      <c r="LZ3" s="115" t="str">
        <f t="shared" si="25"/>
        <v>CW23</v>
      </c>
      <c r="MA3" s="115" t="str">
        <f t="shared" si="25"/>
        <v>CW23</v>
      </c>
      <c r="MB3" s="115" t="str">
        <f t="shared" si="25"/>
        <v>CW23</v>
      </c>
      <c r="MC3" s="115" t="str">
        <f t="shared" si="25"/>
        <v>CW23</v>
      </c>
      <c r="MD3" s="115" t="str">
        <f t="shared" si="25"/>
        <v>CW23</v>
      </c>
      <c r="ME3" s="115" t="str">
        <f t="shared" si="25"/>
        <v>CW24</v>
      </c>
      <c r="MF3" s="115" t="str">
        <f t="shared" si="25"/>
        <v>CW24</v>
      </c>
      <c r="MG3" s="115" t="str">
        <f t="shared" si="25"/>
        <v>CW24</v>
      </c>
      <c r="MH3" s="115" t="str">
        <f t="shared" si="25"/>
        <v>CW24</v>
      </c>
      <c r="MI3" s="115" t="str">
        <f t="shared" si="25"/>
        <v>CW24</v>
      </c>
      <c r="MJ3" s="115" t="str">
        <f t="shared" si="25"/>
        <v>CW24</v>
      </c>
      <c r="MK3" s="115" t="str">
        <f t="shared" si="25"/>
        <v>CW24</v>
      </c>
      <c r="ML3" s="115" t="str">
        <f t="shared" si="25"/>
        <v>CW25</v>
      </c>
      <c r="MM3" s="115" t="str">
        <f t="shared" si="25"/>
        <v>CW25</v>
      </c>
      <c r="MN3" s="115" t="str">
        <f t="shared" si="25"/>
        <v>CW25</v>
      </c>
      <c r="MO3" s="115" t="str">
        <f t="shared" si="25"/>
        <v>CW25</v>
      </c>
      <c r="MP3" s="115" t="str">
        <f t="shared" si="25"/>
        <v>CW25</v>
      </c>
      <c r="MQ3" s="115" t="str">
        <f t="shared" si="25"/>
        <v>CW25</v>
      </c>
      <c r="MR3" s="115" t="str">
        <f t="shared" si="25"/>
        <v>CW25</v>
      </c>
      <c r="MS3" s="115" t="str">
        <f t="shared" si="25"/>
        <v>CW26</v>
      </c>
      <c r="MT3" s="115" t="str">
        <f t="shared" si="25"/>
        <v>CW26</v>
      </c>
      <c r="MU3" s="115" t="str">
        <f t="shared" si="25"/>
        <v>CW26</v>
      </c>
      <c r="MV3" s="115" t="str">
        <f t="shared" si="25"/>
        <v>CW26</v>
      </c>
      <c r="MW3" s="115" t="str">
        <f t="shared" si="25"/>
        <v>CW26</v>
      </c>
      <c r="MX3" s="115" t="str">
        <f t="shared" si="25"/>
        <v>CW26</v>
      </c>
      <c r="MY3" s="115" t="str">
        <f t="shared" si="25"/>
        <v>CW26</v>
      </c>
      <c r="MZ3" s="115" t="str">
        <f t="shared" si="25"/>
        <v>CW27</v>
      </c>
      <c r="NA3" s="115" t="str">
        <f t="shared" si="25"/>
        <v>CW27</v>
      </c>
      <c r="NB3" s="115" t="str">
        <f t="shared" si="25"/>
        <v>CW27</v>
      </c>
      <c r="NC3" s="115" t="str">
        <f t="shared" si="25"/>
        <v>CW27</v>
      </c>
      <c r="ND3" s="115" t="str">
        <f t="shared" si="25"/>
        <v>CW27</v>
      </c>
      <c r="NE3" s="115" t="str">
        <f t="shared" si="25"/>
        <v>CW27</v>
      </c>
      <c r="NF3" s="115" t="str">
        <f t="shared" si="25"/>
        <v>CW27</v>
      </c>
      <c r="NG3" s="115" t="str">
        <f t="shared" si="25"/>
        <v>CW28</v>
      </c>
      <c r="NH3" s="115" t="str">
        <f t="shared" si="25"/>
        <v>CW28</v>
      </c>
      <c r="NI3" s="115" t="str">
        <f t="shared" si="25"/>
        <v>CW28</v>
      </c>
      <c r="NJ3" s="115" t="str">
        <f t="shared" si="25"/>
        <v>CW28</v>
      </c>
      <c r="NK3" s="115" t="str">
        <f t="shared" si="25"/>
        <v>CW28</v>
      </c>
      <c r="NL3" s="115" t="str">
        <f t="shared" si="25"/>
        <v>CW28</v>
      </c>
      <c r="NM3" s="115" t="str">
        <f t="shared" si="25"/>
        <v>CW28</v>
      </c>
      <c r="NN3" s="115" t="str">
        <f t="shared" si="25"/>
        <v>CW29</v>
      </c>
      <c r="NO3" s="115" t="str">
        <f t="shared" si="25"/>
        <v>CW29</v>
      </c>
      <c r="NP3" s="115" t="str">
        <f t="shared" si="25"/>
        <v>CW29</v>
      </c>
      <c r="NQ3" s="115" t="str">
        <f t="shared" ca="1" si="25"/>
        <v>CW29</v>
      </c>
      <c r="NR3" s="115" t="str">
        <f t="shared" si="25"/>
        <v>CW29</v>
      </c>
      <c r="NS3" s="115" t="str">
        <f t="shared" si="25"/>
        <v>CW29</v>
      </c>
      <c r="NT3" s="115" t="str">
        <f t="shared" si="25"/>
        <v>CW29</v>
      </c>
      <c r="NU3" s="115" t="str">
        <f t="shared" si="25"/>
        <v>CW30</v>
      </c>
      <c r="NV3" s="115" t="str">
        <f t="shared" si="25"/>
        <v>CW30</v>
      </c>
      <c r="NW3" s="115" t="str">
        <f t="shared" si="25"/>
        <v>CW30</v>
      </c>
      <c r="NX3" s="115" t="str">
        <f t="shared" si="25"/>
        <v>CW30</v>
      </c>
      <c r="NY3" s="115" t="str">
        <f t="shared" si="25"/>
        <v>CW30</v>
      </c>
      <c r="NZ3" s="115" t="str">
        <f t="shared" si="25"/>
        <v>CW30</v>
      </c>
      <c r="OA3" s="115" t="str">
        <f t="shared" si="25"/>
        <v>CW30</v>
      </c>
      <c r="OB3" s="115" t="str">
        <f t="shared" si="25"/>
        <v>CW31</v>
      </c>
      <c r="OC3" s="115" t="str">
        <f t="shared" si="25"/>
        <v>CW31</v>
      </c>
      <c r="OD3" s="115" t="str">
        <f t="shared" si="25"/>
        <v>CW31</v>
      </c>
      <c r="OE3" s="115" t="str">
        <f t="shared" si="25"/>
        <v>CW31</v>
      </c>
      <c r="OF3" s="115" t="str">
        <f t="shared" ref="OF3:QQ3" si="26">CONCATENATE($B2,WEEKNUM(OF5-OF2))</f>
        <v>CW31</v>
      </c>
      <c r="OG3" s="115" t="str">
        <f t="shared" si="26"/>
        <v>CW31</v>
      </c>
      <c r="OH3" s="115" t="str">
        <f t="shared" si="26"/>
        <v>CW31</v>
      </c>
      <c r="OI3" s="115" t="str">
        <f t="shared" si="26"/>
        <v>CW32</v>
      </c>
      <c r="OJ3" s="115" t="str">
        <f t="shared" si="26"/>
        <v>CW32</v>
      </c>
      <c r="OK3" s="115" t="str">
        <f t="shared" si="26"/>
        <v>CW32</v>
      </c>
      <c r="OL3" s="115" t="str">
        <f t="shared" si="26"/>
        <v>CW32</v>
      </c>
      <c r="OM3" s="115" t="str">
        <f t="shared" si="26"/>
        <v>CW32</v>
      </c>
      <c r="ON3" s="115" t="str">
        <f t="shared" si="26"/>
        <v>CW32</v>
      </c>
      <c r="OO3" s="115" t="str">
        <f t="shared" si="26"/>
        <v>CW32</v>
      </c>
      <c r="OP3" s="115" t="str">
        <f t="shared" si="26"/>
        <v>CW33</v>
      </c>
      <c r="OQ3" s="115" t="str">
        <f t="shared" si="26"/>
        <v>CW33</v>
      </c>
      <c r="OR3" s="115" t="str">
        <f t="shared" si="26"/>
        <v>CW33</v>
      </c>
      <c r="OS3" s="115" t="str">
        <f t="shared" si="26"/>
        <v>CW33</v>
      </c>
      <c r="OT3" s="115" t="str">
        <f t="shared" si="26"/>
        <v>CW33</v>
      </c>
      <c r="OU3" s="115" t="str">
        <f t="shared" si="26"/>
        <v>CW33</v>
      </c>
      <c r="OV3" s="115" t="str">
        <f t="shared" si="26"/>
        <v>CW33</v>
      </c>
      <c r="OW3" s="115" t="str">
        <f t="shared" si="26"/>
        <v>CW34</v>
      </c>
      <c r="OX3" s="115" t="str">
        <f t="shared" si="26"/>
        <v>CW34</v>
      </c>
      <c r="OY3" s="115" t="str">
        <f t="shared" si="26"/>
        <v>CW34</v>
      </c>
      <c r="OZ3" s="115" t="str">
        <f t="shared" si="26"/>
        <v>CW34</v>
      </c>
      <c r="PA3" s="115" t="str">
        <f t="shared" si="26"/>
        <v>CW34</v>
      </c>
      <c r="PB3" s="115" t="str">
        <f t="shared" si="26"/>
        <v>CW34</v>
      </c>
      <c r="PC3" s="115" t="str">
        <f t="shared" si="26"/>
        <v>CW34</v>
      </c>
      <c r="PD3" s="115" t="str">
        <f t="shared" si="26"/>
        <v>CW35</v>
      </c>
      <c r="PE3" s="115" t="str">
        <f t="shared" si="26"/>
        <v>CW35</v>
      </c>
      <c r="PF3" s="115" t="str">
        <f t="shared" si="26"/>
        <v>CW35</v>
      </c>
      <c r="PG3" s="115" t="str">
        <f t="shared" si="26"/>
        <v>CW35</v>
      </c>
      <c r="PH3" s="115" t="str">
        <f t="shared" si="26"/>
        <v>CW35</v>
      </c>
      <c r="PI3" s="115" t="str">
        <f t="shared" si="26"/>
        <v>CW35</v>
      </c>
      <c r="PJ3" s="115" t="str">
        <f t="shared" si="26"/>
        <v>CW35</v>
      </c>
      <c r="PK3" s="115" t="str">
        <f t="shared" si="26"/>
        <v>CW36</v>
      </c>
      <c r="PL3" s="115" t="str">
        <f t="shared" si="26"/>
        <v>CW36</v>
      </c>
      <c r="PM3" s="115" t="str">
        <f t="shared" si="26"/>
        <v>CW36</v>
      </c>
      <c r="PN3" s="115" t="str">
        <f t="shared" si="26"/>
        <v>CW36</v>
      </c>
      <c r="PO3" s="115" t="str">
        <f t="shared" si="26"/>
        <v>CW36</v>
      </c>
      <c r="PP3" s="115" t="str">
        <f t="shared" si="26"/>
        <v>CW36</v>
      </c>
      <c r="PQ3" s="115" t="str">
        <f t="shared" si="26"/>
        <v>CW36</v>
      </c>
      <c r="PR3" s="115" t="str">
        <f t="shared" si="26"/>
        <v>CW37</v>
      </c>
      <c r="PS3" s="115" t="str">
        <f t="shared" si="26"/>
        <v>CW37</v>
      </c>
      <c r="PT3" s="115" t="str">
        <f t="shared" si="26"/>
        <v>CW37</v>
      </c>
      <c r="PU3" s="115" t="str">
        <f t="shared" si="26"/>
        <v>CW37</v>
      </c>
      <c r="PV3" s="115" t="str">
        <f t="shared" si="26"/>
        <v>CW37</v>
      </c>
      <c r="PW3" s="115" t="str">
        <f t="shared" si="26"/>
        <v>CW37</v>
      </c>
      <c r="PX3" s="115" t="str">
        <f t="shared" si="26"/>
        <v>CW37</v>
      </c>
      <c r="PY3" s="115" t="str">
        <f t="shared" si="26"/>
        <v>CW38</v>
      </c>
      <c r="PZ3" s="115" t="str">
        <f t="shared" si="26"/>
        <v>CW38</v>
      </c>
      <c r="QA3" s="115" t="str">
        <f t="shared" si="26"/>
        <v>CW38</v>
      </c>
      <c r="QB3" s="115" t="str">
        <f t="shared" si="26"/>
        <v>CW38</v>
      </c>
      <c r="QC3" s="115" t="str">
        <f t="shared" si="26"/>
        <v>CW38</v>
      </c>
      <c r="QD3" s="115" t="str">
        <f t="shared" si="26"/>
        <v>CW38</v>
      </c>
      <c r="QE3" s="115" t="str">
        <f t="shared" si="26"/>
        <v>CW38</v>
      </c>
      <c r="QF3" s="115" t="str">
        <f t="shared" si="26"/>
        <v>CW39</v>
      </c>
      <c r="QG3" s="115" t="str">
        <f t="shared" si="26"/>
        <v>CW39</v>
      </c>
      <c r="QH3" s="115" t="str">
        <f t="shared" si="26"/>
        <v>CW39</v>
      </c>
      <c r="QI3" s="115" t="str">
        <f t="shared" si="26"/>
        <v>CW39</v>
      </c>
      <c r="QJ3" s="115" t="str">
        <f t="shared" si="26"/>
        <v>CW39</v>
      </c>
      <c r="QK3" s="115" t="str">
        <f t="shared" si="26"/>
        <v>CW39</v>
      </c>
      <c r="QL3" s="115" t="str">
        <f t="shared" si="26"/>
        <v>CW39</v>
      </c>
      <c r="QM3" s="115" t="str">
        <f t="shared" si="26"/>
        <v>CW40</v>
      </c>
      <c r="QN3" s="115" t="str">
        <f t="shared" si="26"/>
        <v>CW40</v>
      </c>
      <c r="QO3" s="115" t="str">
        <f t="shared" si="26"/>
        <v>CW40</v>
      </c>
      <c r="QP3" s="115" t="str">
        <f t="shared" si="26"/>
        <v>CW40</v>
      </c>
      <c r="QQ3" s="115" t="str">
        <f t="shared" si="26"/>
        <v>CW40</v>
      </c>
      <c r="QR3" s="115" t="str">
        <f t="shared" ref="QR3:TC3" si="27">CONCATENATE($B2,WEEKNUM(QR5-QR2))</f>
        <v>CW40</v>
      </c>
      <c r="QS3" s="115" t="str">
        <f t="shared" si="27"/>
        <v>CW40</v>
      </c>
      <c r="QT3" s="115" t="str">
        <f t="shared" si="27"/>
        <v>CW41</v>
      </c>
      <c r="QU3" s="115" t="str">
        <f t="shared" si="27"/>
        <v>CW41</v>
      </c>
      <c r="QV3" s="115" t="str">
        <f t="shared" si="27"/>
        <v>CW41</v>
      </c>
      <c r="QW3" s="115" t="str">
        <f t="shared" si="27"/>
        <v>CW41</v>
      </c>
      <c r="QX3" s="115" t="str">
        <f t="shared" si="27"/>
        <v>CW41</v>
      </c>
      <c r="QY3" s="115" t="str">
        <f t="shared" si="27"/>
        <v>CW41</v>
      </c>
      <c r="QZ3" s="115" t="str">
        <f t="shared" si="27"/>
        <v>CW41</v>
      </c>
      <c r="RA3" s="115" t="str">
        <f t="shared" si="27"/>
        <v>CW42</v>
      </c>
      <c r="RB3" s="115" t="str">
        <f t="shared" si="27"/>
        <v>CW42</v>
      </c>
      <c r="RC3" s="115" t="str">
        <f t="shared" si="27"/>
        <v>CW42</v>
      </c>
      <c r="RD3" s="115" t="str">
        <f t="shared" si="27"/>
        <v>CW42</v>
      </c>
      <c r="RE3" s="115" t="str">
        <f t="shared" si="27"/>
        <v>CW42</v>
      </c>
      <c r="RF3" s="115" t="str">
        <f t="shared" si="27"/>
        <v>CW42</v>
      </c>
      <c r="RG3" s="115" t="str">
        <f t="shared" si="27"/>
        <v>CW42</v>
      </c>
      <c r="RH3" s="115" t="str">
        <f t="shared" si="27"/>
        <v>CW43</v>
      </c>
      <c r="RI3" s="115" t="str">
        <f t="shared" si="27"/>
        <v>CW43</v>
      </c>
      <c r="RJ3" s="115" t="str">
        <f t="shared" si="27"/>
        <v>CW43</v>
      </c>
      <c r="RK3" s="115" t="str">
        <f t="shared" si="27"/>
        <v>CW43</v>
      </c>
      <c r="RL3" s="115" t="str">
        <f t="shared" si="27"/>
        <v>CW43</v>
      </c>
      <c r="RM3" s="115" t="str">
        <f t="shared" si="27"/>
        <v>CW43</v>
      </c>
      <c r="RN3" s="115" t="str">
        <f t="shared" si="27"/>
        <v>CW43</v>
      </c>
      <c r="RO3" s="115" t="str">
        <f t="shared" si="27"/>
        <v>CW44</v>
      </c>
      <c r="RP3" s="115" t="str">
        <f t="shared" si="27"/>
        <v>CW44</v>
      </c>
      <c r="RQ3" s="115" t="str">
        <f t="shared" si="27"/>
        <v>CW44</v>
      </c>
      <c r="RR3" s="115" t="str">
        <f t="shared" si="27"/>
        <v>CW44</v>
      </c>
      <c r="RS3" s="115" t="str">
        <f t="shared" si="27"/>
        <v>CW44</v>
      </c>
      <c r="RT3" s="115" t="str">
        <f t="shared" si="27"/>
        <v>CW44</v>
      </c>
      <c r="RU3" s="115" t="str">
        <f t="shared" si="27"/>
        <v>CW44</v>
      </c>
      <c r="RV3" s="115" t="str">
        <f t="shared" si="27"/>
        <v>CW45</v>
      </c>
      <c r="RW3" s="115" t="str">
        <f t="shared" si="27"/>
        <v>CW45</v>
      </c>
      <c r="RX3" s="115" t="str">
        <f t="shared" si="27"/>
        <v>CW45</v>
      </c>
      <c r="RY3" s="115" t="str">
        <f t="shared" si="27"/>
        <v>CW45</v>
      </c>
      <c r="RZ3" s="115" t="str">
        <f t="shared" si="27"/>
        <v>CW45</v>
      </c>
      <c r="SA3" s="115" t="str">
        <f t="shared" si="27"/>
        <v>CW45</v>
      </c>
      <c r="SB3" s="115" t="str">
        <f t="shared" si="27"/>
        <v>CW45</v>
      </c>
      <c r="SC3" s="115" t="str">
        <f t="shared" si="27"/>
        <v>CW46</v>
      </c>
      <c r="SD3" s="115" t="str">
        <f t="shared" si="27"/>
        <v>CW46</v>
      </c>
      <c r="SE3" s="115" t="str">
        <f t="shared" si="27"/>
        <v>CW46</v>
      </c>
      <c r="SF3" s="115" t="str">
        <f t="shared" si="27"/>
        <v>CW46</v>
      </c>
      <c r="SG3" s="115" t="str">
        <f t="shared" si="27"/>
        <v>CW46</v>
      </c>
      <c r="SH3" s="115" t="str">
        <f t="shared" si="27"/>
        <v>CW46</v>
      </c>
      <c r="SI3" s="115" t="str">
        <f t="shared" si="27"/>
        <v>CW46</v>
      </c>
      <c r="SJ3" s="115" t="str">
        <f t="shared" si="27"/>
        <v>CW47</v>
      </c>
      <c r="SK3" s="115" t="str">
        <f t="shared" si="27"/>
        <v>CW47</v>
      </c>
      <c r="SL3" s="115" t="str">
        <f t="shared" si="27"/>
        <v>CW47</v>
      </c>
      <c r="SM3" s="115" t="str">
        <f t="shared" si="27"/>
        <v>CW47</v>
      </c>
      <c r="SN3" s="115" t="str">
        <f t="shared" si="27"/>
        <v>CW47</v>
      </c>
      <c r="SO3" s="115" t="str">
        <f t="shared" si="27"/>
        <v>CW47</v>
      </c>
      <c r="SP3" s="115" t="str">
        <f t="shared" si="27"/>
        <v>CW47</v>
      </c>
      <c r="SQ3" s="115" t="str">
        <f t="shared" si="27"/>
        <v>CW48</v>
      </c>
      <c r="SR3" s="115" t="str">
        <f t="shared" si="27"/>
        <v>CW48</v>
      </c>
      <c r="SS3" s="115" t="str">
        <f t="shared" si="27"/>
        <v>CW48</v>
      </c>
      <c r="ST3" s="115" t="str">
        <f t="shared" si="27"/>
        <v>CW48</v>
      </c>
      <c r="SU3" s="115" t="str">
        <f t="shared" si="27"/>
        <v>CW48</v>
      </c>
      <c r="SV3" s="115" t="str">
        <f t="shared" si="27"/>
        <v>CW48</v>
      </c>
      <c r="SW3" s="115" t="str">
        <f t="shared" si="27"/>
        <v>CW48</v>
      </c>
      <c r="SX3" s="115" t="str">
        <f t="shared" si="27"/>
        <v>CW49</v>
      </c>
      <c r="SY3" s="115" t="str">
        <f t="shared" si="27"/>
        <v>CW49</v>
      </c>
      <c r="SZ3" s="115" t="str">
        <f t="shared" si="27"/>
        <v>CW49</v>
      </c>
      <c r="TA3" s="115" t="str">
        <f t="shared" si="27"/>
        <v>CW49</v>
      </c>
      <c r="TB3" s="115" t="str">
        <f t="shared" si="27"/>
        <v>CW49</v>
      </c>
      <c r="TC3" s="115" t="str">
        <f t="shared" si="27"/>
        <v>CW49</v>
      </c>
      <c r="TD3" s="115" t="str">
        <f t="shared" ref="TD3:UB3" si="28">CONCATENATE($B2,WEEKNUM(TD5-TD2))</f>
        <v>CW49</v>
      </c>
      <c r="TE3" s="115" t="str">
        <f t="shared" si="28"/>
        <v>CW50</v>
      </c>
      <c r="TF3" s="115" t="str">
        <f t="shared" si="28"/>
        <v>CW50</v>
      </c>
      <c r="TG3" s="115" t="str">
        <f t="shared" si="28"/>
        <v>CW50</v>
      </c>
      <c r="TH3" s="115" t="str">
        <f t="shared" si="28"/>
        <v>CW50</v>
      </c>
      <c r="TI3" s="115" t="str">
        <f t="shared" si="28"/>
        <v>CW50</v>
      </c>
      <c r="TJ3" s="115" t="str">
        <f t="shared" si="28"/>
        <v>CW50</v>
      </c>
      <c r="TK3" s="115" t="str">
        <f t="shared" si="28"/>
        <v>CW50</v>
      </c>
      <c r="TL3" s="115" t="str">
        <f t="shared" si="28"/>
        <v>CW51</v>
      </c>
      <c r="TM3" s="115" t="str">
        <f t="shared" si="28"/>
        <v>CW51</v>
      </c>
      <c r="TN3" s="115" t="str">
        <f t="shared" si="28"/>
        <v>CW51</v>
      </c>
      <c r="TO3" s="115" t="str">
        <f t="shared" si="28"/>
        <v>CW51</v>
      </c>
      <c r="TP3" s="115" t="str">
        <f t="shared" si="28"/>
        <v>CW51</v>
      </c>
      <c r="TQ3" s="115" t="str">
        <f t="shared" si="28"/>
        <v>CW51</v>
      </c>
      <c r="TR3" s="115" t="str">
        <f t="shared" si="28"/>
        <v>CW51</v>
      </c>
      <c r="TS3" s="115" t="str">
        <f t="shared" si="28"/>
        <v>CW52</v>
      </c>
      <c r="TT3" s="115" t="str">
        <f t="shared" si="28"/>
        <v>CW52</v>
      </c>
      <c r="TU3" s="115" t="str">
        <f t="shared" si="28"/>
        <v>CW52</v>
      </c>
      <c r="TV3" s="115" t="str">
        <f t="shared" si="28"/>
        <v>CW52</v>
      </c>
      <c r="TW3" s="115" t="str">
        <f t="shared" si="28"/>
        <v>CW52</v>
      </c>
      <c r="TX3" s="115" t="str">
        <f t="shared" si="28"/>
        <v>CW52</v>
      </c>
      <c r="TY3" s="115" t="str">
        <f t="shared" si="28"/>
        <v>CW52</v>
      </c>
      <c r="TZ3" s="115" t="str">
        <f t="shared" si="28"/>
        <v>CW53</v>
      </c>
      <c r="UA3" s="115" t="str">
        <f t="shared" si="28"/>
        <v>CW53</v>
      </c>
      <c r="UB3" s="115" t="str">
        <f t="shared" si="28"/>
        <v>CW53</v>
      </c>
    </row>
    <row r="4" spans="1:14262" ht="15" customHeight="1">
      <c r="A4" s="220"/>
      <c r="B4" s="220"/>
      <c r="C4" s="220"/>
      <c r="D4" s="221"/>
      <c r="E4" s="222"/>
      <c r="F4" s="220"/>
      <c r="G4" s="222"/>
      <c r="H4" s="221"/>
      <c r="I4" s="221"/>
      <c r="J4" s="223"/>
      <c r="K4" s="224"/>
      <c r="L4" s="224"/>
      <c r="M4" s="224"/>
      <c r="N4" s="299"/>
      <c r="O4" s="224">
        <f t="shared" ref="O4:AK4" si="29">WEEKDAY(O5)</f>
        <v>2</v>
      </c>
      <c r="P4" s="224">
        <f t="shared" si="29"/>
        <v>5</v>
      </c>
      <c r="Q4" s="224">
        <f t="shared" si="29"/>
        <v>4</v>
      </c>
      <c r="R4" s="224">
        <f t="shared" si="29"/>
        <v>5</v>
      </c>
      <c r="S4" s="224">
        <f t="shared" si="29"/>
        <v>4</v>
      </c>
      <c r="T4" s="224">
        <f t="shared" si="29"/>
        <v>5</v>
      </c>
      <c r="U4" s="224">
        <f t="shared" si="29"/>
        <v>3</v>
      </c>
      <c r="V4" s="224">
        <f t="shared" si="29"/>
        <v>4</v>
      </c>
      <c r="W4" s="224">
        <f t="shared" si="29"/>
        <v>5</v>
      </c>
      <c r="X4" s="224">
        <f t="shared" si="29"/>
        <v>6</v>
      </c>
      <c r="Y4" s="224">
        <f t="shared" si="29"/>
        <v>3</v>
      </c>
      <c r="Z4" s="224">
        <f t="shared" si="29"/>
        <v>4</v>
      </c>
      <c r="AA4" s="224">
        <f t="shared" si="29"/>
        <v>5</v>
      </c>
      <c r="AB4" s="224">
        <f t="shared" si="29"/>
        <v>1</v>
      </c>
      <c r="AC4" s="224">
        <f t="shared" si="29"/>
        <v>4</v>
      </c>
      <c r="AD4" s="224">
        <f t="shared" si="29"/>
        <v>4</v>
      </c>
      <c r="AE4" s="224">
        <f t="shared" si="29"/>
        <v>5</v>
      </c>
      <c r="AF4" s="224">
        <f t="shared" si="29"/>
        <v>6</v>
      </c>
      <c r="AG4" s="224">
        <f t="shared" si="29"/>
        <v>4</v>
      </c>
      <c r="AH4" s="224">
        <f t="shared" si="29"/>
        <v>5</v>
      </c>
      <c r="AI4" s="224">
        <f t="shared" si="29"/>
        <v>6</v>
      </c>
      <c r="AJ4" s="224">
        <f t="shared" si="29"/>
        <v>3</v>
      </c>
      <c r="AK4" s="224">
        <f t="shared" si="29"/>
        <v>4</v>
      </c>
      <c r="AL4" s="224">
        <f t="shared" ref="AL4:BL4" si="30">WEEKDAY(AL5)</f>
        <v>3</v>
      </c>
      <c r="AM4" s="224">
        <f t="shared" si="30"/>
        <v>4</v>
      </c>
      <c r="AN4" s="224">
        <f t="shared" si="30"/>
        <v>3</v>
      </c>
      <c r="AO4" s="224">
        <f t="shared" si="30"/>
        <v>4</v>
      </c>
      <c r="AP4" s="224">
        <f t="shared" si="30"/>
        <v>2</v>
      </c>
      <c r="AQ4" s="224">
        <f t="shared" si="30"/>
        <v>4</v>
      </c>
      <c r="AR4" s="224">
        <f t="shared" si="30"/>
        <v>5</v>
      </c>
      <c r="AS4" s="224">
        <f t="shared" si="30"/>
        <v>2</v>
      </c>
      <c r="AT4" s="224">
        <f t="shared" si="30"/>
        <v>3</v>
      </c>
      <c r="AU4" s="224">
        <f t="shared" si="30"/>
        <v>4</v>
      </c>
      <c r="AV4" s="224">
        <f t="shared" si="30"/>
        <v>4</v>
      </c>
      <c r="AW4" s="224">
        <f t="shared" si="30"/>
        <v>5</v>
      </c>
      <c r="AX4" s="224">
        <f t="shared" si="30"/>
        <v>6</v>
      </c>
      <c r="AY4" s="224">
        <f t="shared" si="30"/>
        <v>2</v>
      </c>
      <c r="AZ4" s="224">
        <f t="shared" si="30"/>
        <v>3</v>
      </c>
      <c r="BA4" s="224">
        <f t="shared" si="30"/>
        <v>3</v>
      </c>
      <c r="BB4" s="224">
        <f t="shared" si="30"/>
        <v>4</v>
      </c>
      <c r="BC4" s="224">
        <f t="shared" si="30"/>
        <v>5</v>
      </c>
      <c r="BD4" s="224">
        <f t="shared" si="30"/>
        <v>6</v>
      </c>
      <c r="BE4" s="224">
        <f t="shared" si="30"/>
        <v>7</v>
      </c>
      <c r="BF4" s="224">
        <f t="shared" si="30"/>
        <v>1</v>
      </c>
      <c r="BG4" s="224">
        <f t="shared" si="30"/>
        <v>2</v>
      </c>
      <c r="BH4" s="224">
        <f t="shared" si="30"/>
        <v>3</v>
      </c>
      <c r="BI4" s="224">
        <f t="shared" si="30"/>
        <v>4</v>
      </c>
      <c r="BJ4" s="224">
        <f t="shared" si="30"/>
        <v>5</v>
      </c>
      <c r="BK4" s="224">
        <f t="shared" si="30"/>
        <v>6</v>
      </c>
      <c r="BL4" s="224">
        <f t="shared" si="30"/>
        <v>7</v>
      </c>
      <c r="BM4" s="224">
        <f t="shared" ref="BM4:CN4" si="31">WEEKDAY(BM5)</f>
        <v>4</v>
      </c>
      <c r="BN4" s="224">
        <f t="shared" si="31"/>
        <v>6</v>
      </c>
      <c r="BO4" s="224">
        <f t="shared" si="31"/>
        <v>2</v>
      </c>
      <c r="BP4" s="224">
        <f t="shared" si="31"/>
        <v>3</v>
      </c>
      <c r="BQ4" s="224">
        <f t="shared" si="31"/>
        <v>4</v>
      </c>
      <c r="BR4" s="224">
        <f t="shared" si="31"/>
        <v>5</v>
      </c>
      <c r="BS4" s="224">
        <f t="shared" si="31"/>
        <v>6</v>
      </c>
      <c r="BT4" s="224">
        <f t="shared" si="31"/>
        <v>4</v>
      </c>
      <c r="BU4" s="224">
        <f t="shared" si="31"/>
        <v>5</v>
      </c>
      <c r="BV4" s="224">
        <f t="shared" si="31"/>
        <v>4</v>
      </c>
      <c r="BW4" s="224">
        <f t="shared" si="31"/>
        <v>5</v>
      </c>
      <c r="BX4" s="224">
        <f t="shared" si="31"/>
        <v>6</v>
      </c>
      <c r="BY4" s="224">
        <f t="shared" si="31"/>
        <v>3</v>
      </c>
      <c r="BZ4" s="224">
        <f t="shared" si="31"/>
        <v>4</v>
      </c>
      <c r="CA4" s="224">
        <f t="shared" si="31"/>
        <v>5</v>
      </c>
      <c r="CB4" s="224">
        <f t="shared" si="31"/>
        <v>3</v>
      </c>
      <c r="CC4" s="224">
        <f t="shared" si="31"/>
        <v>4</v>
      </c>
      <c r="CD4" s="224">
        <f t="shared" si="31"/>
        <v>5</v>
      </c>
      <c r="CE4" s="224">
        <f t="shared" si="31"/>
        <v>3</v>
      </c>
      <c r="CF4" s="224">
        <f t="shared" si="31"/>
        <v>4</v>
      </c>
      <c r="CG4" s="224">
        <f t="shared" si="31"/>
        <v>5</v>
      </c>
      <c r="CH4" s="224">
        <f t="shared" si="31"/>
        <v>6</v>
      </c>
      <c r="CI4" s="224">
        <f t="shared" si="31"/>
        <v>2</v>
      </c>
      <c r="CJ4" s="224">
        <f t="shared" si="31"/>
        <v>3</v>
      </c>
      <c r="CK4" s="224">
        <f t="shared" si="31"/>
        <v>4</v>
      </c>
      <c r="CL4" s="224">
        <f t="shared" si="31"/>
        <v>5</v>
      </c>
      <c r="CM4" s="224">
        <f t="shared" si="31"/>
        <v>4</v>
      </c>
      <c r="CN4" s="224">
        <f t="shared" si="31"/>
        <v>5</v>
      </c>
      <c r="CO4" s="224">
        <f t="shared" ref="CO4:DR4" si="32">WEEKDAY(CO5)</f>
        <v>4</v>
      </c>
      <c r="CP4" s="224">
        <f t="shared" si="32"/>
        <v>5</v>
      </c>
      <c r="CQ4" s="224">
        <f t="shared" si="32"/>
        <v>3</v>
      </c>
      <c r="CR4" s="224">
        <f t="shared" si="32"/>
        <v>4</v>
      </c>
      <c r="CS4" s="224">
        <f t="shared" si="32"/>
        <v>5</v>
      </c>
      <c r="CT4" s="224">
        <f t="shared" si="32"/>
        <v>4</v>
      </c>
      <c r="CU4" s="224">
        <f t="shared" si="32"/>
        <v>5</v>
      </c>
      <c r="CV4" s="224">
        <f t="shared" si="32"/>
        <v>3</v>
      </c>
      <c r="CW4" s="224">
        <f t="shared" si="32"/>
        <v>4</v>
      </c>
      <c r="CX4" s="224">
        <f t="shared" si="32"/>
        <v>5</v>
      </c>
      <c r="CY4" s="224">
        <f t="shared" si="32"/>
        <v>2</v>
      </c>
      <c r="CZ4" s="224">
        <f t="shared" si="32"/>
        <v>3</v>
      </c>
      <c r="DA4" s="224">
        <f t="shared" si="32"/>
        <v>4</v>
      </c>
      <c r="DB4" s="224">
        <f t="shared" si="32"/>
        <v>5</v>
      </c>
      <c r="DC4" s="224">
        <f t="shared" si="32"/>
        <v>2</v>
      </c>
      <c r="DD4" s="224">
        <f t="shared" si="32"/>
        <v>3</v>
      </c>
      <c r="DE4" s="224">
        <f t="shared" si="32"/>
        <v>4</v>
      </c>
      <c r="DF4" s="224">
        <f t="shared" si="32"/>
        <v>5</v>
      </c>
      <c r="DG4" s="224">
        <f t="shared" si="32"/>
        <v>2</v>
      </c>
      <c r="DH4" s="224">
        <f t="shared" si="32"/>
        <v>4</v>
      </c>
      <c r="DI4" s="224">
        <f t="shared" si="32"/>
        <v>5</v>
      </c>
      <c r="DJ4" s="224">
        <f t="shared" si="32"/>
        <v>3</v>
      </c>
      <c r="DK4" s="224">
        <f t="shared" si="32"/>
        <v>4</v>
      </c>
      <c r="DL4" s="224">
        <f t="shared" si="32"/>
        <v>5</v>
      </c>
      <c r="DM4" s="224">
        <f t="shared" si="32"/>
        <v>6</v>
      </c>
      <c r="DN4" s="224">
        <f t="shared" si="32"/>
        <v>2</v>
      </c>
      <c r="DO4" s="224">
        <f t="shared" si="32"/>
        <v>4</v>
      </c>
      <c r="DP4" s="224">
        <f t="shared" si="32"/>
        <v>5</v>
      </c>
      <c r="DQ4" s="224">
        <f t="shared" si="32"/>
        <v>6</v>
      </c>
      <c r="DR4" s="224">
        <f t="shared" si="32"/>
        <v>2</v>
      </c>
      <c r="DS4" s="224">
        <f t="shared" ref="DS4:ET4" si="33">WEEKDAY(DS5)</f>
        <v>3</v>
      </c>
      <c r="DT4" s="224">
        <f t="shared" si="33"/>
        <v>4</v>
      </c>
      <c r="DU4" s="224">
        <f t="shared" si="33"/>
        <v>5</v>
      </c>
      <c r="DV4" s="224">
        <f t="shared" si="33"/>
        <v>6</v>
      </c>
      <c r="DW4" s="224">
        <f>WEEKDAY(DW5)</f>
        <v>2</v>
      </c>
      <c r="DX4" s="224">
        <f t="shared" si="33"/>
        <v>3</v>
      </c>
      <c r="DY4" s="224">
        <f t="shared" si="33"/>
        <v>4</v>
      </c>
      <c r="DZ4" s="224">
        <f t="shared" si="33"/>
        <v>5</v>
      </c>
      <c r="EA4" s="224">
        <f t="shared" si="33"/>
        <v>6</v>
      </c>
      <c r="EB4" s="224">
        <f t="shared" si="33"/>
        <v>4</v>
      </c>
      <c r="EC4" s="224">
        <f t="shared" si="33"/>
        <v>5</v>
      </c>
      <c r="ED4" s="224">
        <f t="shared" si="33"/>
        <v>6</v>
      </c>
      <c r="EE4" s="224">
        <f t="shared" si="33"/>
        <v>4</v>
      </c>
      <c r="EF4" s="224">
        <f t="shared" si="33"/>
        <v>5</v>
      </c>
      <c r="EG4" s="224">
        <f t="shared" si="33"/>
        <v>4</v>
      </c>
      <c r="EH4" s="224">
        <f t="shared" si="33"/>
        <v>5</v>
      </c>
      <c r="EI4" s="224">
        <f t="shared" si="33"/>
        <v>6</v>
      </c>
      <c r="EJ4" s="224">
        <f t="shared" si="33"/>
        <v>3</v>
      </c>
      <c r="EK4" s="224">
        <f t="shared" si="33"/>
        <v>4</v>
      </c>
      <c r="EL4" s="224">
        <f t="shared" si="33"/>
        <v>5</v>
      </c>
      <c r="EM4" s="224">
        <f t="shared" si="33"/>
        <v>4</v>
      </c>
      <c r="EN4" s="224">
        <f t="shared" si="33"/>
        <v>5</v>
      </c>
      <c r="EO4" s="224">
        <f t="shared" si="33"/>
        <v>4</v>
      </c>
      <c r="EP4" s="224">
        <f t="shared" si="33"/>
        <v>5</v>
      </c>
      <c r="EQ4" s="224">
        <f t="shared" si="33"/>
        <v>2</v>
      </c>
      <c r="ER4" s="224">
        <f t="shared" si="33"/>
        <v>3</v>
      </c>
      <c r="ES4" s="224">
        <f t="shared" si="33"/>
        <v>4</v>
      </c>
      <c r="ET4" s="224">
        <f t="shared" si="33"/>
        <v>5</v>
      </c>
      <c r="EU4" s="224">
        <f t="shared" ref="EU4:FR4" si="34">WEEKDAY(EU5)</f>
        <v>4</v>
      </c>
      <c r="EV4" s="224">
        <f t="shared" si="34"/>
        <v>5</v>
      </c>
      <c r="EW4" s="224">
        <f t="shared" si="34"/>
        <v>6</v>
      </c>
      <c r="EX4" s="224">
        <f t="shared" si="34"/>
        <v>4</v>
      </c>
      <c r="EY4" s="224">
        <f t="shared" si="34"/>
        <v>5</v>
      </c>
      <c r="EZ4" s="224">
        <f t="shared" si="34"/>
        <v>6</v>
      </c>
      <c r="FA4" s="224">
        <f t="shared" si="34"/>
        <v>4</v>
      </c>
      <c r="FB4" s="224">
        <f t="shared" si="34"/>
        <v>5</v>
      </c>
      <c r="FC4" s="224">
        <f t="shared" si="34"/>
        <v>4</v>
      </c>
      <c r="FD4" s="224">
        <f t="shared" si="34"/>
        <v>5</v>
      </c>
      <c r="FE4" s="224">
        <f t="shared" si="34"/>
        <v>2</v>
      </c>
      <c r="FF4" s="224">
        <f t="shared" si="34"/>
        <v>4</v>
      </c>
      <c r="FG4" s="224">
        <f t="shared" si="34"/>
        <v>5</v>
      </c>
      <c r="FH4" s="224">
        <f t="shared" si="34"/>
        <v>4</v>
      </c>
      <c r="FI4" s="224">
        <f t="shared" si="34"/>
        <v>5</v>
      </c>
      <c r="FJ4" s="224">
        <f t="shared" si="34"/>
        <v>4</v>
      </c>
      <c r="FK4" s="224">
        <f t="shared" si="34"/>
        <v>5</v>
      </c>
      <c r="FL4" s="224">
        <f t="shared" si="34"/>
        <v>4</v>
      </c>
      <c r="FM4" s="224">
        <f t="shared" si="34"/>
        <v>5</v>
      </c>
      <c r="FN4" s="224">
        <f t="shared" si="34"/>
        <v>2</v>
      </c>
      <c r="FO4" s="224">
        <f t="shared" si="34"/>
        <v>3</v>
      </c>
      <c r="FP4" s="224">
        <f t="shared" si="34"/>
        <v>4</v>
      </c>
      <c r="FQ4" s="224">
        <f t="shared" si="34"/>
        <v>5</v>
      </c>
      <c r="FR4" s="224">
        <f t="shared" si="34"/>
        <v>4</v>
      </c>
      <c r="FS4" s="224">
        <f t="shared" ref="FS4:GP4" si="35">WEEKDAY(FS5)</f>
        <v>5</v>
      </c>
      <c r="FT4" s="224">
        <f t="shared" si="35"/>
        <v>2</v>
      </c>
      <c r="FU4" s="224">
        <f t="shared" si="35"/>
        <v>3</v>
      </c>
      <c r="FV4" s="224">
        <f t="shared" si="35"/>
        <v>4</v>
      </c>
      <c r="FW4" s="224">
        <f t="shared" si="35"/>
        <v>5</v>
      </c>
      <c r="FX4" s="224">
        <f t="shared" si="35"/>
        <v>6</v>
      </c>
      <c r="FY4" s="224">
        <f t="shared" si="35"/>
        <v>4</v>
      </c>
      <c r="FZ4" s="224">
        <f t="shared" si="35"/>
        <v>5</v>
      </c>
      <c r="GA4" s="224">
        <f t="shared" si="35"/>
        <v>4</v>
      </c>
      <c r="GB4" s="224">
        <f t="shared" si="35"/>
        <v>5</v>
      </c>
      <c r="GC4" s="224">
        <f t="shared" si="35"/>
        <v>4</v>
      </c>
      <c r="GD4" s="224">
        <f t="shared" si="35"/>
        <v>5</v>
      </c>
      <c r="GE4" s="224">
        <f t="shared" si="35"/>
        <v>4</v>
      </c>
      <c r="GF4" s="224">
        <f t="shared" si="35"/>
        <v>5</v>
      </c>
      <c r="GG4" s="224">
        <f t="shared" si="35"/>
        <v>4</v>
      </c>
      <c r="GH4" s="224">
        <f t="shared" si="35"/>
        <v>5</v>
      </c>
      <c r="GI4" s="224">
        <f t="shared" si="35"/>
        <v>4</v>
      </c>
      <c r="GJ4" s="224">
        <f t="shared" si="35"/>
        <v>5</v>
      </c>
      <c r="GK4" s="224">
        <f t="shared" si="35"/>
        <v>2</v>
      </c>
      <c r="GL4" s="224">
        <f t="shared" si="35"/>
        <v>4</v>
      </c>
      <c r="GM4" s="224">
        <f t="shared" si="35"/>
        <v>5</v>
      </c>
      <c r="GN4" s="224">
        <f t="shared" si="35"/>
        <v>3</v>
      </c>
      <c r="GO4" s="224">
        <f t="shared" si="35"/>
        <v>4</v>
      </c>
      <c r="GP4" s="224">
        <f t="shared" si="35"/>
        <v>5</v>
      </c>
      <c r="GQ4" s="224">
        <f t="shared" ref="GQ4:II4" si="36">WEEKDAY(GQ5)</f>
        <v>5</v>
      </c>
      <c r="GR4" s="224">
        <f t="shared" si="36"/>
        <v>2</v>
      </c>
      <c r="GS4" s="224">
        <f t="shared" si="36"/>
        <v>4</v>
      </c>
      <c r="GT4" s="224">
        <f t="shared" si="36"/>
        <v>5</v>
      </c>
      <c r="GU4" s="224">
        <f t="shared" si="36"/>
        <v>2</v>
      </c>
      <c r="GV4" s="224">
        <f t="shared" si="36"/>
        <v>4</v>
      </c>
      <c r="GW4" s="224">
        <f t="shared" si="36"/>
        <v>5</v>
      </c>
      <c r="GX4" s="224">
        <f t="shared" si="36"/>
        <v>4</v>
      </c>
      <c r="GY4" s="224">
        <f t="shared" si="36"/>
        <v>5</v>
      </c>
      <c r="GZ4" s="224">
        <f t="shared" si="36"/>
        <v>6</v>
      </c>
      <c r="HA4" s="224">
        <f t="shared" si="36"/>
        <v>7</v>
      </c>
      <c r="HB4" s="224">
        <f t="shared" si="36"/>
        <v>1</v>
      </c>
      <c r="HC4" s="224">
        <f t="shared" si="36"/>
        <v>2</v>
      </c>
      <c r="HD4" s="224">
        <f t="shared" si="36"/>
        <v>3</v>
      </c>
      <c r="HE4" s="224">
        <f t="shared" si="36"/>
        <v>4</v>
      </c>
      <c r="HF4" s="224">
        <f t="shared" si="36"/>
        <v>5</v>
      </c>
      <c r="HG4" s="224">
        <f t="shared" si="36"/>
        <v>6</v>
      </c>
      <c r="HH4" s="224">
        <f t="shared" si="36"/>
        <v>7</v>
      </c>
      <c r="HI4" s="224">
        <f t="shared" si="36"/>
        <v>1</v>
      </c>
      <c r="HJ4" s="224">
        <f t="shared" si="36"/>
        <v>2</v>
      </c>
      <c r="HK4" s="224">
        <f t="shared" si="36"/>
        <v>3</v>
      </c>
      <c r="HL4" s="224">
        <f t="shared" si="36"/>
        <v>4</v>
      </c>
      <c r="HM4" s="224">
        <f t="shared" si="36"/>
        <v>5</v>
      </c>
      <c r="HN4" s="224">
        <f t="shared" si="36"/>
        <v>6</v>
      </c>
      <c r="HO4" s="224">
        <f t="shared" si="36"/>
        <v>7</v>
      </c>
      <c r="HP4" s="224">
        <f t="shared" si="36"/>
        <v>1</v>
      </c>
      <c r="HQ4" s="224">
        <f t="shared" si="36"/>
        <v>2</v>
      </c>
      <c r="HR4" s="224">
        <f t="shared" si="36"/>
        <v>3</v>
      </c>
      <c r="HS4" s="224">
        <f t="shared" si="36"/>
        <v>4</v>
      </c>
      <c r="HT4" s="224">
        <f t="shared" si="36"/>
        <v>5</v>
      </c>
      <c r="HU4" s="224">
        <f t="shared" si="36"/>
        <v>6</v>
      </c>
      <c r="HV4" s="224">
        <f t="shared" si="36"/>
        <v>7</v>
      </c>
      <c r="HW4" s="224">
        <f t="shared" si="36"/>
        <v>1</v>
      </c>
      <c r="HX4" s="224">
        <f t="shared" si="36"/>
        <v>2</v>
      </c>
      <c r="HY4" s="224">
        <f t="shared" si="36"/>
        <v>3</v>
      </c>
      <c r="HZ4" s="224">
        <f t="shared" si="36"/>
        <v>4</v>
      </c>
      <c r="IA4" s="224">
        <f t="shared" si="36"/>
        <v>5</v>
      </c>
      <c r="IB4" s="224">
        <f t="shared" si="36"/>
        <v>6</v>
      </c>
      <c r="IC4" s="224">
        <f t="shared" si="36"/>
        <v>7</v>
      </c>
      <c r="ID4" s="224">
        <f t="shared" si="36"/>
        <v>1</v>
      </c>
      <c r="IE4" s="224">
        <f t="shared" si="36"/>
        <v>2</v>
      </c>
      <c r="IF4" s="224">
        <f t="shared" si="36"/>
        <v>3</v>
      </c>
      <c r="IG4" s="224">
        <f t="shared" si="36"/>
        <v>4</v>
      </c>
      <c r="IH4" s="224">
        <f t="shared" si="36"/>
        <v>5</v>
      </c>
      <c r="II4" s="224">
        <f t="shared" si="36"/>
        <v>6</v>
      </c>
      <c r="IJ4" s="224">
        <f t="shared" ref="IJ4:KU4" si="37">WEEKDAY(IJ5)</f>
        <v>7</v>
      </c>
      <c r="IK4" s="224">
        <f t="shared" si="37"/>
        <v>1</v>
      </c>
      <c r="IL4" s="224">
        <f t="shared" si="37"/>
        <v>2</v>
      </c>
      <c r="IM4" s="224">
        <f t="shared" si="37"/>
        <v>3</v>
      </c>
      <c r="IN4" s="224">
        <f t="shared" si="37"/>
        <v>4</v>
      </c>
      <c r="IO4" s="224">
        <f t="shared" si="37"/>
        <v>5</v>
      </c>
      <c r="IP4" s="224">
        <f t="shared" si="37"/>
        <v>6</v>
      </c>
      <c r="IQ4" s="224">
        <f t="shared" si="37"/>
        <v>7</v>
      </c>
      <c r="IR4" s="224">
        <f t="shared" si="37"/>
        <v>1</v>
      </c>
      <c r="IS4" s="224">
        <f t="shared" si="37"/>
        <v>2</v>
      </c>
      <c r="IT4" s="224">
        <f t="shared" si="37"/>
        <v>3</v>
      </c>
      <c r="IU4" s="224">
        <f t="shared" si="37"/>
        <v>4</v>
      </c>
      <c r="IV4" s="224">
        <f t="shared" si="37"/>
        <v>5</v>
      </c>
      <c r="IW4" s="224">
        <f t="shared" si="37"/>
        <v>6</v>
      </c>
      <c r="IX4" s="224">
        <f t="shared" si="37"/>
        <v>7</v>
      </c>
      <c r="IY4" s="224">
        <f t="shared" si="37"/>
        <v>1</v>
      </c>
      <c r="IZ4" s="224">
        <f t="shared" si="37"/>
        <v>2</v>
      </c>
      <c r="JA4" s="224">
        <f t="shared" si="37"/>
        <v>3</v>
      </c>
      <c r="JB4" s="224">
        <f t="shared" si="37"/>
        <v>4</v>
      </c>
      <c r="JC4" s="224">
        <f t="shared" si="37"/>
        <v>5</v>
      </c>
      <c r="JD4" s="224">
        <f t="shared" si="37"/>
        <v>6</v>
      </c>
      <c r="JE4" s="224">
        <f t="shared" si="37"/>
        <v>7</v>
      </c>
      <c r="JF4" s="224">
        <f t="shared" si="37"/>
        <v>1</v>
      </c>
      <c r="JG4" s="224">
        <f t="shared" si="37"/>
        <v>2</v>
      </c>
      <c r="JH4" s="224">
        <f t="shared" si="37"/>
        <v>3</v>
      </c>
      <c r="JI4" s="224">
        <f t="shared" si="37"/>
        <v>4</v>
      </c>
      <c r="JJ4" s="224">
        <f t="shared" si="37"/>
        <v>5</v>
      </c>
      <c r="JK4" s="224">
        <f t="shared" si="37"/>
        <v>6</v>
      </c>
      <c r="JL4" s="224">
        <f t="shared" si="37"/>
        <v>7</v>
      </c>
      <c r="JM4" s="224">
        <f t="shared" si="37"/>
        <v>1</v>
      </c>
      <c r="JN4" s="224">
        <f t="shared" si="37"/>
        <v>2</v>
      </c>
      <c r="JO4" s="224">
        <f t="shared" si="37"/>
        <v>3</v>
      </c>
      <c r="JP4" s="224">
        <f t="shared" si="37"/>
        <v>4</v>
      </c>
      <c r="JQ4" s="224">
        <f t="shared" si="37"/>
        <v>5</v>
      </c>
      <c r="JR4" s="224">
        <f t="shared" si="37"/>
        <v>6</v>
      </c>
      <c r="JS4" s="224">
        <f t="shared" si="37"/>
        <v>7</v>
      </c>
      <c r="JT4" s="224">
        <f t="shared" si="37"/>
        <v>1</v>
      </c>
      <c r="JU4" s="224">
        <f t="shared" si="37"/>
        <v>2</v>
      </c>
      <c r="JV4" s="224">
        <f t="shared" si="37"/>
        <v>3</v>
      </c>
      <c r="JW4" s="224">
        <f t="shared" si="37"/>
        <v>4</v>
      </c>
      <c r="JX4" s="224">
        <f t="shared" si="37"/>
        <v>5</v>
      </c>
      <c r="JY4" s="224">
        <f t="shared" si="37"/>
        <v>6</v>
      </c>
      <c r="JZ4" s="224">
        <f t="shared" si="37"/>
        <v>7</v>
      </c>
      <c r="KA4" s="224">
        <f t="shared" si="37"/>
        <v>1</v>
      </c>
      <c r="KB4" s="224">
        <f t="shared" si="37"/>
        <v>2</v>
      </c>
      <c r="KC4" s="224">
        <f t="shared" si="37"/>
        <v>3</v>
      </c>
      <c r="KD4" s="224">
        <f t="shared" si="37"/>
        <v>4</v>
      </c>
      <c r="KE4" s="224">
        <f t="shared" si="37"/>
        <v>5</v>
      </c>
      <c r="KF4" s="224">
        <f t="shared" si="37"/>
        <v>6</v>
      </c>
      <c r="KG4" s="224">
        <f t="shared" si="37"/>
        <v>7</v>
      </c>
      <c r="KH4" s="224">
        <f t="shared" si="37"/>
        <v>1</v>
      </c>
      <c r="KI4" s="224">
        <f t="shared" si="37"/>
        <v>2</v>
      </c>
      <c r="KJ4" s="224">
        <f t="shared" si="37"/>
        <v>3</v>
      </c>
      <c r="KK4" s="224">
        <f t="shared" si="37"/>
        <v>4</v>
      </c>
      <c r="KL4" s="224">
        <f t="shared" si="37"/>
        <v>5</v>
      </c>
      <c r="KM4" s="224">
        <f t="shared" si="37"/>
        <v>6</v>
      </c>
      <c r="KN4" s="224">
        <f t="shared" si="37"/>
        <v>7</v>
      </c>
      <c r="KO4" s="224">
        <f t="shared" si="37"/>
        <v>1</v>
      </c>
      <c r="KP4" s="224">
        <f t="shared" si="37"/>
        <v>2</v>
      </c>
      <c r="KQ4" s="224">
        <f t="shared" si="37"/>
        <v>3</v>
      </c>
      <c r="KR4" s="224">
        <f t="shared" si="37"/>
        <v>4</v>
      </c>
      <c r="KS4" s="224">
        <f t="shared" si="37"/>
        <v>5</v>
      </c>
      <c r="KT4" s="224">
        <f t="shared" si="37"/>
        <v>6</v>
      </c>
      <c r="KU4" s="224">
        <f t="shared" si="37"/>
        <v>7</v>
      </c>
      <c r="KV4" s="224">
        <f t="shared" ref="KV4:NG4" si="38">WEEKDAY(KV5)</f>
        <v>1</v>
      </c>
      <c r="KW4" s="224">
        <f t="shared" si="38"/>
        <v>2</v>
      </c>
      <c r="KX4" s="224">
        <f t="shared" si="38"/>
        <v>3</v>
      </c>
      <c r="KY4" s="224">
        <f t="shared" si="38"/>
        <v>4</v>
      </c>
      <c r="KZ4" s="224">
        <f t="shared" si="38"/>
        <v>5</v>
      </c>
      <c r="LA4" s="224">
        <f t="shared" si="38"/>
        <v>6</v>
      </c>
      <c r="LB4" s="224">
        <f t="shared" si="38"/>
        <v>7</v>
      </c>
      <c r="LC4" s="224">
        <f t="shared" si="38"/>
        <v>1</v>
      </c>
      <c r="LD4" s="224">
        <f t="shared" si="38"/>
        <v>2</v>
      </c>
      <c r="LE4" s="224">
        <f t="shared" si="38"/>
        <v>3</v>
      </c>
      <c r="LF4" s="224">
        <f t="shared" si="38"/>
        <v>4</v>
      </c>
      <c r="LG4" s="224">
        <f t="shared" si="38"/>
        <v>5</v>
      </c>
      <c r="LH4" s="224">
        <f t="shared" si="38"/>
        <v>6</v>
      </c>
      <c r="LI4" s="224">
        <f t="shared" si="38"/>
        <v>7</v>
      </c>
      <c r="LJ4" s="224">
        <f t="shared" si="38"/>
        <v>1</v>
      </c>
      <c r="LK4" s="224">
        <f t="shared" si="38"/>
        <v>2</v>
      </c>
      <c r="LL4" s="224">
        <f t="shared" si="38"/>
        <v>3</v>
      </c>
      <c r="LM4" s="224">
        <f t="shared" si="38"/>
        <v>4</v>
      </c>
      <c r="LN4" s="224">
        <f t="shared" si="38"/>
        <v>5</v>
      </c>
      <c r="LO4" s="224">
        <f t="shared" si="38"/>
        <v>6</v>
      </c>
      <c r="LP4" s="224">
        <f t="shared" si="38"/>
        <v>7</v>
      </c>
      <c r="LQ4" s="224">
        <f t="shared" si="38"/>
        <v>1</v>
      </c>
      <c r="LR4" s="224">
        <f t="shared" si="38"/>
        <v>2</v>
      </c>
      <c r="LS4" s="224">
        <f t="shared" si="38"/>
        <v>3</v>
      </c>
      <c r="LT4" s="224">
        <f t="shared" si="38"/>
        <v>4</v>
      </c>
      <c r="LU4" s="224">
        <f t="shared" si="38"/>
        <v>5</v>
      </c>
      <c r="LV4" s="224">
        <f t="shared" si="38"/>
        <v>6</v>
      </c>
      <c r="LW4" s="224">
        <f t="shared" si="38"/>
        <v>7</v>
      </c>
      <c r="LX4" s="224">
        <f t="shared" si="38"/>
        <v>1</v>
      </c>
      <c r="LY4" s="224">
        <f t="shared" si="38"/>
        <v>2</v>
      </c>
      <c r="LZ4" s="224">
        <f t="shared" si="38"/>
        <v>3</v>
      </c>
      <c r="MA4" s="224">
        <f t="shared" si="38"/>
        <v>4</v>
      </c>
      <c r="MB4" s="224">
        <f t="shared" si="38"/>
        <v>5</v>
      </c>
      <c r="MC4" s="224">
        <f t="shared" si="38"/>
        <v>6</v>
      </c>
      <c r="MD4" s="224">
        <f t="shared" si="38"/>
        <v>7</v>
      </c>
      <c r="ME4" s="224">
        <f t="shared" si="38"/>
        <v>1</v>
      </c>
      <c r="MF4" s="224">
        <f t="shared" si="38"/>
        <v>2</v>
      </c>
      <c r="MG4" s="224">
        <f t="shared" si="38"/>
        <v>3</v>
      </c>
      <c r="MH4" s="224">
        <f t="shared" si="38"/>
        <v>4</v>
      </c>
      <c r="MI4" s="224">
        <f t="shared" si="38"/>
        <v>5</v>
      </c>
      <c r="MJ4" s="224">
        <f t="shared" si="38"/>
        <v>6</v>
      </c>
      <c r="MK4" s="224">
        <f t="shared" si="38"/>
        <v>7</v>
      </c>
      <c r="ML4" s="224">
        <f t="shared" si="38"/>
        <v>1</v>
      </c>
      <c r="MM4" s="224">
        <f t="shared" si="38"/>
        <v>2</v>
      </c>
      <c r="MN4" s="224">
        <f t="shared" si="38"/>
        <v>3</v>
      </c>
      <c r="MO4" s="224">
        <f t="shared" si="38"/>
        <v>4</v>
      </c>
      <c r="MP4" s="224">
        <f t="shared" si="38"/>
        <v>5</v>
      </c>
      <c r="MQ4" s="224">
        <f t="shared" si="38"/>
        <v>6</v>
      </c>
      <c r="MR4" s="224">
        <f t="shared" si="38"/>
        <v>7</v>
      </c>
      <c r="MS4" s="224">
        <f t="shared" si="38"/>
        <v>1</v>
      </c>
      <c r="MT4" s="224">
        <f t="shared" si="38"/>
        <v>2</v>
      </c>
      <c r="MU4" s="224">
        <f t="shared" si="38"/>
        <v>3</v>
      </c>
      <c r="MV4" s="224">
        <f t="shared" si="38"/>
        <v>4</v>
      </c>
      <c r="MW4" s="224">
        <f t="shared" si="38"/>
        <v>5</v>
      </c>
      <c r="MX4" s="224">
        <f t="shared" si="38"/>
        <v>6</v>
      </c>
      <c r="MY4" s="224">
        <f t="shared" si="38"/>
        <v>7</v>
      </c>
      <c r="MZ4" s="224">
        <f t="shared" si="38"/>
        <v>1</v>
      </c>
      <c r="NA4" s="224">
        <f t="shared" si="38"/>
        <v>2</v>
      </c>
      <c r="NB4" s="224">
        <f t="shared" si="38"/>
        <v>3</v>
      </c>
      <c r="NC4" s="224">
        <f t="shared" si="38"/>
        <v>4</v>
      </c>
      <c r="ND4" s="224">
        <f t="shared" si="38"/>
        <v>5</v>
      </c>
      <c r="NE4" s="224">
        <f t="shared" si="38"/>
        <v>6</v>
      </c>
      <c r="NF4" s="224">
        <f t="shared" si="38"/>
        <v>7</v>
      </c>
      <c r="NG4" s="224">
        <f t="shared" si="38"/>
        <v>1</v>
      </c>
      <c r="NH4" s="224">
        <f t="shared" ref="NH4:PS4" si="39">WEEKDAY(NH5)</f>
        <v>2</v>
      </c>
      <c r="NI4" s="224">
        <f t="shared" si="39"/>
        <v>3</v>
      </c>
      <c r="NJ4" s="224">
        <f t="shared" si="39"/>
        <v>4</v>
      </c>
      <c r="NK4" s="224">
        <f t="shared" si="39"/>
        <v>5</v>
      </c>
      <c r="NL4" s="224">
        <f t="shared" si="39"/>
        <v>6</v>
      </c>
      <c r="NM4" s="224">
        <f t="shared" si="39"/>
        <v>7</v>
      </c>
      <c r="NN4" s="224">
        <f t="shared" si="39"/>
        <v>1</v>
      </c>
      <c r="NO4" s="224">
        <f t="shared" si="39"/>
        <v>2</v>
      </c>
      <c r="NP4" s="224">
        <f t="shared" si="39"/>
        <v>3</v>
      </c>
      <c r="NQ4" s="224">
        <f t="shared" si="39"/>
        <v>4</v>
      </c>
      <c r="NR4" s="224">
        <f t="shared" si="39"/>
        <v>5</v>
      </c>
      <c r="NS4" s="224">
        <f t="shared" si="39"/>
        <v>6</v>
      </c>
      <c r="NT4" s="224">
        <f t="shared" si="39"/>
        <v>7</v>
      </c>
      <c r="NU4" s="224">
        <f t="shared" si="39"/>
        <v>1</v>
      </c>
      <c r="NV4" s="224">
        <f t="shared" si="39"/>
        <v>2</v>
      </c>
      <c r="NW4" s="224">
        <f t="shared" si="39"/>
        <v>3</v>
      </c>
      <c r="NX4" s="224">
        <f t="shared" si="39"/>
        <v>4</v>
      </c>
      <c r="NY4" s="224">
        <f t="shared" si="39"/>
        <v>5</v>
      </c>
      <c r="NZ4" s="224">
        <f t="shared" si="39"/>
        <v>6</v>
      </c>
      <c r="OA4" s="224">
        <f t="shared" si="39"/>
        <v>7</v>
      </c>
      <c r="OB4" s="224">
        <f t="shared" si="39"/>
        <v>1</v>
      </c>
      <c r="OC4" s="224">
        <f t="shared" si="39"/>
        <v>2</v>
      </c>
      <c r="OD4" s="224">
        <f t="shared" si="39"/>
        <v>3</v>
      </c>
      <c r="OE4" s="224">
        <f t="shared" si="39"/>
        <v>4</v>
      </c>
      <c r="OF4" s="224">
        <f t="shared" si="39"/>
        <v>5</v>
      </c>
      <c r="OG4" s="224">
        <f t="shared" si="39"/>
        <v>6</v>
      </c>
      <c r="OH4" s="224">
        <f t="shared" si="39"/>
        <v>7</v>
      </c>
      <c r="OI4" s="224">
        <f t="shared" si="39"/>
        <v>1</v>
      </c>
      <c r="OJ4" s="224">
        <f t="shared" si="39"/>
        <v>2</v>
      </c>
      <c r="OK4" s="224">
        <f t="shared" si="39"/>
        <v>3</v>
      </c>
      <c r="OL4" s="224">
        <f t="shared" si="39"/>
        <v>4</v>
      </c>
      <c r="OM4" s="224">
        <f t="shared" si="39"/>
        <v>5</v>
      </c>
      <c r="ON4" s="224">
        <f t="shared" si="39"/>
        <v>6</v>
      </c>
      <c r="OO4" s="224">
        <f t="shared" si="39"/>
        <v>7</v>
      </c>
      <c r="OP4" s="224">
        <f t="shared" si="39"/>
        <v>1</v>
      </c>
      <c r="OQ4" s="224">
        <f t="shared" si="39"/>
        <v>2</v>
      </c>
      <c r="OR4" s="224">
        <f t="shared" si="39"/>
        <v>3</v>
      </c>
      <c r="OS4" s="224">
        <f t="shared" si="39"/>
        <v>4</v>
      </c>
      <c r="OT4" s="224">
        <f t="shared" si="39"/>
        <v>5</v>
      </c>
      <c r="OU4" s="224">
        <f t="shared" si="39"/>
        <v>6</v>
      </c>
      <c r="OV4" s="224">
        <f t="shared" si="39"/>
        <v>7</v>
      </c>
      <c r="OW4" s="224">
        <f t="shared" si="39"/>
        <v>1</v>
      </c>
      <c r="OX4" s="224">
        <f t="shared" si="39"/>
        <v>2</v>
      </c>
      <c r="OY4" s="224">
        <f t="shared" si="39"/>
        <v>3</v>
      </c>
      <c r="OZ4" s="224">
        <f t="shared" si="39"/>
        <v>4</v>
      </c>
      <c r="PA4" s="224">
        <f t="shared" si="39"/>
        <v>5</v>
      </c>
      <c r="PB4" s="224">
        <f t="shared" si="39"/>
        <v>6</v>
      </c>
      <c r="PC4" s="224">
        <f t="shared" si="39"/>
        <v>7</v>
      </c>
      <c r="PD4" s="224">
        <f t="shared" si="39"/>
        <v>1</v>
      </c>
      <c r="PE4" s="224">
        <f t="shared" si="39"/>
        <v>2</v>
      </c>
      <c r="PF4" s="224">
        <f t="shared" si="39"/>
        <v>3</v>
      </c>
      <c r="PG4" s="224">
        <f t="shared" si="39"/>
        <v>4</v>
      </c>
      <c r="PH4" s="224">
        <f t="shared" si="39"/>
        <v>5</v>
      </c>
      <c r="PI4" s="224">
        <f t="shared" si="39"/>
        <v>6</v>
      </c>
      <c r="PJ4" s="224">
        <f t="shared" si="39"/>
        <v>7</v>
      </c>
      <c r="PK4" s="224">
        <f t="shared" si="39"/>
        <v>1</v>
      </c>
      <c r="PL4" s="224">
        <f t="shared" si="39"/>
        <v>2</v>
      </c>
      <c r="PM4" s="224">
        <f t="shared" si="39"/>
        <v>3</v>
      </c>
      <c r="PN4" s="224">
        <f t="shared" si="39"/>
        <v>4</v>
      </c>
      <c r="PO4" s="224">
        <f t="shared" si="39"/>
        <v>5</v>
      </c>
      <c r="PP4" s="224">
        <f t="shared" si="39"/>
        <v>6</v>
      </c>
      <c r="PQ4" s="224">
        <f t="shared" si="39"/>
        <v>7</v>
      </c>
      <c r="PR4" s="224">
        <f t="shared" si="39"/>
        <v>1</v>
      </c>
      <c r="PS4" s="224">
        <f t="shared" si="39"/>
        <v>2</v>
      </c>
      <c r="PT4" s="224">
        <f t="shared" ref="PT4:SE4" si="40">WEEKDAY(PT5)</f>
        <v>3</v>
      </c>
      <c r="PU4" s="224">
        <f t="shared" si="40"/>
        <v>4</v>
      </c>
      <c r="PV4" s="224">
        <f t="shared" si="40"/>
        <v>5</v>
      </c>
      <c r="PW4" s="224">
        <f t="shared" si="40"/>
        <v>6</v>
      </c>
      <c r="PX4" s="224">
        <f t="shared" si="40"/>
        <v>7</v>
      </c>
      <c r="PY4" s="224">
        <f t="shared" si="40"/>
        <v>1</v>
      </c>
      <c r="PZ4" s="224">
        <f t="shared" si="40"/>
        <v>2</v>
      </c>
      <c r="QA4" s="224">
        <f t="shared" si="40"/>
        <v>3</v>
      </c>
      <c r="QB4" s="224">
        <f t="shared" si="40"/>
        <v>4</v>
      </c>
      <c r="QC4" s="224">
        <f t="shared" si="40"/>
        <v>5</v>
      </c>
      <c r="QD4" s="224">
        <f t="shared" si="40"/>
        <v>6</v>
      </c>
      <c r="QE4" s="224">
        <f t="shared" si="40"/>
        <v>7</v>
      </c>
      <c r="QF4" s="224">
        <f t="shared" si="40"/>
        <v>1</v>
      </c>
      <c r="QG4" s="224">
        <f t="shared" si="40"/>
        <v>2</v>
      </c>
      <c r="QH4" s="224">
        <f t="shared" si="40"/>
        <v>3</v>
      </c>
      <c r="QI4" s="224">
        <f t="shared" si="40"/>
        <v>4</v>
      </c>
      <c r="QJ4" s="224">
        <f t="shared" si="40"/>
        <v>5</v>
      </c>
      <c r="QK4" s="224">
        <f t="shared" si="40"/>
        <v>6</v>
      </c>
      <c r="QL4" s="224">
        <f t="shared" si="40"/>
        <v>7</v>
      </c>
      <c r="QM4" s="224">
        <f t="shared" si="40"/>
        <v>1</v>
      </c>
      <c r="QN4" s="224">
        <f t="shared" si="40"/>
        <v>2</v>
      </c>
      <c r="QO4" s="224">
        <f t="shared" si="40"/>
        <v>3</v>
      </c>
      <c r="QP4" s="224">
        <f t="shared" si="40"/>
        <v>4</v>
      </c>
      <c r="QQ4" s="224">
        <f t="shared" si="40"/>
        <v>5</v>
      </c>
      <c r="QR4" s="224">
        <f t="shared" si="40"/>
        <v>6</v>
      </c>
      <c r="QS4" s="224">
        <f t="shared" si="40"/>
        <v>7</v>
      </c>
      <c r="QT4" s="224">
        <f t="shared" si="40"/>
        <v>1</v>
      </c>
      <c r="QU4" s="224">
        <f t="shared" si="40"/>
        <v>2</v>
      </c>
      <c r="QV4" s="224">
        <f t="shared" si="40"/>
        <v>3</v>
      </c>
      <c r="QW4" s="224">
        <f t="shared" si="40"/>
        <v>4</v>
      </c>
      <c r="QX4" s="224">
        <f t="shared" si="40"/>
        <v>5</v>
      </c>
      <c r="QY4" s="224">
        <f t="shared" si="40"/>
        <v>6</v>
      </c>
      <c r="QZ4" s="224">
        <f t="shared" si="40"/>
        <v>7</v>
      </c>
      <c r="RA4" s="224">
        <f t="shared" si="40"/>
        <v>1</v>
      </c>
      <c r="RB4" s="224">
        <f t="shared" si="40"/>
        <v>2</v>
      </c>
      <c r="RC4" s="224">
        <f t="shared" si="40"/>
        <v>3</v>
      </c>
      <c r="RD4" s="224">
        <f t="shared" si="40"/>
        <v>4</v>
      </c>
      <c r="RE4" s="224">
        <f t="shared" si="40"/>
        <v>5</v>
      </c>
      <c r="RF4" s="224">
        <f t="shared" si="40"/>
        <v>6</v>
      </c>
      <c r="RG4" s="224">
        <f t="shared" si="40"/>
        <v>7</v>
      </c>
      <c r="RH4" s="224">
        <f t="shared" si="40"/>
        <v>1</v>
      </c>
      <c r="RI4" s="224">
        <f t="shared" si="40"/>
        <v>2</v>
      </c>
      <c r="RJ4" s="224">
        <f t="shared" si="40"/>
        <v>3</v>
      </c>
      <c r="RK4" s="224">
        <f t="shared" si="40"/>
        <v>4</v>
      </c>
      <c r="RL4" s="224">
        <f t="shared" si="40"/>
        <v>5</v>
      </c>
      <c r="RM4" s="224">
        <f t="shared" si="40"/>
        <v>6</v>
      </c>
      <c r="RN4" s="224">
        <f t="shared" si="40"/>
        <v>7</v>
      </c>
      <c r="RO4" s="224">
        <f t="shared" si="40"/>
        <v>1</v>
      </c>
      <c r="RP4" s="224">
        <f t="shared" si="40"/>
        <v>2</v>
      </c>
      <c r="RQ4" s="224">
        <f t="shared" si="40"/>
        <v>3</v>
      </c>
      <c r="RR4" s="224">
        <f t="shared" si="40"/>
        <v>4</v>
      </c>
      <c r="RS4" s="224">
        <f t="shared" si="40"/>
        <v>5</v>
      </c>
      <c r="RT4" s="224">
        <f t="shared" si="40"/>
        <v>6</v>
      </c>
      <c r="RU4" s="224">
        <f t="shared" si="40"/>
        <v>7</v>
      </c>
      <c r="RV4" s="224">
        <f t="shared" si="40"/>
        <v>1</v>
      </c>
      <c r="RW4" s="224">
        <f t="shared" si="40"/>
        <v>2</v>
      </c>
      <c r="RX4" s="224">
        <f t="shared" si="40"/>
        <v>3</v>
      </c>
      <c r="RY4" s="224">
        <f t="shared" si="40"/>
        <v>4</v>
      </c>
      <c r="RZ4" s="224">
        <f t="shared" si="40"/>
        <v>5</v>
      </c>
      <c r="SA4" s="224">
        <f t="shared" si="40"/>
        <v>6</v>
      </c>
      <c r="SB4" s="224">
        <f t="shared" si="40"/>
        <v>7</v>
      </c>
      <c r="SC4" s="224">
        <f t="shared" si="40"/>
        <v>1</v>
      </c>
      <c r="SD4" s="224">
        <f t="shared" si="40"/>
        <v>2</v>
      </c>
      <c r="SE4" s="224">
        <f t="shared" si="40"/>
        <v>3</v>
      </c>
      <c r="SF4" s="224">
        <f t="shared" ref="SF4:UB4" si="41">WEEKDAY(SF5)</f>
        <v>4</v>
      </c>
      <c r="SG4" s="224">
        <f t="shared" si="41"/>
        <v>5</v>
      </c>
      <c r="SH4" s="224">
        <f t="shared" si="41"/>
        <v>6</v>
      </c>
      <c r="SI4" s="224">
        <f t="shared" si="41"/>
        <v>7</v>
      </c>
      <c r="SJ4" s="224">
        <f t="shared" si="41"/>
        <v>1</v>
      </c>
      <c r="SK4" s="224">
        <f t="shared" si="41"/>
        <v>2</v>
      </c>
      <c r="SL4" s="224">
        <f t="shared" si="41"/>
        <v>3</v>
      </c>
      <c r="SM4" s="224">
        <f t="shared" si="41"/>
        <v>4</v>
      </c>
      <c r="SN4" s="224">
        <f t="shared" si="41"/>
        <v>5</v>
      </c>
      <c r="SO4" s="224">
        <f t="shared" si="41"/>
        <v>6</v>
      </c>
      <c r="SP4" s="224">
        <f t="shared" si="41"/>
        <v>7</v>
      </c>
      <c r="SQ4" s="224">
        <f t="shared" si="41"/>
        <v>1</v>
      </c>
      <c r="SR4" s="224">
        <f t="shared" si="41"/>
        <v>2</v>
      </c>
      <c r="SS4" s="224">
        <f t="shared" si="41"/>
        <v>3</v>
      </c>
      <c r="ST4" s="224">
        <f t="shared" si="41"/>
        <v>4</v>
      </c>
      <c r="SU4" s="224">
        <f t="shared" si="41"/>
        <v>5</v>
      </c>
      <c r="SV4" s="224">
        <f t="shared" si="41"/>
        <v>6</v>
      </c>
      <c r="SW4" s="224">
        <f t="shared" si="41"/>
        <v>7</v>
      </c>
      <c r="SX4" s="224">
        <f t="shared" si="41"/>
        <v>1</v>
      </c>
      <c r="SY4" s="224">
        <f t="shared" si="41"/>
        <v>2</v>
      </c>
      <c r="SZ4" s="224">
        <f t="shared" si="41"/>
        <v>3</v>
      </c>
      <c r="TA4" s="224">
        <f t="shared" si="41"/>
        <v>4</v>
      </c>
      <c r="TB4" s="224">
        <f t="shared" si="41"/>
        <v>5</v>
      </c>
      <c r="TC4" s="224">
        <f t="shared" si="41"/>
        <v>6</v>
      </c>
      <c r="TD4" s="224">
        <f t="shared" si="41"/>
        <v>7</v>
      </c>
      <c r="TE4" s="224">
        <f t="shared" si="41"/>
        <v>1</v>
      </c>
      <c r="TF4" s="224">
        <f t="shared" si="41"/>
        <v>2</v>
      </c>
      <c r="TG4" s="224">
        <f t="shared" si="41"/>
        <v>3</v>
      </c>
      <c r="TH4" s="224">
        <f t="shared" si="41"/>
        <v>4</v>
      </c>
      <c r="TI4" s="224">
        <f t="shared" si="41"/>
        <v>5</v>
      </c>
      <c r="TJ4" s="224">
        <f t="shared" si="41"/>
        <v>6</v>
      </c>
      <c r="TK4" s="224">
        <f t="shared" si="41"/>
        <v>7</v>
      </c>
      <c r="TL4" s="224">
        <f t="shared" si="41"/>
        <v>1</v>
      </c>
      <c r="TM4" s="224">
        <f t="shared" si="41"/>
        <v>2</v>
      </c>
      <c r="TN4" s="224">
        <f t="shared" si="41"/>
        <v>3</v>
      </c>
      <c r="TO4" s="224">
        <f t="shared" si="41"/>
        <v>4</v>
      </c>
      <c r="TP4" s="224">
        <f t="shared" si="41"/>
        <v>5</v>
      </c>
      <c r="TQ4" s="224">
        <f t="shared" si="41"/>
        <v>6</v>
      </c>
      <c r="TR4" s="224">
        <f t="shared" si="41"/>
        <v>7</v>
      </c>
      <c r="TS4" s="224">
        <f t="shared" si="41"/>
        <v>1</v>
      </c>
      <c r="TT4" s="224">
        <f t="shared" si="41"/>
        <v>2</v>
      </c>
      <c r="TU4" s="224">
        <f t="shared" si="41"/>
        <v>3</v>
      </c>
      <c r="TV4" s="224">
        <f t="shared" si="41"/>
        <v>4</v>
      </c>
      <c r="TW4" s="224">
        <f t="shared" si="41"/>
        <v>5</v>
      </c>
      <c r="TX4" s="224">
        <f t="shared" si="41"/>
        <v>6</v>
      </c>
      <c r="TY4" s="224">
        <f t="shared" si="41"/>
        <v>7</v>
      </c>
      <c r="TZ4" s="224">
        <f t="shared" si="41"/>
        <v>1</v>
      </c>
      <c r="UA4" s="224">
        <f t="shared" si="41"/>
        <v>2</v>
      </c>
      <c r="UB4" s="224">
        <f t="shared" si="41"/>
        <v>3</v>
      </c>
    </row>
    <row r="5" spans="1:14262" ht="30" customHeight="1">
      <c r="A5" s="844" t="s">
        <v>10</v>
      </c>
      <c r="B5" s="844" t="s">
        <v>11</v>
      </c>
      <c r="C5" s="844" t="s">
        <v>12</v>
      </c>
      <c r="D5" s="845" t="s">
        <v>13</v>
      </c>
      <c r="E5" s="845" t="s">
        <v>14</v>
      </c>
      <c r="F5" s="846" t="s">
        <v>15</v>
      </c>
      <c r="G5" s="847" t="s">
        <v>16</v>
      </c>
      <c r="H5" s="848" t="s">
        <v>17</v>
      </c>
      <c r="I5" s="848" t="s">
        <v>18</v>
      </c>
      <c r="J5" s="849" t="s">
        <v>19</v>
      </c>
      <c r="K5" s="186" t="s">
        <v>20</v>
      </c>
      <c r="L5" s="186" t="s">
        <v>21</v>
      </c>
      <c r="M5" s="186" t="s">
        <v>22</v>
      </c>
      <c r="N5" s="194" t="s">
        <v>23</v>
      </c>
      <c r="O5" s="27">
        <v>44844</v>
      </c>
      <c r="P5" s="27">
        <v>44847</v>
      </c>
      <c r="Q5" s="27">
        <v>44853</v>
      </c>
      <c r="R5" s="27">
        <v>44854</v>
      </c>
      <c r="S5" s="27">
        <v>44860</v>
      </c>
      <c r="T5" s="27">
        <v>44861</v>
      </c>
      <c r="U5" s="27">
        <v>44866</v>
      </c>
      <c r="V5" s="27">
        <v>44867</v>
      </c>
      <c r="W5" s="27">
        <v>44868</v>
      </c>
      <c r="X5" s="27">
        <v>44869</v>
      </c>
      <c r="Y5" s="27">
        <v>44873</v>
      </c>
      <c r="Z5" s="27">
        <v>44874</v>
      </c>
      <c r="AA5" s="27">
        <v>44875</v>
      </c>
      <c r="AB5" s="27">
        <v>44878</v>
      </c>
      <c r="AC5" s="27">
        <v>44881</v>
      </c>
      <c r="AD5" s="27">
        <v>44888</v>
      </c>
      <c r="AE5" s="27">
        <v>44889</v>
      </c>
      <c r="AF5" s="27">
        <v>44890</v>
      </c>
      <c r="AG5" s="27">
        <v>44895</v>
      </c>
      <c r="AH5" s="27">
        <v>44896</v>
      </c>
      <c r="AI5" s="27">
        <v>44897</v>
      </c>
      <c r="AJ5" s="27">
        <v>44901</v>
      </c>
      <c r="AK5" s="27">
        <v>44902</v>
      </c>
      <c r="AL5" s="27">
        <v>44908</v>
      </c>
      <c r="AM5" s="27">
        <v>44909</v>
      </c>
      <c r="AN5" s="27">
        <v>44915</v>
      </c>
      <c r="AO5" s="27">
        <v>44916</v>
      </c>
      <c r="AP5" s="27">
        <v>44921</v>
      </c>
      <c r="AQ5" s="27">
        <v>44923</v>
      </c>
      <c r="AR5" s="27">
        <v>44924</v>
      </c>
      <c r="AS5" s="27">
        <v>44928</v>
      </c>
      <c r="AT5" s="27">
        <v>44929</v>
      </c>
      <c r="AU5" s="27">
        <v>44930</v>
      </c>
      <c r="AV5" s="27">
        <v>44937</v>
      </c>
      <c r="AW5" s="27">
        <v>44938</v>
      </c>
      <c r="AX5" s="27">
        <v>44939</v>
      </c>
      <c r="AY5" s="27">
        <v>44942</v>
      </c>
      <c r="AZ5" s="27">
        <v>44943</v>
      </c>
      <c r="BA5" s="27">
        <v>44957</v>
      </c>
      <c r="BB5" s="27">
        <v>44958</v>
      </c>
      <c r="BC5" s="27">
        <v>44959</v>
      </c>
      <c r="BD5" s="27">
        <v>44960</v>
      </c>
      <c r="BE5" s="27">
        <v>44961</v>
      </c>
      <c r="BF5" s="27">
        <v>44962</v>
      </c>
      <c r="BG5" s="27">
        <v>44963</v>
      </c>
      <c r="BH5" s="27">
        <v>44964</v>
      </c>
      <c r="BI5" s="27">
        <v>44965</v>
      </c>
      <c r="BJ5" s="27">
        <v>44966</v>
      </c>
      <c r="BK5" s="27">
        <v>44967</v>
      </c>
      <c r="BL5" s="27">
        <v>44968</v>
      </c>
      <c r="BM5" s="27">
        <v>44972</v>
      </c>
      <c r="BN5" s="27">
        <v>44974</v>
      </c>
      <c r="BO5" s="27">
        <v>44977</v>
      </c>
      <c r="BP5" s="27">
        <v>44978</v>
      </c>
      <c r="BQ5" s="27">
        <v>44979</v>
      </c>
      <c r="BR5" s="27">
        <v>44980</v>
      </c>
      <c r="BS5" s="27">
        <v>44981</v>
      </c>
      <c r="BT5" s="27">
        <v>44986</v>
      </c>
      <c r="BU5" s="27">
        <v>44987</v>
      </c>
      <c r="BV5" s="27">
        <v>44993</v>
      </c>
      <c r="BW5" s="27">
        <v>44994</v>
      </c>
      <c r="BX5" s="27">
        <v>44995</v>
      </c>
      <c r="BY5" s="27">
        <v>44999</v>
      </c>
      <c r="BZ5" s="27">
        <v>45000</v>
      </c>
      <c r="CA5" s="27">
        <v>45001</v>
      </c>
      <c r="CB5" s="27">
        <v>45006</v>
      </c>
      <c r="CC5" s="27">
        <v>45007</v>
      </c>
      <c r="CD5" s="27">
        <v>45008</v>
      </c>
      <c r="CE5" s="27">
        <v>45013</v>
      </c>
      <c r="CF5" s="27">
        <v>45014</v>
      </c>
      <c r="CG5" s="27">
        <v>45015</v>
      </c>
      <c r="CH5" s="27">
        <v>45016</v>
      </c>
      <c r="CI5" s="27">
        <v>45019</v>
      </c>
      <c r="CJ5" s="27">
        <v>45020</v>
      </c>
      <c r="CK5" s="27">
        <v>45021</v>
      </c>
      <c r="CL5" s="27">
        <v>45022</v>
      </c>
      <c r="CM5" s="27">
        <v>45028</v>
      </c>
      <c r="CN5" s="27">
        <v>45029</v>
      </c>
      <c r="CO5" s="27">
        <v>45035</v>
      </c>
      <c r="CP5" s="27">
        <v>45036</v>
      </c>
      <c r="CQ5" s="27">
        <v>45041</v>
      </c>
      <c r="CR5" s="27">
        <v>45042</v>
      </c>
      <c r="CS5" s="27">
        <v>45043</v>
      </c>
      <c r="CT5" s="27">
        <v>45049</v>
      </c>
      <c r="CU5" s="27">
        <v>45050</v>
      </c>
      <c r="CV5" s="27">
        <v>45055</v>
      </c>
      <c r="CW5" s="27">
        <v>45056</v>
      </c>
      <c r="CX5" s="27">
        <v>45057</v>
      </c>
      <c r="CY5" s="27">
        <v>45061</v>
      </c>
      <c r="CZ5" s="27">
        <v>45062</v>
      </c>
      <c r="DA5" s="27">
        <v>45063</v>
      </c>
      <c r="DB5" s="27">
        <v>45064</v>
      </c>
      <c r="DC5" s="27">
        <v>45068</v>
      </c>
      <c r="DD5" s="27">
        <v>45069</v>
      </c>
      <c r="DE5" s="27">
        <v>45070</v>
      </c>
      <c r="DF5" s="27">
        <v>45071</v>
      </c>
      <c r="DG5" s="27">
        <v>45075</v>
      </c>
      <c r="DH5" s="27">
        <v>45077</v>
      </c>
      <c r="DI5" s="27">
        <v>45078</v>
      </c>
      <c r="DJ5" s="27">
        <v>45083</v>
      </c>
      <c r="DK5" s="27">
        <v>45084</v>
      </c>
      <c r="DL5" s="27">
        <v>45085</v>
      </c>
      <c r="DM5" s="27">
        <v>45086</v>
      </c>
      <c r="DN5" s="27">
        <v>45089</v>
      </c>
      <c r="DO5" s="27">
        <v>45091</v>
      </c>
      <c r="DP5" s="27">
        <v>45092</v>
      </c>
      <c r="DQ5" s="27">
        <v>45093</v>
      </c>
      <c r="DR5" s="27">
        <v>45096</v>
      </c>
      <c r="DS5" s="27">
        <v>45097</v>
      </c>
      <c r="DT5" s="27">
        <v>45098</v>
      </c>
      <c r="DU5" s="27">
        <v>45099</v>
      </c>
      <c r="DV5" s="27">
        <v>45100</v>
      </c>
      <c r="DW5" s="27">
        <v>45103</v>
      </c>
      <c r="DX5" s="27">
        <v>45104</v>
      </c>
      <c r="DY5" s="27">
        <v>45105</v>
      </c>
      <c r="DZ5" s="27">
        <v>45106</v>
      </c>
      <c r="EA5" s="27">
        <v>45107</v>
      </c>
      <c r="EB5" s="27">
        <v>45112</v>
      </c>
      <c r="EC5" s="27">
        <v>45113</v>
      </c>
      <c r="ED5" s="27">
        <v>45114</v>
      </c>
      <c r="EE5" s="27">
        <v>45119</v>
      </c>
      <c r="EF5" s="27">
        <v>45120</v>
      </c>
      <c r="EG5" s="27">
        <v>45126</v>
      </c>
      <c r="EH5" s="27">
        <v>45127</v>
      </c>
      <c r="EI5" s="27">
        <v>45128</v>
      </c>
      <c r="EJ5" s="27">
        <v>45132</v>
      </c>
      <c r="EK5" s="27">
        <v>45133</v>
      </c>
      <c r="EL5" s="27">
        <v>45134</v>
      </c>
      <c r="EM5" s="27">
        <v>45140</v>
      </c>
      <c r="EN5" s="27">
        <v>45141</v>
      </c>
      <c r="EO5" s="27">
        <v>45147</v>
      </c>
      <c r="EP5" s="27">
        <v>45148</v>
      </c>
      <c r="EQ5" s="27">
        <v>45152</v>
      </c>
      <c r="ER5" s="27">
        <v>45153</v>
      </c>
      <c r="ES5" s="27">
        <v>45154</v>
      </c>
      <c r="ET5" s="27">
        <v>45155</v>
      </c>
      <c r="EU5" s="27">
        <v>45161</v>
      </c>
      <c r="EV5" s="27">
        <v>45162</v>
      </c>
      <c r="EW5" s="27">
        <v>45163</v>
      </c>
      <c r="EX5" s="27">
        <v>45168</v>
      </c>
      <c r="EY5" s="27">
        <v>45169</v>
      </c>
      <c r="EZ5" s="27">
        <v>45170</v>
      </c>
      <c r="FA5" s="27">
        <v>45175</v>
      </c>
      <c r="FB5" s="27">
        <v>45176</v>
      </c>
      <c r="FC5" s="27">
        <v>45182</v>
      </c>
      <c r="FD5" s="27">
        <v>45183</v>
      </c>
      <c r="FE5" s="27">
        <v>45187</v>
      </c>
      <c r="FF5" s="27">
        <v>45189</v>
      </c>
      <c r="FG5" s="27">
        <v>45190</v>
      </c>
      <c r="FH5" s="27">
        <v>45196</v>
      </c>
      <c r="FI5" s="27">
        <v>45197</v>
      </c>
      <c r="FJ5" s="27">
        <v>45203</v>
      </c>
      <c r="FK5" s="27">
        <v>45204</v>
      </c>
      <c r="FL5" s="27">
        <v>45210</v>
      </c>
      <c r="FM5" s="27">
        <v>45211</v>
      </c>
      <c r="FN5" s="27">
        <v>45215</v>
      </c>
      <c r="FO5" s="27">
        <v>45216</v>
      </c>
      <c r="FP5" s="27">
        <v>45217</v>
      </c>
      <c r="FQ5" s="27">
        <v>45218</v>
      </c>
      <c r="FR5" s="27">
        <v>45224</v>
      </c>
      <c r="FS5" s="27">
        <v>45225</v>
      </c>
      <c r="FT5" s="27">
        <v>45229</v>
      </c>
      <c r="FU5" s="27">
        <v>45230</v>
      </c>
      <c r="FV5" s="27">
        <v>45231</v>
      </c>
      <c r="FW5" s="27">
        <v>45232</v>
      </c>
      <c r="FX5" s="27">
        <v>45233</v>
      </c>
      <c r="FY5" s="27">
        <v>45238</v>
      </c>
      <c r="FZ5" s="27">
        <v>45239</v>
      </c>
      <c r="GA5" s="27">
        <v>45245</v>
      </c>
      <c r="GB5" s="27">
        <v>45246</v>
      </c>
      <c r="GC5" s="27">
        <v>45252</v>
      </c>
      <c r="GD5" s="27">
        <v>45253</v>
      </c>
      <c r="GE5" s="27">
        <v>45259</v>
      </c>
      <c r="GF5" s="27">
        <v>45260</v>
      </c>
      <c r="GG5" s="27">
        <v>45266</v>
      </c>
      <c r="GH5" s="27">
        <v>45267</v>
      </c>
      <c r="GI5" s="27">
        <v>45273</v>
      </c>
      <c r="GJ5" s="27">
        <v>45274</v>
      </c>
      <c r="GK5" s="27">
        <v>45278</v>
      </c>
      <c r="GL5" s="27">
        <v>45280</v>
      </c>
      <c r="GM5" s="27">
        <v>45281</v>
      </c>
      <c r="GN5" s="27">
        <v>45286</v>
      </c>
      <c r="GO5" s="27">
        <v>45287</v>
      </c>
      <c r="GP5" s="27">
        <v>45288</v>
      </c>
      <c r="GQ5" s="786">
        <v>45295</v>
      </c>
      <c r="GR5" s="786">
        <v>45299</v>
      </c>
      <c r="GS5" s="786">
        <v>45301</v>
      </c>
      <c r="GT5" s="786">
        <v>45302</v>
      </c>
      <c r="GU5" s="786">
        <v>45306</v>
      </c>
      <c r="GV5" s="786">
        <v>45308</v>
      </c>
      <c r="GW5" s="786">
        <v>45309</v>
      </c>
      <c r="GX5" s="786">
        <v>45315</v>
      </c>
      <c r="GY5" s="786">
        <v>45316</v>
      </c>
      <c r="GZ5" s="786">
        <v>45317</v>
      </c>
      <c r="HA5" s="786">
        <v>45318</v>
      </c>
      <c r="HB5" s="786">
        <v>45319</v>
      </c>
      <c r="HC5" s="786">
        <v>45320</v>
      </c>
      <c r="HD5" s="786">
        <v>45321</v>
      </c>
      <c r="HE5" s="786">
        <v>45322</v>
      </c>
      <c r="HF5" s="786">
        <v>45323</v>
      </c>
      <c r="HG5" s="786">
        <v>45324</v>
      </c>
      <c r="HH5" s="786">
        <v>45325</v>
      </c>
      <c r="HI5" s="786">
        <v>45326</v>
      </c>
      <c r="HJ5" s="786">
        <v>45327</v>
      </c>
      <c r="HK5" s="786">
        <v>45328</v>
      </c>
      <c r="HL5" s="786">
        <v>45329</v>
      </c>
      <c r="HM5" s="786">
        <v>45330</v>
      </c>
      <c r="HN5" s="786">
        <v>45331</v>
      </c>
      <c r="HO5" s="786">
        <v>45332</v>
      </c>
      <c r="HP5" s="786">
        <v>45333</v>
      </c>
      <c r="HQ5" s="786">
        <v>45334</v>
      </c>
      <c r="HR5" s="786">
        <v>45335</v>
      </c>
      <c r="HS5" s="786">
        <v>45336</v>
      </c>
      <c r="HT5" s="786">
        <v>45337</v>
      </c>
      <c r="HU5" s="786">
        <v>45338</v>
      </c>
      <c r="HV5" s="786">
        <v>45339</v>
      </c>
      <c r="HW5" s="786">
        <v>45340</v>
      </c>
      <c r="HX5" s="786">
        <v>45341</v>
      </c>
      <c r="HY5" s="786">
        <v>45342</v>
      </c>
      <c r="HZ5" s="786">
        <v>45343</v>
      </c>
      <c r="IA5" s="786">
        <v>45344</v>
      </c>
      <c r="IB5" s="786">
        <v>45345</v>
      </c>
      <c r="IC5" s="786">
        <v>45346</v>
      </c>
      <c r="ID5" s="786">
        <v>45347</v>
      </c>
      <c r="IE5" s="786">
        <v>45348</v>
      </c>
      <c r="IF5" s="786">
        <v>45349</v>
      </c>
      <c r="IG5" s="786">
        <v>45350</v>
      </c>
      <c r="IH5" s="786">
        <v>45351</v>
      </c>
      <c r="II5" s="786">
        <v>45352</v>
      </c>
      <c r="IJ5" s="786">
        <v>45353</v>
      </c>
      <c r="IK5" s="786">
        <v>45354</v>
      </c>
      <c r="IL5" s="786">
        <v>45355</v>
      </c>
      <c r="IM5" s="786">
        <v>45356</v>
      </c>
      <c r="IN5" s="786">
        <v>45357</v>
      </c>
      <c r="IO5" s="786">
        <v>45358</v>
      </c>
      <c r="IP5" s="786">
        <v>45359</v>
      </c>
      <c r="IQ5" s="786">
        <v>45360</v>
      </c>
      <c r="IR5" s="786">
        <v>45361</v>
      </c>
      <c r="IS5" s="786">
        <v>45362</v>
      </c>
      <c r="IT5" s="786">
        <v>45363</v>
      </c>
      <c r="IU5" s="786">
        <v>45364</v>
      </c>
      <c r="IV5" s="786">
        <v>45365</v>
      </c>
      <c r="IW5" s="786">
        <v>45366</v>
      </c>
      <c r="IX5" s="786">
        <v>45367</v>
      </c>
      <c r="IY5" s="786">
        <v>45368</v>
      </c>
      <c r="IZ5" s="786">
        <v>45369</v>
      </c>
      <c r="JA5" s="786">
        <v>45370</v>
      </c>
      <c r="JB5" s="786">
        <v>45371</v>
      </c>
      <c r="JC5" s="786">
        <v>45372</v>
      </c>
      <c r="JD5" s="786">
        <v>45373</v>
      </c>
      <c r="JE5" s="786">
        <v>45374</v>
      </c>
      <c r="JF5" s="786">
        <v>45375</v>
      </c>
      <c r="JG5" s="786">
        <v>45376</v>
      </c>
      <c r="JH5" s="786">
        <v>45377</v>
      </c>
      <c r="JI5" s="786">
        <v>45378</v>
      </c>
      <c r="JJ5" s="786">
        <v>45379</v>
      </c>
      <c r="JK5" s="786">
        <v>45380</v>
      </c>
      <c r="JL5" s="786">
        <v>45381</v>
      </c>
      <c r="JM5" s="786">
        <v>45382</v>
      </c>
      <c r="JN5" s="786">
        <v>45383</v>
      </c>
      <c r="JO5" s="786">
        <v>45384</v>
      </c>
      <c r="JP5" s="786">
        <v>45385</v>
      </c>
      <c r="JQ5" s="786">
        <v>45386</v>
      </c>
      <c r="JR5" s="786">
        <v>45387</v>
      </c>
      <c r="JS5" s="786">
        <v>45388</v>
      </c>
      <c r="JT5" s="786">
        <v>45389</v>
      </c>
      <c r="JU5" s="786">
        <v>45390</v>
      </c>
      <c r="JV5" s="786">
        <v>45391</v>
      </c>
      <c r="JW5" s="786">
        <v>45392</v>
      </c>
      <c r="JX5" s="786">
        <v>45393</v>
      </c>
      <c r="JY5" s="786">
        <v>45394</v>
      </c>
      <c r="JZ5" s="786">
        <v>45395</v>
      </c>
      <c r="KA5" s="786">
        <v>45396</v>
      </c>
      <c r="KB5" s="786">
        <v>45397</v>
      </c>
      <c r="KC5" s="786">
        <v>45398</v>
      </c>
      <c r="KD5" s="786">
        <v>45399</v>
      </c>
      <c r="KE5" s="786">
        <v>45400</v>
      </c>
      <c r="KF5" s="786">
        <v>45401</v>
      </c>
      <c r="KG5" s="786">
        <v>45402</v>
      </c>
      <c r="KH5" s="786">
        <v>45403</v>
      </c>
      <c r="KI5" s="786">
        <v>45404</v>
      </c>
      <c r="KJ5" s="786">
        <v>45405</v>
      </c>
      <c r="KK5" s="786">
        <v>45406</v>
      </c>
      <c r="KL5" s="786">
        <v>45407</v>
      </c>
      <c r="KM5" s="786">
        <v>45408</v>
      </c>
      <c r="KN5" s="786">
        <v>45409</v>
      </c>
      <c r="KO5" s="786">
        <v>45410</v>
      </c>
      <c r="KP5" s="786">
        <v>45411</v>
      </c>
      <c r="KQ5" s="786">
        <v>45412</v>
      </c>
      <c r="KR5" s="786">
        <v>45413</v>
      </c>
      <c r="KS5" s="786">
        <v>45414</v>
      </c>
      <c r="KT5" s="786">
        <v>45415</v>
      </c>
      <c r="KU5" s="786">
        <v>45416</v>
      </c>
      <c r="KV5" s="786">
        <v>45417</v>
      </c>
      <c r="KW5" s="786">
        <v>45418</v>
      </c>
      <c r="KX5" s="786">
        <v>45419</v>
      </c>
      <c r="KY5" s="786">
        <v>45420</v>
      </c>
      <c r="KZ5" s="786">
        <v>45421</v>
      </c>
      <c r="LA5" s="786">
        <v>45422</v>
      </c>
      <c r="LB5" s="786">
        <v>45423</v>
      </c>
      <c r="LC5" s="786">
        <v>45424</v>
      </c>
      <c r="LD5" s="786">
        <v>45425</v>
      </c>
      <c r="LE5" s="786">
        <v>45426</v>
      </c>
      <c r="LF5" s="786">
        <v>45427</v>
      </c>
      <c r="LG5" s="786">
        <v>45428</v>
      </c>
      <c r="LH5" s="786">
        <v>45429</v>
      </c>
      <c r="LI5" s="786">
        <v>45430</v>
      </c>
      <c r="LJ5" s="786">
        <v>45431</v>
      </c>
      <c r="LK5" s="786">
        <v>45432</v>
      </c>
      <c r="LL5" s="786">
        <v>45433</v>
      </c>
      <c r="LM5" s="786">
        <v>45434</v>
      </c>
      <c r="LN5" s="786">
        <v>45435</v>
      </c>
      <c r="LO5" s="786">
        <v>45436</v>
      </c>
      <c r="LP5" s="786">
        <v>45437</v>
      </c>
      <c r="LQ5" s="786">
        <v>45438</v>
      </c>
      <c r="LR5" s="786">
        <v>45439</v>
      </c>
      <c r="LS5" s="786">
        <v>45440</v>
      </c>
      <c r="LT5" s="786">
        <v>45441</v>
      </c>
      <c r="LU5" s="786">
        <v>45442</v>
      </c>
      <c r="LV5" s="786">
        <v>45443</v>
      </c>
      <c r="LW5" s="786">
        <v>45444</v>
      </c>
      <c r="LX5" s="786">
        <v>45445</v>
      </c>
      <c r="LY5" s="786">
        <v>45446</v>
      </c>
      <c r="LZ5" s="786">
        <v>45447</v>
      </c>
      <c r="MA5" s="786">
        <v>45448</v>
      </c>
      <c r="MB5" s="786">
        <v>45449</v>
      </c>
      <c r="MC5" s="786">
        <v>45450</v>
      </c>
      <c r="MD5" s="786">
        <v>45451</v>
      </c>
      <c r="ME5" s="786">
        <v>45452</v>
      </c>
      <c r="MF5" s="786">
        <v>45453</v>
      </c>
      <c r="MG5" s="786">
        <v>45454</v>
      </c>
      <c r="MH5" s="786">
        <v>45455</v>
      </c>
      <c r="MI5" s="786">
        <v>45456</v>
      </c>
      <c r="MJ5" s="786">
        <v>45457</v>
      </c>
      <c r="MK5" s="786">
        <v>45458</v>
      </c>
      <c r="ML5" s="786">
        <v>45459</v>
      </c>
      <c r="MM5" s="786">
        <v>45460</v>
      </c>
      <c r="MN5" s="786">
        <v>45461</v>
      </c>
      <c r="MO5" s="786">
        <v>45462</v>
      </c>
      <c r="MP5" s="786">
        <v>45463</v>
      </c>
      <c r="MQ5" s="786">
        <v>45464</v>
      </c>
      <c r="MR5" s="786">
        <v>45465</v>
      </c>
      <c r="MS5" s="786">
        <v>45466</v>
      </c>
      <c r="MT5" s="786">
        <v>45467</v>
      </c>
      <c r="MU5" s="786">
        <v>45468</v>
      </c>
      <c r="MV5" s="786">
        <v>45469</v>
      </c>
      <c r="MW5" s="786">
        <v>45470</v>
      </c>
      <c r="MX5" s="786">
        <v>45471</v>
      </c>
      <c r="MY5" s="786">
        <v>45472</v>
      </c>
      <c r="MZ5" s="786">
        <v>45473</v>
      </c>
      <c r="NA5" s="786">
        <v>45474</v>
      </c>
      <c r="NB5" s="786">
        <v>45475</v>
      </c>
      <c r="NC5" s="786">
        <v>45476</v>
      </c>
      <c r="ND5" s="786">
        <v>45477</v>
      </c>
      <c r="NE5" s="786">
        <v>45478</v>
      </c>
      <c r="NF5" s="786">
        <v>45479</v>
      </c>
      <c r="NG5" s="786">
        <v>45480</v>
      </c>
      <c r="NH5" s="786">
        <v>45481</v>
      </c>
      <c r="NI5" s="786">
        <v>45482</v>
      </c>
      <c r="NJ5" s="786">
        <v>45483</v>
      </c>
      <c r="NK5" s="786">
        <v>45484</v>
      </c>
      <c r="NL5" s="786">
        <v>45485</v>
      </c>
      <c r="NM5" s="786">
        <v>45486</v>
      </c>
      <c r="NN5" s="786">
        <v>45487</v>
      </c>
      <c r="NO5" s="786">
        <v>45488</v>
      </c>
      <c r="NP5" s="786">
        <v>45489</v>
      </c>
      <c r="NQ5" s="786">
        <v>45490</v>
      </c>
      <c r="NR5" s="786">
        <v>45491</v>
      </c>
      <c r="NS5" s="786">
        <v>45492</v>
      </c>
      <c r="NT5" s="786">
        <v>45493</v>
      </c>
      <c r="NU5" s="786">
        <v>45494</v>
      </c>
      <c r="NV5" s="786">
        <v>45495</v>
      </c>
      <c r="NW5" s="786">
        <v>45496</v>
      </c>
      <c r="NX5" s="786">
        <v>45497</v>
      </c>
      <c r="NY5" s="786">
        <v>45498</v>
      </c>
      <c r="NZ5" s="786">
        <v>45499</v>
      </c>
      <c r="OA5" s="786">
        <v>45500</v>
      </c>
      <c r="OB5" s="786">
        <v>45501</v>
      </c>
      <c r="OC5" s="786">
        <v>45502</v>
      </c>
      <c r="OD5" s="786">
        <v>45503</v>
      </c>
      <c r="OE5" s="786">
        <v>45504</v>
      </c>
      <c r="OF5" s="786">
        <v>45505</v>
      </c>
      <c r="OG5" s="786">
        <v>45506</v>
      </c>
      <c r="OH5" s="786">
        <v>45507</v>
      </c>
      <c r="OI5" s="786">
        <v>45508</v>
      </c>
      <c r="OJ5" s="786">
        <v>45509</v>
      </c>
      <c r="OK5" s="786">
        <v>45510</v>
      </c>
      <c r="OL5" s="786">
        <v>45511</v>
      </c>
      <c r="OM5" s="786">
        <v>45512</v>
      </c>
      <c r="ON5" s="786">
        <v>45513</v>
      </c>
      <c r="OO5" s="786">
        <v>45514</v>
      </c>
      <c r="OP5" s="786">
        <v>45515</v>
      </c>
      <c r="OQ5" s="786">
        <v>45516</v>
      </c>
      <c r="OR5" s="786">
        <v>45517</v>
      </c>
      <c r="OS5" s="786">
        <v>45518</v>
      </c>
      <c r="OT5" s="786">
        <v>45519</v>
      </c>
      <c r="OU5" s="786">
        <v>45520</v>
      </c>
      <c r="OV5" s="786">
        <v>45521</v>
      </c>
      <c r="OW5" s="786">
        <v>45522</v>
      </c>
      <c r="OX5" s="786">
        <v>45523</v>
      </c>
      <c r="OY5" s="786">
        <v>45524</v>
      </c>
      <c r="OZ5" s="786">
        <v>45525</v>
      </c>
      <c r="PA5" s="786">
        <v>45526</v>
      </c>
      <c r="PB5" s="786">
        <v>45527</v>
      </c>
      <c r="PC5" s="786">
        <v>45528</v>
      </c>
      <c r="PD5" s="786">
        <v>45529</v>
      </c>
      <c r="PE5" s="786">
        <v>45530</v>
      </c>
      <c r="PF5" s="786">
        <v>45531</v>
      </c>
      <c r="PG5" s="786">
        <v>45532</v>
      </c>
      <c r="PH5" s="786">
        <v>45533</v>
      </c>
      <c r="PI5" s="786">
        <v>45534</v>
      </c>
      <c r="PJ5" s="786">
        <v>45535</v>
      </c>
      <c r="PK5" s="786">
        <v>45536</v>
      </c>
      <c r="PL5" s="786">
        <v>45537</v>
      </c>
      <c r="PM5" s="786">
        <v>45538</v>
      </c>
      <c r="PN5" s="786">
        <v>45539</v>
      </c>
      <c r="PO5" s="786">
        <v>45540</v>
      </c>
      <c r="PP5" s="786">
        <v>45541</v>
      </c>
      <c r="PQ5" s="786">
        <v>45542</v>
      </c>
      <c r="PR5" s="786">
        <v>45543</v>
      </c>
      <c r="PS5" s="786">
        <v>45544</v>
      </c>
      <c r="PT5" s="786">
        <v>45545</v>
      </c>
      <c r="PU5" s="786">
        <v>45546</v>
      </c>
      <c r="PV5" s="786">
        <v>45547</v>
      </c>
      <c r="PW5" s="786">
        <v>45548</v>
      </c>
      <c r="PX5" s="786">
        <v>45549</v>
      </c>
      <c r="PY5" s="786">
        <v>45550</v>
      </c>
      <c r="PZ5" s="786">
        <v>45551</v>
      </c>
      <c r="QA5" s="786">
        <v>45552</v>
      </c>
      <c r="QB5" s="786">
        <v>45553</v>
      </c>
      <c r="QC5" s="786">
        <v>45554</v>
      </c>
      <c r="QD5" s="786">
        <v>45555</v>
      </c>
      <c r="QE5" s="786">
        <v>45556</v>
      </c>
      <c r="QF5" s="786">
        <v>45557</v>
      </c>
      <c r="QG5" s="786">
        <v>45558</v>
      </c>
      <c r="QH5" s="786">
        <v>45559</v>
      </c>
      <c r="QI5" s="786">
        <v>45560</v>
      </c>
      <c r="QJ5" s="786">
        <v>45561</v>
      </c>
      <c r="QK5" s="786">
        <v>45562</v>
      </c>
      <c r="QL5" s="786">
        <v>45563</v>
      </c>
      <c r="QM5" s="786">
        <v>45564</v>
      </c>
      <c r="QN5" s="786">
        <v>45565</v>
      </c>
      <c r="QO5" s="786">
        <v>45566</v>
      </c>
      <c r="QP5" s="786">
        <v>45567</v>
      </c>
      <c r="QQ5" s="786">
        <v>45568</v>
      </c>
      <c r="QR5" s="786">
        <v>45569</v>
      </c>
      <c r="QS5" s="786">
        <v>45570</v>
      </c>
      <c r="QT5" s="786">
        <v>45571</v>
      </c>
      <c r="QU5" s="786">
        <v>45572</v>
      </c>
      <c r="QV5" s="786">
        <v>45573</v>
      </c>
      <c r="QW5" s="786">
        <v>45574</v>
      </c>
      <c r="QX5" s="786">
        <v>45575</v>
      </c>
      <c r="QY5" s="786">
        <v>45576</v>
      </c>
      <c r="QZ5" s="786">
        <v>45577</v>
      </c>
      <c r="RA5" s="786">
        <v>45578</v>
      </c>
      <c r="RB5" s="786">
        <v>45579</v>
      </c>
      <c r="RC5" s="786">
        <v>45580</v>
      </c>
      <c r="RD5" s="786">
        <v>45581</v>
      </c>
      <c r="RE5" s="786">
        <v>45582</v>
      </c>
      <c r="RF5" s="786">
        <v>45583</v>
      </c>
      <c r="RG5" s="786">
        <v>45584</v>
      </c>
      <c r="RH5" s="786">
        <v>45585</v>
      </c>
      <c r="RI5" s="786">
        <v>45586</v>
      </c>
      <c r="RJ5" s="786">
        <v>45587</v>
      </c>
      <c r="RK5" s="786">
        <v>45588</v>
      </c>
      <c r="RL5" s="786">
        <v>45589</v>
      </c>
      <c r="RM5" s="786">
        <v>45590</v>
      </c>
      <c r="RN5" s="786">
        <v>45591</v>
      </c>
      <c r="RO5" s="786">
        <v>45592</v>
      </c>
      <c r="RP5" s="786">
        <v>45593</v>
      </c>
      <c r="RQ5" s="786">
        <v>45594</v>
      </c>
      <c r="RR5" s="786">
        <v>45595</v>
      </c>
      <c r="RS5" s="786">
        <v>45596</v>
      </c>
      <c r="RT5" s="786">
        <v>45597</v>
      </c>
      <c r="RU5" s="786">
        <v>45598</v>
      </c>
      <c r="RV5" s="786">
        <v>45599</v>
      </c>
      <c r="RW5" s="786">
        <v>45600</v>
      </c>
      <c r="RX5" s="786">
        <v>45601</v>
      </c>
      <c r="RY5" s="786">
        <v>45602</v>
      </c>
      <c r="RZ5" s="786">
        <v>45603</v>
      </c>
      <c r="SA5" s="786">
        <v>45604</v>
      </c>
      <c r="SB5" s="786">
        <v>45605</v>
      </c>
      <c r="SC5" s="786">
        <v>45606</v>
      </c>
      <c r="SD5" s="786">
        <v>45607</v>
      </c>
      <c r="SE5" s="786">
        <v>45608</v>
      </c>
      <c r="SF5" s="786">
        <v>45609</v>
      </c>
      <c r="SG5" s="786">
        <v>45610</v>
      </c>
      <c r="SH5" s="786">
        <v>45611</v>
      </c>
      <c r="SI5" s="786">
        <v>45612</v>
      </c>
      <c r="SJ5" s="786">
        <v>45613</v>
      </c>
      <c r="SK5" s="786">
        <v>45614</v>
      </c>
      <c r="SL5" s="786">
        <v>45615</v>
      </c>
      <c r="SM5" s="786">
        <v>45616</v>
      </c>
      <c r="SN5" s="786">
        <v>45617</v>
      </c>
      <c r="SO5" s="786">
        <v>45618</v>
      </c>
      <c r="SP5" s="786">
        <v>45619</v>
      </c>
      <c r="SQ5" s="786">
        <v>45620</v>
      </c>
      <c r="SR5" s="786">
        <v>45621</v>
      </c>
      <c r="SS5" s="786">
        <v>45622</v>
      </c>
      <c r="ST5" s="786">
        <v>45623</v>
      </c>
      <c r="SU5" s="786">
        <v>45624</v>
      </c>
      <c r="SV5" s="786">
        <v>45625</v>
      </c>
      <c r="SW5" s="786">
        <v>45626</v>
      </c>
      <c r="SX5" s="786">
        <v>45627</v>
      </c>
      <c r="SY5" s="786">
        <v>45628</v>
      </c>
      <c r="SZ5" s="786">
        <v>45629</v>
      </c>
      <c r="TA5" s="786">
        <v>45630</v>
      </c>
      <c r="TB5" s="786">
        <v>45631</v>
      </c>
      <c r="TC5" s="786">
        <v>45632</v>
      </c>
      <c r="TD5" s="786">
        <v>45633</v>
      </c>
      <c r="TE5" s="786">
        <v>45634</v>
      </c>
      <c r="TF5" s="786">
        <v>45635</v>
      </c>
      <c r="TG5" s="786">
        <v>45636</v>
      </c>
      <c r="TH5" s="786">
        <v>45637</v>
      </c>
      <c r="TI5" s="786">
        <v>45638</v>
      </c>
      <c r="TJ5" s="786">
        <v>45639</v>
      </c>
      <c r="TK5" s="786">
        <v>45640</v>
      </c>
      <c r="TL5" s="786">
        <v>45641</v>
      </c>
      <c r="TM5" s="786">
        <v>45642</v>
      </c>
      <c r="TN5" s="786">
        <v>45643</v>
      </c>
      <c r="TO5" s="786">
        <v>45644</v>
      </c>
      <c r="TP5" s="786">
        <v>45645</v>
      </c>
      <c r="TQ5" s="786">
        <v>45646</v>
      </c>
      <c r="TR5" s="786">
        <v>45647</v>
      </c>
      <c r="TS5" s="786">
        <v>45648</v>
      </c>
      <c r="TT5" s="786">
        <v>45649</v>
      </c>
      <c r="TU5" s="786">
        <v>45650</v>
      </c>
      <c r="TV5" s="786">
        <v>45651</v>
      </c>
      <c r="TW5" s="786">
        <v>45652</v>
      </c>
      <c r="TX5" s="786">
        <v>45653</v>
      </c>
      <c r="TY5" s="786">
        <v>45654</v>
      </c>
      <c r="TZ5" s="786">
        <v>45655</v>
      </c>
      <c r="UA5" s="786">
        <v>45656</v>
      </c>
      <c r="UB5" s="786">
        <v>45657</v>
      </c>
    </row>
    <row r="6" spans="1:14262" s="17" customFormat="1" ht="21.75" customHeight="1">
      <c r="A6" s="83" t="s">
        <v>24</v>
      </c>
      <c r="B6" s="151" t="s">
        <v>25</v>
      </c>
      <c r="C6" s="151" t="s">
        <v>25</v>
      </c>
      <c r="D6" s="84" t="s">
        <v>26</v>
      </c>
      <c r="E6" s="117" t="s">
        <v>27</v>
      </c>
      <c r="F6" s="117">
        <v>200</v>
      </c>
      <c r="G6" s="117"/>
      <c r="H6" s="84">
        <v>230000</v>
      </c>
      <c r="I6" s="166">
        <f>SUM(K6:DB6)</f>
        <v>25075</v>
      </c>
      <c r="J6" s="90">
        <f>SUM(O6:LS6)</f>
        <v>25075</v>
      </c>
      <c r="K6" s="850"/>
      <c r="L6" s="850"/>
      <c r="M6" s="850"/>
      <c r="N6" s="850"/>
      <c r="O6" s="117"/>
      <c r="P6" s="117">
        <v>6000</v>
      </c>
      <c r="Q6" s="117"/>
      <c r="R6" s="117">
        <v>6000</v>
      </c>
      <c r="T6" s="17">
        <v>6000</v>
      </c>
      <c r="W6" s="17">
        <v>6000</v>
      </c>
      <c r="AA6" s="17">
        <v>1075</v>
      </c>
    </row>
    <row r="7" spans="1:14262" s="17" customFormat="1" ht="21.75" customHeight="1">
      <c r="A7" s="83" t="s">
        <v>24</v>
      </c>
      <c r="B7" s="151" t="s">
        <v>28</v>
      </c>
      <c r="C7" s="151" t="s">
        <v>29</v>
      </c>
      <c r="D7" s="84" t="s">
        <v>26</v>
      </c>
      <c r="E7" s="117" t="s">
        <v>30</v>
      </c>
      <c r="F7" s="117">
        <v>50</v>
      </c>
      <c r="G7" s="117"/>
      <c r="H7" s="84">
        <v>222000</v>
      </c>
      <c r="I7" s="166">
        <f>SUM(K7:DB7)</f>
        <v>25341</v>
      </c>
      <c r="J7" s="90">
        <f>SUM(O7:LS7)</f>
        <v>25341</v>
      </c>
      <c r="K7" s="850"/>
      <c r="L7" s="850"/>
      <c r="M7" s="850"/>
      <c r="N7" s="850"/>
      <c r="O7" s="117"/>
      <c r="P7" s="117">
        <v>6000</v>
      </c>
      <c r="Q7" s="117"/>
      <c r="R7" s="117">
        <v>6000</v>
      </c>
      <c r="T7" s="17">
        <v>6000</v>
      </c>
      <c r="W7" s="17">
        <v>6000</v>
      </c>
      <c r="AA7" s="17">
        <v>1341</v>
      </c>
    </row>
    <row r="8" spans="1:14262" s="34" customFormat="1" ht="21.75" customHeight="1">
      <c r="A8" s="14" t="s">
        <v>31</v>
      </c>
      <c r="B8" s="13"/>
      <c r="C8" s="13"/>
      <c r="D8" s="12"/>
      <c r="E8" s="6" t="s">
        <v>32</v>
      </c>
      <c r="F8" s="6"/>
      <c r="G8" s="812"/>
      <c r="H8" s="6">
        <f>SUBTOTAL(9,H6:H7)</f>
        <v>452000</v>
      </c>
      <c r="I8" s="88">
        <f>SUM(I6:I7)</f>
        <v>50416</v>
      </c>
      <c r="J8" s="88">
        <f>SUM(J6:J7)</f>
        <v>50416</v>
      </c>
      <c r="K8" s="88"/>
      <c r="L8" s="88"/>
      <c r="M8" s="88"/>
      <c r="N8" s="197"/>
      <c r="O8" s="88"/>
      <c r="P8" s="88"/>
      <c r="Q8" s="88"/>
      <c r="R8" s="88"/>
      <c r="S8" s="851"/>
      <c r="T8" s="851"/>
      <c r="U8" s="851"/>
      <c r="V8" s="851"/>
      <c r="W8" s="851"/>
      <c r="X8" s="851"/>
      <c r="Y8" s="851"/>
      <c r="Z8" s="851"/>
      <c r="AA8" s="851"/>
      <c r="AB8" s="851"/>
      <c r="AC8" s="851"/>
      <c r="AD8" s="851"/>
      <c r="AE8" s="851"/>
      <c r="AF8" s="851"/>
      <c r="AG8" s="851"/>
      <c r="AH8" s="851"/>
      <c r="AI8" s="851"/>
      <c r="AJ8" s="851"/>
      <c r="AK8" s="851"/>
      <c r="AL8" s="851"/>
      <c r="AM8" s="851"/>
      <c r="AN8" s="851"/>
      <c r="AO8" s="851"/>
      <c r="AP8" s="851"/>
      <c r="AQ8" s="851"/>
      <c r="AR8" s="851"/>
      <c r="AS8" s="851"/>
      <c r="AT8" s="851"/>
      <c r="AU8" s="851"/>
      <c r="AV8" s="851"/>
      <c r="AW8" s="851"/>
      <c r="AX8" s="851"/>
      <c r="AY8" s="851"/>
      <c r="AZ8" s="851"/>
      <c r="BA8" s="851"/>
      <c r="BB8" s="851"/>
      <c r="BC8" s="851"/>
      <c r="BD8" s="851"/>
      <c r="BE8" s="851"/>
      <c r="BF8" s="851"/>
      <c r="BG8" s="851"/>
      <c r="BH8" s="851"/>
      <c r="BI8" s="851"/>
      <c r="BJ8" s="851"/>
      <c r="BK8" s="851"/>
      <c r="BL8" s="851"/>
      <c r="BM8" s="851"/>
      <c r="BN8" s="851"/>
      <c r="BO8" s="851"/>
      <c r="BP8" s="851"/>
      <c r="BQ8" s="851"/>
      <c r="BR8" s="851"/>
      <c r="BS8" s="851"/>
      <c r="BT8" s="851"/>
      <c r="BU8" s="851"/>
      <c r="BV8" s="851"/>
      <c r="BW8" s="851"/>
      <c r="BX8" s="851"/>
      <c r="BY8" s="851"/>
      <c r="BZ8" s="851"/>
      <c r="CA8" s="851"/>
      <c r="CB8" s="851"/>
      <c r="CC8" s="851"/>
      <c r="CD8" s="851"/>
      <c r="CE8" s="851"/>
      <c r="CF8" s="851"/>
      <c r="CG8" s="851"/>
      <c r="CH8" s="851"/>
      <c r="CI8" s="851"/>
      <c r="CJ8" s="851"/>
      <c r="CK8" s="851"/>
      <c r="CL8" s="851"/>
      <c r="CM8" s="851"/>
      <c r="CN8" s="851"/>
      <c r="CO8" s="851"/>
      <c r="CP8" s="851"/>
      <c r="CQ8" s="851"/>
      <c r="CR8" s="851"/>
      <c r="CS8" s="851"/>
      <c r="CT8" s="851"/>
      <c r="CU8" s="851"/>
      <c r="CV8" s="851"/>
      <c r="CW8" s="851"/>
      <c r="CX8" s="851"/>
      <c r="CY8" s="851"/>
      <c r="CZ8" s="851"/>
      <c r="DA8" s="851"/>
      <c r="DB8" s="851"/>
      <c r="DC8" s="851"/>
      <c r="DD8" s="851"/>
      <c r="DE8" s="851"/>
      <c r="DF8" s="851"/>
      <c r="DG8" s="851"/>
      <c r="DH8" s="851"/>
      <c r="DI8" s="851"/>
      <c r="DJ8" s="851"/>
      <c r="DK8" s="851"/>
      <c r="DL8" s="851"/>
      <c r="DM8" s="851"/>
      <c r="DN8" s="851"/>
      <c r="DO8" s="851"/>
      <c r="DP8" s="851"/>
      <c r="DQ8" s="851"/>
      <c r="DR8" s="851"/>
      <c r="DS8" s="851"/>
      <c r="DT8" s="851"/>
      <c r="DU8" s="851"/>
      <c r="DV8" s="851"/>
      <c r="DW8" s="851"/>
      <c r="DX8" s="851"/>
      <c r="DY8" s="851"/>
      <c r="DZ8" s="851"/>
      <c r="EA8" s="851"/>
      <c r="EB8" s="851"/>
      <c r="EC8" s="851"/>
      <c r="ED8" s="851"/>
      <c r="EE8" s="851"/>
      <c r="EF8" s="851"/>
      <c r="EG8" s="851"/>
      <c r="EH8" s="851"/>
      <c r="EI8" s="851"/>
      <c r="EJ8" s="851"/>
      <c r="EK8" s="851"/>
      <c r="EL8" s="851"/>
      <c r="EM8" s="851"/>
      <c r="EN8" s="851"/>
      <c r="EO8" s="851"/>
      <c r="EP8" s="851"/>
      <c r="EQ8" s="851"/>
      <c r="ER8" s="851"/>
      <c r="ES8" s="851"/>
      <c r="ET8" s="851"/>
      <c r="EU8" s="851"/>
      <c r="EV8" s="851"/>
      <c r="EW8" s="851"/>
      <c r="EX8" s="851"/>
      <c r="EY8" s="851"/>
      <c r="EZ8" s="851"/>
      <c r="FA8" s="851"/>
      <c r="FB8" s="851"/>
      <c r="FC8" s="851"/>
      <c r="FD8" s="851"/>
      <c r="FE8" s="851"/>
      <c r="FF8" s="851"/>
      <c r="FG8" s="851"/>
      <c r="FH8" s="851"/>
      <c r="FI8" s="851"/>
      <c r="FJ8" s="851"/>
      <c r="FK8" s="851"/>
      <c r="FL8" s="851"/>
      <c r="FM8" s="851"/>
      <c r="FN8" s="851"/>
      <c r="FO8" s="851"/>
      <c r="FP8" s="851"/>
      <c r="FQ8" s="851"/>
      <c r="FR8" s="851"/>
      <c r="FS8" s="851"/>
      <c r="FT8" s="851"/>
      <c r="FU8" s="851"/>
      <c r="FV8" s="851"/>
      <c r="FW8" s="851"/>
      <c r="FX8" s="851"/>
      <c r="FY8" s="851"/>
      <c r="FZ8" s="851"/>
      <c r="GA8" s="851"/>
      <c r="GB8" s="851"/>
      <c r="GC8" s="851"/>
      <c r="GD8" s="851"/>
      <c r="GE8" s="851"/>
      <c r="GF8" s="851"/>
      <c r="GG8" s="851"/>
      <c r="GH8" s="851"/>
      <c r="GI8" s="851"/>
      <c r="GJ8" s="851"/>
      <c r="GK8" s="851"/>
      <c r="GL8" s="851"/>
      <c r="GM8" s="851"/>
      <c r="GN8" s="851"/>
      <c r="GO8" s="851"/>
      <c r="GP8" s="851"/>
      <c r="GQ8" s="851"/>
      <c r="GR8" s="851"/>
      <c r="GS8" s="851"/>
      <c r="GT8" s="851"/>
      <c r="GU8" s="851"/>
      <c r="GV8" s="851"/>
      <c r="GW8" s="851"/>
      <c r="GX8" s="851"/>
      <c r="GY8" s="851"/>
      <c r="GZ8" s="851"/>
      <c r="HA8" s="851"/>
      <c r="HB8" s="851"/>
      <c r="HC8" s="851"/>
      <c r="HD8" s="851"/>
      <c r="HE8" s="851"/>
      <c r="HF8" s="851"/>
      <c r="HG8" s="851"/>
      <c r="HH8" s="851"/>
      <c r="HI8" s="851"/>
      <c r="HJ8" s="851"/>
      <c r="HK8" s="851"/>
      <c r="HL8" s="851"/>
      <c r="HM8" s="851"/>
      <c r="HN8" s="851"/>
      <c r="HO8" s="851"/>
      <c r="HP8" s="851"/>
      <c r="HQ8" s="851"/>
      <c r="HR8" s="851"/>
      <c r="HS8" s="851"/>
      <c r="HT8" s="851"/>
      <c r="HU8" s="851"/>
      <c r="HV8" s="851"/>
      <c r="HW8" s="851"/>
      <c r="HX8" s="851"/>
      <c r="HY8" s="851"/>
      <c r="HZ8" s="851"/>
      <c r="IA8" s="851"/>
      <c r="IB8" s="851"/>
      <c r="IC8" s="851"/>
      <c r="ID8" s="851"/>
      <c r="IE8" s="851"/>
      <c r="IF8" s="851"/>
      <c r="IG8" s="851"/>
      <c r="IH8" s="851"/>
      <c r="II8" s="851"/>
      <c r="IJ8" s="851"/>
      <c r="IK8" s="851"/>
      <c r="IL8" s="851"/>
      <c r="IM8" s="851"/>
      <c r="IN8" s="851"/>
      <c r="IO8" s="851"/>
      <c r="IP8" s="851"/>
      <c r="IQ8" s="851"/>
      <c r="IR8" s="851"/>
      <c r="IS8" s="851"/>
      <c r="IT8" s="851"/>
      <c r="IU8" s="851"/>
      <c r="IV8" s="851"/>
      <c r="IW8" s="851"/>
      <c r="IX8" s="851"/>
      <c r="IY8" s="851"/>
      <c r="IZ8" s="851"/>
      <c r="JA8" s="851"/>
      <c r="JB8" s="851"/>
      <c r="JC8" s="851"/>
      <c r="JD8" s="851"/>
      <c r="JE8" s="851"/>
      <c r="JF8" s="851"/>
      <c r="JG8" s="851"/>
      <c r="JH8" s="851"/>
      <c r="JI8" s="851"/>
      <c r="JJ8" s="851"/>
      <c r="JK8" s="851"/>
      <c r="JL8" s="851"/>
      <c r="JM8" s="851"/>
      <c r="JN8" s="851"/>
      <c r="JO8" s="851"/>
      <c r="JP8" s="851"/>
      <c r="JQ8" s="851"/>
      <c r="JR8" s="851"/>
      <c r="JS8" s="851"/>
      <c r="JT8" s="851"/>
      <c r="JU8" s="851"/>
      <c r="JV8" s="851"/>
      <c r="JW8" s="851"/>
      <c r="JX8" s="851"/>
      <c r="JY8" s="851"/>
      <c r="JZ8" s="851"/>
      <c r="KA8" s="851"/>
      <c r="KB8" s="851"/>
      <c r="KC8" s="851"/>
      <c r="KD8" s="851"/>
      <c r="KE8" s="851"/>
      <c r="KF8" s="851"/>
      <c r="KG8" s="851"/>
      <c r="KH8" s="851"/>
      <c r="KI8" s="851"/>
      <c r="KJ8" s="851"/>
      <c r="KK8" s="851"/>
      <c r="KL8" s="851"/>
      <c r="KM8" s="851"/>
      <c r="KN8" s="851"/>
      <c r="KO8" s="851"/>
      <c r="KP8" s="851"/>
      <c r="KQ8" s="851"/>
      <c r="KR8" s="851"/>
      <c r="KS8" s="851"/>
      <c r="KT8" s="851"/>
      <c r="KU8" s="851"/>
      <c r="KV8" s="851"/>
      <c r="KW8" s="851"/>
      <c r="KX8" s="851"/>
      <c r="KY8" s="851"/>
      <c r="KZ8" s="851"/>
      <c r="LA8" s="851"/>
      <c r="LB8" s="851"/>
      <c r="LC8" s="851"/>
      <c r="LD8" s="851"/>
      <c r="LE8" s="851"/>
      <c r="LF8" s="851"/>
      <c r="LG8" s="851"/>
      <c r="LH8" s="851"/>
      <c r="LI8" s="851"/>
      <c r="LJ8" s="851"/>
      <c r="LK8" s="851"/>
      <c r="LL8" s="851"/>
      <c r="LM8" s="851"/>
      <c r="LN8" s="851"/>
      <c r="LO8" s="851"/>
      <c r="LP8" s="851"/>
      <c r="LQ8" s="851"/>
      <c r="LR8" s="851"/>
      <c r="LS8" s="851"/>
      <c r="LT8" s="851"/>
      <c r="LU8" s="851"/>
      <c r="LV8" s="851"/>
      <c r="LW8" s="851"/>
      <c r="LX8" s="851"/>
      <c r="LY8" s="851"/>
      <c r="LZ8" s="851"/>
      <c r="MA8" s="851"/>
      <c r="MB8" s="851"/>
      <c r="MC8" s="851"/>
      <c r="MD8" s="851"/>
      <c r="ME8" s="851"/>
      <c r="MF8" s="851"/>
      <c r="MG8" s="851"/>
      <c r="MH8" s="851"/>
      <c r="MI8" s="851"/>
      <c r="MJ8" s="851"/>
      <c r="MK8" s="851"/>
      <c r="ML8" s="851"/>
      <c r="MM8" s="851"/>
      <c r="MN8" s="851"/>
      <c r="MO8" s="851"/>
      <c r="MP8" s="851"/>
      <c r="MQ8" s="851"/>
      <c r="MR8" s="851"/>
      <c r="MS8" s="851"/>
      <c r="MT8" s="851"/>
      <c r="MU8" s="851"/>
      <c r="MV8" s="851"/>
      <c r="MW8" s="851"/>
      <c r="MX8" s="851"/>
      <c r="MY8" s="851"/>
      <c r="MZ8" s="851"/>
      <c r="NA8" s="851"/>
      <c r="NB8" s="851"/>
      <c r="NC8" s="851"/>
      <c r="ND8" s="851"/>
      <c r="NE8" s="851"/>
      <c r="NF8" s="851"/>
      <c r="NG8" s="851"/>
      <c r="NH8" s="851"/>
      <c r="NI8" s="851"/>
      <c r="NJ8" s="851"/>
      <c r="NK8" s="851"/>
      <c r="NL8" s="851"/>
      <c r="NM8" s="851"/>
      <c r="NN8" s="851"/>
      <c r="NO8" s="851"/>
      <c r="NP8" s="851"/>
      <c r="NQ8" s="851"/>
      <c r="NR8" s="851"/>
      <c r="NS8" s="851"/>
      <c r="NT8" s="851"/>
      <c r="NU8" s="851"/>
      <c r="NV8" s="851"/>
      <c r="NW8" s="851"/>
      <c r="NX8" s="851"/>
      <c r="NY8" s="851"/>
      <c r="NZ8" s="851"/>
      <c r="OA8" s="851"/>
      <c r="OB8" s="851"/>
      <c r="OC8" s="851"/>
      <c r="OD8" s="851"/>
      <c r="OE8" s="851"/>
      <c r="OF8" s="851"/>
      <c r="OG8" s="851"/>
      <c r="OH8" s="851"/>
      <c r="OI8" s="851"/>
      <c r="OJ8" s="851"/>
      <c r="OK8" s="851"/>
      <c r="OL8" s="851"/>
      <c r="OM8" s="851"/>
      <c r="ON8" s="851"/>
      <c r="OO8" s="851"/>
      <c r="OP8" s="851"/>
      <c r="OQ8" s="851"/>
      <c r="OR8" s="851"/>
      <c r="OS8" s="851"/>
      <c r="OT8" s="851"/>
      <c r="OU8" s="851"/>
      <c r="OV8" s="851"/>
      <c r="OW8" s="851"/>
      <c r="OX8" s="851"/>
      <c r="OY8" s="851"/>
      <c r="OZ8" s="851"/>
      <c r="PA8" s="851"/>
      <c r="PB8" s="851"/>
      <c r="PC8" s="851"/>
      <c r="PD8" s="851"/>
      <c r="PE8" s="851"/>
      <c r="PF8" s="851"/>
      <c r="PG8" s="851"/>
      <c r="PH8" s="851"/>
      <c r="PI8" s="851"/>
      <c r="PJ8" s="851"/>
      <c r="PK8" s="851"/>
      <c r="PL8" s="851"/>
      <c r="PM8" s="851"/>
      <c r="PN8" s="851"/>
      <c r="PO8" s="851"/>
      <c r="PP8" s="851"/>
      <c r="PQ8" s="851"/>
      <c r="PR8" s="851"/>
      <c r="PS8" s="851"/>
      <c r="PT8" s="851"/>
      <c r="PU8" s="851"/>
      <c r="PV8" s="851"/>
      <c r="PW8" s="851"/>
      <c r="PX8" s="851"/>
      <c r="PY8" s="851"/>
      <c r="PZ8" s="851"/>
      <c r="QA8" s="851"/>
      <c r="QB8" s="851"/>
      <c r="QC8" s="851"/>
      <c r="QD8" s="851"/>
      <c r="QE8" s="851"/>
      <c r="QF8" s="851"/>
      <c r="QG8" s="851"/>
      <c r="QH8" s="851"/>
      <c r="QI8" s="851"/>
      <c r="QJ8" s="851"/>
      <c r="QK8" s="851"/>
      <c r="QL8" s="851"/>
      <c r="QM8" s="851"/>
      <c r="QN8" s="851"/>
      <c r="QO8" s="851"/>
      <c r="QP8" s="851"/>
      <c r="QQ8" s="851"/>
      <c r="QR8" s="851"/>
      <c r="QS8" s="851"/>
      <c r="QT8" s="851"/>
      <c r="QU8" s="851"/>
      <c r="QV8" s="851"/>
      <c r="QW8" s="851"/>
      <c r="QX8" s="851"/>
      <c r="QY8" s="851"/>
      <c r="QZ8" s="851"/>
      <c r="RA8" s="851"/>
      <c r="RB8" s="851"/>
      <c r="RC8" s="851"/>
      <c r="RD8" s="851"/>
      <c r="RE8" s="851"/>
      <c r="RF8" s="851"/>
      <c r="RG8" s="851"/>
      <c r="RH8" s="851"/>
      <c r="RI8" s="851"/>
      <c r="RJ8" s="851"/>
      <c r="RK8" s="851"/>
      <c r="RL8" s="851"/>
      <c r="RM8" s="851"/>
      <c r="RN8" s="851"/>
      <c r="RO8" s="851"/>
      <c r="RP8" s="851"/>
      <c r="RQ8" s="851"/>
      <c r="RR8" s="851"/>
      <c r="RS8" s="851"/>
      <c r="RT8" s="851"/>
      <c r="RU8" s="851"/>
      <c r="RV8" s="851"/>
      <c r="RW8" s="851"/>
      <c r="RX8" s="851"/>
      <c r="RY8" s="851"/>
      <c r="RZ8" s="851"/>
      <c r="SA8" s="851"/>
      <c r="SB8" s="851"/>
      <c r="SC8" s="851"/>
      <c r="SD8" s="851"/>
      <c r="SE8" s="851"/>
      <c r="SF8" s="851"/>
      <c r="SG8" s="851"/>
      <c r="SH8" s="851"/>
      <c r="SI8" s="851"/>
      <c r="SJ8" s="851"/>
      <c r="SK8" s="851"/>
      <c r="SL8" s="851"/>
      <c r="SM8" s="851"/>
      <c r="SN8" s="851"/>
      <c r="SO8" s="851"/>
      <c r="SP8" s="851"/>
      <c r="SQ8" s="851"/>
      <c r="SR8" s="851"/>
      <c r="SS8" s="851"/>
      <c r="ST8" s="851"/>
      <c r="SU8" s="851"/>
      <c r="SV8" s="851"/>
      <c r="SW8" s="851"/>
      <c r="SX8" s="851"/>
      <c r="SY8" s="851"/>
      <c r="SZ8" s="851"/>
      <c r="TA8" s="851"/>
      <c r="TB8" s="851"/>
      <c r="TC8" s="851"/>
      <c r="TD8" s="851"/>
      <c r="TE8" s="851"/>
      <c r="TF8" s="851"/>
      <c r="TG8" s="851"/>
      <c r="TH8" s="851"/>
      <c r="TI8" s="851"/>
      <c r="TJ8" s="851"/>
      <c r="TK8" s="851"/>
      <c r="TL8" s="851"/>
      <c r="TM8" s="851"/>
      <c r="TN8" s="851"/>
      <c r="TO8" s="851"/>
      <c r="TP8" s="851"/>
      <c r="TQ8" s="851"/>
      <c r="TR8" s="851"/>
      <c r="TS8" s="851"/>
      <c r="TT8" s="851"/>
      <c r="TU8" s="851"/>
      <c r="TV8" s="851"/>
      <c r="TW8" s="851"/>
      <c r="TX8" s="851"/>
      <c r="TY8" s="851"/>
      <c r="TZ8" s="851"/>
      <c r="UA8" s="851"/>
      <c r="UB8" s="851"/>
      <c r="UC8" s="851"/>
      <c r="UD8" s="851"/>
      <c r="UE8" s="851"/>
      <c r="UF8" s="851"/>
      <c r="UG8" s="851"/>
      <c r="UH8" s="851"/>
      <c r="UI8" s="851"/>
      <c r="UJ8" s="851"/>
      <c r="UK8" s="851"/>
      <c r="UL8" s="851"/>
      <c r="UM8" s="851"/>
      <c r="UN8" s="851"/>
      <c r="UO8" s="851"/>
      <c r="UP8" s="851"/>
      <c r="UQ8" s="851"/>
      <c r="UR8" s="851"/>
      <c r="US8" s="851"/>
      <c r="UT8" s="851"/>
      <c r="UU8" s="851"/>
      <c r="UV8" s="851"/>
      <c r="UW8" s="851"/>
      <c r="UX8" s="851"/>
      <c r="UY8" s="851"/>
      <c r="UZ8" s="851"/>
      <c r="VA8" s="851"/>
      <c r="VB8" s="851"/>
      <c r="VC8" s="851"/>
      <c r="VD8" s="851"/>
      <c r="VE8" s="851"/>
      <c r="VF8" s="851"/>
      <c r="VG8" s="851"/>
      <c r="VH8" s="851"/>
      <c r="VI8" s="851"/>
      <c r="VJ8" s="851"/>
      <c r="VK8" s="851"/>
      <c r="VL8" s="851"/>
      <c r="VM8" s="851"/>
      <c r="VN8" s="851"/>
      <c r="VO8" s="851"/>
      <c r="VP8" s="851"/>
      <c r="VQ8" s="851"/>
      <c r="VR8" s="851"/>
      <c r="VS8" s="851"/>
      <c r="VT8" s="851"/>
      <c r="VU8" s="851"/>
      <c r="VV8" s="851"/>
      <c r="VW8" s="851"/>
      <c r="VX8" s="851"/>
      <c r="VY8" s="851"/>
      <c r="VZ8" s="851"/>
      <c r="WA8" s="851"/>
      <c r="WB8" s="851"/>
      <c r="WC8" s="851"/>
      <c r="WD8" s="851"/>
      <c r="WE8" s="851"/>
      <c r="WF8" s="851"/>
      <c r="WG8" s="851"/>
      <c r="WH8" s="851"/>
      <c r="WI8" s="851"/>
      <c r="WJ8" s="851"/>
      <c r="WK8" s="851"/>
      <c r="WL8" s="851"/>
      <c r="WM8" s="851"/>
      <c r="WN8" s="851"/>
      <c r="WO8" s="851"/>
      <c r="WP8" s="851"/>
      <c r="WQ8" s="851"/>
      <c r="WR8" s="851"/>
      <c r="WS8" s="851"/>
      <c r="WT8" s="851"/>
      <c r="WU8" s="851"/>
      <c r="WV8" s="851"/>
      <c r="WW8" s="851"/>
      <c r="WX8" s="851"/>
      <c r="WY8" s="851"/>
      <c r="WZ8" s="851"/>
      <c r="XA8" s="851"/>
      <c r="XB8" s="851"/>
      <c r="XC8" s="851"/>
      <c r="XD8" s="851"/>
      <c r="XE8" s="851"/>
      <c r="XF8" s="851"/>
      <c r="XG8" s="851"/>
      <c r="XH8" s="851"/>
      <c r="XI8" s="851"/>
      <c r="XJ8" s="851"/>
      <c r="XK8" s="851"/>
      <c r="XL8" s="851"/>
      <c r="XM8" s="851"/>
      <c r="XN8" s="851"/>
      <c r="XO8" s="851"/>
      <c r="XP8" s="851"/>
      <c r="XQ8" s="851"/>
      <c r="XR8" s="851"/>
      <c r="XS8" s="851"/>
      <c r="XT8" s="851"/>
      <c r="XU8" s="851"/>
      <c r="XV8" s="851"/>
      <c r="XW8" s="851"/>
      <c r="XX8" s="851"/>
      <c r="XY8" s="851"/>
      <c r="XZ8" s="851"/>
      <c r="YA8" s="851"/>
      <c r="YB8" s="851"/>
      <c r="YC8" s="851"/>
      <c r="YD8" s="851"/>
      <c r="YE8" s="851"/>
      <c r="YF8" s="851"/>
      <c r="YG8" s="851"/>
      <c r="YH8" s="851"/>
      <c r="YI8" s="851"/>
      <c r="YJ8" s="851"/>
      <c r="YK8" s="851"/>
      <c r="YL8" s="851"/>
      <c r="YM8" s="851"/>
      <c r="YN8" s="851"/>
      <c r="YO8" s="851"/>
      <c r="YP8" s="851"/>
      <c r="YQ8" s="851"/>
      <c r="YR8" s="851"/>
      <c r="YS8" s="851"/>
      <c r="YT8" s="851"/>
      <c r="YU8" s="851"/>
      <c r="YV8" s="851"/>
      <c r="YW8" s="851"/>
      <c r="YX8" s="851"/>
      <c r="YY8" s="851"/>
      <c r="YZ8" s="851"/>
      <c r="ZA8" s="851"/>
      <c r="ZB8" s="851"/>
      <c r="ZC8" s="851"/>
      <c r="ZD8" s="851"/>
      <c r="ZE8" s="851"/>
      <c r="ZF8" s="851"/>
      <c r="ZG8" s="851"/>
      <c r="ZH8" s="851"/>
      <c r="ZI8" s="851"/>
      <c r="ZJ8" s="851"/>
      <c r="ZK8" s="851"/>
      <c r="ZL8" s="851"/>
      <c r="ZM8" s="851"/>
      <c r="ZN8" s="851"/>
      <c r="ZO8" s="851"/>
      <c r="ZP8" s="851"/>
      <c r="ZQ8" s="851"/>
      <c r="ZR8" s="851"/>
      <c r="ZS8" s="851"/>
      <c r="ZT8" s="851"/>
      <c r="ZU8" s="851"/>
      <c r="ZV8" s="851"/>
      <c r="ZW8" s="851"/>
      <c r="ZX8" s="851"/>
      <c r="ZY8" s="851"/>
      <c r="ZZ8" s="851"/>
      <c r="AAA8" s="851"/>
      <c r="AAB8" s="851"/>
      <c r="AAC8" s="851"/>
      <c r="AAD8" s="851"/>
      <c r="AAE8" s="851"/>
      <c r="AAF8" s="851"/>
      <c r="AAG8" s="851"/>
      <c r="AAH8" s="851"/>
      <c r="AAI8" s="851"/>
      <c r="AAJ8" s="851"/>
      <c r="AAK8" s="851"/>
      <c r="AAL8" s="851"/>
      <c r="AAM8" s="851"/>
      <c r="AAN8" s="851"/>
      <c r="AAO8" s="851"/>
      <c r="AAP8" s="851"/>
      <c r="AAQ8" s="851"/>
      <c r="AAR8" s="851"/>
      <c r="AAS8" s="851"/>
      <c r="AAT8" s="851"/>
      <c r="AAU8" s="851"/>
      <c r="AAV8" s="851"/>
      <c r="AAW8" s="851"/>
      <c r="AAX8" s="851"/>
      <c r="AAY8" s="851"/>
      <c r="AAZ8" s="851"/>
      <c r="ABA8" s="851"/>
      <c r="ABB8" s="851"/>
      <c r="ABC8" s="851"/>
      <c r="ABD8" s="851"/>
      <c r="ABE8" s="851"/>
      <c r="ABF8" s="851"/>
      <c r="ABG8" s="851"/>
      <c r="ABH8" s="851"/>
      <c r="ABI8" s="851"/>
      <c r="ABJ8" s="851"/>
      <c r="ABK8" s="851"/>
      <c r="ABL8" s="851"/>
      <c r="ABM8" s="851"/>
      <c r="ABN8" s="851"/>
      <c r="ABO8" s="851"/>
      <c r="ABP8" s="851"/>
      <c r="ABQ8" s="851"/>
      <c r="ABR8" s="851"/>
      <c r="ABS8" s="851"/>
      <c r="ABT8" s="851"/>
      <c r="ABU8" s="851"/>
      <c r="ABV8" s="851"/>
      <c r="ABW8" s="851"/>
      <c r="ABX8" s="851"/>
      <c r="ABY8" s="851"/>
      <c r="ABZ8" s="851"/>
      <c r="ACA8" s="851"/>
      <c r="ACB8" s="851"/>
      <c r="ACC8" s="851"/>
      <c r="ACD8" s="851"/>
      <c r="ACE8" s="851"/>
      <c r="ACF8" s="851"/>
      <c r="ACG8" s="851"/>
      <c r="ACH8" s="851"/>
      <c r="ACI8" s="851"/>
      <c r="ACJ8" s="851"/>
      <c r="ACK8" s="851"/>
      <c r="ACL8" s="851"/>
      <c r="ACM8" s="851"/>
      <c r="ACN8" s="851"/>
      <c r="ACO8" s="851"/>
      <c r="ACP8" s="851"/>
      <c r="ACQ8" s="851"/>
      <c r="ACR8" s="851"/>
      <c r="ACS8" s="851"/>
      <c r="ACT8" s="851"/>
      <c r="ACU8" s="851"/>
      <c r="ACV8" s="851"/>
      <c r="ACW8" s="851"/>
      <c r="ACX8" s="851"/>
      <c r="ACY8" s="851"/>
      <c r="ACZ8" s="851"/>
      <c r="ADA8" s="851"/>
      <c r="ADB8" s="851"/>
      <c r="ADC8" s="851"/>
      <c r="ADD8" s="851"/>
      <c r="ADE8" s="851"/>
      <c r="ADF8" s="851"/>
      <c r="ADG8" s="851"/>
      <c r="ADH8" s="851"/>
      <c r="ADI8" s="851"/>
      <c r="ADJ8" s="851"/>
      <c r="ADK8" s="851"/>
      <c r="ADL8" s="851"/>
      <c r="ADM8" s="851"/>
      <c r="ADN8" s="851"/>
      <c r="ADO8" s="851"/>
      <c r="ADP8" s="851"/>
      <c r="ADQ8" s="851"/>
      <c r="ADR8" s="851"/>
      <c r="ADS8" s="851"/>
      <c r="ADT8" s="851"/>
      <c r="ADU8" s="851"/>
      <c r="ADV8" s="851"/>
      <c r="ADW8" s="851"/>
      <c r="ADX8" s="851"/>
      <c r="ADY8" s="851"/>
      <c r="ADZ8" s="851"/>
      <c r="AEA8" s="851"/>
      <c r="AEB8" s="851"/>
      <c r="AEC8" s="851"/>
      <c r="AED8" s="851"/>
      <c r="AEE8" s="851"/>
      <c r="AEF8" s="851"/>
      <c r="AEG8" s="851"/>
      <c r="AEH8" s="851"/>
      <c r="AEI8" s="851"/>
      <c r="AEJ8" s="851"/>
      <c r="AEK8" s="851"/>
      <c r="AEL8" s="851"/>
      <c r="AEM8" s="851"/>
      <c r="AEN8" s="851"/>
      <c r="AEO8" s="851"/>
      <c r="AEP8" s="851"/>
      <c r="AEQ8" s="851"/>
      <c r="AER8" s="851"/>
      <c r="AES8" s="851"/>
      <c r="AET8" s="851"/>
      <c r="AEU8" s="851"/>
      <c r="AEV8" s="851"/>
      <c r="AEW8" s="851"/>
      <c r="AEX8" s="851"/>
      <c r="AEY8" s="851"/>
      <c r="AEZ8" s="851"/>
      <c r="AFA8" s="851"/>
      <c r="AFB8" s="851"/>
      <c r="AFC8" s="851"/>
      <c r="AFD8" s="851"/>
      <c r="AFE8" s="851"/>
      <c r="AFF8" s="851"/>
      <c r="AFG8" s="851"/>
      <c r="AFH8" s="851"/>
      <c r="AFI8" s="851"/>
      <c r="AFJ8" s="851"/>
      <c r="AFK8" s="851"/>
      <c r="AFL8" s="851"/>
      <c r="AFM8" s="851"/>
      <c r="AFN8" s="851"/>
      <c r="AFO8" s="851"/>
      <c r="AFP8" s="851"/>
      <c r="AFQ8" s="851"/>
      <c r="AFR8" s="851"/>
      <c r="AFS8" s="851"/>
      <c r="AFT8" s="851"/>
      <c r="AFU8" s="851"/>
      <c r="AFV8" s="851"/>
      <c r="AFW8" s="851"/>
      <c r="AFX8" s="851"/>
      <c r="AFY8" s="851"/>
      <c r="AFZ8" s="851"/>
      <c r="AGA8" s="851"/>
      <c r="AGB8" s="851"/>
      <c r="AGC8" s="851"/>
      <c r="AGD8" s="851"/>
      <c r="AGE8" s="851"/>
      <c r="AGF8" s="851"/>
      <c r="AGG8" s="851"/>
      <c r="AGH8" s="851"/>
      <c r="AGI8" s="851"/>
      <c r="AGJ8" s="851"/>
      <c r="AGK8" s="851"/>
      <c r="AGL8" s="851"/>
      <c r="AGM8" s="851"/>
      <c r="AGN8" s="851"/>
      <c r="AGO8" s="851"/>
      <c r="AGP8" s="851"/>
      <c r="AGQ8" s="851"/>
      <c r="AGR8" s="851"/>
      <c r="AGS8" s="851"/>
      <c r="AGT8" s="851"/>
      <c r="AGU8" s="851"/>
      <c r="AGV8" s="851"/>
      <c r="AGW8" s="851"/>
      <c r="AGX8" s="851"/>
      <c r="AGY8" s="851"/>
      <c r="AGZ8" s="851"/>
      <c r="AHA8" s="851"/>
      <c r="AHB8" s="851"/>
      <c r="AHC8" s="851"/>
      <c r="AHD8" s="851"/>
      <c r="AHE8" s="851"/>
      <c r="AHF8" s="851"/>
      <c r="AHG8" s="851"/>
      <c r="AHH8" s="851"/>
      <c r="AHI8" s="851"/>
      <c r="AHJ8" s="851"/>
      <c r="AHK8" s="851"/>
      <c r="AHL8" s="851"/>
      <c r="AHM8" s="851"/>
      <c r="AHN8" s="851"/>
      <c r="AHO8" s="851"/>
      <c r="AHP8" s="851"/>
      <c r="AHQ8" s="851"/>
      <c r="AHR8" s="851"/>
      <c r="AHS8" s="851"/>
      <c r="AHT8" s="851"/>
      <c r="AHU8" s="851"/>
      <c r="AHV8" s="851"/>
      <c r="AHW8" s="851"/>
      <c r="AHX8" s="851"/>
      <c r="AHY8" s="851"/>
      <c r="AHZ8" s="851"/>
      <c r="AIA8" s="851"/>
      <c r="AIB8" s="851"/>
      <c r="AIC8" s="851"/>
      <c r="AID8" s="851"/>
      <c r="AIE8" s="851"/>
      <c r="AIF8" s="851"/>
      <c r="AIG8" s="851"/>
      <c r="AIH8" s="851"/>
      <c r="AII8" s="851"/>
      <c r="AIJ8" s="851"/>
      <c r="AIK8" s="851"/>
      <c r="AIL8" s="851"/>
      <c r="AIM8" s="851"/>
      <c r="AIN8" s="851"/>
      <c r="AIO8" s="851"/>
      <c r="AIP8" s="851"/>
      <c r="AIQ8" s="851"/>
      <c r="AIR8" s="851"/>
      <c r="AIS8" s="851"/>
      <c r="AIT8" s="851"/>
      <c r="AIU8" s="851"/>
      <c r="AIV8" s="851"/>
      <c r="AIW8" s="851"/>
      <c r="AIX8" s="851"/>
      <c r="AIY8" s="851"/>
      <c r="AIZ8" s="851"/>
      <c r="AJA8" s="851"/>
      <c r="AJB8" s="851"/>
      <c r="AJC8" s="851"/>
      <c r="AJD8" s="851"/>
      <c r="AJE8" s="851"/>
      <c r="AJF8" s="851"/>
      <c r="AJG8" s="851"/>
      <c r="AJH8" s="851"/>
      <c r="AJI8" s="851"/>
      <c r="AJJ8" s="851"/>
      <c r="AJK8" s="851"/>
      <c r="AJL8" s="851"/>
      <c r="AJM8" s="851"/>
      <c r="AJN8" s="851"/>
      <c r="AJO8" s="851"/>
      <c r="AJP8" s="851"/>
      <c r="AJQ8" s="851"/>
      <c r="AJR8" s="851"/>
      <c r="AJS8" s="851"/>
      <c r="AJT8" s="851"/>
      <c r="AJU8" s="851"/>
      <c r="AJV8" s="851"/>
      <c r="AJW8" s="851"/>
      <c r="AJX8" s="851"/>
      <c r="AJY8" s="851"/>
      <c r="AJZ8" s="851"/>
      <c r="AKA8" s="851"/>
      <c r="AKB8" s="851"/>
      <c r="AKC8" s="851"/>
      <c r="AKD8" s="851"/>
      <c r="AKE8" s="851"/>
      <c r="AKF8" s="851"/>
      <c r="AKG8" s="851"/>
      <c r="AKH8" s="851"/>
      <c r="AKI8" s="851"/>
      <c r="AKJ8" s="851"/>
      <c r="AKK8" s="851"/>
      <c r="AKL8" s="851"/>
      <c r="AKM8" s="851"/>
      <c r="AKN8" s="851"/>
      <c r="AKO8" s="851"/>
      <c r="AKP8" s="851"/>
      <c r="AKQ8" s="851"/>
      <c r="AKR8" s="851"/>
      <c r="AKS8" s="851"/>
      <c r="AKT8" s="851"/>
      <c r="AKU8" s="851"/>
      <c r="AKV8" s="851"/>
      <c r="AKW8" s="851"/>
      <c r="AKX8" s="851"/>
      <c r="AKY8" s="851"/>
      <c r="AKZ8" s="851"/>
      <c r="ALA8" s="851"/>
      <c r="ALB8" s="851"/>
      <c r="ALC8" s="851"/>
      <c r="ALD8" s="851"/>
      <c r="ALE8" s="851"/>
      <c r="ALF8" s="851"/>
      <c r="ALG8" s="851"/>
      <c r="ALH8" s="851"/>
      <c r="ALI8" s="851"/>
      <c r="ALJ8" s="851"/>
      <c r="ALK8" s="851"/>
      <c r="ALL8" s="851"/>
      <c r="ALM8" s="851"/>
      <c r="ALN8" s="851"/>
      <c r="ALO8" s="851"/>
      <c r="ALP8" s="851"/>
      <c r="ALQ8" s="851"/>
      <c r="ALR8" s="851"/>
      <c r="ALS8" s="851"/>
      <c r="ALT8" s="851"/>
      <c r="ALU8" s="851"/>
      <c r="ALV8" s="851"/>
      <c r="ALW8" s="851"/>
      <c r="ALX8" s="851"/>
      <c r="ALY8" s="851"/>
      <c r="ALZ8" s="851"/>
      <c r="AMA8" s="851"/>
      <c r="AMB8" s="851"/>
      <c r="AMC8" s="851"/>
      <c r="AMD8" s="851"/>
      <c r="AME8" s="851"/>
      <c r="AMF8" s="851"/>
      <c r="AMG8" s="851"/>
      <c r="AMH8" s="851"/>
      <c r="AMI8" s="851"/>
      <c r="AMJ8" s="851"/>
      <c r="AMK8" s="851"/>
      <c r="AML8" s="851"/>
      <c r="AMM8" s="851"/>
      <c r="AMN8" s="851"/>
      <c r="AMO8" s="851"/>
      <c r="AMP8" s="851"/>
      <c r="AMQ8" s="851"/>
      <c r="AMR8" s="851"/>
      <c r="AMS8" s="851"/>
      <c r="AMT8" s="851"/>
      <c r="AMU8" s="851"/>
      <c r="AMV8" s="851"/>
      <c r="AMW8" s="851"/>
      <c r="AMX8" s="851"/>
      <c r="AMY8" s="851"/>
      <c r="AMZ8" s="851"/>
      <c r="ANA8" s="851"/>
      <c r="ANB8" s="851"/>
      <c r="ANC8" s="851"/>
      <c r="AND8" s="851"/>
      <c r="ANE8" s="851"/>
      <c r="ANF8" s="851"/>
      <c r="ANG8" s="851"/>
      <c r="ANH8" s="851"/>
      <c r="ANI8" s="851"/>
      <c r="ANJ8" s="851"/>
      <c r="ANK8" s="851"/>
      <c r="ANL8" s="851"/>
      <c r="ANM8" s="851"/>
      <c r="ANN8" s="851"/>
      <c r="ANO8" s="851"/>
      <c r="ANP8" s="851"/>
      <c r="ANQ8" s="851"/>
      <c r="ANR8" s="851"/>
      <c r="ANS8" s="851"/>
      <c r="ANT8" s="851"/>
      <c r="ANU8" s="851"/>
      <c r="ANV8" s="851"/>
      <c r="ANW8" s="851"/>
      <c r="ANX8" s="851"/>
      <c r="ANY8" s="851"/>
      <c r="ANZ8" s="851"/>
      <c r="AOA8" s="851"/>
      <c r="AOB8" s="851"/>
      <c r="AOC8" s="851"/>
      <c r="AOD8" s="851"/>
      <c r="AOE8" s="851"/>
      <c r="AOF8" s="851"/>
      <c r="AOG8" s="851"/>
      <c r="AOH8" s="851"/>
      <c r="AOI8" s="851"/>
      <c r="AOJ8" s="851"/>
      <c r="AOK8" s="851"/>
      <c r="AOL8" s="851"/>
      <c r="AOM8" s="851"/>
      <c r="AON8" s="851"/>
      <c r="AOO8" s="851"/>
      <c r="AOP8" s="851"/>
      <c r="AOQ8" s="851"/>
      <c r="AOR8" s="851"/>
      <c r="AOS8" s="851"/>
      <c r="AOT8" s="851"/>
      <c r="AOU8" s="851"/>
      <c r="AOV8" s="851"/>
      <c r="AOW8" s="851"/>
      <c r="AOX8" s="851"/>
      <c r="AOY8" s="851"/>
      <c r="AOZ8" s="851"/>
      <c r="APA8" s="851"/>
      <c r="APB8" s="851"/>
      <c r="APC8" s="851"/>
      <c r="APD8" s="851"/>
      <c r="APE8" s="851"/>
      <c r="APF8" s="851"/>
      <c r="APG8" s="851"/>
      <c r="APH8" s="851"/>
      <c r="API8" s="851"/>
      <c r="APJ8" s="851"/>
      <c r="APK8" s="851"/>
      <c r="APL8" s="851"/>
      <c r="APM8" s="851"/>
      <c r="APN8" s="851"/>
      <c r="APO8" s="851"/>
      <c r="APP8" s="851"/>
      <c r="APQ8" s="851"/>
      <c r="APR8" s="851"/>
      <c r="APS8" s="851"/>
      <c r="APT8" s="851"/>
      <c r="APU8" s="851"/>
      <c r="APV8" s="851"/>
      <c r="APW8" s="851"/>
      <c r="APX8" s="851"/>
      <c r="APY8" s="851"/>
      <c r="APZ8" s="851"/>
      <c r="AQA8" s="851"/>
      <c r="AQB8" s="851"/>
      <c r="AQC8" s="851"/>
      <c r="AQD8" s="851"/>
      <c r="AQE8" s="851"/>
      <c r="AQF8" s="851"/>
      <c r="AQG8" s="851"/>
      <c r="AQH8" s="851"/>
      <c r="AQI8" s="851"/>
      <c r="AQJ8" s="851"/>
      <c r="AQK8" s="851"/>
      <c r="AQL8" s="851"/>
      <c r="AQM8" s="851"/>
      <c r="AQN8" s="851"/>
      <c r="AQO8" s="851"/>
      <c r="AQP8" s="851"/>
      <c r="AQQ8" s="851"/>
      <c r="AQR8" s="851"/>
      <c r="AQS8" s="851"/>
      <c r="AQT8" s="851"/>
      <c r="AQU8" s="851"/>
      <c r="AQV8" s="851"/>
      <c r="AQW8" s="851"/>
      <c r="AQX8" s="851"/>
      <c r="AQY8" s="851"/>
      <c r="AQZ8" s="851"/>
      <c r="ARA8" s="851"/>
      <c r="ARB8" s="851"/>
      <c r="ARC8" s="851"/>
      <c r="ARD8" s="851"/>
      <c r="ARE8" s="851"/>
      <c r="ARF8" s="851"/>
      <c r="ARG8" s="851"/>
      <c r="ARH8" s="851"/>
      <c r="ARI8" s="851"/>
      <c r="ARJ8" s="851"/>
      <c r="ARK8" s="851"/>
      <c r="ARL8" s="851"/>
      <c r="ARM8" s="851"/>
      <c r="ARN8" s="851"/>
      <c r="ARO8" s="851"/>
      <c r="ARP8" s="851"/>
      <c r="ARQ8" s="851"/>
      <c r="ARR8" s="851"/>
      <c r="ARS8" s="851"/>
      <c r="ART8" s="851"/>
      <c r="ARU8" s="851"/>
      <c r="ARV8" s="851"/>
      <c r="ARW8" s="851"/>
      <c r="ARX8" s="851"/>
      <c r="ARY8" s="851"/>
      <c r="ARZ8" s="851"/>
      <c r="ASA8" s="851"/>
      <c r="ASB8" s="851"/>
      <c r="ASC8" s="851"/>
      <c r="ASD8" s="851"/>
      <c r="ASE8" s="851"/>
      <c r="ASF8" s="851"/>
      <c r="ASG8" s="851"/>
      <c r="ASH8" s="851"/>
      <c r="ASI8" s="851"/>
      <c r="ASJ8" s="851"/>
      <c r="ASK8" s="851"/>
      <c r="ASL8" s="851"/>
      <c r="ASM8" s="851"/>
      <c r="ASN8" s="851"/>
      <c r="ASO8" s="851"/>
      <c r="ASP8" s="851"/>
      <c r="ASQ8" s="851"/>
      <c r="ASR8" s="851"/>
      <c r="ASS8" s="851"/>
      <c r="AST8" s="851"/>
      <c r="ASU8" s="851"/>
      <c r="ASV8" s="851"/>
      <c r="ASW8" s="851"/>
      <c r="ASX8" s="851"/>
      <c r="ASY8" s="851"/>
      <c r="ASZ8" s="851"/>
      <c r="ATA8" s="851"/>
      <c r="ATB8" s="851"/>
      <c r="ATC8" s="851"/>
      <c r="ATD8" s="851"/>
      <c r="ATE8" s="851"/>
      <c r="ATF8" s="851"/>
      <c r="ATG8" s="851"/>
      <c r="ATH8" s="851"/>
      <c r="ATI8" s="851"/>
      <c r="ATJ8" s="851"/>
      <c r="ATK8" s="851"/>
      <c r="ATL8" s="851"/>
      <c r="ATM8" s="851"/>
      <c r="ATN8" s="851"/>
      <c r="ATO8" s="851"/>
      <c r="ATP8" s="851"/>
      <c r="ATQ8" s="851"/>
      <c r="ATR8" s="851"/>
      <c r="ATS8" s="851"/>
      <c r="ATT8" s="851"/>
      <c r="ATU8" s="851"/>
      <c r="ATV8" s="851"/>
      <c r="ATW8" s="851"/>
      <c r="ATX8" s="851"/>
      <c r="ATY8" s="851"/>
      <c r="ATZ8" s="851"/>
      <c r="AUA8" s="851"/>
      <c r="AUB8" s="851"/>
      <c r="AUC8" s="851"/>
      <c r="AUD8" s="851"/>
      <c r="AUE8" s="851"/>
      <c r="AUF8" s="851"/>
      <c r="AUG8" s="851"/>
      <c r="AUH8" s="851"/>
      <c r="AUI8" s="851"/>
      <c r="AUJ8" s="851"/>
      <c r="AUK8" s="851"/>
      <c r="AUL8" s="851"/>
      <c r="AUM8" s="851"/>
      <c r="AUN8" s="851"/>
      <c r="AUO8" s="851"/>
      <c r="AUP8" s="851"/>
      <c r="AUQ8" s="851"/>
      <c r="AUR8" s="851"/>
      <c r="AUS8" s="851"/>
      <c r="AUT8" s="851"/>
      <c r="AUU8" s="851"/>
      <c r="AUV8" s="851"/>
      <c r="AUW8" s="851"/>
      <c r="AUX8" s="851"/>
      <c r="AUY8" s="851"/>
      <c r="AUZ8" s="851"/>
      <c r="AVA8" s="851"/>
      <c r="AVB8" s="851"/>
      <c r="AVC8" s="851"/>
      <c r="AVD8" s="851"/>
      <c r="AVE8" s="851"/>
      <c r="AVF8" s="851"/>
      <c r="AVG8" s="851"/>
      <c r="AVH8" s="851"/>
      <c r="AVI8" s="851"/>
      <c r="AVJ8" s="851"/>
      <c r="AVK8" s="851"/>
      <c r="AVL8" s="851"/>
      <c r="AVM8" s="851"/>
      <c r="AVN8" s="851"/>
      <c r="AVO8" s="851"/>
      <c r="AVP8" s="851"/>
      <c r="AVQ8" s="851"/>
      <c r="AVR8" s="851"/>
      <c r="AVS8" s="851"/>
      <c r="AVT8" s="851"/>
      <c r="AVU8" s="851"/>
      <c r="AVV8" s="851"/>
      <c r="AVW8" s="851"/>
      <c r="AVX8" s="851"/>
      <c r="AVY8" s="851"/>
      <c r="AVZ8" s="851"/>
      <c r="AWA8" s="851"/>
      <c r="AWB8" s="851"/>
      <c r="AWC8" s="851"/>
      <c r="AWD8" s="851"/>
      <c r="AWE8" s="851"/>
      <c r="AWF8" s="851"/>
      <c r="AWG8" s="851"/>
      <c r="AWH8" s="851"/>
      <c r="AWI8" s="851"/>
      <c r="AWJ8" s="851"/>
      <c r="AWK8" s="851"/>
      <c r="AWL8" s="851"/>
      <c r="AWM8" s="851"/>
      <c r="AWN8" s="851"/>
      <c r="AWO8" s="851"/>
      <c r="AWP8" s="851"/>
      <c r="AWQ8" s="851"/>
      <c r="AWR8" s="851"/>
      <c r="AWS8" s="851"/>
      <c r="AWT8" s="851"/>
      <c r="AWU8" s="851"/>
      <c r="AWV8" s="851"/>
      <c r="AWW8" s="851"/>
      <c r="AWX8" s="851"/>
      <c r="AWY8" s="851"/>
      <c r="AWZ8" s="851"/>
      <c r="AXA8" s="851"/>
      <c r="AXB8" s="851"/>
      <c r="AXC8" s="851"/>
      <c r="AXD8" s="851"/>
      <c r="AXE8" s="851"/>
      <c r="AXF8" s="851"/>
      <c r="AXG8" s="851"/>
      <c r="AXH8" s="851"/>
      <c r="AXI8" s="851"/>
      <c r="AXJ8" s="851"/>
      <c r="AXK8" s="851"/>
      <c r="AXL8" s="851"/>
      <c r="AXM8" s="851"/>
      <c r="AXN8" s="851"/>
      <c r="AXO8" s="851"/>
      <c r="AXP8" s="851"/>
      <c r="AXQ8" s="851"/>
      <c r="AXR8" s="851"/>
      <c r="AXS8" s="851"/>
      <c r="AXT8" s="851"/>
      <c r="AXU8" s="851"/>
      <c r="AXV8" s="851"/>
      <c r="AXW8" s="851"/>
      <c r="AXX8" s="851"/>
      <c r="AXY8" s="851"/>
      <c r="AXZ8" s="851"/>
      <c r="AYA8" s="851"/>
      <c r="AYB8" s="851"/>
      <c r="AYC8" s="851"/>
      <c r="AYD8" s="851"/>
      <c r="AYE8" s="851"/>
      <c r="AYF8" s="851"/>
      <c r="AYG8" s="851"/>
      <c r="AYH8" s="851"/>
      <c r="AYI8" s="851"/>
      <c r="AYJ8" s="851"/>
      <c r="AYK8" s="851"/>
      <c r="AYL8" s="851"/>
      <c r="AYM8" s="851"/>
      <c r="AYN8" s="851"/>
      <c r="AYO8" s="851"/>
      <c r="AYP8" s="851"/>
      <c r="AYQ8" s="851"/>
      <c r="AYR8" s="851"/>
      <c r="AYS8" s="851"/>
      <c r="AYT8" s="851"/>
      <c r="AYU8" s="851"/>
      <c r="AYV8" s="851"/>
      <c r="AYW8" s="851"/>
      <c r="AYX8" s="851"/>
      <c r="AYY8" s="851"/>
      <c r="AYZ8" s="851"/>
      <c r="AZA8" s="851"/>
      <c r="AZB8" s="851"/>
      <c r="AZC8" s="851"/>
      <c r="AZD8" s="851"/>
      <c r="AZE8" s="851"/>
      <c r="AZF8" s="851"/>
      <c r="AZG8" s="851"/>
      <c r="AZH8" s="851"/>
      <c r="AZI8" s="851"/>
      <c r="AZJ8" s="851"/>
      <c r="AZK8" s="851"/>
      <c r="AZL8" s="851"/>
      <c r="AZM8" s="851"/>
      <c r="AZN8" s="851"/>
      <c r="AZO8" s="851"/>
      <c r="AZP8" s="851"/>
      <c r="AZQ8" s="851"/>
      <c r="AZR8" s="851"/>
      <c r="AZS8" s="851"/>
      <c r="AZT8" s="851"/>
      <c r="AZU8" s="851"/>
      <c r="AZV8" s="851"/>
      <c r="AZW8" s="851"/>
      <c r="AZX8" s="851"/>
      <c r="AZY8" s="851"/>
      <c r="AZZ8" s="851"/>
      <c r="BAA8" s="851"/>
      <c r="BAB8" s="851"/>
      <c r="BAC8" s="851"/>
      <c r="BAD8" s="851"/>
      <c r="BAE8" s="851"/>
      <c r="BAF8" s="851"/>
      <c r="BAG8" s="851"/>
      <c r="BAH8" s="851"/>
      <c r="BAI8" s="851"/>
      <c r="BAJ8" s="851"/>
      <c r="BAK8" s="851"/>
      <c r="BAL8" s="851"/>
      <c r="BAM8" s="851"/>
      <c r="BAN8" s="851"/>
      <c r="BAO8" s="851"/>
      <c r="BAP8" s="851"/>
      <c r="BAQ8" s="851"/>
      <c r="BAR8" s="851"/>
      <c r="BAS8" s="851"/>
      <c r="BAT8" s="851"/>
      <c r="BAU8" s="851"/>
      <c r="BAV8" s="851"/>
      <c r="BAW8" s="851"/>
      <c r="BAX8" s="851"/>
      <c r="BAY8" s="851"/>
      <c r="BAZ8" s="851"/>
      <c r="BBA8" s="851"/>
      <c r="BBB8" s="851"/>
      <c r="BBC8" s="851"/>
      <c r="BBD8" s="851"/>
      <c r="BBE8" s="851"/>
      <c r="BBF8" s="851"/>
      <c r="BBG8" s="851"/>
      <c r="BBH8" s="851"/>
      <c r="BBI8" s="851"/>
      <c r="BBJ8" s="851"/>
      <c r="BBK8" s="851"/>
      <c r="BBL8" s="851"/>
      <c r="BBM8" s="851"/>
      <c r="BBN8" s="851"/>
      <c r="BBO8" s="851"/>
      <c r="BBP8" s="851"/>
      <c r="BBQ8" s="851"/>
      <c r="BBR8" s="851"/>
      <c r="BBS8" s="851"/>
      <c r="BBT8" s="851"/>
      <c r="BBU8" s="851"/>
      <c r="BBV8" s="851"/>
      <c r="BBW8" s="851"/>
      <c r="BBX8" s="851"/>
      <c r="BBY8" s="851"/>
      <c r="BBZ8" s="851"/>
      <c r="BCA8" s="851"/>
      <c r="BCB8" s="851"/>
      <c r="BCC8" s="851"/>
      <c r="BCD8" s="851"/>
      <c r="BCE8" s="851"/>
      <c r="BCF8" s="851"/>
      <c r="BCG8" s="851"/>
      <c r="BCH8" s="851"/>
      <c r="BCI8" s="851"/>
      <c r="BCJ8" s="851"/>
      <c r="BCK8" s="851"/>
      <c r="BCL8" s="851"/>
      <c r="BCM8" s="851"/>
      <c r="BCN8" s="851"/>
      <c r="BCO8" s="851"/>
      <c r="BCP8" s="851"/>
      <c r="BCQ8" s="851"/>
      <c r="BCR8" s="851"/>
      <c r="BCS8" s="851"/>
      <c r="BCT8" s="851"/>
      <c r="BCU8" s="851"/>
      <c r="BCV8" s="851"/>
      <c r="BCW8" s="851"/>
      <c r="BCX8" s="851"/>
      <c r="BCY8" s="851"/>
      <c r="BCZ8" s="851"/>
      <c r="BDA8" s="851"/>
      <c r="BDB8" s="851"/>
      <c r="BDC8" s="851"/>
      <c r="BDD8" s="851"/>
      <c r="BDE8" s="851"/>
      <c r="BDF8" s="851"/>
      <c r="BDG8" s="851"/>
      <c r="BDH8" s="851"/>
      <c r="BDI8" s="851"/>
      <c r="BDJ8" s="851"/>
      <c r="BDK8" s="851"/>
      <c r="BDL8" s="851"/>
      <c r="BDM8" s="851"/>
      <c r="BDN8" s="851"/>
      <c r="BDO8" s="851"/>
      <c r="BDP8" s="851"/>
      <c r="BDQ8" s="851"/>
      <c r="BDR8" s="851"/>
      <c r="BDS8" s="851"/>
      <c r="BDT8" s="851"/>
      <c r="BDU8" s="851"/>
      <c r="BDV8" s="851"/>
      <c r="BDW8" s="851"/>
      <c r="BDX8" s="851"/>
      <c r="BDY8" s="851"/>
      <c r="BDZ8" s="851"/>
      <c r="BEA8" s="851"/>
      <c r="BEB8" s="851"/>
      <c r="BEC8" s="851"/>
      <c r="BED8" s="851"/>
      <c r="BEE8" s="851"/>
      <c r="BEF8" s="851"/>
      <c r="BEG8" s="851"/>
      <c r="BEH8" s="851"/>
      <c r="BEI8" s="851"/>
      <c r="BEJ8" s="851"/>
      <c r="BEK8" s="851"/>
      <c r="BEL8" s="851"/>
      <c r="BEM8" s="851"/>
      <c r="BEN8" s="851"/>
      <c r="BEO8" s="851"/>
      <c r="BEP8" s="851"/>
      <c r="BEQ8" s="851"/>
      <c r="BER8" s="851"/>
      <c r="BES8" s="851"/>
      <c r="BET8" s="851"/>
      <c r="BEU8" s="851"/>
      <c r="BEV8" s="851"/>
      <c r="BEW8" s="851"/>
      <c r="BEX8" s="851"/>
      <c r="BEY8" s="851"/>
      <c r="BEZ8" s="851"/>
      <c r="BFA8" s="851"/>
      <c r="BFB8" s="851"/>
      <c r="BFC8" s="851"/>
      <c r="BFD8" s="851"/>
      <c r="BFE8" s="851"/>
      <c r="BFF8" s="851"/>
      <c r="BFG8" s="851"/>
      <c r="BFH8" s="851"/>
      <c r="BFI8" s="851"/>
      <c r="BFJ8" s="851"/>
      <c r="BFK8" s="851"/>
      <c r="BFL8" s="851"/>
      <c r="BFM8" s="851"/>
      <c r="BFN8" s="851"/>
      <c r="BFO8" s="851"/>
      <c r="BFP8" s="851"/>
      <c r="BFQ8" s="851"/>
      <c r="BFR8" s="851"/>
      <c r="BFS8" s="851"/>
      <c r="BFT8" s="851"/>
      <c r="BFU8" s="851"/>
      <c r="BFV8" s="851"/>
      <c r="BFW8" s="851"/>
      <c r="BFX8" s="851"/>
      <c r="BFY8" s="851"/>
      <c r="BFZ8" s="851"/>
      <c r="BGA8" s="851"/>
      <c r="BGB8" s="851"/>
      <c r="BGC8" s="851"/>
      <c r="BGD8" s="851"/>
      <c r="BGE8" s="851"/>
      <c r="BGF8" s="851"/>
      <c r="BGG8" s="851"/>
      <c r="BGH8" s="851"/>
      <c r="BGI8" s="851"/>
      <c r="BGJ8" s="851"/>
      <c r="BGK8" s="851"/>
      <c r="BGL8" s="851"/>
      <c r="BGM8" s="851"/>
      <c r="BGN8" s="851"/>
      <c r="BGO8" s="851"/>
      <c r="BGP8" s="851"/>
      <c r="BGQ8" s="851"/>
      <c r="BGR8" s="851"/>
      <c r="BGS8" s="851"/>
      <c r="BGT8" s="851"/>
      <c r="BGU8" s="851"/>
      <c r="BGV8" s="851"/>
      <c r="BGW8" s="851"/>
      <c r="BGX8" s="851"/>
      <c r="BGY8" s="851"/>
      <c r="BGZ8" s="851"/>
      <c r="BHA8" s="851"/>
      <c r="BHB8" s="851"/>
      <c r="BHC8" s="851"/>
      <c r="BHD8" s="851"/>
      <c r="BHE8" s="851"/>
      <c r="BHF8" s="851"/>
      <c r="BHG8" s="851"/>
      <c r="BHH8" s="851"/>
      <c r="BHI8" s="851"/>
      <c r="BHJ8" s="851"/>
      <c r="BHK8" s="851"/>
      <c r="BHL8" s="851"/>
      <c r="BHM8" s="851"/>
      <c r="BHN8" s="851"/>
      <c r="BHO8" s="851"/>
      <c r="BHP8" s="851"/>
      <c r="BHQ8" s="851"/>
      <c r="BHR8" s="851"/>
      <c r="BHS8" s="851"/>
      <c r="BHT8" s="851"/>
      <c r="BHU8" s="851"/>
      <c r="BHV8" s="851"/>
      <c r="BHW8" s="851"/>
      <c r="BHX8" s="851"/>
      <c r="BHY8" s="851"/>
      <c r="BHZ8" s="851"/>
      <c r="BIA8" s="851"/>
      <c r="BIB8" s="851"/>
      <c r="BIC8" s="851"/>
      <c r="BID8" s="851"/>
      <c r="BIE8" s="851"/>
      <c r="BIF8" s="851"/>
      <c r="BIG8" s="851"/>
      <c r="BIH8" s="851"/>
      <c r="BII8" s="851"/>
      <c r="BIJ8" s="851"/>
      <c r="BIK8" s="851"/>
      <c r="BIL8" s="851"/>
      <c r="BIM8" s="851"/>
      <c r="BIN8" s="851"/>
      <c r="BIO8" s="851"/>
      <c r="BIP8" s="851"/>
      <c r="BIQ8" s="851"/>
      <c r="BIR8" s="851"/>
      <c r="BIS8" s="851"/>
      <c r="BIT8" s="851"/>
      <c r="BIU8" s="851"/>
      <c r="BIV8" s="851"/>
      <c r="BIW8" s="851"/>
      <c r="BIX8" s="851"/>
      <c r="BIY8" s="851"/>
      <c r="BIZ8" s="851"/>
      <c r="BJA8" s="851"/>
      <c r="BJB8" s="851"/>
      <c r="BJC8" s="851"/>
      <c r="BJD8" s="851"/>
      <c r="BJE8" s="851"/>
      <c r="BJF8" s="851"/>
      <c r="BJG8" s="851"/>
      <c r="BJH8" s="851"/>
      <c r="BJI8" s="851"/>
      <c r="BJJ8" s="851"/>
      <c r="BJK8" s="851"/>
      <c r="BJL8" s="851"/>
      <c r="BJM8" s="851"/>
      <c r="BJN8" s="851"/>
      <c r="BJO8" s="851"/>
      <c r="BJP8" s="851"/>
      <c r="BJQ8" s="851"/>
      <c r="BJR8" s="851"/>
      <c r="BJS8" s="851"/>
      <c r="BJT8" s="851"/>
      <c r="BJU8" s="851"/>
      <c r="BJV8" s="851"/>
      <c r="BJW8" s="851"/>
      <c r="BJX8" s="851"/>
      <c r="BJY8" s="851"/>
      <c r="BJZ8" s="851"/>
      <c r="BKA8" s="851"/>
      <c r="BKB8" s="851"/>
      <c r="BKC8" s="851"/>
      <c r="BKD8" s="851"/>
      <c r="BKE8" s="851"/>
      <c r="BKF8" s="851"/>
      <c r="BKG8" s="851"/>
      <c r="BKH8" s="851"/>
      <c r="BKI8" s="851"/>
      <c r="BKJ8" s="851"/>
      <c r="BKK8" s="851"/>
      <c r="BKL8" s="851"/>
      <c r="BKM8" s="851"/>
      <c r="BKN8" s="851"/>
      <c r="BKO8" s="851"/>
      <c r="BKP8" s="851"/>
      <c r="BKQ8" s="851"/>
      <c r="BKR8" s="851"/>
      <c r="BKS8" s="851"/>
      <c r="BKT8" s="851"/>
      <c r="BKU8" s="851"/>
      <c r="BKV8" s="851"/>
      <c r="BKW8" s="851"/>
      <c r="BKX8" s="851"/>
      <c r="BKY8" s="851"/>
      <c r="BKZ8" s="851"/>
      <c r="BLA8" s="851"/>
      <c r="BLB8" s="851"/>
      <c r="BLC8" s="851"/>
      <c r="BLD8" s="851"/>
      <c r="BLE8" s="851"/>
      <c r="BLF8" s="851"/>
      <c r="BLG8" s="851"/>
      <c r="BLH8" s="851"/>
      <c r="BLI8" s="851"/>
      <c r="BLJ8" s="851"/>
      <c r="BLK8" s="851"/>
      <c r="BLL8" s="851"/>
      <c r="BLM8" s="851"/>
      <c r="BLN8" s="851"/>
      <c r="BLO8" s="851"/>
      <c r="BLP8" s="851"/>
      <c r="BLQ8" s="851"/>
      <c r="BLR8" s="851"/>
      <c r="BLS8" s="851"/>
      <c r="BLT8" s="851"/>
      <c r="BLU8" s="851"/>
      <c r="BLV8" s="851"/>
      <c r="BLW8" s="851"/>
      <c r="BLX8" s="851"/>
      <c r="BLY8" s="851"/>
      <c r="BLZ8" s="851"/>
      <c r="BMA8" s="851"/>
      <c r="BMB8" s="851"/>
      <c r="BMC8" s="851"/>
      <c r="BMD8" s="851"/>
      <c r="BME8" s="851"/>
      <c r="BMF8" s="851"/>
      <c r="BMG8" s="851"/>
      <c r="BMH8" s="851"/>
      <c r="BMI8" s="851"/>
      <c r="BMJ8" s="851"/>
      <c r="BMK8" s="851"/>
      <c r="BML8" s="851"/>
      <c r="BMM8" s="851"/>
      <c r="BMN8" s="851"/>
      <c r="BMO8" s="851"/>
      <c r="BMP8" s="851"/>
      <c r="BMQ8" s="851"/>
      <c r="BMR8" s="851"/>
      <c r="BMS8" s="851"/>
      <c r="BMT8" s="851"/>
      <c r="BMU8" s="851"/>
      <c r="BMV8" s="851"/>
      <c r="BMW8" s="851"/>
      <c r="BMX8" s="851"/>
      <c r="BMY8" s="851"/>
      <c r="BMZ8" s="851"/>
      <c r="BNA8" s="851"/>
      <c r="BNB8" s="851"/>
      <c r="BNC8" s="851"/>
      <c r="BND8" s="851"/>
      <c r="BNE8" s="851"/>
      <c r="BNF8" s="851"/>
      <c r="BNG8" s="851"/>
      <c r="BNH8" s="851"/>
      <c r="BNI8" s="851"/>
      <c r="BNJ8" s="851"/>
      <c r="BNK8" s="851"/>
      <c r="BNL8" s="851"/>
      <c r="BNM8" s="851"/>
      <c r="BNN8" s="851"/>
      <c r="BNO8" s="851"/>
      <c r="BNP8" s="851"/>
      <c r="BNQ8" s="851"/>
      <c r="BNR8" s="851"/>
      <c r="BNS8" s="851"/>
      <c r="BNT8" s="851"/>
      <c r="BNU8" s="851"/>
      <c r="BNV8" s="851"/>
      <c r="BNW8" s="851"/>
      <c r="BNX8" s="851"/>
      <c r="BNY8" s="851"/>
      <c r="BNZ8" s="851"/>
      <c r="BOA8" s="851"/>
      <c r="BOB8" s="851"/>
      <c r="BOC8" s="851"/>
      <c r="BOD8" s="851"/>
      <c r="BOE8" s="851"/>
      <c r="BOF8" s="851"/>
      <c r="BOG8" s="851"/>
      <c r="BOH8" s="851"/>
      <c r="BOI8" s="851"/>
      <c r="BOJ8" s="851"/>
      <c r="BOK8" s="851"/>
      <c r="BOL8" s="851"/>
      <c r="BOM8" s="851"/>
      <c r="BON8" s="851"/>
      <c r="BOO8" s="851"/>
      <c r="BOP8" s="851"/>
      <c r="BOQ8" s="851"/>
      <c r="BOR8" s="851"/>
      <c r="BOS8" s="851"/>
      <c r="BOT8" s="851"/>
      <c r="BOU8" s="851"/>
      <c r="BOV8" s="851"/>
      <c r="BOW8" s="851"/>
      <c r="BOX8" s="851"/>
      <c r="BOY8" s="851"/>
      <c r="BOZ8" s="851"/>
      <c r="BPA8" s="851"/>
      <c r="BPB8" s="851"/>
      <c r="BPC8" s="851"/>
      <c r="BPD8" s="851"/>
      <c r="BPE8" s="851"/>
      <c r="BPF8" s="851"/>
      <c r="BPG8" s="851"/>
      <c r="BPH8" s="851"/>
      <c r="BPI8" s="851"/>
      <c r="BPJ8" s="851"/>
      <c r="BPK8" s="851"/>
      <c r="BPL8" s="851"/>
      <c r="BPM8" s="851"/>
      <c r="BPN8" s="851"/>
      <c r="BPO8" s="851"/>
      <c r="BPP8" s="851"/>
      <c r="BPQ8" s="851"/>
      <c r="BPR8" s="851"/>
      <c r="BPS8" s="851"/>
      <c r="BPT8" s="851"/>
      <c r="BPU8" s="851"/>
      <c r="BPV8" s="851"/>
      <c r="BPW8" s="851"/>
      <c r="BPX8" s="851"/>
      <c r="BPY8" s="851"/>
      <c r="BPZ8" s="851"/>
      <c r="BQA8" s="851"/>
      <c r="BQB8" s="851"/>
      <c r="BQC8" s="851"/>
      <c r="BQD8" s="851"/>
      <c r="BQE8" s="851"/>
      <c r="BQF8" s="851"/>
      <c r="BQG8" s="851"/>
      <c r="BQH8" s="851"/>
      <c r="BQI8" s="851"/>
      <c r="BQJ8" s="851"/>
      <c r="BQK8" s="851"/>
      <c r="BQL8" s="851"/>
      <c r="BQM8" s="851"/>
      <c r="BQN8" s="851"/>
      <c r="BQO8" s="851"/>
      <c r="BQP8" s="851"/>
      <c r="BQQ8" s="851"/>
      <c r="BQR8" s="851"/>
      <c r="BQS8" s="851"/>
      <c r="BQT8" s="851"/>
      <c r="BQU8" s="851"/>
      <c r="BQV8" s="851"/>
      <c r="BQW8" s="851"/>
      <c r="BQX8" s="851"/>
      <c r="BQY8" s="851"/>
      <c r="BQZ8" s="851"/>
      <c r="BRA8" s="851"/>
      <c r="BRB8" s="851"/>
      <c r="BRC8" s="851"/>
      <c r="BRD8" s="851"/>
      <c r="BRE8" s="851"/>
      <c r="BRF8" s="851"/>
      <c r="BRG8" s="851"/>
      <c r="BRH8" s="851"/>
      <c r="BRI8" s="851"/>
      <c r="BRJ8" s="851"/>
      <c r="BRK8" s="851"/>
      <c r="BRL8" s="851"/>
      <c r="BRM8" s="851"/>
      <c r="BRN8" s="851"/>
      <c r="BRO8" s="851"/>
      <c r="BRP8" s="851"/>
      <c r="BRQ8" s="851"/>
      <c r="BRR8" s="851"/>
      <c r="BRS8" s="851"/>
      <c r="BRT8" s="851"/>
      <c r="BRU8" s="851"/>
      <c r="BRV8" s="851"/>
      <c r="BRW8" s="851"/>
      <c r="BRX8" s="851"/>
      <c r="BRY8" s="851"/>
      <c r="BRZ8" s="851"/>
      <c r="BSA8" s="851"/>
      <c r="BSB8" s="851"/>
      <c r="BSC8" s="851"/>
      <c r="BSD8" s="851"/>
      <c r="BSE8" s="851"/>
      <c r="BSF8" s="851"/>
      <c r="BSG8" s="851"/>
      <c r="BSH8" s="851"/>
      <c r="BSI8" s="851"/>
      <c r="BSJ8" s="851"/>
      <c r="BSK8" s="851"/>
      <c r="BSL8" s="851"/>
      <c r="BSM8" s="851"/>
      <c r="BSN8" s="851"/>
      <c r="BSO8" s="851"/>
      <c r="BSP8" s="851"/>
      <c r="BSQ8" s="851"/>
      <c r="BSR8" s="851"/>
      <c r="BSS8" s="851"/>
      <c r="BST8" s="851"/>
      <c r="BSU8" s="851"/>
      <c r="BSV8" s="851"/>
      <c r="BSW8" s="851"/>
      <c r="BSX8" s="851"/>
      <c r="BSY8" s="851"/>
      <c r="BSZ8" s="851"/>
      <c r="BTA8" s="851"/>
      <c r="BTB8" s="851"/>
      <c r="BTC8" s="851"/>
      <c r="BTD8" s="851"/>
      <c r="BTE8" s="851"/>
      <c r="BTF8" s="851"/>
      <c r="BTG8" s="851"/>
      <c r="BTH8" s="851"/>
      <c r="BTI8" s="851"/>
      <c r="BTJ8" s="851"/>
      <c r="BTK8" s="851"/>
      <c r="BTL8" s="851"/>
      <c r="BTM8" s="851"/>
      <c r="BTN8" s="851"/>
      <c r="BTO8" s="851"/>
      <c r="BTP8" s="851"/>
      <c r="BTQ8" s="851"/>
      <c r="BTR8" s="851"/>
      <c r="BTS8" s="851"/>
      <c r="BTT8" s="851"/>
      <c r="BTU8" s="851"/>
      <c r="BTV8" s="851"/>
      <c r="BTW8" s="851"/>
      <c r="BTX8" s="851"/>
      <c r="BTY8" s="851"/>
      <c r="BTZ8" s="851"/>
      <c r="BUA8" s="851"/>
      <c r="BUB8" s="851"/>
      <c r="BUC8" s="851"/>
      <c r="BUD8" s="851"/>
      <c r="BUE8" s="851"/>
      <c r="BUF8" s="851"/>
      <c r="BUG8" s="851"/>
      <c r="BUH8" s="851"/>
      <c r="BUI8" s="851"/>
      <c r="BUJ8" s="851"/>
      <c r="BUK8" s="851"/>
      <c r="BUL8" s="851"/>
      <c r="BUM8" s="851"/>
      <c r="BUN8" s="851"/>
      <c r="BUO8" s="851"/>
      <c r="BUP8" s="851"/>
      <c r="BUQ8" s="851"/>
      <c r="BUR8" s="851"/>
      <c r="BUS8" s="851"/>
      <c r="BUT8" s="851"/>
      <c r="BUU8" s="851"/>
      <c r="BUV8" s="851"/>
      <c r="BUW8" s="851"/>
      <c r="BUX8" s="851"/>
      <c r="BUY8" s="851"/>
      <c r="BUZ8" s="851"/>
      <c r="BVA8" s="851"/>
      <c r="BVB8" s="851"/>
      <c r="BVC8" s="851"/>
      <c r="BVD8" s="851"/>
      <c r="BVE8" s="851"/>
      <c r="BVF8" s="851"/>
      <c r="BVG8" s="851"/>
      <c r="BVH8" s="851"/>
      <c r="BVI8" s="851"/>
      <c r="BVJ8" s="851"/>
      <c r="BVK8" s="851"/>
      <c r="BVL8" s="851"/>
      <c r="BVM8" s="851"/>
      <c r="BVN8" s="851"/>
      <c r="BVO8" s="851"/>
      <c r="BVP8" s="851"/>
      <c r="BVQ8" s="851"/>
      <c r="BVR8" s="851"/>
      <c r="BVS8" s="851"/>
      <c r="BVT8" s="851"/>
      <c r="BVU8" s="851"/>
      <c r="BVV8" s="851"/>
      <c r="BVW8" s="851"/>
      <c r="BVX8" s="851"/>
      <c r="BVY8" s="851"/>
      <c r="BVZ8" s="851"/>
      <c r="BWA8" s="851"/>
      <c r="BWB8" s="851"/>
      <c r="BWC8" s="851"/>
      <c r="BWD8" s="851"/>
      <c r="BWE8" s="851"/>
      <c r="BWF8" s="851"/>
      <c r="BWG8" s="851"/>
      <c r="BWH8" s="851"/>
      <c r="BWI8" s="851"/>
      <c r="BWJ8" s="851"/>
      <c r="BWK8" s="851"/>
      <c r="BWL8" s="851"/>
      <c r="BWM8" s="851"/>
      <c r="BWN8" s="851"/>
      <c r="BWO8" s="851"/>
      <c r="BWP8" s="851"/>
      <c r="BWQ8" s="851"/>
      <c r="BWR8" s="851"/>
      <c r="BWS8" s="851"/>
      <c r="BWT8" s="851"/>
      <c r="BWU8" s="851"/>
      <c r="BWV8" s="851"/>
      <c r="BWW8" s="851"/>
      <c r="BWX8" s="851"/>
      <c r="BWY8" s="851"/>
      <c r="BWZ8" s="851"/>
      <c r="BXA8" s="851"/>
      <c r="BXB8" s="851"/>
      <c r="BXC8" s="851"/>
      <c r="BXD8" s="851"/>
      <c r="BXE8" s="851"/>
      <c r="BXF8" s="851"/>
      <c r="BXG8" s="851"/>
      <c r="BXH8" s="851"/>
      <c r="BXI8" s="851"/>
      <c r="BXJ8" s="851"/>
      <c r="BXK8" s="851"/>
      <c r="BXL8" s="851"/>
      <c r="BXM8" s="851"/>
      <c r="BXN8" s="851"/>
      <c r="BXO8" s="851"/>
      <c r="BXP8" s="851"/>
      <c r="BXQ8" s="851"/>
      <c r="BXR8" s="851"/>
      <c r="BXS8" s="851"/>
      <c r="BXT8" s="851"/>
      <c r="BXU8" s="851"/>
      <c r="BXV8" s="851"/>
      <c r="BXW8" s="851"/>
      <c r="BXX8" s="851"/>
      <c r="BXY8" s="851"/>
      <c r="BXZ8" s="851"/>
      <c r="BYA8" s="851"/>
      <c r="BYB8" s="851"/>
      <c r="BYC8" s="851"/>
      <c r="BYD8" s="851"/>
      <c r="BYE8" s="851"/>
      <c r="BYF8" s="851"/>
      <c r="BYG8" s="851"/>
      <c r="BYH8" s="851"/>
      <c r="BYI8" s="851"/>
      <c r="BYJ8" s="851"/>
      <c r="BYK8" s="851"/>
      <c r="BYL8" s="851"/>
      <c r="BYM8" s="851"/>
      <c r="BYN8" s="851"/>
      <c r="BYO8" s="851"/>
      <c r="BYP8" s="851"/>
      <c r="BYQ8" s="851"/>
      <c r="BYR8" s="851"/>
      <c r="BYS8" s="851"/>
      <c r="BYT8" s="851"/>
      <c r="BYU8" s="851"/>
      <c r="BYV8" s="851"/>
      <c r="BYW8" s="851"/>
      <c r="BYX8" s="851"/>
      <c r="BYY8" s="851"/>
      <c r="BYZ8" s="851"/>
      <c r="BZA8" s="851"/>
      <c r="BZB8" s="851"/>
      <c r="BZC8" s="851"/>
      <c r="BZD8" s="851"/>
      <c r="BZE8" s="851"/>
      <c r="BZF8" s="851"/>
      <c r="BZG8" s="851"/>
      <c r="BZH8" s="851"/>
      <c r="BZI8" s="851"/>
      <c r="BZJ8" s="851"/>
      <c r="BZK8" s="851"/>
      <c r="BZL8" s="851"/>
      <c r="BZM8" s="851"/>
      <c r="BZN8" s="851"/>
      <c r="BZO8" s="851"/>
      <c r="BZP8" s="851"/>
      <c r="BZQ8" s="851"/>
      <c r="BZR8" s="851"/>
      <c r="BZS8" s="851"/>
      <c r="BZT8" s="851"/>
      <c r="BZU8" s="851"/>
      <c r="BZV8" s="851"/>
      <c r="BZW8" s="851"/>
      <c r="BZX8" s="851"/>
      <c r="BZY8" s="851"/>
      <c r="BZZ8" s="851"/>
      <c r="CAA8" s="851"/>
      <c r="CAB8" s="851"/>
      <c r="CAC8" s="851"/>
      <c r="CAD8" s="851"/>
      <c r="CAE8" s="851"/>
      <c r="CAF8" s="851"/>
      <c r="CAG8" s="851"/>
      <c r="CAH8" s="851"/>
      <c r="CAI8" s="851"/>
      <c r="CAJ8" s="851"/>
      <c r="CAK8" s="851"/>
      <c r="CAL8" s="851"/>
      <c r="CAM8" s="851"/>
      <c r="CAN8" s="851"/>
      <c r="CAO8" s="851"/>
      <c r="CAP8" s="851"/>
      <c r="CAQ8" s="851"/>
      <c r="CAR8" s="851"/>
      <c r="CAS8" s="851"/>
      <c r="CAT8" s="851"/>
      <c r="CAU8" s="851"/>
      <c r="CAV8" s="851"/>
      <c r="CAW8" s="851"/>
      <c r="CAX8" s="851"/>
      <c r="CAY8" s="851"/>
      <c r="CAZ8" s="851"/>
      <c r="CBA8" s="851"/>
      <c r="CBB8" s="851"/>
      <c r="CBC8" s="851"/>
      <c r="CBD8" s="851"/>
      <c r="CBE8" s="851"/>
      <c r="CBF8" s="851"/>
      <c r="CBG8" s="851"/>
      <c r="CBH8" s="851"/>
      <c r="CBI8" s="851"/>
      <c r="CBJ8" s="851"/>
      <c r="CBK8" s="851"/>
      <c r="CBL8" s="851"/>
      <c r="CBM8" s="851"/>
      <c r="CBN8" s="851"/>
      <c r="CBO8" s="851"/>
      <c r="CBP8" s="851"/>
      <c r="CBQ8" s="851"/>
      <c r="CBR8" s="851"/>
      <c r="CBS8" s="851"/>
      <c r="CBT8" s="851"/>
      <c r="CBU8" s="851"/>
      <c r="CBV8" s="851"/>
      <c r="CBW8" s="851"/>
      <c r="CBX8" s="851"/>
      <c r="CBY8" s="851"/>
      <c r="CBZ8" s="851"/>
      <c r="CCA8" s="851"/>
      <c r="CCB8" s="851"/>
      <c r="CCC8" s="851"/>
      <c r="CCD8" s="851"/>
      <c r="CCE8" s="851"/>
      <c r="CCF8" s="851"/>
      <c r="CCG8" s="851"/>
      <c r="CCH8" s="851"/>
      <c r="CCI8" s="851"/>
      <c r="CCJ8" s="851"/>
      <c r="CCK8" s="851"/>
      <c r="CCL8" s="851"/>
      <c r="CCM8" s="851"/>
      <c r="CCN8" s="851"/>
      <c r="CCO8" s="851"/>
      <c r="CCP8" s="851"/>
      <c r="CCQ8" s="851"/>
      <c r="CCR8" s="851"/>
      <c r="CCS8" s="851"/>
      <c r="CCT8" s="851"/>
      <c r="CCU8" s="851"/>
      <c r="CCV8" s="851"/>
      <c r="CCW8" s="851"/>
      <c r="CCX8" s="851"/>
      <c r="CCY8" s="851"/>
      <c r="CCZ8" s="851"/>
      <c r="CDA8" s="851"/>
      <c r="CDB8" s="851"/>
      <c r="CDC8" s="851"/>
      <c r="CDD8" s="851"/>
      <c r="CDE8" s="851"/>
      <c r="CDF8" s="851"/>
      <c r="CDG8" s="851"/>
      <c r="CDH8" s="851"/>
      <c r="CDI8" s="851"/>
      <c r="CDJ8" s="851"/>
      <c r="CDK8" s="851"/>
      <c r="CDL8" s="851"/>
      <c r="CDM8" s="851"/>
      <c r="CDN8" s="851"/>
      <c r="CDO8" s="851"/>
      <c r="CDP8" s="851"/>
      <c r="CDQ8" s="851"/>
      <c r="CDR8" s="851"/>
      <c r="CDS8" s="851"/>
      <c r="CDT8" s="851"/>
      <c r="CDU8" s="851"/>
      <c r="CDV8" s="851"/>
      <c r="CDW8" s="851"/>
      <c r="CDX8" s="851"/>
      <c r="CDY8" s="851"/>
      <c r="CDZ8" s="851"/>
      <c r="CEA8" s="851"/>
      <c r="CEB8" s="851"/>
      <c r="CEC8" s="851"/>
      <c r="CED8" s="851"/>
      <c r="CEE8" s="851"/>
      <c r="CEF8" s="851"/>
      <c r="CEG8" s="851"/>
      <c r="CEH8" s="851"/>
      <c r="CEI8" s="851"/>
      <c r="CEJ8" s="851"/>
      <c r="CEK8" s="851"/>
      <c r="CEL8" s="851"/>
      <c r="CEM8" s="851"/>
      <c r="CEN8" s="851"/>
      <c r="CEO8" s="851"/>
      <c r="CEP8" s="851"/>
      <c r="CEQ8" s="851"/>
      <c r="CER8" s="851"/>
      <c r="CES8" s="851"/>
      <c r="CET8" s="851"/>
      <c r="CEU8" s="851"/>
      <c r="CEV8" s="851"/>
      <c r="CEW8" s="851"/>
      <c r="CEX8" s="851"/>
      <c r="CEY8" s="851"/>
      <c r="CEZ8" s="851"/>
      <c r="CFA8" s="851"/>
      <c r="CFB8" s="851"/>
      <c r="CFC8" s="851"/>
      <c r="CFD8" s="851"/>
      <c r="CFE8" s="851"/>
      <c r="CFF8" s="851"/>
      <c r="CFG8" s="851"/>
      <c r="CFH8" s="851"/>
      <c r="CFI8" s="851"/>
      <c r="CFJ8" s="851"/>
      <c r="CFK8" s="851"/>
      <c r="CFL8" s="851"/>
      <c r="CFM8" s="851"/>
      <c r="CFN8" s="851"/>
      <c r="CFO8" s="851"/>
      <c r="CFP8" s="851"/>
      <c r="CFQ8" s="851"/>
      <c r="CFR8" s="851"/>
      <c r="CFS8" s="851"/>
      <c r="CFT8" s="851"/>
      <c r="CFU8" s="851"/>
      <c r="CFV8" s="851"/>
      <c r="CFW8" s="851"/>
      <c r="CFX8" s="851"/>
      <c r="CFY8" s="851"/>
      <c r="CFZ8" s="851"/>
      <c r="CGA8" s="851"/>
      <c r="CGB8" s="851"/>
      <c r="CGC8" s="851"/>
      <c r="CGD8" s="851"/>
      <c r="CGE8" s="851"/>
      <c r="CGF8" s="851"/>
      <c r="CGG8" s="851"/>
      <c r="CGH8" s="851"/>
      <c r="CGI8" s="851"/>
      <c r="CGJ8" s="851"/>
      <c r="CGK8" s="851"/>
      <c r="CGL8" s="851"/>
      <c r="CGM8" s="851"/>
      <c r="CGN8" s="851"/>
      <c r="CGO8" s="851"/>
      <c r="CGP8" s="851"/>
      <c r="CGQ8" s="851"/>
      <c r="CGR8" s="851"/>
      <c r="CGS8" s="851"/>
      <c r="CGT8" s="851"/>
      <c r="CGU8" s="851"/>
      <c r="CGV8" s="851"/>
      <c r="CGW8" s="851"/>
      <c r="CGX8" s="851"/>
      <c r="CGY8" s="851"/>
      <c r="CGZ8" s="851"/>
      <c r="CHA8" s="851"/>
      <c r="CHB8" s="851"/>
      <c r="CHC8" s="851"/>
      <c r="CHD8" s="851"/>
      <c r="CHE8" s="851"/>
      <c r="CHF8" s="851"/>
      <c r="CHG8" s="851"/>
      <c r="CHH8" s="851"/>
      <c r="CHI8" s="851"/>
      <c r="CHJ8" s="851"/>
      <c r="CHK8" s="851"/>
      <c r="CHL8" s="851"/>
      <c r="CHM8" s="851"/>
      <c r="CHN8" s="851"/>
      <c r="CHO8" s="851"/>
      <c r="CHP8" s="851"/>
      <c r="CHQ8" s="851"/>
      <c r="CHR8" s="851"/>
      <c r="CHS8" s="851"/>
      <c r="CHT8" s="851"/>
      <c r="CHU8" s="851"/>
      <c r="CHV8" s="851"/>
      <c r="CHW8" s="851"/>
      <c r="CHX8" s="851"/>
      <c r="CHY8" s="851"/>
      <c r="CHZ8" s="851"/>
      <c r="CIA8" s="851"/>
      <c r="CIB8" s="851"/>
      <c r="CIC8" s="851"/>
      <c r="CID8" s="851"/>
      <c r="CIE8" s="851"/>
      <c r="CIF8" s="851"/>
      <c r="CIG8" s="851"/>
      <c r="CIH8" s="851"/>
      <c r="CII8" s="851"/>
      <c r="CIJ8" s="851"/>
      <c r="CIK8" s="851"/>
      <c r="CIL8" s="851"/>
      <c r="CIM8" s="851"/>
      <c r="CIN8" s="851"/>
      <c r="CIO8" s="851"/>
      <c r="CIP8" s="851"/>
      <c r="CIQ8" s="851"/>
      <c r="CIR8" s="851"/>
      <c r="CIS8" s="851"/>
      <c r="CIT8" s="851"/>
      <c r="CIU8" s="851"/>
      <c r="CIV8" s="851"/>
      <c r="CIW8" s="851"/>
      <c r="CIX8" s="851"/>
      <c r="CIY8" s="851"/>
      <c r="CIZ8" s="851"/>
      <c r="CJA8" s="851"/>
      <c r="CJB8" s="851"/>
      <c r="CJC8" s="851"/>
      <c r="CJD8" s="851"/>
      <c r="CJE8" s="851"/>
      <c r="CJF8" s="851"/>
      <c r="CJG8" s="851"/>
      <c r="CJH8" s="851"/>
      <c r="CJI8" s="851"/>
      <c r="CJJ8" s="851"/>
      <c r="CJK8" s="851"/>
      <c r="CJL8" s="851"/>
      <c r="CJM8" s="851"/>
      <c r="CJN8" s="851"/>
      <c r="CJO8" s="851"/>
      <c r="CJP8" s="851"/>
      <c r="CJQ8" s="851"/>
      <c r="CJR8" s="851"/>
      <c r="CJS8" s="851"/>
      <c r="CJT8" s="851"/>
      <c r="CJU8" s="851"/>
      <c r="CJV8" s="851"/>
      <c r="CJW8" s="851"/>
      <c r="CJX8" s="851"/>
      <c r="CJY8" s="851"/>
      <c r="CJZ8" s="851"/>
      <c r="CKA8" s="851"/>
      <c r="CKB8" s="851"/>
      <c r="CKC8" s="851"/>
      <c r="CKD8" s="851"/>
      <c r="CKE8" s="851"/>
      <c r="CKF8" s="851"/>
      <c r="CKG8" s="851"/>
      <c r="CKH8" s="851"/>
      <c r="CKI8" s="851"/>
      <c r="CKJ8" s="851"/>
      <c r="CKK8" s="851"/>
      <c r="CKL8" s="851"/>
      <c r="CKM8" s="851"/>
      <c r="CKN8" s="851"/>
      <c r="CKO8" s="851"/>
      <c r="CKP8" s="851"/>
      <c r="CKQ8" s="851"/>
      <c r="CKR8" s="851"/>
      <c r="CKS8" s="851"/>
      <c r="CKT8" s="851"/>
      <c r="CKU8" s="851"/>
      <c r="CKV8" s="851"/>
      <c r="CKW8" s="851"/>
      <c r="CKX8" s="851"/>
      <c r="CKY8" s="851"/>
      <c r="CKZ8" s="851"/>
      <c r="CLA8" s="851"/>
      <c r="CLB8" s="851"/>
      <c r="CLC8" s="851"/>
      <c r="CLD8" s="851"/>
      <c r="CLE8" s="851"/>
      <c r="CLF8" s="851"/>
      <c r="CLG8" s="851"/>
      <c r="CLH8" s="851"/>
      <c r="CLI8" s="851"/>
      <c r="CLJ8" s="851"/>
      <c r="CLK8" s="851"/>
      <c r="CLL8" s="851"/>
      <c r="CLM8" s="851"/>
      <c r="CLN8" s="851"/>
      <c r="CLO8" s="851"/>
      <c r="CLP8" s="851"/>
      <c r="CLQ8" s="851"/>
      <c r="CLR8" s="851"/>
      <c r="CLS8" s="851"/>
      <c r="CLT8" s="851"/>
      <c r="CLU8" s="851"/>
      <c r="CLV8" s="851"/>
      <c r="CLW8" s="851"/>
      <c r="CLX8" s="851"/>
      <c r="CLY8" s="851"/>
      <c r="CLZ8" s="851"/>
      <c r="CMA8" s="851"/>
      <c r="CMB8" s="851"/>
      <c r="CMC8" s="851"/>
      <c r="CMD8" s="851"/>
      <c r="CME8" s="851"/>
      <c r="CMF8" s="851"/>
      <c r="CMG8" s="851"/>
      <c r="CMH8" s="851"/>
      <c r="CMI8" s="851"/>
      <c r="CMJ8" s="851"/>
      <c r="CMK8" s="851"/>
      <c r="CML8" s="851"/>
      <c r="CMM8" s="851"/>
      <c r="CMN8" s="851"/>
      <c r="CMO8" s="851"/>
      <c r="CMP8" s="851"/>
      <c r="CMQ8" s="851"/>
      <c r="CMR8" s="851"/>
      <c r="CMS8" s="851"/>
      <c r="CMT8" s="851"/>
      <c r="CMU8" s="851"/>
      <c r="CMV8" s="851"/>
      <c r="CMW8" s="851"/>
      <c r="CMX8" s="851"/>
      <c r="CMY8" s="851"/>
      <c r="CMZ8" s="851"/>
      <c r="CNA8" s="851"/>
      <c r="CNB8" s="851"/>
      <c r="CNC8" s="851"/>
      <c r="CND8" s="851"/>
      <c r="CNE8" s="851"/>
      <c r="CNF8" s="851"/>
      <c r="CNG8" s="851"/>
      <c r="CNH8" s="851"/>
      <c r="CNI8" s="851"/>
      <c r="CNJ8" s="851"/>
      <c r="CNK8" s="851"/>
      <c r="CNL8" s="851"/>
      <c r="CNM8" s="851"/>
      <c r="CNN8" s="851"/>
      <c r="CNO8" s="851"/>
      <c r="CNP8" s="851"/>
      <c r="CNQ8" s="851"/>
      <c r="CNR8" s="851"/>
      <c r="CNS8" s="851"/>
      <c r="CNT8" s="851"/>
      <c r="CNU8" s="851"/>
      <c r="CNV8" s="851"/>
      <c r="CNW8" s="851"/>
      <c r="CNX8" s="851"/>
      <c r="CNY8" s="851"/>
      <c r="CNZ8" s="851"/>
      <c r="COA8" s="851"/>
      <c r="COB8" s="851"/>
      <c r="COC8" s="851"/>
      <c r="COD8" s="851"/>
      <c r="COE8" s="851"/>
      <c r="COF8" s="851"/>
      <c r="COG8" s="851"/>
      <c r="COH8" s="851"/>
      <c r="COI8" s="851"/>
      <c r="COJ8" s="851"/>
      <c r="COK8" s="851"/>
      <c r="COL8" s="851"/>
      <c r="COM8" s="851"/>
      <c r="CON8" s="851"/>
      <c r="COO8" s="851"/>
      <c r="COP8" s="851"/>
      <c r="COQ8" s="851"/>
      <c r="COR8" s="851"/>
      <c r="COS8" s="851"/>
      <c r="COT8" s="851"/>
      <c r="COU8" s="851"/>
      <c r="COV8" s="851"/>
      <c r="COW8" s="851"/>
      <c r="COX8" s="851"/>
      <c r="COY8" s="851"/>
      <c r="COZ8" s="851"/>
      <c r="CPA8" s="851"/>
      <c r="CPB8" s="851"/>
      <c r="CPC8" s="851"/>
      <c r="CPD8" s="851"/>
      <c r="CPE8" s="851"/>
      <c r="CPF8" s="851"/>
      <c r="CPG8" s="851"/>
      <c r="CPH8" s="851"/>
      <c r="CPI8" s="851"/>
      <c r="CPJ8" s="851"/>
      <c r="CPK8" s="851"/>
      <c r="CPL8" s="851"/>
      <c r="CPM8" s="851"/>
      <c r="CPN8" s="851"/>
      <c r="CPO8" s="851"/>
      <c r="CPP8" s="851"/>
      <c r="CPQ8" s="851"/>
      <c r="CPR8" s="851"/>
      <c r="CPS8" s="851"/>
      <c r="CPT8" s="851"/>
      <c r="CPU8" s="851"/>
      <c r="CPV8" s="851"/>
      <c r="CPW8" s="851"/>
      <c r="CPX8" s="851"/>
      <c r="CPY8" s="851"/>
      <c r="CPZ8" s="851"/>
      <c r="CQA8" s="851"/>
      <c r="CQB8" s="851"/>
      <c r="CQC8" s="851"/>
      <c r="CQD8" s="851"/>
      <c r="CQE8" s="851"/>
      <c r="CQF8" s="851"/>
      <c r="CQG8" s="851"/>
      <c r="CQH8" s="851"/>
      <c r="CQI8" s="851"/>
      <c r="CQJ8" s="851"/>
      <c r="CQK8" s="851"/>
      <c r="CQL8" s="851"/>
      <c r="CQM8" s="851"/>
      <c r="CQN8" s="851"/>
      <c r="CQO8" s="851"/>
      <c r="CQP8" s="851"/>
      <c r="CQQ8" s="851"/>
      <c r="CQR8" s="851"/>
      <c r="CQS8" s="851"/>
      <c r="CQT8" s="851"/>
      <c r="CQU8" s="851"/>
      <c r="CQV8" s="851"/>
      <c r="CQW8" s="851"/>
      <c r="CQX8" s="851"/>
      <c r="CQY8" s="851"/>
      <c r="CQZ8" s="851"/>
      <c r="CRA8" s="851"/>
      <c r="CRB8" s="851"/>
      <c r="CRC8" s="851"/>
      <c r="CRD8" s="851"/>
      <c r="CRE8" s="851"/>
      <c r="CRF8" s="851"/>
      <c r="CRG8" s="851"/>
      <c r="CRH8" s="851"/>
      <c r="CRI8" s="851"/>
      <c r="CRJ8" s="851"/>
      <c r="CRK8" s="851"/>
      <c r="CRL8" s="851"/>
      <c r="CRM8" s="851"/>
      <c r="CRN8" s="851"/>
      <c r="CRO8" s="851"/>
      <c r="CRP8" s="851"/>
      <c r="CRQ8" s="851"/>
      <c r="CRR8" s="851"/>
      <c r="CRS8" s="851"/>
      <c r="CRT8" s="851"/>
      <c r="CRU8" s="851"/>
      <c r="CRV8" s="851"/>
      <c r="CRW8" s="851"/>
      <c r="CRX8" s="851"/>
      <c r="CRY8" s="851"/>
      <c r="CRZ8" s="851"/>
      <c r="CSA8" s="851"/>
      <c r="CSB8" s="851"/>
      <c r="CSC8" s="851"/>
      <c r="CSD8" s="851"/>
      <c r="CSE8" s="851"/>
      <c r="CSF8" s="851"/>
      <c r="CSG8" s="851"/>
      <c r="CSH8" s="851"/>
      <c r="CSI8" s="851"/>
      <c r="CSJ8" s="851"/>
      <c r="CSK8" s="851"/>
      <c r="CSL8" s="851"/>
      <c r="CSM8" s="851"/>
      <c r="CSN8" s="851"/>
      <c r="CSO8" s="851"/>
      <c r="CSP8" s="851"/>
      <c r="CSQ8" s="851"/>
      <c r="CSR8" s="851"/>
      <c r="CSS8" s="851"/>
      <c r="CST8" s="851"/>
      <c r="CSU8" s="851"/>
      <c r="CSV8" s="851"/>
      <c r="CSW8" s="851"/>
      <c r="CSX8" s="851"/>
      <c r="CSY8" s="851"/>
      <c r="CSZ8" s="851"/>
      <c r="CTA8" s="851"/>
      <c r="CTB8" s="851"/>
      <c r="CTC8" s="851"/>
      <c r="CTD8" s="851"/>
      <c r="CTE8" s="851"/>
      <c r="CTF8" s="851"/>
      <c r="CTG8" s="851"/>
      <c r="CTH8" s="851"/>
      <c r="CTI8" s="851"/>
      <c r="CTJ8" s="851"/>
      <c r="CTK8" s="851"/>
      <c r="CTL8" s="851"/>
      <c r="CTM8" s="851"/>
      <c r="CTN8" s="851"/>
      <c r="CTO8" s="851"/>
      <c r="CTP8" s="851"/>
      <c r="CTQ8" s="851"/>
      <c r="CTR8" s="851"/>
      <c r="CTS8" s="851"/>
      <c r="CTT8" s="851"/>
      <c r="CTU8" s="851"/>
      <c r="CTV8" s="851"/>
      <c r="CTW8" s="851"/>
      <c r="CTX8" s="851"/>
      <c r="CTY8" s="851"/>
      <c r="CTZ8" s="851"/>
      <c r="CUA8" s="851"/>
      <c r="CUB8" s="851"/>
      <c r="CUC8" s="851"/>
      <c r="CUD8" s="851"/>
      <c r="CUE8" s="851"/>
      <c r="CUF8" s="851"/>
      <c r="CUG8" s="851"/>
      <c r="CUH8" s="851"/>
      <c r="CUI8" s="851"/>
      <c r="CUJ8" s="851"/>
      <c r="CUK8" s="851"/>
      <c r="CUL8" s="851"/>
      <c r="CUM8" s="851"/>
      <c r="CUN8" s="851"/>
      <c r="CUO8" s="851"/>
      <c r="CUP8" s="851"/>
      <c r="CUQ8" s="851"/>
      <c r="CUR8" s="851"/>
      <c r="CUS8" s="851"/>
      <c r="CUT8" s="851"/>
      <c r="CUU8" s="851"/>
      <c r="CUV8" s="851"/>
      <c r="CUW8" s="851"/>
      <c r="CUX8" s="851"/>
      <c r="CUY8" s="851"/>
      <c r="CUZ8" s="851"/>
      <c r="CVA8" s="851"/>
      <c r="CVB8" s="851"/>
      <c r="CVC8" s="851"/>
      <c r="CVD8" s="851"/>
      <c r="CVE8" s="851"/>
      <c r="CVF8" s="851"/>
      <c r="CVG8" s="851"/>
      <c r="CVH8" s="851"/>
      <c r="CVI8" s="851"/>
      <c r="CVJ8" s="851"/>
      <c r="CVK8" s="851"/>
      <c r="CVL8" s="851"/>
      <c r="CVM8" s="851"/>
      <c r="CVN8" s="851"/>
      <c r="CVO8" s="851"/>
      <c r="CVP8" s="851"/>
      <c r="CVQ8" s="851"/>
      <c r="CVR8" s="851"/>
      <c r="CVS8" s="851"/>
      <c r="CVT8" s="851"/>
      <c r="CVU8" s="851"/>
      <c r="CVV8" s="851"/>
      <c r="CVW8" s="851"/>
      <c r="CVX8" s="851"/>
      <c r="CVY8" s="851"/>
      <c r="CVZ8" s="851"/>
      <c r="CWA8" s="851"/>
      <c r="CWB8" s="851"/>
      <c r="CWC8" s="851"/>
      <c r="CWD8" s="851"/>
      <c r="CWE8" s="851"/>
      <c r="CWF8" s="851"/>
      <c r="CWG8" s="851"/>
      <c r="CWH8" s="851"/>
      <c r="CWI8" s="851"/>
      <c r="CWJ8" s="851"/>
      <c r="CWK8" s="851"/>
      <c r="CWL8" s="851"/>
      <c r="CWM8" s="851"/>
      <c r="CWN8" s="851"/>
      <c r="CWO8" s="851"/>
      <c r="CWP8" s="851"/>
      <c r="CWQ8" s="851"/>
      <c r="CWR8" s="851"/>
      <c r="CWS8" s="851"/>
      <c r="CWT8" s="851"/>
      <c r="CWU8" s="851"/>
      <c r="CWV8" s="851"/>
      <c r="CWW8" s="851"/>
      <c r="CWX8" s="851"/>
      <c r="CWY8" s="851"/>
      <c r="CWZ8" s="851"/>
      <c r="CXA8" s="851"/>
      <c r="CXB8" s="851"/>
      <c r="CXC8" s="851"/>
      <c r="CXD8" s="851"/>
      <c r="CXE8" s="851"/>
      <c r="CXF8" s="851"/>
      <c r="CXG8" s="851"/>
      <c r="CXH8" s="851"/>
      <c r="CXI8" s="851"/>
      <c r="CXJ8" s="851"/>
      <c r="CXK8" s="851"/>
      <c r="CXL8" s="851"/>
      <c r="CXM8" s="851"/>
      <c r="CXN8" s="851"/>
      <c r="CXO8" s="851"/>
      <c r="CXP8" s="851"/>
      <c r="CXQ8" s="851"/>
      <c r="CXR8" s="851"/>
      <c r="CXS8" s="851"/>
      <c r="CXT8" s="851"/>
      <c r="CXU8" s="851"/>
      <c r="CXV8" s="851"/>
      <c r="CXW8" s="851"/>
      <c r="CXX8" s="851"/>
      <c r="CXY8" s="851"/>
      <c r="CXZ8" s="851"/>
      <c r="CYA8" s="851"/>
      <c r="CYB8" s="851"/>
      <c r="CYC8" s="851"/>
      <c r="CYD8" s="851"/>
      <c r="CYE8" s="851"/>
      <c r="CYF8" s="851"/>
      <c r="CYG8" s="851"/>
      <c r="CYH8" s="851"/>
      <c r="CYI8" s="851"/>
      <c r="CYJ8" s="851"/>
      <c r="CYK8" s="851"/>
      <c r="CYL8" s="851"/>
      <c r="CYM8" s="851"/>
      <c r="CYN8" s="851"/>
      <c r="CYO8" s="851"/>
      <c r="CYP8" s="851"/>
      <c r="CYQ8" s="851"/>
      <c r="CYR8" s="851"/>
      <c r="CYS8" s="851"/>
      <c r="CYT8" s="851"/>
      <c r="CYU8" s="851"/>
      <c r="CYV8" s="851"/>
      <c r="CYW8" s="851"/>
      <c r="CYX8" s="851"/>
      <c r="CYY8" s="851"/>
      <c r="CYZ8" s="851"/>
      <c r="CZA8" s="851"/>
      <c r="CZB8" s="851"/>
      <c r="CZC8" s="851"/>
      <c r="CZD8" s="851"/>
      <c r="CZE8" s="851"/>
      <c r="CZF8" s="851"/>
      <c r="CZG8" s="851"/>
      <c r="CZH8" s="851"/>
      <c r="CZI8" s="851"/>
      <c r="CZJ8" s="851"/>
      <c r="CZK8" s="851"/>
      <c r="CZL8" s="851"/>
      <c r="CZM8" s="851"/>
      <c r="CZN8" s="851"/>
      <c r="CZO8" s="851"/>
      <c r="CZP8" s="851"/>
      <c r="CZQ8" s="851"/>
      <c r="CZR8" s="851"/>
      <c r="CZS8" s="851"/>
      <c r="CZT8" s="851"/>
      <c r="CZU8" s="851"/>
      <c r="CZV8" s="851"/>
      <c r="CZW8" s="851"/>
      <c r="CZX8" s="851"/>
      <c r="CZY8" s="851"/>
      <c r="CZZ8" s="851"/>
      <c r="DAA8" s="851"/>
      <c r="DAB8" s="851"/>
      <c r="DAC8" s="851"/>
      <c r="DAD8" s="851"/>
      <c r="DAE8" s="851"/>
      <c r="DAF8" s="851"/>
      <c r="DAG8" s="851"/>
      <c r="DAH8" s="851"/>
      <c r="DAI8" s="851"/>
      <c r="DAJ8" s="851"/>
      <c r="DAK8" s="851"/>
      <c r="DAL8" s="851"/>
      <c r="DAM8" s="851"/>
      <c r="DAN8" s="851"/>
      <c r="DAO8" s="851"/>
      <c r="DAP8" s="851"/>
      <c r="DAQ8" s="851"/>
      <c r="DAR8" s="851"/>
      <c r="DAS8" s="851"/>
      <c r="DAT8" s="851"/>
      <c r="DAU8" s="851"/>
      <c r="DAV8" s="851"/>
      <c r="DAW8" s="851"/>
      <c r="DAX8" s="851"/>
      <c r="DAY8" s="851"/>
      <c r="DAZ8" s="851"/>
      <c r="DBA8" s="851"/>
      <c r="DBB8" s="851"/>
      <c r="DBC8" s="851"/>
      <c r="DBD8" s="851"/>
      <c r="DBE8" s="851"/>
      <c r="DBF8" s="851"/>
      <c r="DBG8" s="851"/>
      <c r="DBH8" s="851"/>
      <c r="DBI8" s="851"/>
      <c r="DBJ8" s="851"/>
      <c r="DBK8" s="851"/>
      <c r="DBL8" s="851"/>
      <c r="DBM8" s="851"/>
      <c r="DBN8" s="851"/>
      <c r="DBO8" s="851"/>
      <c r="DBP8" s="851"/>
      <c r="DBQ8" s="851"/>
      <c r="DBR8" s="851"/>
      <c r="DBS8" s="851"/>
      <c r="DBT8" s="851"/>
      <c r="DBU8" s="851"/>
      <c r="DBV8" s="851"/>
      <c r="DBW8" s="851"/>
      <c r="DBX8" s="851"/>
      <c r="DBY8" s="851"/>
      <c r="DBZ8" s="851"/>
      <c r="DCA8" s="851"/>
      <c r="DCB8" s="851"/>
      <c r="DCC8" s="851"/>
      <c r="DCD8" s="851"/>
      <c r="DCE8" s="851"/>
      <c r="DCF8" s="851"/>
      <c r="DCG8" s="851"/>
      <c r="DCH8" s="851"/>
      <c r="DCI8" s="851"/>
      <c r="DCJ8" s="851"/>
      <c r="DCK8" s="851"/>
      <c r="DCL8" s="851"/>
      <c r="DCM8" s="851"/>
      <c r="DCN8" s="851"/>
      <c r="DCO8" s="851"/>
      <c r="DCP8" s="851"/>
      <c r="DCQ8" s="851"/>
      <c r="DCR8" s="851"/>
      <c r="DCS8" s="851"/>
      <c r="DCT8" s="851"/>
      <c r="DCU8" s="851"/>
      <c r="DCV8" s="851"/>
      <c r="DCW8" s="851"/>
      <c r="DCX8" s="851"/>
      <c r="DCY8" s="851"/>
      <c r="DCZ8" s="851"/>
      <c r="DDA8" s="851"/>
      <c r="DDB8" s="851"/>
      <c r="DDC8" s="851"/>
      <c r="DDD8" s="851"/>
      <c r="DDE8" s="851"/>
      <c r="DDF8" s="851"/>
      <c r="DDG8" s="851"/>
      <c r="DDH8" s="851"/>
      <c r="DDI8" s="851"/>
      <c r="DDJ8" s="851"/>
      <c r="DDK8" s="851"/>
      <c r="DDL8" s="851"/>
      <c r="DDM8" s="851"/>
      <c r="DDN8" s="851"/>
      <c r="DDO8" s="851"/>
      <c r="DDP8" s="851"/>
      <c r="DDQ8" s="851"/>
      <c r="DDR8" s="851"/>
      <c r="DDS8" s="851"/>
      <c r="DDT8" s="851"/>
      <c r="DDU8" s="851"/>
      <c r="DDV8" s="851"/>
      <c r="DDW8" s="851"/>
      <c r="DDX8" s="851"/>
      <c r="DDY8" s="851"/>
      <c r="DDZ8" s="851"/>
      <c r="DEA8" s="851"/>
      <c r="DEB8" s="851"/>
      <c r="DEC8" s="851"/>
      <c r="DED8" s="851"/>
      <c r="DEE8" s="851"/>
      <c r="DEF8" s="851"/>
      <c r="DEG8" s="851"/>
      <c r="DEH8" s="851"/>
      <c r="DEI8" s="851"/>
      <c r="DEJ8" s="851"/>
      <c r="DEK8" s="851"/>
      <c r="DEL8" s="851"/>
      <c r="DEM8" s="851"/>
      <c r="DEN8" s="851"/>
      <c r="DEO8" s="851"/>
      <c r="DEP8" s="851"/>
      <c r="DEQ8" s="851"/>
      <c r="DER8" s="851"/>
      <c r="DES8" s="851"/>
      <c r="DET8" s="851"/>
      <c r="DEU8" s="851"/>
      <c r="DEV8" s="851"/>
      <c r="DEW8" s="851"/>
      <c r="DEX8" s="851"/>
      <c r="DEY8" s="851"/>
      <c r="DEZ8" s="851"/>
      <c r="DFA8" s="851"/>
      <c r="DFB8" s="851"/>
      <c r="DFC8" s="851"/>
      <c r="DFD8" s="851"/>
      <c r="DFE8" s="851"/>
      <c r="DFF8" s="851"/>
      <c r="DFG8" s="851"/>
      <c r="DFH8" s="851"/>
      <c r="DFI8" s="851"/>
      <c r="DFJ8" s="851"/>
      <c r="DFK8" s="851"/>
      <c r="DFL8" s="851"/>
      <c r="DFM8" s="851"/>
      <c r="DFN8" s="851"/>
      <c r="DFO8" s="851"/>
      <c r="DFP8" s="851"/>
      <c r="DFQ8" s="851"/>
      <c r="DFR8" s="851"/>
      <c r="DFS8" s="851"/>
      <c r="DFT8" s="851"/>
      <c r="DFU8" s="851"/>
      <c r="DFV8" s="851"/>
      <c r="DFW8" s="851"/>
      <c r="DFX8" s="851"/>
      <c r="DFY8" s="851"/>
      <c r="DFZ8" s="851"/>
      <c r="DGA8" s="851"/>
      <c r="DGB8" s="851"/>
      <c r="DGC8" s="851"/>
      <c r="DGD8" s="851"/>
      <c r="DGE8" s="851"/>
      <c r="DGF8" s="851"/>
      <c r="DGG8" s="851"/>
      <c r="DGH8" s="851"/>
      <c r="DGI8" s="851"/>
      <c r="DGJ8" s="851"/>
      <c r="DGK8" s="851"/>
      <c r="DGL8" s="851"/>
      <c r="DGM8" s="851"/>
      <c r="DGN8" s="851"/>
      <c r="DGO8" s="851"/>
      <c r="DGP8" s="851"/>
      <c r="DGQ8" s="851"/>
      <c r="DGR8" s="851"/>
      <c r="DGS8" s="851"/>
      <c r="DGT8" s="851"/>
      <c r="DGU8" s="851"/>
      <c r="DGV8" s="851"/>
      <c r="DGW8" s="851"/>
      <c r="DGX8" s="851"/>
      <c r="DGY8" s="851"/>
      <c r="DGZ8" s="851"/>
      <c r="DHA8" s="851"/>
      <c r="DHB8" s="851"/>
      <c r="DHC8" s="851"/>
      <c r="DHD8" s="851"/>
      <c r="DHE8" s="851"/>
      <c r="DHF8" s="851"/>
      <c r="DHG8" s="851"/>
      <c r="DHH8" s="851"/>
      <c r="DHI8" s="851"/>
      <c r="DHJ8" s="851"/>
      <c r="DHK8" s="851"/>
      <c r="DHL8" s="851"/>
      <c r="DHM8" s="851"/>
      <c r="DHN8" s="851"/>
      <c r="DHO8" s="851"/>
      <c r="DHP8" s="851"/>
      <c r="DHQ8" s="851"/>
      <c r="DHR8" s="851"/>
      <c r="DHS8" s="851"/>
      <c r="DHT8" s="851"/>
      <c r="DHU8" s="851"/>
      <c r="DHV8" s="851"/>
      <c r="DHW8" s="851"/>
      <c r="DHX8" s="851"/>
      <c r="DHY8" s="851"/>
      <c r="DHZ8" s="851"/>
      <c r="DIA8" s="851"/>
      <c r="DIB8" s="851"/>
      <c r="DIC8" s="851"/>
      <c r="DID8" s="851"/>
      <c r="DIE8" s="851"/>
      <c r="DIF8" s="851"/>
      <c r="DIG8" s="851"/>
      <c r="DIH8" s="851"/>
      <c r="DII8" s="851"/>
      <c r="DIJ8" s="851"/>
      <c r="DIK8" s="851"/>
      <c r="DIL8" s="851"/>
      <c r="DIM8" s="851"/>
      <c r="DIN8" s="851"/>
      <c r="DIO8" s="851"/>
      <c r="DIP8" s="851"/>
      <c r="DIQ8" s="851"/>
      <c r="DIR8" s="851"/>
      <c r="DIS8" s="851"/>
      <c r="DIT8" s="851"/>
      <c r="DIU8" s="851"/>
      <c r="DIV8" s="851"/>
      <c r="DIW8" s="851"/>
      <c r="DIX8" s="851"/>
      <c r="DIY8" s="851"/>
      <c r="DIZ8" s="851"/>
      <c r="DJA8" s="851"/>
      <c r="DJB8" s="851"/>
      <c r="DJC8" s="851"/>
      <c r="DJD8" s="851"/>
      <c r="DJE8" s="851"/>
      <c r="DJF8" s="851"/>
      <c r="DJG8" s="851"/>
      <c r="DJH8" s="851"/>
      <c r="DJI8" s="851"/>
      <c r="DJJ8" s="851"/>
      <c r="DJK8" s="851"/>
      <c r="DJL8" s="851"/>
      <c r="DJM8" s="851"/>
      <c r="DJN8" s="851"/>
      <c r="DJO8" s="851"/>
      <c r="DJP8" s="851"/>
      <c r="DJQ8" s="851"/>
      <c r="DJR8" s="851"/>
      <c r="DJS8" s="851"/>
      <c r="DJT8" s="851"/>
      <c r="DJU8" s="851"/>
      <c r="DJV8" s="851"/>
      <c r="DJW8" s="851"/>
      <c r="DJX8" s="851"/>
      <c r="DJY8" s="851"/>
      <c r="DJZ8" s="851"/>
      <c r="DKA8" s="851"/>
      <c r="DKB8" s="851"/>
      <c r="DKC8" s="851"/>
      <c r="DKD8" s="851"/>
      <c r="DKE8" s="851"/>
      <c r="DKF8" s="851"/>
      <c r="DKG8" s="851"/>
      <c r="DKH8" s="851"/>
      <c r="DKI8" s="851"/>
      <c r="DKJ8" s="851"/>
      <c r="DKK8" s="851"/>
      <c r="DKL8" s="851"/>
      <c r="DKM8" s="851"/>
      <c r="DKN8" s="851"/>
      <c r="DKO8" s="851"/>
      <c r="DKP8" s="851"/>
      <c r="DKQ8" s="851"/>
      <c r="DKR8" s="851"/>
      <c r="DKS8" s="851"/>
      <c r="DKT8" s="851"/>
      <c r="DKU8" s="851"/>
      <c r="DKV8" s="851"/>
      <c r="DKW8" s="851"/>
      <c r="DKX8" s="851"/>
      <c r="DKY8" s="851"/>
      <c r="DKZ8" s="851"/>
      <c r="DLA8" s="851"/>
      <c r="DLB8" s="851"/>
      <c r="DLC8" s="851"/>
      <c r="DLD8" s="851"/>
      <c r="DLE8" s="851"/>
      <c r="DLF8" s="851"/>
      <c r="DLG8" s="851"/>
      <c r="DLH8" s="851"/>
      <c r="DLI8" s="851"/>
      <c r="DLJ8" s="851"/>
      <c r="DLK8" s="851"/>
      <c r="DLL8" s="851"/>
      <c r="DLM8" s="851"/>
      <c r="DLN8" s="851"/>
      <c r="DLO8" s="851"/>
      <c r="DLP8" s="851"/>
      <c r="DLQ8" s="851"/>
      <c r="DLR8" s="851"/>
      <c r="DLS8" s="851"/>
      <c r="DLT8" s="851"/>
      <c r="DLU8" s="851"/>
      <c r="DLV8" s="851"/>
      <c r="DLW8" s="851"/>
      <c r="DLX8" s="851"/>
      <c r="DLY8" s="851"/>
      <c r="DLZ8" s="851"/>
      <c r="DMA8" s="851"/>
      <c r="DMB8" s="851"/>
      <c r="DMC8" s="851"/>
      <c r="DMD8" s="851"/>
      <c r="DME8" s="851"/>
      <c r="DMF8" s="851"/>
      <c r="DMG8" s="851"/>
      <c r="DMH8" s="851"/>
      <c r="DMI8" s="851"/>
      <c r="DMJ8" s="851"/>
      <c r="DMK8" s="851"/>
      <c r="DML8" s="851"/>
      <c r="DMM8" s="851"/>
      <c r="DMN8" s="851"/>
      <c r="DMO8" s="851"/>
      <c r="DMP8" s="851"/>
      <c r="DMQ8" s="851"/>
      <c r="DMR8" s="851"/>
      <c r="DMS8" s="851"/>
      <c r="DMT8" s="851"/>
      <c r="DMU8" s="851"/>
      <c r="DMV8" s="851"/>
      <c r="DMW8" s="851"/>
      <c r="DMX8" s="851"/>
      <c r="DMY8" s="851"/>
      <c r="DMZ8" s="851"/>
      <c r="DNA8" s="851"/>
      <c r="DNB8" s="851"/>
      <c r="DNC8" s="851"/>
      <c r="DND8" s="851"/>
      <c r="DNE8" s="851"/>
      <c r="DNF8" s="851"/>
      <c r="DNG8" s="851"/>
      <c r="DNH8" s="851"/>
      <c r="DNI8" s="851"/>
      <c r="DNJ8" s="851"/>
      <c r="DNK8" s="851"/>
      <c r="DNL8" s="851"/>
      <c r="DNM8" s="851"/>
      <c r="DNN8" s="851"/>
      <c r="DNO8" s="851"/>
      <c r="DNP8" s="851"/>
      <c r="DNQ8" s="851"/>
      <c r="DNR8" s="851"/>
      <c r="DNS8" s="851"/>
      <c r="DNT8" s="851"/>
      <c r="DNU8" s="851"/>
      <c r="DNV8" s="851"/>
      <c r="DNW8" s="851"/>
      <c r="DNX8" s="851"/>
      <c r="DNY8" s="851"/>
      <c r="DNZ8" s="851"/>
      <c r="DOA8" s="851"/>
      <c r="DOB8" s="851"/>
      <c r="DOC8" s="851"/>
      <c r="DOD8" s="851"/>
      <c r="DOE8" s="851"/>
      <c r="DOF8" s="851"/>
      <c r="DOG8" s="851"/>
      <c r="DOH8" s="851"/>
      <c r="DOI8" s="851"/>
      <c r="DOJ8" s="851"/>
      <c r="DOK8" s="851"/>
      <c r="DOL8" s="851"/>
      <c r="DOM8" s="851"/>
      <c r="DON8" s="851"/>
      <c r="DOO8" s="851"/>
      <c r="DOP8" s="851"/>
      <c r="DOQ8" s="851"/>
      <c r="DOR8" s="851"/>
      <c r="DOS8" s="851"/>
      <c r="DOT8" s="851"/>
      <c r="DOU8" s="851"/>
      <c r="DOV8" s="851"/>
      <c r="DOW8" s="851"/>
      <c r="DOX8" s="851"/>
      <c r="DOY8" s="851"/>
      <c r="DOZ8" s="851"/>
      <c r="DPA8" s="851"/>
      <c r="DPB8" s="851"/>
      <c r="DPC8" s="851"/>
      <c r="DPD8" s="851"/>
      <c r="DPE8" s="851"/>
      <c r="DPF8" s="851"/>
      <c r="DPG8" s="851"/>
      <c r="DPH8" s="851"/>
      <c r="DPI8" s="851"/>
      <c r="DPJ8" s="851"/>
      <c r="DPK8" s="851"/>
      <c r="DPL8" s="851"/>
      <c r="DPM8" s="851"/>
      <c r="DPN8" s="851"/>
      <c r="DPO8" s="851"/>
      <c r="DPP8" s="851"/>
      <c r="DPQ8" s="851"/>
      <c r="DPR8" s="851"/>
      <c r="DPS8" s="851"/>
      <c r="DPT8" s="851"/>
      <c r="DPU8" s="851"/>
      <c r="DPV8" s="851"/>
      <c r="DPW8" s="851"/>
      <c r="DPX8" s="851"/>
      <c r="DPY8" s="851"/>
      <c r="DPZ8" s="851"/>
      <c r="DQA8" s="851"/>
      <c r="DQB8" s="851"/>
      <c r="DQC8" s="851"/>
      <c r="DQD8" s="851"/>
      <c r="DQE8" s="851"/>
      <c r="DQF8" s="851"/>
      <c r="DQG8" s="851"/>
      <c r="DQH8" s="851"/>
      <c r="DQI8" s="851"/>
      <c r="DQJ8" s="851"/>
      <c r="DQK8" s="851"/>
      <c r="DQL8" s="851"/>
      <c r="DQM8" s="851"/>
      <c r="DQN8" s="851"/>
      <c r="DQO8" s="851"/>
      <c r="DQP8" s="851"/>
      <c r="DQQ8" s="851"/>
      <c r="DQR8" s="851"/>
      <c r="DQS8" s="851"/>
      <c r="DQT8" s="851"/>
      <c r="DQU8" s="851"/>
      <c r="DQV8" s="851"/>
      <c r="DQW8" s="851"/>
      <c r="DQX8" s="851"/>
      <c r="DQY8" s="851"/>
      <c r="DQZ8" s="851"/>
      <c r="DRA8" s="851"/>
      <c r="DRB8" s="851"/>
      <c r="DRC8" s="851"/>
      <c r="DRD8" s="851"/>
      <c r="DRE8" s="851"/>
      <c r="DRF8" s="851"/>
      <c r="DRG8" s="851"/>
      <c r="DRH8" s="851"/>
      <c r="DRI8" s="851"/>
      <c r="DRJ8" s="851"/>
      <c r="DRK8" s="851"/>
      <c r="DRL8" s="851"/>
      <c r="DRM8" s="851"/>
      <c r="DRN8" s="851"/>
      <c r="DRO8" s="851"/>
      <c r="DRP8" s="851"/>
      <c r="DRQ8" s="851"/>
      <c r="DRR8" s="851"/>
      <c r="DRS8" s="851"/>
      <c r="DRT8" s="851"/>
      <c r="DRU8" s="851"/>
      <c r="DRV8" s="851"/>
      <c r="DRW8" s="851"/>
      <c r="DRX8" s="851"/>
      <c r="DRY8" s="851"/>
      <c r="DRZ8" s="851"/>
      <c r="DSA8" s="851"/>
      <c r="DSB8" s="851"/>
      <c r="DSC8" s="851"/>
      <c r="DSD8" s="851"/>
      <c r="DSE8" s="851"/>
      <c r="DSF8" s="851"/>
      <c r="DSG8" s="851"/>
      <c r="DSH8" s="851"/>
      <c r="DSI8" s="851"/>
      <c r="DSJ8" s="851"/>
      <c r="DSK8" s="851"/>
      <c r="DSL8" s="851"/>
      <c r="DSM8" s="851"/>
      <c r="DSN8" s="851"/>
      <c r="DSO8" s="851"/>
      <c r="DSP8" s="851"/>
      <c r="DSQ8" s="851"/>
      <c r="DSR8" s="851"/>
      <c r="DSS8" s="851"/>
      <c r="DST8" s="851"/>
      <c r="DSU8" s="851"/>
      <c r="DSV8" s="851"/>
      <c r="DSW8" s="851"/>
      <c r="DSX8" s="851"/>
      <c r="DSY8" s="851"/>
      <c r="DSZ8" s="851"/>
      <c r="DTA8" s="851"/>
      <c r="DTB8" s="851"/>
      <c r="DTC8" s="851"/>
      <c r="DTD8" s="851"/>
      <c r="DTE8" s="851"/>
      <c r="DTF8" s="851"/>
      <c r="DTG8" s="851"/>
      <c r="DTH8" s="851"/>
      <c r="DTI8" s="851"/>
      <c r="DTJ8" s="851"/>
      <c r="DTK8" s="851"/>
      <c r="DTL8" s="851"/>
      <c r="DTM8" s="851"/>
      <c r="DTN8" s="851"/>
      <c r="DTO8" s="851"/>
      <c r="DTP8" s="851"/>
      <c r="DTQ8" s="851"/>
      <c r="DTR8" s="851"/>
      <c r="DTS8" s="851"/>
      <c r="DTT8" s="851"/>
      <c r="DTU8" s="851"/>
      <c r="DTV8" s="851"/>
      <c r="DTW8" s="851"/>
      <c r="DTX8" s="851"/>
      <c r="DTY8" s="851"/>
      <c r="DTZ8" s="851"/>
      <c r="DUA8" s="851"/>
      <c r="DUB8" s="851"/>
      <c r="DUC8" s="851"/>
      <c r="DUD8" s="851"/>
      <c r="DUE8" s="851"/>
      <c r="DUF8" s="851"/>
      <c r="DUG8" s="851"/>
      <c r="DUH8" s="851"/>
      <c r="DUI8" s="851"/>
      <c r="DUJ8" s="851"/>
      <c r="DUK8" s="851"/>
      <c r="DUL8" s="851"/>
      <c r="DUM8" s="851"/>
      <c r="DUN8" s="851"/>
      <c r="DUO8" s="851"/>
      <c r="DUP8" s="851"/>
      <c r="DUQ8" s="851"/>
      <c r="DUR8" s="851"/>
      <c r="DUS8" s="851"/>
      <c r="DUT8" s="851"/>
      <c r="DUU8" s="851"/>
      <c r="DUV8" s="851"/>
      <c r="DUW8" s="851"/>
      <c r="DUX8" s="851"/>
      <c r="DUY8" s="851"/>
      <c r="DUZ8" s="851"/>
      <c r="DVA8" s="851"/>
      <c r="DVB8" s="851"/>
      <c r="DVC8" s="851"/>
      <c r="DVD8" s="851"/>
      <c r="DVE8" s="851"/>
      <c r="DVF8" s="851"/>
      <c r="DVG8" s="851"/>
      <c r="DVH8" s="851"/>
      <c r="DVI8" s="851"/>
      <c r="DVJ8" s="851"/>
      <c r="DVK8" s="851"/>
      <c r="DVL8" s="851"/>
      <c r="DVM8" s="851"/>
      <c r="DVN8" s="851"/>
      <c r="DVO8" s="851"/>
      <c r="DVP8" s="851"/>
      <c r="DVQ8" s="851"/>
      <c r="DVR8" s="851"/>
      <c r="DVS8" s="851"/>
      <c r="DVT8" s="851"/>
      <c r="DVU8" s="851"/>
      <c r="DVV8" s="851"/>
      <c r="DVW8" s="851"/>
      <c r="DVX8" s="851"/>
      <c r="DVY8" s="851"/>
      <c r="DVZ8" s="851"/>
      <c r="DWA8" s="851"/>
      <c r="DWB8" s="851"/>
      <c r="DWC8" s="851"/>
      <c r="DWD8" s="851"/>
      <c r="DWE8" s="851"/>
      <c r="DWF8" s="851"/>
      <c r="DWG8" s="851"/>
      <c r="DWH8" s="851"/>
      <c r="DWI8" s="851"/>
      <c r="DWJ8" s="851"/>
      <c r="DWK8" s="851"/>
      <c r="DWL8" s="851"/>
      <c r="DWM8" s="851"/>
      <c r="DWN8" s="851"/>
      <c r="DWO8" s="851"/>
      <c r="DWP8" s="851"/>
      <c r="DWQ8" s="851"/>
      <c r="DWR8" s="851"/>
      <c r="DWS8" s="851"/>
      <c r="DWT8" s="851"/>
      <c r="DWU8" s="851"/>
      <c r="DWV8" s="851"/>
      <c r="DWW8" s="851"/>
      <c r="DWX8" s="851"/>
      <c r="DWY8" s="851"/>
      <c r="DWZ8" s="851"/>
      <c r="DXA8" s="851"/>
      <c r="DXB8" s="851"/>
      <c r="DXC8" s="851"/>
      <c r="DXD8" s="851"/>
      <c r="DXE8" s="851"/>
      <c r="DXF8" s="851"/>
      <c r="DXG8" s="851"/>
      <c r="DXH8" s="851"/>
      <c r="DXI8" s="851"/>
      <c r="DXJ8" s="851"/>
      <c r="DXK8" s="851"/>
      <c r="DXL8" s="851"/>
      <c r="DXM8" s="851"/>
      <c r="DXN8" s="851"/>
      <c r="DXO8" s="851"/>
      <c r="DXP8" s="851"/>
      <c r="DXQ8" s="851"/>
      <c r="DXR8" s="851"/>
      <c r="DXS8" s="851"/>
      <c r="DXT8" s="851"/>
      <c r="DXU8" s="851"/>
      <c r="DXV8" s="851"/>
      <c r="DXW8" s="851"/>
      <c r="DXX8" s="851"/>
      <c r="DXY8" s="851"/>
      <c r="DXZ8" s="851"/>
      <c r="DYA8" s="851"/>
      <c r="DYB8" s="851"/>
      <c r="DYC8" s="851"/>
      <c r="DYD8" s="851"/>
      <c r="DYE8" s="851"/>
      <c r="DYF8" s="851"/>
      <c r="DYG8" s="851"/>
      <c r="DYH8" s="851"/>
      <c r="DYI8" s="851"/>
      <c r="DYJ8" s="851"/>
      <c r="DYK8" s="851"/>
      <c r="DYL8" s="851"/>
      <c r="DYM8" s="851"/>
      <c r="DYN8" s="851"/>
      <c r="DYO8" s="851"/>
      <c r="DYP8" s="851"/>
      <c r="DYQ8" s="851"/>
      <c r="DYR8" s="851"/>
      <c r="DYS8" s="851"/>
      <c r="DYT8" s="851"/>
      <c r="DYU8" s="851"/>
      <c r="DYV8" s="851"/>
      <c r="DYW8" s="851"/>
      <c r="DYX8" s="851"/>
      <c r="DYY8" s="851"/>
      <c r="DYZ8" s="851"/>
      <c r="DZA8" s="851"/>
      <c r="DZB8" s="851"/>
      <c r="DZC8" s="851"/>
      <c r="DZD8" s="851"/>
      <c r="DZE8" s="851"/>
      <c r="DZF8" s="851"/>
      <c r="DZG8" s="851"/>
      <c r="DZH8" s="851"/>
      <c r="DZI8" s="851"/>
      <c r="DZJ8" s="851"/>
      <c r="DZK8" s="851"/>
      <c r="DZL8" s="851"/>
      <c r="DZM8" s="851"/>
      <c r="DZN8" s="851"/>
      <c r="DZO8" s="851"/>
      <c r="DZP8" s="851"/>
      <c r="DZQ8" s="851"/>
      <c r="DZR8" s="851"/>
      <c r="DZS8" s="851"/>
      <c r="DZT8" s="851"/>
      <c r="DZU8" s="851"/>
      <c r="DZV8" s="851"/>
      <c r="DZW8" s="851"/>
      <c r="DZX8" s="851"/>
      <c r="DZY8" s="851"/>
      <c r="DZZ8" s="851"/>
      <c r="EAA8" s="851"/>
      <c r="EAB8" s="851"/>
      <c r="EAC8" s="851"/>
      <c r="EAD8" s="851"/>
      <c r="EAE8" s="851"/>
      <c r="EAF8" s="851"/>
      <c r="EAG8" s="851"/>
      <c r="EAH8" s="851"/>
      <c r="EAI8" s="851"/>
      <c r="EAJ8" s="851"/>
      <c r="EAK8" s="851"/>
      <c r="EAL8" s="851"/>
      <c r="EAM8" s="851"/>
      <c r="EAN8" s="851"/>
      <c r="EAO8" s="851"/>
      <c r="EAP8" s="851"/>
      <c r="EAQ8" s="851"/>
      <c r="EAR8" s="851"/>
      <c r="EAS8" s="851"/>
      <c r="EAT8" s="851"/>
      <c r="EAU8" s="851"/>
      <c r="EAV8" s="851"/>
      <c r="EAW8" s="851"/>
      <c r="EAX8" s="851"/>
      <c r="EAY8" s="851"/>
      <c r="EAZ8" s="851"/>
      <c r="EBA8" s="851"/>
      <c r="EBB8" s="851"/>
      <c r="EBC8" s="851"/>
      <c r="EBD8" s="851"/>
      <c r="EBE8" s="851"/>
      <c r="EBF8" s="851"/>
      <c r="EBG8" s="851"/>
      <c r="EBH8" s="851"/>
      <c r="EBI8" s="851"/>
      <c r="EBJ8" s="851"/>
      <c r="EBK8" s="851"/>
      <c r="EBL8" s="851"/>
      <c r="EBM8" s="851"/>
      <c r="EBN8" s="851"/>
      <c r="EBO8" s="851"/>
      <c r="EBP8" s="851"/>
      <c r="EBQ8" s="851"/>
      <c r="EBR8" s="851"/>
      <c r="EBS8" s="851"/>
      <c r="EBT8" s="851"/>
      <c r="EBU8" s="851"/>
      <c r="EBV8" s="851"/>
      <c r="EBW8" s="851"/>
      <c r="EBX8" s="851"/>
      <c r="EBY8" s="851"/>
      <c r="EBZ8" s="851"/>
      <c r="ECA8" s="851"/>
      <c r="ECB8" s="851"/>
      <c r="ECC8" s="851"/>
      <c r="ECD8" s="851"/>
      <c r="ECE8" s="851"/>
      <c r="ECF8" s="851"/>
      <c r="ECG8" s="851"/>
      <c r="ECH8" s="851"/>
      <c r="ECI8" s="851"/>
      <c r="ECJ8" s="851"/>
      <c r="ECK8" s="851"/>
      <c r="ECL8" s="851"/>
      <c r="ECM8" s="851"/>
      <c r="ECN8" s="851"/>
      <c r="ECO8" s="851"/>
      <c r="ECP8" s="851"/>
      <c r="ECQ8" s="851"/>
      <c r="ECR8" s="851"/>
      <c r="ECS8" s="851"/>
      <c r="ECT8" s="851"/>
      <c r="ECU8" s="851"/>
      <c r="ECV8" s="851"/>
      <c r="ECW8" s="851"/>
      <c r="ECX8" s="851"/>
      <c r="ECY8" s="851"/>
      <c r="ECZ8" s="851"/>
      <c r="EDA8" s="851"/>
      <c r="EDB8" s="851"/>
      <c r="EDC8" s="851"/>
      <c r="EDD8" s="851"/>
      <c r="EDE8" s="851"/>
      <c r="EDF8" s="851"/>
      <c r="EDG8" s="851"/>
      <c r="EDH8" s="851"/>
      <c r="EDI8" s="851"/>
      <c r="EDJ8" s="851"/>
      <c r="EDK8" s="851"/>
      <c r="EDL8" s="851"/>
      <c r="EDM8" s="851"/>
      <c r="EDN8" s="851"/>
      <c r="EDO8" s="851"/>
      <c r="EDP8" s="851"/>
      <c r="EDQ8" s="851"/>
      <c r="EDR8" s="851"/>
      <c r="EDS8" s="851"/>
      <c r="EDT8" s="851"/>
      <c r="EDU8" s="851"/>
      <c r="EDV8" s="851"/>
      <c r="EDW8" s="851"/>
      <c r="EDX8" s="851"/>
      <c r="EDY8" s="851"/>
      <c r="EDZ8" s="851"/>
      <c r="EEA8" s="851"/>
      <c r="EEB8" s="851"/>
      <c r="EEC8" s="851"/>
      <c r="EED8" s="851"/>
      <c r="EEE8" s="851"/>
      <c r="EEF8" s="851"/>
      <c r="EEG8" s="851"/>
      <c r="EEH8" s="851"/>
      <c r="EEI8" s="851"/>
      <c r="EEJ8" s="851"/>
      <c r="EEK8" s="851"/>
      <c r="EEL8" s="851"/>
      <c r="EEM8" s="851"/>
      <c r="EEN8" s="851"/>
      <c r="EEO8" s="851"/>
      <c r="EEP8" s="851"/>
      <c r="EEQ8" s="851"/>
      <c r="EER8" s="851"/>
      <c r="EES8" s="851"/>
      <c r="EET8" s="851"/>
      <c r="EEU8" s="851"/>
      <c r="EEV8" s="851"/>
      <c r="EEW8" s="851"/>
      <c r="EEX8" s="851"/>
      <c r="EEY8" s="851"/>
      <c r="EEZ8" s="851"/>
      <c r="EFA8" s="851"/>
      <c r="EFB8" s="851"/>
      <c r="EFC8" s="851"/>
      <c r="EFD8" s="851"/>
      <c r="EFE8" s="851"/>
      <c r="EFF8" s="851"/>
      <c r="EFG8" s="851"/>
      <c r="EFH8" s="851"/>
      <c r="EFI8" s="851"/>
      <c r="EFJ8" s="851"/>
      <c r="EFK8" s="851"/>
      <c r="EFL8" s="851"/>
      <c r="EFM8" s="851"/>
      <c r="EFN8" s="851"/>
      <c r="EFO8" s="851"/>
      <c r="EFP8" s="851"/>
      <c r="EFQ8" s="851"/>
      <c r="EFR8" s="851"/>
      <c r="EFS8" s="851"/>
      <c r="EFT8" s="851"/>
      <c r="EFU8" s="851"/>
      <c r="EFV8" s="851"/>
      <c r="EFW8" s="851"/>
      <c r="EFX8" s="851"/>
      <c r="EFY8" s="851"/>
      <c r="EFZ8" s="851"/>
      <c r="EGA8" s="851"/>
      <c r="EGB8" s="851"/>
      <c r="EGC8" s="851"/>
      <c r="EGD8" s="851"/>
      <c r="EGE8" s="851"/>
      <c r="EGF8" s="851"/>
      <c r="EGG8" s="851"/>
      <c r="EGH8" s="851"/>
      <c r="EGI8" s="851"/>
      <c r="EGJ8" s="851"/>
      <c r="EGK8" s="851"/>
      <c r="EGL8" s="851"/>
      <c r="EGM8" s="851"/>
      <c r="EGN8" s="851"/>
      <c r="EGO8" s="851"/>
      <c r="EGP8" s="851"/>
      <c r="EGQ8" s="851"/>
      <c r="EGR8" s="851"/>
      <c r="EGS8" s="851"/>
      <c r="EGT8" s="851"/>
      <c r="EGU8" s="851"/>
      <c r="EGV8" s="851"/>
      <c r="EGW8" s="851"/>
      <c r="EGX8" s="851"/>
      <c r="EGY8" s="851"/>
      <c r="EGZ8" s="851"/>
      <c r="EHA8" s="851"/>
      <c r="EHB8" s="851"/>
      <c r="EHC8" s="851"/>
      <c r="EHD8" s="851"/>
      <c r="EHE8" s="851"/>
      <c r="EHF8" s="851"/>
      <c r="EHG8" s="851"/>
      <c r="EHH8" s="851"/>
      <c r="EHI8" s="851"/>
      <c r="EHJ8" s="851"/>
      <c r="EHK8" s="851"/>
      <c r="EHL8" s="851"/>
      <c r="EHM8" s="851"/>
      <c r="EHN8" s="851"/>
      <c r="EHO8" s="851"/>
      <c r="EHP8" s="851"/>
      <c r="EHQ8" s="851"/>
      <c r="EHR8" s="851"/>
      <c r="EHS8" s="851"/>
      <c r="EHT8" s="851"/>
      <c r="EHU8" s="851"/>
      <c r="EHV8" s="851"/>
      <c r="EHW8" s="851"/>
      <c r="EHX8" s="851"/>
      <c r="EHY8" s="851"/>
      <c r="EHZ8" s="851"/>
      <c r="EIA8" s="851"/>
      <c r="EIB8" s="851"/>
      <c r="EIC8" s="851"/>
      <c r="EID8" s="851"/>
      <c r="EIE8" s="851"/>
      <c r="EIF8" s="851"/>
      <c r="EIG8" s="851"/>
      <c r="EIH8" s="851"/>
      <c r="EII8" s="851"/>
      <c r="EIJ8" s="851"/>
      <c r="EIK8" s="851"/>
      <c r="EIL8" s="851"/>
      <c r="EIM8" s="851"/>
      <c r="EIN8" s="851"/>
      <c r="EIO8" s="851"/>
      <c r="EIP8" s="851"/>
      <c r="EIQ8" s="851"/>
      <c r="EIR8" s="851"/>
      <c r="EIS8" s="851"/>
      <c r="EIT8" s="851"/>
      <c r="EIU8" s="851"/>
      <c r="EIV8" s="851"/>
      <c r="EIW8" s="851"/>
      <c r="EIX8" s="851"/>
      <c r="EIY8" s="851"/>
      <c r="EIZ8" s="851"/>
      <c r="EJA8" s="851"/>
      <c r="EJB8" s="851"/>
      <c r="EJC8" s="851"/>
      <c r="EJD8" s="851"/>
      <c r="EJE8" s="851"/>
      <c r="EJF8" s="851"/>
      <c r="EJG8" s="851"/>
      <c r="EJH8" s="851"/>
      <c r="EJI8" s="851"/>
      <c r="EJJ8" s="851"/>
      <c r="EJK8" s="851"/>
      <c r="EJL8" s="851"/>
      <c r="EJM8" s="851"/>
      <c r="EJN8" s="851"/>
      <c r="EJO8" s="851"/>
      <c r="EJP8" s="851"/>
      <c r="EJQ8" s="851"/>
      <c r="EJR8" s="851"/>
      <c r="EJS8" s="851"/>
      <c r="EJT8" s="851"/>
      <c r="EJU8" s="851"/>
      <c r="EJV8" s="851"/>
      <c r="EJW8" s="851"/>
      <c r="EJX8" s="851"/>
      <c r="EJY8" s="851"/>
      <c r="EJZ8" s="851"/>
      <c r="EKA8" s="851"/>
      <c r="EKB8" s="851"/>
      <c r="EKC8" s="851"/>
      <c r="EKD8" s="851"/>
      <c r="EKE8" s="851"/>
      <c r="EKF8" s="851"/>
      <c r="EKG8" s="851"/>
      <c r="EKH8" s="851"/>
      <c r="EKI8" s="851"/>
      <c r="EKJ8" s="851"/>
      <c r="EKK8" s="851"/>
      <c r="EKL8" s="851"/>
      <c r="EKM8" s="851"/>
      <c r="EKN8" s="851"/>
      <c r="EKO8" s="851"/>
      <c r="EKP8" s="851"/>
      <c r="EKQ8" s="851"/>
      <c r="EKR8" s="851"/>
      <c r="EKS8" s="851"/>
      <c r="EKT8" s="851"/>
      <c r="EKU8" s="851"/>
      <c r="EKV8" s="851"/>
      <c r="EKW8" s="851"/>
      <c r="EKX8" s="851"/>
      <c r="EKY8" s="851"/>
      <c r="EKZ8" s="851"/>
      <c r="ELA8" s="851"/>
      <c r="ELB8" s="851"/>
      <c r="ELC8" s="851"/>
      <c r="ELD8" s="851"/>
      <c r="ELE8" s="851"/>
      <c r="ELF8" s="851"/>
      <c r="ELG8" s="851"/>
      <c r="ELH8" s="851"/>
      <c r="ELI8" s="851"/>
      <c r="ELJ8" s="851"/>
      <c r="ELK8" s="851"/>
      <c r="ELL8" s="851"/>
      <c r="ELM8" s="851"/>
      <c r="ELN8" s="851"/>
      <c r="ELO8" s="851"/>
      <c r="ELP8" s="851"/>
      <c r="ELQ8" s="851"/>
      <c r="ELR8" s="851"/>
      <c r="ELS8" s="851"/>
      <c r="ELT8" s="851"/>
      <c r="ELU8" s="851"/>
      <c r="ELV8" s="851"/>
      <c r="ELW8" s="851"/>
      <c r="ELX8" s="851"/>
      <c r="ELY8" s="851"/>
      <c r="ELZ8" s="851"/>
      <c r="EMA8" s="851"/>
      <c r="EMB8" s="851"/>
      <c r="EMC8" s="851"/>
      <c r="EMD8" s="851"/>
      <c r="EME8" s="851"/>
      <c r="EMF8" s="851"/>
      <c r="EMG8" s="851"/>
      <c r="EMH8" s="851"/>
      <c r="EMI8" s="851"/>
      <c r="EMJ8" s="851"/>
      <c r="EMK8" s="851"/>
      <c r="EML8" s="851"/>
      <c r="EMM8" s="851"/>
      <c r="EMN8" s="851"/>
      <c r="EMO8" s="851"/>
      <c r="EMP8" s="851"/>
      <c r="EMQ8" s="851"/>
      <c r="EMR8" s="851"/>
      <c r="EMS8" s="851"/>
      <c r="EMT8" s="851"/>
      <c r="EMU8" s="851"/>
      <c r="EMV8" s="851"/>
      <c r="EMW8" s="851"/>
      <c r="EMX8" s="851"/>
      <c r="EMY8" s="851"/>
      <c r="EMZ8" s="851"/>
      <c r="ENA8" s="851"/>
      <c r="ENB8" s="851"/>
      <c r="ENC8" s="851"/>
      <c r="END8" s="851"/>
      <c r="ENE8" s="851"/>
      <c r="ENF8" s="851"/>
      <c r="ENG8" s="851"/>
      <c r="ENH8" s="851"/>
      <c r="ENI8" s="851"/>
      <c r="ENJ8" s="851"/>
      <c r="ENK8" s="851"/>
      <c r="ENL8" s="851"/>
      <c r="ENM8" s="851"/>
      <c r="ENN8" s="851"/>
      <c r="ENO8" s="851"/>
      <c r="ENP8" s="851"/>
      <c r="ENQ8" s="851"/>
      <c r="ENR8" s="851"/>
      <c r="ENS8" s="851"/>
      <c r="ENT8" s="851"/>
      <c r="ENU8" s="851"/>
      <c r="ENV8" s="851"/>
      <c r="ENW8" s="851"/>
      <c r="ENX8" s="851"/>
      <c r="ENY8" s="851"/>
      <c r="ENZ8" s="851"/>
      <c r="EOA8" s="851"/>
      <c r="EOB8" s="851"/>
      <c r="EOC8" s="851"/>
      <c r="EOD8" s="851"/>
      <c r="EOE8" s="851"/>
      <c r="EOF8" s="851"/>
      <c r="EOG8" s="851"/>
      <c r="EOH8" s="851"/>
      <c r="EOI8" s="851"/>
      <c r="EOJ8" s="851"/>
      <c r="EOK8" s="851"/>
      <c r="EOL8" s="851"/>
      <c r="EOM8" s="851"/>
      <c r="EON8" s="851"/>
      <c r="EOO8" s="851"/>
      <c r="EOP8" s="851"/>
      <c r="EOQ8" s="851"/>
      <c r="EOR8" s="851"/>
      <c r="EOS8" s="851"/>
      <c r="EOT8" s="851"/>
      <c r="EOU8" s="851"/>
      <c r="EOV8" s="851"/>
      <c r="EOW8" s="851"/>
      <c r="EOX8" s="851"/>
      <c r="EOY8" s="851"/>
      <c r="EOZ8" s="851"/>
      <c r="EPA8" s="851"/>
      <c r="EPB8" s="851"/>
      <c r="EPC8" s="851"/>
      <c r="EPD8" s="851"/>
      <c r="EPE8" s="851"/>
      <c r="EPF8" s="851"/>
      <c r="EPG8" s="851"/>
      <c r="EPH8" s="851"/>
      <c r="EPI8" s="851"/>
      <c r="EPJ8" s="851"/>
      <c r="EPK8" s="851"/>
      <c r="EPL8" s="851"/>
      <c r="EPM8" s="851"/>
      <c r="EPN8" s="851"/>
      <c r="EPO8" s="851"/>
      <c r="EPP8" s="851"/>
      <c r="EPQ8" s="851"/>
      <c r="EPR8" s="851"/>
      <c r="EPS8" s="851"/>
      <c r="EPT8" s="851"/>
      <c r="EPU8" s="851"/>
      <c r="EPV8" s="851"/>
      <c r="EPW8" s="851"/>
      <c r="EPX8" s="851"/>
      <c r="EPY8" s="851"/>
      <c r="EPZ8" s="851"/>
      <c r="EQA8" s="851"/>
      <c r="EQB8" s="851"/>
      <c r="EQC8" s="851"/>
      <c r="EQD8" s="851"/>
      <c r="EQE8" s="851"/>
      <c r="EQF8" s="851"/>
      <c r="EQG8" s="851"/>
      <c r="EQH8" s="851"/>
      <c r="EQI8" s="851"/>
      <c r="EQJ8" s="851"/>
      <c r="EQK8" s="851"/>
      <c r="EQL8" s="851"/>
      <c r="EQM8" s="851"/>
      <c r="EQN8" s="851"/>
      <c r="EQO8" s="851"/>
      <c r="EQP8" s="851"/>
      <c r="EQQ8" s="851"/>
      <c r="EQR8" s="851"/>
      <c r="EQS8" s="851"/>
      <c r="EQT8" s="851"/>
      <c r="EQU8" s="851"/>
      <c r="EQV8" s="851"/>
      <c r="EQW8" s="851"/>
      <c r="EQX8" s="851"/>
      <c r="EQY8" s="851"/>
      <c r="EQZ8" s="851"/>
      <c r="ERA8" s="851"/>
      <c r="ERB8" s="851"/>
      <c r="ERC8" s="851"/>
      <c r="ERD8" s="851"/>
      <c r="ERE8" s="851"/>
      <c r="ERF8" s="851"/>
      <c r="ERG8" s="851"/>
      <c r="ERH8" s="851"/>
      <c r="ERI8" s="851"/>
      <c r="ERJ8" s="851"/>
      <c r="ERK8" s="851"/>
      <c r="ERL8" s="851"/>
      <c r="ERM8" s="851"/>
      <c r="ERN8" s="851"/>
      <c r="ERO8" s="851"/>
      <c r="ERP8" s="851"/>
      <c r="ERQ8" s="851"/>
      <c r="ERR8" s="851"/>
      <c r="ERS8" s="851"/>
      <c r="ERT8" s="851"/>
      <c r="ERU8" s="851"/>
      <c r="ERV8" s="851"/>
      <c r="ERW8" s="851"/>
      <c r="ERX8" s="851"/>
      <c r="ERY8" s="851"/>
      <c r="ERZ8" s="851"/>
      <c r="ESA8" s="851"/>
      <c r="ESB8" s="851"/>
      <c r="ESC8" s="851"/>
      <c r="ESD8" s="851"/>
      <c r="ESE8" s="851"/>
      <c r="ESF8" s="851"/>
      <c r="ESG8" s="851"/>
      <c r="ESH8" s="851"/>
      <c r="ESI8" s="851"/>
      <c r="ESJ8" s="851"/>
      <c r="ESK8" s="851"/>
      <c r="ESL8" s="851"/>
      <c r="ESM8" s="851"/>
      <c r="ESN8" s="851"/>
      <c r="ESO8" s="851"/>
      <c r="ESP8" s="851"/>
      <c r="ESQ8" s="851"/>
      <c r="ESR8" s="851"/>
      <c r="ESS8" s="851"/>
      <c r="EST8" s="851"/>
      <c r="ESU8" s="851"/>
      <c r="ESV8" s="851"/>
      <c r="ESW8" s="851"/>
      <c r="ESX8" s="851"/>
      <c r="ESY8" s="851"/>
      <c r="ESZ8" s="851"/>
      <c r="ETA8" s="851"/>
      <c r="ETB8" s="851"/>
      <c r="ETC8" s="851"/>
      <c r="ETD8" s="851"/>
      <c r="ETE8" s="851"/>
      <c r="ETF8" s="851"/>
      <c r="ETG8" s="851"/>
      <c r="ETH8" s="851"/>
      <c r="ETI8" s="851"/>
      <c r="ETJ8" s="851"/>
      <c r="ETK8" s="851"/>
      <c r="ETL8" s="851"/>
      <c r="ETM8" s="851"/>
      <c r="ETN8" s="851"/>
      <c r="ETO8" s="851"/>
      <c r="ETP8" s="851"/>
      <c r="ETQ8" s="851"/>
      <c r="ETR8" s="851"/>
      <c r="ETS8" s="851"/>
      <c r="ETT8" s="851"/>
      <c r="ETU8" s="851"/>
      <c r="ETV8" s="851"/>
      <c r="ETW8" s="851"/>
      <c r="ETX8" s="851"/>
      <c r="ETY8" s="851"/>
      <c r="ETZ8" s="851"/>
      <c r="EUA8" s="851"/>
      <c r="EUB8" s="851"/>
      <c r="EUC8" s="851"/>
      <c r="EUD8" s="851"/>
      <c r="EUE8" s="851"/>
      <c r="EUF8" s="851"/>
      <c r="EUG8" s="851"/>
      <c r="EUH8" s="851"/>
      <c r="EUI8" s="851"/>
      <c r="EUJ8" s="851"/>
      <c r="EUK8" s="851"/>
      <c r="EUL8" s="851"/>
      <c r="EUM8" s="851"/>
      <c r="EUN8" s="851"/>
      <c r="EUO8" s="851"/>
      <c r="EUP8" s="851"/>
      <c r="EUQ8" s="851"/>
      <c r="EUR8" s="851"/>
      <c r="EUS8" s="851"/>
      <c r="EUT8" s="851"/>
      <c r="EUU8" s="851"/>
      <c r="EUV8" s="851"/>
      <c r="EUW8" s="851"/>
      <c r="EUX8" s="851"/>
      <c r="EUY8" s="851"/>
      <c r="EUZ8" s="851"/>
      <c r="EVA8" s="851"/>
      <c r="EVB8" s="851"/>
      <c r="EVC8" s="851"/>
      <c r="EVD8" s="851"/>
      <c r="EVE8" s="851"/>
      <c r="EVF8" s="851"/>
      <c r="EVG8" s="851"/>
      <c r="EVH8" s="851"/>
      <c r="EVI8" s="851"/>
      <c r="EVJ8" s="851"/>
      <c r="EVK8" s="851"/>
      <c r="EVL8" s="851"/>
      <c r="EVM8" s="851"/>
      <c r="EVN8" s="851"/>
      <c r="EVO8" s="851"/>
      <c r="EVP8" s="851"/>
      <c r="EVQ8" s="851"/>
      <c r="EVR8" s="851"/>
      <c r="EVS8" s="851"/>
      <c r="EVT8" s="851"/>
      <c r="EVU8" s="851"/>
      <c r="EVV8" s="851"/>
      <c r="EVW8" s="851"/>
      <c r="EVX8" s="851"/>
      <c r="EVY8" s="851"/>
      <c r="EVZ8" s="851"/>
      <c r="EWA8" s="851"/>
      <c r="EWB8" s="851"/>
      <c r="EWC8" s="851"/>
      <c r="EWD8" s="851"/>
      <c r="EWE8" s="851"/>
      <c r="EWF8" s="851"/>
      <c r="EWG8" s="851"/>
      <c r="EWH8" s="851"/>
      <c r="EWI8" s="851"/>
      <c r="EWJ8" s="851"/>
      <c r="EWK8" s="851"/>
      <c r="EWL8" s="851"/>
      <c r="EWM8" s="851"/>
      <c r="EWN8" s="851"/>
      <c r="EWO8" s="851"/>
      <c r="EWP8" s="851"/>
      <c r="EWQ8" s="851"/>
      <c r="EWR8" s="851"/>
      <c r="EWS8" s="851"/>
      <c r="EWT8" s="851"/>
      <c r="EWU8" s="851"/>
      <c r="EWV8" s="851"/>
      <c r="EWW8" s="851"/>
      <c r="EWX8" s="851"/>
      <c r="EWY8" s="851"/>
      <c r="EWZ8" s="851"/>
      <c r="EXA8" s="851"/>
      <c r="EXB8" s="851"/>
      <c r="EXC8" s="851"/>
      <c r="EXD8" s="851"/>
      <c r="EXE8" s="851"/>
      <c r="EXF8" s="851"/>
      <c r="EXG8" s="851"/>
      <c r="EXH8" s="851"/>
      <c r="EXI8" s="851"/>
      <c r="EXJ8" s="851"/>
      <c r="EXK8" s="851"/>
      <c r="EXL8" s="851"/>
      <c r="EXM8" s="851"/>
      <c r="EXN8" s="851"/>
      <c r="EXO8" s="851"/>
      <c r="EXP8" s="851"/>
      <c r="EXQ8" s="851"/>
      <c r="EXR8" s="851"/>
      <c r="EXS8" s="851"/>
      <c r="EXT8" s="851"/>
      <c r="EXU8" s="851"/>
      <c r="EXV8" s="851"/>
      <c r="EXW8" s="851"/>
      <c r="EXX8" s="851"/>
      <c r="EXY8" s="851"/>
      <c r="EXZ8" s="851"/>
      <c r="EYA8" s="851"/>
      <c r="EYB8" s="851"/>
      <c r="EYC8" s="851"/>
      <c r="EYD8" s="851"/>
      <c r="EYE8" s="851"/>
      <c r="EYF8" s="851"/>
      <c r="EYG8" s="851"/>
      <c r="EYH8" s="851"/>
      <c r="EYI8" s="851"/>
      <c r="EYJ8" s="851"/>
      <c r="EYK8" s="851"/>
      <c r="EYL8" s="851"/>
      <c r="EYM8" s="851"/>
      <c r="EYN8" s="851"/>
      <c r="EYO8" s="851"/>
      <c r="EYP8" s="851"/>
      <c r="EYQ8" s="851"/>
      <c r="EYR8" s="851"/>
      <c r="EYS8" s="851"/>
      <c r="EYT8" s="851"/>
      <c r="EYU8" s="851"/>
      <c r="EYV8" s="851"/>
      <c r="EYW8" s="851"/>
      <c r="EYX8" s="851"/>
      <c r="EYY8" s="851"/>
      <c r="EYZ8" s="851"/>
      <c r="EZA8" s="851"/>
      <c r="EZB8" s="851"/>
      <c r="EZC8" s="851"/>
      <c r="EZD8" s="851"/>
      <c r="EZE8" s="851"/>
      <c r="EZF8" s="851"/>
      <c r="EZG8" s="851"/>
      <c r="EZH8" s="851"/>
      <c r="EZI8" s="851"/>
      <c r="EZJ8" s="851"/>
      <c r="EZK8" s="851"/>
      <c r="EZL8" s="851"/>
      <c r="EZM8" s="851"/>
      <c r="EZN8" s="851"/>
      <c r="EZO8" s="851"/>
      <c r="EZP8" s="851"/>
      <c r="EZQ8" s="851"/>
      <c r="EZR8" s="851"/>
      <c r="EZS8" s="851"/>
      <c r="EZT8" s="851"/>
      <c r="EZU8" s="851"/>
      <c r="EZV8" s="851"/>
      <c r="EZW8" s="851"/>
      <c r="EZX8" s="851"/>
      <c r="EZY8" s="851"/>
      <c r="EZZ8" s="851"/>
      <c r="FAA8" s="851"/>
      <c r="FAB8" s="851"/>
      <c r="FAC8" s="851"/>
      <c r="FAD8" s="851"/>
      <c r="FAE8" s="851"/>
      <c r="FAF8" s="851"/>
      <c r="FAG8" s="851"/>
      <c r="FAH8" s="851"/>
      <c r="FAI8" s="851"/>
      <c r="FAJ8" s="851"/>
      <c r="FAK8" s="851"/>
      <c r="FAL8" s="851"/>
      <c r="FAM8" s="851"/>
      <c r="FAN8" s="851"/>
      <c r="FAO8" s="851"/>
      <c r="FAP8" s="851"/>
      <c r="FAQ8" s="851"/>
      <c r="FAR8" s="851"/>
      <c r="FAS8" s="851"/>
      <c r="FAT8" s="851"/>
      <c r="FAU8" s="851"/>
      <c r="FAV8" s="851"/>
      <c r="FAW8" s="851"/>
      <c r="FAX8" s="851"/>
      <c r="FAY8" s="851"/>
      <c r="FAZ8" s="851"/>
      <c r="FBA8" s="851"/>
      <c r="FBB8" s="851"/>
      <c r="FBC8" s="851"/>
      <c r="FBD8" s="851"/>
      <c r="FBE8" s="851"/>
      <c r="FBF8" s="851"/>
      <c r="FBG8" s="851"/>
      <c r="FBH8" s="851"/>
      <c r="FBI8" s="851"/>
      <c r="FBJ8" s="851"/>
      <c r="FBK8" s="851"/>
      <c r="FBL8" s="851"/>
      <c r="FBM8" s="851"/>
      <c r="FBN8" s="851"/>
      <c r="FBO8" s="851"/>
      <c r="FBP8" s="851"/>
      <c r="FBQ8" s="851"/>
      <c r="FBR8" s="851"/>
      <c r="FBS8" s="851"/>
      <c r="FBT8" s="851"/>
      <c r="FBU8" s="851"/>
      <c r="FBV8" s="851"/>
      <c r="FBW8" s="851"/>
      <c r="FBX8" s="851"/>
      <c r="FBY8" s="851"/>
      <c r="FBZ8" s="851"/>
      <c r="FCA8" s="851"/>
      <c r="FCB8" s="851"/>
      <c r="FCC8" s="851"/>
      <c r="FCD8" s="851"/>
      <c r="FCE8" s="851"/>
      <c r="FCF8" s="851"/>
      <c r="FCG8" s="851"/>
      <c r="FCH8" s="851"/>
      <c r="FCI8" s="851"/>
      <c r="FCJ8" s="851"/>
      <c r="FCK8" s="851"/>
      <c r="FCL8" s="851"/>
      <c r="FCM8" s="851"/>
      <c r="FCN8" s="851"/>
      <c r="FCO8" s="851"/>
      <c r="FCP8" s="851"/>
      <c r="FCQ8" s="851"/>
      <c r="FCR8" s="851"/>
      <c r="FCS8" s="851"/>
      <c r="FCT8" s="851"/>
      <c r="FCU8" s="851"/>
      <c r="FCV8" s="851"/>
      <c r="FCW8" s="851"/>
      <c r="FCX8" s="851"/>
      <c r="FCY8" s="851"/>
      <c r="FCZ8" s="851"/>
      <c r="FDA8" s="851"/>
      <c r="FDB8" s="851"/>
      <c r="FDC8" s="851"/>
      <c r="FDD8" s="851"/>
      <c r="FDE8" s="851"/>
      <c r="FDF8" s="851"/>
      <c r="FDG8" s="851"/>
      <c r="FDH8" s="851"/>
      <c r="FDI8" s="851"/>
      <c r="FDJ8" s="851"/>
      <c r="FDK8" s="851"/>
      <c r="FDL8" s="851"/>
      <c r="FDM8" s="851"/>
      <c r="FDN8" s="851"/>
      <c r="FDO8" s="851"/>
      <c r="FDP8" s="851"/>
      <c r="FDQ8" s="851"/>
      <c r="FDR8" s="851"/>
      <c r="FDS8" s="851"/>
      <c r="FDT8" s="851"/>
      <c r="FDU8" s="851"/>
      <c r="FDV8" s="851"/>
      <c r="FDW8" s="851"/>
      <c r="FDX8" s="851"/>
      <c r="FDY8" s="851"/>
      <c r="FDZ8" s="851"/>
      <c r="FEA8" s="851"/>
      <c r="FEB8" s="851"/>
      <c r="FEC8" s="851"/>
      <c r="FED8" s="851"/>
      <c r="FEE8" s="851"/>
      <c r="FEF8" s="851"/>
      <c r="FEG8" s="851"/>
      <c r="FEH8" s="851"/>
      <c r="FEI8" s="851"/>
      <c r="FEJ8" s="851"/>
      <c r="FEK8" s="851"/>
      <c r="FEL8" s="851"/>
      <c r="FEM8" s="851"/>
      <c r="FEN8" s="851"/>
      <c r="FEO8" s="851"/>
      <c r="FEP8" s="851"/>
      <c r="FEQ8" s="851"/>
      <c r="FER8" s="851"/>
      <c r="FES8" s="851"/>
      <c r="FET8" s="851"/>
      <c r="FEU8" s="851"/>
      <c r="FEV8" s="851"/>
      <c r="FEW8" s="851"/>
      <c r="FEX8" s="851"/>
      <c r="FEY8" s="851"/>
      <c r="FEZ8" s="851"/>
      <c r="FFA8" s="851"/>
      <c r="FFB8" s="851"/>
      <c r="FFC8" s="851"/>
      <c r="FFD8" s="851"/>
      <c r="FFE8" s="851"/>
      <c r="FFF8" s="851"/>
      <c r="FFG8" s="851"/>
      <c r="FFH8" s="851"/>
      <c r="FFI8" s="851"/>
      <c r="FFJ8" s="851"/>
      <c r="FFK8" s="851"/>
      <c r="FFL8" s="851"/>
      <c r="FFM8" s="851"/>
      <c r="FFN8" s="851"/>
      <c r="FFO8" s="851"/>
      <c r="FFP8" s="851"/>
      <c r="FFQ8" s="851"/>
      <c r="FFR8" s="851"/>
      <c r="FFS8" s="851"/>
      <c r="FFT8" s="851"/>
      <c r="FFU8" s="851"/>
      <c r="FFV8" s="851"/>
      <c r="FFW8" s="851"/>
      <c r="FFX8" s="851"/>
      <c r="FFY8" s="851"/>
      <c r="FFZ8" s="851"/>
      <c r="FGA8" s="851"/>
      <c r="FGB8" s="851"/>
      <c r="FGC8" s="851"/>
      <c r="FGD8" s="851"/>
      <c r="FGE8" s="851"/>
      <c r="FGF8" s="851"/>
      <c r="FGG8" s="851"/>
      <c r="FGH8" s="851"/>
      <c r="FGI8" s="851"/>
      <c r="FGJ8" s="851"/>
      <c r="FGK8" s="851"/>
      <c r="FGL8" s="851"/>
      <c r="FGM8" s="851"/>
      <c r="FGN8" s="851"/>
      <c r="FGO8" s="851"/>
      <c r="FGP8" s="851"/>
      <c r="FGQ8" s="851"/>
      <c r="FGR8" s="851"/>
      <c r="FGS8" s="851"/>
      <c r="FGT8" s="851"/>
      <c r="FGU8" s="851"/>
      <c r="FGV8" s="851"/>
      <c r="FGW8" s="851"/>
      <c r="FGX8" s="851"/>
      <c r="FGY8" s="851"/>
      <c r="FGZ8" s="851"/>
      <c r="FHA8" s="851"/>
      <c r="FHB8" s="851"/>
      <c r="FHC8" s="851"/>
      <c r="FHD8" s="851"/>
      <c r="FHE8" s="851"/>
      <c r="FHF8" s="851"/>
      <c r="FHG8" s="851"/>
      <c r="FHH8" s="851"/>
      <c r="FHI8" s="851"/>
      <c r="FHJ8" s="851"/>
      <c r="FHK8" s="851"/>
      <c r="FHL8" s="851"/>
      <c r="FHM8" s="851"/>
      <c r="FHN8" s="851"/>
      <c r="FHO8" s="851"/>
      <c r="FHP8" s="851"/>
      <c r="FHQ8" s="851"/>
      <c r="FHR8" s="851"/>
      <c r="FHS8" s="851"/>
      <c r="FHT8" s="851"/>
      <c r="FHU8" s="851"/>
      <c r="FHV8" s="851"/>
      <c r="FHW8" s="851"/>
      <c r="FHX8" s="851"/>
      <c r="FHY8" s="851"/>
      <c r="FHZ8" s="851"/>
      <c r="FIA8" s="851"/>
      <c r="FIB8" s="851"/>
      <c r="FIC8" s="851"/>
      <c r="FID8" s="851"/>
      <c r="FIE8" s="851"/>
      <c r="FIF8" s="851"/>
      <c r="FIG8" s="851"/>
      <c r="FIH8" s="851"/>
      <c r="FII8" s="851"/>
      <c r="FIJ8" s="851"/>
      <c r="FIK8" s="851"/>
      <c r="FIL8" s="851"/>
      <c r="FIM8" s="851"/>
      <c r="FIN8" s="851"/>
      <c r="FIO8" s="851"/>
      <c r="FIP8" s="851"/>
      <c r="FIQ8" s="851"/>
      <c r="FIR8" s="851"/>
      <c r="FIS8" s="851"/>
      <c r="FIT8" s="851"/>
      <c r="FIU8" s="851"/>
      <c r="FIV8" s="851"/>
      <c r="FIW8" s="851"/>
      <c r="FIX8" s="851"/>
      <c r="FIY8" s="851"/>
      <c r="FIZ8" s="851"/>
      <c r="FJA8" s="851"/>
      <c r="FJB8" s="851"/>
      <c r="FJC8" s="851"/>
      <c r="FJD8" s="851"/>
      <c r="FJE8" s="851"/>
      <c r="FJF8" s="851"/>
      <c r="FJG8" s="851"/>
      <c r="FJH8" s="851"/>
      <c r="FJI8" s="851"/>
      <c r="FJJ8" s="851"/>
      <c r="FJK8" s="851"/>
      <c r="FJL8" s="851"/>
      <c r="FJM8" s="851"/>
      <c r="FJN8" s="851"/>
      <c r="FJO8" s="851"/>
      <c r="FJP8" s="851"/>
      <c r="FJQ8" s="851"/>
      <c r="FJR8" s="851"/>
      <c r="FJS8" s="851"/>
      <c r="FJT8" s="851"/>
      <c r="FJU8" s="851"/>
      <c r="FJV8" s="851"/>
      <c r="FJW8" s="851"/>
      <c r="FJX8" s="851"/>
      <c r="FJY8" s="851"/>
      <c r="FJZ8" s="851"/>
      <c r="FKA8" s="851"/>
      <c r="FKB8" s="851"/>
      <c r="FKC8" s="851"/>
      <c r="FKD8" s="851"/>
      <c r="FKE8" s="851"/>
      <c r="FKF8" s="851"/>
      <c r="FKG8" s="851"/>
      <c r="FKH8" s="851"/>
      <c r="FKI8" s="851"/>
      <c r="FKJ8" s="851"/>
      <c r="FKK8" s="851"/>
      <c r="FKL8" s="851"/>
      <c r="FKM8" s="851"/>
      <c r="FKN8" s="851"/>
      <c r="FKO8" s="851"/>
      <c r="FKP8" s="851"/>
      <c r="FKQ8" s="851"/>
      <c r="FKR8" s="851"/>
      <c r="FKS8" s="851"/>
      <c r="FKT8" s="851"/>
      <c r="FKU8" s="851"/>
      <c r="FKV8" s="851"/>
      <c r="FKW8" s="851"/>
      <c r="FKX8" s="851"/>
      <c r="FKY8" s="851"/>
      <c r="FKZ8" s="851"/>
      <c r="FLA8" s="851"/>
      <c r="FLB8" s="851"/>
      <c r="FLC8" s="851"/>
      <c r="FLD8" s="851"/>
      <c r="FLE8" s="851"/>
      <c r="FLF8" s="851"/>
      <c r="FLG8" s="851"/>
      <c r="FLH8" s="851"/>
      <c r="FLI8" s="851"/>
      <c r="FLJ8" s="851"/>
      <c r="FLK8" s="851"/>
      <c r="FLL8" s="851"/>
      <c r="FLM8" s="851"/>
      <c r="FLN8" s="851"/>
      <c r="FLO8" s="851"/>
      <c r="FLP8" s="851"/>
      <c r="FLQ8" s="851"/>
      <c r="FLR8" s="851"/>
      <c r="FLS8" s="851"/>
      <c r="FLT8" s="851"/>
      <c r="FLU8" s="851"/>
      <c r="FLV8" s="851"/>
      <c r="FLW8" s="851"/>
      <c r="FLX8" s="851"/>
      <c r="FLY8" s="851"/>
      <c r="FLZ8" s="851"/>
      <c r="FMA8" s="851"/>
      <c r="FMB8" s="851"/>
      <c r="FMC8" s="851"/>
      <c r="FMD8" s="851"/>
      <c r="FME8" s="851"/>
      <c r="FMF8" s="851"/>
      <c r="FMG8" s="851"/>
      <c r="FMH8" s="851"/>
      <c r="FMI8" s="851"/>
      <c r="FMJ8" s="851"/>
      <c r="FMK8" s="851"/>
      <c r="FML8" s="851"/>
      <c r="FMM8" s="851"/>
      <c r="FMN8" s="851"/>
      <c r="FMO8" s="851"/>
      <c r="FMP8" s="851"/>
      <c r="FMQ8" s="851"/>
      <c r="FMR8" s="851"/>
      <c r="FMS8" s="851"/>
      <c r="FMT8" s="851"/>
      <c r="FMU8" s="851"/>
      <c r="FMV8" s="851"/>
      <c r="FMW8" s="851"/>
      <c r="FMX8" s="851"/>
      <c r="FMY8" s="851"/>
      <c r="FMZ8" s="851"/>
      <c r="FNA8" s="851"/>
      <c r="FNB8" s="851"/>
      <c r="FNC8" s="851"/>
      <c r="FND8" s="851"/>
      <c r="FNE8" s="851"/>
      <c r="FNF8" s="851"/>
      <c r="FNG8" s="851"/>
      <c r="FNH8" s="851"/>
      <c r="FNI8" s="851"/>
      <c r="FNJ8" s="851"/>
      <c r="FNK8" s="851"/>
      <c r="FNL8" s="851"/>
      <c r="FNM8" s="851"/>
      <c r="FNN8" s="851"/>
      <c r="FNO8" s="851"/>
      <c r="FNP8" s="851"/>
      <c r="FNQ8" s="851"/>
      <c r="FNR8" s="851"/>
      <c r="FNS8" s="851"/>
      <c r="FNT8" s="851"/>
      <c r="FNU8" s="851"/>
      <c r="FNV8" s="851"/>
      <c r="FNW8" s="851"/>
      <c r="FNX8" s="851"/>
      <c r="FNY8" s="851"/>
      <c r="FNZ8" s="851"/>
      <c r="FOA8" s="851"/>
      <c r="FOB8" s="851"/>
      <c r="FOC8" s="851"/>
      <c r="FOD8" s="851"/>
      <c r="FOE8" s="851"/>
      <c r="FOF8" s="851"/>
      <c r="FOG8" s="851"/>
      <c r="FOH8" s="851"/>
      <c r="FOI8" s="851"/>
      <c r="FOJ8" s="851"/>
      <c r="FOK8" s="851"/>
      <c r="FOL8" s="851"/>
      <c r="FOM8" s="851"/>
      <c r="FON8" s="851"/>
      <c r="FOO8" s="851"/>
      <c r="FOP8" s="851"/>
      <c r="FOQ8" s="851"/>
      <c r="FOR8" s="851"/>
      <c r="FOS8" s="851"/>
      <c r="FOT8" s="851"/>
      <c r="FOU8" s="851"/>
      <c r="FOV8" s="851"/>
      <c r="FOW8" s="851"/>
      <c r="FOX8" s="851"/>
      <c r="FOY8" s="851"/>
      <c r="FOZ8" s="851"/>
      <c r="FPA8" s="851"/>
      <c r="FPB8" s="851"/>
      <c r="FPC8" s="851"/>
      <c r="FPD8" s="851"/>
      <c r="FPE8" s="851"/>
      <c r="FPF8" s="851"/>
      <c r="FPG8" s="851"/>
      <c r="FPH8" s="851"/>
      <c r="FPI8" s="851"/>
      <c r="FPJ8" s="851"/>
      <c r="FPK8" s="851"/>
      <c r="FPL8" s="851"/>
      <c r="FPM8" s="851"/>
      <c r="FPN8" s="851"/>
      <c r="FPO8" s="851"/>
      <c r="FPP8" s="851"/>
      <c r="FPQ8" s="851"/>
      <c r="FPR8" s="851"/>
      <c r="FPS8" s="851"/>
      <c r="FPT8" s="851"/>
      <c r="FPU8" s="851"/>
      <c r="FPV8" s="851"/>
      <c r="FPW8" s="851"/>
      <c r="FPX8" s="851"/>
      <c r="FPY8" s="851"/>
      <c r="FPZ8" s="851"/>
      <c r="FQA8" s="851"/>
      <c r="FQB8" s="851"/>
      <c r="FQC8" s="851"/>
      <c r="FQD8" s="851"/>
      <c r="FQE8" s="851"/>
      <c r="FQF8" s="851"/>
      <c r="FQG8" s="851"/>
      <c r="FQH8" s="851"/>
      <c r="FQI8" s="851"/>
      <c r="FQJ8" s="851"/>
      <c r="FQK8" s="851"/>
      <c r="FQL8" s="851"/>
      <c r="FQM8" s="851"/>
      <c r="FQN8" s="851"/>
      <c r="FQO8" s="851"/>
      <c r="FQP8" s="851"/>
      <c r="FQQ8" s="851"/>
      <c r="FQR8" s="851"/>
      <c r="FQS8" s="851"/>
      <c r="FQT8" s="851"/>
      <c r="FQU8" s="851"/>
      <c r="FQV8" s="851"/>
      <c r="FQW8" s="851"/>
      <c r="FQX8" s="851"/>
      <c r="FQY8" s="851"/>
      <c r="FQZ8" s="851"/>
      <c r="FRA8" s="851"/>
      <c r="FRB8" s="851"/>
      <c r="FRC8" s="851"/>
      <c r="FRD8" s="851"/>
      <c r="FRE8" s="851"/>
      <c r="FRF8" s="851"/>
      <c r="FRG8" s="851"/>
      <c r="FRH8" s="851"/>
      <c r="FRI8" s="851"/>
      <c r="FRJ8" s="851"/>
      <c r="FRK8" s="851"/>
      <c r="FRL8" s="851"/>
      <c r="FRM8" s="851"/>
      <c r="FRN8" s="851"/>
      <c r="FRO8" s="851"/>
      <c r="FRP8" s="851"/>
      <c r="FRQ8" s="851"/>
      <c r="FRR8" s="851"/>
      <c r="FRS8" s="851"/>
      <c r="FRT8" s="851"/>
      <c r="FRU8" s="851"/>
      <c r="FRV8" s="851"/>
      <c r="FRW8" s="851"/>
      <c r="FRX8" s="851"/>
      <c r="FRY8" s="851"/>
      <c r="FRZ8" s="851"/>
      <c r="FSA8" s="851"/>
      <c r="FSB8" s="851"/>
      <c r="FSC8" s="851"/>
      <c r="FSD8" s="851"/>
      <c r="FSE8" s="851"/>
      <c r="FSF8" s="851"/>
      <c r="FSG8" s="851"/>
      <c r="FSH8" s="851"/>
      <c r="FSI8" s="851"/>
      <c r="FSJ8" s="851"/>
      <c r="FSK8" s="851"/>
      <c r="FSL8" s="851"/>
      <c r="FSM8" s="851"/>
      <c r="FSN8" s="851"/>
      <c r="FSO8" s="851"/>
      <c r="FSP8" s="851"/>
      <c r="FSQ8" s="851"/>
      <c r="FSR8" s="851"/>
      <c r="FSS8" s="851"/>
      <c r="FST8" s="851"/>
      <c r="FSU8" s="851"/>
      <c r="FSV8" s="851"/>
      <c r="FSW8" s="851"/>
      <c r="FSX8" s="851"/>
      <c r="FSY8" s="851"/>
      <c r="FSZ8" s="851"/>
      <c r="FTA8" s="851"/>
      <c r="FTB8" s="851"/>
      <c r="FTC8" s="851"/>
      <c r="FTD8" s="851"/>
      <c r="FTE8" s="851"/>
      <c r="FTF8" s="851"/>
      <c r="FTG8" s="851"/>
      <c r="FTH8" s="851"/>
      <c r="FTI8" s="851"/>
      <c r="FTJ8" s="851"/>
      <c r="FTK8" s="851"/>
      <c r="FTL8" s="851"/>
      <c r="FTM8" s="851"/>
      <c r="FTN8" s="851"/>
      <c r="FTO8" s="851"/>
      <c r="FTP8" s="851"/>
      <c r="FTQ8" s="851"/>
      <c r="FTR8" s="851"/>
      <c r="FTS8" s="851"/>
      <c r="FTT8" s="851"/>
      <c r="FTU8" s="851"/>
      <c r="FTV8" s="851"/>
      <c r="FTW8" s="851"/>
      <c r="FTX8" s="851"/>
      <c r="FTY8" s="851"/>
      <c r="FTZ8" s="851"/>
      <c r="FUA8" s="851"/>
      <c r="FUB8" s="851"/>
      <c r="FUC8" s="851"/>
      <c r="FUD8" s="851"/>
      <c r="FUE8" s="851"/>
      <c r="FUF8" s="851"/>
      <c r="FUG8" s="851"/>
      <c r="FUH8" s="851"/>
      <c r="FUI8" s="851"/>
      <c r="FUJ8" s="851"/>
      <c r="FUK8" s="851"/>
      <c r="FUL8" s="851"/>
      <c r="FUM8" s="851"/>
      <c r="FUN8" s="851"/>
      <c r="FUO8" s="851"/>
      <c r="FUP8" s="851"/>
      <c r="FUQ8" s="851"/>
      <c r="FUR8" s="851"/>
      <c r="FUS8" s="851"/>
      <c r="FUT8" s="851"/>
      <c r="FUU8" s="851"/>
      <c r="FUV8" s="851"/>
      <c r="FUW8" s="851"/>
      <c r="FUX8" s="851"/>
      <c r="FUY8" s="851"/>
      <c r="FUZ8" s="851"/>
      <c r="FVA8" s="851"/>
      <c r="FVB8" s="851"/>
      <c r="FVC8" s="851"/>
      <c r="FVD8" s="851"/>
      <c r="FVE8" s="851"/>
      <c r="FVF8" s="851"/>
      <c r="FVG8" s="851"/>
      <c r="FVH8" s="851"/>
      <c r="FVI8" s="851"/>
      <c r="FVJ8" s="851"/>
      <c r="FVK8" s="851"/>
      <c r="FVL8" s="851"/>
      <c r="FVM8" s="851"/>
      <c r="FVN8" s="851"/>
      <c r="FVO8" s="851"/>
      <c r="FVP8" s="851"/>
      <c r="FVQ8" s="851"/>
      <c r="FVR8" s="851"/>
      <c r="FVS8" s="851"/>
      <c r="FVT8" s="851"/>
      <c r="FVU8" s="851"/>
      <c r="FVV8" s="851"/>
      <c r="FVW8" s="851"/>
      <c r="FVX8" s="851"/>
      <c r="FVY8" s="851"/>
      <c r="FVZ8" s="851"/>
      <c r="FWA8" s="851"/>
      <c r="FWB8" s="851"/>
      <c r="FWC8" s="851"/>
      <c r="FWD8" s="851"/>
      <c r="FWE8" s="851"/>
      <c r="FWF8" s="851"/>
      <c r="FWG8" s="851"/>
      <c r="FWH8" s="851"/>
      <c r="FWI8" s="851"/>
      <c r="FWJ8" s="851"/>
      <c r="FWK8" s="851"/>
      <c r="FWL8" s="851"/>
      <c r="FWM8" s="851"/>
      <c r="FWN8" s="851"/>
      <c r="FWO8" s="851"/>
      <c r="FWP8" s="851"/>
      <c r="FWQ8" s="851"/>
      <c r="FWR8" s="851"/>
      <c r="FWS8" s="851"/>
      <c r="FWT8" s="851"/>
      <c r="FWU8" s="851"/>
      <c r="FWV8" s="851"/>
      <c r="FWW8" s="851"/>
      <c r="FWX8" s="851"/>
      <c r="FWY8" s="851"/>
      <c r="FWZ8" s="851"/>
      <c r="FXA8" s="851"/>
      <c r="FXB8" s="851"/>
      <c r="FXC8" s="851"/>
      <c r="FXD8" s="851"/>
      <c r="FXE8" s="851"/>
      <c r="FXF8" s="851"/>
      <c r="FXG8" s="851"/>
      <c r="FXH8" s="851"/>
      <c r="FXI8" s="851"/>
      <c r="FXJ8" s="851"/>
      <c r="FXK8" s="851"/>
      <c r="FXL8" s="851"/>
      <c r="FXM8" s="851"/>
      <c r="FXN8" s="851"/>
      <c r="FXO8" s="851"/>
      <c r="FXP8" s="851"/>
      <c r="FXQ8" s="851"/>
      <c r="FXR8" s="851"/>
      <c r="FXS8" s="851"/>
      <c r="FXT8" s="851"/>
      <c r="FXU8" s="851"/>
      <c r="FXV8" s="851"/>
      <c r="FXW8" s="851"/>
      <c r="FXX8" s="851"/>
      <c r="FXY8" s="851"/>
      <c r="FXZ8" s="851"/>
      <c r="FYA8" s="851"/>
      <c r="FYB8" s="851"/>
      <c r="FYC8" s="851"/>
      <c r="FYD8" s="851"/>
      <c r="FYE8" s="851"/>
      <c r="FYF8" s="851"/>
      <c r="FYG8" s="851"/>
      <c r="FYH8" s="851"/>
      <c r="FYI8" s="851"/>
      <c r="FYJ8" s="851"/>
      <c r="FYK8" s="851"/>
      <c r="FYL8" s="851"/>
      <c r="FYM8" s="851"/>
      <c r="FYN8" s="851"/>
      <c r="FYO8" s="851"/>
      <c r="FYP8" s="851"/>
      <c r="FYQ8" s="851"/>
      <c r="FYR8" s="851"/>
      <c r="FYS8" s="851"/>
      <c r="FYT8" s="851"/>
      <c r="FYU8" s="851"/>
      <c r="FYV8" s="851"/>
      <c r="FYW8" s="851"/>
      <c r="FYX8" s="851"/>
      <c r="FYY8" s="851"/>
      <c r="FYZ8" s="851"/>
      <c r="FZA8" s="851"/>
      <c r="FZB8" s="851"/>
      <c r="FZC8" s="851"/>
      <c r="FZD8" s="851"/>
      <c r="FZE8" s="851"/>
      <c r="FZF8" s="851"/>
      <c r="FZG8" s="851"/>
      <c r="FZH8" s="851"/>
      <c r="FZI8" s="851"/>
      <c r="FZJ8" s="851"/>
      <c r="FZK8" s="851"/>
      <c r="FZL8" s="851"/>
      <c r="FZM8" s="851"/>
      <c r="FZN8" s="851"/>
      <c r="FZO8" s="851"/>
      <c r="FZP8" s="851"/>
      <c r="FZQ8" s="851"/>
      <c r="FZR8" s="851"/>
      <c r="FZS8" s="851"/>
      <c r="FZT8" s="851"/>
      <c r="FZU8" s="851"/>
      <c r="FZV8" s="851"/>
      <c r="FZW8" s="851"/>
      <c r="FZX8" s="851"/>
      <c r="FZY8" s="851"/>
      <c r="FZZ8" s="851"/>
      <c r="GAA8" s="851"/>
      <c r="GAB8" s="851"/>
      <c r="GAC8" s="851"/>
      <c r="GAD8" s="851"/>
      <c r="GAE8" s="851"/>
      <c r="GAF8" s="851"/>
      <c r="GAG8" s="851"/>
      <c r="GAH8" s="851"/>
      <c r="GAI8" s="851"/>
      <c r="GAJ8" s="851"/>
      <c r="GAK8" s="851"/>
      <c r="GAL8" s="851"/>
      <c r="GAM8" s="851"/>
      <c r="GAN8" s="851"/>
      <c r="GAO8" s="851"/>
      <c r="GAP8" s="851"/>
      <c r="GAQ8" s="851"/>
      <c r="GAR8" s="851"/>
      <c r="GAS8" s="851"/>
      <c r="GAT8" s="851"/>
      <c r="GAU8" s="851"/>
      <c r="GAV8" s="851"/>
      <c r="GAW8" s="851"/>
      <c r="GAX8" s="851"/>
      <c r="GAY8" s="851"/>
      <c r="GAZ8" s="851"/>
      <c r="GBA8" s="851"/>
      <c r="GBB8" s="851"/>
      <c r="GBC8" s="851"/>
      <c r="GBD8" s="851"/>
      <c r="GBE8" s="851"/>
      <c r="GBF8" s="851"/>
      <c r="GBG8" s="851"/>
      <c r="GBH8" s="851"/>
      <c r="GBI8" s="851"/>
      <c r="GBJ8" s="851"/>
      <c r="GBK8" s="851"/>
      <c r="GBL8" s="851"/>
      <c r="GBM8" s="851"/>
      <c r="GBN8" s="851"/>
      <c r="GBO8" s="851"/>
      <c r="GBP8" s="851"/>
      <c r="GBQ8" s="851"/>
      <c r="GBR8" s="851"/>
      <c r="GBS8" s="851"/>
      <c r="GBT8" s="851"/>
      <c r="GBU8" s="851"/>
      <c r="GBV8" s="851"/>
      <c r="GBW8" s="851"/>
      <c r="GBX8" s="851"/>
      <c r="GBY8" s="851"/>
      <c r="GBZ8" s="851"/>
      <c r="GCA8" s="851"/>
      <c r="GCB8" s="851"/>
      <c r="GCC8" s="851"/>
      <c r="GCD8" s="851"/>
      <c r="GCE8" s="851"/>
      <c r="GCF8" s="851"/>
      <c r="GCG8" s="851"/>
      <c r="GCH8" s="851"/>
      <c r="GCI8" s="851"/>
      <c r="GCJ8" s="851"/>
      <c r="GCK8" s="851"/>
      <c r="GCL8" s="851"/>
      <c r="GCM8" s="851"/>
      <c r="GCN8" s="851"/>
      <c r="GCO8" s="851"/>
      <c r="GCP8" s="851"/>
      <c r="GCQ8" s="851"/>
      <c r="GCR8" s="851"/>
      <c r="GCS8" s="851"/>
      <c r="GCT8" s="851"/>
      <c r="GCU8" s="851"/>
      <c r="GCV8" s="851"/>
      <c r="GCW8" s="851"/>
      <c r="GCX8" s="851"/>
      <c r="GCY8" s="851"/>
      <c r="GCZ8" s="851"/>
      <c r="GDA8" s="851"/>
      <c r="GDB8" s="851"/>
      <c r="GDC8" s="851"/>
      <c r="GDD8" s="851"/>
      <c r="GDE8" s="851"/>
      <c r="GDF8" s="851"/>
      <c r="GDG8" s="851"/>
      <c r="GDH8" s="851"/>
      <c r="GDI8" s="851"/>
      <c r="GDJ8" s="851"/>
      <c r="GDK8" s="851"/>
      <c r="GDL8" s="851"/>
      <c r="GDM8" s="851"/>
      <c r="GDN8" s="851"/>
      <c r="GDO8" s="851"/>
      <c r="GDP8" s="851"/>
      <c r="GDQ8" s="851"/>
      <c r="GDR8" s="851"/>
      <c r="GDS8" s="851"/>
      <c r="GDT8" s="851"/>
      <c r="GDU8" s="851"/>
      <c r="GDV8" s="851"/>
      <c r="GDW8" s="851"/>
      <c r="GDX8" s="851"/>
      <c r="GDY8" s="851"/>
      <c r="GDZ8" s="851"/>
      <c r="GEA8" s="851"/>
      <c r="GEB8" s="851"/>
      <c r="GEC8" s="851"/>
      <c r="GED8" s="851"/>
      <c r="GEE8" s="851"/>
      <c r="GEF8" s="851"/>
      <c r="GEG8" s="851"/>
      <c r="GEH8" s="851"/>
      <c r="GEI8" s="851"/>
      <c r="GEJ8" s="851"/>
      <c r="GEK8" s="851"/>
      <c r="GEL8" s="851"/>
      <c r="GEM8" s="851"/>
      <c r="GEN8" s="851"/>
      <c r="GEO8" s="851"/>
      <c r="GEP8" s="851"/>
      <c r="GEQ8" s="851"/>
      <c r="GER8" s="851"/>
      <c r="GES8" s="851"/>
      <c r="GET8" s="851"/>
      <c r="GEU8" s="851"/>
      <c r="GEV8" s="851"/>
      <c r="GEW8" s="851"/>
      <c r="GEX8" s="851"/>
      <c r="GEY8" s="851"/>
      <c r="GEZ8" s="851"/>
      <c r="GFA8" s="851"/>
      <c r="GFB8" s="851"/>
      <c r="GFC8" s="851"/>
      <c r="GFD8" s="851"/>
      <c r="GFE8" s="851"/>
      <c r="GFF8" s="851"/>
      <c r="GFG8" s="851"/>
      <c r="GFH8" s="851"/>
      <c r="GFI8" s="851"/>
      <c r="GFJ8" s="851"/>
      <c r="GFK8" s="851"/>
      <c r="GFL8" s="851"/>
      <c r="GFM8" s="851"/>
      <c r="GFN8" s="851"/>
      <c r="GFO8" s="851"/>
      <c r="GFP8" s="851"/>
      <c r="GFQ8" s="851"/>
      <c r="GFR8" s="851"/>
      <c r="GFS8" s="851"/>
      <c r="GFT8" s="851"/>
      <c r="GFU8" s="851"/>
      <c r="GFV8" s="851"/>
      <c r="GFW8" s="851"/>
      <c r="GFX8" s="851"/>
      <c r="GFY8" s="851"/>
      <c r="GFZ8" s="851"/>
      <c r="GGA8" s="851"/>
      <c r="GGB8" s="851"/>
      <c r="GGC8" s="851"/>
      <c r="GGD8" s="851"/>
      <c r="GGE8" s="851"/>
      <c r="GGF8" s="851"/>
      <c r="GGG8" s="851"/>
      <c r="GGH8" s="851"/>
      <c r="GGI8" s="851"/>
      <c r="GGJ8" s="851"/>
      <c r="GGK8" s="851"/>
      <c r="GGL8" s="851"/>
      <c r="GGM8" s="851"/>
      <c r="GGN8" s="851"/>
      <c r="GGO8" s="851"/>
      <c r="GGP8" s="851"/>
      <c r="GGQ8" s="851"/>
      <c r="GGR8" s="851"/>
      <c r="GGS8" s="851"/>
      <c r="GGT8" s="851"/>
      <c r="GGU8" s="851"/>
      <c r="GGV8" s="851"/>
      <c r="GGW8" s="851"/>
      <c r="GGX8" s="851"/>
      <c r="GGY8" s="851"/>
      <c r="GGZ8" s="851"/>
      <c r="GHA8" s="851"/>
      <c r="GHB8" s="851"/>
      <c r="GHC8" s="851"/>
      <c r="GHD8" s="851"/>
      <c r="GHE8" s="851"/>
      <c r="GHF8" s="851"/>
      <c r="GHG8" s="851"/>
      <c r="GHH8" s="851"/>
      <c r="GHI8" s="851"/>
      <c r="GHJ8" s="851"/>
      <c r="GHK8" s="851"/>
      <c r="GHL8" s="851"/>
      <c r="GHM8" s="851"/>
      <c r="GHN8" s="851"/>
      <c r="GHO8" s="851"/>
      <c r="GHP8" s="851"/>
      <c r="GHQ8" s="851"/>
      <c r="GHR8" s="851"/>
      <c r="GHS8" s="851"/>
      <c r="GHT8" s="851"/>
      <c r="GHU8" s="851"/>
      <c r="GHV8" s="851"/>
      <c r="GHW8" s="851"/>
      <c r="GHX8" s="851"/>
      <c r="GHY8" s="851"/>
      <c r="GHZ8" s="851"/>
      <c r="GIA8" s="851"/>
      <c r="GIB8" s="851"/>
      <c r="GIC8" s="851"/>
      <c r="GID8" s="851"/>
      <c r="GIE8" s="851"/>
      <c r="GIF8" s="851"/>
      <c r="GIG8" s="851"/>
      <c r="GIH8" s="851"/>
      <c r="GII8" s="851"/>
      <c r="GIJ8" s="851"/>
      <c r="GIK8" s="851"/>
      <c r="GIL8" s="851"/>
      <c r="GIM8" s="851"/>
      <c r="GIN8" s="851"/>
      <c r="GIO8" s="851"/>
      <c r="GIP8" s="851"/>
      <c r="GIQ8" s="851"/>
      <c r="GIR8" s="851"/>
      <c r="GIS8" s="851"/>
      <c r="GIT8" s="851"/>
      <c r="GIU8" s="851"/>
      <c r="GIV8" s="851"/>
      <c r="GIW8" s="851"/>
      <c r="GIX8" s="851"/>
      <c r="GIY8" s="851"/>
      <c r="GIZ8" s="851"/>
      <c r="GJA8" s="851"/>
      <c r="GJB8" s="851"/>
      <c r="GJC8" s="851"/>
      <c r="GJD8" s="851"/>
      <c r="GJE8" s="851"/>
      <c r="GJF8" s="851"/>
      <c r="GJG8" s="851"/>
      <c r="GJH8" s="851"/>
      <c r="GJI8" s="851"/>
      <c r="GJJ8" s="851"/>
      <c r="GJK8" s="851"/>
      <c r="GJL8" s="851"/>
      <c r="GJM8" s="851"/>
      <c r="GJN8" s="851"/>
      <c r="GJO8" s="851"/>
      <c r="GJP8" s="851"/>
      <c r="GJQ8" s="851"/>
      <c r="GJR8" s="851"/>
      <c r="GJS8" s="851"/>
      <c r="GJT8" s="851"/>
      <c r="GJU8" s="851"/>
      <c r="GJV8" s="851"/>
      <c r="GJW8" s="851"/>
      <c r="GJX8" s="851"/>
      <c r="GJY8" s="851"/>
      <c r="GJZ8" s="851"/>
      <c r="GKA8" s="851"/>
      <c r="GKB8" s="851"/>
      <c r="GKC8" s="851"/>
      <c r="GKD8" s="851"/>
      <c r="GKE8" s="851"/>
      <c r="GKF8" s="851"/>
      <c r="GKG8" s="851"/>
      <c r="GKH8" s="851"/>
      <c r="GKI8" s="851"/>
      <c r="GKJ8" s="851"/>
      <c r="GKK8" s="851"/>
      <c r="GKL8" s="851"/>
      <c r="GKM8" s="851"/>
      <c r="GKN8" s="851"/>
      <c r="GKO8" s="851"/>
      <c r="GKP8" s="851"/>
      <c r="GKQ8" s="851"/>
      <c r="GKR8" s="851"/>
      <c r="GKS8" s="851"/>
      <c r="GKT8" s="851"/>
      <c r="GKU8" s="851"/>
      <c r="GKV8" s="851"/>
      <c r="GKW8" s="851"/>
      <c r="GKX8" s="851"/>
      <c r="GKY8" s="851"/>
      <c r="GKZ8" s="851"/>
      <c r="GLA8" s="851"/>
      <c r="GLB8" s="851"/>
      <c r="GLC8" s="851"/>
      <c r="GLD8" s="851"/>
      <c r="GLE8" s="851"/>
      <c r="GLF8" s="851"/>
      <c r="GLG8" s="851"/>
      <c r="GLH8" s="851"/>
      <c r="GLI8" s="851"/>
      <c r="GLJ8" s="851"/>
      <c r="GLK8" s="851"/>
      <c r="GLL8" s="851"/>
      <c r="GLM8" s="851"/>
      <c r="GLN8" s="851"/>
      <c r="GLO8" s="851"/>
      <c r="GLP8" s="851"/>
      <c r="GLQ8" s="851"/>
      <c r="GLR8" s="851"/>
      <c r="GLS8" s="851"/>
      <c r="GLT8" s="851"/>
      <c r="GLU8" s="851"/>
      <c r="GLV8" s="851"/>
      <c r="GLW8" s="851"/>
      <c r="GLX8" s="851"/>
      <c r="GLY8" s="851"/>
      <c r="GLZ8" s="851"/>
      <c r="GMA8" s="851"/>
      <c r="GMB8" s="851"/>
      <c r="GMC8" s="851"/>
      <c r="GMD8" s="851"/>
      <c r="GME8" s="851"/>
      <c r="GMF8" s="851"/>
      <c r="GMG8" s="851"/>
      <c r="GMH8" s="851"/>
      <c r="GMI8" s="851"/>
      <c r="GMJ8" s="851"/>
      <c r="GMK8" s="851"/>
      <c r="GML8" s="851"/>
      <c r="GMM8" s="851"/>
      <c r="GMN8" s="851"/>
      <c r="GMO8" s="851"/>
      <c r="GMP8" s="851"/>
      <c r="GMQ8" s="851"/>
      <c r="GMR8" s="851"/>
      <c r="GMS8" s="851"/>
      <c r="GMT8" s="851"/>
      <c r="GMU8" s="851"/>
      <c r="GMV8" s="851"/>
      <c r="GMW8" s="851"/>
      <c r="GMX8" s="851"/>
      <c r="GMY8" s="851"/>
      <c r="GMZ8" s="851"/>
      <c r="GNA8" s="851"/>
      <c r="GNB8" s="851"/>
      <c r="GNC8" s="851"/>
      <c r="GND8" s="851"/>
      <c r="GNE8" s="851"/>
      <c r="GNF8" s="851"/>
      <c r="GNG8" s="851"/>
      <c r="GNH8" s="851"/>
      <c r="GNI8" s="851"/>
      <c r="GNJ8" s="851"/>
      <c r="GNK8" s="851"/>
      <c r="GNL8" s="851"/>
      <c r="GNM8" s="851"/>
      <c r="GNN8" s="851"/>
      <c r="GNO8" s="851"/>
      <c r="GNP8" s="851"/>
      <c r="GNQ8" s="851"/>
      <c r="GNR8" s="851"/>
      <c r="GNS8" s="851"/>
      <c r="GNT8" s="851"/>
      <c r="GNU8" s="851"/>
      <c r="GNV8" s="851"/>
      <c r="GNW8" s="851"/>
      <c r="GNX8" s="851"/>
      <c r="GNY8" s="851"/>
      <c r="GNZ8" s="851"/>
      <c r="GOA8" s="851"/>
      <c r="GOB8" s="851"/>
      <c r="GOC8" s="851"/>
      <c r="GOD8" s="851"/>
      <c r="GOE8" s="851"/>
      <c r="GOF8" s="851"/>
      <c r="GOG8" s="851"/>
      <c r="GOH8" s="851"/>
      <c r="GOI8" s="851"/>
      <c r="GOJ8" s="851"/>
      <c r="GOK8" s="851"/>
      <c r="GOL8" s="851"/>
      <c r="GOM8" s="851"/>
      <c r="GON8" s="851"/>
      <c r="GOO8" s="851"/>
      <c r="GOP8" s="851"/>
      <c r="GOQ8" s="851"/>
      <c r="GOR8" s="851"/>
      <c r="GOS8" s="851"/>
      <c r="GOT8" s="851"/>
      <c r="GOU8" s="851"/>
      <c r="GOV8" s="851"/>
      <c r="GOW8" s="851"/>
      <c r="GOX8" s="851"/>
      <c r="GOY8" s="851"/>
      <c r="GOZ8" s="851"/>
      <c r="GPA8" s="851"/>
      <c r="GPB8" s="851"/>
      <c r="GPC8" s="851"/>
      <c r="GPD8" s="851"/>
      <c r="GPE8" s="851"/>
      <c r="GPF8" s="851"/>
      <c r="GPG8" s="851"/>
      <c r="GPH8" s="851"/>
      <c r="GPI8" s="851"/>
      <c r="GPJ8" s="851"/>
      <c r="GPK8" s="851"/>
      <c r="GPL8" s="851"/>
      <c r="GPM8" s="851"/>
      <c r="GPN8" s="851"/>
      <c r="GPO8" s="851"/>
      <c r="GPP8" s="851"/>
      <c r="GPQ8" s="851"/>
      <c r="GPR8" s="851"/>
      <c r="GPS8" s="851"/>
      <c r="GPT8" s="851"/>
      <c r="GPU8" s="851"/>
      <c r="GPV8" s="851"/>
      <c r="GPW8" s="851"/>
      <c r="GPX8" s="851"/>
      <c r="GPY8" s="851"/>
      <c r="GPZ8" s="851"/>
      <c r="GQA8" s="851"/>
      <c r="GQB8" s="851"/>
      <c r="GQC8" s="851"/>
      <c r="GQD8" s="851"/>
      <c r="GQE8" s="851"/>
      <c r="GQF8" s="851"/>
      <c r="GQG8" s="851"/>
      <c r="GQH8" s="851"/>
      <c r="GQI8" s="851"/>
      <c r="GQJ8" s="851"/>
      <c r="GQK8" s="851"/>
      <c r="GQL8" s="851"/>
      <c r="GQM8" s="851"/>
      <c r="GQN8" s="851"/>
      <c r="GQO8" s="851"/>
      <c r="GQP8" s="851"/>
      <c r="GQQ8" s="851"/>
      <c r="GQR8" s="851"/>
      <c r="GQS8" s="851"/>
      <c r="GQT8" s="851"/>
      <c r="GQU8" s="851"/>
      <c r="GQV8" s="851"/>
      <c r="GQW8" s="851"/>
      <c r="GQX8" s="851"/>
      <c r="GQY8" s="851"/>
      <c r="GQZ8" s="851"/>
      <c r="GRA8" s="851"/>
      <c r="GRB8" s="851"/>
      <c r="GRC8" s="851"/>
      <c r="GRD8" s="851"/>
      <c r="GRE8" s="851"/>
      <c r="GRF8" s="851"/>
      <c r="GRG8" s="851"/>
      <c r="GRH8" s="851"/>
      <c r="GRI8" s="851"/>
      <c r="GRJ8" s="851"/>
      <c r="GRK8" s="851"/>
      <c r="GRL8" s="851"/>
      <c r="GRM8" s="851"/>
      <c r="GRN8" s="851"/>
      <c r="GRO8" s="851"/>
      <c r="GRP8" s="851"/>
      <c r="GRQ8" s="851"/>
      <c r="GRR8" s="851"/>
      <c r="GRS8" s="851"/>
      <c r="GRT8" s="851"/>
      <c r="GRU8" s="851"/>
      <c r="GRV8" s="851"/>
      <c r="GRW8" s="851"/>
      <c r="GRX8" s="851"/>
      <c r="GRY8" s="851"/>
      <c r="GRZ8" s="851"/>
      <c r="GSA8" s="851"/>
      <c r="GSB8" s="851"/>
      <c r="GSC8" s="851"/>
      <c r="GSD8" s="851"/>
      <c r="GSE8" s="851"/>
      <c r="GSF8" s="851"/>
      <c r="GSG8" s="851"/>
      <c r="GSH8" s="851"/>
      <c r="GSI8" s="851"/>
      <c r="GSJ8" s="851"/>
      <c r="GSK8" s="851"/>
      <c r="GSL8" s="851"/>
      <c r="GSM8" s="851"/>
      <c r="GSN8" s="851"/>
      <c r="GSO8" s="851"/>
      <c r="GSP8" s="851"/>
      <c r="GSQ8" s="851"/>
      <c r="GSR8" s="851"/>
      <c r="GSS8" s="851"/>
      <c r="GST8" s="851"/>
      <c r="GSU8" s="851"/>
      <c r="GSV8" s="851"/>
      <c r="GSW8" s="851"/>
      <c r="GSX8" s="851"/>
      <c r="GSY8" s="851"/>
      <c r="GSZ8" s="851"/>
      <c r="GTA8" s="851"/>
      <c r="GTB8" s="851"/>
      <c r="GTC8" s="851"/>
      <c r="GTD8" s="851"/>
      <c r="GTE8" s="851"/>
      <c r="GTF8" s="851"/>
      <c r="GTG8" s="851"/>
      <c r="GTH8" s="851"/>
      <c r="GTI8" s="851"/>
      <c r="GTJ8" s="851"/>
      <c r="GTK8" s="851"/>
      <c r="GTL8" s="851"/>
      <c r="GTM8" s="851"/>
      <c r="GTN8" s="851"/>
      <c r="GTO8" s="851"/>
      <c r="GTP8" s="851"/>
      <c r="GTQ8" s="851"/>
      <c r="GTR8" s="851"/>
      <c r="GTS8" s="851"/>
      <c r="GTT8" s="851"/>
      <c r="GTU8" s="851"/>
      <c r="GTV8" s="851"/>
      <c r="GTW8" s="851"/>
      <c r="GTX8" s="851"/>
      <c r="GTY8" s="851"/>
      <c r="GTZ8" s="851"/>
      <c r="GUA8" s="851"/>
      <c r="GUB8" s="851"/>
      <c r="GUC8" s="851"/>
      <c r="GUD8" s="851"/>
      <c r="GUE8" s="851"/>
      <c r="GUF8" s="851"/>
      <c r="GUG8" s="851"/>
      <c r="GUH8" s="851"/>
      <c r="GUI8" s="851"/>
      <c r="GUJ8" s="851"/>
      <c r="GUK8" s="851"/>
      <c r="GUL8" s="851"/>
      <c r="GUM8" s="851"/>
      <c r="GUN8" s="851"/>
      <c r="GUO8" s="851"/>
      <c r="GUP8" s="851"/>
      <c r="GUQ8" s="851"/>
      <c r="GUR8" s="851"/>
      <c r="GUS8" s="851"/>
      <c r="GUT8" s="851"/>
      <c r="GUU8" s="851"/>
      <c r="GUV8" s="851"/>
      <c r="GUW8" s="851"/>
      <c r="GUX8" s="851"/>
      <c r="GUY8" s="851"/>
      <c r="GUZ8" s="851"/>
      <c r="GVA8" s="851"/>
      <c r="GVB8" s="851"/>
      <c r="GVC8" s="851"/>
      <c r="GVD8" s="851"/>
      <c r="GVE8" s="851"/>
      <c r="GVF8" s="851"/>
      <c r="GVG8" s="851"/>
      <c r="GVH8" s="851"/>
      <c r="GVI8" s="851"/>
      <c r="GVJ8" s="851"/>
      <c r="GVK8" s="851"/>
      <c r="GVL8" s="851"/>
      <c r="GVM8" s="851"/>
      <c r="GVN8" s="851"/>
      <c r="GVO8" s="851"/>
      <c r="GVP8" s="851"/>
      <c r="GVQ8" s="851"/>
      <c r="GVR8" s="851"/>
      <c r="GVS8" s="851"/>
      <c r="GVT8" s="851"/>
      <c r="GVU8" s="851"/>
      <c r="GVV8" s="851"/>
      <c r="GVW8" s="851"/>
      <c r="GVX8" s="851"/>
      <c r="GVY8" s="851"/>
      <c r="GVZ8" s="851"/>
      <c r="GWA8" s="851"/>
      <c r="GWB8" s="851"/>
      <c r="GWC8" s="851"/>
      <c r="GWD8" s="851"/>
      <c r="GWE8" s="851"/>
      <c r="GWF8" s="851"/>
      <c r="GWG8" s="851"/>
      <c r="GWH8" s="851"/>
      <c r="GWI8" s="851"/>
      <c r="GWJ8" s="851"/>
      <c r="GWK8" s="851"/>
      <c r="GWL8" s="851"/>
      <c r="GWM8" s="851"/>
      <c r="GWN8" s="851"/>
      <c r="GWO8" s="851"/>
      <c r="GWP8" s="851"/>
      <c r="GWQ8" s="851"/>
      <c r="GWR8" s="851"/>
      <c r="GWS8" s="851"/>
      <c r="GWT8" s="851"/>
      <c r="GWU8" s="851"/>
      <c r="GWV8" s="851"/>
      <c r="GWW8" s="851"/>
      <c r="GWX8" s="851"/>
      <c r="GWY8" s="851"/>
      <c r="GWZ8" s="851"/>
      <c r="GXA8" s="851"/>
      <c r="GXB8" s="851"/>
      <c r="GXC8" s="851"/>
      <c r="GXD8" s="851"/>
      <c r="GXE8" s="851"/>
      <c r="GXF8" s="851"/>
      <c r="GXG8" s="851"/>
      <c r="GXH8" s="851"/>
      <c r="GXI8" s="851"/>
      <c r="GXJ8" s="851"/>
      <c r="GXK8" s="851"/>
      <c r="GXL8" s="851"/>
      <c r="GXM8" s="851"/>
      <c r="GXN8" s="851"/>
      <c r="GXO8" s="851"/>
      <c r="GXP8" s="851"/>
      <c r="GXQ8" s="851"/>
      <c r="GXR8" s="851"/>
      <c r="GXS8" s="851"/>
      <c r="GXT8" s="851"/>
      <c r="GXU8" s="851"/>
      <c r="GXV8" s="851"/>
      <c r="GXW8" s="851"/>
      <c r="GXX8" s="851"/>
      <c r="GXY8" s="851"/>
      <c r="GXZ8" s="851"/>
      <c r="GYA8" s="851"/>
      <c r="GYB8" s="851"/>
      <c r="GYC8" s="851"/>
      <c r="GYD8" s="851"/>
      <c r="GYE8" s="851"/>
      <c r="GYF8" s="851"/>
      <c r="GYG8" s="851"/>
      <c r="GYH8" s="851"/>
      <c r="GYI8" s="851"/>
      <c r="GYJ8" s="851"/>
      <c r="GYK8" s="851"/>
      <c r="GYL8" s="851"/>
      <c r="GYM8" s="851"/>
      <c r="GYN8" s="851"/>
      <c r="GYO8" s="851"/>
      <c r="GYP8" s="851"/>
      <c r="GYQ8" s="851"/>
      <c r="GYR8" s="851"/>
      <c r="GYS8" s="851"/>
      <c r="GYT8" s="851"/>
      <c r="GYU8" s="851"/>
      <c r="GYV8" s="851"/>
      <c r="GYW8" s="851"/>
      <c r="GYX8" s="851"/>
      <c r="GYY8" s="851"/>
      <c r="GYZ8" s="851"/>
      <c r="GZA8" s="851"/>
      <c r="GZB8" s="851"/>
      <c r="GZC8" s="851"/>
      <c r="GZD8" s="851"/>
      <c r="GZE8" s="851"/>
      <c r="GZF8" s="851"/>
      <c r="GZG8" s="851"/>
      <c r="GZH8" s="851"/>
      <c r="GZI8" s="851"/>
      <c r="GZJ8" s="851"/>
      <c r="GZK8" s="851"/>
      <c r="GZL8" s="851"/>
      <c r="GZM8" s="851"/>
      <c r="GZN8" s="851"/>
      <c r="GZO8" s="851"/>
      <c r="GZP8" s="851"/>
      <c r="GZQ8" s="851"/>
      <c r="GZR8" s="851"/>
      <c r="GZS8" s="851"/>
      <c r="GZT8" s="851"/>
      <c r="GZU8" s="851"/>
      <c r="GZV8" s="851"/>
      <c r="GZW8" s="851"/>
      <c r="GZX8" s="851"/>
      <c r="GZY8" s="851"/>
      <c r="GZZ8" s="851"/>
      <c r="HAA8" s="851"/>
      <c r="HAB8" s="851"/>
      <c r="HAC8" s="851"/>
      <c r="HAD8" s="851"/>
      <c r="HAE8" s="851"/>
      <c r="HAF8" s="851"/>
      <c r="HAG8" s="851"/>
      <c r="HAH8" s="851"/>
      <c r="HAI8" s="851"/>
      <c r="HAJ8" s="851"/>
      <c r="HAK8" s="851"/>
      <c r="HAL8" s="851"/>
      <c r="HAM8" s="851"/>
      <c r="HAN8" s="851"/>
      <c r="HAO8" s="851"/>
      <c r="HAP8" s="851"/>
      <c r="HAQ8" s="851"/>
      <c r="HAR8" s="851"/>
      <c r="HAS8" s="851"/>
      <c r="HAT8" s="851"/>
      <c r="HAU8" s="851"/>
      <c r="HAV8" s="851"/>
      <c r="HAW8" s="851"/>
      <c r="HAX8" s="851"/>
      <c r="HAY8" s="851"/>
      <c r="HAZ8" s="851"/>
      <c r="HBA8" s="851"/>
      <c r="HBB8" s="851"/>
      <c r="HBC8" s="851"/>
      <c r="HBD8" s="851"/>
      <c r="HBE8" s="851"/>
      <c r="HBF8" s="851"/>
      <c r="HBG8" s="851"/>
      <c r="HBH8" s="851"/>
      <c r="HBI8" s="851"/>
      <c r="HBJ8" s="851"/>
      <c r="HBK8" s="851"/>
      <c r="HBL8" s="851"/>
      <c r="HBM8" s="851"/>
      <c r="HBN8" s="851"/>
      <c r="HBO8" s="851"/>
      <c r="HBP8" s="851"/>
      <c r="HBQ8" s="851"/>
      <c r="HBR8" s="851"/>
      <c r="HBS8" s="851"/>
      <c r="HBT8" s="851"/>
      <c r="HBU8" s="851"/>
      <c r="HBV8" s="851"/>
      <c r="HBW8" s="851"/>
      <c r="HBX8" s="851"/>
      <c r="HBY8" s="851"/>
      <c r="HBZ8" s="851"/>
      <c r="HCA8" s="851"/>
      <c r="HCB8" s="851"/>
      <c r="HCC8" s="851"/>
      <c r="HCD8" s="851"/>
      <c r="HCE8" s="851"/>
      <c r="HCF8" s="851"/>
      <c r="HCG8" s="851"/>
      <c r="HCH8" s="851"/>
      <c r="HCI8" s="851"/>
      <c r="HCJ8" s="851"/>
      <c r="HCK8" s="851"/>
      <c r="HCL8" s="851"/>
      <c r="HCM8" s="851"/>
      <c r="HCN8" s="851"/>
      <c r="HCO8" s="851"/>
      <c r="HCP8" s="851"/>
      <c r="HCQ8" s="851"/>
      <c r="HCR8" s="851"/>
      <c r="HCS8" s="851"/>
      <c r="HCT8" s="851"/>
      <c r="HCU8" s="851"/>
      <c r="HCV8" s="851"/>
      <c r="HCW8" s="851"/>
      <c r="HCX8" s="851"/>
      <c r="HCY8" s="851"/>
      <c r="HCZ8" s="851"/>
      <c r="HDA8" s="851"/>
      <c r="HDB8" s="851"/>
      <c r="HDC8" s="851"/>
      <c r="HDD8" s="851"/>
      <c r="HDE8" s="851"/>
      <c r="HDF8" s="851"/>
      <c r="HDG8" s="851"/>
      <c r="HDH8" s="851"/>
      <c r="HDI8" s="851"/>
      <c r="HDJ8" s="851"/>
      <c r="HDK8" s="851"/>
      <c r="HDL8" s="851"/>
      <c r="HDM8" s="851"/>
      <c r="HDN8" s="851"/>
      <c r="HDO8" s="851"/>
      <c r="HDP8" s="851"/>
      <c r="HDQ8" s="851"/>
      <c r="HDR8" s="851"/>
      <c r="HDS8" s="851"/>
      <c r="HDT8" s="851"/>
      <c r="HDU8" s="851"/>
      <c r="HDV8" s="851"/>
      <c r="HDW8" s="851"/>
      <c r="HDX8" s="851"/>
      <c r="HDY8" s="851"/>
      <c r="HDZ8" s="851"/>
      <c r="HEA8" s="851"/>
      <c r="HEB8" s="851"/>
      <c r="HEC8" s="851"/>
      <c r="HED8" s="851"/>
      <c r="HEE8" s="851"/>
      <c r="HEF8" s="851"/>
      <c r="HEG8" s="851"/>
      <c r="HEH8" s="851"/>
      <c r="HEI8" s="851"/>
      <c r="HEJ8" s="851"/>
      <c r="HEK8" s="851"/>
      <c r="HEL8" s="851"/>
      <c r="HEM8" s="851"/>
      <c r="HEN8" s="851"/>
      <c r="HEO8" s="851"/>
      <c r="HEP8" s="851"/>
      <c r="HEQ8" s="851"/>
      <c r="HER8" s="851"/>
      <c r="HES8" s="851"/>
      <c r="HET8" s="851"/>
      <c r="HEU8" s="851"/>
      <c r="HEV8" s="851"/>
      <c r="HEW8" s="851"/>
      <c r="HEX8" s="851"/>
      <c r="HEY8" s="851"/>
      <c r="HEZ8" s="851"/>
      <c r="HFA8" s="851"/>
      <c r="HFB8" s="851"/>
      <c r="HFC8" s="851"/>
      <c r="HFD8" s="851"/>
      <c r="HFE8" s="851"/>
      <c r="HFF8" s="851"/>
      <c r="HFG8" s="851"/>
      <c r="HFH8" s="851"/>
      <c r="HFI8" s="851"/>
      <c r="HFJ8" s="851"/>
      <c r="HFK8" s="851"/>
      <c r="HFL8" s="851"/>
      <c r="HFM8" s="851"/>
      <c r="HFN8" s="851"/>
      <c r="HFO8" s="851"/>
      <c r="HFP8" s="851"/>
      <c r="HFQ8" s="851"/>
      <c r="HFR8" s="851"/>
      <c r="HFS8" s="851"/>
      <c r="HFT8" s="851"/>
      <c r="HFU8" s="851"/>
      <c r="HFV8" s="851"/>
      <c r="HFW8" s="851"/>
      <c r="HFX8" s="851"/>
      <c r="HFY8" s="851"/>
      <c r="HFZ8" s="851"/>
      <c r="HGA8" s="851"/>
      <c r="HGB8" s="851"/>
      <c r="HGC8" s="851"/>
      <c r="HGD8" s="851"/>
      <c r="HGE8" s="851"/>
      <c r="HGF8" s="851"/>
      <c r="HGG8" s="851"/>
      <c r="HGH8" s="851"/>
      <c r="HGI8" s="851"/>
      <c r="HGJ8" s="851"/>
      <c r="HGK8" s="851"/>
      <c r="HGL8" s="851"/>
      <c r="HGM8" s="851"/>
      <c r="HGN8" s="851"/>
      <c r="HGO8" s="851"/>
      <c r="HGP8" s="851"/>
      <c r="HGQ8" s="851"/>
      <c r="HGR8" s="851"/>
      <c r="HGS8" s="851"/>
      <c r="HGT8" s="851"/>
      <c r="HGU8" s="851"/>
      <c r="HGV8" s="851"/>
      <c r="HGW8" s="851"/>
      <c r="HGX8" s="851"/>
      <c r="HGY8" s="851"/>
      <c r="HGZ8" s="851"/>
      <c r="HHA8" s="851"/>
      <c r="HHB8" s="851"/>
      <c r="HHC8" s="851"/>
      <c r="HHD8" s="851"/>
      <c r="HHE8" s="851"/>
      <c r="HHF8" s="851"/>
      <c r="HHG8" s="851"/>
      <c r="HHH8" s="851"/>
      <c r="HHI8" s="851"/>
      <c r="HHJ8" s="851"/>
      <c r="HHK8" s="851"/>
      <c r="HHL8" s="851"/>
      <c r="HHM8" s="851"/>
      <c r="HHN8" s="851"/>
      <c r="HHO8" s="851"/>
      <c r="HHP8" s="851"/>
      <c r="HHQ8" s="851"/>
      <c r="HHR8" s="851"/>
      <c r="HHS8" s="851"/>
      <c r="HHT8" s="851"/>
      <c r="HHU8" s="851"/>
      <c r="HHV8" s="851"/>
      <c r="HHW8" s="851"/>
      <c r="HHX8" s="851"/>
      <c r="HHY8" s="851"/>
      <c r="HHZ8" s="851"/>
      <c r="HIA8" s="851"/>
      <c r="HIB8" s="851"/>
      <c r="HIC8" s="851"/>
      <c r="HID8" s="851"/>
      <c r="HIE8" s="851"/>
      <c r="HIF8" s="851"/>
      <c r="HIG8" s="851"/>
      <c r="HIH8" s="851"/>
      <c r="HII8" s="851"/>
      <c r="HIJ8" s="851"/>
      <c r="HIK8" s="851"/>
      <c r="HIL8" s="851"/>
      <c r="HIM8" s="851"/>
      <c r="HIN8" s="851"/>
      <c r="HIO8" s="851"/>
      <c r="HIP8" s="851"/>
      <c r="HIQ8" s="851"/>
      <c r="HIR8" s="851"/>
      <c r="HIS8" s="851"/>
      <c r="HIT8" s="851"/>
      <c r="HIU8" s="851"/>
      <c r="HIV8" s="851"/>
      <c r="HIW8" s="851"/>
      <c r="HIX8" s="851"/>
      <c r="HIY8" s="851"/>
      <c r="HIZ8" s="851"/>
      <c r="HJA8" s="851"/>
      <c r="HJB8" s="851"/>
      <c r="HJC8" s="851"/>
      <c r="HJD8" s="851"/>
      <c r="HJE8" s="851"/>
      <c r="HJF8" s="851"/>
      <c r="HJG8" s="851"/>
      <c r="HJH8" s="851"/>
      <c r="HJI8" s="851"/>
      <c r="HJJ8" s="851"/>
      <c r="HJK8" s="851"/>
      <c r="HJL8" s="851"/>
      <c r="HJM8" s="851"/>
      <c r="HJN8" s="851"/>
      <c r="HJO8" s="851"/>
      <c r="HJP8" s="851"/>
      <c r="HJQ8" s="851"/>
      <c r="HJR8" s="851"/>
      <c r="HJS8" s="851"/>
      <c r="HJT8" s="851"/>
      <c r="HJU8" s="851"/>
      <c r="HJV8" s="851"/>
      <c r="HJW8" s="851"/>
      <c r="HJX8" s="851"/>
      <c r="HJY8" s="851"/>
      <c r="HJZ8" s="851"/>
      <c r="HKA8" s="851"/>
      <c r="HKB8" s="851"/>
      <c r="HKC8" s="851"/>
      <c r="HKD8" s="851"/>
      <c r="HKE8" s="851"/>
      <c r="HKF8" s="851"/>
      <c r="HKG8" s="851"/>
      <c r="HKH8" s="851"/>
      <c r="HKI8" s="851"/>
      <c r="HKJ8" s="851"/>
      <c r="HKK8" s="851"/>
      <c r="HKL8" s="851"/>
      <c r="HKM8" s="851"/>
      <c r="HKN8" s="851"/>
      <c r="HKO8" s="851"/>
      <c r="HKP8" s="851"/>
      <c r="HKQ8" s="851"/>
      <c r="HKR8" s="851"/>
      <c r="HKS8" s="851"/>
      <c r="HKT8" s="851"/>
      <c r="HKU8" s="851"/>
      <c r="HKV8" s="851"/>
      <c r="HKW8" s="851"/>
      <c r="HKX8" s="851"/>
      <c r="HKY8" s="851"/>
      <c r="HKZ8" s="851"/>
      <c r="HLA8" s="851"/>
      <c r="HLB8" s="851"/>
      <c r="HLC8" s="851"/>
      <c r="HLD8" s="851"/>
      <c r="HLE8" s="851"/>
      <c r="HLF8" s="851"/>
      <c r="HLG8" s="851"/>
      <c r="HLH8" s="851"/>
      <c r="HLI8" s="851"/>
      <c r="HLJ8" s="851"/>
      <c r="HLK8" s="851"/>
      <c r="HLL8" s="851"/>
      <c r="HLM8" s="851"/>
      <c r="HLN8" s="851"/>
      <c r="HLO8" s="851"/>
      <c r="HLP8" s="851"/>
      <c r="HLQ8" s="851"/>
      <c r="HLR8" s="851"/>
      <c r="HLS8" s="851"/>
      <c r="HLT8" s="851"/>
      <c r="HLU8" s="851"/>
      <c r="HLV8" s="851"/>
      <c r="HLW8" s="851"/>
      <c r="HLX8" s="851"/>
      <c r="HLY8" s="851"/>
      <c r="HLZ8" s="851"/>
      <c r="HMA8" s="851"/>
      <c r="HMB8" s="851"/>
      <c r="HMC8" s="851"/>
      <c r="HMD8" s="851"/>
      <c r="HME8" s="851"/>
      <c r="HMF8" s="851"/>
      <c r="HMG8" s="851"/>
      <c r="HMH8" s="851"/>
      <c r="HMI8" s="851"/>
      <c r="HMJ8" s="851"/>
      <c r="HMK8" s="851"/>
      <c r="HML8" s="851"/>
      <c r="HMM8" s="851"/>
      <c r="HMN8" s="851"/>
      <c r="HMO8" s="851"/>
      <c r="HMP8" s="851"/>
      <c r="HMQ8" s="851"/>
      <c r="HMR8" s="851"/>
      <c r="HMS8" s="851"/>
      <c r="HMT8" s="851"/>
      <c r="HMU8" s="851"/>
      <c r="HMV8" s="851"/>
      <c r="HMW8" s="851"/>
      <c r="HMX8" s="851"/>
      <c r="HMY8" s="851"/>
      <c r="HMZ8" s="851"/>
      <c r="HNA8" s="851"/>
      <c r="HNB8" s="851"/>
      <c r="HNC8" s="851"/>
      <c r="HND8" s="851"/>
      <c r="HNE8" s="851"/>
      <c r="HNF8" s="851"/>
      <c r="HNG8" s="851"/>
      <c r="HNH8" s="851"/>
      <c r="HNI8" s="851"/>
      <c r="HNJ8" s="851"/>
      <c r="HNK8" s="851"/>
      <c r="HNL8" s="851"/>
      <c r="HNM8" s="851"/>
      <c r="HNN8" s="851"/>
      <c r="HNO8" s="851"/>
      <c r="HNP8" s="851"/>
      <c r="HNQ8" s="851"/>
      <c r="HNR8" s="851"/>
      <c r="HNS8" s="851"/>
      <c r="HNT8" s="851"/>
      <c r="HNU8" s="851"/>
      <c r="HNV8" s="851"/>
      <c r="HNW8" s="851"/>
      <c r="HNX8" s="851"/>
      <c r="HNY8" s="851"/>
      <c r="HNZ8" s="851"/>
      <c r="HOA8" s="851"/>
      <c r="HOB8" s="851"/>
      <c r="HOC8" s="851"/>
      <c r="HOD8" s="851"/>
      <c r="HOE8" s="851"/>
      <c r="HOF8" s="851"/>
      <c r="HOG8" s="851"/>
      <c r="HOH8" s="851"/>
      <c r="HOI8" s="851"/>
      <c r="HOJ8" s="851"/>
      <c r="HOK8" s="851"/>
      <c r="HOL8" s="851"/>
      <c r="HOM8" s="851"/>
      <c r="HON8" s="851"/>
      <c r="HOO8" s="851"/>
      <c r="HOP8" s="851"/>
      <c r="HOQ8" s="851"/>
      <c r="HOR8" s="851"/>
      <c r="HOS8" s="851"/>
      <c r="HOT8" s="851"/>
      <c r="HOU8" s="851"/>
      <c r="HOV8" s="851"/>
      <c r="HOW8" s="851"/>
      <c r="HOX8" s="851"/>
      <c r="HOY8" s="851"/>
      <c r="HOZ8" s="851"/>
      <c r="HPA8" s="851"/>
      <c r="HPB8" s="851"/>
      <c r="HPC8" s="851"/>
      <c r="HPD8" s="851"/>
      <c r="HPE8" s="851"/>
      <c r="HPF8" s="851"/>
      <c r="HPG8" s="851"/>
      <c r="HPH8" s="851"/>
      <c r="HPI8" s="851"/>
      <c r="HPJ8" s="851"/>
      <c r="HPK8" s="851"/>
      <c r="HPL8" s="851"/>
      <c r="HPM8" s="851"/>
      <c r="HPN8" s="851"/>
      <c r="HPO8" s="851"/>
      <c r="HPP8" s="851"/>
      <c r="HPQ8" s="851"/>
      <c r="HPR8" s="851"/>
      <c r="HPS8" s="851"/>
      <c r="HPT8" s="851"/>
      <c r="HPU8" s="851"/>
      <c r="HPV8" s="851"/>
      <c r="HPW8" s="851"/>
      <c r="HPX8" s="851"/>
      <c r="HPY8" s="851"/>
      <c r="HPZ8" s="851"/>
      <c r="HQA8" s="851"/>
      <c r="HQB8" s="851"/>
      <c r="HQC8" s="851"/>
      <c r="HQD8" s="851"/>
      <c r="HQE8" s="851"/>
      <c r="HQF8" s="851"/>
      <c r="HQG8" s="851"/>
      <c r="HQH8" s="851"/>
      <c r="HQI8" s="851"/>
      <c r="HQJ8" s="851"/>
      <c r="HQK8" s="851"/>
      <c r="HQL8" s="851"/>
      <c r="HQM8" s="851"/>
      <c r="HQN8" s="851"/>
      <c r="HQO8" s="851"/>
      <c r="HQP8" s="851"/>
      <c r="HQQ8" s="851"/>
      <c r="HQR8" s="851"/>
      <c r="HQS8" s="851"/>
      <c r="HQT8" s="851"/>
      <c r="HQU8" s="851"/>
      <c r="HQV8" s="851"/>
      <c r="HQW8" s="851"/>
      <c r="HQX8" s="851"/>
      <c r="HQY8" s="851"/>
      <c r="HQZ8" s="851"/>
      <c r="HRA8" s="851"/>
      <c r="HRB8" s="851"/>
      <c r="HRC8" s="851"/>
      <c r="HRD8" s="851"/>
      <c r="HRE8" s="851"/>
      <c r="HRF8" s="851"/>
      <c r="HRG8" s="851"/>
      <c r="HRH8" s="851"/>
      <c r="HRI8" s="851"/>
      <c r="HRJ8" s="851"/>
      <c r="HRK8" s="851"/>
      <c r="HRL8" s="851"/>
      <c r="HRM8" s="851"/>
      <c r="HRN8" s="851"/>
      <c r="HRO8" s="851"/>
      <c r="HRP8" s="851"/>
      <c r="HRQ8" s="851"/>
      <c r="HRR8" s="851"/>
      <c r="HRS8" s="851"/>
      <c r="HRT8" s="851"/>
      <c r="HRU8" s="851"/>
      <c r="HRV8" s="851"/>
      <c r="HRW8" s="851"/>
      <c r="HRX8" s="851"/>
      <c r="HRY8" s="851"/>
      <c r="HRZ8" s="851"/>
      <c r="HSA8" s="851"/>
      <c r="HSB8" s="851"/>
      <c r="HSC8" s="851"/>
      <c r="HSD8" s="851"/>
      <c r="HSE8" s="851"/>
      <c r="HSF8" s="851"/>
      <c r="HSG8" s="851"/>
      <c r="HSH8" s="851"/>
      <c r="HSI8" s="851"/>
      <c r="HSJ8" s="851"/>
      <c r="HSK8" s="851"/>
      <c r="HSL8" s="851"/>
      <c r="HSM8" s="851"/>
      <c r="HSN8" s="851"/>
      <c r="HSO8" s="851"/>
      <c r="HSP8" s="851"/>
      <c r="HSQ8" s="851"/>
      <c r="HSR8" s="851"/>
      <c r="HSS8" s="851"/>
      <c r="HST8" s="851"/>
      <c r="HSU8" s="851"/>
      <c r="HSV8" s="851"/>
      <c r="HSW8" s="851"/>
      <c r="HSX8" s="851"/>
      <c r="HSY8" s="851"/>
      <c r="HSZ8" s="851"/>
      <c r="HTA8" s="851"/>
      <c r="HTB8" s="851"/>
      <c r="HTC8" s="851"/>
      <c r="HTD8" s="851"/>
      <c r="HTE8" s="851"/>
      <c r="HTF8" s="851"/>
      <c r="HTG8" s="851"/>
      <c r="HTH8" s="851"/>
      <c r="HTI8" s="851"/>
      <c r="HTJ8" s="851"/>
      <c r="HTK8" s="851"/>
      <c r="HTL8" s="851"/>
      <c r="HTM8" s="851"/>
      <c r="HTN8" s="851"/>
      <c r="HTO8" s="851"/>
      <c r="HTP8" s="851"/>
      <c r="HTQ8" s="851"/>
      <c r="HTR8" s="851"/>
      <c r="HTS8" s="851"/>
      <c r="HTT8" s="851"/>
      <c r="HTU8" s="851"/>
      <c r="HTV8" s="851"/>
      <c r="HTW8" s="851"/>
      <c r="HTX8" s="851"/>
      <c r="HTY8" s="851"/>
      <c r="HTZ8" s="851"/>
      <c r="HUA8" s="851"/>
      <c r="HUB8" s="851"/>
      <c r="HUC8" s="851"/>
      <c r="HUD8" s="851"/>
      <c r="HUE8" s="851"/>
      <c r="HUF8" s="851"/>
      <c r="HUG8" s="851"/>
      <c r="HUH8" s="851"/>
      <c r="HUI8" s="851"/>
      <c r="HUJ8" s="851"/>
      <c r="HUK8" s="851"/>
      <c r="HUL8" s="851"/>
      <c r="HUM8" s="851"/>
      <c r="HUN8" s="851"/>
      <c r="HUO8" s="851"/>
      <c r="HUP8" s="851"/>
      <c r="HUQ8" s="851"/>
      <c r="HUR8" s="851"/>
      <c r="HUS8" s="851"/>
      <c r="HUT8" s="851"/>
      <c r="HUU8" s="851"/>
      <c r="HUV8" s="851"/>
      <c r="HUW8" s="851"/>
      <c r="HUX8" s="851"/>
      <c r="HUY8" s="851"/>
      <c r="HUZ8" s="851"/>
      <c r="HVA8" s="851"/>
      <c r="HVB8" s="851"/>
      <c r="HVC8" s="851"/>
      <c r="HVD8" s="851"/>
      <c r="HVE8" s="851"/>
      <c r="HVF8" s="851"/>
      <c r="HVG8" s="851"/>
      <c r="HVH8" s="851"/>
      <c r="HVI8" s="851"/>
      <c r="HVJ8" s="851"/>
      <c r="HVK8" s="851"/>
      <c r="HVL8" s="851"/>
      <c r="HVM8" s="851"/>
      <c r="HVN8" s="851"/>
      <c r="HVO8" s="851"/>
      <c r="HVP8" s="851"/>
      <c r="HVQ8" s="851"/>
      <c r="HVR8" s="851"/>
      <c r="HVS8" s="851"/>
      <c r="HVT8" s="851"/>
      <c r="HVU8" s="851"/>
      <c r="HVV8" s="851"/>
      <c r="HVW8" s="851"/>
      <c r="HVX8" s="851"/>
      <c r="HVY8" s="851"/>
      <c r="HVZ8" s="851"/>
      <c r="HWA8" s="851"/>
      <c r="HWB8" s="851"/>
      <c r="HWC8" s="851"/>
      <c r="HWD8" s="851"/>
      <c r="HWE8" s="851"/>
      <c r="HWF8" s="851"/>
      <c r="HWG8" s="851"/>
      <c r="HWH8" s="851"/>
      <c r="HWI8" s="851"/>
      <c r="HWJ8" s="851"/>
      <c r="HWK8" s="851"/>
      <c r="HWL8" s="851"/>
      <c r="HWM8" s="851"/>
      <c r="HWN8" s="851"/>
      <c r="HWO8" s="851"/>
      <c r="HWP8" s="851"/>
      <c r="HWQ8" s="851"/>
      <c r="HWR8" s="851"/>
      <c r="HWS8" s="851"/>
      <c r="HWT8" s="851"/>
      <c r="HWU8" s="851"/>
      <c r="HWV8" s="851"/>
      <c r="HWW8" s="851"/>
      <c r="HWX8" s="851"/>
      <c r="HWY8" s="851"/>
      <c r="HWZ8" s="851"/>
      <c r="HXA8" s="851"/>
      <c r="HXB8" s="851"/>
      <c r="HXC8" s="851"/>
      <c r="HXD8" s="851"/>
      <c r="HXE8" s="851"/>
      <c r="HXF8" s="851"/>
      <c r="HXG8" s="851"/>
      <c r="HXH8" s="851"/>
      <c r="HXI8" s="851"/>
      <c r="HXJ8" s="851"/>
      <c r="HXK8" s="851"/>
      <c r="HXL8" s="851"/>
      <c r="HXM8" s="851"/>
      <c r="HXN8" s="851"/>
      <c r="HXO8" s="851"/>
      <c r="HXP8" s="851"/>
      <c r="HXQ8" s="851"/>
      <c r="HXR8" s="851"/>
      <c r="HXS8" s="851"/>
      <c r="HXT8" s="851"/>
      <c r="HXU8" s="851"/>
      <c r="HXV8" s="851"/>
      <c r="HXW8" s="851"/>
      <c r="HXX8" s="851"/>
      <c r="HXY8" s="851"/>
      <c r="HXZ8" s="851"/>
      <c r="HYA8" s="851"/>
      <c r="HYB8" s="851"/>
      <c r="HYC8" s="851"/>
      <c r="HYD8" s="851"/>
      <c r="HYE8" s="851"/>
      <c r="HYF8" s="851"/>
      <c r="HYG8" s="851"/>
      <c r="HYH8" s="851"/>
      <c r="HYI8" s="851"/>
      <c r="HYJ8" s="851"/>
      <c r="HYK8" s="851"/>
      <c r="HYL8" s="851"/>
      <c r="HYM8" s="851"/>
      <c r="HYN8" s="851"/>
      <c r="HYO8" s="851"/>
      <c r="HYP8" s="851"/>
      <c r="HYQ8" s="851"/>
      <c r="HYR8" s="851"/>
      <c r="HYS8" s="851"/>
      <c r="HYT8" s="851"/>
      <c r="HYU8" s="851"/>
      <c r="HYV8" s="851"/>
      <c r="HYW8" s="851"/>
      <c r="HYX8" s="851"/>
      <c r="HYY8" s="851"/>
      <c r="HYZ8" s="851"/>
      <c r="HZA8" s="851"/>
      <c r="HZB8" s="851"/>
      <c r="HZC8" s="851"/>
      <c r="HZD8" s="851"/>
      <c r="HZE8" s="851"/>
      <c r="HZF8" s="851"/>
      <c r="HZG8" s="851"/>
      <c r="HZH8" s="851"/>
      <c r="HZI8" s="851"/>
      <c r="HZJ8" s="851"/>
      <c r="HZK8" s="851"/>
      <c r="HZL8" s="851"/>
      <c r="HZM8" s="851"/>
      <c r="HZN8" s="851"/>
      <c r="HZO8" s="851"/>
      <c r="HZP8" s="851"/>
      <c r="HZQ8" s="851"/>
      <c r="HZR8" s="851"/>
      <c r="HZS8" s="851"/>
      <c r="HZT8" s="851"/>
      <c r="HZU8" s="851"/>
      <c r="HZV8" s="851"/>
      <c r="HZW8" s="851"/>
      <c r="HZX8" s="851"/>
      <c r="HZY8" s="851"/>
      <c r="HZZ8" s="851"/>
      <c r="IAA8" s="851"/>
      <c r="IAB8" s="851"/>
      <c r="IAC8" s="851"/>
      <c r="IAD8" s="851"/>
      <c r="IAE8" s="851"/>
      <c r="IAF8" s="851"/>
      <c r="IAG8" s="851"/>
      <c r="IAH8" s="851"/>
      <c r="IAI8" s="851"/>
      <c r="IAJ8" s="851"/>
      <c r="IAK8" s="851"/>
      <c r="IAL8" s="851"/>
      <c r="IAM8" s="851"/>
      <c r="IAN8" s="851"/>
      <c r="IAO8" s="851"/>
      <c r="IAP8" s="851"/>
      <c r="IAQ8" s="851"/>
      <c r="IAR8" s="851"/>
      <c r="IAS8" s="851"/>
      <c r="IAT8" s="851"/>
      <c r="IAU8" s="851"/>
      <c r="IAV8" s="851"/>
      <c r="IAW8" s="851"/>
      <c r="IAX8" s="851"/>
      <c r="IAY8" s="851"/>
      <c r="IAZ8" s="851"/>
      <c r="IBA8" s="851"/>
      <c r="IBB8" s="851"/>
      <c r="IBC8" s="851"/>
      <c r="IBD8" s="851"/>
      <c r="IBE8" s="851"/>
      <c r="IBF8" s="851"/>
      <c r="IBG8" s="851"/>
      <c r="IBH8" s="851"/>
      <c r="IBI8" s="851"/>
      <c r="IBJ8" s="851"/>
      <c r="IBK8" s="851"/>
      <c r="IBL8" s="851"/>
      <c r="IBM8" s="851"/>
      <c r="IBN8" s="851"/>
      <c r="IBO8" s="851"/>
      <c r="IBP8" s="851"/>
      <c r="IBQ8" s="851"/>
      <c r="IBR8" s="851"/>
      <c r="IBS8" s="851"/>
      <c r="IBT8" s="851"/>
      <c r="IBU8" s="851"/>
      <c r="IBV8" s="851"/>
      <c r="IBW8" s="851"/>
      <c r="IBX8" s="851"/>
      <c r="IBY8" s="851"/>
      <c r="IBZ8" s="851"/>
      <c r="ICA8" s="851"/>
      <c r="ICB8" s="851"/>
      <c r="ICC8" s="851"/>
      <c r="ICD8" s="851"/>
      <c r="ICE8" s="851"/>
      <c r="ICF8" s="851"/>
      <c r="ICG8" s="851"/>
      <c r="ICH8" s="851"/>
      <c r="ICI8" s="851"/>
      <c r="ICJ8" s="851"/>
      <c r="ICK8" s="851"/>
      <c r="ICL8" s="851"/>
      <c r="ICM8" s="851"/>
      <c r="ICN8" s="851"/>
      <c r="ICO8" s="851"/>
      <c r="ICP8" s="851"/>
      <c r="ICQ8" s="851"/>
      <c r="ICR8" s="851"/>
      <c r="ICS8" s="851"/>
      <c r="ICT8" s="851"/>
      <c r="ICU8" s="851"/>
      <c r="ICV8" s="851"/>
      <c r="ICW8" s="851"/>
      <c r="ICX8" s="851"/>
      <c r="ICY8" s="851"/>
      <c r="ICZ8" s="851"/>
      <c r="IDA8" s="851"/>
      <c r="IDB8" s="851"/>
      <c r="IDC8" s="851"/>
      <c r="IDD8" s="851"/>
      <c r="IDE8" s="851"/>
      <c r="IDF8" s="851"/>
      <c r="IDG8" s="851"/>
      <c r="IDH8" s="851"/>
      <c r="IDI8" s="851"/>
      <c r="IDJ8" s="851"/>
      <c r="IDK8" s="851"/>
      <c r="IDL8" s="851"/>
      <c r="IDM8" s="851"/>
      <c r="IDN8" s="851"/>
      <c r="IDO8" s="851"/>
      <c r="IDP8" s="851"/>
      <c r="IDQ8" s="851"/>
      <c r="IDR8" s="851"/>
      <c r="IDS8" s="851"/>
      <c r="IDT8" s="851"/>
      <c r="IDU8" s="851"/>
      <c r="IDV8" s="851"/>
      <c r="IDW8" s="851"/>
      <c r="IDX8" s="851"/>
      <c r="IDY8" s="851"/>
      <c r="IDZ8" s="851"/>
      <c r="IEA8" s="851"/>
      <c r="IEB8" s="851"/>
      <c r="IEC8" s="851"/>
      <c r="IED8" s="851"/>
      <c r="IEE8" s="851"/>
      <c r="IEF8" s="851"/>
      <c r="IEG8" s="851"/>
      <c r="IEH8" s="851"/>
      <c r="IEI8" s="851"/>
      <c r="IEJ8" s="851"/>
      <c r="IEK8" s="851"/>
      <c r="IEL8" s="851"/>
      <c r="IEM8" s="851"/>
      <c r="IEN8" s="851"/>
      <c r="IEO8" s="851"/>
      <c r="IEP8" s="851"/>
      <c r="IEQ8" s="851"/>
      <c r="IER8" s="851"/>
      <c r="IES8" s="851"/>
      <c r="IET8" s="851"/>
      <c r="IEU8" s="851"/>
      <c r="IEV8" s="851"/>
      <c r="IEW8" s="851"/>
      <c r="IEX8" s="851"/>
      <c r="IEY8" s="851"/>
      <c r="IEZ8" s="851"/>
      <c r="IFA8" s="851"/>
      <c r="IFB8" s="851"/>
      <c r="IFC8" s="851"/>
      <c r="IFD8" s="851"/>
      <c r="IFE8" s="851"/>
      <c r="IFF8" s="851"/>
      <c r="IFG8" s="851"/>
      <c r="IFH8" s="851"/>
      <c r="IFI8" s="851"/>
      <c r="IFJ8" s="851"/>
      <c r="IFK8" s="851"/>
      <c r="IFL8" s="851"/>
      <c r="IFM8" s="851"/>
      <c r="IFN8" s="851"/>
      <c r="IFO8" s="851"/>
      <c r="IFP8" s="851"/>
      <c r="IFQ8" s="851"/>
      <c r="IFR8" s="851"/>
      <c r="IFS8" s="851"/>
      <c r="IFT8" s="851"/>
      <c r="IFU8" s="851"/>
      <c r="IFV8" s="851"/>
      <c r="IFW8" s="851"/>
      <c r="IFX8" s="851"/>
      <c r="IFY8" s="851"/>
      <c r="IFZ8" s="851"/>
      <c r="IGA8" s="851"/>
      <c r="IGB8" s="851"/>
      <c r="IGC8" s="851"/>
      <c r="IGD8" s="851"/>
      <c r="IGE8" s="851"/>
      <c r="IGF8" s="851"/>
      <c r="IGG8" s="851"/>
      <c r="IGH8" s="851"/>
      <c r="IGI8" s="851"/>
      <c r="IGJ8" s="851"/>
      <c r="IGK8" s="851"/>
      <c r="IGL8" s="851"/>
      <c r="IGM8" s="851"/>
      <c r="IGN8" s="851"/>
      <c r="IGO8" s="851"/>
      <c r="IGP8" s="851"/>
      <c r="IGQ8" s="851"/>
      <c r="IGR8" s="851"/>
      <c r="IGS8" s="851"/>
      <c r="IGT8" s="851"/>
      <c r="IGU8" s="851"/>
      <c r="IGV8" s="851"/>
      <c r="IGW8" s="851"/>
      <c r="IGX8" s="851"/>
      <c r="IGY8" s="851"/>
      <c r="IGZ8" s="851"/>
      <c r="IHA8" s="851"/>
      <c r="IHB8" s="851"/>
      <c r="IHC8" s="851"/>
      <c r="IHD8" s="851"/>
      <c r="IHE8" s="851"/>
      <c r="IHF8" s="851"/>
      <c r="IHG8" s="851"/>
      <c r="IHH8" s="851"/>
      <c r="IHI8" s="851"/>
      <c r="IHJ8" s="851"/>
      <c r="IHK8" s="851"/>
      <c r="IHL8" s="851"/>
      <c r="IHM8" s="851"/>
      <c r="IHN8" s="851"/>
      <c r="IHO8" s="851"/>
      <c r="IHP8" s="851"/>
      <c r="IHQ8" s="851"/>
      <c r="IHR8" s="851"/>
      <c r="IHS8" s="851"/>
      <c r="IHT8" s="851"/>
      <c r="IHU8" s="851"/>
      <c r="IHV8" s="851"/>
      <c r="IHW8" s="851"/>
      <c r="IHX8" s="851"/>
      <c r="IHY8" s="851"/>
      <c r="IHZ8" s="851"/>
      <c r="IIA8" s="851"/>
      <c r="IIB8" s="851"/>
      <c r="IIC8" s="851"/>
      <c r="IID8" s="851"/>
      <c r="IIE8" s="851"/>
      <c r="IIF8" s="851"/>
      <c r="IIG8" s="851"/>
      <c r="IIH8" s="851"/>
      <c r="III8" s="851"/>
      <c r="IIJ8" s="851"/>
      <c r="IIK8" s="851"/>
      <c r="IIL8" s="851"/>
      <c r="IIM8" s="851"/>
      <c r="IIN8" s="851"/>
      <c r="IIO8" s="851"/>
      <c r="IIP8" s="851"/>
      <c r="IIQ8" s="851"/>
      <c r="IIR8" s="851"/>
      <c r="IIS8" s="851"/>
      <c r="IIT8" s="851"/>
      <c r="IIU8" s="851"/>
      <c r="IIV8" s="851"/>
      <c r="IIW8" s="851"/>
      <c r="IIX8" s="851"/>
      <c r="IIY8" s="851"/>
      <c r="IIZ8" s="851"/>
      <c r="IJA8" s="851"/>
      <c r="IJB8" s="851"/>
      <c r="IJC8" s="851"/>
      <c r="IJD8" s="851"/>
      <c r="IJE8" s="851"/>
      <c r="IJF8" s="851"/>
      <c r="IJG8" s="851"/>
      <c r="IJH8" s="851"/>
      <c r="IJI8" s="851"/>
      <c r="IJJ8" s="851"/>
      <c r="IJK8" s="851"/>
      <c r="IJL8" s="851"/>
      <c r="IJM8" s="851"/>
      <c r="IJN8" s="851"/>
      <c r="IJO8" s="851"/>
      <c r="IJP8" s="851"/>
      <c r="IJQ8" s="851"/>
      <c r="IJR8" s="851"/>
      <c r="IJS8" s="851"/>
      <c r="IJT8" s="851"/>
      <c r="IJU8" s="851"/>
      <c r="IJV8" s="851"/>
      <c r="IJW8" s="851"/>
      <c r="IJX8" s="851"/>
      <c r="IJY8" s="851"/>
      <c r="IJZ8" s="851"/>
      <c r="IKA8" s="851"/>
      <c r="IKB8" s="851"/>
      <c r="IKC8" s="851"/>
      <c r="IKD8" s="851"/>
      <c r="IKE8" s="851"/>
      <c r="IKF8" s="851"/>
      <c r="IKG8" s="851"/>
      <c r="IKH8" s="851"/>
      <c r="IKI8" s="851"/>
      <c r="IKJ8" s="851"/>
      <c r="IKK8" s="851"/>
      <c r="IKL8" s="851"/>
      <c r="IKM8" s="851"/>
      <c r="IKN8" s="851"/>
      <c r="IKO8" s="851"/>
      <c r="IKP8" s="851"/>
      <c r="IKQ8" s="851"/>
      <c r="IKR8" s="851"/>
      <c r="IKS8" s="851"/>
      <c r="IKT8" s="851"/>
      <c r="IKU8" s="851"/>
      <c r="IKV8" s="851"/>
      <c r="IKW8" s="851"/>
      <c r="IKX8" s="851"/>
      <c r="IKY8" s="851"/>
      <c r="IKZ8" s="851"/>
      <c r="ILA8" s="851"/>
      <c r="ILB8" s="851"/>
      <c r="ILC8" s="851"/>
      <c r="ILD8" s="851"/>
      <c r="ILE8" s="851"/>
      <c r="ILF8" s="851"/>
      <c r="ILG8" s="851"/>
      <c r="ILH8" s="851"/>
      <c r="ILI8" s="851"/>
      <c r="ILJ8" s="851"/>
      <c r="ILK8" s="851"/>
      <c r="ILL8" s="851"/>
      <c r="ILM8" s="851"/>
      <c r="ILN8" s="851"/>
      <c r="ILO8" s="851"/>
      <c r="ILP8" s="851"/>
      <c r="ILQ8" s="851"/>
      <c r="ILR8" s="851"/>
      <c r="ILS8" s="851"/>
      <c r="ILT8" s="851"/>
      <c r="ILU8" s="851"/>
      <c r="ILV8" s="851"/>
      <c r="ILW8" s="851"/>
      <c r="ILX8" s="851"/>
      <c r="ILY8" s="851"/>
      <c r="ILZ8" s="851"/>
      <c r="IMA8" s="851"/>
      <c r="IMB8" s="851"/>
      <c r="IMC8" s="851"/>
      <c r="IMD8" s="851"/>
      <c r="IME8" s="851"/>
      <c r="IMF8" s="851"/>
      <c r="IMG8" s="851"/>
      <c r="IMH8" s="851"/>
      <c r="IMI8" s="851"/>
      <c r="IMJ8" s="851"/>
      <c r="IMK8" s="851"/>
      <c r="IML8" s="851"/>
      <c r="IMM8" s="851"/>
      <c r="IMN8" s="851"/>
      <c r="IMO8" s="851"/>
      <c r="IMP8" s="851"/>
      <c r="IMQ8" s="851"/>
      <c r="IMR8" s="851"/>
      <c r="IMS8" s="851"/>
      <c r="IMT8" s="851"/>
      <c r="IMU8" s="851"/>
      <c r="IMV8" s="851"/>
      <c r="IMW8" s="851"/>
      <c r="IMX8" s="851"/>
      <c r="IMY8" s="851"/>
      <c r="IMZ8" s="851"/>
      <c r="INA8" s="851"/>
      <c r="INB8" s="851"/>
      <c r="INC8" s="851"/>
      <c r="IND8" s="851"/>
      <c r="INE8" s="851"/>
      <c r="INF8" s="851"/>
      <c r="ING8" s="851"/>
      <c r="INH8" s="851"/>
      <c r="INI8" s="851"/>
      <c r="INJ8" s="851"/>
      <c r="INK8" s="851"/>
      <c r="INL8" s="851"/>
      <c r="INM8" s="851"/>
      <c r="INN8" s="851"/>
      <c r="INO8" s="851"/>
      <c r="INP8" s="851"/>
      <c r="INQ8" s="851"/>
      <c r="INR8" s="851"/>
      <c r="INS8" s="851"/>
      <c r="INT8" s="851"/>
      <c r="INU8" s="851"/>
      <c r="INV8" s="851"/>
      <c r="INW8" s="851"/>
      <c r="INX8" s="851"/>
      <c r="INY8" s="851"/>
      <c r="INZ8" s="851"/>
      <c r="IOA8" s="851"/>
      <c r="IOB8" s="851"/>
      <c r="IOC8" s="851"/>
      <c r="IOD8" s="851"/>
      <c r="IOE8" s="851"/>
      <c r="IOF8" s="851"/>
      <c r="IOG8" s="851"/>
      <c r="IOH8" s="851"/>
      <c r="IOI8" s="851"/>
      <c r="IOJ8" s="851"/>
      <c r="IOK8" s="851"/>
      <c r="IOL8" s="851"/>
      <c r="IOM8" s="851"/>
      <c r="ION8" s="851"/>
      <c r="IOO8" s="851"/>
      <c r="IOP8" s="851"/>
      <c r="IOQ8" s="851"/>
      <c r="IOR8" s="851"/>
      <c r="IOS8" s="851"/>
      <c r="IOT8" s="851"/>
      <c r="IOU8" s="851"/>
      <c r="IOV8" s="851"/>
      <c r="IOW8" s="851"/>
      <c r="IOX8" s="851"/>
      <c r="IOY8" s="851"/>
      <c r="IOZ8" s="851"/>
      <c r="IPA8" s="851"/>
      <c r="IPB8" s="851"/>
      <c r="IPC8" s="851"/>
      <c r="IPD8" s="851"/>
      <c r="IPE8" s="851"/>
      <c r="IPF8" s="851"/>
      <c r="IPG8" s="851"/>
      <c r="IPH8" s="851"/>
      <c r="IPI8" s="851"/>
      <c r="IPJ8" s="851"/>
      <c r="IPK8" s="851"/>
      <c r="IPL8" s="851"/>
      <c r="IPM8" s="851"/>
      <c r="IPN8" s="851"/>
      <c r="IPO8" s="851"/>
      <c r="IPP8" s="851"/>
      <c r="IPQ8" s="851"/>
      <c r="IPR8" s="851"/>
      <c r="IPS8" s="851"/>
      <c r="IPT8" s="851"/>
      <c r="IPU8" s="851"/>
      <c r="IPV8" s="851"/>
      <c r="IPW8" s="851"/>
      <c r="IPX8" s="851"/>
      <c r="IPY8" s="851"/>
      <c r="IPZ8" s="851"/>
      <c r="IQA8" s="851"/>
      <c r="IQB8" s="851"/>
      <c r="IQC8" s="851"/>
      <c r="IQD8" s="851"/>
      <c r="IQE8" s="851"/>
      <c r="IQF8" s="851"/>
      <c r="IQG8" s="851"/>
      <c r="IQH8" s="851"/>
      <c r="IQI8" s="851"/>
      <c r="IQJ8" s="851"/>
      <c r="IQK8" s="851"/>
      <c r="IQL8" s="851"/>
      <c r="IQM8" s="851"/>
      <c r="IQN8" s="851"/>
      <c r="IQO8" s="851"/>
      <c r="IQP8" s="851"/>
      <c r="IQQ8" s="851"/>
      <c r="IQR8" s="851"/>
      <c r="IQS8" s="851"/>
      <c r="IQT8" s="851"/>
      <c r="IQU8" s="851"/>
      <c r="IQV8" s="851"/>
      <c r="IQW8" s="851"/>
      <c r="IQX8" s="851"/>
      <c r="IQY8" s="851"/>
      <c r="IQZ8" s="851"/>
      <c r="IRA8" s="851"/>
      <c r="IRB8" s="851"/>
      <c r="IRC8" s="851"/>
      <c r="IRD8" s="851"/>
      <c r="IRE8" s="851"/>
      <c r="IRF8" s="851"/>
      <c r="IRG8" s="851"/>
      <c r="IRH8" s="851"/>
      <c r="IRI8" s="851"/>
      <c r="IRJ8" s="851"/>
      <c r="IRK8" s="851"/>
      <c r="IRL8" s="851"/>
      <c r="IRM8" s="851"/>
      <c r="IRN8" s="851"/>
      <c r="IRO8" s="851"/>
      <c r="IRP8" s="851"/>
      <c r="IRQ8" s="851"/>
      <c r="IRR8" s="851"/>
      <c r="IRS8" s="851"/>
      <c r="IRT8" s="851"/>
      <c r="IRU8" s="851"/>
      <c r="IRV8" s="851"/>
      <c r="IRW8" s="851"/>
      <c r="IRX8" s="851"/>
      <c r="IRY8" s="851"/>
      <c r="IRZ8" s="851"/>
      <c r="ISA8" s="851"/>
      <c r="ISB8" s="851"/>
      <c r="ISC8" s="851"/>
      <c r="ISD8" s="851"/>
      <c r="ISE8" s="851"/>
      <c r="ISF8" s="851"/>
      <c r="ISG8" s="851"/>
      <c r="ISH8" s="851"/>
      <c r="ISI8" s="851"/>
      <c r="ISJ8" s="851"/>
      <c r="ISK8" s="851"/>
      <c r="ISL8" s="851"/>
      <c r="ISM8" s="851"/>
      <c r="ISN8" s="851"/>
      <c r="ISO8" s="851"/>
      <c r="ISP8" s="851"/>
      <c r="ISQ8" s="851"/>
      <c r="ISR8" s="851"/>
      <c r="ISS8" s="851"/>
      <c r="IST8" s="851"/>
      <c r="ISU8" s="851"/>
      <c r="ISV8" s="851"/>
      <c r="ISW8" s="851"/>
      <c r="ISX8" s="851"/>
      <c r="ISY8" s="851"/>
      <c r="ISZ8" s="851"/>
      <c r="ITA8" s="851"/>
      <c r="ITB8" s="851"/>
      <c r="ITC8" s="851"/>
      <c r="ITD8" s="851"/>
      <c r="ITE8" s="851"/>
      <c r="ITF8" s="851"/>
      <c r="ITG8" s="851"/>
      <c r="ITH8" s="851"/>
      <c r="ITI8" s="851"/>
      <c r="ITJ8" s="851"/>
      <c r="ITK8" s="851"/>
      <c r="ITL8" s="851"/>
      <c r="ITM8" s="851"/>
      <c r="ITN8" s="851"/>
      <c r="ITO8" s="851"/>
      <c r="ITP8" s="851"/>
      <c r="ITQ8" s="851"/>
      <c r="ITR8" s="851"/>
      <c r="ITS8" s="851"/>
      <c r="ITT8" s="851"/>
      <c r="ITU8" s="851"/>
      <c r="ITV8" s="851"/>
      <c r="ITW8" s="851"/>
      <c r="ITX8" s="851"/>
      <c r="ITY8" s="851"/>
      <c r="ITZ8" s="851"/>
      <c r="IUA8" s="851"/>
      <c r="IUB8" s="851"/>
      <c r="IUC8" s="851"/>
      <c r="IUD8" s="851"/>
      <c r="IUE8" s="851"/>
      <c r="IUF8" s="851"/>
      <c r="IUG8" s="851"/>
      <c r="IUH8" s="851"/>
      <c r="IUI8" s="851"/>
      <c r="IUJ8" s="851"/>
      <c r="IUK8" s="851"/>
      <c r="IUL8" s="851"/>
      <c r="IUM8" s="851"/>
      <c r="IUN8" s="851"/>
      <c r="IUO8" s="851"/>
      <c r="IUP8" s="851"/>
      <c r="IUQ8" s="851"/>
      <c r="IUR8" s="851"/>
      <c r="IUS8" s="851"/>
      <c r="IUT8" s="851"/>
      <c r="IUU8" s="851"/>
      <c r="IUV8" s="851"/>
      <c r="IUW8" s="851"/>
      <c r="IUX8" s="851"/>
      <c r="IUY8" s="851"/>
      <c r="IUZ8" s="851"/>
      <c r="IVA8" s="851"/>
      <c r="IVB8" s="851"/>
      <c r="IVC8" s="851"/>
      <c r="IVD8" s="851"/>
      <c r="IVE8" s="851"/>
      <c r="IVF8" s="851"/>
      <c r="IVG8" s="851"/>
      <c r="IVH8" s="851"/>
      <c r="IVI8" s="851"/>
      <c r="IVJ8" s="851"/>
      <c r="IVK8" s="851"/>
      <c r="IVL8" s="851"/>
      <c r="IVM8" s="851"/>
      <c r="IVN8" s="851"/>
      <c r="IVO8" s="851"/>
      <c r="IVP8" s="851"/>
      <c r="IVQ8" s="851"/>
      <c r="IVR8" s="851"/>
      <c r="IVS8" s="851"/>
      <c r="IVT8" s="851"/>
      <c r="IVU8" s="851"/>
      <c r="IVV8" s="851"/>
      <c r="IVW8" s="851"/>
      <c r="IVX8" s="851"/>
      <c r="IVY8" s="851"/>
      <c r="IVZ8" s="851"/>
      <c r="IWA8" s="851"/>
      <c r="IWB8" s="851"/>
      <c r="IWC8" s="851"/>
      <c r="IWD8" s="851"/>
      <c r="IWE8" s="851"/>
      <c r="IWF8" s="851"/>
      <c r="IWG8" s="851"/>
      <c r="IWH8" s="851"/>
      <c r="IWI8" s="851"/>
      <c r="IWJ8" s="851"/>
      <c r="IWK8" s="851"/>
      <c r="IWL8" s="851"/>
      <c r="IWM8" s="851"/>
      <c r="IWN8" s="851"/>
      <c r="IWO8" s="851"/>
      <c r="IWP8" s="851"/>
      <c r="IWQ8" s="851"/>
      <c r="IWR8" s="851"/>
      <c r="IWS8" s="851"/>
      <c r="IWT8" s="851"/>
      <c r="IWU8" s="851"/>
      <c r="IWV8" s="851"/>
      <c r="IWW8" s="851"/>
      <c r="IWX8" s="851"/>
      <c r="IWY8" s="851"/>
      <c r="IWZ8" s="851"/>
      <c r="IXA8" s="851"/>
      <c r="IXB8" s="851"/>
      <c r="IXC8" s="851"/>
      <c r="IXD8" s="851"/>
      <c r="IXE8" s="851"/>
      <c r="IXF8" s="851"/>
      <c r="IXG8" s="851"/>
      <c r="IXH8" s="851"/>
      <c r="IXI8" s="851"/>
      <c r="IXJ8" s="851"/>
      <c r="IXK8" s="851"/>
      <c r="IXL8" s="851"/>
      <c r="IXM8" s="851"/>
      <c r="IXN8" s="851"/>
      <c r="IXO8" s="851"/>
      <c r="IXP8" s="851"/>
      <c r="IXQ8" s="851"/>
      <c r="IXR8" s="851"/>
      <c r="IXS8" s="851"/>
      <c r="IXT8" s="851"/>
      <c r="IXU8" s="851"/>
      <c r="IXV8" s="851"/>
      <c r="IXW8" s="851"/>
      <c r="IXX8" s="851"/>
      <c r="IXY8" s="851"/>
      <c r="IXZ8" s="851"/>
      <c r="IYA8" s="851"/>
      <c r="IYB8" s="851"/>
      <c r="IYC8" s="851"/>
      <c r="IYD8" s="851"/>
      <c r="IYE8" s="851"/>
      <c r="IYF8" s="851"/>
      <c r="IYG8" s="851"/>
      <c r="IYH8" s="851"/>
      <c r="IYI8" s="851"/>
      <c r="IYJ8" s="851"/>
      <c r="IYK8" s="851"/>
      <c r="IYL8" s="851"/>
      <c r="IYM8" s="851"/>
      <c r="IYN8" s="851"/>
      <c r="IYO8" s="851"/>
      <c r="IYP8" s="851"/>
      <c r="IYQ8" s="851"/>
      <c r="IYR8" s="851"/>
      <c r="IYS8" s="851"/>
      <c r="IYT8" s="851"/>
      <c r="IYU8" s="851"/>
      <c r="IYV8" s="851"/>
      <c r="IYW8" s="851"/>
      <c r="IYX8" s="851"/>
      <c r="IYY8" s="851"/>
      <c r="IYZ8" s="851"/>
      <c r="IZA8" s="851"/>
      <c r="IZB8" s="851"/>
      <c r="IZC8" s="851"/>
      <c r="IZD8" s="851"/>
      <c r="IZE8" s="851"/>
      <c r="IZF8" s="851"/>
      <c r="IZG8" s="851"/>
      <c r="IZH8" s="851"/>
      <c r="IZI8" s="851"/>
      <c r="IZJ8" s="851"/>
      <c r="IZK8" s="851"/>
      <c r="IZL8" s="851"/>
      <c r="IZM8" s="851"/>
      <c r="IZN8" s="851"/>
      <c r="IZO8" s="851"/>
      <c r="IZP8" s="851"/>
      <c r="IZQ8" s="851"/>
      <c r="IZR8" s="851"/>
      <c r="IZS8" s="851"/>
      <c r="IZT8" s="851"/>
      <c r="IZU8" s="851"/>
      <c r="IZV8" s="851"/>
      <c r="IZW8" s="851"/>
      <c r="IZX8" s="851"/>
      <c r="IZY8" s="851"/>
      <c r="IZZ8" s="851"/>
      <c r="JAA8" s="851"/>
      <c r="JAB8" s="851"/>
      <c r="JAC8" s="851"/>
      <c r="JAD8" s="851"/>
      <c r="JAE8" s="851"/>
      <c r="JAF8" s="851"/>
      <c r="JAG8" s="851"/>
      <c r="JAH8" s="851"/>
      <c r="JAI8" s="851"/>
      <c r="JAJ8" s="851"/>
      <c r="JAK8" s="851"/>
      <c r="JAL8" s="851"/>
      <c r="JAM8" s="851"/>
      <c r="JAN8" s="851"/>
      <c r="JAO8" s="851"/>
      <c r="JAP8" s="851"/>
      <c r="JAQ8" s="851"/>
      <c r="JAR8" s="851"/>
      <c r="JAS8" s="851"/>
      <c r="JAT8" s="851"/>
      <c r="JAU8" s="851"/>
      <c r="JAV8" s="851"/>
      <c r="JAW8" s="851"/>
      <c r="JAX8" s="851"/>
      <c r="JAY8" s="851"/>
      <c r="JAZ8" s="851"/>
      <c r="JBA8" s="851"/>
      <c r="JBB8" s="851"/>
      <c r="JBC8" s="851"/>
      <c r="JBD8" s="851"/>
      <c r="JBE8" s="851"/>
      <c r="JBF8" s="851"/>
      <c r="JBG8" s="851"/>
      <c r="JBH8" s="851"/>
      <c r="JBI8" s="851"/>
      <c r="JBJ8" s="851"/>
      <c r="JBK8" s="851"/>
      <c r="JBL8" s="851"/>
      <c r="JBM8" s="851"/>
      <c r="JBN8" s="851"/>
      <c r="JBO8" s="851"/>
      <c r="JBP8" s="851"/>
      <c r="JBQ8" s="851"/>
      <c r="JBR8" s="851"/>
      <c r="JBS8" s="851"/>
      <c r="JBT8" s="851"/>
      <c r="JBU8" s="851"/>
      <c r="JBV8" s="851"/>
      <c r="JBW8" s="851"/>
      <c r="JBX8" s="851"/>
      <c r="JBY8" s="851"/>
      <c r="JBZ8" s="851"/>
      <c r="JCA8" s="851"/>
      <c r="JCB8" s="851"/>
      <c r="JCC8" s="851"/>
      <c r="JCD8" s="851"/>
      <c r="JCE8" s="851"/>
      <c r="JCF8" s="851"/>
      <c r="JCG8" s="851"/>
      <c r="JCH8" s="851"/>
      <c r="JCI8" s="851"/>
      <c r="JCJ8" s="851"/>
      <c r="JCK8" s="851"/>
      <c r="JCL8" s="851"/>
      <c r="JCM8" s="851"/>
      <c r="JCN8" s="851"/>
      <c r="JCO8" s="851"/>
      <c r="JCP8" s="851"/>
      <c r="JCQ8" s="851"/>
      <c r="JCR8" s="851"/>
      <c r="JCS8" s="851"/>
      <c r="JCT8" s="851"/>
      <c r="JCU8" s="851"/>
      <c r="JCV8" s="851"/>
      <c r="JCW8" s="851"/>
      <c r="JCX8" s="851"/>
      <c r="JCY8" s="851"/>
      <c r="JCZ8" s="851"/>
      <c r="JDA8" s="851"/>
      <c r="JDB8" s="851"/>
      <c r="JDC8" s="851"/>
      <c r="JDD8" s="851"/>
      <c r="JDE8" s="851"/>
      <c r="JDF8" s="851"/>
      <c r="JDG8" s="851"/>
      <c r="JDH8" s="851"/>
      <c r="JDI8" s="851"/>
      <c r="JDJ8" s="851"/>
      <c r="JDK8" s="851"/>
      <c r="JDL8" s="851"/>
      <c r="JDM8" s="851"/>
      <c r="JDN8" s="851"/>
      <c r="JDO8" s="851"/>
      <c r="JDP8" s="851"/>
      <c r="JDQ8" s="851"/>
      <c r="JDR8" s="851"/>
      <c r="JDS8" s="851"/>
      <c r="JDT8" s="851"/>
      <c r="JDU8" s="851"/>
      <c r="JDV8" s="851"/>
      <c r="JDW8" s="851"/>
      <c r="JDX8" s="851"/>
      <c r="JDY8" s="851"/>
      <c r="JDZ8" s="851"/>
      <c r="JEA8" s="851"/>
      <c r="JEB8" s="851"/>
      <c r="JEC8" s="851"/>
      <c r="JED8" s="851"/>
      <c r="JEE8" s="851"/>
      <c r="JEF8" s="851"/>
      <c r="JEG8" s="851"/>
      <c r="JEH8" s="851"/>
      <c r="JEI8" s="851"/>
      <c r="JEJ8" s="851"/>
      <c r="JEK8" s="851"/>
      <c r="JEL8" s="851"/>
      <c r="JEM8" s="851"/>
      <c r="JEN8" s="851"/>
      <c r="JEO8" s="851"/>
      <c r="JEP8" s="851"/>
      <c r="JEQ8" s="851"/>
      <c r="JER8" s="851"/>
      <c r="JES8" s="851"/>
      <c r="JET8" s="851"/>
      <c r="JEU8" s="851"/>
      <c r="JEV8" s="851"/>
      <c r="JEW8" s="851"/>
      <c r="JEX8" s="851"/>
      <c r="JEY8" s="851"/>
      <c r="JEZ8" s="851"/>
      <c r="JFA8" s="851"/>
      <c r="JFB8" s="851"/>
      <c r="JFC8" s="851"/>
      <c r="JFD8" s="851"/>
      <c r="JFE8" s="851"/>
      <c r="JFF8" s="851"/>
      <c r="JFG8" s="851"/>
      <c r="JFH8" s="851"/>
      <c r="JFI8" s="851"/>
      <c r="JFJ8" s="851"/>
      <c r="JFK8" s="851"/>
      <c r="JFL8" s="851"/>
      <c r="JFM8" s="851"/>
      <c r="JFN8" s="851"/>
      <c r="JFO8" s="851"/>
      <c r="JFP8" s="851"/>
      <c r="JFQ8" s="851"/>
      <c r="JFR8" s="851"/>
      <c r="JFS8" s="851"/>
      <c r="JFT8" s="851"/>
      <c r="JFU8" s="851"/>
      <c r="JFV8" s="851"/>
      <c r="JFW8" s="851"/>
      <c r="JFX8" s="851"/>
      <c r="JFY8" s="851"/>
      <c r="JFZ8" s="851"/>
      <c r="JGA8" s="851"/>
      <c r="JGB8" s="851"/>
      <c r="JGC8" s="851"/>
      <c r="JGD8" s="851"/>
      <c r="JGE8" s="851"/>
      <c r="JGF8" s="851"/>
      <c r="JGG8" s="851"/>
      <c r="JGH8" s="851"/>
      <c r="JGI8" s="851"/>
      <c r="JGJ8" s="851"/>
      <c r="JGK8" s="851"/>
      <c r="JGL8" s="851"/>
      <c r="JGM8" s="851"/>
      <c r="JGN8" s="851"/>
      <c r="JGO8" s="851"/>
      <c r="JGP8" s="851"/>
      <c r="JGQ8" s="851"/>
      <c r="JGR8" s="851"/>
      <c r="JGS8" s="851"/>
      <c r="JGT8" s="851"/>
      <c r="JGU8" s="851"/>
      <c r="JGV8" s="851"/>
      <c r="JGW8" s="851"/>
      <c r="JGX8" s="851"/>
      <c r="JGY8" s="851"/>
      <c r="JGZ8" s="851"/>
      <c r="JHA8" s="851"/>
      <c r="JHB8" s="851"/>
      <c r="JHC8" s="851"/>
      <c r="JHD8" s="851"/>
      <c r="JHE8" s="851"/>
      <c r="JHF8" s="851"/>
      <c r="JHG8" s="851"/>
      <c r="JHH8" s="851"/>
      <c r="JHI8" s="851"/>
      <c r="JHJ8" s="851"/>
      <c r="JHK8" s="851"/>
      <c r="JHL8" s="851"/>
      <c r="JHM8" s="851"/>
      <c r="JHN8" s="851"/>
      <c r="JHO8" s="851"/>
      <c r="JHP8" s="851"/>
      <c r="JHQ8" s="851"/>
      <c r="JHR8" s="851"/>
      <c r="JHS8" s="851"/>
      <c r="JHT8" s="851"/>
      <c r="JHU8" s="851"/>
      <c r="JHV8" s="851"/>
      <c r="JHW8" s="851"/>
      <c r="JHX8" s="851"/>
      <c r="JHY8" s="851"/>
      <c r="JHZ8" s="851"/>
      <c r="JIA8" s="851"/>
      <c r="JIB8" s="851"/>
      <c r="JIC8" s="851"/>
      <c r="JID8" s="851"/>
      <c r="JIE8" s="851"/>
      <c r="JIF8" s="851"/>
      <c r="JIG8" s="851"/>
      <c r="JIH8" s="851"/>
      <c r="JII8" s="851"/>
      <c r="JIJ8" s="851"/>
      <c r="JIK8" s="851"/>
      <c r="JIL8" s="851"/>
      <c r="JIM8" s="851"/>
      <c r="JIN8" s="851"/>
      <c r="JIO8" s="851"/>
      <c r="JIP8" s="851"/>
      <c r="JIQ8" s="851"/>
      <c r="JIR8" s="851"/>
      <c r="JIS8" s="851"/>
      <c r="JIT8" s="851"/>
      <c r="JIU8" s="851"/>
      <c r="JIV8" s="851"/>
      <c r="JIW8" s="851"/>
      <c r="JIX8" s="851"/>
      <c r="JIY8" s="851"/>
      <c r="JIZ8" s="851"/>
      <c r="JJA8" s="851"/>
      <c r="JJB8" s="851"/>
      <c r="JJC8" s="851"/>
      <c r="JJD8" s="851"/>
      <c r="JJE8" s="851"/>
      <c r="JJF8" s="851"/>
      <c r="JJG8" s="851"/>
      <c r="JJH8" s="851"/>
      <c r="JJI8" s="851"/>
      <c r="JJJ8" s="851"/>
      <c r="JJK8" s="851"/>
      <c r="JJL8" s="851"/>
      <c r="JJM8" s="851"/>
      <c r="JJN8" s="851"/>
      <c r="JJO8" s="851"/>
      <c r="JJP8" s="851"/>
      <c r="JJQ8" s="851"/>
      <c r="JJR8" s="851"/>
      <c r="JJS8" s="851"/>
      <c r="JJT8" s="851"/>
      <c r="JJU8" s="851"/>
      <c r="JJV8" s="851"/>
      <c r="JJW8" s="851"/>
      <c r="JJX8" s="851"/>
      <c r="JJY8" s="851"/>
      <c r="JJZ8" s="851"/>
      <c r="JKA8" s="851"/>
      <c r="JKB8" s="851"/>
      <c r="JKC8" s="851"/>
      <c r="JKD8" s="851"/>
      <c r="JKE8" s="851"/>
      <c r="JKF8" s="851"/>
      <c r="JKG8" s="851"/>
      <c r="JKH8" s="851"/>
      <c r="JKI8" s="851"/>
      <c r="JKJ8" s="851"/>
      <c r="JKK8" s="851"/>
      <c r="JKL8" s="851"/>
      <c r="JKM8" s="851"/>
      <c r="JKN8" s="851"/>
      <c r="JKO8" s="851"/>
      <c r="JKP8" s="851"/>
      <c r="JKQ8" s="851"/>
      <c r="JKR8" s="851"/>
      <c r="JKS8" s="851"/>
      <c r="JKT8" s="851"/>
      <c r="JKU8" s="851"/>
      <c r="JKV8" s="851"/>
      <c r="JKW8" s="851"/>
      <c r="JKX8" s="851"/>
      <c r="JKY8" s="851"/>
      <c r="JKZ8" s="851"/>
      <c r="JLA8" s="851"/>
      <c r="JLB8" s="851"/>
      <c r="JLC8" s="851"/>
      <c r="JLD8" s="851"/>
      <c r="JLE8" s="851"/>
      <c r="JLF8" s="851"/>
      <c r="JLG8" s="851"/>
      <c r="JLH8" s="851"/>
      <c r="JLI8" s="851"/>
      <c r="JLJ8" s="851"/>
      <c r="JLK8" s="851"/>
      <c r="JLL8" s="851"/>
      <c r="JLM8" s="851"/>
      <c r="JLN8" s="851"/>
      <c r="JLO8" s="851"/>
      <c r="JLP8" s="851"/>
      <c r="JLQ8" s="851"/>
      <c r="JLR8" s="851"/>
      <c r="JLS8" s="851"/>
      <c r="JLT8" s="851"/>
      <c r="JLU8" s="851"/>
      <c r="JLV8" s="851"/>
      <c r="JLW8" s="851"/>
      <c r="JLX8" s="851"/>
      <c r="JLY8" s="851"/>
      <c r="JLZ8" s="851"/>
      <c r="JMA8" s="851"/>
      <c r="JMB8" s="851"/>
      <c r="JMC8" s="851"/>
      <c r="JMD8" s="851"/>
      <c r="JME8" s="851"/>
      <c r="JMF8" s="851"/>
      <c r="JMG8" s="851"/>
      <c r="JMH8" s="851"/>
      <c r="JMI8" s="851"/>
      <c r="JMJ8" s="851"/>
      <c r="JMK8" s="851"/>
      <c r="JML8" s="851"/>
      <c r="JMM8" s="851"/>
      <c r="JMN8" s="851"/>
      <c r="JMO8" s="851"/>
      <c r="JMP8" s="851"/>
      <c r="JMQ8" s="851"/>
      <c r="JMR8" s="851"/>
      <c r="JMS8" s="851"/>
      <c r="JMT8" s="851"/>
      <c r="JMU8" s="851"/>
      <c r="JMV8" s="851"/>
      <c r="JMW8" s="851"/>
      <c r="JMX8" s="851"/>
      <c r="JMY8" s="851"/>
      <c r="JMZ8" s="851"/>
      <c r="JNA8" s="851"/>
      <c r="JNB8" s="851"/>
      <c r="JNC8" s="851"/>
      <c r="JND8" s="851"/>
      <c r="JNE8" s="851"/>
      <c r="JNF8" s="851"/>
      <c r="JNG8" s="851"/>
      <c r="JNH8" s="851"/>
      <c r="JNI8" s="851"/>
      <c r="JNJ8" s="851"/>
      <c r="JNK8" s="851"/>
      <c r="JNL8" s="851"/>
      <c r="JNM8" s="851"/>
      <c r="JNN8" s="851"/>
      <c r="JNO8" s="851"/>
      <c r="JNP8" s="851"/>
      <c r="JNQ8" s="851"/>
      <c r="JNR8" s="851"/>
      <c r="JNS8" s="851"/>
      <c r="JNT8" s="851"/>
      <c r="JNU8" s="851"/>
      <c r="JNV8" s="851"/>
      <c r="JNW8" s="851"/>
      <c r="JNX8" s="851"/>
      <c r="JNY8" s="851"/>
      <c r="JNZ8" s="851"/>
      <c r="JOA8" s="851"/>
      <c r="JOB8" s="851"/>
      <c r="JOC8" s="851"/>
      <c r="JOD8" s="851"/>
      <c r="JOE8" s="851"/>
      <c r="JOF8" s="851"/>
      <c r="JOG8" s="851"/>
      <c r="JOH8" s="851"/>
      <c r="JOI8" s="851"/>
      <c r="JOJ8" s="851"/>
      <c r="JOK8" s="851"/>
      <c r="JOL8" s="851"/>
      <c r="JOM8" s="851"/>
      <c r="JON8" s="851"/>
      <c r="JOO8" s="851"/>
      <c r="JOP8" s="851"/>
      <c r="JOQ8" s="851"/>
      <c r="JOR8" s="851"/>
      <c r="JOS8" s="851"/>
      <c r="JOT8" s="851"/>
      <c r="JOU8" s="851"/>
      <c r="JOV8" s="851"/>
      <c r="JOW8" s="851"/>
      <c r="JOX8" s="851"/>
      <c r="JOY8" s="851"/>
      <c r="JOZ8" s="851"/>
      <c r="JPA8" s="851"/>
      <c r="JPB8" s="851"/>
      <c r="JPC8" s="851"/>
      <c r="JPD8" s="851"/>
      <c r="JPE8" s="851"/>
      <c r="JPF8" s="851"/>
      <c r="JPG8" s="851"/>
      <c r="JPH8" s="851"/>
      <c r="JPI8" s="851"/>
      <c r="JPJ8" s="851"/>
      <c r="JPK8" s="851"/>
      <c r="JPL8" s="851"/>
      <c r="JPM8" s="851"/>
      <c r="JPN8" s="851"/>
      <c r="JPO8" s="851"/>
      <c r="JPP8" s="851"/>
      <c r="JPQ8" s="851"/>
      <c r="JPR8" s="851"/>
      <c r="JPS8" s="851"/>
      <c r="JPT8" s="851"/>
      <c r="JPU8" s="851"/>
      <c r="JPV8" s="851"/>
      <c r="JPW8" s="851"/>
      <c r="JPX8" s="851"/>
      <c r="JPY8" s="851"/>
      <c r="JPZ8" s="851"/>
      <c r="JQA8" s="851"/>
      <c r="JQB8" s="851"/>
      <c r="JQC8" s="851"/>
      <c r="JQD8" s="851"/>
      <c r="JQE8" s="851"/>
      <c r="JQF8" s="851"/>
      <c r="JQG8" s="851"/>
      <c r="JQH8" s="851"/>
      <c r="JQI8" s="851"/>
      <c r="JQJ8" s="851"/>
      <c r="JQK8" s="851"/>
      <c r="JQL8" s="851"/>
      <c r="JQM8" s="851"/>
      <c r="JQN8" s="851"/>
      <c r="JQO8" s="851"/>
      <c r="JQP8" s="851"/>
      <c r="JQQ8" s="851"/>
      <c r="JQR8" s="851"/>
      <c r="JQS8" s="851"/>
      <c r="JQT8" s="851"/>
      <c r="JQU8" s="851"/>
      <c r="JQV8" s="851"/>
      <c r="JQW8" s="851"/>
      <c r="JQX8" s="851"/>
      <c r="JQY8" s="851"/>
      <c r="JQZ8" s="851"/>
      <c r="JRA8" s="851"/>
      <c r="JRB8" s="851"/>
      <c r="JRC8" s="851"/>
      <c r="JRD8" s="851"/>
      <c r="JRE8" s="851"/>
      <c r="JRF8" s="851"/>
      <c r="JRG8" s="851"/>
      <c r="JRH8" s="851"/>
      <c r="JRI8" s="851"/>
      <c r="JRJ8" s="851"/>
      <c r="JRK8" s="851"/>
      <c r="JRL8" s="851"/>
      <c r="JRM8" s="851"/>
      <c r="JRN8" s="851"/>
      <c r="JRO8" s="851"/>
      <c r="JRP8" s="851"/>
      <c r="JRQ8" s="851"/>
      <c r="JRR8" s="851"/>
      <c r="JRS8" s="851"/>
      <c r="JRT8" s="851"/>
      <c r="JRU8" s="851"/>
      <c r="JRV8" s="851"/>
      <c r="JRW8" s="851"/>
      <c r="JRX8" s="851"/>
      <c r="JRY8" s="851"/>
      <c r="JRZ8" s="851"/>
      <c r="JSA8" s="851"/>
      <c r="JSB8" s="851"/>
      <c r="JSC8" s="851"/>
      <c r="JSD8" s="851"/>
      <c r="JSE8" s="851"/>
      <c r="JSF8" s="851"/>
      <c r="JSG8" s="851"/>
      <c r="JSH8" s="851"/>
      <c r="JSI8" s="851"/>
      <c r="JSJ8" s="851"/>
      <c r="JSK8" s="851"/>
      <c r="JSL8" s="851"/>
      <c r="JSM8" s="851"/>
      <c r="JSN8" s="851"/>
      <c r="JSO8" s="851"/>
      <c r="JSP8" s="851"/>
      <c r="JSQ8" s="851"/>
      <c r="JSR8" s="851"/>
      <c r="JSS8" s="851"/>
      <c r="JST8" s="851"/>
      <c r="JSU8" s="851"/>
      <c r="JSV8" s="851"/>
      <c r="JSW8" s="851"/>
      <c r="JSX8" s="851"/>
      <c r="JSY8" s="851"/>
      <c r="JSZ8" s="851"/>
      <c r="JTA8" s="851"/>
      <c r="JTB8" s="851"/>
      <c r="JTC8" s="851"/>
      <c r="JTD8" s="851"/>
      <c r="JTE8" s="851"/>
      <c r="JTF8" s="851"/>
      <c r="JTG8" s="851"/>
      <c r="JTH8" s="851"/>
      <c r="JTI8" s="851"/>
      <c r="JTJ8" s="851"/>
      <c r="JTK8" s="851"/>
      <c r="JTL8" s="851"/>
      <c r="JTM8" s="851"/>
      <c r="JTN8" s="851"/>
      <c r="JTO8" s="851"/>
      <c r="JTP8" s="851"/>
      <c r="JTQ8" s="851"/>
      <c r="JTR8" s="851"/>
      <c r="JTS8" s="851"/>
      <c r="JTT8" s="851"/>
      <c r="JTU8" s="851"/>
      <c r="JTV8" s="851"/>
      <c r="JTW8" s="851"/>
      <c r="JTX8" s="851"/>
      <c r="JTY8" s="851"/>
      <c r="JTZ8" s="851"/>
      <c r="JUA8" s="851"/>
      <c r="JUB8" s="851"/>
      <c r="JUC8" s="851"/>
      <c r="JUD8" s="851"/>
      <c r="JUE8" s="851"/>
      <c r="JUF8" s="851"/>
      <c r="JUG8" s="851"/>
      <c r="JUH8" s="851"/>
      <c r="JUI8" s="851"/>
      <c r="JUJ8" s="851"/>
      <c r="JUK8" s="851"/>
      <c r="JUL8" s="851"/>
      <c r="JUM8" s="851"/>
      <c r="JUN8" s="851"/>
      <c r="JUO8" s="851"/>
      <c r="JUP8" s="851"/>
      <c r="JUQ8" s="851"/>
      <c r="JUR8" s="851"/>
      <c r="JUS8" s="851"/>
      <c r="JUT8" s="851"/>
      <c r="JUU8" s="851"/>
      <c r="JUV8" s="851"/>
      <c r="JUW8" s="851"/>
      <c r="JUX8" s="851"/>
      <c r="JUY8" s="851"/>
      <c r="JUZ8" s="851"/>
      <c r="JVA8" s="851"/>
      <c r="JVB8" s="851"/>
      <c r="JVC8" s="851"/>
      <c r="JVD8" s="851"/>
      <c r="JVE8" s="851"/>
      <c r="JVF8" s="851"/>
      <c r="JVG8" s="851"/>
      <c r="JVH8" s="851"/>
      <c r="JVI8" s="851"/>
      <c r="JVJ8" s="851"/>
      <c r="JVK8" s="851"/>
      <c r="JVL8" s="851"/>
      <c r="JVM8" s="851"/>
      <c r="JVN8" s="851"/>
      <c r="JVO8" s="851"/>
      <c r="JVP8" s="851"/>
      <c r="JVQ8" s="851"/>
      <c r="JVR8" s="851"/>
      <c r="JVS8" s="851"/>
      <c r="JVT8" s="851"/>
      <c r="JVU8" s="851"/>
      <c r="JVV8" s="851"/>
      <c r="JVW8" s="851"/>
      <c r="JVX8" s="851"/>
      <c r="JVY8" s="851"/>
      <c r="JVZ8" s="851"/>
      <c r="JWA8" s="851"/>
      <c r="JWB8" s="851"/>
      <c r="JWC8" s="851"/>
      <c r="JWD8" s="851"/>
      <c r="JWE8" s="851"/>
      <c r="JWF8" s="851"/>
      <c r="JWG8" s="851"/>
      <c r="JWH8" s="851"/>
      <c r="JWI8" s="851"/>
      <c r="JWJ8" s="851"/>
      <c r="JWK8" s="851"/>
      <c r="JWL8" s="851"/>
      <c r="JWM8" s="851"/>
      <c r="JWN8" s="851"/>
      <c r="JWO8" s="851"/>
      <c r="JWP8" s="851"/>
      <c r="JWQ8" s="851"/>
      <c r="JWR8" s="851"/>
      <c r="JWS8" s="851"/>
      <c r="JWT8" s="851"/>
      <c r="JWU8" s="851"/>
      <c r="JWV8" s="851"/>
      <c r="JWW8" s="851"/>
      <c r="JWX8" s="851"/>
      <c r="JWY8" s="851"/>
      <c r="JWZ8" s="851"/>
      <c r="JXA8" s="851"/>
      <c r="JXB8" s="851"/>
      <c r="JXC8" s="851"/>
      <c r="JXD8" s="851"/>
      <c r="JXE8" s="851"/>
      <c r="JXF8" s="851"/>
      <c r="JXG8" s="851"/>
      <c r="JXH8" s="851"/>
      <c r="JXI8" s="851"/>
      <c r="JXJ8" s="851"/>
      <c r="JXK8" s="851"/>
      <c r="JXL8" s="851"/>
      <c r="JXM8" s="851"/>
      <c r="JXN8" s="851"/>
      <c r="JXO8" s="851"/>
      <c r="JXP8" s="851"/>
      <c r="JXQ8" s="851"/>
      <c r="JXR8" s="851"/>
      <c r="JXS8" s="851"/>
      <c r="JXT8" s="851"/>
      <c r="JXU8" s="851"/>
      <c r="JXV8" s="851"/>
      <c r="JXW8" s="851"/>
      <c r="JXX8" s="851"/>
      <c r="JXY8" s="851"/>
      <c r="JXZ8" s="851"/>
      <c r="JYA8" s="851"/>
      <c r="JYB8" s="851"/>
      <c r="JYC8" s="851"/>
      <c r="JYD8" s="851"/>
      <c r="JYE8" s="851"/>
      <c r="JYF8" s="851"/>
      <c r="JYG8" s="851"/>
      <c r="JYH8" s="851"/>
      <c r="JYI8" s="851"/>
      <c r="JYJ8" s="851"/>
      <c r="JYK8" s="851"/>
      <c r="JYL8" s="851"/>
      <c r="JYM8" s="851"/>
      <c r="JYN8" s="851"/>
      <c r="JYO8" s="851"/>
      <c r="JYP8" s="851"/>
      <c r="JYQ8" s="851"/>
      <c r="JYR8" s="851"/>
      <c r="JYS8" s="851"/>
      <c r="JYT8" s="851"/>
      <c r="JYU8" s="851"/>
      <c r="JYV8" s="851"/>
      <c r="JYW8" s="851"/>
      <c r="JYX8" s="851"/>
      <c r="JYY8" s="851"/>
      <c r="JYZ8" s="851"/>
      <c r="JZA8" s="851"/>
      <c r="JZB8" s="851"/>
      <c r="JZC8" s="851"/>
      <c r="JZD8" s="851"/>
      <c r="JZE8" s="851"/>
      <c r="JZF8" s="851"/>
      <c r="JZG8" s="851"/>
      <c r="JZH8" s="851"/>
      <c r="JZI8" s="851"/>
      <c r="JZJ8" s="851"/>
      <c r="JZK8" s="851"/>
      <c r="JZL8" s="851"/>
      <c r="JZM8" s="851"/>
      <c r="JZN8" s="851"/>
      <c r="JZO8" s="851"/>
      <c r="JZP8" s="851"/>
      <c r="JZQ8" s="851"/>
      <c r="JZR8" s="851"/>
      <c r="JZS8" s="851"/>
      <c r="JZT8" s="851"/>
      <c r="JZU8" s="851"/>
      <c r="JZV8" s="851"/>
      <c r="JZW8" s="851"/>
      <c r="JZX8" s="851"/>
      <c r="JZY8" s="851"/>
      <c r="JZZ8" s="851"/>
      <c r="KAA8" s="851"/>
      <c r="KAB8" s="851"/>
      <c r="KAC8" s="851"/>
      <c r="KAD8" s="851"/>
      <c r="KAE8" s="851"/>
      <c r="KAF8" s="851"/>
      <c r="KAG8" s="851"/>
      <c r="KAH8" s="851"/>
      <c r="KAI8" s="851"/>
      <c r="KAJ8" s="851"/>
      <c r="KAK8" s="851"/>
      <c r="KAL8" s="851"/>
      <c r="KAM8" s="851"/>
      <c r="KAN8" s="851"/>
      <c r="KAO8" s="851"/>
      <c r="KAP8" s="851"/>
      <c r="KAQ8" s="851"/>
      <c r="KAR8" s="851"/>
      <c r="KAS8" s="851"/>
      <c r="KAT8" s="851"/>
      <c r="KAU8" s="851"/>
      <c r="KAV8" s="851"/>
      <c r="KAW8" s="851"/>
      <c r="KAX8" s="851"/>
      <c r="KAY8" s="851"/>
      <c r="KAZ8" s="851"/>
      <c r="KBA8" s="851"/>
      <c r="KBB8" s="851"/>
      <c r="KBC8" s="851"/>
      <c r="KBD8" s="851"/>
      <c r="KBE8" s="851"/>
      <c r="KBF8" s="851"/>
      <c r="KBG8" s="851"/>
      <c r="KBH8" s="851"/>
      <c r="KBI8" s="851"/>
      <c r="KBJ8" s="851"/>
      <c r="KBK8" s="851"/>
      <c r="KBL8" s="851"/>
      <c r="KBM8" s="851"/>
      <c r="KBN8" s="851"/>
      <c r="KBO8" s="851"/>
      <c r="KBP8" s="851"/>
      <c r="KBQ8" s="851"/>
      <c r="KBR8" s="851"/>
      <c r="KBS8" s="851"/>
      <c r="KBT8" s="851"/>
      <c r="KBU8" s="851"/>
      <c r="KBV8" s="851"/>
      <c r="KBW8" s="851"/>
      <c r="KBX8" s="851"/>
      <c r="KBY8" s="851"/>
      <c r="KBZ8" s="851"/>
      <c r="KCA8" s="851"/>
      <c r="KCB8" s="851"/>
      <c r="KCC8" s="851"/>
      <c r="KCD8" s="851"/>
      <c r="KCE8" s="851"/>
      <c r="KCF8" s="851"/>
      <c r="KCG8" s="851"/>
      <c r="KCH8" s="851"/>
      <c r="KCI8" s="851"/>
      <c r="KCJ8" s="851"/>
      <c r="KCK8" s="851"/>
      <c r="KCL8" s="851"/>
      <c r="KCM8" s="851"/>
      <c r="KCN8" s="851"/>
      <c r="KCO8" s="851"/>
      <c r="KCP8" s="851"/>
      <c r="KCQ8" s="851"/>
      <c r="KCR8" s="851"/>
      <c r="KCS8" s="851"/>
      <c r="KCT8" s="851"/>
      <c r="KCU8" s="851"/>
      <c r="KCV8" s="851"/>
      <c r="KCW8" s="851"/>
      <c r="KCX8" s="851"/>
      <c r="KCY8" s="851"/>
      <c r="KCZ8" s="851"/>
      <c r="KDA8" s="851"/>
      <c r="KDB8" s="851"/>
      <c r="KDC8" s="851"/>
      <c r="KDD8" s="851"/>
      <c r="KDE8" s="851"/>
      <c r="KDF8" s="851"/>
      <c r="KDG8" s="851"/>
      <c r="KDH8" s="851"/>
      <c r="KDI8" s="851"/>
      <c r="KDJ8" s="851"/>
      <c r="KDK8" s="851"/>
      <c r="KDL8" s="851"/>
      <c r="KDM8" s="851"/>
      <c r="KDN8" s="851"/>
      <c r="KDO8" s="851"/>
      <c r="KDP8" s="851"/>
      <c r="KDQ8" s="851"/>
      <c r="KDR8" s="851"/>
      <c r="KDS8" s="851"/>
      <c r="KDT8" s="851"/>
      <c r="KDU8" s="851"/>
      <c r="KDV8" s="851"/>
      <c r="KDW8" s="851"/>
      <c r="KDX8" s="851"/>
      <c r="KDY8" s="851"/>
      <c r="KDZ8" s="851"/>
      <c r="KEA8" s="851"/>
      <c r="KEB8" s="851"/>
      <c r="KEC8" s="851"/>
      <c r="KED8" s="851"/>
      <c r="KEE8" s="851"/>
      <c r="KEF8" s="851"/>
      <c r="KEG8" s="851"/>
      <c r="KEH8" s="851"/>
      <c r="KEI8" s="851"/>
      <c r="KEJ8" s="851"/>
      <c r="KEK8" s="851"/>
      <c r="KEL8" s="851"/>
      <c r="KEM8" s="851"/>
      <c r="KEN8" s="851"/>
      <c r="KEO8" s="851"/>
      <c r="KEP8" s="851"/>
      <c r="KEQ8" s="851"/>
      <c r="KER8" s="851"/>
      <c r="KES8" s="851"/>
      <c r="KET8" s="851"/>
      <c r="KEU8" s="851"/>
      <c r="KEV8" s="851"/>
      <c r="KEW8" s="851"/>
      <c r="KEX8" s="851"/>
      <c r="KEY8" s="851"/>
      <c r="KEZ8" s="851"/>
      <c r="KFA8" s="851"/>
      <c r="KFB8" s="851"/>
      <c r="KFC8" s="851"/>
      <c r="KFD8" s="851"/>
      <c r="KFE8" s="851"/>
      <c r="KFF8" s="851"/>
      <c r="KFG8" s="851"/>
      <c r="KFH8" s="851"/>
      <c r="KFI8" s="851"/>
      <c r="KFJ8" s="851"/>
      <c r="KFK8" s="851"/>
      <c r="KFL8" s="851"/>
      <c r="KFM8" s="851"/>
      <c r="KFN8" s="851"/>
      <c r="KFO8" s="851"/>
      <c r="KFP8" s="851"/>
      <c r="KFQ8" s="851"/>
      <c r="KFR8" s="851"/>
      <c r="KFS8" s="851"/>
      <c r="KFT8" s="851"/>
      <c r="KFU8" s="851"/>
      <c r="KFV8" s="851"/>
      <c r="KFW8" s="851"/>
      <c r="KFX8" s="851"/>
      <c r="KFY8" s="851"/>
      <c r="KFZ8" s="851"/>
      <c r="KGA8" s="851"/>
      <c r="KGB8" s="851"/>
      <c r="KGC8" s="851"/>
      <c r="KGD8" s="851"/>
      <c r="KGE8" s="851"/>
      <c r="KGF8" s="851"/>
      <c r="KGG8" s="851"/>
      <c r="KGH8" s="851"/>
      <c r="KGI8" s="851"/>
      <c r="KGJ8" s="851"/>
      <c r="KGK8" s="851"/>
      <c r="KGL8" s="851"/>
      <c r="KGM8" s="851"/>
      <c r="KGN8" s="851"/>
      <c r="KGO8" s="851"/>
      <c r="KGP8" s="851"/>
      <c r="KGQ8" s="851"/>
      <c r="KGR8" s="851"/>
      <c r="KGS8" s="851"/>
      <c r="KGT8" s="851"/>
      <c r="KGU8" s="851"/>
      <c r="KGV8" s="851"/>
      <c r="KGW8" s="851"/>
      <c r="KGX8" s="851"/>
      <c r="KGY8" s="851"/>
      <c r="KGZ8" s="851"/>
      <c r="KHA8" s="851"/>
      <c r="KHB8" s="851"/>
      <c r="KHC8" s="851"/>
      <c r="KHD8" s="851"/>
      <c r="KHE8" s="851"/>
      <c r="KHF8" s="851"/>
      <c r="KHG8" s="851"/>
      <c r="KHH8" s="851"/>
      <c r="KHI8" s="851"/>
      <c r="KHJ8" s="851"/>
      <c r="KHK8" s="851"/>
      <c r="KHL8" s="851"/>
      <c r="KHM8" s="851"/>
      <c r="KHN8" s="851"/>
      <c r="KHO8" s="851"/>
      <c r="KHP8" s="851"/>
      <c r="KHQ8" s="851"/>
      <c r="KHR8" s="851"/>
      <c r="KHS8" s="851"/>
      <c r="KHT8" s="851"/>
      <c r="KHU8" s="851"/>
      <c r="KHV8" s="851"/>
      <c r="KHW8" s="851"/>
      <c r="KHX8" s="851"/>
      <c r="KHY8" s="851"/>
      <c r="KHZ8" s="851"/>
      <c r="KIA8" s="851"/>
      <c r="KIB8" s="851"/>
      <c r="KIC8" s="851"/>
      <c r="KID8" s="851"/>
      <c r="KIE8" s="851"/>
      <c r="KIF8" s="851"/>
      <c r="KIG8" s="851"/>
      <c r="KIH8" s="851"/>
      <c r="KII8" s="851"/>
      <c r="KIJ8" s="851"/>
      <c r="KIK8" s="851"/>
      <c r="KIL8" s="851"/>
      <c r="KIM8" s="851"/>
      <c r="KIN8" s="851"/>
      <c r="KIO8" s="851"/>
      <c r="KIP8" s="851"/>
      <c r="KIQ8" s="851"/>
      <c r="KIR8" s="851"/>
      <c r="KIS8" s="851"/>
      <c r="KIT8" s="851"/>
      <c r="KIU8" s="851"/>
      <c r="KIV8" s="851"/>
      <c r="KIW8" s="851"/>
      <c r="KIX8" s="851"/>
      <c r="KIY8" s="851"/>
      <c r="KIZ8" s="851"/>
      <c r="KJA8" s="851"/>
      <c r="KJB8" s="851"/>
      <c r="KJC8" s="851"/>
      <c r="KJD8" s="851"/>
      <c r="KJE8" s="851"/>
      <c r="KJF8" s="851"/>
      <c r="KJG8" s="851"/>
      <c r="KJH8" s="851"/>
      <c r="KJI8" s="851"/>
      <c r="KJJ8" s="851"/>
      <c r="KJK8" s="851"/>
      <c r="KJL8" s="851"/>
      <c r="KJM8" s="851"/>
      <c r="KJN8" s="851"/>
      <c r="KJO8" s="851"/>
      <c r="KJP8" s="851"/>
      <c r="KJQ8" s="851"/>
      <c r="KJR8" s="851"/>
      <c r="KJS8" s="851"/>
      <c r="KJT8" s="851"/>
      <c r="KJU8" s="851"/>
      <c r="KJV8" s="851"/>
      <c r="KJW8" s="851"/>
      <c r="KJX8" s="851"/>
      <c r="KJY8" s="851"/>
      <c r="KJZ8" s="851"/>
      <c r="KKA8" s="851"/>
      <c r="KKB8" s="851"/>
      <c r="KKC8" s="851"/>
      <c r="KKD8" s="851"/>
      <c r="KKE8" s="851"/>
      <c r="KKF8" s="851"/>
      <c r="KKG8" s="851"/>
      <c r="KKH8" s="851"/>
      <c r="KKI8" s="851"/>
      <c r="KKJ8" s="851"/>
      <c r="KKK8" s="851"/>
      <c r="KKL8" s="851"/>
      <c r="KKM8" s="851"/>
      <c r="KKN8" s="851"/>
      <c r="KKO8" s="851"/>
      <c r="KKP8" s="851"/>
      <c r="KKQ8" s="851"/>
      <c r="KKR8" s="851"/>
      <c r="KKS8" s="851"/>
      <c r="KKT8" s="851"/>
      <c r="KKU8" s="851"/>
      <c r="KKV8" s="851"/>
      <c r="KKW8" s="851"/>
      <c r="KKX8" s="851"/>
      <c r="KKY8" s="851"/>
      <c r="KKZ8" s="851"/>
      <c r="KLA8" s="851"/>
      <c r="KLB8" s="851"/>
      <c r="KLC8" s="851"/>
      <c r="KLD8" s="851"/>
      <c r="KLE8" s="851"/>
      <c r="KLF8" s="851"/>
      <c r="KLG8" s="851"/>
      <c r="KLH8" s="851"/>
      <c r="KLI8" s="851"/>
      <c r="KLJ8" s="851"/>
      <c r="KLK8" s="851"/>
      <c r="KLL8" s="851"/>
      <c r="KLM8" s="851"/>
      <c r="KLN8" s="851"/>
      <c r="KLO8" s="851"/>
      <c r="KLP8" s="851"/>
      <c r="KLQ8" s="851"/>
      <c r="KLR8" s="851"/>
      <c r="KLS8" s="851"/>
      <c r="KLT8" s="851"/>
      <c r="KLU8" s="851"/>
      <c r="KLV8" s="851"/>
      <c r="KLW8" s="851"/>
      <c r="KLX8" s="851"/>
      <c r="KLY8" s="851"/>
      <c r="KLZ8" s="851"/>
      <c r="KMA8" s="851"/>
      <c r="KMB8" s="851"/>
      <c r="KMC8" s="851"/>
      <c r="KMD8" s="851"/>
      <c r="KME8" s="851"/>
      <c r="KMF8" s="851"/>
      <c r="KMG8" s="851"/>
      <c r="KMH8" s="851"/>
      <c r="KMI8" s="851"/>
      <c r="KMJ8" s="851"/>
      <c r="KMK8" s="851"/>
      <c r="KML8" s="851"/>
      <c r="KMM8" s="851"/>
      <c r="KMN8" s="851"/>
      <c r="KMO8" s="851"/>
      <c r="KMP8" s="851"/>
      <c r="KMQ8" s="851"/>
      <c r="KMR8" s="851"/>
      <c r="KMS8" s="851"/>
      <c r="KMT8" s="851"/>
      <c r="KMU8" s="851"/>
      <c r="KMV8" s="851"/>
      <c r="KMW8" s="851"/>
      <c r="KMX8" s="851"/>
      <c r="KMY8" s="851"/>
      <c r="KMZ8" s="851"/>
      <c r="KNA8" s="851"/>
      <c r="KNB8" s="851"/>
      <c r="KNC8" s="851"/>
      <c r="KND8" s="851"/>
      <c r="KNE8" s="851"/>
      <c r="KNF8" s="851"/>
      <c r="KNG8" s="851"/>
      <c r="KNH8" s="851"/>
      <c r="KNI8" s="851"/>
      <c r="KNJ8" s="851"/>
      <c r="KNK8" s="851"/>
      <c r="KNL8" s="851"/>
      <c r="KNM8" s="851"/>
      <c r="KNN8" s="851"/>
      <c r="KNO8" s="851"/>
      <c r="KNP8" s="851"/>
      <c r="KNQ8" s="851"/>
      <c r="KNR8" s="851"/>
      <c r="KNS8" s="851"/>
      <c r="KNT8" s="851"/>
      <c r="KNU8" s="851"/>
      <c r="KNV8" s="851"/>
      <c r="KNW8" s="851"/>
      <c r="KNX8" s="851"/>
      <c r="KNY8" s="851"/>
      <c r="KNZ8" s="851"/>
      <c r="KOA8" s="851"/>
      <c r="KOB8" s="851"/>
      <c r="KOC8" s="851"/>
      <c r="KOD8" s="851"/>
      <c r="KOE8" s="851"/>
      <c r="KOF8" s="851"/>
      <c r="KOG8" s="851"/>
      <c r="KOH8" s="851"/>
      <c r="KOI8" s="851"/>
      <c r="KOJ8" s="851"/>
      <c r="KOK8" s="851"/>
      <c r="KOL8" s="851"/>
      <c r="KOM8" s="851"/>
      <c r="KON8" s="851"/>
      <c r="KOO8" s="851"/>
      <c r="KOP8" s="851"/>
      <c r="KOQ8" s="851"/>
      <c r="KOR8" s="851"/>
      <c r="KOS8" s="851"/>
      <c r="KOT8" s="851"/>
      <c r="KOU8" s="851"/>
      <c r="KOV8" s="851"/>
      <c r="KOW8" s="851"/>
      <c r="KOX8" s="851"/>
      <c r="KOY8" s="851"/>
      <c r="KOZ8" s="851"/>
      <c r="KPA8" s="851"/>
      <c r="KPB8" s="851"/>
      <c r="KPC8" s="851"/>
      <c r="KPD8" s="851"/>
      <c r="KPE8" s="851"/>
      <c r="KPF8" s="851"/>
      <c r="KPG8" s="851"/>
      <c r="KPH8" s="851"/>
      <c r="KPI8" s="851"/>
      <c r="KPJ8" s="851"/>
      <c r="KPK8" s="851"/>
      <c r="KPL8" s="851"/>
      <c r="KPM8" s="851"/>
      <c r="KPN8" s="851"/>
      <c r="KPO8" s="851"/>
      <c r="KPP8" s="851"/>
      <c r="KPQ8" s="851"/>
      <c r="KPR8" s="851"/>
      <c r="KPS8" s="851"/>
      <c r="KPT8" s="851"/>
      <c r="KPU8" s="851"/>
      <c r="KPV8" s="851"/>
      <c r="KPW8" s="851"/>
      <c r="KPX8" s="851"/>
      <c r="KPY8" s="851"/>
      <c r="KPZ8" s="851"/>
      <c r="KQA8" s="851"/>
      <c r="KQB8" s="851"/>
      <c r="KQC8" s="851"/>
      <c r="KQD8" s="851"/>
      <c r="KQE8" s="851"/>
      <c r="KQF8" s="851"/>
      <c r="KQG8" s="851"/>
      <c r="KQH8" s="851"/>
      <c r="KQI8" s="851"/>
      <c r="KQJ8" s="851"/>
      <c r="KQK8" s="851"/>
      <c r="KQL8" s="851"/>
      <c r="KQM8" s="851"/>
      <c r="KQN8" s="851"/>
      <c r="KQO8" s="851"/>
      <c r="KQP8" s="851"/>
      <c r="KQQ8" s="851"/>
      <c r="KQR8" s="851"/>
      <c r="KQS8" s="851"/>
      <c r="KQT8" s="851"/>
      <c r="KQU8" s="851"/>
      <c r="KQV8" s="851"/>
      <c r="KQW8" s="851"/>
      <c r="KQX8" s="851"/>
      <c r="KQY8" s="851"/>
      <c r="KQZ8" s="851"/>
      <c r="KRA8" s="851"/>
      <c r="KRB8" s="851"/>
      <c r="KRC8" s="851"/>
      <c r="KRD8" s="851"/>
      <c r="KRE8" s="851"/>
      <c r="KRF8" s="851"/>
      <c r="KRG8" s="851"/>
      <c r="KRH8" s="851"/>
      <c r="KRI8" s="851"/>
      <c r="KRJ8" s="851"/>
      <c r="KRK8" s="851"/>
      <c r="KRL8" s="851"/>
      <c r="KRM8" s="851"/>
      <c r="KRN8" s="851"/>
      <c r="KRO8" s="851"/>
      <c r="KRP8" s="851"/>
      <c r="KRQ8" s="851"/>
      <c r="KRR8" s="851"/>
      <c r="KRS8" s="851"/>
      <c r="KRT8" s="851"/>
      <c r="KRU8" s="851"/>
      <c r="KRV8" s="851"/>
      <c r="KRW8" s="851"/>
      <c r="KRX8" s="851"/>
      <c r="KRY8" s="851"/>
      <c r="KRZ8" s="851"/>
      <c r="KSA8" s="851"/>
      <c r="KSB8" s="851"/>
      <c r="KSC8" s="851"/>
      <c r="KSD8" s="851"/>
      <c r="KSE8" s="851"/>
      <c r="KSF8" s="851"/>
      <c r="KSG8" s="851"/>
      <c r="KSH8" s="851"/>
      <c r="KSI8" s="851"/>
      <c r="KSJ8" s="851"/>
      <c r="KSK8" s="851"/>
      <c r="KSL8" s="851"/>
      <c r="KSM8" s="851"/>
      <c r="KSN8" s="851"/>
      <c r="KSO8" s="851"/>
      <c r="KSP8" s="851"/>
      <c r="KSQ8" s="851"/>
      <c r="KSR8" s="851"/>
      <c r="KSS8" s="851"/>
      <c r="KST8" s="851"/>
      <c r="KSU8" s="851"/>
      <c r="KSV8" s="851"/>
      <c r="KSW8" s="851"/>
      <c r="KSX8" s="851"/>
      <c r="KSY8" s="851"/>
      <c r="KSZ8" s="851"/>
      <c r="KTA8" s="851"/>
      <c r="KTB8" s="851"/>
      <c r="KTC8" s="851"/>
      <c r="KTD8" s="851"/>
      <c r="KTE8" s="851"/>
      <c r="KTF8" s="851"/>
      <c r="KTG8" s="851"/>
      <c r="KTH8" s="851"/>
      <c r="KTI8" s="851"/>
      <c r="KTJ8" s="851"/>
      <c r="KTK8" s="851"/>
      <c r="KTL8" s="851"/>
      <c r="KTM8" s="851"/>
      <c r="KTN8" s="851"/>
      <c r="KTO8" s="851"/>
      <c r="KTP8" s="851"/>
      <c r="KTQ8" s="851"/>
      <c r="KTR8" s="851"/>
      <c r="KTS8" s="851"/>
      <c r="KTT8" s="851"/>
      <c r="KTU8" s="851"/>
      <c r="KTV8" s="851"/>
      <c r="KTW8" s="851"/>
      <c r="KTX8" s="851"/>
      <c r="KTY8" s="851"/>
      <c r="KTZ8" s="851"/>
      <c r="KUA8" s="851"/>
      <c r="KUB8" s="851"/>
      <c r="KUC8" s="851"/>
      <c r="KUD8" s="851"/>
      <c r="KUE8" s="851"/>
      <c r="KUF8" s="851"/>
      <c r="KUG8" s="851"/>
      <c r="KUH8" s="851"/>
      <c r="KUI8" s="851"/>
      <c r="KUJ8" s="851"/>
      <c r="KUK8" s="851"/>
      <c r="KUL8" s="851"/>
      <c r="KUM8" s="851"/>
      <c r="KUN8" s="851"/>
      <c r="KUO8" s="851"/>
      <c r="KUP8" s="851"/>
      <c r="KUQ8" s="851"/>
      <c r="KUR8" s="851"/>
      <c r="KUS8" s="851"/>
      <c r="KUT8" s="851"/>
      <c r="KUU8" s="851"/>
      <c r="KUV8" s="851"/>
      <c r="KUW8" s="851"/>
      <c r="KUX8" s="851"/>
      <c r="KUY8" s="851"/>
      <c r="KUZ8" s="851"/>
      <c r="KVA8" s="851"/>
      <c r="KVB8" s="851"/>
      <c r="KVC8" s="851"/>
      <c r="KVD8" s="851"/>
      <c r="KVE8" s="851"/>
      <c r="KVF8" s="851"/>
      <c r="KVG8" s="851"/>
      <c r="KVH8" s="851"/>
      <c r="KVI8" s="851"/>
      <c r="KVJ8" s="851"/>
      <c r="KVK8" s="851"/>
      <c r="KVL8" s="851"/>
      <c r="KVM8" s="851"/>
      <c r="KVN8" s="851"/>
      <c r="KVO8" s="851"/>
      <c r="KVP8" s="851"/>
      <c r="KVQ8" s="851"/>
      <c r="KVR8" s="851"/>
      <c r="KVS8" s="851"/>
      <c r="KVT8" s="851"/>
      <c r="KVU8" s="851"/>
      <c r="KVV8" s="851"/>
      <c r="KVW8" s="851"/>
      <c r="KVX8" s="851"/>
      <c r="KVY8" s="851"/>
      <c r="KVZ8" s="851"/>
      <c r="KWA8" s="851"/>
      <c r="KWB8" s="851"/>
      <c r="KWC8" s="851"/>
      <c r="KWD8" s="851"/>
      <c r="KWE8" s="851"/>
      <c r="KWF8" s="851"/>
      <c r="KWG8" s="851"/>
      <c r="KWH8" s="851"/>
      <c r="KWI8" s="851"/>
      <c r="KWJ8" s="851"/>
      <c r="KWK8" s="851"/>
      <c r="KWL8" s="851"/>
      <c r="KWM8" s="851"/>
      <c r="KWN8" s="851"/>
      <c r="KWO8" s="851"/>
      <c r="KWP8" s="851"/>
      <c r="KWQ8" s="851"/>
      <c r="KWR8" s="851"/>
      <c r="KWS8" s="851"/>
      <c r="KWT8" s="851"/>
      <c r="KWU8" s="851"/>
      <c r="KWV8" s="851"/>
      <c r="KWW8" s="851"/>
      <c r="KWX8" s="851"/>
      <c r="KWY8" s="851"/>
      <c r="KWZ8" s="851"/>
      <c r="KXA8" s="851"/>
      <c r="KXB8" s="851"/>
      <c r="KXC8" s="851"/>
      <c r="KXD8" s="851"/>
      <c r="KXE8" s="851"/>
      <c r="KXF8" s="851"/>
      <c r="KXG8" s="851"/>
      <c r="KXH8" s="851"/>
      <c r="KXI8" s="851"/>
      <c r="KXJ8" s="851"/>
      <c r="KXK8" s="851"/>
      <c r="KXL8" s="851"/>
      <c r="KXM8" s="851"/>
      <c r="KXN8" s="851"/>
      <c r="KXO8" s="851"/>
      <c r="KXP8" s="851"/>
      <c r="KXQ8" s="851"/>
      <c r="KXR8" s="851"/>
      <c r="KXS8" s="851"/>
      <c r="KXT8" s="851"/>
      <c r="KXU8" s="851"/>
      <c r="KXV8" s="851"/>
      <c r="KXW8" s="851"/>
      <c r="KXX8" s="851"/>
      <c r="KXY8" s="851"/>
      <c r="KXZ8" s="851"/>
      <c r="KYA8" s="851"/>
      <c r="KYB8" s="851"/>
      <c r="KYC8" s="851"/>
      <c r="KYD8" s="851"/>
      <c r="KYE8" s="851"/>
      <c r="KYF8" s="851"/>
      <c r="KYG8" s="851"/>
      <c r="KYH8" s="851"/>
      <c r="KYI8" s="851"/>
      <c r="KYJ8" s="851"/>
      <c r="KYK8" s="851"/>
      <c r="KYL8" s="851"/>
      <c r="KYM8" s="851"/>
      <c r="KYN8" s="851"/>
      <c r="KYO8" s="851"/>
      <c r="KYP8" s="851"/>
      <c r="KYQ8" s="851"/>
      <c r="KYR8" s="851"/>
      <c r="KYS8" s="851"/>
      <c r="KYT8" s="851"/>
      <c r="KYU8" s="851"/>
      <c r="KYV8" s="851"/>
      <c r="KYW8" s="851"/>
      <c r="KYX8" s="851"/>
      <c r="KYY8" s="851"/>
      <c r="KYZ8" s="851"/>
      <c r="KZA8" s="851"/>
      <c r="KZB8" s="851"/>
      <c r="KZC8" s="851"/>
      <c r="KZD8" s="851"/>
      <c r="KZE8" s="851"/>
      <c r="KZF8" s="851"/>
      <c r="KZG8" s="851"/>
      <c r="KZH8" s="851"/>
      <c r="KZI8" s="851"/>
      <c r="KZJ8" s="851"/>
      <c r="KZK8" s="851"/>
      <c r="KZL8" s="851"/>
      <c r="KZM8" s="851"/>
      <c r="KZN8" s="851"/>
      <c r="KZO8" s="851"/>
      <c r="KZP8" s="851"/>
      <c r="KZQ8" s="851"/>
      <c r="KZR8" s="851"/>
      <c r="KZS8" s="851"/>
      <c r="KZT8" s="851"/>
      <c r="KZU8" s="851"/>
      <c r="KZV8" s="851"/>
      <c r="KZW8" s="851"/>
      <c r="KZX8" s="851"/>
      <c r="KZY8" s="851"/>
      <c r="KZZ8" s="851"/>
      <c r="LAA8" s="851"/>
      <c r="LAB8" s="851"/>
      <c r="LAC8" s="851"/>
      <c r="LAD8" s="851"/>
      <c r="LAE8" s="851"/>
      <c r="LAF8" s="851"/>
      <c r="LAG8" s="851"/>
      <c r="LAH8" s="851"/>
      <c r="LAI8" s="851"/>
      <c r="LAJ8" s="851"/>
      <c r="LAK8" s="851"/>
      <c r="LAL8" s="851"/>
      <c r="LAM8" s="851"/>
      <c r="LAN8" s="851"/>
      <c r="LAO8" s="851"/>
      <c r="LAP8" s="851"/>
      <c r="LAQ8" s="851"/>
      <c r="LAR8" s="851"/>
      <c r="LAS8" s="851"/>
      <c r="LAT8" s="851"/>
      <c r="LAU8" s="851"/>
      <c r="LAV8" s="851"/>
      <c r="LAW8" s="851"/>
      <c r="LAX8" s="851"/>
      <c r="LAY8" s="851"/>
      <c r="LAZ8" s="851"/>
      <c r="LBA8" s="851"/>
      <c r="LBB8" s="851"/>
      <c r="LBC8" s="851"/>
      <c r="LBD8" s="851"/>
      <c r="LBE8" s="851"/>
      <c r="LBF8" s="851"/>
      <c r="LBG8" s="851"/>
      <c r="LBH8" s="851"/>
      <c r="LBI8" s="851"/>
      <c r="LBJ8" s="851"/>
      <c r="LBK8" s="851"/>
      <c r="LBL8" s="851"/>
      <c r="LBM8" s="851"/>
      <c r="LBN8" s="851"/>
      <c r="LBO8" s="851"/>
      <c r="LBP8" s="851"/>
      <c r="LBQ8" s="851"/>
      <c r="LBR8" s="851"/>
      <c r="LBS8" s="851"/>
      <c r="LBT8" s="851"/>
      <c r="LBU8" s="851"/>
      <c r="LBV8" s="851"/>
      <c r="LBW8" s="851"/>
      <c r="LBX8" s="851"/>
      <c r="LBY8" s="851"/>
      <c r="LBZ8" s="851"/>
      <c r="LCA8" s="851"/>
      <c r="LCB8" s="851"/>
      <c r="LCC8" s="851"/>
      <c r="LCD8" s="851"/>
      <c r="LCE8" s="851"/>
      <c r="LCF8" s="851"/>
      <c r="LCG8" s="851"/>
      <c r="LCH8" s="851"/>
      <c r="LCI8" s="851"/>
      <c r="LCJ8" s="851"/>
      <c r="LCK8" s="851"/>
      <c r="LCL8" s="851"/>
      <c r="LCM8" s="851"/>
      <c r="LCN8" s="851"/>
      <c r="LCO8" s="851"/>
      <c r="LCP8" s="851"/>
      <c r="LCQ8" s="851"/>
      <c r="LCR8" s="851"/>
      <c r="LCS8" s="851"/>
      <c r="LCT8" s="851"/>
      <c r="LCU8" s="851"/>
      <c r="LCV8" s="851"/>
      <c r="LCW8" s="851"/>
      <c r="LCX8" s="851"/>
      <c r="LCY8" s="851"/>
      <c r="LCZ8" s="851"/>
      <c r="LDA8" s="851"/>
      <c r="LDB8" s="851"/>
      <c r="LDC8" s="851"/>
      <c r="LDD8" s="851"/>
      <c r="LDE8" s="851"/>
      <c r="LDF8" s="851"/>
      <c r="LDG8" s="851"/>
      <c r="LDH8" s="851"/>
      <c r="LDI8" s="851"/>
      <c r="LDJ8" s="851"/>
      <c r="LDK8" s="851"/>
      <c r="LDL8" s="851"/>
      <c r="LDM8" s="851"/>
      <c r="LDN8" s="851"/>
      <c r="LDO8" s="851"/>
      <c r="LDP8" s="851"/>
      <c r="LDQ8" s="851"/>
      <c r="LDR8" s="851"/>
      <c r="LDS8" s="851"/>
      <c r="LDT8" s="851"/>
      <c r="LDU8" s="851"/>
      <c r="LDV8" s="851"/>
      <c r="LDW8" s="851"/>
      <c r="LDX8" s="851"/>
      <c r="LDY8" s="851"/>
      <c r="LDZ8" s="851"/>
      <c r="LEA8" s="851"/>
      <c r="LEB8" s="851"/>
      <c r="LEC8" s="851"/>
      <c r="LED8" s="851"/>
      <c r="LEE8" s="851"/>
      <c r="LEF8" s="851"/>
      <c r="LEG8" s="851"/>
      <c r="LEH8" s="851"/>
      <c r="LEI8" s="851"/>
      <c r="LEJ8" s="851"/>
      <c r="LEK8" s="851"/>
      <c r="LEL8" s="851"/>
      <c r="LEM8" s="851"/>
      <c r="LEN8" s="851"/>
      <c r="LEO8" s="851"/>
      <c r="LEP8" s="851"/>
      <c r="LEQ8" s="851"/>
      <c r="LER8" s="851"/>
      <c r="LES8" s="851"/>
      <c r="LET8" s="851"/>
      <c r="LEU8" s="851"/>
      <c r="LEV8" s="851"/>
      <c r="LEW8" s="851"/>
      <c r="LEX8" s="851"/>
      <c r="LEY8" s="851"/>
      <c r="LEZ8" s="851"/>
      <c r="LFA8" s="851"/>
      <c r="LFB8" s="851"/>
      <c r="LFC8" s="851"/>
      <c r="LFD8" s="851"/>
      <c r="LFE8" s="851"/>
      <c r="LFF8" s="851"/>
      <c r="LFG8" s="851"/>
      <c r="LFH8" s="851"/>
      <c r="LFI8" s="851"/>
      <c r="LFJ8" s="851"/>
      <c r="LFK8" s="851"/>
      <c r="LFL8" s="851"/>
      <c r="LFM8" s="851"/>
      <c r="LFN8" s="851"/>
      <c r="LFO8" s="851"/>
      <c r="LFP8" s="851"/>
      <c r="LFQ8" s="851"/>
      <c r="LFR8" s="851"/>
      <c r="LFS8" s="851"/>
      <c r="LFT8" s="851"/>
      <c r="LFU8" s="851"/>
      <c r="LFV8" s="851"/>
      <c r="LFW8" s="851"/>
      <c r="LFX8" s="851"/>
      <c r="LFY8" s="851"/>
      <c r="LFZ8" s="851"/>
      <c r="LGA8" s="851"/>
      <c r="LGB8" s="851"/>
      <c r="LGC8" s="851"/>
      <c r="LGD8" s="851"/>
      <c r="LGE8" s="851"/>
      <c r="LGF8" s="851"/>
      <c r="LGG8" s="851"/>
      <c r="LGH8" s="851"/>
      <c r="LGI8" s="851"/>
      <c r="LGJ8" s="851"/>
      <c r="LGK8" s="851"/>
      <c r="LGL8" s="851"/>
      <c r="LGM8" s="851"/>
      <c r="LGN8" s="851"/>
      <c r="LGO8" s="851"/>
      <c r="LGP8" s="851"/>
      <c r="LGQ8" s="851"/>
      <c r="LGR8" s="851"/>
      <c r="LGS8" s="851"/>
      <c r="LGT8" s="851"/>
      <c r="LGU8" s="851"/>
      <c r="LGV8" s="851"/>
      <c r="LGW8" s="851"/>
      <c r="LGX8" s="851"/>
      <c r="LGY8" s="851"/>
      <c r="LGZ8" s="851"/>
      <c r="LHA8" s="851"/>
      <c r="LHB8" s="851"/>
      <c r="LHC8" s="851"/>
      <c r="LHD8" s="851"/>
      <c r="LHE8" s="851"/>
      <c r="LHF8" s="851"/>
      <c r="LHG8" s="851"/>
      <c r="LHH8" s="851"/>
      <c r="LHI8" s="851"/>
      <c r="LHJ8" s="851"/>
      <c r="LHK8" s="851"/>
      <c r="LHL8" s="851"/>
      <c r="LHM8" s="851"/>
      <c r="LHN8" s="851"/>
      <c r="LHO8" s="851"/>
      <c r="LHP8" s="851"/>
      <c r="LHQ8" s="851"/>
      <c r="LHR8" s="851"/>
      <c r="LHS8" s="851"/>
      <c r="LHT8" s="851"/>
      <c r="LHU8" s="851"/>
      <c r="LHV8" s="851"/>
      <c r="LHW8" s="851"/>
      <c r="LHX8" s="851"/>
      <c r="LHY8" s="851"/>
      <c r="LHZ8" s="851"/>
      <c r="LIA8" s="851"/>
      <c r="LIB8" s="851"/>
      <c r="LIC8" s="851"/>
      <c r="LID8" s="851"/>
      <c r="LIE8" s="851"/>
      <c r="LIF8" s="851"/>
      <c r="LIG8" s="851"/>
      <c r="LIH8" s="851"/>
      <c r="LII8" s="851"/>
      <c r="LIJ8" s="851"/>
      <c r="LIK8" s="851"/>
      <c r="LIL8" s="851"/>
      <c r="LIM8" s="851"/>
      <c r="LIN8" s="851"/>
      <c r="LIO8" s="851"/>
      <c r="LIP8" s="851"/>
      <c r="LIQ8" s="851"/>
      <c r="LIR8" s="851"/>
      <c r="LIS8" s="851"/>
      <c r="LIT8" s="851"/>
      <c r="LIU8" s="851"/>
      <c r="LIV8" s="851"/>
      <c r="LIW8" s="851"/>
      <c r="LIX8" s="851"/>
      <c r="LIY8" s="851"/>
      <c r="LIZ8" s="851"/>
      <c r="LJA8" s="851"/>
      <c r="LJB8" s="851"/>
      <c r="LJC8" s="851"/>
      <c r="LJD8" s="851"/>
      <c r="LJE8" s="851"/>
      <c r="LJF8" s="851"/>
      <c r="LJG8" s="851"/>
      <c r="LJH8" s="851"/>
      <c r="LJI8" s="851"/>
      <c r="LJJ8" s="851"/>
      <c r="LJK8" s="851"/>
      <c r="LJL8" s="851"/>
      <c r="LJM8" s="851"/>
      <c r="LJN8" s="851"/>
      <c r="LJO8" s="851"/>
      <c r="LJP8" s="851"/>
      <c r="LJQ8" s="851"/>
      <c r="LJR8" s="851"/>
      <c r="LJS8" s="851"/>
      <c r="LJT8" s="851"/>
      <c r="LJU8" s="851"/>
      <c r="LJV8" s="851"/>
      <c r="LJW8" s="851"/>
      <c r="LJX8" s="851"/>
      <c r="LJY8" s="851"/>
      <c r="LJZ8" s="851"/>
      <c r="LKA8" s="851"/>
      <c r="LKB8" s="851"/>
      <c r="LKC8" s="851"/>
      <c r="LKD8" s="851"/>
      <c r="LKE8" s="851"/>
      <c r="LKF8" s="851"/>
      <c r="LKG8" s="851"/>
      <c r="LKH8" s="851"/>
      <c r="LKI8" s="851"/>
      <c r="LKJ8" s="851"/>
      <c r="LKK8" s="851"/>
      <c r="LKL8" s="851"/>
      <c r="LKM8" s="851"/>
      <c r="LKN8" s="851"/>
      <c r="LKO8" s="851"/>
      <c r="LKP8" s="851"/>
      <c r="LKQ8" s="851"/>
      <c r="LKR8" s="851"/>
      <c r="LKS8" s="851"/>
      <c r="LKT8" s="851"/>
      <c r="LKU8" s="851"/>
      <c r="LKV8" s="851"/>
      <c r="LKW8" s="851"/>
      <c r="LKX8" s="851"/>
      <c r="LKY8" s="851"/>
      <c r="LKZ8" s="851"/>
      <c r="LLA8" s="851"/>
      <c r="LLB8" s="851"/>
      <c r="LLC8" s="851"/>
      <c r="LLD8" s="851"/>
      <c r="LLE8" s="851"/>
      <c r="LLF8" s="851"/>
      <c r="LLG8" s="851"/>
      <c r="LLH8" s="851"/>
      <c r="LLI8" s="851"/>
      <c r="LLJ8" s="851"/>
      <c r="LLK8" s="851"/>
      <c r="LLL8" s="851"/>
      <c r="LLM8" s="851"/>
      <c r="LLN8" s="851"/>
      <c r="LLO8" s="851"/>
      <c r="LLP8" s="851"/>
      <c r="LLQ8" s="851"/>
      <c r="LLR8" s="851"/>
      <c r="LLS8" s="851"/>
      <c r="LLT8" s="851"/>
      <c r="LLU8" s="851"/>
      <c r="LLV8" s="851"/>
      <c r="LLW8" s="851"/>
      <c r="LLX8" s="851"/>
      <c r="LLY8" s="851"/>
      <c r="LLZ8" s="851"/>
      <c r="LMA8" s="851"/>
      <c r="LMB8" s="851"/>
      <c r="LMC8" s="851"/>
      <c r="LMD8" s="851"/>
      <c r="LME8" s="851"/>
      <c r="LMF8" s="851"/>
      <c r="LMG8" s="851"/>
      <c r="LMH8" s="851"/>
      <c r="LMI8" s="851"/>
      <c r="LMJ8" s="851"/>
      <c r="LMK8" s="851"/>
      <c r="LML8" s="851"/>
      <c r="LMM8" s="851"/>
      <c r="LMN8" s="851"/>
      <c r="LMO8" s="851"/>
      <c r="LMP8" s="851"/>
      <c r="LMQ8" s="851"/>
      <c r="LMR8" s="851"/>
      <c r="LMS8" s="851"/>
      <c r="LMT8" s="851"/>
      <c r="LMU8" s="851"/>
      <c r="LMV8" s="851"/>
      <c r="LMW8" s="851"/>
      <c r="LMX8" s="851"/>
      <c r="LMY8" s="851"/>
      <c r="LMZ8" s="851"/>
      <c r="LNA8" s="851"/>
      <c r="LNB8" s="851"/>
      <c r="LNC8" s="851"/>
      <c r="LND8" s="851"/>
      <c r="LNE8" s="851"/>
      <c r="LNF8" s="851"/>
      <c r="LNG8" s="851"/>
      <c r="LNH8" s="851"/>
      <c r="LNI8" s="851"/>
      <c r="LNJ8" s="851"/>
      <c r="LNK8" s="851"/>
      <c r="LNL8" s="851"/>
      <c r="LNM8" s="851"/>
      <c r="LNN8" s="851"/>
      <c r="LNO8" s="851"/>
      <c r="LNP8" s="851"/>
      <c r="LNQ8" s="851"/>
      <c r="LNR8" s="851"/>
      <c r="LNS8" s="851"/>
      <c r="LNT8" s="851"/>
      <c r="LNU8" s="851"/>
      <c r="LNV8" s="851"/>
      <c r="LNW8" s="851"/>
      <c r="LNX8" s="851"/>
      <c r="LNY8" s="851"/>
      <c r="LNZ8" s="851"/>
      <c r="LOA8" s="851"/>
      <c r="LOB8" s="851"/>
      <c r="LOC8" s="851"/>
      <c r="LOD8" s="851"/>
      <c r="LOE8" s="851"/>
      <c r="LOF8" s="851"/>
      <c r="LOG8" s="851"/>
      <c r="LOH8" s="851"/>
      <c r="LOI8" s="851"/>
      <c r="LOJ8" s="851"/>
      <c r="LOK8" s="851"/>
      <c r="LOL8" s="851"/>
      <c r="LOM8" s="851"/>
      <c r="LON8" s="851"/>
      <c r="LOO8" s="851"/>
      <c r="LOP8" s="851"/>
      <c r="LOQ8" s="851"/>
      <c r="LOR8" s="851"/>
      <c r="LOS8" s="851"/>
      <c r="LOT8" s="851"/>
      <c r="LOU8" s="851"/>
      <c r="LOV8" s="851"/>
      <c r="LOW8" s="851"/>
      <c r="LOX8" s="851"/>
      <c r="LOY8" s="851"/>
      <c r="LOZ8" s="851"/>
      <c r="LPA8" s="851"/>
      <c r="LPB8" s="851"/>
      <c r="LPC8" s="851"/>
      <c r="LPD8" s="851"/>
      <c r="LPE8" s="851"/>
      <c r="LPF8" s="851"/>
      <c r="LPG8" s="851"/>
      <c r="LPH8" s="851"/>
      <c r="LPI8" s="851"/>
      <c r="LPJ8" s="851"/>
      <c r="LPK8" s="851"/>
      <c r="LPL8" s="851"/>
      <c r="LPM8" s="851"/>
      <c r="LPN8" s="851"/>
      <c r="LPO8" s="851"/>
      <c r="LPP8" s="851"/>
      <c r="LPQ8" s="851"/>
      <c r="LPR8" s="851"/>
      <c r="LPS8" s="851"/>
      <c r="LPT8" s="851"/>
      <c r="LPU8" s="851"/>
      <c r="LPV8" s="851"/>
      <c r="LPW8" s="851"/>
      <c r="LPX8" s="851"/>
      <c r="LPY8" s="851"/>
      <c r="LPZ8" s="851"/>
      <c r="LQA8" s="851"/>
      <c r="LQB8" s="851"/>
      <c r="LQC8" s="851"/>
      <c r="LQD8" s="851"/>
      <c r="LQE8" s="851"/>
      <c r="LQF8" s="851"/>
      <c r="LQG8" s="851"/>
      <c r="LQH8" s="851"/>
      <c r="LQI8" s="851"/>
      <c r="LQJ8" s="851"/>
      <c r="LQK8" s="851"/>
      <c r="LQL8" s="851"/>
      <c r="LQM8" s="851"/>
      <c r="LQN8" s="851"/>
      <c r="LQO8" s="851"/>
      <c r="LQP8" s="851"/>
      <c r="LQQ8" s="851"/>
      <c r="LQR8" s="851"/>
      <c r="LQS8" s="851"/>
      <c r="LQT8" s="851"/>
      <c r="LQU8" s="851"/>
      <c r="LQV8" s="851"/>
      <c r="LQW8" s="851"/>
      <c r="LQX8" s="851"/>
      <c r="LQY8" s="851"/>
      <c r="LQZ8" s="851"/>
      <c r="LRA8" s="851"/>
      <c r="LRB8" s="851"/>
      <c r="LRC8" s="851"/>
      <c r="LRD8" s="851"/>
      <c r="LRE8" s="851"/>
      <c r="LRF8" s="851"/>
      <c r="LRG8" s="851"/>
      <c r="LRH8" s="851"/>
      <c r="LRI8" s="851"/>
      <c r="LRJ8" s="851"/>
      <c r="LRK8" s="851"/>
      <c r="LRL8" s="851"/>
      <c r="LRM8" s="851"/>
      <c r="LRN8" s="851"/>
      <c r="LRO8" s="851"/>
      <c r="LRP8" s="851"/>
      <c r="LRQ8" s="851"/>
      <c r="LRR8" s="851"/>
      <c r="LRS8" s="851"/>
      <c r="LRT8" s="851"/>
      <c r="LRU8" s="851"/>
      <c r="LRV8" s="851"/>
      <c r="LRW8" s="851"/>
      <c r="LRX8" s="851"/>
      <c r="LRY8" s="851"/>
      <c r="LRZ8" s="851"/>
      <c r="LSA8" s="851"/>
      <c r="LSB8" s="851"/>
      <c r="LSC8" s="851"/>
      <c r="LSD8" s="851"/>
      <c r="LSE8" s="851"/>
      <c r="LSF8" s="851"/>
      <c r="LSG8" s="851"/>
      <c r="LSH8" s="851"/>
      <c r="LSI8" s="851"/>
      <c r="LSJ8" s="851"/>
      <c r="LSK8" s="851"/>
      <c r="LSL8" s="851"/>
      <c r="LSM8" s="851"/>
      <c r="LSN8" s="851"/>
      <c r="LSO8" s="851"/>
      <c r="LSP8" s="851"/>
      <c r="LSQ8" s="851"/>
      <c r="LSR8" s="851"/>
      <c r="LSS8" s="851"/>
      <c r="LST8" s="851"/>
      <c r="LSU8" s="851"/>
      <c r="LSV8" s="851"/>
      <c r="LSW8" s="851"/>
      <c r="LSX8" s="851"/>
      <c r="LSY8" s="851"/>
      <c r="LSZ8" s="851"/>
      <c r="LTA8" s="851"/>
      <c r="LTB8" s="851"/>
      <c r="LTC8" s="851"/>
      <c r="LTD8" s="851"/>
      <c r="LTE8" s="851"/>
      <c r="LTF8" s="851"/>
      <c r="LTG8" s="851"/>
      <c r="LTH8" s="851"/>
      <c r="LTI8" s="851"/>
      <c r="LTJ8" s="851"/>
      <c r="LTK8" s="851"/>
      <c r="LTL8" s="851"/>
      <c r="LTM8" s="851"/>
      <c r="LTN8" s="851"/>
      <c r="LTO8" s="851"/>
      <c r="LTP8" s="851"/>
      <c r="LTQ8" s="851"/>
      <c r="LTR8" s="851"/>
      <c r="LTS8" s="851"/>
      <c r="LTT8" s="851"/>
      <c r="LTU8" s="851"/>
      <c r="LTV8" s="851"/>
      <c r="LTW8" s="851"/>
      <c r="LTX8" s="851"/>
      <c r="LTY8" s="851"/>
      <c r="LTZ8" s="851"/>
      <c r="LUA8" s="851"/>
      <c r="LUB8" s="851"/>
      <c r="LUC8" s="851"/>
      <c r="LUD8" s="851"/>
      <c r="LUE8" s="851"/>
      <c r="LUF8" s="851"/>
      <c r="LUG8" s="851"/>
      <c r="LUH8" s="851"/>
      <c r="LUI8" s="851"/>
      <c r="LUJ8" s="851"/>
      <c r="LUK8" s="851"/>
      <c r="LUL8" s="851"/>
      <c r="LUM8" s="851"/>
      <c r="LUN8" s="851"/>
      <c r="LUO8" s="851"/>
      <c r="LUP8" s="851"/>
      <c r="LUQ8" s="851"/>
      <c r="LUR8" s="851"/>
      <c r="LUS8" s="851"/>
      <c r="LUT8" s="851"/>
      <c r="LUU8" s="851"/>
      <c r="LUV8" s="851"/>
      <c r="LUW8" s="851"/>
      <c r="LUX8" s="851"/>
      <c r="LUY8" s="851"/>
      <c r="LUZ8" s="851"/>
      <c r="LVA8" s="851"/>
      <c r="LVB8" s="851"/>
      <c r="LVC8" s="851"/>
      <c r="LVD8" s="851"/>
      <c r="LVE8" s="851"/>
      <c r="LVF8" s="851"/>
      <c r="LVG8" s="851"/>
      <c r="LVH8" s="851"/>
      <c r="LVI8" s="851"/>
      <c r="LVJ8" s="851"/>
      <c r="LVK8" s="851"/>
      <c r="LVL8" s="851"/>
      <c r="LVM8" s="851"/>
      <c r="LVN8" s="851"/>
      <c r="LVO8" s="851"/>
      <c r="LVP8" s="851"/>
      <c r="LVQ8" s="851"/>
      <c r="LVR8" s="851"/>
      <c r="LVS8" s="851"/>
      <c r="LVT8" s="851"/>
      <c r="LVU8" s="851"/>
      <c r="LVV8" s="851"/>
      <c r="LVW8" s="851"/>
      <c r="LVX8" s="851"/>
      <c r="LVY8" s="851"/>
      <c r="LVZ8" s="851"/>
      <c r="LWA8" s="851"/>
      <c r="LWB8" s="851"/>
      <c r="LWC8" s="851"/>
      <c r="LWD8" s="851"/>
      <c r="LWE8" s="851"/>
      <c r="LWF8" s="851"/>
      <c r="LWG8" s="851"/>
      <c r="LWH8" s="851"/>
      <c r="LWI8" s="851"/>
      <c r="LWJ8" s="851"/>
      <c r="LWK8" s="851"/>
      <c r="LWL8" s="851"/>
      <c r="LWM8" s="851"/>
      <c r="LWN8" s="851"/>
      <c r="LWO8" s="851"/>
      <c r="LWP8" s="851"/>
      <c r="LWQ8" s="851"/>
      <c r="LWR8" s="851"/>
      <c r="LWS8" s="851"/>
      <c r="LWT8" s="851"/>
      <c r="LWU8" s="851"/>
      <c r="LWV8" s="851"/>
      <c r="LWW8" s="851"/>
      <c r="LWX8" s="851"/>
      <c r="LWY8" s="851"/>
      <c r="LWZ8" s="851"/>
      <c r="LXA8" s="851"/>
      <c r="LXB8" s="851"/>
      <c r="LXC8" s="851"/>
      <c r="LXD8" s="851"/>
      <c r="LXE8" s="851"/>
      <c r="LXF8" s="851"/>
      <c r="LXG8" s="851"/>
      <c r="LXH8" s="851"/>
      <c r="LXI8" s="851"/>
      <c r="LXJ8" s="851"/>
      <c r="LXK8" s="851"/>
      <c r="LXL8" s="851"/>
      <c r="LXM8" s="851"/>
      <c r="LXN8" s="851"/>
      <c r="LXO8" s="851"/>
      <c r="LXP8" s="851"/>
      <c r="LXQ8" s="851"/>
      <c r="LXR8" s="851"/>
      <c r="LXS8" s="851"/>
      <c r="LXT8" s="851"/>
      <c r="LXU8" s="851"/>
      <c r="LXV8" s="851"/>
      <c r="LXW8" s="851"/>
      <c r="LXX8" s="851"/>
      <c r="LXY8" s="851"/>
      <c r="LXZ8" s="851"/>
      <c r="LYA8" s="851"/>
      <c r="LYB8" s="851"/>
      <c r="LYC8" s="851"/>
      <c r="LYD8" s="851"/>
      <c r="LYE8" s="851"/>
      <c r="LYF8" s="851"/>
      <c r="LYG8" s="851"/>
      <c r="LYH8" s="851"/>
      <c r="LYI8" s="851"/>
      <c r="LYJ8" s="851"/>
      <c r="LYK8" s="851"/>
      <c r="LYL8" s="851"/>
      <c r="LYM8" s="851"/>
      <c r="LYN8" s="851"/>
      <c r="LYO8" s="851"/>
      <c r="LYP8" s="851"/>
      <c r="LYQ8" s="851"/>
      <c r="LYR8" s="851"/>
      <c r="LYS8" s="851"/>
      <c r="LYT8" s="851"/>
      <c r="LYU8" s="851"/>
      <c r="LYV8" s="851"/>
      <c r="LYW8" s="851"/>
      <c r="LYX8" s="851"/>
      <c r="LYY8" s="851"/>
      <c r="LYZ8" s="851"/>
      <c r="LZA8" s="851"/>
      <c r="LZB8" s="851"/>
      <c r="LZC8" s="851"/>
      <c r="LZD8" s="851"/>
      <c r="LZE8" s="851"/>
      <c r="LZF8" s="851"/>
      <c r="LZG8" s="851"/>
      <c r="LZH8" s="851"/>
      <c r="LZI8" s="851"/>
      <c r="LZJ8" s="851"/>
      <c r="LZK8" s="851"/>
      <c r="LZL8" s="851"/>
      <c r="LZM8" s="851"/>
      <c r="LZN8" s="851"/>
      <c r="LZO8" s="851"/>
      <c r="LZP8" s="851"/>
      <c r="LZQ8" s="851"/>
      <c r="LZR8" s="851"/>
      <c r="LZS8" s="851"/>
      <c r="LZT8" s="851"/>
      <c r="LZU8" s="851"/>
      <c r="LZV8" s="851"/>
      <c r="LZW8" s="851"/>
      <c r="LZX8" s="851"/>
      <c r="LZY8" s="851"/>
      <c r="LZZ8" s="851"/>
      <c r="MAA8" s="851"/>
      <c r="MAB8" s="851"/>
      <c r="MAC8" s="851"/>
      <c r="MAD8" s="851"/>
      <c r="MAE8" s="851"/>
      <c r="MAF8" s="851"/>
      <c r="MAG8" s="851"/>
      <c r="MAH8" s="851"/>
      <c r="MAI8" s="851"/>
      <c r="MAJ8" s="851"/>
      <c r="MAK8" s="851"/>
      <c r="MAL8" s="851"/>
      <c r="MAM8" s="851"/>
      <c r="MAN8" s="851"/>
      <c r="MAO8" s="851"/>
      <c r="MAP8" s="851"/>
      <c r="MAQ8" s="851"/>
      <c r="MAR8" s="851"/>
      <c r="MAS8" s="851"/>
      <c r="MAT8" s="851"/>
      <c r="MAU8" s="851"/>
      <c r="MAV8" s="851"/>
      <c r="MAW8" s="851"/>
      <c r="MAX8" s="851"/>
      <c r="MAY8" s="851"/>
      <c r="MAZ8" s="851"/>
      <c r="MBA8" s="851"/>
      <c r="MBB8" s="851"/>
      <c r="MBC8" s="851"/>
      <c r="MBD8" s="851"/>
      <c r="MBE8" s="851"/>
      <c r="MBF8" s="851"/>
      <c r="MBG8" s="851"/>
      <c r="MBH8" s="851"/>
      <c r="MBI8" s="851"/>
      <c r="MBJ8" s="851"/>
      <c r="MBK8" s="851"/>
      <c r="MBL8" s="851"/>
      <c r="MBM8" s="851"/>
      <c r="MBN8" s="851"/>
      <c r="MBO8" s="851"/>
      <c r="MBP8" s="851"/>
      <c r="MBQ8" s="851"/>
      <c r="MBR8" s="851"/>
      <c r="MBS8" s="851"/>
      <c r="MBT8" s="851"/>
      <c r="MBU8" s="851"/>
      <c r="MBV8" s="851"/>
      <c r="MBW8" s="851"/>
      <c r="MBX8" s="851"/>
      <c r="MBY8" s="851"/>
      <c r="MBZ8" s="851"/>
      <c r="MCA8" s="851"/>
      <c r="MCB8" s="851"/>
      <c r="MCC8" s="851"/>
      <c r="MCD8" s="851"/>
      <c r="MCE8" s="851"/>
      <c r="MCF8" s="851"/>
      <c r="MCG8" s="851"/>
      <c r="MCH8" s="851"/>
      <c r="MCI8" s="851"/>
      <c r="MCJ8" s="851"/>
      <c r="MCK8" s="851"/>
      <c r="MCL8" s="851"/>
      <c r="MCM8" s="851"/>
      <c r="MCN8" s="851"/>
      <c r="MCO8" s="851"/>
      <c r="MCP8" s="851"/>
      <c r="MCQ8" s="851"/>
      <c r="MCR8" s="851"/>
      <c r="MCS8" s="851"/>
      <c r="MCT8" s="851"/>
      <c r="MCU8" s="851"/>
      <c r="MCV8" s="851"/>
      <c r="MCW8" s="851"/>
      <c r="MCX8" s="851"/>
      <c r="MCY8" s="851"/>
      <c r="MCZ8" s="851"/>
      <c r="MDA8" s="851"/>
      <c r="MDB8" s="851"/>
      <c r="MDC8" s="851"/>
      <c r="MDD8" s="851"/>
      <c r="MDE8" s="851"/>
      <c r="MDF8" s="851"/>
      <c r="MDG8" s="851"/>
      <c r="MDH8" s="851"/>
      <c r="MDI8" s="851"/>
      <c r="MDJ8" s="851"/>
      <c r="MDK8" s="851"/>
      <c r="MDL8" s="851"/>
      <c r="MDM8" s="851"/>
      <c r="MDN8" s="851"/>
      <c r="MDO8" s="851"/>
      <c r="MDP8" s="851"/>
      <c r="MDQ8" s="851"/>
      <c r="MDR8" s="851"/>
      <c r="MDS8" s="851"/>
      <c r="MDT8" s="851"/>
      <c r="MDU8" s="851"/>
      <c r="MDV8" s="851"/>
      <c r="MDW8" s="851"/>
      <c r="MDX8" s="851"/>
      <c r="MDY8" s="851"/>
      <c r="MDZ8" s="851"/>
      <c r="MEA8" s="851"/>
      <c r="MEB8" s="851"/>
      <c r="MEC8" s="851"/>
      <c r="MED8" s="851"/>
      <c r="MEE8" s="851"/>
      <c r="MEF8" s="851"/>
      <c r="MEG8" s="851"/>
      <c r="MEH8" s="851"/>
      <c r="MEI8" s="851"/>
      <c r="MEJ8" s="851"/>
      <c r="MEK8" s="851"/>
      <c r="MEL8" s="851"/>
      <c r="MEM8" s="851"/>
      <c r="MEN8" s="851"/>
      <c r="MEO8" s="851"/>
      <c r="MEP8" s="851"/>
      <c r="MEQ8" s="851"/>
      <c r="MER8" s="851"/>
      <c r="MES8" s="851"/>
      <c r="MET8" s="851"/>
      <c r="MEU8" s="851"/>
      <c r="MEV8" s="851"/>
      <c r="MEW8" s="851"/>
      <c r="MEX8" s="851"/>
      <c r="MEY8" s="851"/>
      <c r="MEZ8" s="851"/>
      <c r="MFA8" s="851"/>
      <c r="MFB8" s="851"/>
      <c r="MFC8" s="851"/>
      <c r="MFD8" s="851"/>
      <c r="MFE8" s="851"/>
      <c r="MFF8" s="851"/>
      <c r="MFG8" s="851"/>
      <c r="MFH8" s="851"/>
      <c r="MFI8" s="851"/>
      <c r="MFJ8" s="851"/>
      <c r="MFK8" s="851"/>
      <c r="MFL8" s="851"/>
      <c r="MFM8" s="851"/>
      <c r="MFN8" s="851"/>
      <c r="MFO8" s="851"/>
      <c r="MFP8" s="851"/>
      <c r="MFQ8" s="851"/>
      <c r="MFR8" s="851"/>
      <c r="MFS8" s="851"/>
      <c r="MFT8" s="851"/>
      <c r="MFU8" s="851"/>
      <c r="MFV8" s="851"/>
      <c r="MFW8" s="851"/>
      <c r="MFX8" s="851"/>
      <c r="MFY8" s="851"/>
      <c r="MFZ8" s="851"/>
      <c r="MGA8" s="851"/>
      <c r="MGB8" s="851"/>
      <c r="MGC8" s="851"/>
      <c r="MGD8" s="851"/>
      <c r="MGE8" s="851"/>
      <c r="MGF8" s="851"/>
      <c r="MGG8" s="851"/>
      <c r="MGH8" s="851"/>
      <c r="MGI8" s="851"/>
      <c r="MGJ8" s="851"/>
      <c r="MGK8" s="851"/>
      <c r="MGL8" s="851"/>
      <c r="MGM8" s="851"/>
      <c r="MGN8" s="851"/>
      <c r="MGO8" s="851"/>
      <c r="MGP8" s="851"/>
      <c r="MGQ8" s="851"/>
      <c r="MGR8" s="851"/>
      <c r="MGS8" s="851"/>
      <c r="MGT8" s="851"/>
      <c r="MGU8" s="851"/>
      <c r="MGV8" s="851"/>
      <c r="MGW8" s="851"/>
      <c r="MGX8" s="851"/>
      <c r="MGY8" s="851"/>
      <c r="MGZ8" s="851"/>
      <c r="MHA8" s="851"/>
      <c r="MHB8" s="851"/>
      <c r="MHC8" s="851"/>
      <c r="MHD8" s="851"/>
      <c r="MHE8" s="851"/>
      <c r="MHF8" s="851"/>
      <c r="MHG8" s="851"/>
      <c r="MHH8" s="851"/>
      <c r="MHI8" s="851"/>
      <c r="MHJ8" s="851"/>
      <c r="MHK8" s="851"/>
      <c r="MHL8" s="851"/>
      <c r="MHM8" s="851"/>
      <c r="MHN8" s="851"/>
      <c r="MHO8" s="851"/>
      <c r="MHP8" s="851"/>
      <c r="MHQ8" s="851"/>
      <c r="MHR8" s="851"/>
      <c r="MHS8" s="851"/>
      <c r="MHT8" s="851"/>
      <c r="MHU8" s="851"/>
      <c r="MHV8" s="851"/>
      <c r="MHW8" s="851"/>
      <c r="MHX8" s="851"/>
      <c r="MHY8" s="851"/>
      <c r="MHZ8" s="851"/>
      <c r="MIA8" s="851"/>
      <c r="MIB8" s="851"/>
      <c r="MIC8" s="851"/>
      <c r="MID8" s="851"/>
      <c r="MIE8" s="851"/>
      <c r="MIF8" s="851"/>
      <c r="MIG8" s="851"/>
      <c r="MIH8" s="851"/>
      <c r="MII8" s="851"/>
      <c r="MIJ8" s="851"/>
      <c r="MIK8" s="851"/>
      <c r="MIL8" s="851"/>
      <c r="MIM8" s="851"/>
      <c r="MIN8" s="851"/>
      <c r="MIO8" s="851"/>
      <c r="MIP8" s="851"/>
      <c r="MIQ8" s="851"/>
      <c r="MIR8" s="851"/>
      <c r="MIS8" s="851"/>
      <c r="MIT8" s="851"/>
      <c r="MIU8" s="851"/>
      <c r="MIV8" s="851"/>
      <c r="MIW8" s="851"/>
      <c r="MIX8" s="851"/>
      <c r="MIY8" s="851"/>
      <c r="MIZ8" s="851"/>
      <c r="MJA8" s="851"/>
      <c r="MJB8" s="851"/>
      <c r="MJC8" s="851"/>
      <c r="MJD8" s="851"/>
      <c r="MJE8" s="851"/>
      <c r="MJF8" s="851"/>
      <c r="MJG8" s="851"/>
      <c r="MJH8" s="851"/>
      <c r="MJI8" s="851"/>
      <c r="MJJ8" s="851"/>
      <c r="MJK8" s="851"/>
      <c r="MJL8" s="851"/>
      <c r="MJM8" s="851"/>
      <c r="MJN8" s="851"/>
      <c r="MJO8" s="851"/>
      <c r="MJP8" s="851"/>
      <c r="MJQ8" s="851"/>
      <c r="MJR8" s="851"/>
      <c r="MJS8" s="851"/>
      <c r="MJT8" s="851"/>
      <c r="MJU8" s="851"/>
      <c r="MJV8" s="851"/>
      <c r="MJW8" s="851"/>
      <c r="MJX8" s="851"/>
      <c r="MJY8" s="851"/>
      <c r="MJZ8" s="851"/>
      <c r="MKA8" s="851"/>
      <c r="MKB8" s="851"/>
      <c r="MKC8" s="851"/>
      <c r="MKD8" s="851"/>
      <c r="MKE8" s="851"/>
      <c r="MKF8" s="851"/>
      <c r="MKG8" s="851"/>
      <c r="MKH8" s="851"/>
      <c r="MKI8" s="851"/>
      <c r="MKJ8" s="851"/>
      <c r="MKK8" s="851"/>
      <c r="MKL8" s="851"/>
      <c r="MKM8" s="851"/>
      <c r="MKN8" s="851"/>
      <c r="MKO8" s="851"/>
      <c r="MKP8" s="851"/>
      <c r="MKQ8" s="851"/>
      <c r="MKR8" s="851"/>
      <c r="MKS8" s="851"/>
      <c r="MKT8" s="851"/>
      <c r="MKU8" s="851"/>
      <c r="MKV8" s="851"/>
      <c r="MKW8" s="851"/>
      <c r="MKX8" s="851"/>
      <c r="MKY8" s="851"/>
      <c r="MKZ8" s="851"/>
      <c r="MLA8" s="851"/>
      <c r="MLB8" s="851"/>
      <c r="MLC8" s="851"/>
      <c r="MLD8" s="851"/>
      <c r="MLE8" s="851"/>
      <c r="MLF8" s="851"/>
      <c r="MLG8" s="851"/>
      <c r="MLH8" s="851"/>
      <c r="MLI8" s="851"/>
      <c r="MLJ8" s="851"/>
      <c r="MLK8" s="851"/>
      <c r="MLL8" s="851"/>
      <c r="MLM8" s="851"/>
      <c r="MLN8" s="851"/>
      <c r="MLO8" s="851"/>
      <c r="MLP8" s="851"/>
      <c r="MLQ8" s="851"/>
      <c r="MLR8" s="851"/>
      <c r="MLS8" s="851"/>
      <c r="MLT8" s="851"/>
      <c r="MLU8" s="851"/>
      <c r="MLV8" s="851"/>
      <c r="MLW8" s="851"/>
      <c r="MLX8" s="851"/>
      <c r="MLY8" s="851"/>
      <c r="MLZ8" s="851"/>
      <c r="MMA8" s="851"/>
      <c r="MMB8" s="851"/>
      <c r="MMC8" s="851"/>
      <c r="MMD8" s="851"/>
      <c r="MME8" s="851"/>
      <c r="MMF8" s="851"/>
      <c r="MMG8" s="851"/>
      <c r="MMH8" s="851"/>
      <c r="MMI8" s="851"/>
      <c r="MMJ8" s="851"/>
      <c r="MMK8" s="851"/>
      <c r="MML8" s="851"/>
      <c r="MMM8" s="851"/>
      <c r="MMN8" s="851"/>
      <c r="MMO8" s="851"/>
      <c r="MMP8" s="851"/>
      <c r="MMQ8" s="851"/>
      <c r="MMR8" s="851"/>
      <c r="MMS8" s="851"/>
      <c r="MMT8" s="851"/>
      <c r="MMU8" s="851"/>
      <c r="MMV8" s="851"/>
      <c r="MMW8" s="851"/>
      <c r="MMX8" s="851"/>
      <c r="MMY8" s="851"/>
      <c r="MMZ8" s="851"/>
      <c r="MNA8" s="851"/>
      <c r="MNB8" s="851"/>
      <c r="MNC8" s="851"/>
      <c r="MND8" s="851"/>
      <c r="MNE8" s="851"/>
      <c r="MNF8" s="851"/>
      <c r="MNG8" s="851"/>
      <c r="MNH8" s="851"/>
      <c r="MNI8" s="851"/>
      <c r="MNJ8" s="851"/>
      <c r="MNK8" s="851"/>
      <c r="MNL8" s="851"/>
      <c r="MNM8" s="851"/>
      <c r="MNN8" s="851"/>
      <c r="MNO8" s="851"/>
      <c r="MNP8" s="851"/>
      <c r="MNQ8" s="851"/>
      <c r="MNR8" s="851"/>
      <c r="MNS8" s="851"/>
      <c r="MNT8" s="851"/>
      <c r="MNU8" s="851"/>
      <c r="MNV8" s="851"/>
      <c r="MNW8" s="851"/>
      <c r="MNX8" s="851"/>
      <c r="MNY8" s="851"/>
      <c r="MNZ8" s="851"/>
      <c r="MOA8" s="851"/>
      <c r="MOB8" s="851"/>
      <c r="MOC8" s="851"/>
      <c r="MOD8" s="851"/>
      <c r="MOE8" s="851"/>
      <c r="MOF8" s="851"/>
      <c r="MOG8" s="851"/>
      <c r="MOH8" s="851"/>
      <c r="MOI8" s="851"/>
      <c r="MOJ8" s="851"/>
      <c r="MOK8" s="851"/>
      <c r="MOL8" s="851"/>
      <c r="MOM8" s="851"/>
      <c r="MON8" s="851"/>
      <c r="MOO8" s="851"/>
      <c r="MOP8" s="851"/>
      <c r="MOQ8" s="851"/>
      <c r="MOR8" s="851"/>
      <c r="MOS8" s="851"/>
      <c r="MOT8" s="851"/>
      <c r="MOU8" s="851"/>
      <c r="MOV8" s="851"/>
      <c r="MOW8" s="851"/>
      <c r="MOX8" s="851"/>
      <c r="MOY8" s="851"/>
      <c r="MOZ8" s="851"/>
      <c r="MPA8" s="851"/>
      <c r="MPB8" s="851"/>
      <c r="MPC8" s="851"/>
      <c r="MPD8" s="851"/>
      <c r="MPE8" s="851"/>
      <c r="MPF8" s="851"/>
      <c r="MPG8" s="851"/>
      <c r="MPH8" s="851"/>
      <c r="MPI8" s="851"/>
      <c r="MPJ8" s="851"/>
      <c r="MPK8" s="851"/>
      <c r="MPL8" s="851"/>
      <c r="MPM8" s="851"/>
      <c r="MPN8" s="851"/>
      <c r="MPO8" s="851"/>
      <c r="MPP8" s="851"/>
      <c r="MPQ8" s="851"/>
      <c r="MPR8" s="851"/>
      <c r="MPS8" s="851"/>
      <c r="MPT8" s="851"/>
      <c r="MPU8" s="851"/>
      <c r="MPV8" s="851"/>
      <c r="MPW8" s="851"/>
      <c r="MPX8" s="851"/>
      <c r="MPY8" s="851"/>
      <c r="MPZ8" s="851"/>
      <c r="MQA8" s="851"/>
      <c r="MQB8" s="851"/>
      <c r="MQC8" s="851"/>
      <c r="MQD8" s="851"/>
      <c r="MQE8" s="851"/>
      <c r="MQF8" s="851"/>
      <c r="MQG8" s="851"/>
      <c r="MQH8" s="851"/>
      <c r="MQI8" s="851"/>
      <c r="MQJ8" s="851"/>
      <c r="MQK8" s="851"/>
      <c r="MQL8" s="851"/>
      <c r="MQM8" s="851"/>
      <c r="MQN8" s="851"/>
      <c r="MQO8" s="851"/>
      <c r="MQP8" s="851"/>
      <c r="MQQ8" s="851"/>
      <c r="MQR8" s="851"/>
      <c r="MQS8" s="851"/>
      <c r="MQT8" s="851"/>
      <c r="MQU8" s="851"/>
      <c r="MQV8" s="851"/>
      <c r="MQW8" s="851"/>
      <c r="MQX8" s="851"/>
      <c r="MQY8" s="851"/>
      <c r="MQZ8" s="851"/>
      <c r="MRA8" s="851"/>
      <c r="MRB8" s="851"/>
      <c r="MRC8" s="851"/>
      <c r="MRD8" s="851"/>
      <c r="MRE8" s="851"/>
      <c r="MRF8" s="851"/>
      <c r="MRG8" s="851"/>
      <c r="MRH8" s="851"/>
      <c r="MRI8" s="851"/>
      <c r="MRJ8" s="851"/>
      <c r="MRK8" s="851"/>
      <c r="MRL8" s="851"/>
      <c r="MRM8" s="851"/>
      <c r="MRN8" s="851"/>
      <c r="MRO8" s="851"/>
      <c r="MRP8" s="851"/>
      <c r="MRQ8" s="851"/>
      <c r="MRR8" s="851"/>
      <c r="MRS8" s="851"/>
      <c r="MRT8" s="851"/>
      <c r="MRU8" s="851"/>
      <c r="MRV8" s="851"/>
      <c r="MRW8" s="851"/>
      <c r="MRX8" s="851"/>
      <c r="MRY8" s="851"/>
      <c r="MRZ8" s="851"/>
      <c r="MSA8" s="851"/>
      <c r="MSB8" s="851"/>
      <c r="MSC8" s="851"/>
      <c r="MSD8" s="851"/>
      <c r="MSE8" s="851"/>
      <c r="MSF8" s="851"/>
      <c r="MSG8" s="851"/>
      <c r="MSH8" s="851"/>
      <c r="MSI8" s="851"/>
      <c r="MSJ8" s="851"/>
      <c r="MSK8" s="851"/>
      <c r="MSL8" s="851"/>
      <c r="MSM8" s="851"/>
      <c r="MSN8" s="851"/>
      <c r="MSO8" s="851"/>
      <c r="MSP8" s="851"/>
      <c r="MSQ8" s="851"/>
      <c r="MSR8" s="851"/>
      <c r="MSS8" s="851"/>
      <c r="MST8" s="851"/>
      <c r="MSU8" s="851"/>
      <c r="MSV8" s="851"/>
      <c r="MSW8" s="851"/>
      <c r="MSX8" s="851"/>
      <c r="MSY8" s="851"/>
      <c r="MSZ8" s="851"/>
      <c r="MTA8" s="851"/>
      <c r="MTB8" s="851"/>
      <c r="MTC8" s="851"/>
      <c r="MTD8" s="851"/>
      <c r="MTE8" s="851"/>
      <c r="MTF8" s="851"/>
      <c r="MTG8" s="851"/>
      <c r="MTH8" s="851"/>
      <c r="MTI8" s="851"/>
      <c r="MTJ8" s="851"/>
      <c r="MTK8" s="851"/>
      <c r="MTL8" s="851"/>
      <c r="MTM8" s="851"/>
      <c r="MTN8" s="851"/>
      <c r="MTO8" s="851"/>
      <c r="MTP8" s="851"/>
      <c r="MTQ8" s="851"/>
      <c r="MTR8" s="851"/>
      <c r="MTS8" s="851"/>
      <c r="MTT8" s="851"/>
      <c r="MTU8" s="851"/>
      <c r="MTV8" s="851"/>
      <c r="MTW8" s="851"/>
      <c r="MTX8" s="851"/>
      <c r="MTY8" s="851"/>
      <c r="MTZ8" s="851"/>
      <c r="MUA8" s="851"/>
      <c r="MUB8" s="851"/>
      <c r="MUC8" s="851"/>
      <c r="MUD8" s="851"/>
      <c r="MUE8" s="851"/>
      <c r="MUF8" s="851"/>
      <c r="MUG8" s="851"/>
      <c r="MUH8" s="851"/>
      <c r="MUI8" s="851"/>
      <c r="MUJ8" s="851"/>
      <c r="MUK8" s="851"/>
      <c r="MUL8" s="851"/>
      <c r="MUM8" s="851"/>
      <c r="MUN8" s="851"/>
      <c r="MUO8" s="851"/>
      <c r="MUP8" s="851"/>
      <c r="MUQ8" s="851"/>
      <c r="MUR8" s="851"/>
      <c r="MUS8" s="851"/>
      <c r="MUT8" s="851"/>
      <c r="MUU8" s="851"/>
      <c r="MUV8" s="851"/>
      <c r="MUW8" s="851"/>
      <c r="MUX8" s="851"/>
      <c r="MUY8" s="851"/>
      <c r="MUZ8" s="851"/>
      <c r="MVA8" s="851"/>
      <c r="MVB8" s="851"/>
      <c r="MVC8" s="851"/>
      <c r="MVD8" s="851"/>
      <c r="MVE8" s="851"/>
      <c r="MVF8" s="851"/>
      <c r="MVG8" s="851"/>
      <c r="MVH8" s="851"/>
      <c r="MVI8" s="851"/>
      <c r="MVJ8" s="851"/>
      <c r="MVK8" s="851"/>
      <c r="MVL8" s="851"/>
      <c r="MVM8" s="851"/>
      <c r="MVN8" s="851"/>
      <c r="MVO8" s="851"/>
      <c r="MVP8" s="851"/>
      <c r="MVQ8" s="851"/>
      <c r="MVR8" s="851"/>
      <c r="MVS8" s="851"/>
      <c r="MVT8" s="851"/>
      <c r="MVU8" s="851"/>
      <c r="MVV8" s="851"/>
      <c r="MVW8" s="851"/>
      <c r="MVX8" s="851"/>
      <c r="MVY8" s="851"/>
      <c r="MVZ8" s="851"/>
      <c r="MWA8" s="851"/>
      <c r="MWB8" s="851"/>
      <c r="MWC8" s="851"/>
      <c r="MWD8" s="851"/>
      <c r="MWE8" s="851"/>
      <c r="MWF8" s="851"/>
      <c r="MWG8" s="851"/>
      <c r="MWH8" s="851"/>
      <c r="MWI8" s="851"/>
      <c r="MWJ8" s="851"/>
      <c r="MWK8" s="851"/>
      <c r="MWL8" s="851"/>
      <c r="MWM8" s="851"/>
      <c r="MWN8" s="851"/>
      <c r="MWO8" s="851"/>
      <c r="MWP8" s="851"/>
      <c r="MWQ8" s="851"/>
      <c r="MWR8" s="851"/>
      <c r="MWS8" s="851"/>
      <c r="MWT8" s="851"/>
      <c r="MWU8" s="851"/>
      <c r="MWV8" s="851"/>
      <c r="MWW8" s="851"/>
      <c r="MWX8" s="851"/>
      <c r="MWY8" s="851"/>
      <c r="MWZ8" s="851"/>
      <c r="MXA8" s="851"/>
      <c r="MXB8" s="851"/>
      <c r="MXC8" s="851"/>
      <c r="MXD8" s="851"/>
      <c r="MXE8" s="851"/>
      <c r="MXF8" s="851"/>
      <c r="MXG8" s="851"/>
      <c r="MXH8" s="851"/>
      <c r="MXI8" s="851"/>
      <c r="MXJ8" s="851"/>
      <c r="MXK8" s="851"/>
      <c r="MXL8" s="851"/>
      <c r="MXM8" s="851"/>
      <c r="MXN8" s="851"/>
      <c r="MXO8" s="851"/>
      <c r="MXP8" s="851"/>
      <c r="MXQ8" s="851"/>
      <c r="MXR8" s="851"/>
      <c r="MXS8" s="851"/>
      <c r="MXT8" s="851"/>
      <c r="MXU8" s="851"/>
      <c r="MXV8" s="851"/>
      <c r="MXW8" s="851"/>
      <c r="MXX8" s="851"/>
      <c r="MXY8" s="851"/>
      <c r="MXZ8" s="851"/>
      <c r="MYA8" s="851"/>
      <c r="MYB8" s="851"/>
      <c r="MYC8" s="851"/>
      <c r="MYD8" s="851"/>
      <c r="MYE8" s="851"/>
      <c r="MYF8" s="851"/>
      <c r="MYG8" s="851"/>
      <c r="MYH8" s="851"/>
      <c r="MYI8" s="851"/>
      <c r="MYJ8" s="851"/>
      <c r="MYK8" s="851"/>
      <c r="MYL8" s="851"/>
      <c r="MYM8" s="851"/>
      <c r="MYN8" s="851"/>
      <c r="MYO8" s="851"/>
      <c r="MYP8" s="851"/>
      <c r="MYQ8" s="851"/>
      <c r="MYR8" s="851"/>
      <c r="MYS8" s="851"/>
      <c r="MYT8" s="851"/>
      <c r="MYU8" s="851"/>
      <c r="MYV8" s="851"/>
      <c r="MYW8" s="851"/>
      <c r="MYX8" s="851"/>
      <c r="MYY8" s="851"/>
      <c r="MYZ8" s="851"/>
      <c r="MZA8" s="851"/>
      <c r="MZB8" s="851"/>
      <c r="MZC8" s="851"/>
      <c r="MZD8" s="851"/>
      <c r="MZE8" s="851"/>
      <c r="MZF8" s="851"/>
      <c r="MZG8" s="851"/>
      <c r="MZH8" s="851"/>
      <c r="MZI8" s="851"/>
      <c r="MZJ8" s="851"/>
      <c r="MZK8" s="851"/>
      <c r="MZL8" s="851"/>
      <c r="MZM8" s="851"/>
      <c r="MZN8" s="851"/>
      <c r="MZO8" s="851"/>
      <c r="MZP8" s="851"/>
      <c r="MZQ8" s="851"/>
      <c r="MZR8" s="851"/>
      <c r="MZS8" s="851"/>
      <c r="MZT8" s="851"/>
      <c r="MZU8" s="851"/>
      <c r="MZV8" s="851"/>
      <c r="MZW8" s="851"/>
      <c r="MZX8" s="851"/>
      <c r="MZY8" s="851"/>
      <c r="MZZ8" s="851"/>
      <c r="NAA8" s="851"/>
      <c r="NAB8" s="851"/>
      <c r="NAC8" s="851"/>
      <c r="NAD8" s="851"/>
      <c r="NAE8" s="851"/>
      <c r="NAF8" s="851"/>
      <c r="NAG8" s="851"/>
      <c r="NAH8" s="851"/>
      <c r="NAI8" s="851"/>
      <c r="NAJ8" s="851"/>
      <c r="NAK8" s="851"/>
      <c r="NAL8" s="851"/>
      <c r="NAM8" s="851"/>
      <c r="NAN8" s="851"/>
      <c r="NAO8" s="851"/>
      <c r="NAP8" s="851"/>
      <c r="NAQ8" s="851"/>
      <c r="NAR8" s="851"/>
      <c r="NAS8" s="851"/>
      <c r="NAT8" s="851"/>
      <c r="NAU8" s="851"/>
      <c r="NAV8" s="851"/>
      <c r="NAW8" s="851"/>
      <c r="NAX8" s="851"/>
      <c r="NAY8" s="851"/>
      <c r="NAZ8" s="851"/>
      <c r="NBA8" s="851"/>
      <c r="NBB8" s="851"/>
      <c r="NBC8" s="851"/>
      <c r="NBD8" s="851"/>
      <c r="NBE8" s="851"/>
      <c r="NBF8" s="851"/>
      <c r="NBG8" s="851"/>
      <c r="NBH8" s="851"/>
      <c r="NBI8" s="851"/>
      <c r="NBJ8" s="851"/>
      <c r="NBK8" s="851"/>
      <c r="NBL8" s="851"/>
      <c r="NBM8" s="851"/>
      <c r="NBN8" s="851"/>
      <c r="NBO8" s="851"/>
      <c r="NBP8" s="851"/>
      <c r="NBQ8" s="851"/>
      <c r="NBR8" s="851"/>
      <c r="NBS8" s="851"/>
      <c r="NBT8" s="851"/>
      <c r="NBU8" s="851"/>
      <c r="NBV8" s="851"/>
      <c r="NBW8" s="851"/>
      <c r="NBX8" s="851"/>
      <c r="NBY8" s="851"/>
      <c r="NBZ8" s="851"/>
      <c r="NCA8" s="851"/>
      <c r="NCB8" s="851"/>
      <c r="NCC8" s="851"/>
      <c r="NCD8" s="851"/>
      <c r="NCE8" s="851"/>
      <c r="NCF8" s="851"/>
      <c r="NCG8" s="851"/>
      <c r="NCH8" s="851"/>
      <c r="NCI8" s="851"/>
      <c r="NCJ8" s="851"/>
      <c r="NCK8" s="851"/>
      <c r="NCL8" s="851"/>
      <c r="NCM8" s="851"/>
      <c r="NCN8" s="851"/>
      <c r="NCO8" s="851"/>
      <c r="NCP8" s="851"/>
      <c r="NCQ8" s="851"/>
      <c r="NCR8" s="851"/>
      <c r="NCS8" s="851"/>
      <c r="NCT8" s="851"/>
      <c r="NCU8" s="851"/>
      <c r="NCV8" s="851"/>
      <c r="NCW8" s="851"/>
      <c r="NCX8" s="851"/>
      <c r="NCY8" s="851"/>
      <c r="NCZ8" s="851"/>
      <c r="NDA8" s="851"/>
      <c r="NDB8" s="851"/>
      <c r="NDC8" s="851"/>
      <c r="NDD8" s="851"/>
      <c r="NDE8" s="851"/>
      <c r="NDF8" s="851"/>
      <c r="NDG8" s="851"/>
      <c r="NDH8" s="851"/>
      <c r="NDI8" s="851"/>
      <c r="NDJ8" s="851"/>
      <c r="NDK8" s="851"/>
      <c r="NDL8" s="851"/>
      <c r="NDM8" s="851"/>
      <c r="NDN8" s="851"/>
      <c r="NDO8" s="851"/>
      <c r="NDP8" s="851"/>
      <c r="NDQ8" s="851"/>
      <c r="NDR8" s="851"/>
      <c r="NDS8" s="851"/>
      <c r="NDT8" s="851"/>
      <c r="NDU8" s="851"/>
      <c r="NDV8" s="851"/>
      <c r="NDW8" s="851"/>
      <c r="NDX8" s="851"/>
      <c r="NDY8" s="851"/>
      <c r="NDZ8" s="851"/>
      <c r="NEA8" s="851"/>
      <c r="NEB8" s="851"/>
      <c r="NEC8" s="851"/>
      <c r="NED8" s="851"/>
      <c r="NEE8" s="851"/>
      <c r="NEF8" s="851"/>
      <c r="NEG8" s="851"/>
      <c r="NEH8" s="851"/>
      <c r="NEI8" s="851"/>
      <c r="NEJ8" s="851"/>
      <c r="NEK8" s="851"/>
      <c r="NEL8" s="851"/>
      <c r="NEM8" s="851"/>
      <c r="NEN8" s="851"/>
      <c r="NEO8" s="851"/>
      <c r="NEP8" s="851"/>
      <c r="NEQ8" s="851"/>
      <c r="NER8" s="851"/>
      <c r="NES8" s="851"/>
      <c r="NET8" s="851"/>
      <c r="NEU8" s="851"/>
      <c r="NEV8" s="851"/>
      <c r="NEW8" s="851"/>
      <c r="NEX8" s="851"/>
      <c r="NEY8" s="851"/>
      <c r="NEZ8" s="851"/>
      <c r="NFA8" s="851"/>
      <c r="NFB8" s="851"/>
      <c r="NFC8" s="851"/>
      <c r="NFD8" s="851"/>
      <c r="NFE8" s="851"/>
      <c r="NFF8" s="851"/>
      <c r="NFG8" s="851"/>
      <c r="NFH8" s="851"/>
      <c r="NFI8" s="851"/>
      <c r="NFJ8" s="851"/>
      <c r="NFK8" s="851"/>
      <c r="NFL8" s="851"/>
      <c r="NFM8" s="851"/>
      <c r="NFN8" s="851"/>
      <c r="NFO8" s="851"/>
      <c r="NFP8" s="851"/>
      <c r="NFQ8" s="851"/>
      <c r="NFR8" s="851"/>
      <c r="NFS8" s="851"/>
      <c r="NFT8" s="851"/>
      <c r="NFU8" s="851"/>
      <c r="NFV8" s="851"/>
      <c r="NFW8" s="851"/>
      <c r="NFX8" s="851"/>
      <c r="NFY8" s="851"/>
      <c r="NFZ8" s="851"/>
      <c r="NGA8" s="851"/>
      <c r="NGB8" s="851"/>
      <c r="NGC8" s="851"/>
      <c r="NGD8" s="851"/>
      <c r="NGE8" s="851"/>
      <c r="NGF8" s="851"/>
      <c r="NGG8" s="851"/>
      <c r="NGH8" s="851"/>
      <c r="NGI8" s="851"/>
      <c r="NGJ8" s="851"/>
      <c r="NGK8" s="851"/>
      <c r="NGL8" s="851"/>
      <c r="NGM8" s="851"/>
      <c r="NGN8" s="851"/>
      <c r="NGO8" s="851"/>
      <c r="NGP8" s="851"/>
      <c r="NGQ8" s="851"/>
      <c r="NGR8" s="851"/>
      <c r="NGS8" s="851"/>
      <c r="NGT8" s="851"/>
      <c r="NGU8" s="851"/>
      <c r="NGV8" s="851"/>
      <c r="NGW8" s="851"/>
      <c r="NGX8" s="851"/>
      <c r="NGY8" s="851"/>
      <c r="NGZ8" s="851"/>
      <c r="NHA8" s="851"/>
      <c r="NHB8" s="851"/>
      <c r="NHC8" s="851"/>
      <c r="NHD8" s="851"/>
      <c r="NHE8" s="851"/>
      <c r="NHF8" s="851"/>
      <c r="NHG8" s="851"/>
      <c r="NHH8" s="851"/>
      <c r="NHI8" s="851"/>
      <c r="NHJ8" s="851"/>
      <c r="NHK8" s="851"/>
      <c r="NHL8" s="851"/>
      <c r="NHM8" s="851"/>
      <c r="NHN8" s="851"/>
      <c r="NHO8" s="851"/>
      <c r="NHP8" s="851"/>
      <c r="NHQ8" s="851"/>
      <c r="NHR8" s="851"/>
      <c r="NHS8" s="851"/>
      <c r="NHT8" s="851"/>
      <c r="NHU8" s="851"/>
      <c r="NHV8" s="851"/>
      <c r="NHW8" s="851"/>
      <c r="NHX8" s="851"/>
      <c r="NHY8" s="851"/>
      <c r="NHZ8" s="851"/>
      <c r="NIA8" s="851"/>
      <c r="NIB8" s="851"/>
      <c r="NIC8" s="851"/>
      <c r="NID8" s="851"/>
      <c r="NIE8" s="851"/>
      <c r="NIF8" s="851"/>
      <c r="NIG8" s="851"/>
      <c r="NIH8" s="851"/>
      <c r="NII8" s="851"/>
      <c r="NIJ8" s="851"/>
      <c r="NIK8" s="851"/>
      <c r="NIL8" s="851"/>
      <c r="NIM8" s="851"/>
      <c r="NIN8" s="851"/>
      <c r="NIO8" s="851"/>
      <c r="NIP8" s="851"/>
      <c r="NIQ8" s="851"/>
      <c r="NIR8" s="851"/>
      <c r="NIS8" s="851"/>
      <c r="NIT8" s="851"/>
      <c r="NIU8" s="851"/>
      <c r="NIV8" s="851"/>
      <c r="NIW8" s="851"/>
      <c r="NIX8" s="851"/>
      <c r="NIY8" s="851"/>
      <c r="NIZ8" s="851"/>
      <c r="NJA8" s="851"/>
      <c r="NJB8" s="851"/>
      <c r="NJC8" s="851"/>
      <c r="NJD8" s="851"/>
      <c r="NJE8" s="851"/>
      <c r="NJF8" s="851"/>
      <c r="NJG8" s="851"/>
      <c r="NJH8" s="851"/>
      <c r="NJI8" s="851"/>
      <c r="NJJ8" s="851"/>
      <c r="NJK8" s="851"/>
      <c r="NJL8" s="851"/>
      <c r="NJM8" s="851"/>
      <c r="NJN8" s="851"/>
      <c r="NJO8" s="851"/>
      <c r="NJP8" s="851"/>
      <c r="NJQ8" s="851"/>
      <c r="NJR8" s="851"/>
      <c r="NJS8" s="851"/>
      <c r="NJT8" s="851"/>
      <c r="NJU8" s="851"/>
      <c r="NJV8" s="851"/>
      <c r="NJW8" s="851"/>
      <c r="NJX8" s="851"/>
      <c r="NJY8" s="851"/>
      <c r="NJZ8" s="851"/>
      <c r="NKA8" s="851"/>
      <c r="NKB8" s="851"/>
      <c r="NKC8" s="851"/>
      <c r="NKD8" s="851"/>
      <c r="NKE8" s="851"/>
      <c r="NKF8" s="851"/>
      <c r="NKG8" s="851"/>
      <c r="NKH8" s="851"/>
      <c r="NKI8" s="851"/>
      <c r="NKJ8" s="851"/>
      <c r="NKK8" s="851"/>
      <c r="NKL8" s="851"/>
      <c r="NKM8" s="851"/>
      <c r="NKN8" s="851"/>
      <c r="NKO8" s="851"/>
      <c r="NKP8" s="851"/>
      <c r="NKQ8" s="851"/>
      <c r="NKR8" s="851"/>
      <c r="NKS8" s="851"/>
      <c r="NKT8" s="851"/>
      <c r="NKU8" s="851"/>
      <c r="NKV8" s="851"/>
      <c r="NKW8" s="851"/>
      <c r="NKX8" s="851"/>
      <c r="NKY8" s="851"/>
      <c r="NKZ8" s="851"/>
      <c r="NLA8" s="851"/>
      <c r="NLB8" s="851"/>
      <c r="NLC8" s="851"/>
      <c r="NLD8" s="851"/>
      <c r="NLE8" s="851"/>
      <c r="NLF8" s="851"/>
      <c r="NLG8" s="851"/>
      <c r="NLH8" s="851"/>
      <c r="NLI8" s="851"/>
      <c r="NLJ8" s="851"/>
      <c r="NLK8" s="851"/>
      <c r="NLL8" s="851"/>
      <c r="NLM8" s="851"/>
      <c r="NLN8" s="851"/>
      <c r="NLO8" s="851"/>
      <c r="NLP8" s="851"/>
      <c r="NLQ8" s="851"/>
      <c r="NLR8" s="851"/>
      <c r="NLS8" s="851"/>
      <c r="NLT8" s="851"/>
      <c r="NLU8" s="851"/>
      <c r="NLV8" s="851"/>
      <c r="NLW8" s="851"/>
      <c r="NLX8" s="851"/>
      <c r="NLY8" s="851"/>
      <c r="NLZ8" s="851"/>
      <c r="NMA8" s="851"/>
      <c r="NMB8" s="851"/>
      <c r="NMC8" s="851"/>
      <c r="NMD8" s="851"/>
      <c r="NME8" s="851"/>
      <c r="NMF8" s="851"/>
      <c r="NMG8" s="851"/>
      <c r="NMH8" s="851"/>
      <c r="NMI8" s="851"/>
      <c r="NMJ8" s="851"/>
      <c r="NMK8" s="851"/>
      <c r="NML8" s="851"/>
      <c r="NMM8" s="851"/>
      <c r="NMN8" s="851"/>
      <c r="NMO8" s="851"/>
      <c r="NMP8" s="851"/>
      <c r="NMQ8" s="851"/>
      <c r="NMR8" s="851"/>
      <c r="NMS8" s="851"/>
      <c r="NMT8" s="851"/>
      <c r="NMU8" s="851"/>
      <c r="NMV8" s="851"/>
      <c r="NMW8" s="851"/>
      <c r="NMX8" s="851"/>
      <c r="NMY8" s="851"/>
      <c r="NMZ8" s="851"/>
      <c r="NNA8" s="851"/>
      <c r="NNB8" s="851"/>
      <c r="NNC8" s="851"/>
      <c r="NND8" s="851"/>
      <c r="NNE8" s="851"/>
      <c r="NNF8" s="851"/>
      <c r="NNG8" s="851"/>
      <c r="NNH8" s="851"/>
      <c r="NNI8" s="851"/>
      <c r="NNJ8" s="851"/>
      <c r="NNK8" s="851"/>
      <c r="NNL8" s="851"/>
      <c r="NNM8" s="851"/>
      <c r="NNN8" s="851"/>
      <c r="NNO8" s="851"/>
      <c r="NNP8" s="851"/>
      <c r="NNQ8" s="851"/>
      <c r="NNR8" s="851"/>
      <c r="NNS8" s="851"/>
      <c r="NNT8" s="851"/>
      <c r="NNU8" s="851"/>
      <c r="NNV8" s="851"/>
      <c r="NNW8" s="851"/>
      <c r="NNX8" s="851"/>
      <c r="NNY8" s="851"/>
      <c r="NNZ8" s="851"/>
      <c r="NOA8" s="851"/>
      <c r="NOB8" s="851"/>
      <c r="NOC8" s="851"/>
      <c r="NOD8" s="851"/>
      <c r="NOE8" s="851"/>
      <c r="NOF8" s="851"/>
      <c r="NOG8" s="851"/>
      <c r="NOH8" s="851"/>
      <c r="NOI8" s="851"/>
      <c r="NOJ8" s="851"/>
      <c r="NOK8" s="851"/>
      <c r="NOL8" s="851"/>
      <c r="NOM8" s="851"/>
      <c r="NON8" s="851"/>
      <c r="NOO8" s="851"/>
      <c r="NOP8" s="851"/>
      <c r="NOQ8" s="851"/>
      <c r="NOR8" s="851"/>
      <c r="NOS8" s="851"/>
      <c r="NOT8" s="851"/>
      <c r="NOU8" s="851"/>
      <c r="NOV8" s="851"/>
      <c r="NOW8" s="851"/>
      <c r="NOX8" s="851"/>
      <c r="NOY8" s="851"/>
      <c r="NOZ8" s="851"/>
      <c r="NPA8" s="851"/>
      <c r="NPB8" s="851"/>
      <c r="NPC8" s="851"/>
      <c r="NPD8" s="851"/>
      <c r="NPE8" s="851"/>
      <c r="NPF8" s="851"/>
      <c r="NPG8" s="851"/>
      <c r="NPH8" s="851"/>
      <c r="NPI8" s="851"/>
      <c r="NPJ8" s="851"/>
      <c r="NPK8" s="851"/>
      <c r="NPL8" s="851"/>
      <c r="NPM8" s="851"/>
      <c r="NPN8" s="851"/>
      <c r="NPO8" s="851"/>
      <c r="NPP8" s="851"/>
      <c r="NPQ8" s="851"/>
      <c r="NPR8" s="851"/>
      <c r="NPS8" s="851"/>
      <c r="NPT8" s="851"/>
      <c r="NPU8" s="851"/>
      <c r="NPV8" s="851"/>
      <c r="NPW8" s="851"/>
      <c r="NPX8" s="851"/>
      <c r="NPY8" s="851"/>
      <c r="NPZ8" s="851"/>
      <c r="NQA8" s="851"/>
      <c r="NQB8" s="851"/>
      <c r="NQC8" s="851"/>
      <c r="NQD8" s="851"/>
      <c r="NQE8" s="851"/>
      <c r="NQF8" s="851"/>
      <c r="NQG8" s="851"/>
      <c r="NQH8" s="851"/>
      <c r="NQI8" s="851"/>
      <c r="NQJ8" s="851"/>
      <c r="NQK8" s="851"/>
      <c r="NQL8" s="851"/>
      <c r="NQM8" s="851"/>
      <c r="NQN8" s="851"/>
      <c r="NQO8" s="851"/>
      <c r="NQP8" s="851"/>
      <c r="NQQ8" s="851"/>
      <c r="NQR8" s="851"/>
      <c r="NQS8" s="851"/>
      <c r="NQT8" s="851"/>
      <c r="NQU8" s="851"/>
      <c r="NQV8" s="851"/>
      <c r="NQW8" s="851"/>
      <c r="NQX8" s="851"/>
      <c r="NQY8" s="851"/>
      <c r="NQZ8" s="851"/>
      <c r="NRA8" s="851"/>
      <c r="NRB8" s="851"/>
      <c r="NRC8" s="851"/>
      <c r="NRD8" s="851"/>
      <c r="NRE8" s="851"/>
      <c r="NRF8" s="851"/>
      <c r="NRG8" s="851"/>
      <c r="NRH8" s="851"/>
      <c r="NRI8" s="851"/>
      <c r="NRJ8" s="851"/>
      <c r="NRK8" s="851"/>
      <c r="NRL8" s="851"/>
      <c r="NRM8" s="851"/>
      <c r="NRN8" s="851"/>
      <c r="NRO8" s="851"/>
      <c r="NRP8" s="851"/>
      <c r="NRQ8" s="851"/>
      <c r="NRR8" s="851"/>
      <c r="NRS8" s="851"/>
      <c r="NRT8" s="851"/>
      <c r="NRU8" s="851"/>
      <c r="NRV8" s="851"/>
      <c r="NRW8" s="851"/>
      <c r="NRX8" s="851"/>
      <c r="NRY8" s="851"/>
      <c r="NRZ8" s="851"/>
      <c r="NSA8" s="851"/>
      <c r="NSB8" s="851"/>
      <c r="NSC8" s="851"/>
      <c r="NSD8" s="851"/>
      <c r="NSE8" s="851"/>
      <c r="NSF8" s="851"/>
      <c r="NSG8" s="851"/>
      <c r="NSH8" s="851"/>
      <c r="NSI8" s="851"/>
      <c r="NSJ8" s="851"/>
      <c r="NSK8" s="851"/>
      <c r="NSL8" s="851"/>
      <c r="NSM8" s="851"/>
      <c r="NSN8" s="851"/>
      <c r="NSO8" s="851"/>
      <c r="NSP8" s="851"/>
      <c r="NSQ8" s="851"/>
      <c r="NSR8" s="851"/>
      <c r="NSS8" s="851"/>
      <c r="NST8" s="851"/>
      <c r="NSU8" s="851"/>
      <c r="NSV8" s="851"/>
      <c r="NSW8" s="851"/>
      <c r="NSX8" s="851"/>
      <c r="NSY8" s="851"/>
      <c r="NSZ8" s="851"/>
      <c r="NTA8" s="851"/>
      <c r="NTB8" s="851"/>
      <c r="NTC8" s="851"/>
      <c r="NTD8" s="851"/>
      <c r="NTE8" s="851"/>
      <c r="NTF8" s="851"/>
      <c r="NTG8" s="851"/>
      <c r="NTH8" s="851"/>
      <c r="NTI8" s="851"/>
      <c r="NTJ8" s="851"/>
      <c r="NTK8" s="851"/>
      <c r="NTL8" s="851"/>
      <c r="NTM8" s="851"/>
      <c r="NTN8" s="851"/>
      <c r="NTO8" s="851"/>
      <c r="NTP8" s="851"/>
      <c r="NTQ8" s="851"/>
      <c r="NTR8" s="851"/>
      <c r="NTS8" s="851"/>
      <c r="NTT8" s="851"/>
      <c r="NTU8" s="851"/>
      <c r="NTV8" s="851"/>
      <c r="NTW8" s="851"/>
      <c r="NTX8" s="851"/>
      <c r="NTY8" s="851"/>
      <c r="NTZ8" s="851"/>
      <c r="NUA8" s="851"/>
      <c r="NUB8" s="851"/>
      <c r="NUC8" s="851"/>
      <c r="NUD8" s="851"/>
      <c r="NUE8" s="851"/>
      <c r="NUF8" s="851"/>
      <c r="NUG8" s="851"/>
      <c r="NUH8" s="851"/>
      <c r="NUI8" s="851"/>
      <c r="NUJ8" s="851"/>
      <c r="NUK8" s="851"/>
      <c r="NUL8" s="851"/>
      <c r="NUM8" s="851"/>
      <c r="NUN8" s="851"/>
      <c r="NUO8" s="851"/>
      <c r="NUP8" s="851"/>
      <c r="NUQ8" s="851"/>
      <c r="NUR8" s="851"/>
      <c r="NUS8" s="851"/>
      <c r="NUT8" s="851"/>
      <c r="NUU8" s="851"/>
      <c r="NUV8" s="851"/>
      <c r="NUW8" s="851"/>
      <c r="NUX8" s="851"/>
      <c r="NUY8" s="851"/>
      <c r="NUZ8" s="851"/>
      <c r="NVA8" s="851"/>
      <c r="NVB8" s="851"/>
      <c r="NVC8" s="851"/>
      <c r="NVD8" s="851"/>
      <c r="NVE8" s="851"/>
      <c r="NVF8" s="851"/>
      <c r="NVG8" s="851"/>
      <c r="NVH8" s="851"/>
      <c r="NVI8" s="851"/>
      <c r="NVJ8" s="851"/>
      <c r="NVK8" s="851"/>
      <c r="NVL8" s="851"/>
      <c r="NVM8" s="851"/>
      <c r="NVN8" s="851"/>
      <c r="NVO8" s="851"/>
      <c r="NVP8" s="851"/>
      <c r="NVQ8" s="851"/>
      <c r="NVR8" s="851"/>
      <c r="NVS8" s="851"/>
      <c r="NVT8" s="851"/>
      <c r="NVU8" s="851"/>
      <c r="NVV8" s="851"/>
      <c r="NVW8" s="851"/>
      <c r="NVX8" s="851"/>
      <c r="NVY8" s="851"/>
      <c r="NVZ8" s="851"/>
      <c r="NWA8" s="851"/>
      <c r="NWB8" s="851"/>
      <c r="NWC8" s="851"/>
      <c r="NWD8" s="851"/>
      <c r="NWE8" s="851"/>
      <c r="NWF8" s="851"/>
      <c r="NWG8" s="851"/>
      <c r="NWH8" s="851"/>
      <c r="NWI8" s="851"/>
      <c r="NWJ8" s="851"/>
      <c r="NWK8" s="851"/>
      <c r="NWL8" s="851"/>
      <c r="NWM8" s="851"/>
      <c r="NWN8" s="851"/>
      <c r="NWO8" s="851"/>
      <c r="NWP8" s="851"/>
      <c r="NWQ8" s="851"/>
      <c r="NWR8" s="851"/>
      <c r="NWS8" s="851"/>
      <c r="NWT8" s="851"/>
      <c r="NWU8" s="851"/>
      <c r="NWV8" s="851"/>
      <c r="NWW8" s="851"/>
      <c r="NWX8" s="851"/>
      <c r="NWY8" s="851"/>
      <c r="NWZ8" s="851"/>
      <c r="NXA8" s="851"/>
      <c r="NXB8" s="851"/>
      <c r="NXC8" s="851"/>
      <c r="NXD8" s="851"/>
      <c r="NXE8" s="851"/>
      <c r="NXF8" s="851"/>
      <c r="NXG8" s="851"/>
      <c r="NXH8" s="851"/>
      <c r="NXI8" s="851"/>
      <c r="NXJ8" s="851"/>
      <c r="NXK8" s="851"/>
      <c r="NXL8" s="851"/>
      <c r="NXM8" s="851"/>
      <c r="NXN8" s="851"/>
      <c r="NXO8" s="851"/>
      <c r="NXP8" s="851"/>
      <c r="NXQ8" s="851"/>
      <c r="NXR8" s="851"/>
      <c r="NXS8" s="851"/>
      <c r="NXT8" s="851"/>
      <c r="NXU8" s="851"/>
      <c r="NXV8" s="851"/>
      <c r="NXW8" s="851"/>
      <c r="NXX8" s="851"/>
      <c r="NXY8" s="851"/>
      <c r="NXZ8" s="851"/>
      <c r="NYA8" s="851"/>
      <c r="NYB8" s="851"/>
      <c r="NYC8" s="851"/>
      <c r="NYD8" s="851"/>
      <c r="NYE8" s="851"/>
      <c r="NYF8" s="851"/>
      <c r="NYG8" s="851"/>
      <c r="NYH8" s="851"/>
      <c r="NYI8" s="851"/>
      <c r="NYJ8" s="851"/>
      <c r="NYK8" s="851"/>
      <c r="NYL8" s="851"/>
      <c r="NYM8" s="851"/>
      <c r="NYN8" s="851"/>
      <c r="NYO8" s="851"/>
      <c r="NYP8" s="851"/>
      <c r="NYQ8" s="851"/>
      <c r="NYR8" s="851"/>
      <c r="NYS8" s="851"/>
      <c r="NYT8" s="851"/>
      <c r="NYU8" s="851"/>
      <c r="NYV8" s="851"/>
      <c r="NYW8" s="851"/>
      <c r="NYX8" s="851"/>
      <c r="NYY8" s="851"/>
      <c r="NYZ8" s="851"/>
      <c r="NZA8" s="851"/>
      <c r="NZB8" s="851"/>
      <c r="NZC8" s="851"/>
      <c r="NZD8" s="851"/>
      <c r="NZE8" s="851"/>
      <c r="NZF8" s="851"/>
      <c r="NZG8" s="851"/>
      <c r="NZH8" s="851"/>
      <c r="NZI8" s="851"/>
      <c r="NZJ8" s="851"/>
      <c r="NZK8" s="851"/>
      <c r="NZL8" s="851"/>
      <c r="NZM8" s="851"/>
      <c r="NZN8" s="851"/>
      <c r="NZO8" s="851"/>
      <c r="NZP8" s="851"/>
      <c r="NZQ8" s="851"/>
      <c r="NZR8" s="851"/>
      <c r="NZS8" s="851"/>
      <c r="NZT8" s="851"/>
      <c r="NZU8" s="851"/>
      <c r="NZV8" s="851"/>
      <c r="NZW8" s="851"/>
      <c r="NZX8" s="851"/>
      <c r="NZY8" s="851"/>
      <c r="NZZ8" s="851"/>
      <c r="OAA8" s="851"/>
      <c r="OAB8" s="851"/>
      <c r="OAC8" s="851"/>
      <c r="OAD8" s="851"/>
      <c r="OAE8" s="851"/>
      <c r="OAF8" s="851"/>
      <c r="OAG8" s="851"/>
      <c r="OAH8" s="851"/>
      <c r="OAI8" s="851"/>
      <c r="OAJ8" s="851"/>
      <c r="OAK8" s="851"/>
      <c r="OAL8" s="851"/>
      <c r="OAM8" s="851"/>
      <c r="OAN8" s="851"/>
      <c r="OAO8" s="851"/>
      <c r="OAP8" s="851"/>
      <c r="OAQ8" s="851"/>
      <c r="OAR8" s="851"/>
      <c r="OAS8" s="851"/>
      <c r="OAT8" s="851"/>
      <c r="OAU8" s="851"/>
      <c r="OAV8" s="851"/>
      <c r="OAW8" s="851"/>
      <c r="OAX8" s="851"/>
      <c r="OAY8" s="851"/>
      <c r="OAZ8" s="851"/>
      <c r="OBA8" s="851"/>
      <c r="OBB8" s="851"/>
      <c r="OBC8" s="851"/>
      <c r="OBD8" s="851"/>
      <c r="OBE8" s="851"/>
      <c r="OBF8" s="851"/>
      <c r="OBG8" s="851"/>
      <c r="OBH8" s="851"/>
      <c r="OBI8" s="851"/>
      <c r="OBJ8" s="851"/>
      <c r="OBK8" s="851"/>
      <c r="OBL8" s="851"/>
      <c r="OBM8" s="851"/>
      <c r="OBN8" s="851"/>
      <c r="OBO8" s="851"/>
      <c r="OBP8" s="851"/>
      <c r="OBQ8" s="851"/>
      <c r="OBR8" s="851"/>
      <c r="OBS8" s="851"/>
      <c r="OBT8" s="851"/>
      <c r="OBU8" s="851"/>
      <c r="OBV8" s="851"/>
      <c r="OBW8" s="851"/>
      <c r="OBX8" s="851"/>
      <c r="OBY8" s="851"/>
      <c r="OBZ8" s="851"/>
      <c r="OCA8" s="851"/>
      <c r="OCB8" s="851"/>
      <c r="OCC8" s="851"/>
      <c r="OCD8" s="851"/>
      <c r="OCE8" s="851"/>
      <c r="OCF8" s="851"/>
      <c r="OCG8" s="851"/>
      <c r="OCH8" s="851"/>
      <c r="OCI8" s="851"/>
      <c r="OCJ8" s="851"/>
      <c r="OCK8" s="851"/>
      <c r="OCL8" s="851"/>
      <c r="OCM8" s="851"/>
      <c r="OCN8" s="851"/>
      <c r="OCO8" s="851"/>
      <c r="OCP8" s="851"/>
      <c r="OCQ8" s="851"/>
      <c r="OCR8" s="851"/>
      <c r="OCS8" s="851"/>
      <c r="OCT8" s="851"/>
      <c r="OCU8" s="851"/>
      <c r="OCV8" s="851"/>
      <c r="OCW8" s="851"/>
      <c r="OCX8" s="851"/>
      <c r="OCY8" s="851"/>
      <c r="OCZ8" s="851"/>
      <c r="ODA8" s="851"/>
      <c r="ODB8" s="851"/>
      <c r="ODC8" s="851"/>
      <c r="ODD8" s="851"/>
      <c r="ODE8" s="851"/>
      <c r="ODF8" s="851"/>
      <c r="ODG8" s="851"/>
      <c r="ODH8" s="851"/>
      <c r="ODI8" s="851"/>
      <c r="ODJ8" s="851"/>
      <c r="ODK8" s="851"/>
      <c r="ODL8" s="851"/>
      <c r="ODM8" s="851"/>
      <c r="ODN8" s="851"/>
      <c r="ODO8" s="851"/>
      <c r="ODP8" s="851"/>
      <c r="ODQ8" s="851"/>
      <c r="ODR8" s="851"/>
      <c r="ODS8" s="851"/>
      <c r="ODT8" s="851"/>
      <c r="ODU8" s="851"/>
      <c r="ODV8" s="851"/>
      <c r="ODW8" s="851"/>
      <c r="ODX8" s="851"/>
      <c r="ODY8" s="851"/>
      <c r="ODZ8" s="851"/>
      <c r="OEA8" s="851"/>
      <c r="OEB8" s="851"/>
      <c r="OEC8" s="851"/>
      <c r="OED8" s="851"/>
      <c r="OEE8" s="851"/>
      <c r="OEF8" s="851"/>
      <c r="OEG8" s="851"/>
      <c r="OEH8" s="851"/>
      <c r="OEI8" s="851"/>
      <c r="OEJ8" s="851"/>
      <c r="OEK8" s="851"/>
      <c r="OEL8" s="851"/>
      <c r="OEM8" s="851"/>
      <c r="OEN8" s="851"/>
      <c r="OEO8" s="851"/>
      <c r="OEP8" s="851"/>
      <c r="OEQ8" s="851"/>
      <c r="OER8" s="851"/>
      <c r="OES8" s="851"/>
      <c r="OET8" s="851"/>
      <c r="OEU8" s="851"/>
      <c r="OEV8" s="851"/>
      <c r="OEW8" s="851"/>
      <c r="OEX8" s="851"/>
      <c r="OEY8" s="851"/>
      <c r="OEZ8" s="851"/>
      <c r="OFA8" s="851"/>
      <c r="OFB8" s="851"/>
      <c r="OFC8" s="851"/>
      <c r="OFD8" s="851"/>
      <c r="OFE8" s="851"/>
      <c r="OFF8" s="851"/>
      <c r="OFG8" s="851"/>
      <c r="OFH8" s="851"/>
      <c r="OFI8" s="851"/>
      <c r="OFJ8" s="851"/>
      <c r="OFK8" s="851"/>
      <c r="OFL8" s="851"/>
      <c r="OFM8" s="851"/>
      <c r="OFN8" s="851"/>
      <c r="OFO8" s="851"/>
      <c r="OFP8" s="851"/>
      <c r="OFQ8" s="851"/>
      <c r="OFR8" s="851"/>
      <c r="OFS8" s="851"/>
      <c r="OFT8" s="851"/>
      <c r="OFU8" s="851"/>
      <c r="OFV8" s="851"/>
      <c r="OFW8" s="851"/>
      <c r="OFX8" s="851"/>
      <c r="OFY8" s="851"/>
      <c r="OFZ8" s="851"/>
      <c r="OGA8" s="851"/>
      <c r="OGB8" s="851"/>
      <c r="OGC8" s="851"/>
      <c r="OGD8" s="851"/>
      <c r="OGE8" s="851"/>
      <c r="OGF8" s="851"/>
      <c r="OGG8" s="851"/>
      <c r="OGH8" s="851"/>
      <c r="OGI8" s="851"/>
      <c r="OGJ8" s="851"/>
      <c r="OGK8" s="851"/>
      <c r="OGL8" s="851"/>
      <c r="OGM8" s="851"/>
      <c r="OGN8" s="851"/>
      <c r="OGO8" s="851"/>
      <c r="OGP8" s="851"/>
      <c r="OGQ8" s="851"/>
      <c r="OGR8" s="851"/>
      <c r="OGS8" s="851"/>
      <c r="OGT8" s="851"/>
      <c r="OGU8" s="851"/>
      <c r="OGV8" s="851"/>
      <c r="OGW8" s="851"/>
      <c r="OGX8" s="851"/>
      <c r="OGY8" s="851"/>
      <c r="OGZ8" s="851"/>
      <c r="OHA8" s="851"/>
      <c r="OHB8" s="851"/>
      <c r="OHC8" s="851"/>
      <c r="OHD8" s="851"/>
      <c r="OHE8" s="851"/>
      <c r="OHF8" s="851"/>
      <c r="OHG8" s="851"/>
      <c r="OHH8" s="851"/>
      <c r="OHI8" s="851"/>
      <c r="OHJ8" s="851"/>
      <c r="OHK8" s="851"/>
      <c r="OHL8" s="851"/>
      <c r="OHM8" s="851"/>
      <c r="OHN8" s="851"/>
      <c r="OHO8" s="851"/>
      <c r="OHP8" s="851"/>
      <c r="OHQ8" s="851"/>
      <c r="OHR8" s="851"/>
      <c r="OHS8" s="851"/>
      <c r="OHT8" s="851"/>
      <c r="OHU8" s="851"/>
      <c r="OHV8" s="851"/>
      <c r="OHW8" s="851"/>
      <c r="OHX8" s="851"/>
      <c r="OHY8" s="851"/>
      <c r="OHZ8" s="851"/>
      <c r="OIA8" s="851"/>
      <c r="OIB8" s="851"/>
      <c r="OIC8" s="851"/>
      <c r="OID8" s="851"/>
      <c r="OIE8" s="851"/>
      <c r="OIF8" s="851"/>
      <c r="OIG8" s="851"/>
      <c r="OIH8" s="851"/>
      <c r="OII8" s="851"/>
      <c r="OIJ8" s="851"/>
      <c r="OIK8" s="851"/>
      <c r="OIL8" s="851"/>
      <c r="OIM8" s="851"/>
      <c r="OIN8" s="851"/>
      <c r="OIO8" s="851"/>
      <c r="OIP8" s="851"/>
      <c r="OIQ8" s="851"/>
      <c r="OIR8" s="851"/>
      <c r="OIS8" s="851"/>
      <c r="OIT8" s="851"/>
      <c r="OIU8" s="851"/>
      <c r="OIV8" s="851"/>
      <c r="OIW8" s="851"/>
      <c r="OIX8" s="851"/>
      <c r="OIY8" s="851"/>
      <c r="OIZ8" s="851"/>
      <c r="OJA8" s="851"/>
      <c r="OJB8" s="851"/>
      <c r="OJC8" s="851"/>
      <c r="OJD8" s="851"/>
      <c r="OJE8" s="851"/>
      <c r="OJF8" s="851"/>
      <c r="OJG8" s="851"/>
      <c r="OJH8" s="851"/>
      <c r="OJI8" s="851"/>
      <c r="OJJ8" s="851"/>
      <c r="OJK8" s="851"/>
      <c r="OJL8" s="851"/>
      <c r="OJM8" s="851"/>
      <c r="OJN8" s="851"/>
      <c r="OJO8" s="851"/>
      <c r="OJP8" s="851"/>
      <c r="OJQ8" s="851"/>
      <c r="OJR8" s="851"/>
      <c r="OJS8" s="851"/>
      <c r="OJT8" s="851"/>
      <c r="OJU8" s="851"/>
      <c r="OJV8" s="851"/>
      <c r="OJW8" s="851"/>
      <c r="OJX8" s="851"/>
      <c r="OJY8" s="851"/>
      <c r="OJZ8" s="851"/>
      <c r="OKA8" s="851"/>
      <c r="OKB8" s="851"/>
      <c r="OKC8" s="851"/>
      <c r="OKD8" s="851"/>
      <c r="OKE8" s="851"/>
      <c r="OKF8" s="851"/>
      <c r="OKG8" s="851"/>
      <c r="OKH8" s="851"/>
      <c r="OKI8" s="851"/>
      <c r="OKJ8" s="851"/>
      <c r="OKK8" s="851"/>
      <c r="OKL8" s="851"/>
      <c r="OKM8" s="851"/>
      <c r="OKN8" s="851"/>
      <c r="OKO8" s="851"/>
      <c r="OKP8" s="851"/>
      <c r="OKQ8" s="851"/>
      <c r="OKR8" s="851"/>
      <c r="OKS8" s="851"/>
      <c r="OKT8" s="851"/>
      <c r="OKU8" s="851"/>
      <c r="OKV8" s="851"/>
      <c r="OKW8" s="851"/>
      <c r="OKX8" s="851"/>
      <c r="OKY8" s="851"/>
      <c r="OKZ8" s="851"/>
      <c r="OLA8" s="851"/>
      <c r="OLB8" s="851"/>
      <c r="OLC8" s="851"/>
      <c r="OLD8" s="851"/>
      <c r="OLE8" s="851"/>
      <c r="OLF8" s="851"/>
      <c r="OLG8" s="851"/>
      <c r="OLH8" s="851"/>
      <c r="OLI8" s="851"/>
      <c r="OLJ8" s="851"/>
      <c r="OLK8" s="851"/>
      <c r="OLL8" s="851"/>
      <c r="OLM8" s="851"/>
      <c r="OLN8" s="851"/>
      <c r="OLO8" s="851"/>
      <c r="OLP8" s="851"/>
      <c r="OLQ8" s="851"/>
      <c r="OLR8" s="851"/>
      <c r="OLS8" s="851"/>
      <c r="OLT8" s="851"/>
      <c r="OLU8" s="851"/>
      <c r="OLV8" s="851"/>
      <c r="OLW8" s="851"/>
      <c r="OLX8" s="851"/>
      <c r="OLY8" s="851"/>
      <c r="OLZ8" s="851"/>
      <c r="OMA8" s="851"/>
      <c r="OMB8" s="851"/>
      <c r="OMC8" s="851"/>
      <c r="OMD8" s="851"/>
      <c r="OME8" s="851"/>
      <c r="OMF8" s="851"/>
      <c r="OMG8" s="851"/>
      <c r="OMH8" s="851"/>
      <c r="OMI8" s="851"/>
      <c r="OMJ8" s="851"/>
      <c r="OMK8" s="851"/>
      <c r="OML8" s="851"/>
      <c r="OMM8" s="851"/>
      <c r="OMN8" s="851"/>
      <c r="OMO8" s="851"/>
      <c r="OMP8" s="851"/>
      <c r="OMQ8" s="851"/>
      <c r="OMR8" s="851"/>
      <c r="OMS8" s="851"/>
      <c r="OMT8" s="851"/>
      <c r="OMU8" s="851"/>
      <c r="OMV8" s="851"/>
      <c r="OMW8" s="851"/>
      <c r="OMX8" s="851"/>
      <c r="OMY8" s="851"/>
      <c r="OMZ8" s="851"/>
      <c r="ONA8" s="851"/>
      <c r="ONB8" s="851"/>
      <c r="ONC8" s="851"/>
      <c r="OND8" s="851"/>
      <c r="ONE8" s="851"/>
      <c r="ONF8" s="851"/>
      <c r="ONG8" s="851"/>
      <c r="ONH8" s="851"/>
      <c r="ONI8" s="851"/>
      <c r="ONJ8" s="851"/>
      <c r="ONK8" s="851"/>
      <c r="ONL8" s="851"/>
      <c r="ONM8" s="851"/>
      <c r="ONN8" s="851"/>
      <c r="ONO8" s="851"/>
      <c r="ONP8" s="851"/>
      <c r="ONQ8" s="851"/>
      <c r="ONR8" s="851"/>
      <c r="ONS8" s="851"/>
      <c r="ONT8" s="851"/>
      <c r="ONU8" s="851"/>
      <c r="ONV8" s="851"/>
      <c r="ONW8" s="851"/>
      <c r="ONX8" s="851"/>
      <c r="ONY8" s="851"/>
      <c r="ONZ8" s="851"/>
      <c r="OOA8" s="851"/>
      <c r="OOB8" s="851"/>
      <c r="OOC8" s="851"/>
      <c r="OOD8" s="851"/>
      <c r="OOE8" s="851"/>
      <c r="OOF8" s="851"/>
      <c r="OOG8" s="851"/>
      <c r="OOH8" s="851"/>
      <c r="OOI8" s="851"/>
      <c r="OOJ8" s="851"/>
      <c r="OOK8" s="851"/>
      <c r="OOL8" s="851"/>
      <c r="OOM8" s="851"/>
      <c r="OON8" s="851"/>
      <c r="OOO8" s="851"/>
      <c r="OOP8" s="851"/>
      <c r="OOQ8" s="851"/>
      <c r="OOR8" s="851"/>
      <c r="OOS8" s="851"/>
      <c r="OOT8" s="851"/>
      <c r="OOU8" s="851"/>
      <c r="OOV8" s="851"/>
      <c r="OOW8" s="851"/>
      <c r="OOX8" s="851"/>
      <c r="OOY8" s="851"/>
      <c r="OOZ8" s="851"/>
      <c r="OPA8" s="851"/>
      <c r="OPB8" s="851"/>
      <c r="OPC8" s="851"/>
      <c r="OPD8" s="851"/>
      <c r="OPE8" s="851"/>
      <c r="OPF8" s="851"/>
      <c r="OPG8" s="851"/>
      <c r="OPH8" s="851"/>
      <c r="OPI8" s="851"/>
      <c r="OPJ8" s="851"/>
      <c r="OPK8" s="851"/>
      <c r="OPL8" s="851"/>
      <c r="OPM8" s="851"/>
      <c r="OPN8" s="851"/>
      <c r="OPO8" s="851"/>
      <c r="OPP8" s="851"/>
      <c r="OPQ8" s="851"/>
      <c r="OPR8" s="851"/>
      <c r="OPS8" s="851"/>
      <c r="OPT8" s="851"/>
      <c r="OPU8" s="851"/>
      <c r="OPV8" s="851"/>
      <c r="OPW8" s="851"/>
      <c r="OPX8" s="851"/>
      <c r="OPY8" s="851"/>
      <c r="OPZ8" s="851"/>
      <c r="OQA8" s="851"/>
      <c r="OQB8" s="851"/>
      <c r="OQC8" s="851"/>
      <c r="OQD8" s="851"/>
      <c r="OQE8" s="851"/>
      <c r="OQF8" s="851"/>
      <c r="OQG8" s="851"/>
      <c r="OQH8" s="851"/>
      <c r="OQI8" s="851"/>
      <c r="OQJ8" s="851"/>
      <c r="OQK8" s="851"/>
      <c r="OQL8" s="851"/>
      <c r="OQM8" s="851"/>
      <c r="OQN8" s="851"/>
      <c r="OQO8" s="851"/>
      <c r="OQP8" s="851"/>
      <c r="OQQ8" s="851"/>
      <c r="OQR8" s="851"/>
      <c r="OQS8" s="851"/>
      <c r="OQT8" s="851"/>
      <c r="OQU8" s="851"/>
      <c r="OQV8" s="851"/>
      <c r="OQW8" s="851"/>
      <c r="OQX8" s="851"/>
      <c r="OQY8" s="851"/>
      <c r="OQZ8" s="851"/>
      <c r="ORA8" s="851"/>
      <c r="ORB8" s="851"/>
      <c r="ORC8" s="851"/>
      <c r="ORD8" s="851"/>
      <c r="ORE8" s="851"/>
      <c r="ORF8" s="851"/>
      <c r="ORG8" s="851"/>
      <c r="ORH8" s="851"/>
      <c r="ORI8" s="851"/>
      <c r="ORJ8" s="851"/>
      <c r="ORK8" s="851"/>
      <c r="ORL8" s="851"/>
      <c r="ORM8" s="851"/>
      <c r="ORN8" s="851"/>
      <c r="ORO8" s="851"/>
      <c r="ORP8" s="851"/>
      <c r="ORQ8" s="851"/>
      <c r="ORR8" s="851"/>
      <c r="ORS8" s="851"/>
      <c r="ORT8" s="851"/>
      <c r="ORU8" s="851"/>
      <c r="ORV8" s="851"/>
      <c r="ORW8" s="851"/>
      <c r="ORX8" s="851"/>
      <c r="ORY8" s="851"/>
      <c r="ORZ8" s="851"/>
      <c r="OSA8" s="851"/>
      <c r="OSB8" s="851"/>
      <c r="OSC8" s="851"/>
      <c r="OSD8" s="851"/>
      <c r="OSE8" s="851"/>
      <c r="OSF8" s="851"/>
      <c r="OSG8" s="851"/>
      <c r="OSH8" s="851"/>
      <c r="OSI8" s="851"/>
      <c r="OSJ8" s="851"/>
      <c r="OSK8" s="851"/>
      <c r="OSL8" s="851"/>
      <c r="OSM8" s="851"/>
      <c r="OSN8" s="851"/>
      <c r="OSO8" s="851"/>
      <c r="OSP8" s="851"/>
      <c r="OSQ8" s="851"/>
      <c r="OSR8" s="851"/>
      <c r="OSS8" s="851"/>
      <c r="OST8" s="851"/>
      <c r="OSU8" s="851"/>
      <c r="OSV8" s="851"/>
      <c r="OSW8" s="851"/>
      <c r="OSX8" s="851"/>
      <c r="OSY8" s="851"/>
      <c r="OSZ8" s="851"/>
      <c r="OTA8" s="851"/>
      <c r="OTB8" s="851"/>
      <c r="OTC8" s="851"/>
      <c r="OTD8" s="851"/>
      <c r="OTE8" s="851"/>
      <c r="OTF8" s="851"/>
      <c r="OTG8" s="851"/>
      <c r="OTH8" s="851"/>
      <c r="OTI8" s="851"/>
      <c r="OTJ8" s="851"/>
      <c r="OTK8" s="851"/>
      <c r="OTL8" s="851"/>
      <c r="OTM8" s="851"/>
      <c r="OTN8" s="851"/>
      <c r="OTO8" s="851"/>
      <c r="OTP8" s="851"/>
      <c r="OTQ8" s="851"/>
      <c r="OTR8" s="851"/>
      <c r="OTS8" s="851"/>
      <c r="OTT8" s="851"/>
      <c r="OTU8" s="851"/>
      <c r="OTV8" s="851"/>
      <c r="OTW8" s="851"/>
      <c r="OTX8" s="851"/>
      <c r="OTY8" s="851"/>
      <c r="OTZ8" s="851"/>
      <c r="OUA8" s="851"/>
      <c r="OUB8" s="851"/>
      <c r="OUC8" s="851"/>
      <c r="OUD8" s="851"/>
      <c r="OUE8" s="851"/>
      <c r="OUF8" s="851"/>
      <c r="OUG8" s="851"/>
      <c r="OUH8" s="851"/>
      <c r="OUI8" s="851"/>
      <c r="OUJ8" s="851"/>
      <c r="OUK8" s="851"/>
      <c r="OUL8" s="851"/>
      <c r="OUM8" s="851"/>
      <c r="OUN8" s="851"/>
      <c r="OUO8" s="851"/>
      <c r="OUP8" s="851"/>
      <c r="OUQ8" s="851"/>
      <c r="OUR8" s="851"/>
      <c r="OUS8" s="851"/>
      <c r="OUT8" s="851"/>
      <c r="OUU8" s="851"/>
      <c r="OUV8" s="851"/>
      <c r="OUW8" s="851"/>
      <c r="OUX8" s="851"/>
      <c r="OUY8" s="851"/>
      <c r="OUZ8" s="851"/>
      <c r="OVA8" s="851"/>
      <c r="OVB8" s="851"/>
      <c r="OVC8" s="851"/>
      <c r="OVD8" s="851"/>
      <c r="OVE8" s="851"/>
      <c r="OVF8" s="851"/>
      <c r="OVG8" s="851"/>
      <c r="OVH8" s="851"/>
      <c r="OVI8" s="851"/>
      <c r="OVJ8" s="851"/>
      <c r="OVK8" s="851"/>
      <c r="OVL8" s="851"/>
      <c r="OVM8" s="851"/>
      <c r="OVN8" s="851"/>
      <c r="OVO8" s="851"/>
      <c r="OVP8" s="851"/>
      <c r="OVQ8" s="851"/>
      <c r="OVR8" s="851"/>
      <c r="OVS8" s="851"/>
      <c r="OVT8" s="851"/>
      <c r="OVU8" s="851"/>
      <c r="OVV8" s="851"/>
      <c r="OVW8" s="851"/>
      <c r="OVX8" s="851"/>
      <c r="OVY8" s="851"/>
      <c r="OVZ8" s="851"/>
      <c r="OWA8" s="851"/>
      <c r="OWB8" s="851"/>
      <c r="OWC8" s="851"/>
      <c r="OWD8" s="851"/>
      <c r="OWE8" s="851"/>
      <c r="OWF8" s="851"/>
      <c r="OWG8" s="851"/>
      <c r="OWH8" s="851"/>
      <c r="OWI8" s="851"/>
      <c r="OWJ8" s="851"/>
      <c r="OWK8" s="851"/>
      <c r="OWL8" s="851"/>
      <c r="OWM8" s="851"/>
      <c r="OWN8" s="851"/>
      <c r="OWO8" s="851"/>
      <c r="OWP8" s="851"/>
      <c r="OWQ8" s="851"/>
      <c r="OWR8" s="851"/>
      <c r="OWS8" s="851"/>
      <c r="OWT8" s="851"/>
      <c r="OWU8" s="851"/>
      <c r="OWV8" s="851"/>
      <c r="OWW8" s="851"/>
      <c r="OWX8" s="851"/>
      <c r="OWY8" s="851"/>
      <c r="OWZ8" s="851"/>
      <c r="OXA8" s="851"/>
      <c r="OXB8" s="851"/>
      <c r="OXC8" s="851"/>
      <c r="OXD8" s="851"/>
      <c r="OXE8" s="851"/>
      <c r="OXF8" s="851"/>
      <c r="OXG8" s="851"/>
      <c r="OXH8" s="851"/>
      <c r="OXI8" s="851"/>
      <c r="OXJ8" s="851"/>
      <c r="OXK8" s="851"/>
      <c r="OXL8" s="851"/>
      <c r="OXM8" s="851"/>
      <c r="OXN8" s="851"/>
      <c r="OXO8" s="851"/>
      <c r="OXP8" s="851"/>
      <c r="OXQ8" s="851"/>
      <c r="OXR8" s="851"/>
      <c r="OXS8" s="851"/>
      <c r="OXT8" s="851"/>
      <c r="OXU8" s="851"/>
      <c r="OXV8" s="851"/>
      <c r="OXW8" s="851"/>
      <c r="OXX8" s="851"/>
      <c r="OXY8" s="851"/>
      <c r="OXZ8" s="851"/>
      <c r="OYA8" s="851"/>
      <c r="OYB8" s="851"/>
      <c r="OYC8" s="851"/>
      <c r="OYD8" s="851"/>
      <c r="OYE8" s="851"/>
      <c r="OYF8" s="851"/>
      <c r="OYG8" s="851"/>
      <c r="OYH8" s="851"/>
      <c r="OYI8" s="851"/>
      <c r="OYJ8" s="851"/>
      <c r="OYK8" s="851"/>
      <c r="OYL8" s="851"/>
      <c r="OYM8" s="851"/>
      <c r="OYN8" s="851"/>
      <c r="OYO8" s="851"/>
      <c r="OYP8" s="851"/>
      <c r="OYQ8" s="851"/>
      <c r="OYR8" s="851"/>
      <c r="OYS8" s="851"/>
      <c r="OYT8" s="851"/>
      <c r="OYU8" s="851"/>
      <c r="OYV8" s="851"/>
      <c r="OYW8" s="851"/>
      <c r="OYX8" s="851"/>
      <c r="OYY8" s="851"/>
      <c r="OYZ8" s="851"/>
      <c r="OZA8" s="851"/>
      <c r="OZB8" s="851"/>
      <c r="OZC8" s="851"/>
      <c r="OZD8" s="851"/>
      <c r="OZE8" s="851"/>
      <c r="OZF8" s="851"/>
      <c r="OZG8" s="851"/>
      <c r="OZH8" s="851"/>
      <c r="OZI8" s="851"/>
      <c r="OZJ8" s="851"/>
      <c r="OZK8" s="851"/>
      <c r="OZL8" s="851"/>
      <c r="OZM8" s="851"/>
      <c r="OZN8" s="851"/>
      <c r="OZO8" s="851"/>
      <c r="OZP8" s="851"/>
      <c r="OZQ8" s="851"/>
      <c r="OZR8" s="851"/>
      <c r="OZS8" s="851"/>
      <c r="OZT8" s="851"/>
      <c r="OZU8" s="851"/>
      <c r="OZV8" s="851"/>
      <c r="OZW8" s="851"/>
      <c r="OZX8" s="851"/>
      <c r="OZY8" s="851"/>
      <c r="OZZ8" s="851"/>
      <c r="PAA8" s="851"/>
      <c r="PAB8" s="851"/>
      <c r="PAC8" s="851"/>
      <c r="PAD8" s="851"/>
      <c r="PAE8" s="851"/>
      <c r="PAF8" s="851"/>
      <c r="PAG8" s="851"/>
      <c r="PAH8" s="851"/>
      <c r="PAI8" s="851"/>
      <c r="PAJ8" s="851"/>
      <c r="PAK8" s="851"/>
      <c r="PAL8" s="851"/>
      <c r="PAM8" s="851"/>
      <c r="PAN8" s="851"/>
      <c r="PAO8" s="851"/>
      <c r="PAP8" s="851"/>
      <c r="PAQ8" s="851"/>
      <c r="PAR8" s="851"/>
      <c r="PAS8" s="851"/>
      <c r="PAT8" s="851"/>
      <c r="PAU8" s="851"/>
      <c r="PAV8" s="851"/>
      <c r="PAW8" s="851"/>
      <c r="PAX8" s="851"/>
      <c r="PAY8" s="851"/>
      <c r="PAZ8" s="851"/>
      <c r="PBA8" s="851"/>
      <c r="PBB8" s="851"/>
      <c r="PBC8" s="851"/>
      <c r="PBD8" s="851"/>
      <c r="PBE8" s="851"/>
      <c r="PBF8" s="851"/>
      <c r="PBG8" s="851"/>
      <c r="PBH8" s="851"/>
      <c r="PBI8" s="851"/>
      <c r="PBJ8" s="851"/>
      <c r="PBK8" s="851"/>
      <c r="PBL8" s="851"/>
      <c r="PBM8" s="851"/>
      <c r="PBN8" s="851"/>
      <c r="PBO8" s="851"/>
      <c r="PBP8" s="851"/>
      <c r="PBQ8" s="851"/>
      <c r="PBR8" s="851"/>
      <c r="PBS8" s="851"/>
      <c r="PBT8" s="851"/>
      <c r="PBU8" s="851"/>
      <c r="PBV8" s="851"/>
      <c r="PBW8" s="851"/>
      <c r="PBX8" s="851"/>
      <c r="PBY8" s="851"/>
      <c r="PBZ8" s="851"/>
      <c r="PCA8" s="851"/>
      <c r="PCB8" s="851"/>
      <c r="PCC8" s="851"/>
      <c r="PCD8" s="851"/>
      <c r="PCE8" s="851"/>
      <c r="PCF8" s="851"/>
      <c r="PCG8" s="851"/>
      <c r="PCH8" s="851"/>
      <c r="PCI8" s="851"/>
      <c r="PCJ8" s="851"/>
      <c r="PCK8" s="851"/>
      <c r="PCL8" s="851"/>
      <c r="PCM8" s="851"/>
      <c r="PCN8" s="851"/>
      <c r="PCO8" s="851"/>
      <c r="PCP8" s="851"/>
      <c r="PCQ8" s="851"/>
      <c r="PCR8" s="851"/>
      <c r="PCS8" s="851"/>
      <c r="PCT8" s="851"/>
      <c r="PCU8" s="851"/>
      <c r="PCV8" s="851"/>
      <c r="PCW8" s="851"/>
      <c r="PCX8" s="851"/>
      <c r="PCY8" s="851"/>
      <c r="PCZ8" s="851"/>
      <c r="PDA8" s="851"/>
      <c r="PDB8" s="851"/>
      <c r="PDC8" s="851"/>
      <c r="PDD8" s="851"/>
      <c r="PDE8" s="851"/>
      <c r="PDF8" s="851"/>
      <c r="PDG8" s="851"/>
      <c r="PDH8" s="851"/>
      <c r="PDI8" s="851"/>
      <c r="PDJ8" s="851"/>
      <c r="PDK8" s="851"/>
      <c r="PDL8" s="851"/>
      <c r="PDM8" s="851"/>
      <c r="PDN8" s="851"/>
      <c r="PDO8" s="851"/>
      <c r="PDP8" s="851"/>
      <c r="PDQ8" s="851"/>
      <c r="PDR8" s="851"/>
      <c r="PDS8" s="851"/>
      <c r="PDT8" s="851"/>
      <c r="PDU8" s="851"/>
      <c r="PDV8" s="851"/>
      <c r="PDW8" s="851"/>
      <c r="PDX8" s="851"/>
      <c r="PDY8" s="851"/>
      <c r="PDZ8" s="851"/>
      <c r="PEA8" s="851"/>
      <c r="PEB8" s="851"/>
      <c r="PEC8" s="851"/>
      <c r="PED8" s="851"/>
      <c r="PEE8" s="851"/>
      <c r="PEF8" s="851"/>
      <c r="PEG8" s="851"/>
      <c r="PEH8" s="851"/>
      <c r="PEI8" s="851"/>
      <c r="PEJ8" s="851"/>
      <c r="PEK8" s="851"/>
      <c r="PEL8" s="851"/>
      <c r="PEM8" s="851"/>
      <c r="PEN8" s="851"/>
      <c r="PEO8" s="851"/>
      <c r="PEP8" s="851"/>
      <c r="PEQ8" s="851"/>
      <c r="PER8" s="851"/>
      <c r="PES8" s="851"/>
      <c r="PET8" s="851"/>
      <c r="PEU8" s="851"/>
      <c r="PEV8" s="851"/>
      <c r="PEW8" s="851"/>
      <c r="PEX8" s="851"/>
      <c r="PEY8" s="851"/>
      <c r="PEZ8" s="851"/>
      <c r="PFA8" s="851"/>
      <c r="PFB8" s="851"/>
      <c r="PFC8" s="851"/>
      <c r="PFD8" s="851"/>
      <c r="PFE8" s="851"/>
      <c r="PFF8" s="851"/>
      <c r="PFG8" s="851"/>
      <c r="PFH8" s="851"/>
      <c r="PFI8" s="851"/>
      <c r="PFJ8" s="851"/>
      <c r="PFK8" s="851"/>
      <c r="PFL8" s="851"/>
      <c r="PFM8" s="851"/>
      <c r="PFN8" s="851"/>
      <c r="PFO8" s="851"/>
      <c r="PFP8" s="851"/>
      <c r="PFQ8" s="851"/>
      <c r="PFR8" s="851"/>
      <c r="PFS8" s="851"/>
      <c r="PFT8" s="851"/>
      <c r="PFU8" s="851"/>
      <c r="PFV8" s="851"/>
      <c r="PFW8" s="851"/>
      <c r="PFX8" s="851"/>
      <c r="PFY8" s="851"/>
      <c r="PFZ8" s="851"/>
      <c r="PGA8" s="851"/>
      <c r="PGB8" s="851"/>
      <c r="PGC8" s="851"/>
      <c r="PGD8" s="851"/>
      <c r="PGE8" s="851"/>
      <c r="PGF8" s="851"/>
      <c r="PGG8" s="851"/>
      <c r="PGH8" s="851"/>
      <c r="PGI8" s="851"/>
      <c r="PGJ8" s="851"/>
      <c r="PGK8" s="851"/>
      <c r="PGL8" s="851"/>
      <c r="PGM8" s="851"/>
      <c r="PGN8" s="851"/>
      <c r="PGO8" s="851"/>
      <c r="PGP8" s="851"/>
      <c r="PGQ8" s="851"/>
      <c r="PGR8" s="851"/>
      <c r="PGS8" s="851"/>
      <c r="PGT8" s="851"/>
      <c r="PGU8" s="851"/>
      <c r="PGV8" s="851"/>
      <c r="PGW8" s="851"/>
      <c r="PGX8" s="851"/>
      <c r="PGY8" s="851"/>
      <c r="PGZ8" s="851"/>
      <c r="PHA8" s="851"/>
      <c r="PHB8" s="851"/>
      <c r="PHC8" s="851"/>
      <c r="PHD8" s="851"/>
      <c r="PHE8" s="851"/>
      <c r="PHF8" s="851"/>
      <c r="PHG8" s="851"/>
      <c r="PHH8" s="851"/>
      <c r="PHI8" s="851"/>
      <c r="PHJ8" s="851"/>
      <c r="PHK8" s="851"/>
      <c r="PHL8" s="851"/>
      <c r="PHM8" s="851"/>
      <c r="PHN8" s="851"/>
      <c r="PHO8" s="851"/>
      <c r="PHP8" s="851"/>
      <c r="PHQ8" s="851"/>
      <c r="PHR8" s="851"/>
      <c r="PHS8" s="851"/>
      <c r="PHT8" s="851"/>
      <c r="PHU8" s="851"/>
      <c r="PHV8" s="851"/>
      <c r="PHW8" s="851"/>
      <c r="PHX8" s="851"/>
      <c r="PHY8" s="851"/>
      <c r="PHZ8" s="851"/>
      <c r="PIA8" s="851"/>
      <c r="PIB8" s="851"/>
      <c r="PIC8" s="851"/>
      <c r="PID8" s="851"/>
      <c r="PIE8" s="851"/>
      <c r="PIF8" s="851"/>
      <c r="PIG8" s="851"/>
      <c r="PIH8" s="851"/>
      <c r="PII8" s="851"/>
      <c r="PIJ8" s="851"/>
      <c r="PIK8" s="851"/>
      <c r="PIL8" s="851"/>
      <c r="PIM8" s="851"/>
      <c r="PIN8" s="851"/>
      <c r="PIO8" s="851"/>
      <c r="PIP8" s="851"/>
      <c r="PIQ8" s="851"/>
      <c r="PIR8" s="851"/>
      <c r="PIS8" s="851"/>
      <c r="PIT8" s="851"/>
      <c r="PIU8" s="851"/>
      <c r="PIV8" s="851"/>
      <c r="PIW8" s="851"/>
      <c r="PIX8" s="851"/>
      <c r="PIY8" s="851"/>
      <c r="PIZ8" s="851"/>
      <c r="PJA8" s="851"/>
      <c r="PJB8" s="851"/>
      <c r="PJC8" s="851"/>
      <c r="PJD8" s="851"/>
      <c r="PJE8" s="851"/>
      <c r="PJF8" s="851"/>
      <c r="PJG8" s="851"/>
      <c r="PJH8" s="851"/>
      <c r="PJI8" s="851"/>
      <c r="PJJ8" s="851"/>
      <c r="PJK8" s="851"/>
      <c r="PJL8" s="851"/>
      <c r="PJM8" s="851"/>
      <c r="PJN8" s="851"/>
      <c r="PJO8" s="851"/>
      <c r="PJP8" s="851"/>
      <c r="PJQ8" s="851"/>
      <c r="PJR8" s="851"/>
      <c r="PJS8" s="851"/>
      <c r="PJT8" s="851"/>
      <c r="PJU8" s="851"/>
      <c r="PJV8" s="851"/>
      <c r="PJW8" s="851"/>
      <c r="PJX8" s="851"/>
      <c r="PJY8" s="851"/>
      <c r="PJZ8" s="851"/>
      <c r="PKA8" s="851"/>
      <c r="PKB8" s="851"/>
      <c r="PKC8" s="851"/>
      <c r="PKD8" s="851"/>
      <c r="PKE8" s="851"/>
      <c r="PKF8" s="851"/>
      <c r="PKG8" s="851"/>
      <c r="PKH8" s="851"/>
      <c r="PKI8" s="851"/>
      <c r="PKJ8" s="851"/>
      <c r="PKK8" s="851"/>
      <c r="PKL8" s="851"/>
      <c r="PKM8" s="851"/>
      <c r="PKN8" s="851"/>
      <c r="PKO8" s="851"/>
      <c r="PKP8" s="851"/>
      <c r="PKQ8" s="851"/>
      <c r="PKR8" s="851"/>
      <c r="PKS8" s="851"/>
      <c r="PKT8" s="851"/>
      <c r="PKU8" s="851"/>
      <c r="PKV8" s="851"/>
      <c r="PKW8" s="851"/>
      <c r="PKX8" s="851"/>
      <c r="PKY8" s="851"/>
      <c r="PKZ8" s="851"/>
      <c r="PLA8" s="851"/>
      <c r="PLB8" s="851"/>
      <c r="PLC8" s="851"/>
      <c r="PLD8" s="851"/>
      <c r="PLE8" s="851"/>
      <c r="PLF8" s="851"/>
      <c r="PLG8" s="851"/>
      <c r="PLH8" s="851"/>
      <c r="PLI8" s="851"/>
      <c r="PLJ8" s="851"/>
      <c r="PLK8" s="851"/>
      <c r="PLL8" s="851"/>
      <c r="PLM8" s="851"/>
      <c r="PLN8" s="851"/>
      <c r="PLO8" s="851"/>
      <c r="PLP8" s="851"/>
      <c r="PLQ8" s="851"/>
      <c r="PLR8" s="851"/>
      <c r="PLS8" s="851"/>
      <c r="PLT8" s="851"/>
      <c r="PLU8" s="851"/>
      <c r="PLV8" s="851"/>
      <c r="PLW8" s="851"/>
      <c r="PLX8" s="851"/>
      <c r="PLY8" s="851"/>
      <c r="PLZ8" s="851"/>
      <c r="PMA8" s="851"/>
      <c r="PMB8" s="851"/>
      <c r="PMC8" s="851"/>
      <c r="PMD8" s="851"/>
      <c r="PME8" s="851"/>
      <c r="PMF8" s="851"/>
      <c r="PMG8" s="851"/>
      <c r="PMH8" s="851"/>
      <c r="PMI8" s="851"/>
      <c r="PMJ8" s="851"/>
      <c r="PMK8" s="851"/>
      <c r="PML8" s="851"/>
      <c r="PMM8" s="851"/>
      <c r="PMN8" s="851"/>
      <c r="PMO8" s="851"/>
      <c r="PMP8" s="851"/>
      <c r="PMQ8" s="851"/>
      <c r="PMR8" s="851"/>
      <c r="PMS8" s="851"/>
      <c r="PMT8" s="851"/>
      <c r="PMU8" s="851"/>
      <c r="PMV8" s="851"/>
      <c r="PMW8" s="851"/>
      <c r="PMX8" s="851"/>
      <c r="PMY8" s="851"/>
      <c r="PMZ8" s="851"/>
      <c r="PNA8" s="851"/>
      <c r="PNB8" s="851"/>
      <c r="PNC8" s="851"/>
      <c r="PND8" s="851"/>
      <c r="PNE8" s="851"/>
      <c r="PNF8" s="851"/>
      <c r="PNG8" s="851"/>
      <c r="PNH8" s="851"/>
      <c r="PNI8" s="851"/>
      <c r="PNJ8" s="851"/>
      <c r="PNK8" s="851"/>
      <c r="PNL8" s="851"/>
      <c r="PNM8" s="851"/>
      <c r="PNN8" s="851"/>
      <c r="PNO8" s="851"/>
      <c r="PNP8" s="851"/>
      <c r="PNQ8" s="851"/>
      <c r="PNR8" s="851"/>
      <c r="PNS8" s="851"/>
      <c r="PNT8" s="851"/>
      <c r="PNU8" s="851"/>
      <c r="PNV8" s="851"/>
      <c r="PNW8" s="851"/>
      <c r="PNX8" s="851"/>
      <c r="PNY8" s="851"/>
      <c r="PNZ8" s="851"/>
      <c r="POA8" s="851"/>
      <c r="POB8" s="851"/>
      <c r="POC8" s="851"/>
      <c r="POD8" s="851"/>
      <c r="POE8" s="851"/>
      <c r="POF8" s="851"/>
      <c r="POG8" s="851"/>
      <c r="POH8" s="851"/>
      <c r="POI8" s="851"/>
      <c r="POJ8" s="851"/>
      <c r="POK8" s="851"/>
      <c r="POL8" s="851"/>
      <c r="POM8" s="851"/>
      <c r="PON8" s="851"/>
      <c r="POO8" s="851"/>
      <c r="POP8" s="851"/>
      <c r="POQ8" s="851"/>
      <c r="POR8" s="851"/>
      <c r="POS8" s="851"/>
      <c r="POT8" s="851"/>
      <c r="POU8" s="851"/>
      <c r="POV8" s="851"/>
      <c r="POW8" s="851"/>
      <c r="POX8" s="851"/>
      <c r="POY8" s="851"/>
      <c r="POZ8" s="851"/>
      <c r="PPA8" s="851"/>
      <c r="PPB8" s="851"/>
      <c r="PPC8" s="851"/>
      <c r="PPD8" s="851"/>
      <c r="PPE8" s="851"/>
      <c r="PPF8" s="851"/>
      <c r="PPG8" s="851"/>
      <c r="PPH8" s="851"/>
      <c r="PPI8" s="851"/>
      <c r="PPJ8" s="851"/>
      <c r="PPK8" s="851"/>
      <c r="PPL8" s="851"/>
      <c r="PPM8" s="851"/>
      <c r="PPN8" s="851"/>
      <c r="PPO8" s="851"/>
      <c r="PPP8" s="851"/>
      <c r="PPQ8" s="851"/>
      <c r="PPR8" s="851"/>
      <c r="PPS8" s="851"/>
      <c r="PPT8" s="851"/>
      <c r="PPU8" s="851"/>
      <c r="PPV8" s="851"/>
      <c r="PPW8" s="851"/>
      <c r="PPX8" s="851"/>
      <c r="PPY8" s="851"/>
      <c r="PPZ8" s="851"/>
      <c r="PQA8" s="851"/>
      <c r="PQB8" s="851"/>
      <c r="PQC8" s="851"/>
      <c r="PQD8" s="851"/>
      <c r="PQE8" s="851"/>
      <c r="PQF8" s="851"/>
      <c r="PQG8" s="851"/>
      <c r="PQH8" s="851"/>
      <c r="PQI8" s="851"/>
      <c r="PQJ8" s="851"/>
      <c r="PQK8" s="851"/>
      <c r="PQL8" s="851"/>
      <c r="PQM8" s="851"/>
      <c r="PQN8" s="851"/>
      <c r="PQO8" s="851"/>
      <c r="PQP8" s="851"/>
      <c r="PQQ8" s="851"/>
      <c r="PQR8" s="851"/>
      <c r="PQS8" s="851"/>
      <c r="PQT8" s="851"/>
      <c r="PQU8" s="851"/>
      <c r="PQV8" s="851"/>
      <c r="PQW8" s="851"/>
      <c r="PQX8" s="851"/>
      <c r="PQY8" s="851"/>
      <c r="PQZ8" s="851"/>
      <c r="PRA8" s="851"/>
      <c r="PRB8" s="851"/>
      <c r="PRC8" s="851"/>
      <c r="PRD8" s="851"/>
      <c r="PRE8" s="851"/>
      <c r="PRF8" s="851"/>
      <c r="PRG8" s="851"/>
      <c r="PRH8" s="851"/>
      <c r="PRI8" s="851"/>
      <c r="PRJ8" s="851"/>
      <c r="PRK8" s="851"/>
      <c r="PRL8" s="851"/>
      <c r="PRM8" s="851"/>
      <c r="PRN8" s="851"/>
      <c r="PRO8" s="851"/>
      <c r="PRP8" s="851"/>
      <c r="PRQ8" s="851"/>
      <c r="PRR8" s="851"/>
      <c r="PRS8" s="851"/>
      <c r="PRT8" s="851"/>
      <c r="PRU8" s="851"/>
      <c r="PRV8" s="851"/>
      <c r="PRW8" s="851"/>
      <c r="PRX8" s="851"/>
      <c r="PRY8" s="851"/>
      <c r="PRZ8" s="851"/>
      <c r="PSA8" s="851"/>
      <c r="PSB8" s="851"/>
      <c r="PSC8" s="851"/>
      <c r="PSD8" s="851"/>
      <c r="PSE8" s="851"/>
      <c r="PSF8" s="851"/>
      <c r="PSG8" s="851"/>
      <c r="PSH8" s="851"/>
      <c r="PSI8" s="851"/>
      <c r="PSJ8" s="851"/>
      <c r="PSK8" s="851"/>
      <c r="PSL8" s="851"/>
      <c r="PSM8" s="851"/>
      <c r="PSN8" s="851"/>
      <c r="PSO8" s="851"/>
      <c r="PSP8" s="851"/>
      <c r="PSQ8" s="851"/>
      <c r="PSR8" s="851"/>
      <c r="PSS8" s="851"/>
      <c r="PST8" s="851"/>
      <c r="PSU8" s="851"/>
      <c r="PSV8" s="851"/>
      <c r="PSW8" s="851"/>
      <c r="PSX8" s="851"/>
      <c r="PSY8" s="851"/>
      <c r="PSZ8" s="851"/>
      <c r="PTA8" s="851"/>
      <c r="PTB8" s="851"/>
      <c r="PTC8" s="851"/>
      <c r="PTD8" s="851"/>
      <c r="PTE8" s="851"/>
      <c r="PTF8" s="851"/>
      <c r="PTG8" s="851"/>
      <c r="PTH8" s="851"/>
      <c r="PTI8" s="851"/>
      <c r="PTJ8" s="851"/>
      <c r="PTK8" s="851"/>
      <c r="PTL8" s="851"/>
      <c r="PTM8" s="851"/>
      <c r="PTN8" s="851"/>
      <c r="PTO8" s="851"/>
      <c r="PTP8" s="851"/>
      <c r="PTQ8" s="851"/>
      <c r="PTR8" s="851"/>
      <c r="PTS8" s="851"/>
      <c r="PTT8" s="851"/>
      <c r="PTU8" s="851"/>
      <c r="PTV8" s="851"/>
      <c r="PTW8" s="851"/>
      <c r="PTX8" s="851"/>
      <c r="PTY8" s="851"/>
      <c r="PTZ8" s="851"/>
      <c r="PUA8" s="851"/>
      <c r="PUB8" s="851"/>
      <c r="PUC8" s="851"/>
      <c r="PUD8" s="851"/>
      <c r="PUE8" s="851"/>
      <c r="PUF8" s="851"/>
      <c r="PUG8" s="851"/>
      <c r="PUH8" s="851"/>
      <c r="PUI8" s="851"/>
      <c r="PUJ8" s="851"/>
      <c r="PUK8" s="851"/>
      <c r="PUL8" s="851"/>
      <c r="PUM8" s="851"/>
      <c r="PUN8" s="851"/>
      <c r="PUO8" s="851"/>
      <c r="PUP8" s="851"/>
      <c r="PUQ8" s="851"/>
      <c r="PUR8" s="851"/>
      <c r="PUS8" s="851"/>
      <c r="PUT8" s="851"/>
      <c r="PUU8" s="851"/>
      <c r="PUV8" s="851"/>
      <c r="PUW8" s="851"/>
      <c r="PUX8" s="851"/>
      <c r="PUY8" s="851"/>
      <c r="PUZ8" s="851"/>
      <c r="PVA8" s="851"/>
      <c r="PVB8" s="851"/>
      <c r="PVC8" s="851"/>
      <c r="PVD8" s="851"/>
      <c r="PVE8" s="851"/>
      <c r="PVF8" s="851"/>
      <c r="PVG8" s="851"/>
      <c r="PVH8" s="851"/>
      <c r="PVI8" s="851"/>
      <c r="PVJ8" s="851"/>
      <c r="PVK8" s="851"/>
      <c r="PVL8" s="851"/>
      <c r="PVM8" s="851"/>
      <c r="PVN8" s="851"/>
      <c r="PVO8" s="851"/>
      <c r="PVP8" s="851"/>
      <c r="PVQ8" s="851"/>
      <c r="PVR8" s="851"/>
      <c r="PVS8" s="851"/>
      <c r="PVT8" s="851"/>
      <c r="PVU8" s="851"/>
      <c r="PVV8" s="851"/>
      <c r="PVW8" s="851"/>
      <c r="PVX8" s="851"/>
      <c r="PVY8" s="851"/>
      <c r="PVZ8" s="851"/>
      <c r="PWA8" s="851"/>
      <c r="PWB8" s="851"/>
      <c r="PWC8" s="851"/>
      <c r="PWD8" s="851"/>
      <c r="PWE8" s="851"/>
      <c r="PWF8" s="851"/>
      <c r="PWG8" s="851"/>
      <c r="PWH8" s="851"/>
      <c r="PWI8" s="851"/>
      <c r="PWJ8" s="851"/>
      <c r="PWK8" s="851"/>
      <c r="PWL8" s="851"/>
      <c r="PWM8" s="851"/>
      <c r="PWN8" s="851"/>
      <c r="PWO8" s="851"/>
      <c r="PWP8" s="851"/>
      <c r="PWQ8" s="851"/>
      <c r="PWR8" s="851"/>
      <c r="PWS8" s="851"/>
      <c r="PWT8" s="851"/>
      <c r="PWU8" s="851"/>
      <c r="PWV8" s="851"/>
      <c r="PWW8" s="851"/>
      <c r="PWX8" s="851"/>
      <c r="PWY8" s="851"/>
      <c r="PWZ8" s="851"/>
      <c r="PXA8" s="851"/>
      <c r="PXB8" s="851"/>
      <c r="PXC8" s="851"/>
      <c r="PXD8" s="851"/>
      <c r="PXE8" s="851"/>
      <c r="PXF8" s="851"/>
      <c r="PXG8" s="851"/>
      <c r="PXH8" s="851"/>
      <c r="PXI8" s="851"/>
      <c r="PXJ8" s="851"/>
      <c r="PXK8" s="851"/>
      <c r="PXL8" s="851"/>
      <c r="PXM8" s="851"/>
      <c r="PXN8" s="851"/>
      <c r="PXO8" s="851"/>
      <c r="PXP8" s="851"/>
      <c r="PXQ8" s="851"/>
      <c r="PXR8" s="851"/>
      <c r="PXS8" s="851"/>
      <c r="PXT8" s="851"/>
      <c r="PXU8" s="851"/>
      <c r="PXV8" s="851"/>
      <c r="PXW8" s="851"/>
      <c r="PXX8" s="851"/>
      <c r="PXY8" s="851"/>
      <c r="PXZ8" s="851"/>
      <c r="PYA8" s="851"/>
      <c r="PYB8" s="851"/>
      <c r="PYC8" s="851"/>
      <c r="PYD8" s="851"/>
      <c r="PYE8" s="851"/>
      <c r="PYF8" s="851"/>
      <c r="PYG8" s="851"/>
      <c r="PYH8" s="851"/>
      <c r="PYI8" s="851"/>
      <c r="PYJ8" s="851"/>
      <c r="PYK8" s="851"/>
      <c r="PYL8" s="851"/>
      <c r="PYM8" s="851"/>
      <c r="PYN8" s="851"/>
      <c r="PYO8" s="851"/>
      <c r="PYP8" s="851"/>
      <c r="PYQ8" s="851"/>
      <c r="PYR8" s="851"/>
      <c r="PYS8" s="851"/>
      <c r="PYT8" s="851"/>
      <c r="PYU8" s="851"/>
      <c r="PYV8" s="851"/>
      <c r="PYW8" s="851"/>
      <c r="PYX8" s="851"/>
      <c r="PYY8" s="851"/>
      <c r="PYZ8" s="851"/>
      <c r="PZA8" s="851"/>
      <c r="PZB8" s="851"/>
      <c r="PZC8" s="851"/>
      <c r="PZD8" s="851"/>
      <c r="PZE8" s="851"/>
      <c r="PZF8" s="851"/>
      <c r="PZG8" s="851"/>
      <c r="PZH8" s="851"/>
      <c r="PZI8" s="851"/>
      <c r="PZJ8" s="851"/>
      <c r="PZK8" s="851"/>
      <c r="PZL8" s="851"/>
      <c r="PZM8" s="851"/>
      <c r="PZN8" s="851"/>
      <c r="PZO8" s="851"/>
      <c r="PZP8" s="851"/>
      <c r="PZQ8" s="851"/>
      <c r="PZR8" s="851"/>
      <c r="PZS8" s="851"/>
      <c r="PZT8" s="851"/>
      <c r="PZU8" s="851"/>
      <c r="PZV8" s="851"/>
      <c r="PZW8" s="851"/>
      <c r="PZX8" s="851"/>
      <c r="PZY8" s="851"/>
      <c r="PZZ8" s="851"/>
      <c r="QAA8" s="851"/>
      <c r="QAB8" s="851"/>
      <c r="QAC8" s="851"/>
      <c r="QAD8" s="851"/>
      <c r="QAE8" s="851"/>
      <c r="QAF8" s="851"/>
      <c r="QAG8" s="851"/>
      <c r="QAH8" s="851"/>
      <c r="QAI8" s="851"/>
      <c r="QAJ8" s="851"/>
      <c r="QAK8" s="851"/>
      <c r="QAL8" s="851"/>
      <c r="QAM8" s="851"/>
      <c r="QAN8" s="851"/>
      <c r="QAO8" s="851"/>
      <c r="QAP8" s="851"/>
      <c r="QAQ8" s="851"/>
      <c r="QAR8" s="851"/>
      <c r="QAS8" s="851"/>
      <c r="QAT8" s="851"/>
      <c r="QAU8" s="851"/>
      <c r="QAV8" s="851"/>
      <c r="QAW8" s="851"/>
      <c r="QAX8" s="851"/>
      <c r="QAY8" s="851"/>
      <c r="QAZ8" s="851"/>
      <c r="QBA8" s="851"/>
      <c r="QBB8" s="851"/>
      <c r="QBC8" s="851"/>
      <c r="QBD8" s="851"/>
      <c r="QBE8" s="851"/>
      <c r="QBF8" s="851"/>
      <c r="QBG8" s="851"/>
      <c r="QBH8" s="851"/>
      <c r="QBI8" s="851"/>
      <c r="QBJ8" s="851"/>
      <c r="QBK8" s="851"/>
      <c r="QBL8" s="851"/>
      <c r="QBM8" s="851"/>
      <c r="QBN8" s="851"/>
      <c r="QBO8" s="851"/>
      <c r="QBP8" s="851"/>
      <c r="QBQ8" s="851"/>
      <c r="QBR8" s="851"/>
      <c r="QBS8" s="851"/>
      <c r="QBT8" s="851"/>
      <c r="QBU8" s="851"/>
      <c r="QBV8" s="851"/>
      <c r="QBW8" s="851"/>
      <c r="QBX8" s="851"/>
      <c r="QBY8" s="851"/>
      <c r="QBZ8" s="851"/>
      <c r="QCA8" s="851"/>
      <c r="QCB8" s="851"/>
      <c r="QCC8" s="851"/>
      <c r="QCD8" s="851"/>
      <c r="QCE8" s="851"/>
      <c r="QCF8" s="851"/>
      <c r="QCG8" s="851"/>
      <c r="QCH8" s="851"/>
      <c r="QCI8" s="851"/>
      <c r="QCJ8" s="851"/>
      <c r="QCK8" s="851"/>
      <c r="QCL8" s="851"/>
      <c r="QCM8" s="851"/>
      <c r="QCN8" s="851"/>
      <c r="QCO8" s="851"/>
      <c r="QCP8" s="851"/>
      <c r="QCQ8" s="851"/>
      <c r="QCR8" s="851"/>
      <c r="QCS8" s="851"/>
      <c r="QCT8" s="851"/>
      <c r="QCU8" s="851"/>
      <c r="QCV8" s="851"/>
      <c r="QCW8" s="851"/>
      <c r="QCX8" s="851"/>
      <c r="QCY8" s="851"/>
      <c r="QCZ8" s="851"/>
      <c r="QDA8" s="851"/>
      <c r="QDB8" s="851"/>
      <c r="QDC8" s="851"/>
      <c r="QDD8" s="851"/>
      <c r="QDE8" s="851"/>
      <c r="QDF8" s="851"/>
      <c r="QDG8" s="851"/>
      <c r="QDH8" s="851"/>
      <c r="QDI8" s="851"/>
      <c r="QDJ8" s="851"/>
      <c r="QDK8" s="851"/>
      <c r="QDL8" s="851"/>
      <c r="QDM8" s="851"/>
      <c r="QDN8" s="851"/>
      <c r="QDO8" s="851"/>
      <c r="QDP8" s="851"/>
      <c r="QDQ8" s="851"/>
      <c r="QDR8" s="851"/>
      <c r="QDS8" s="851"/>
      <c r="QDT8" s="851"/>
      <c r="QDU8" s="851"/>
      <c r="QDV8" s="851"/>
      <c r="QDW8" s="851"/>
      <c r="QDX8" s="851"/>
      <c r="QDY8" s="851"/>
      <c r="QDZ8" s="851"/>
      <c r="QEA8" s="851"/>
      <c r="QEB8" s="851"/>
      <c r="QEC8" s="851"/>
      <c r="QED8" s="851"/>
      <c r="QEE8" s="851"/>
      <c r="QEF8" s="851"/>
      <c r="QEG8" s="851"/>
      <c r="QEH8" s="851"/>
      <c r="QEI8" s="851"/>
      <c r="QEJ8" s="851"/>
      <c r="QEK8" s="851"/>
      <c r="QEL8" s="851"/>
      <c r="QEM8" s="851"/>
      <c r="QEN8" s="851"/>
      <c r="QEO8" s="851"/>
      <c r="QEP8" s="851"/>
      <c r="QEQ8" s="851"/>
      <c r="QER8" s="851"/>
      <c r="QES8" s="851"/>
      <c r="QET8" s="851"/>
      <c r="QEU8" s="851"/>
      <c r="QEV8" s="851"/>
      <c r="QEW8" s="851"/>
      <c r="QEX8" s="851"/>
      <c r="QEY8" s="851"/>
      <c r="QEZ8" s="851"/>
      <c r="QFA8" s="851"/>
      <c r="QFB8" s="851"/>
      <c r="QFC8" s="851"/>
      <c r="QFD8" s="851"/>
      <c r="QFE8" s="851"/>
      <c r="QFF8" s="851"/>
      <c r="QFG8" s="851"/>
      <c r="QFH8" s="851"/>
      <c r="QFI8" s="851"/>
      <c r="QFJ8" s="851"/>
      <c r="QFK8" s="851"/>
      <c r="QFL8" s="851"/>
      <c r="QFM8" s="851"/>
      <c r="QFN8" s="851"/>
      <c r="QFO8" s="851"/>
      <c r="QFP8" s="851"/>
      <c r="QFQ8" s="851"/>
      <c r="QFR8" s="851"/>
      <c r="QFS8" s="851"/>
      <c r="QFT8" s="851"/>
      <c r="QFU8" s="851"/>
      <c r="QFV8" s="851"/>
      <c r="QFW8" s="851"/>
      <c r="QFX8" s="851"/>
      <c r="QFY8" s="851"/>
      <c r="QFZ8" s="851"/>
      <c r="QGA8" s="851"/>
      <c r="QGB8" s="851"/>
      <c r="QGC8" s="851"/>
      <c r="QGD8" s="851"/>
      <c r="QGE8" s="851"/>
      <c r="QGF8" s="851"/>
      <c r="QGG8" s="851"/>
      <c r="QGH8" s="851"/>
      <c r="QGI8" s="851"/>
      <c r="QGJ8" s="851"/>
      <c r="QGK8" s="851"/>
      <c r="QGL8" s="851"/>
      <c r="QGM8" s="851"/>
      <c r="QGN8" s="851"/>
      <c r="QGO8" s="851"/>
      <c r="QGP8" s="851"/>
      <c r="QGQ8" s="851"/>
      <c r="QGR8" s="851"/>
      <c r="QGS8" s="851"/>
      <c r="QGT8" s="851"/>
      <c r="QGU8" s="851"/>
      <c r="QGV8" s="851"/>
      <c r="QGW8" s="851"/>
      <c r="QGX8" s="851"/>
      <c r="QGY8" s="851"/>
      <c r="QGZ8" s="851"/>
      <c r="QHA8" s="851"/>
      <c r="QHB8" s="851"/>
      <c r="QHC8" s="851"/>
      <c r="QHD8" s="851"/>
      <c r="QHE8" s="851"/>
      <c r="QHF8" s="851"/>
      <c r="QHG8" s="851"/>
      <c r="QHH8" s="851"/>
      <c r="QHI8" s="851"/>
      <c r="QHJ8" s="851"/>
      <c r="QHK8" s="851"/>
      <c r="QHL8" s="851"/>
      <c r="QHM8" s="851"/>
      <c r="QHN8" s="851"/>
      <c r="QHO8" s="851"/>
      <c r="QHP8" s="851"/>
      <c r="QHQ8" s="851"/>
      <c r="QHR8" s="851"/>
      <c r="QHS8" s="851"/>
      <c r="QHT8" s="851"/>
      <c r="QHU8" s="851"/>
      <c r="QHV8" s="851"/>
      <c r="QHW8" s="851"/>
      <c r="QHX8" s="851"/>
      <c r="QHY8" s="851"/>
      <c r="QHZ8" s="851"/>
      <c r="QIA8" s="851"/>
      <c r="QIB8" s="851"/>
      <c r="QIC8" s="851"/>
      <c r="QID8" s="851"/>
      <c r="QIE8" s="851"/>
      <c r="QIF8" s="851"/>
      <c r="QIG8" s="851"/>
      <c r="QIH8" s="851"/>
      <c r="QII8" s="851"/>
      <c r="QIJ8" s="851"/>
      <c r="QIK8" s="851"/>
      <c r="QIL8" s="851"/>
      <c r="QIM8" s="851"/>
      <c r="QIN8" s="851"/>
      <c r="QIO8" s="851"/>
      <c r="QIP8" s="851"/>
      <c r="QIQ8" s="851"/>
      <c r="QIR8" s="851"/>
      <c r="QIS8" s="851"/>
      <c r="QIT8" s="851"/>
      <c r="QIU8" s="851"/>
      <c r="QIV8" s="851"/>
      <c r="QIW8" s="851"/>
      <c r="QIX8" s="851"/>
      <c r="QIY8" s="851"/>
      <c r="QIZ8" s="851"/>
      <c r="QJA8" s="851"/>
      <c r="QJB8" s="851"/>
      <c r="QJC8" s="851"/>
      <c r="QJD8" s="851"/>
      <c r="QJE8" s="851"/>
      <c r="QJF8" s="851"/>
      <c r="QJG8" s="851"/>
      <c r="QJH8" s="851"/>
      <c r="QJI8" s="851"/>
      <c r="QJJ8" s="851"/>
      <c r="QJK8" s="851"/>
      <c r="QJL8" s="851"/>
      <c r="QJM8" s="851"/>
      <c r="QJN8" s="851"/>
      <c r="QJO8" s="851"/>
      <c r="QJP8" s="851"/>
      <c r="QJQ8" s="851"/>
      <c r="QJR8" s="851"/>
      <c r="QJS8" s="851"/>
      <c r="QJT8" s="851"/>
      <c r="QJU8" s="851"/>
      <c r="QJV8" s="851"/>
      <c r="QJW8" s="851"/>
      <c r="QJX8" s="851"/>
      <c r="QJY8" s="851"/>
      <c r="QJZ8" s="851"/>
      <c r="QKA8" s="851"/>
      <c r="QKB8" s="851"/>
      <c r="QKC8" s="851"/>
      <c r="QKD8" s="851"/>
      <c r="QKE8" s="851"/>
      <c r="QKF8" s="851"/>
      <c r="QKG8" s="851"/>
      <c r="QKH8" s="851"/>
      <c r="QKI8" s="851"/>
      <c r="QKJ8" s="851"/>
      <c r="QKK8" s="851"/>
      <c r="QKL8" s="851"/>
      <c r="QKM8" s="851"/>
      <c r="QKN8" s="851"/>
      <c r="QKO8" s="851"/>
      <c r="QKP8" s="851"/>
      <c r="QKQ8" s="851"/>
      <c r="QKR8" s="851"/>
      <c r="QKS8" s="851"/>
      <c r="QKT8" s="851"/>
      <c r="QKU8" s="851"/>
      <c r="QKV8" s="851"/>
      <c r="QKW8" s="851"/>
      <c r="QKX8" s="851"/>
      <c r="QKY8" s="851"/>
      <c r="QKZ8" s="851"/>
      <c r="QLA8" s="851"/>
      <c r="QLB8" s="851"/>
      <c r="QLC8" s="851"/>
      <c r="QLD8" s="851"/>
      <c r="QLE8" s="851"/>
      <c r="QLF8" s="851"/>
      <c r="QLG8" s="851"/>
      <c r="QLH8" s="851"/>
      <c r="QLI8" s="851"/>
      <c r="QLJ8" s="851"/>
      <c r="QLK8" s="851"/>
      <c r="QLL8" s="851"/>
      <c r="QLM8" s="851"/>
      <c r="QLN8" s="851"/>
      <c r="QLO8" s="851"/>
      <c r="QLP8" s="851"/>
      <c r="QLQ8" s="851"/>
      <c r="QLR8" s="851"/>
      <c r="QLS8" s="851"/>
      <c r="QLT8" s="851"/>
      <c r="QLU8" s="851"/>
      <c r="QLV8" s="851"/>
      <c r="QLW8" s="851"/>
      <c r="QLX8" s="851"/>
      <c r="QLY8" s="851"/>
      <c r="QLZ8" s="851"/>
      <c r="QMA8" s="851"/>
      <c r="QMB8" s="851"/>
      <c r="QMC8" s="851"/>
      <c r="QMD8" s="851"/>
      <c r="QME8" s="851"/>
      <c r="QMF8" s="851"/>
      <c r="QMG8" s="851"/>
      <c r="QMH8" s="851"/>
      <c r="QMI8" s="851"/>
      <c r="QMJ8" s="851"/>
      <c r="QMK8" s="851"/>
      <c r="QML8" s="851"/>
      <c r="QMM8" s="851"/>
      <c r="QMN8" s="851"/>
      <c r="QMO8" s="851"/>
      <c r="QMP8" s="851"/>
      <c r="QMQ8" s="851"/>
      <c r="QMR8" s="851"/>
      <c r="QMS8" s="851"/>
      <c r="QMT8" s="851"/>
      <c r="QMU8" s="851"/>
      <c r="QMV8" s="851"/>
      <c r="QMW8" s="851"/>
      <c r="QMX8" s="851"/>
      <c r="QMY8" s="851"/>
      <c r="QMZ8" s="851"/>
      <c r="QNA8" s="851"/>
      <c r="QNB8" s="851"/>
      <c r="QNC8" s="851"/>
      <c r="QND8" s="851"/>
      <c r="QNE8" s="851"/>
      <c r="QNF8" s="851"/>
      <c r="QNG8" s="851"/>
      <c r="QNH8" s="851"/>
      <c r="QNI8" s="851"/>
      <c r="QNJ8" s="851"/>
      <c r="QNK8" s="851"/>
      <c r="QNL8" s="851"/>
      <c r="QNM8" s="851"/>
      <c r="QNN8" s="851"/>
      <c r="QNO8" s="851"/>
      <c r="QNP8" s="851"/>
      <c r="QNQ8" s="851"/>
      <c r="QNR8" s="851"/>
      <c r="QNS8" s="851"/>
      <c r="QNT8" s="851"/>
      <c r="QNU8" s="851"/>
      <c r="QNV8" s="851"/>
      <c r="QNW8" s="851"/>
      <c r="QNX8" s="851"/>
      <c r="QNY8" s="851"/>
      <c r="QNZ8" s="851"/>
      <c r="QOA8" s="851"/>
      <c r="QOB8" s="851"/>
      <c r="QOC8" s="851"/>
      <c r="QOD8" s="851"/>
      <c r="QOE8" s="851"/>
      <c r="QOF8" s="851"/>
      <c r="QOG8" s="851"/>
      <c r="QOH8" s="851"/>
      <c r="QOI8" s="851"/>
      <c r="QOJ8" s="851"/>
      <c r="QOK8" s="851"/>
      <c r="QOL8" s="851"/>
      <c r="QOM8" s="851"/>
      <c r="QON8" s="851"/>
      <c r="QOO8" s="851"/>
      <c r="QOP8" s="851"/>
      <c r="QOQ8" s="851"/>
      <c r="QOR8" s="851"/>
      <c r="QOS8" s="851"/>
      <c r="QOT8" s="851"/>
      <c r="QOU8" s="851"/>
      <c r="QOV8" s="851"/>
      <c r="QOW8" s="851"/>
      <c r="QOX8" s="851"/>
      <c r="QOY8" s="851"/>
      <c r="QOZ8" s="851"/>
      <c r="QPA8" s="851"/>
      <c r="QPB8" s="851"/>
      <c r="QPC8" s="851"/>
      <c r="QPD8" s="851"/>
      <c r="QPE8" s="851"/>
      <c r="QPF8" s="851"/>
      <c r="QPG8" s="851"/>
      <c r="QPH8" s="851"/>
      <c r="QPI8" s="851"/>
      <c r="QPJ8" s="851"/>
      <c r="QPK8" s="851"/>
      <c r="QPL8" s="851"/>
      <c r="QPM8" s="851"/>
      <c r="QPN8" s="851"/>
      <c r="QPO8" s="851"/>
      <c r="QPP8" s="851"/>
      <c r="QPQ8" s="851"/>
      <c r="QPR8" s="851"/>
      <c r="QPS8" s="851"/>
      <c r="QPT8" s="851"/>
      <c r="QPU8" s="851"/>
      <c r="QPV8" s="851"/>
      <c r="QPW8" s="851"/>
      <c r="QPX8" s="851"/>
      <c r="QPY8" s="851"/>
      <c r="QPZ8" s="851"/>
      <c r="QQA8" s="851"/>
      <c r="QQB8" s="851"/>
      <c r="QQC8" s="851"/>
      <c r="QQD8" s="851"/>
      <c r="QQE8" s="851"/>
      <c r="QQF8" s="851"/>
      <c r="QQG8" s="851"/>
      <c r="QQH8" s="851"/>
      <c r="QQI8" s="851"/>
      <c r="QQJ8" s="851"/>
      <c r="QQK8" s="851"/>
      <c r="QQL8" s="851"/>
      <c r="QQM8" s="851"/>
      <c r="QQN8" s="851"/>
      <c r="QQO8" s="851"/>
      <c r="QQP8" s="851"/>
      <c r="QQQ8" s="851"/>
      <c r="QQR8" s="851"/>
      <c r="QQS8" s="851"/>
      <c r="QQT8" s="851"/>
      <c r="QQU8" s="851"/>
      <c r="QQV8" s="851"/>
      <c r="QQW8" s="851"/>
      <c r="QQX8" s="851"/>
      <c r="QQY8" s="851"/>
      <c r="QQZ8" s="851"/>
      <c r="QRA8" s="851"/>
      <c r="QRB8" s="851"/>
      <c r="QRC8" s="851"/>
      <c r="QRD8" s="851"/>
      <c r="QRE8" s="851"/>
      <c r="QRF8" s="851"/>
      <c r="QRG8" s="851"/>
      <c r="QRH8" s="851"/>
      <c r="QRI8" s="851"/>
      <c r="QRJ8" s="851"/>
      <c r="QRK8" s="851"/>
      <c r="QRL8" s="851"/>
      <c r="QRM8" s="851"/>
      <c r="QRN8" s="851"/>
      <c r="QRO8" s="851"/>
      <c r="QRP8" s="851"/>
      <c r="QRQ8" s="851"/>
      <c r="QRR8" s="851"/>
      <c r="QRS8" s="851"/>
      <c r="QRT8" s="851"/>
      <c r="QRU8" s="851"/>
      <c r="QRV8" s="851"/>
      <c r="QRW8" s="851"/>
      <c r="QRX8" s="851"/>
      <c r="QRY8" s="851"/>
      <c r="QRZ8" s="851"/>
      <c r="QSA8" s="851"/>
      <c r="QSB8" s="851"/>
      <c r="QSC8" s="851"/>
      <c r="QSD8" s="851"/>
      <c r="QSE8" s="851"/>
      <c r="QSF8" s="851"/>
      <c r="QSG8" s="851"/>
      <c r="QSH8" s="851"/>
      <c r="QSI8" s="851"/>
      <c r="QSJ8" s="851"/>
      <c r="QSK8" s="851"/>
      <c r="QSL8" s="851"/>
      <c r="QSM8" s="851"/>
      <c r="QSN8" s="851"/>
      <c r="QSO8" s="851"/>
      <c r="QSP8" s="851"/>
      <c r="QSQ8" s="851"/>
      <c r="QSR8" s="851"/>
      <c r="QSS8" s="851"/>
      <c r="QST8" s="851"/>
      <c r="QSU8" s="851"/>
      <c r="QSV8" s="851"/>
      <c r="QSW8" s="851"/>
      <c r="QSX8" s="851"/>
      <c r="QSY8" s="851"/>
      <c r="QSZ8" s="851"/>
      <c r="QTA8" s="851"/>
      <c r="QTB8" s="851"/>
      <c r="QTC8" s="851"/>
      <c r="QTD8" s="851"/>
      <c r="QTE8" s="851"/>
      <c r="QTF8" s="851"/>
      <c r="QTG8" s="851"/>
      <c r="QTH8" s="851"/>
      <c r="QTI8" s="851"/>
      <c r="QTJ8" s="851"/>
      <c r="QTK8" s="851"/>
      <c r="QTL8" s="851"/>
      <c r="QTM8" s="851"/>
      <c r="QTN8" s="851"/>
      <c r="QTO8" s="851"/>
      <c r="QTP8" s="851"/>
      <c r="QTQ8" s="851"/>
      <c r="QTR8" s="851"/>
      <c r="QTS8" s="851"/>
      <c r="QTT8" s="851"/>
      <c r="QTU8" s="851"/>
      <c r="QTV8" s="851"/>
      <c r="QTW8" s="851"/>
      <c r="QTX8" s="851"/>
      <c r="QTY8" s="851"/>
      <c r="QTZ8" s="851"/>
      <c r="QUA8" s="851"/>
      <c r="QUB8" s="851"/>
      <c r="QUC8" s="851"/>
      <c r="QUD8" s="851"/>
      <c r="QUE8" s="851"/>
      <c r="QUF8" s="851"/>
      <c r="QUG8" s="851"/>
      <c r="QUH8" s="851"/>
      <c r="QUI8" s="851"/>
      <c r="QUJ8" s="851"/>
      <c r="QUK8" s="851"/>
      <c r="QUL8" s="851"/>
      <c r="QUM8" s="851"/>
      <c r="QUN8" s="851"/>
      <c r="QUO8" s="851"/>
      <c r="QUP8" s="851"/>
      <c r="QUQ8" s="851"/>
      <c r="QUR8" s="851"/>
      <c r="QUS8" s="851"/>
      <c r="QUT8" s="851"/>
      <c r="QUU8" s="851"/>
      <c r="QUV8" s="851"/>
      <c r="QUW8" s="851"/>
      <c r="QUX8" s="851"/>
      <c r="QUY8" s="851"/>
      <c r="QUZ8" s="851"/>
      <c r="QVA8" s="851"/>
      <c r="QVB8" s="851"/>
      <c r="QVC8" s="851"/>
      <c r="QVD8" s="851"/>
      <c r="QVE8" s="851"/>
      <c r="QVF8" s="851"/>
      <c r="QVG8" s="851"/>
      <c r="QVH8" s="851"/>
      <c r="QVI8" s="851"/>
      <c r="QVJ8" s="851"/>
      <c r="QVK8" s="851"/>
      <c r="QVL8" s="851"/>
      <c r="QVM8" s="851"/>
      <c r="QVN8" s="851"/>
      <c r="QVO8" s="851"/>
      <c r="QVP8" s="851"/>
      <c r="QVQ8" s="851"/>
      <c r="QVR8" s="851"/>
      <c r="QVS8" s="851"/>
      <c r="QVT8" s="851"/>
      <c r="QVU8" s="851"/>
      <c r="QVV8" s="851"/>
      <c r="QVW8" s="851"/>
      <c r="QVX8" s="851"/>
      <c r="QVY8" s="851"/>
      <c r="QVZ8" s="851"/>
      <c r="QWA8" s="851"/>
      <c r="QWB8" s="851"/>
      <c r="QWC8" s="851"/>
      <c r="QWD8" s="851"/>
      <c r="QWE8" s="851"/>
      <c r="QWF8" s="851"/>
      <c r="QWG8" s="851"/>
      <c r="QWH8" s="851"/>
      <c r="QWI8" s="851"/>
      <c r="QWJ8" s="851"/>
      <c r="QWK8" s="851"/>
      <c r="QWL8" s="851"/>
      <c r="QWM8" s="851"/>
      <c r="QWN8" s="851"/>
      <c r="QWO8" s="851"/>
      <c r="QWP8" s="851"/>
      <c r="QWQ8" s="851"/>
      <c r="QWR8" s="851"/>
      <c r="QWS8" s="851"/>
      <c r="QWT8" s="851"/>
      <c r="QWU8" s="851"/>
      <c r="QWV8" s="851"/>
      <c r="QWW8" s="851"/>
      <c r="QWX8" s="851"/>
      <c r="QWY8" s="851"/>
      <c r="QWZ8" s="851"/>
      <c r="QXA8" s="851"/>
      <c r="QXB8" s="851"/>
      <c r="QXC8" s="851"/>
      <c r="QXD8" s="851"/>
      <c r="QXE8" s="851"/>
      <c r="QXF8" s="851"/>
      <c r="QXG8" s="851"/>
      <c r="QXH8" s="851"/>
      <c r="QXI8" s="851"/>
      <c r="QXJ8" s="851"/>
      <c r="QXK8" s="851"/>
      <c r="QXL8" s="851"/>
      <c r="QXM8" s="851"/>
      <c r="QXN8" s="851"/>
      <c r="QXO8" s="851"/>
      <c r="QXP8" s="851"/>
      <c r="QXQ8" s="851"/>
      <c r="QXR8" s="851"/>
      <c r="QXS8" s="851"/>
      <c r="QXT8" s="851"/>
      <c r="QXU8" s="851"/>
      <c r="QXV8" s="851"/>
      <c r="QXW8" s="851"/>
      <c r="QXX8" s="851"/>
      <c r="QXY8" s="851"/>
      <c r="QXZ8" s="851"/>
      <c r="QYA8" s="851"/>
      <c r="QYB8" s="851"/>
      <c r="QYC8" s="851"/>
      <c r="QYD8" s="851"/>
      <c r="QYE8" s="851"/>
      <c r="QYF8" s="851"/>
      <c r="QYG8" s="851"/>
      <c r="QYH8" s="851"/>
      <c r="QYI8" s="851"/>
      <c r="QYJ8" s="851"/>
      <c r="QYK8" s="851"/>
      <c r="QYL8" s="851"/>
      <c r="QYM8" s="851"/>
      <c r="QYN8" s="851"/>
      <c r="QYO8" s="851"/>
      <c r="QYP8" s="851"/>
      <c r="QYQ8" s="851"/>
      <c r="QYR8" s="851"/>
      <c r="QYS8" s="851"/>
      <c r="QYT8" s="851"/>
      <c r="QYU8" s="851"/>
      <c r="QYV8" s="851"/>
      <c r="QYW8" s="851"/>
      <c r="QYX8" s="851"/>
      <c r="QYY8" s="851"/>
      <c r="QYZ8" s="851"/>
      <c r="QZA8" s="851"/>
      <c r="QZB8" s="851"/>
      <c r="QZC8" s="851"/>
      <c r="QZD8" s="851"/>
      <c r="QZE8" s="851"/>
      <c r="QZF8" s="851"/>
      <c r="QZG8" s="851"/>
      <c r="QZH8" s="851"/>
      <c r="QZI8" s="851"/>
      <c r="QZJ8" s="851"/>
      <c r="QZK8" s="851"/>
      <c r="QZL8" s="851"/>
      <c r="QZM8" s="851"/>
      <c r="QZN8" s="851"/>
      <c r="QZO8" s="851"/>
      <c r="QZP8" s="851"/>
      <c r="QZQ8" s="851"/>
      <c r="QZR8" s="851"/>
      <c r="QZS8" s="851"/>
      <c r="QZT8" s="851"/>
      <c r="QZU8" s="851"/>
      <c r="QZV8" s="851"/>
      <c r="QZW8" s="851"/>
      <c r="QZX8" s="851"/>
      <c r="QZY8" s="851"/>
      <c r="QZZ8" s="851"/>
      <c r="RAA8" s="851"/>
      <c r="RAB8" s="851"/>
      <c r="RAC8" s="851"/>
      <c r="RAD8" s="851"/>
      <c r="RAE8" s="851"/>
      <c r="RAF8" s="851"/>
      <c r="RAG8" s="851"/>
      <c r="RAH8" s="851"/>
      <c r="RAI8" s="851"/>
      <c r="RAJ8" s="851"/>
      <c r="RAK8" s="851"/>
      <c r="RAL8" s="851"/>
      <c r="RAM8" s="851"/>
      <c r="RAN8" s="851"/>
      <c r="RAO8" s="851"/>
      <c r="RAP8" s="851"/>
      <c r="RAQ8" s="851"/>
      <c r="RAR8" s="851"/>
      <c r="RAS8" s="851"/>
      <c r="RAT8" s="851"/>
      <c r="RAU8" s="851"/>
      <c r="RAV8" s="851"/>
      <c r="RAW8" s="851"/>
      <c r="RAX8" s="851"/>
      <c r="RAY8" s="851"/>
      <c r="RAZ8" s="851"/>
      <c r="RBA8" s="851"/>
      <c r="RBB8" s="851"/>
      <c r="RBC8" s="851"/>
      <c r="RBD8" s="851"/>
      <c r="RBE8" s="851"/>
      <c r="RBF8" s="851"/>
      <c r="RBG8" s="851"/>
      <c r="RBH8" s="851"/>
      <c r="RBI8" s="851"/>
      <c r="RBJ8" s="851"/>
      <c r="RBK8" s="851"/>
      <c r="RBL8" s="851"/>
      <c r="RBM8" s="851"/>
      <c r="RBN8" s="851"/>
      <c r="RBO8" s="851"/>
      <c r="RBP8" s="851"/>
      <c r="RBQ8" s="851"/>
      <c r="RBR8" s="851"/>
      <c r="RBS8" s="851"/>
      <c r="RBT8" s="851"/>
      <c r="RBU8" s="851"/>
      <c r="RBV8" s="851"/>
      <c r="RBW8" s="851"/>
      <c r="RBX8" s="851"/>
      <c r="RBY8" s="851"/>
      <c r="RBZ8" s="851"/>
      <c r="RCA8" s="851"/>
      <c r="RCB8" s="851"/>
      <c r="RCC8" s="851"/>
      <c r="RCD8" s="851"/>
      <c r="RCE8" s="851"/>
      <c r="RCF8" s="851"/>
      <c r="RCG8" s="851"/>
      <c r="RCH8" s="851"/>
      <c r="RCI8" s="851"/>
      <c r="RCJ8" s="851"/>
      <c r="RCK8" s="851"/>
      <c r="RCL8" s="851"/>
      <c r="RCM8" s="851"/>
      <c r="RCN8" s="851"/>
      <c r="RCO8" s="851"/>
      <c r="RCP8" s="851"/>
      <c r="RCQ8" s="851"/>
      <c r="RCR8" s="851"/>
      <c r="RCS8" s="851"/>
      <c r="RCT8" s="851"/>
      <c r="RCU8" s="851"/>
      <c r="RCV8" s="851"/>
      <c r="RCW8" s="851"/>
      <c r="RCX8" s="851"/>
      <c r="RCY8" s="851"/>
      <c r="RCZ8" s="851"/>
      <c r="RDA8" s="851"/>
      <c r="RDB8" s="851"/>
      <c r="RDC8" s="851"/>
      <c r="RDD8" s="851"/>
      <c r="RDE8" s="851"/>
      <c r="RDF8" s="851"/>
      <c r="RDG8" s="851"/>
      <c r="RDH8" s="851"/>
      <c r="RDI8" s="851"/>
      <c r="RDJ8" s="851"/>
      <c r="RDK8" s="851"/>
      <c r="RDL8" s="851"/>
      <c r="RDM8" s="851"/>
      <c r="RDN8" s="851"/>
      <c r="RDO8" s="851"/>
      <c r="RDP8" s="851"/>
      <c r="RDQ8" s="851"/>
      <c r="RDR8" s="851"/>
      <c r="RDS8" s="851"/>
      <c r="RDT8" s="851"/>
      <c r="RDU8" s="851"/>
      <c r="RDV8" s="851"/>
      <c r="RDW8" s="851"/>
      <c r="RDX8" s="851"/>
      <c r="RDY8" s="851"/>
      <c r="RDZ8" s="851"/>
      <c r="REA8" s="851"/>
      <c r="REB8" s="851"/>
      <c r="REC8" s="851"/>
      <c r="RED8" s="851"/>
      <c r="REE8" s="851"/>
      <c r="REF8" s="851"/>
      <c r="REG8" s="851"/>
      <c r="REH8" s="851"/>
      <c r="REI8" s="851"/>
      <c r="REJ8" s="851"/>
      <c r="REK8" s="851"/>
      <c r="REL8" s="851"/>
      <c r="REM8" s="851"/>
      <c r="REN8" s="851"/>
      <c r="REO8" s="851"/>
      <c r="REP8" s="851"/>
      <c r="REQ8" s="851"/>
      <c r="RER8" s="851"/>
      <c r="RES8" s="851"/>
      <c r="RET8" s="851"/>
      <c r="REU8" s="851"/>
      <c r="REV8" s="851"/>
      <c r="REW8" s="851"/>
      <c r="REX8" s="851"/>
      <c r="REY8" s="851"/>
      <c r="REZ8" s="851"/>
      <c r="RFA8" s="851"/>
      <c r="RFB8" s="851"/>
      <c r="RFC8" s="851"/>
      <c r="RFD8" s="851"/>
      <c r="RFE8" s="851"/>
      <c r="RFF8" s="851"/>
      <c r="RFG8" s="851"/>
      <c r="RFH8" s="851"/>
      <c r="RFI8" s="851"/>
      <c r="RFJ8" s="851"/>
      <c r="RFK8" s="851"/>
      <c r="RFL8" s="851"/>
      <c r="RFM8" s="851"/>
      <c r="RFN8" s="851"/>
      <c r="RFO8" s="851"/>
      <c r="RFP8" s="851"/>
      <c r="RFQ8" s="851"/>
      <c r="RFR8" s="851"/>
      <c r="RFS8" s="851"/>
      <c r="RFT8" s="851"/>
      <c r="RFU8" s="851"/>
      <c r="RFV8" s="851"/>
      <c r="RFW8" s="851"/>
      <c r="RFX8" s="851"/>
      <c r="RFY8" s="851"/>
      <c r="RFZ8" s="851"/>
      <c r="RGA8" s="851"/>
      <c r="RGB8" s="851"/>
      <c r="RGC8" s="851"/>
      <c r="RGD8" s="851"/>
      <c r="RGE8" s="851"/>
      <c r="RGF8" s="851"/>
      <c r="RGG8" s="851"/>
      <c r="RGH8" s="851"/>
      <c r="RGI8" s="851"/>
      <c r="RGJ8" s="851"/>
      <c r="RGK8" s="851"/>
      <c r="RGL8" s="851"/>
      <c r="RGM8" s="851"/>
      <c r="RGN8" s="851"/>
      <c r="RGO8" s="851"/>
      <c r="RGP8" s="851"/>
      <c r="RGQ8" s="851"/>
      <c r="RGR8" s="851"/>
      <c r="RGS8" s="851"/>
      <c r="RGT8" s="851"/>
      <c r="RGU8" s="851"/>
      <c r="RGV8" s="851"/>
      <c r="RGW8" s="851"/>
      <c r="RGX8" s="851"/>
      <c r="RGY8" s="851"/>
      <c r="RGZ8" s="851"/>
      <c r="RHA8" s="851"/>
      <c r="RHB8" s="851"/>
      <c r="RHC8" s="851"/>
      <c r="RHD8" s="851"/>
      <c r="RHE8" s="851"/>
      <c r="RHF8" s="851"/>
      <c r="RHG8" s="851"/>
      <c r="RHH8" s="851"/>
      <c r="RHI8" s="851"/>
      <c r="RHJ8" s="851"/>
      <c r="RHK8" s="851"/>
      <c r="RHL8" s="851"/>
      <c r="RHM8" s="851"/>
      <c r="RHN8" s="851"/>
      <c r="RHO8" s="851"/>
      <c r="RHP8" s="851"/>
      <c r="RHQ8" s="851"/>
      <c r="RHR8" s="851"/>
      <c r="RHS8" s="851"/>
      <c r="RHT8" s="851"/>
      <c r="RHU8" s="851"/>
      <c r="RHV8" s="851"/>
      <c r="RHW8" s="851"/>
      <c r="RHX8" s="851"/>
      <c r="RHY8" s="851"/>
      <c r="RHZ8" s="851"/>
      <c r="RIA8" s="851"/>
      <c r="RIB8" s="851"/>
      <c r="RIC8" s="851"/>
      <c r="RID8" s="851"/>
      <c r="RIE8" s="851"/>
      <c r="RIF8" s="851"/>
      <c r="RIG8" s="851"/>
      <c r="RIH8" s="851"/>
      <c r="RII8" s="851"/>
      <c r="RIJ8" s="851"/>
      <c r="RIK8" s="851"/>
      <c r="RIL8" s="851"/>
      <c r="RIM8" s="851"/>
      <c r="RIN8" s="851"/>
      <c r="RIO8" s="851"/>
      <c r="RIP8" s="851"/>
      <c r="RIQ8" s="851"/>
      <c r="RIR8" s="851"/>
      <c r="RIS8" s="851"/>
      <c r="RIT8" s="851"/>
      <c r="RIU8" s="851"/>
      <c r="RIV8" s="851"/>
      <c r="RIW8" s="851"/>
      <c r="RIX8" s="851"/>
      <c r="RIY8" s="851"/>
      <c r="RIZ8" s="851"/>
      <c r="RJA8" s="851"/>
      <c r="RJB8" s="851"/>
      <c r="RJC8" s="851"/>
      <c r="RJD8" s="851"/>
      <c r="RJE8" s="851"/>
      <c r="RJF8" s="851"/>
      <c r="RJG8" s="851"/>
      <c r="RJH8" s="851"/>
      <c r="RJI8" s="851"/>
      <c r="RJJ8" s="851"/>
      <c r="RJK8" s="851"/>
      <c r="RJL8" s="851"/>
      <c r="RJM8" s="851"/>
      <c r="RJN8" s="851"/>
      <c r="RJO8" s="851"/>
      <c r="RJP8" s="851"/>
      <c r="RJQ8" s="851"/>
      <c r="RJR8" s="851"/>
      <c r="RJS8" s="851"/>
      <c r="RJT8" s="851"/>
      <c r="RJU8" s="851"/>
      <c r="RJV8" s="851"/>
      <c r="RJW8" s="851"/>
      <c r="RJX8" s="851"/>
      <c r="RJY8" s="851"/>
      <c r="RJZ8" s="851"/>
      <c r="RKA8" s="851"/>
      <c r="RKB8" s="851"/>
      <c r="RKC8" s="851"/>
      <c r="RKD8" s="851"/>
      <c r="RKE8" s="851"/>
      <c r="RKF8" s="851"/>
      <c r="RKG8" s="851"/>
      <c r="RKH8" s="851"/>
      <c r="RKI8" s="851"/>
      <c r="RKJ8" s="851"/>
      <c r="RKK8" s="851"/>
      <c r="RKL8" s="851"/>
      <c r="RKM8" s="851"/>
      <c r="RKN8" s="851"/>
      <c r="RKO8" s="851"/>
      <c r="RKP8" s="851"/>
      <c r="RKQ8" s="851"/>
      <c r="RKR8" s="851"/>
      <c r="RKS8" s="851"/>
      <c r="RKT8" s="851"/>
      <c r="RKU8" s="851"/>
      <c r="RKV8" s="851"/>
      <c r="RKW8" s="851"/>
      <c r="RKX8" s="851"/>
      <c r="RKY8" s="851"/>
      <c r="RKZ8" s="851"/>
      <c r="RLA8" s="851"/>
      <c r="RLB8" s="851"/>
      <c r="RLC8" s="851"/>
      <c r="RLD8" s="851"/>
      <c r="RLE8" s="851"/>
      <c r="RLF8" s="851"/>
      <c r="RLG8" s="851"/>
      <c r="RLH8" s="851"/>
      <c r="RLI8" s="851"/>
      <c r="RLJ8" s="851"/>
      <c r="RLK8" s="851"/>
      <c r="RLL8" s="851"/>
      <c r="RLM8" s="851"/>
      <c r="RLN8" s="851"/>
      <c r="RLO8" s="851"/>
      <c r="RLP8" s="851"/>
      <c r="RLQ8" s="851"/>
      <c r="RLR8" s="851"/>
      <c r="RLS8" s="851"/>
      <c r="RLT8" s="851"/>
      <c r="RLU8" s="851"/>
      <c r="RLV8" s="851"/>
      <c r="RLW8" s="851"/>
      <c r="RLX8" s="851"/>
      <c r="RLY8" s="851"/>
      <c r="RLZ8" s="851"/>
      <c r="RMA8" s="851"/>
      <c r="RMB8" s="851"/>
      <c r="RMC8" s="851"/>
      <c r="RMD8" s="851"/>
      <c r="RME8" s="851"/>
      <c r="RMF8" s="851"/>
      <c r="RMG8" s="851"/>
      <c r="RMH8" s="851"/>
      <c r="RMI8" s="851"/>
      <c r="RMJ8" s="851"/>
      <c r="RMK8" s="851"/>
      <c r="RML8" s="851"/>
      <c r="RMM8" s="851"/>
      <c r="RMN8" s="851"/>
      <c r="RMO8" s="851"/>
      <c r="RMP8" s="851"/>
      <c r="RMQ8" s="851"/>
      <c r="RMR8" s="851"/>
      <c r="RMS8" s="851"/>
      <c r="RMT8" s="851"/>
      <c r="RMU8" s="851"/>
      <c r="RMV8" s="851"/>
      <c r="RMW8" s="851"/>
      <c r="RMX8" s="851"/>
      <c r="RMY8" s="851"/>
      <c r="RMZ8" s="851"/>
      <c r="RNA8" s="851"/>
      <c r="RNB8" s="851"/>
      <c r="RNC8" s="851"/>
      <c r="RND8" s="851"/>
      <c r="RNE8" s="851"/>
      <c r="RNF8" s="851"/>
      <c r="RNG8" s="851"/>
      <c r="RNH8" s="851"/>
      <c r="RNI8" s="851"/>
      <c r="RNJ8" s="851"/>
      <c r="RNK8" s="851"/>
      <c r="RNL8" s="851"/>
      <c r="RNM8" s="851"/>
      <c r="RNN8" s="851"/>
      <c r="RNO8" s="851"/>
      <c r="RNP8" s="851"/>
      <c r="RNQ8" s="851"/>
      <c r="RNR8" s="851"/>
      <c r="RNS8" s="851"/>
      <c r="RNT8" s="851"/>
      <c r="RNU8" s="851"/>
      <c r="RNV8" s="851"/>
      <c r="RNW8" s="851"/>
      <c r="RNX8" s="851"/>
      <c r="RNY8" s="851"/>
      <c r="RNZ8" s="851"/>
      <c r="ROA8" s="851"/>
      <c r="ROB8" s="851"/>
      <c r="ROC8" s="851"/>
      <c r="ROD8" s="851"/>
      <c r="ROE8" s="851"/>
      <c r="ROF8" s="851"/>
      <c r="ROG8" s="851"/>
      <c r="ROH8" s="851"/>
      <c r="ROI8" s="851"/>
      <c r="ROJ8" s="851"/>
      <c r="ROK8" s="851"/>
      <c r="ROL8" s="851"/>
      <c r="ROM8" s="851"/>
      <c r="RON8" s="851"/>
      <c r="ROO8" s="851"/>
      <c r="ROP8" s="851"/>
      <c r="ROQ8" s="851"/>
      <c r="ROR8" s="851"/>
      <c r="ROS8" s="851"/>
      <c r="ROT8" s="851"/>
      <c r="ROU8" s="851"/>
      <c r="ROV8" s="851"/>
      <c r="ROW8" s="851"/>
      <c r="ROX8" s="851"/>
      <c r="ROY8" s="851"/>
      <c r="ROZ8" s="851"/>
      <c r="RPA8" s="851"/>
      <c r="RPB8" s="851"/>
      <c r="RPC8" s="851"/>
      <c r="RPD8" s="851"/>
      <c r="RPE8" s="851"/>
      <c r="RPF8" s="851"/>
      <c r="RPG8" s="851"/>
      <c r="RPH8" s="851"/>
      <c r="RPI8" s="851"/>
      <c r="RPJ8" s="851"/>
      <c r="RPK8" s="851"/>
      <c r="RPL8" s="851"/>
      <c r="RPM8" s="851"/>
      <c r="RPN8" s="851"/>
      <c r="RPO8" s="851"/>
      <c r="RPP8" s="851"/>
      <c r="RPQ8" s="851"/>
      <c r="RPR8" s="851"/>
      <c r="RPS8" s="851"/>
      <c r="RPT8" s="851"/>
      <c r="RPU8" s="851"/>
      <c r="RPV8" s="851"/>
      <c r="RPW8" s="851"/>
      <c r="RPX8" s="851"/>
      <c r="RPY8" s="851"/>
      <c r="RPZ8" s="851"/>
      <c r="RQA8" s="851"/>
      <c r="RQB8" s="851"/>
      <c r="RQC8" s="851"/>
      <c r="RQD8" s="851"/>
      <c r="RQE8" s="851"/>
      <c r="RQF8" s="851"/>
      <c r="RQG8" s="851"/>
      <c r="RQH8" s="851"/>
      <c r="RQI8" s="851"/>
      <c r="RQJ8" s="851"/>
      <c r="RQK8" s="851"/>
      <c r="RQL8" s="851"/>
      <c r="RQM8" s="851"/>
      <c r="RQN8" s="851"/>
      <c r="RQO8" s="851"/>
      <c r="RQP8" s="851"/>
      <c r="RQQ8" s="851"/>
      <c r="RQR8" s="851"/>
      <c r="RQS8" s="851"/>
      <c r="RQT8" s="851"/>
      <c r="RQU8" s="851"/>
      <c r="RQV8" s="851"/>
      <c r="RQW8" s="851"/>
      <c r="RQX8" s="851"/>
      <c r="RQY8" s="851"/>
      <c r="RQZ8" s="851"/>
      <c r="RRA8" s="851"/>
      <c r="RRB8" s="851"/>
      <c r="RRC8" s="851"/>
      <c r="RRD8" s="851"/>
      <c r="RRE8" s="851"/>
      <c r="RRF8" s="851"/>
      <c r="RRG8" s="851"/>
      <c r="RRH8" s="851"/>
      <c r="RRI8" s="851"/>
      <c r="RRJ8" s="851"/>
      <c r="RRK8" s="851"/>
      <c r="RRL8" s="851"/>
      <c r="RRM8" s="851"/>
      <c r="RRN8" s="851"/>
      <c r="RRO8" s="851"/>
      <c r="RRP8" s="851"/>
      <c r="RRQ8" s="851"/>
      <c r="RRR8" s="851"/>
      <c r="RRS8" s="851"/>
      <c r="RRT8" s="851"/>
      <c r="RRU8" s="851"/>
      <c r="RRV8" s="851"/>
      <c r="RRW8" s="851"/>
      <c r="RRX8" s="851"/>
      <c r="RRY8" s="851"/>
      <c r="RRZ8" s="851"/>
      <c r="RSA8" s="851"/>
      <c r="RSB8" s="851"/>
      <c r="RSC8" s="851"/>
      <c r="RSD8" s="851"/>
      <c r="RSE8" s="851"/>
      <c r="RSF8" s="851"/>
      <c r="RSG8" s="851"/>
      <c r="RSH8" s="851"/>
      <c r="RSI8" s="851"/>
      <c r="RSJ8" s="851"/>
      <c r="RSK8" s="851"/>
      <c r="RSL8" s="851"/>
      <c r="RSM8" s="851"/>
      <c r="RSN8" s="851"/>
      <c r="RSO8" s="851"/>
      <c r="RSP8" s="851"/>
      <c r="RSQ8" s="851"/>
      <c r="RSR8" s="851"/>
      <c r="RSS8" s="851"/>
      <c r="RST8" s="851"/>
      <c r="RSU8" s="851"/>
      <c r="RSV8" s="851"/>
      <c r="RSW8" s="851"/>
      <c r="RSX8" s="851"/>
      <c r="RSY8" s="851"/>
      <c r="RSZ8" s="851"/>
      <c r="RTA8" s="851"/>
      <c r="RTB8" s="851"/>
      <c r="RTC8" s="851"/>
      <c r="RTD8" s="851"/>
      <c r="RTE8" s="851"/>
      <c r="RTF8" s="851"/>
      <c r="RTG8" s="851"/>
      <c r="RTH8" s="851"/>
      <c r="RTI8" s="851"/>
      <c r="RTJ8" s="851"/>
      <c r="RTK8" s="851"/>
      <c r="RTL8" s="851"/>
      <c r="RTM8" s="851"/>
      <c r="RTN8" s="851"/>
      <c r="RTO8" s="851"/>
      <c r="RTP8" s="851"/>
      <c r="RTQ8" s="851"/>
      <c r="RTR8" s="851"/>
      <c r="RTS8" s="851"/>
      <c r="RTT8" s="851"/>
      <c r="RTU8" s="851"/>
      <c r="RTV8" s="851"/>
      <c r="RTW8" s="851"/>
      <c r="RTX8" s="851"/>
      <c r="RTY8" s="851"/>
      <c r="RTZ8" s="851"/>
      <c r="RUA8" s="851"/>
      <c r="RUB8" s="851"/>
      <c r="RUC8" s="851"/>
      <c r="RUD8" s="851"/>
      <c r="RUE8" s="851"/>
      <c r="RUF8" s="851"/>
      <c r="RUG8" s="851"/>
      <c r="RUH8" s="851"/>
      <c r="RUI8" s="851"/>
      <c r="RUJ8" s="851"/>
      <c r="RUK8" s="851"/>
      <c r="RUL8" s="851"/>
      <c r="RUM8" s="851"/>
      <c r="RUN8" s="851"/>
      <c r="RUO8" s="851"/>
      <c r="RUP8" s="851"/>
      <c r="RUQ8" s="851"/>
      <c r="RUR8" s="851"/>
      <c r="RUS8" s="851"/>
      <c r="RUT8" s="851"/>
      <c r="RUU8" s="851"/>
      <c r="RUV8" s="851"/>
      <c r="RUW8" s="851"/>
      <c r="RUX8" s="851"/>
      <c r="RUY8" s="851"/>
      <c r="RUZ8" s="851"/>
      <c r="RVA8" s="851"/>
      <c r="RVB8" s="851"/>
      <c r="RVC8" s="851"/>
      <c r="RVD8" s="851"/>
      <c r="RVE8" s="851"/>
      <c r="RVF8" s="851"/>
      <c r="RVG8" s="851"/>
      <c r="RVH8" s="851"/>
      <c r="RVI8" s="851"/>
      <c r="RVJ8" s="851"/>
      <c r="RVK8" s="851"/>
      <c r="RVL8" s="851"/>
      <c r="RVM8" s="851"/>
      <c r="RVN8" s="851"/>
      <c r="RVO8" s="851"/>
      <c r="RVP8" s="851"/>
      <c r="RVQ8" s="851"/>
      <c r="RVR8" s="851"/>
      <c r="RVS8" s="851"/>
      <c r="RVT8" s="851"/>
      <c r="RVU8" s="851"/>
      <c r="RVV8" s="851"/>
      <c r="RVW8" s="851"/>
      <c r="RVX8" s="851"/>
      <c r="RVY8" s="851"/>
      <c r="RVZ8" s="851"/>
      <c r="RWA8" s="851"/>
      <c r="RWB8" s="851"/>
      <c r="RWC8" s="851"/>
      <c r="RWD8" s="851"/>
      <c r="RWE8" s="851"/>
      <c r="RWF8" s="851"/>
      <c r="RWG8" s="851"/>
      <c r="RWH8" s="851"/>
      <c r="RWI8" s="851"/>
      <c r="RWJ8" s="851"/>
      <c r="RWK8" s="851"/>
      <c r="RWL8" s="851"/>
      <c r="RWM8" s="851"/>
      <c r="RWN8" s="851"/>
      <c r="RWO8" s="851"/>
      <c r="RWP8" s="851"/>
      <c r="RWQ8" s="851"/>
      <c r="RWR8" s="851"/>
      <c r="RWS8" s="851"/>
      <c r="RWT8" s="851"/>
      <c r="RWU8" s="851"/>
      <c r="RWV8" s="851"/>
      <c r="RWW8" s="851"/>
      <c r="RWX8" s="851"/>
      <c r="RWY8" s="851"/>
      <c r="RWZ8" s="851"/>
      <c r="RXA8" s="851"/>
      <c r="RXB8" s="851"/>
      <c r="RXC8" s="851"/>
      <c r="RXD8" s="851"/>
      <c r="RXE8" s="851"/>
      <c r="RXF8" s="851"/>
      <c r="RXG8" s="851"/>
      <c r="RXH8" s="851"/>
      <c r="RXI8" s="851"/>
      <c r="RXJ8" s="851"/>
      <c r="RXK8" s="851"/>
      <c r="RXL8" s="851"/>
      <c r="RXM8" s="851"/>
      <c r="RXN8" s="851"/>
      <c r="RXO8" s="851"/>
      <c r="RXP8" s="851"/>
      <c r="RXQ8" s="851"/>
      <c r="RXR8" s="851"/>
      <c r="RXS8" s="851"/>
      <c r="RXT8" s="851"/>
      <c r="RXU8" s="851"/>
      <c r="RXV8" s="851"/>
      <c r="RXW8" s="851"/>
      <c r="RXX8" s="851"/>
      <c r="RXY8" s="851"/>
      <c r="RXZ8" s="851"/>
      <c r="RYA8" s="851"/>
      <c r="RYB8" s="851"/>
      <c r="RYC8" s="851"/>
      <c r="RYD8" s="851"/>
      <c r="RYE8" s="851"/>
      <c r="RYF8" s="851"/>
      <c r="RYG8" s="851"/>
      <c r="RYH8" s="851"/>
      <c r="RYI8" s="851"/>
      <c r="RYJ8" s="851"/>
      <c r="RYK8" s="851"/>
      <c r="RYL8" s="851"/>
      <c r="RYM8" s="851"/>
      <c r="RYN8" s="851"/>
      <c r="RYO8" s="851"/>
      <c r="RYP8" s="851"/>
      <c r="RYQ8" s="851"/>
      <c r="RYR8" s="851"/>
      <c r="RYS8" s="851"/>
      <c r="RYT8" s="851"/>
      <c r="RYU8" s="851"/>
      <c r="RYV8" s="851"/>
      <c r="RYW8" s="851"/>
      <c r="RYX8" s="851"/>
      <c r="RYY8" s="851"/>
      <c r="RYZ8" s="851"/>
      <c r="RZA8" s="851"/>
      <c r="RZB8" s="851"/>
      <c r="RZC8" s="851"/>
      <c r="RZD8" s="851"/>
      <c r="RZE8" s="851"/>
      <c r="RZF8" s="851"/>
      <c r="RZG8" s="851"/>
      <c r="RZH8" s="851"/>
      <c r="RZI8" s="851"/>
      <c r="RZJ8" s="851"/>
      <c r="RZK8" s="851"/>
      <c r="RZL8" s="851"/>
      <c r="RZM8" s="851"/>
      <c r="RZN8" s="851"/>
      <c r="RZO8" s="851"/>
      <c r="RZP8" s="851"/>
      <c r="RZQ8" s="851"/>
      <c r="RZR8" s="851"/>
      <c r="RZS8" s="851"/>
      <c r="RZT8" s="851"/>
      <c r="RZU8" s="851"/>
      <c r="RZV8" s="851"/>
      <c r="RZW8" s="851"/>
      <c r="RZX8" s="851"/>
      <c r="RZY8" s="851"/>
      <c r="RZZ8" s="851"/>
      <c r="SAA8" s="851"/>
      <c r="SAB8" s="851"/>
      <c r="SAC8" s="851"/>
      <c r="SAD8" s="851"/>
      <c r="SAE8" s="851"/>
      <c r="SAF8" s="851"/>
      <c r="SAG8" s="851"/>
      <c r="SAH8" s="851"/>
      <c r="SAI8" s="851"/>
      <c r="SAJ8" s="851"/>
      <c r="SAK8" s="851"/>
      <c r="SAL8" s="851"/>
      <c r="SAM8" s="851"/>
      <c r="SAN8" s="851"/>
      <c r="SAO8" s="851"/>
      <c r="SAP8" s="851"/>
      <c r="SAQ8" s="851"/>
      <c r="SAR8" s="851"/>
      <c r="SAS8" s="851"/>
      <c r="SAT8" s="851"/>
      <c r="SAU8" s="851"/>
      <c r="SAV8" s="851"/>
      <c r="SAW8" s="851"/>
      <c r="SAX8" s="851"/>
      <c r="SAY8" s="851"/>
      <c r="SAZ8" s="851"/>
      <c r="SBA8" s="851"/>
      <c r="SBB8" s="851"/>
      <c r="SBC8" s="851"/>
      <c r="SBD8" s="851"/>
      <c r="SBE8" s="851"/>
      <c r="SBF8" s="851"/>
      <c r="SBG8" s="851"/>
      <c r="SBH8" s="851"/>
      <c r="SBI8" s="851"/>
      <c r="SBJ8" s="851"/>
      <c r="SBK8" s="851"/>
      <c r="SBL8" s="851"/>
      <c r="SBM8" s="851"/>
      <c r="SBN8" s="851"/>
      <c r="SBO8" s="851"/>
      <c r="SBP8" s="851"/>
      <c r="SBQ8" s="851"/>
      <c r="SBR8" s="851"/>
      <c r="SBS8" s="851"/>
      <c r="SBT8" s="851"/>
      <c r="SBU8" s="851"/>
      <c r="SBV8" s="851"/>
      <c r="SBW8" s="851"/>
      <c r="SBX8" s="851"/>
      <c r="SBY8" s="851"/>
      <c r="SBZ8" s="851"/>
      <c r="SCA8" s="851"/>
      <c r="SCB8" s="851"/>
      <c r="SCC8" s="851"/>
      <c r="SCD8" s="851"/>
      <c r="SCE8" s="851"/>
      <c r="SCF8" s="851"/>
      <c r="SCG8" s="851"/>
      <c r="SCH8" s="851"/>
      <c r="SCI8" s="851"/>
      <c r="SCJ8" s="851"/>
      <c r="SCK8" s="851"/>
      <c r="SCL8" s="851"/>
      <c r="SCM8" s="851"/>
      <c r="SCN8" s="851"/>
      <c r="SCO8" s="851"/>
      <c r="SCP8" s="851"/>
      <c r="SCQ8" s="851"/>
      <c r="SCR8" s="851"/>
      <c r="SCS8" s="851"/>
      <c r="SCT8" s="851"/>
      <c r="SCU8" s="851"/>
      <c r="SCV8" s="851"/>
      <c r="SCW8" s="851"/>
      <c r="SCX8" s="851"/>
      <c r="SCY8" s="851"/>
      <c r="SCZ8" s="851"/>
      <c r="SDA8" s="851"/>
      <c r="SDB8" s="851"/>
      <c r="SDC8" s="851"/>
      <c r="SDD8" s="851"/>
      <c r="SDE8" s="851"/>
      <c r="SDF8" s="851"/>
      <c r="SDG8" s="851"/>
      <c r="SDH8" s="851"/>
      <c r="SDI8" s="851"/>
      <c r="SDJ8" s="851"/>
      <c r="SDK8" s="851"/>
      <c r="SDL8" s="851"/>
      <c r="SDM8" s="851"/>
      <c r="SDN8" s="851"/>
      <c r="SDO8" s="851"/>
      <c r="SDP8" s="851"/>
      <c r="SDQ8" s="851"/>
      <c r="SDR8" s="851"/>
      <c r="SDS8" s="851"/>
      <c r="SDT8" s="851"/>
      <c r="SDU8" s="851"/>
      <c r="SDV8" s="851"/>
      <c r="SDW8" s="851"/>
      <c r="SDX8" s="851"/>
      <c r="SDY8" s="851"/>
      <c r="SDZ8" s="851"/>
      <c r="SEA8" s="851"/>
      <c r="SEB8" s="851"/>
      <c r="SEC8" s="851"/>
      <c r="SED8" s="851"/>
      <c r="SEE8" s="851"/>
      <c r="SEF8" s="851"/>
      <c r="SEG8" s="851"/>
      <c r="SEH8" s="851"/>
      <c r="SEI8" s="851"/>
      <c r="SEJ8" s="851"/>
      <c r="SEK8" s="851"/>
      <c r="SEL8" s="851"/>
      <c r="SEM8" s="851"/>
      <c r="SEN8" s="851"/>
      <c r="SEO8" s="851"/>
      <c r="SEP8" s="851"/>
      <c r="SEQ8" s="851"/>
      <c r="SER8" s="851"/>
      <c r="SES8" s="851"/>
      <c r="SET8" s="851"/>
      <c r="SEU8" s="851"/>
      <c r="SEV8" s="851"/>
      <c r="SEW8" s="851"/>
      <c r="SEX8" s="851"/>
      <c r="SEY8" s="851"/>
      <c r="SEZ8" s="851"/>
      <c r="SFA8" s="851"/>
      <c r="SFB8" s="851"/>
      <c r="SFC8" s="851"/>
      <c r="SFD8" s="851"/>
      <c r="SFE8" s="851"/>
      <c r="SFF8" s="851"/>
      <c r="SFG8" s="851"/>
      <c r="SFH8" s="851"/>
      <c r="SFI8" s="851"/>
      <c r="SFJ8" s="851"/>
      <c r="SFK8" s="851"/>
      <c r="SFL8" s="851"/>
      <c r="SFM8" s="851"/>
      <c r="SFN8" s="851"/>
      <c r="SFO8" s="851"/>
      <c r="SFP8" s="851"/>
      <c r="SFQ8" s="851"/>
      <c r="SFR8" s="851"/>
      <c r="SFS8" s="851"/>
      <c r="SFT8" s="851"/>
      <c r="SFU8" s="851"/>
      <c r="SFV8" s="851"/>
      <c r="SFW8" s="851"/>
      <c r="SFX8" s="851"/>
      <c r="SFY8" s="851"/>
      <c r="SFZ8" s="851"/>
      <c r="SGA8" s="851"/>
      <c r="SGB8" s="851"/>
      <c r="SGC8" s="851"/>
      <c r="SGD8" s="851"/>
      <c r="SGE8" s="851"/>
      <c r="SGF8" s="851"/>
      <c r="SGG8" s="851"/>
      <c r="SGH8" s="851"/>
      <c r="SGI8" s="851"/>
      <c r="SGJ8" s="851"/>
      <c r="SGK8" s="851"/>
      <c r="SGL8" s="851"/>
      <c r="SGM8" s="851"/>
      <c r="SGN8" s="851"/>
      <c r="SGO8" s="851"/>
      <c r="SGP8" s="851"/>
      <c r="SGQ8" s="851"/>
      <c r="SGR8" s="851"/>
      <c r="SGS8" s="851"/>
      <c r="SGT8" s="851"/>
      <c r="SGU8" s="851"/>
      <c r="SGV8" s="851"/>
      <c r="SGW8" s="851"/>
      <c r="SGX8" s="851"/>
      <c r="SGY8" s="851"/>
      <c r="SGZ8" s="851"/>
      <c r="SHA8" s="851"/>
      <c r="SHB8" s="851"/>
      <c r="SHC8" s="851"/>
      <c r="SHD8" s="851"/>
      <c r="SHE8" s="851"/>
      <c r="SHF8" s="851"/>
      <c r="SHG8" s="851"/>
      <c r="SHH8" s="851"/>
      <c r="SHI8" s="851"/>
      <c r="SHJ8" s="851"/>
      <c r="SHK8" s="851"/>
      <c r="SHL8" s="851"/>
      <c r="SHM8" s="851"/>
      <c r="SHN8" s="851"/>
      <c r="SHO8" s="851"/>
      <c r="SHP8" s="851"/>
      <c r="SHQ8" s="851"/>
      <c r="SHR8" s="851"/>
      <c r="SHS8" s="851"/>
      <c r="SHT8" s="851"/>
      <c r="SHU8" s="851"/>
      <c r="SHV8" s="851"/>
      <c r="SHW8" s="851"/>
      <c r="SHX8" s="851"/>
      <c r="SHY8" s="851"/>
      <c r="SHZ8" s="851"/>
      <c r="SIA8" s="851"/>
      <c r="SIB8" s="851"/>
      <c r="SIC8" s="851"/>
      <c r="SID8" s="851"/>
      <c r="SIE8" s="851"/>
      <c r="SIF8" s="851"/>
      <c r="SIG8" s="851"/>
      <c r="SIH8" s="851"/>
      <c r="SII8" s="851"/>
      <c r="SIJ8" s="851"/>
      <c r="SIK8" s="851"/>
      <c r="SIL8" s="851"/>
      <c r="SIM8" s="851"/>
      <c r="SIN8" s="851"/>
      <c r="SIO8" s="851"/>
      <c r="SIP8" s="851"/>
      <c r="SIQ8" s="851"/>
      <c r="SIR8" s="851"/>
      <c r="SIS8" s="851"/>
      <c r="SIT8" s="851"/>
      <c r="SIU8" s="851"/>
      <c r="SIV8" s="851"/>
      <c r="SIW8" s="851"/>
      <c r="SIX8" s="851"/>
      <c r="SIY8" s="851"/>
      <c r="SIZ8" s="851"/>
      <c r="SJA8" s="851"/>
      <c r="SJB8" s="851"/>
      <c r="SJC8" s="851"/>
      <c r="SJD8" s="851"/>
      <c r="SJE8" s="851"/>
      <c r="SJF8" s="851"/>
      <c r="SJG8" s="851"/>
      <c r="SJH8" s="851"/>
      <c r="SJI8" s="851"/>
      <c r="SJJ8" s="851"/>
      <c r="SJK8" s="851"/>
      <c r="SJL8" s="851"/>
      <c r="SJM8" s="851"/>
      <c r="SJN8" s="851"/>
      <c r="SJO8" s="851"/>
      <c r="SJP8" s="851"/>
      <c r="SJQ8" s="851"/>
      <c r="SJR8" s="851"/>
      <c r="SJS8" s="851"/>
      <c r="SJT8" s="851"/>
      <c r="SJU8" s="851"/>
      <c r="SJV8" s="851"/>
      <c r="SJW8" s="851"/>
      <c r="SJX8" s="851"/>
      <c r="SJY8" s="851"/>
      <c r="SJZ8" s="851"/>
      <c r="SKA8" s="851"/>
      <c r="SKB8" s="851"/>
      <c r="SKC8" s="851"/>
      <c r="SKD8" s="851"/>
      <c r="SKE8" s="851"/>
      <c r="SKF8" s="851"/>
      <c r="SKG8" s="851"/>
      <c r="SKH8" s="851"/>
      <c r="SKI8" s="851"/>
      <c r="SKJ8" s="851"/>
      <c r="SKK8" s="851"/>
      <c r="SKL8" s="851"/>
      <c r="SKM8" s="851"/>
      <c r="SKN8" s="851"/>
      <c r="SKO8" s="851"/>
      <c r="SKP8" s="851"/>
      <c r="SKQ8" s="851"/>
      <c r="SKR8" s="851"/>
      <c r="SKS8" s="851"/>
      <c r="SKT8" s="851"/>
      <c r="SKU8" s="851"/>
      <c r="SKV8" s="851"/>
      <c r="SKW8" s="851"/>
      <c r="SKX8" s="851"/>
      <c r="SKY8" s="851"/>
      <c r="SKZ8" s="851"/>
      <c r="SLA8" s="851"/>
      <c r="SLB8" s="851"/>
      <c r="SLC8" s="851"/>
      <c r="SLD8" s="851"/>
      <c r="SLE8" s="851"/>
      <c r="SLF8" s="851"/>
      <c r="SLG8" s="851"/>
      <c r="SLH8" s="851"/>
      <c r="SLI8" s="851"/>
      <c r="SLJ8" s="851"/>
      <c r="SLK8" s="851"/>
      <c r="SLL8" s="851"/>
      <c r="SLM8" s="851"/>
      <c r="SLN8" s="851"/>
      <c r="SLO8" s="851"/>
      <c r="SLP8" s="851"/>
      <c r="SLQ8" s="851"/>
      <c r="SLR8" s="851"/>
      <c r="SLS8" s="851"/>
      <c r="SLT8" s="851"/>
      <c r="SLU8" s="851"/>
      <c r="SLV8" s="851"/>
      <c r="SLW8" s="851"/>
      <c r="SLX8" s="851"/>
      <c r="SLY8" s="851"/>
      <c r="SLZ8" s="851"/>
      <c r="SMA8" s="851"/>
      <c r="SMB8" s="851"/>
      <c r="SMC8" s="851"/>
      <c r="SMD8" s="851"/>
      <c r="SME8" s="851"/>
      <c r="SMF8" s="851"/>
      <c r="SMG8" s="851"/>
      <c r="SMH8" s="851"/>
      <c r="SMI8" s="851"/>
      <c r="SMJ8" s="851"/>
      <c r="SMK8" s="851"/>
      <c r="SML8" s="851"/>
      <c r="SMM8" s="851"/>
      <c r="SMN8" s="851"/>
      <c r="SMO8" s="851"/>
      <c r="SMP8" s="851"/>
      <c r="SMQ8" s="851"/>
      <c r="SMR8" s="851"/>
      <c r="SMS8" s="851"/>
      <c r="SMT8" s="851"/>
      <c r="SMU8" s="851"/>
      <c r="SMV8" s="851"/>
      <c r="SMW8" s="851"/>
      <c r="SMX8" s="851"/>
      <c r="SMY8" s="851"/>
      <c r="SMZ8" s="851"/>
      <c r="SNA8" s="851"/>
      <c r="SNB8" s="851"/>
      <c r="SNC8" s="851"/>
      <c r="SND8" s="851"/>
      <c r="SNE8" s="851"/>
      <c r="SNF8" s="851"/>
      <c r="SNG8" s="851"/>
      <c r="SNH8" s="851"/>
      <c r="SNI8" s="851"/>
      <c r="SNJ8" s="851"/>
      <c r="SNK8" s="851"/>
      <c r="SNL8" s="851"/>
      <c r="SNM8" s="851"/>
      <c r="SNN8" s="851"/>
      <c r="SNO8" s="851"/>
      <c r="SNP8" s="851"/>
      <c r="SNQ8" s="851"/>
      <c r="SNR8" s="851"/>
      <c r="SNS8" s="851"/>
      <c r="SNT8" s="851"/>
      <c r="SNU8" s="851"/>
      <c r="SNV8" s="851"/>
      <c r="SNW8" s="851"/>
      <c r="SNX8" s="851"/>
      <c r="SNY8" s="851"/>
      <c r="SNZ8" s="851"/>
      <c r="SOA8" s="851"/>
      <c r="SOB8" s="851"/>
      <c r="SOC8" s="851"/>
      <c r="SOD8" s="851"/>
      <c r="SOE8" s="851"/>
      <c r="SOF8" s="851"/>
      <c r="SOG8" s="851"/>
      <c r="SOH8" s="851"/>
      <c r="SOI8" s="851"/>
      <c r="SOJ8" s="851"/>
      <c r="SOK8" s="851"/>
      <c r="SOL8" s="851"/>
      <c r="SOM8" s="851"/>
      <c r="SON8" s="851"/>
      <c r="SOO8" s="851"/>
      <c r="SOP8" s="851"/>
      <c r="SOQ8" s="851"/>
      <c r="SOR8" s="851"/>
      <c r="SOS8" s="851"/>
      <c r="SOT8" s="851"/>
      <c r="SOU8" s="851"/>
      <c r="SOV8" s="851"/>
      <c r="SOW8" s="851"/>
      <c r="SOX8" s="851"/>
      <c r="SOY8" s="851"/>
      <c r="SOZ8" s="851"/>
      <c r="SPA8" s="851"/>
      <c r="SPB8" s="851"/>
      <c r="SPC8" s="851"/>
      <c r="SPD8" s="851"/>
      <c r="SPE8" s="851"/>
      <c r="SPF8" s="851"/>
      <c r="SPG8" s="851"/>
      <c r="SPH8" s="851"/>
      <c r="SPI8" s="851"/>
      <c r="SPJ8" s="851"/>
      <c r="SPK8" s="851"/>
      <c r="SPL8" s="851"/>
      <c r="SPM8" s="851"/>
      <c r="SPN8" s="851"/>
      <c r="SPO8" s="851"/>
      <c r="SPP8" s="851"/>
      <c r="SPQ8" s="851"/>
      <c r="SPR8" s="851"/>
      <c r="SPS8" s="851"/>
      <c r="SPT8" s="851"/>
      <c r="SPU8" s="851"/>
      <c r="SPV8" s="851"/>
      <c r="SPW8" s="851"/>
      <c r="SPX8" s="851"/>
      <c r="SPY8" s="851"/>
      <c r="SPZ8" s="851"/>
      <c r="SQA8" s="851"/>
      <c r="SQB8" s="851"/>
      <c r="SQC8" s="851"/>
      <c r="SQD8" s="851"/>
      <c r="SQE8" s="851"/>
      <c r="SQF8" s="851"/>
      <c r="SQG8" s="851"/>
      <c r="SQH8" s="851"/>
      <c r="SQI8" s="851"/>
      <c r="SQJ8" s="851"/>
      <c r="SQK8" s="851"/>
      <c r="SQL8" s="851"/>
      <c r="SQM8" s="851"/>
      <c r="SQN8" s="851"/>
      <c r="SQO8" s="851"/>
      <c r="SQP8" s="851"/>
      <c r="SQQ8" s="851"/>
      <c r="SQR8" s="851"/>
      <c r="SQS8" s="851"/>
      <c r="SQT8" s="851"/>
      <c r="SQU8" s="851"/>
      <c r="SQV8" s="851"/>
      <c r="SQW8" s="851"/>
      <c r="SQX8" s="851"/>
      <c r="SQY8" s="851"/>
      <c r="SQZ8" s="851"/>
      <c r="SRA8" s="851"/>
      <c r="SRB8" s="851"/>
      <c r="SRC8" s="851"/>
      <c r="SRD8" s="851"/>
      <c r="SRE8" s="851"/>
      <c r="SRF8" s="851"/>
      <c r="SRG8" s="851"/>
      <c r="SRH8" s="851"/>
      <c r="SRI8" s="851"/>
      <c r="SRJ8" s="851"/>
      <c r="SRK8" s="851"/>
      <c r="SRL8" s="851"/>
      <c r="SRM8" s="851"/>
      <c r="SRN8" s="851"/>
      <c r="SRO8" s="851"/>
      <c r="SRP8" s="851"/>
      <c r="SRQ8" s="851"/>
      <c r="SRR8" s="851"/>
      <c r="SRS8" s="851"/>
      <c r="SRT8" s="851"/>
      <c r="SRU8" s="851"/>
      <c r="SRV8" s="851"/>
      <c r="SRW8" s="851"/>
      <c r="SRX8" s="851"/>
      <c r="SRY8" s="851"/>
      <c r="SRZ8" s="851"/>
      <c r="SSA8" s="851"/>
      <c r="SSB8" s="851"/>
      <c r="SSC8" s="851"/>
      <c r="SSD8" s="851"/>
      <c r="SSE8" s="851"/>
      <c r="SSF8" s="851"/>
      <c r="SSG8" s="851"/>
      <c r="SSH8" s="851"/>
      <c r="SSI8" s="851"/>
      <c r="SSJ8" s="851"/>
      <c r="SSK8" s="851"/>
      <c r="SSL8" s="851"/>
      <c r="SSM8" s="851"/>
      <c r="SSN8" s="851"/>
      <c r="SSO8" s="851"/>
      <c r="SSP8" s="851"/>
      <c r="SSQ8" s="851"/>
      <c r="SSR8" s="851"/>
      <c r="SSS8" s="851"/>
      <c r="SST8" s="851"/>
      <c r="SSU8" s="851"/>
      <c r="SSV8" s="851"/>
      <c r="SSW8" s="851"/>
      <c r="SSX8" s="851"/>
      <c r="SSY8" s="851"/>
      <c r="SSZ8" s="851"/>
      <c r="STA8" s="851"/>
      <c r="STB8" s="851"/>
      <c r="STC8" s="851"/>
      <c r="STD8" s="851"/>
      <c r="STE8" s="851"/>
      <c r="STF8" s="851"/>
      <c r="STG8" s="851"/>
      <c r="STH8" s="851"/>
      <c r="STI8" s="851"/>
      <c r="STJ8" s="851"/>
      <c r="STK8" s="851"/>
      <c r="STL8" s="851"/>
      <c r="STM8" s="851"/>
      <c r="STN8" s="851"/>
      <c r="STO8" s="851"/>
      <c r="STP8" s="851"/>
      <c r="STQ8" s="851"/>
      <c r="STR8" s="851"/>
      <c r="STS8" s="851"/>
      <c r="STT8" s="851"/>
      <c r="STU8" s="851"/>
      <c r="STV8" s="851"/>
      <c r="STW8" s="851"/>
      <c r="STX8" s="851"/>
      <c r="STY8" s="851"/>
      <c r="STZ8" s="851"/>
      <c r="SUA8" s="851"/>
      <c r="SUB8" s="851"/>
      <c r="SUC8" s="851"/>
      <c r="SUD8" s="851"/>
      <c r="SUE8" s="851"/>
      <c r="SUF8" s="851"/>
      <c r="SUG8" s="851"/>
      <c r="SUH8" s="851"/>
      <c r="SUI8" s="851"/>
      <c r="SUJ8" s="851"/>
      <c r="SUK8" s="851"/>
      <c r="SUL8" s="851"/>
      <c r="SUM8" s="851"/>
      <c r="SUN8" s="851"/>
      <c r="SUO8" s="851"/>
      <c r="SUP8" s="851"/>
      <c r="SUQ8" s="851"/>
      <c r="SUR8" s="851"/>
      <c r="SUS8" s="851"/>
      <c r="SUT8" s="851"/>
      <c r="SUU8" s="851"/>
      <c r="SUV8" s="851"/>
      <c r="SUW8" s="851"/>
      <c r="SUX8" s="851"/>
      <c r="SUY8" s="851"/>
      <c r="SUZ8" s="851"/>
      <c r="SVA8" s="851"/>
      <c r="SVB8" s="851"/>
      <c r="SVC8" s="851"/>
      <c r="SVD8" s="851"/>
      <c r="SVE8" s="851"/>
      <c r="SVF8" s="851"/>
      <c r="SVG8" s="851"/>
      <c r="SVH8" s="851"/>
      <c r="SVI8" s="851"/>
      <c r="SVJ8" s="851"/>
      <c r="SVK8" s="851"/>
      <c r="SVL8" s="851"/>
      <c r="SVM8" s="851"/>
      <c r="SVN8" s="851"/>
      <c r="SVO8" s="851"/>
      <c r="SVP8" s="851"/>
      <c r="SVQ8" s="851"/>
      <c r="SVR8" s="851"/>
      <c r="SVS8" s="851"/>
      <c r="SVT8" s="851"/>
      <c r="SVU8" s="851"/>
      <c r="SVV8" s="851"/>
      <c r="SVW8" s="851"/>
      <c r="SVX8" s="851"/>
      <c r="SVY8" s="851"/>
      <c r="SVZ8" s="851"/>
      <c r="SWA8" s="851"/>
      <c r="SWB8" s="851"/>
      <c r="SWC8" s="851"/>
      <c r="SWD8" s="851"/>
      <c r="SWE8" s="851"/>
      <c r="SWF8" s="851"/>
      <c r="SWG8" s="851"/>
      <c r="SWH8" s="851"/>
      <c r="SWI8" s="851"/>
      <c r="SWJ8" s="851"/>
      <c r="SWK8" s="851"/>
      <c r="SWL8" s="851"/>
      <c r="SWM8" s="851"/>
      <c r="SWN8" s="851"/>
      <c r="SWO8" s="851"/>
      <c r="SWP8" s="851"/>
      <c r="SWQ8" s="851"/>
      <c r="SWR8" s="851"/>
      <c r="SWS8" s="851"/>
      <c r="SWT8" s="851"/>
      <c r="SWU8" s="851"/>
      <c r="SWV8" s="851"/>
      <c r="SWW8" s="851"/>
      <c r="SWX8" s="851"/>
      <c r="SWY8" s="851"/>
      <c r="SWZ8" s="851"/>
      <c r="SXA8" s="851"/>
      <c r="SXB8" s="851"/>
      <c r="SXC8" s="851"/>
      <c r="SXD8" s="851"/>
      <c r="SXE8" s="851"/>
      <c r="SXF8" s="851"/>
      <c r="SXG8" s="851"/>
      <c r="SXH8" s="851"/>
      <c r="SXI8" s="851"/>
      <c r="SXJ8" s="851"/>
      <c r="SXK8" s="851"/>
      <c r="SXL8" s="851"/>
      <c r="SXM8" s="851"/>
      <c r="SXN8" s="851"/>
      <c r="SXO8" s="851"/>
      <c r="SXP8" s="851"/>
      <c r="SXQ8" s="851"/>
      <c r="SXR8" s="851"/>
      <c r="SXS8" s="851"/>
      <c r="SXT8" s="851"/>
      <c r="SXU8" s="851"/>
      <c r="SXV8" s="851"/>
      <c r="SXW8" s="851"/>
      <c r="SXX8" s="851"/>
      <c r="SXY8" s="851"/>
      <c r="SXZ8" s="851"/>
      <c r="SYA8" s="851"/>
      <c r="SYB8" s="851"/>
      <c r="SYC8" s="851"/>
      <c r="SYD8" s="851"/>
      <c r="SYE8" s="851"/>
      <c r="SYF8" s="851"/>
      <c r="SYG8" s="851"/>
      <c r="SYH8" s="851"/>
      <c r="SYI8" s="851"/>
      <c r="SYJ8" s="851"/>
      <c r="SYK8" s="851"/>
      <c r="SYL8" s="851"/>
      <c r="SYM8" s="851"/>
      <c r="SYN8" s="851"/>
      <c r="SYO8" s="851"/>
      <c r="SYP8" s="851"/>
      <c r="SYQ8" s="851"/>
      <c r="SYR8" s="851"/>
      <c r="SYS8" s="851"/>
      <c r="SYT8" s="851"/>
      <c r="SYU8" s="851"/>
      <c r="SYV8" s="851"/>
      <c r="SYW8" s="851"/>
      <c r="SYX8" s="851"/>
      <c r="SYY8" s="851"/>
      <c r="SYZ8" s="851"/>
      <c r="SZA8" s="851"/>
      <c r="SZB8" s="851"/>
      <c r="SZC8" s="851"/>
      <c r="SZD8" s="851"/>
      <c r="SZE8" s="851"/>
      <c r="SZF8" s="851"/>
      <c r="SZG8" s="851"/>
      <c r="SZH8" s="851"/>
      <c r="SZI8" s="851"/>
      <c r="SZJ8" s="851"/>
      <c r="SZK8" s="851"/>
      <c r="SZL8" s="851"/>
      <c r="SZM8" s="851"/>
      <c r="SZN8" s="851"/>
      <c r="SZO8" s="851"/>
      <c r="SZP8" s="851"/>
      <c r="SZQ8" s="851"/>
      <c r="SZR8" s="851"/>
      <c r="SZS8" s="851"/>
      <c r="SZT8" s="851"/>
      <c r="SZU8" s="851"/>
      <c r="SZV8" s="851"/>
      <c r="SZW8" s="851"/>
      <c r="SZX8" s="851"/>
      <c r="SZY8" s="851"/>
      <c r="SZZ8" s="851"/>
      <c r="TAA8" s="851"/>
      <c r="TAB8" s="851"/>
      <c r="TAC8" s="851"/>
      <c r="TAD8" s="851"/>
      <c r="TAE8" s="851"/>
      <c r="TAF8" s="851"/>
      <c r="TAG8" s="851"/>
      <c r="TAH8" s="851"/>
      <c r="TAI8" s="851"/>
      <c r="TAJ8" s="851"/>
      <c r="TAK8" s="851"/>
      <c r="TAL8" s="851"/>
      <c r="TAM8" s="851"/>
      <c r="TAN8" s="851"/>
      <c r="TAO8" s="851"/>
      <c r="TAP8" s="851"/>
      <c r="TAQ8" s="851"/>
      <c r="TAR8" s="851"/>
      <c r="TAS8" s="851"/>
      <c r="TAT8" s="851"/>
      <c r="TAU8" s="851"/>
      <c r="TAV8" s="851"/>
      <c r="TAW8" s="851"/>
      <c r="TAX8" s="851"/>
      <c r="TAY8" s="851"/>
      <c r="TAZ8" s="851"/>
      <c r="TBA8" s="851"/>
      <c r="TBB8" s="851"/>
      <c r="TBC8" s="851"/>
      <c r="TBD8" s="851"/>
      <c r="TBE8" s="851"/>
      <c r="TBF8" s="851"/>
      <c r="TBG8" s="851"/>
      <c r="TBH8" s="851"/>
      <c r="TBI8" s="851"/>
      <c r="TBJ8" s="851"/>
      <c r="TBK8" s="851"/>
      <c r="TBL8" s="851"/>
      <c r="TBM8" s="851"/>
      <c r="TBN8" s="851"/>
      <c r="TBO8" s="851"/>
      <c r="TBP8" s="851"/>
      <c r="TBQ8" s="851"/>
      <c r="TBR8" s="851"/>
      <c r="TBS8" s="851"/>
      <c r="TBT8" s="851"/>
      <c r="TBU8" s="851"/>
      <c r="TBV8" s="851"/>
      <c r="TBW8" s="851"/>
      <c r="TBX8" s="851"/>
      <c r="TBY8" s="851"/>
      <c r="TBZ8" s="851"/>
      <c r="TCA8" s="851"/>
      <c r="TCB8" s="851"/>
      <c r="TCC8" s="851"/>
      <c r="TCD8" s="851"/>
      <c r="TCE8" s="851"/>
      <c r="TCF8" s="851"/>
      <c r="TCG8" s="851"/>
      <c r="TCH8" s="851"/>
      <c r="TCI8" s="851"/>
      <c r="TCJ8" s="851"/>
      <c r="TCK8" s="851"/>
      <c r="TCL8" s="851"/>
      <c r="TCM8" s="851"/>
      <c r="TCN8" s="851"/>
      <c r="TCO8" s="851"/>
      <c r="TCP8" s="851"/>
      <c r="TCQ8" s="851"/>
      <c r="TCR8" s="851"/>
      <c r="TCS8" s="851"/>
      <c r="TCT8" s="851"/>
      <c r="TCU8" s="851"/>
      <c r="TCV8" s="851"/>
      <c r="TCW8" s="851"/>
      <c r="TCX8" s="851"/>
      <c r="TCY8" s="851"/>
      <c r="TCZ8" s="851"/>
      <c r="TDA8" s="851"/>
      <c r="TDB8" s="851"/>
      <c r="TDC8" s="851"/>
      <c r="TDD8" s="851"/>
      <c r="TDE8" s="851"/>
      <c r="TDF8" s="851"/>
      <c r="TDG8" s="851"/>
      <c r="TDH8" s="851"/>
      <c r="TDI8" s="851"/>
      <c r="TDJ8" s="851"/>
      <c r="TDK8" s="851"/>
      <c r="TDL8" s="851"/>
      <c r="TDM8" s="851"/>
      <c r="TDN8" s="851"/>
      <c r="TDO8" s="851"/>
      <c r="TDP8" s="851"/>
      <c r="TDQ8" s="851"/>
      <c r="TDR8" s="851"/>
      <c r="TDS8" s="851"/>
      <c r="TDT8" s="851"/>
      <c r="TDU8" s="851"/>
      <c r="TDV8" s="851"/>
      <c r="TDW8" s="851"/>
      <c r="TDX8" s="851"/>
      <c r="TDY8" s="851"/>
      <c r="TDZ8" s="851"/>
      <c r="TEA8" s="851"/>
      <c r="TEB8" s="851"/>
      <c r="TEC8" s="851"/>
      <c r="TED8" s="851"/>
      <c r="TEE8" s="851"/>
      <c r="TEF8" s="851"/>
      <c r="TEG8" s="851"/>
      <c r="TEH8" s="851"/>
      <c r="TEI8" s="851"/>
      <c r="TEJ8" s="851"/>
      <c r="TEK8" s="851"/>
      <c r="TEL8" s="851"/>
      <c r="TEM8" s="851"/>
      <c r="TEN8" s="851"/>
      <c r="TEO8" s="851"/>
      <c r="TEP8" s="851"/>
      <c r="TEQ8" s="851"/>
      <c r="TER8" s="851"/>
      <c r="TES8" s="851"/>
      <c r="TET8" s="851"/>
      <c r="TEU8" s="851"/>
      <c r="TEV8" s="851"/>
      <c r="TEW8" s="851"/>
      <c r="TEX8" s="851"/>
      <c r="TEY8" s="851"/>
      <c r="TEZ8" s="851"/>
      <c r="TFA8" s="851"/>
      <c r="TFB8" s="851"/>
      <c r="TFC8" s="851"/>
      <c r="TFD8" s="851"/>
      <c r="TFE8" s="851"/>
      <c r="TFF8" s="851"/>
      <c r="TFG8" s="851"/>
      <c r="TFH8" s="851"/>
      <c r="TFI8" s="851"/>
      <c r="TFJ8" s="851"/>
      <c r="TFK8" s="851"/>
      <c r="TFL8" s="851"/>
      <c r="TFM8" s="851"/>
      <c r="TFN8" s="851"/>
      <c r="TFO8" s="851"/>
      <c r="TFP8" s="851"/>
      <c r="TFQ8" s="851"/>
      <c r="TFR8" s="851"/>
      <c r="TFS8" s="851"/>
      <c r="TFT8" s="851"/>
      <c r="TFU8" s="851"/>
      <c r="TFV8" s="851"/>
      <c r="TFW8" s="851"/>
      <c r="TFX8" s="851"/>
      <c r="TFY8" s="851"/>
      <c r="TFZ8" s="851"/>
      <c r="TGA8" s="851"/>
      <c r="TGB8" s="851"/>
      <c r="TGC8" s="851"/>
      <c r="TGD8" s="851"/>
      <c r="TGE8" s="851"/>
      <c r="TGF8" s="851"/>
      <c r="TGG8" s="851"/>
      <c r="TGH8" s="851"/>
      <c r="TGI8" s="851"/>
      <c r="TGJ8" s="851"/>
      <c r="TGK8" s="851"/>
      <c r="TGL8" s="851"/>
      <c r="TGM8" s="851"/>
      <c r="TGN8" s="851"/>
      <c r="TGO8" s="851"/>
      <c r="TGP8" s="851"/>
      <c r="TGQ8" s="851"/>
      <c r="TGR8" s="851"/>
      <c r="TGS8" s="851"/>
      <c r="TGT8" s="851"/>
      <c r="TGU8" s="851"/>
      <c r="TGV8" s="851"/>
      <c r="TGW8" s="851"/>
      <c r="TGX8" s="851"/>
      <c r="TGY8" s="851"/>
      <c r="TGZ8" s="851"/>
      <c r="THA8" s="851"/>
      <c r="THB8" s="851"/>
      <c r="THC8" s="851"/>
      <c r="THD8" s="851"/>
      <c r="THE8" s="851"/>
      <c r="THF8" s="851"/>
      <c r="THG8" s="851"/>
      <c r="THH8" s="851"/>
      <c r="THI8" s="851"/>
      <c r="THJ8" s="851"/>
      <c r="THK8" s="851"/>
      <c r="THL8" s="851"/>
      <c r="THM8" s="851"/>
      <c r="THN8" s="851"/>
      <c r="THO8" s="851"/>
      <c r="THP8" s="851"/>
      <c r="THQ8" s="851"/>
      <c r="THR8" s="851"/>
      <c r="THS8" s="851"/>
      <c r="THT8" s="851"/>
      <c r="THU8" s="851"/>
      <c r="THV8" s="851"/>
      <c r="THW8" s="851"/>
      <c r="THX8" s="851"/>
      <c r="THY8" s="851"/>
      <c r="THZ8" s="851"/>
      <c r="TIA8" s="851"/>
      <c r="TIB8" s="851"/>
      <c r="TIC8" s="851"/>
      <c r="TID8" s="851"/>
      <c r="TIE8" s="851"/>
      <c r="TIF8" s="851"/>
      <c r="TIG8" s="851"/>
      <c r="TIH8" s="851"/>
      <c r="TII8" s="851"/>
      <c r="TIJ8" s="851"/>
      <c r="TIK8" s="851"/>
      <c r="TIL8" s="851"/>
      <c r="TIM8" s="851"/>
      <c r="TIN8" s="851"/>
      <c r="TIO8" s="851"/>
      <c r="TIP8" s="851"/>
      <c r="TIQ8" s="851"/>
      <c r="TIR8" s="851"/>
      <c r="TIS8" s="851"/>
      <c r="TIT8" s="851"/>
      <c r="TIU8" s="851"/>
      <c r="TIV8" s="851"/>
      <c r="TIW8" s="851"/>
      <c r="TIX8" s="851"/>
      <c r="TIY8" s="851"/>
      <c r="TIZ8" s="851"/>
      <c r="TJA8" s="851"/>
      <c r="TJB8" s="851"/>
      <c r="TJC8" s="851"/>
      <c r="TJD8" s="851"/>
      <c r="TJE8" s="851"/>
      <c r="TJF8" s="851"/>
      <c r="TJG8" s="851"/>
      <c r="TJH8" s="851"/>
      <c r="TJI8" s="851"/>
      <c r="TJJ8" s="851"/>
      <c r="TJK8" s="851"/>
      <c r="TJL8" s="851"/>
      <c r="TJM8" s="851"/>
      <c r="TJN8" s="851"/>
      <c r="TJO8" s="851"/>
      <c r="TJP8" s="851"/>
      <c r="TJQ8" s="851"/>
      <c r="TJR8" s="851"/>
      <c r="TJS8" s="851"/>
      <c r="TJT8" s="851"/>
      <c r="TJU8" s="851"/>
      <c r="TJV8" s="851"/>
      <c r="TJW8" s="851"/>
      <c r="TJX8" s="851"/>
      <c r="TJY8" s="851"/>
      <c r="TJZ8" s="851"/>
      <c r="TKA8" s="851"/>
      <c r="TKB8" s="851"/>
      <c r="TKC8" s="851"/>
      <c r="TKD8" s="851"/>
      <c r="TKE8" s="851"/>
      <c r="TKF8" s="851"/>
      <c r="TKG8" s="851"/>
      <c r="TKH8" s="851"/>
      <c r="TKI8" s="851"/>
      <c r="TKJ8" s="851"/>
      <c r="TKK8" s="851"/>
      <c r="TKL8" s="851"/>
      <c r="TKM8" s="851"/>
      <c r="TKN8" s="851"/>
      <c r="TKO8" s="851"/>
      <c r="TKP8" s="851"/>
      <c r="TKQ8" s="851"/>
      <c r="TKR8" s="851"/>
      <c r="TKS8" s="851"/>
      <c r="TKT8" s="851"/>
      <c r="TKU8" s="851"/>
      <c r="TKV8" s="851"/>
      <c r="TKW8" s="851"/>
      <c r="TKX8" s="851"/>
      <c r="TKY8" s="851"/>
      <c r="TKZ8" s="851"/>
      <c r="TLA8" s="851"/>
      <c r="TLB8" s="851"/>
      <c r="TLC8" s="851"/>
      <c r="TLD8" s="851"/>
      <c r="TLE8" s="851"/>
      <c r="TLF8" s="851"/>
      <c r="TLG8" s="851"/>
      <c r="TLH8" s="851"/>
      <c r="TLI8" s="851"/>
      <c r="TLJ8" s="851"/>
      <c r="TLK8" s="851"/>
      <c r="TLL8" s="851"/>
      <c r="TLM8" s="851"/>
      <c r="TLN8" s="851"/>
      <c r="TLO8" s="851"/>
      <c r="TLP8" s="851"/>
      <c r="TLQ8" s="851"/>
      <c r="TLR8" s="851"/>
      <c r="TLS8" s="851"/>
      <c r="TLT8" s="851"/>
      <c r="TLU8" s="851"/>
      <c r="TLV8" s="851"/>
      <c r="TLW8" s="851"/>
      <c r="TLX8" s="851"/>
      <c r="TLY8" s="851"/>
      <c r="TLZ8" s="851"/>
      <c r="TMA8" s="851"/>
      <c r="TMB8" s="851"/>
      <c r="TMC8" s="851"/>
      <c r="TMD8" s="851"/>
      <c r="TME8" s="851"/>
      <c r="TMF8" s="851"/>
      <c r="TMG8" s="851"/>
      <c r="TMH8" s="851"/>
      <c r="TMI8" s="851"/>
      <c r="TMJ8" s="851"/>
      <c r="TMK8" s="851"/>
      <c r="TML8" s="851"/>
      <c r="TMM8" s="851"/>
      <c r="TMN8" s="851"/>
      <c r="TMO8" s="851"/>
      <c r="TMP8" s="851"/>
      <c r="TMQ8" s="851"/>
      <c r="TMR8" s="851"/>
      <c r="TMS8" s="851"/>
      <c r="TMT8" s="851"/>
      <c r="TMU8" s="851"/>
      <c r="TMV8" s="851"/>
      <c r="TMW8" s="851"/>
      <c r="TMX8" s="851"/>
      <c r="TMY8" s="851"/>
      <c r="TMZ8" s="851"/>
      <c r="TNA8" s="851"/>
      <c r="TNB8" s="851"/>
      <c r="TNC8" s="851"/>
      <c r="TND8" s="851"/>
      <c r="TNE8" s="851"/>
      <c r="TNF8" s="851"/>
      <c r="TNG8" s="851"/>
      <c r="TNH8" s="851"/>
      <c r="TNI8" s="851"/>
      <c r="TNJ8" s="851"/>
      <c r="TNK8" s="851"/>
      <c r="TNL8" s="851"/>
      <c r="TNM8" s="851"/>
      <c r="TNN8" s="851"/>
      <c r="TNO8" s="851"/>
      <c r="TNP8" s="851"/>
      <c r="TNQ8" s="851"/>
      <c r="TNR8" s="851"/>
      <c r="TNS8" s="851"/>
      <c r="TNT8" s="851"/>
      <c r="TNU8" s="851"/>
      <c r="TNV8" s="851"/>
      <c r="TNW8" s="851"/>
      <c r="TNX8" s="851"/>
      <c r="TNY8" s="851"/>
      <c r="TNZ8" s="851"/>
      <c r="TOA8" s="851"/>
      <c r="TOB8" s="851"/>
      <c r="TOC8" s="851"/>
      <c r="TOD8" s="851"/>
      <c r="TOE8" s="851"/>
      <c r="TOF8" s="851"/>
      <c r="TOG8" s="851"/>
      <c r="TOH8" s="851"/>
      <c r="TOI8" s="851"/>
      <c r="TOJ8" s="851"/>
      <c r="TOK8" s="851"/>
      <c r="TOL8" s="851"/>
      <c r="TOM8" s="851"/>
      <c r="TON8" s="851"/>
      <c r="TOO8" s="851"/>
      <c r="TOP8" s="851"/>
      <c r="TOQ8" s="851"/>
      <c r="TOR8" s="851"/>
      <c r="TOS8" s="851"/>
      <c r="TOT8" s="851"/>
      <c r="TOU8" s="851"/>
      <c r="TOV8" s="851"/>
      <c r="TOW8" s="851"/>
      <c r="TOX8" s="851"/>
      <c r="TOY8" s="851"/>
      <c r="TOZ8" s="851"/>
      <c r="TPA8" s="851"/>
      <c r="TPB8" s="851"/>
      <c r="TPC8" s="851"/>
      <c r="TPD8" s="851"/>
      <c r="TPE8" s="851"/>
      <c r="TPF8" s="851"/>
      <c r="TPG8" s="851"/>
      <c r="TPH8" s="851"/>
      <c r="TPI8" s="851"/>
      <c r="TPJ8" s="851"/>
      <c r="TPK8" s="851"/>
      <c r="TPL8" s="851"/>
      <c r="TPM8" s="851"/>
      <c r="TPN8" s="851"/>
      <c r="TPO8" s="851"/>
      <c r="TPP8" s="851"/>
      <c r="TPQ8" s="851"/>
      <c r="TPR8" s="851"/>
      <c r="TPS8" s="851"/>
      <c r="TPT8" s="851"/>
      <c r="TPU8" s="851"/>
      <c r="TPV8" s="851"/>
      <c r="TPW8" s="851"/>
      <c r="TPX8" s="851"/>
      <c r="TPY8" s="851"/>
      <c r="TPZ8" s="851"/>
      <c r="TQA8" s="851"/>
      <c r="TQB8" s="851"/>
      <c r="TQC8" s="851"/>
      <c r="TQD8" s="851"/>
      <c r="TQE8" s="851"/>
      <c r="TQF8" s="851"/>
      <c r="TQG8" s="851"/>
      <c r="TQH8" s="851"/>
      <c r="TQI8" s="851"/>
      <c r="TQJ8" s="851"/>
      <c r="TQK8" s="851"/>
      <c r="TQL8" s="851"/>
      <c r="TQM8" s="851"/>
      <c r="TQN8" s="851"/>
      <c r="TQO8" s="851"/>
      <c r="TQP8" s="851"/>
      <c r="TQQ8" s="851"/>
      <c r="TQR8" s="851"/>
      <c r="TQS8" s="851"/>
      <c r="TQT8" s="851"/>
      <c r="TQU8" s="851"/>
      <c r="TQV8" s="851"/>
      <c r="TQW8" s="851"/>
      <c r="TQX8" s="851"/>
      <c r="TQY8" s="851"/>
      <c r="TQZ8" s="851"/>
      <c r="TRA8" s="851"/>
      <c r="TRB8" s="851"/>
      <c r="TRC8" s="851"/>
      <c r="TRD8" s="851"/>
      <c r="TRE8" s="851"/>
      <c r="TRF8" s="851"/>
      <c r="TRG8" s="851"/>
      <c r="TRH8" s="851"/>
      <c r="TRI8" s="851"/>
      <c r="TRJ8" s="851"/>
      <c r="TRK8" s="851"/>
      <c r="TRL8" s="851"/>
      <c r="TRM8" s="851"/>
      <c r="TRN8" s="851"/>
      <c r="TRO8" s="851"/>
      <c r="TRP8" s="851"/>
      <c r="TRQ8" s="851"/>
      <c r="TRR8" s="851"/>
      <c r="TRS8" s="851"/>
      <c r="TRT8" s="851"/>
      <c r="TRU8" s="851"/>
      <c r="TRV8" s="851"/>
      <c r="TRW8" s="851"/>
      <c r="TRX8" s="851"/>
      <c r="TRY8" s="851"/>
      <c r="TRZ8" s="851"/>
      <c r="TSA8" s="851"/>
      <c r="TSB8" s="851"/>
      <c r="TSC8" s="851"/>
      <c r="TSD8" s="851"/>
      <c r="TSE8" s="851"/>
      <c r="TSF8" s="851"/>
      <c r="TSG8" s="851"/>
      <c r="TSH8" s="851"/>
      <c r="TSI8" s="851"/>
      <c r="TSJ8" s="851"/>
      <c r="TSK8" s="851"/>
      <c r="TSL8" s="851"/>
      <c r="TSM8" s="851"/>
      <c r="TSN8" s="851"/>
      <c r="TSO8" s="851"/>
      <c r="TSP8" s="851"/>
      <c r="TSQ8" s="851"/>
      <c r="TSR8" s="851"/>
      <c r="TSS8" s="851"/>
      <c r="TST8" s="851"/>
      <c r="TSU8" s="851"/>
      <c r="TSV8" s="851"/>
      <c r="TSW8" s="851"/>
      <c r="TSX8" s="851"/>
      <c r="TSY8" s="851"/>
      <c r="TSZ8" s="851"/>
      <c r="TTA8" s="851"/>
      <c r="TTB8" s="851"/>
      <c r="TTC8" s="851"/>
      <c r="TTD8" s="851"/>
      <c r="TTE8" s="851"/>
      <c r="TTF8" s="851"/>
      <c r="TTG8" s="851"/>
      <c r="TTH8" s="851"/>
      <c r="TTI8" s="851"/>
      <c r="TTJ8" s="851"/>
      <c r="TTK8" s="851"/>
      <c r="TTL8" s="851"/>
      <c r="TTM8" s="851"/>
      <c r="TTN8" s="851"/>
      <c r="TTO8" s="851"/>
      <c r="TTP8" s="851"/>
      <c r="TTQ8" s="851"/>
      <c r="TTR8" s="851"/>
      <c r="TTS8" s="851"/>
      <c r="TTT8" s="851"/>
      <c r="TTU8" s="851"/>
      <c r="TTV8" s="851"/>
      <c r="TTW8" s="851"/>
      <c r="TTX8" s="851"/>
      <c r="TTY8" s="851"/>
      <c r="TTZ8" s="851"/>
      <c r="TUA8" s="851"/>
      <c r="TUB8" s="851"/>
      <c r="TUC8" s="851"/>
      <c r="TUD8" s="851"/>
      <c r="TUE8" s="851"/>
      <c r="TUF8" s="851"/>
      <c r="TUG8" s="851"/>
      <c r="TUH8" s="851"/>
      <c r="TUI8" s="851"/>
      <c r="TUJ8" s="851"/>
      <c r="TUK8" s="851"/>
      <c r="TUL8" s="851"/>
      <c r="TUM8" s="851"/>
      <c r="TUN8" s="851"/>
      <c r="TUO8" s="851"/>
      <c r="TUP8" s="851"/>
      <c r="TUQ8" s="851"/>
      <c r="TUR8" s="851"/>
      <c r="TUS8" s="851"/>
      <c r="TUT8" s="851"/>
      <c r="TUU8" s="851"/>
      <c r="TUV8" s="851"/>
      <c r="TUW8" s="851"/>
      <c r="TUX8" s="851"/>
      <c r="TUY8" s="851"/>
      <c r="TUZ8" s="851"/>
      <c r="TVA8" s="851"/>
      <c r="TVB8" s="851"/>
      <c r="TVC8" s="851"/>
      <c r="TVD8" s="851"/>
      <c r="TVE8" s="851"/>
      <c r="TVF8" s="851"/>
      <c r="TVG8" s="851"/>
      <c r="TVH8" s="851"/>
      <c r="TVI8" s="851"/>
      <c r="TVJ8" s="851"/>
      <c r="TVK8" s="851"/>
      <c r="TVL8" s="851"/>
      <c r="TVM8" s="851"/>
      <c r="TVN8" s="851"/>
      <c r="TVO8" s="851"/>
      <c r="TVP8" s="851"/>
      <c r="TVQ8" s="851"/>
      <c r="TVR8" s="851"/>
      <c r="TVS8" s="851"/>
      <c r="TVT8" s="851"/>
      <c r="TVU8" s="851"/>
      <c r="TVV8" s="851"/>
      <c r="TVW8" s="851"/>
      <c r="TVX8" s="851"/>
      <c r="TVY8" s="851"/>
      <c r="TVZ8" s="851"/>
      <c r="TWA8" s="851"/>
      <c r="TWB8" s="851"/>
      <c r="TWC8" s="851"/>
      <c r="TWD8" s="851"/>
      <c r="TWE8" s="851"/>
      <c r="TWF8" s="851"/>
      <c r="TWG8" s="851"/>
      <c r="TWH8" s="851"/>
      <c r="TWI8" s="851"/>
      <c r="TWJ8" s="851"/>
      <c r="TWK8" s="851"/>
      <c r="TWL8" s="851"/>
      <c r="TWM8" s="851"/>
      <c r="TWN8" s="851"/>
      <c r="TWO8" s="851"/>
      <c r="TWP8" s="851"/>
      <c r="TWQ8" s="851"/>
      <c r="TWR8" s="851"/>
      <c r="TWS8" s="851"/>
      <c r="TWT8" s="851"/>
      <c r="TWU8" s="851"/>
      <c r="TWV8" s="851"/>
      <c r="TWW8" s="851"/>
      <c r="TWX8" s="851"/>
      <c r="TWY8" s="851"/>
      <c r="TWZ8" s="851"/>
      <c r="TXA8" s="851"/>
      <c r="TXB8" s="851"/>
      <c r="TXC8" s="851"/>
      <c r="TXD8" s="851"/>
      <c r="TXE8" s="851"/>
      <c r="TXF8" s="851"/>
      <c r="TXG8" s="851"/>
      <c r="TXH8" s="851"/>
      <c r="TXI8" s="851"/>
      <c r="TXJ8" s="851"/>
      <c r="TXK8" s="851"/>
      <c r="TXL8" s="851"/>
      <c r="TXM8" s="851"/>
      <c r="TXN8" s="851"/>
      <c r="TXO8" s="851"/>
      <c r="TXP8" s="851"/>
      <c r="TXQ8" s="851"/>
      <c r="TXR8" s="851"/>
      <c r="TXS8" s="851"/>
      <c r="TXT8" s="851"/>
      <c r="TXU8" s="851"/>
      <c r="TXV8" s="851"/>
      <c r="TXW8" s="851"/>
      <c r="TXX8" s="851"/>
      <c r="TXY8" s="851"/>
      <c r="TXZ8" s="851"/>
      <c r="TYA8" s="851"/>
      <c r="TYB8" s="851"/>
      <c r="TYC8" s="851"/>
      <c r="TYD8" s="851"/>
      <c r="TYE8" s="851"/>
      <c r="TYF8" s="851"/>
      <c r="TYG8" s="851"/>
      <c r="TYH8" s="851"/>
      <c r="TYI8" s="851"/>
      <c r="TYJ8" s="851"/>
      <c r="TYK8" s="851"/>
      <c r="TYL8" s="851"/>
      <c r="TYM8" s="851"/>
      <c r="TYN8" s="851"/>
      <c r="TYO8" s="851"/>
      <c r="TYP8" s="851"/>
      <c r="TYQ8" s="851"/>
      <c r="TYR8" s="851"/>
      <c r="TYS8" s="851"/>
      <c r="TYT8" s="851"/>
      <c r="TYU8" s="851"/>
      <c r="TYV8" s="851"/>
      <c r="TYW8" s="851"/>
      <c r="TYX8" s="851"/>
      <c r="TYY8" s="851"/>
      <c r="TYZ8" s="851"/>
      <c r="TZA8" s="851"/>
      <c r="TZB8" s="851"/>
      <c r="TZC8" s="851"/>
      <c r="TZD8" s="851"/>
      <c r="TZE8" s="851"/>
      <c r="TZF8" s="851"/>
      <c r="TZG8" s="851"/>
      <c r="TZH8" s="851"/>
      <c r="TZI8" s="851"/>
      <c r="TZJ8" s="851"/>
      <c r="TZK8" s="851"/>
      <c r="TZL8" s="851"/>
      <c r="TZM8" s="851"/>
      <c r="TZN8" s="851"/>
      <c r="TZO8" s="851"/>
      <c r="TZP8" s="851"/>
      <c r="TZQ8" s="851"/>
      <c r="TZR8" s="851"/>
      <c r="TZS8" s="851"/>
      <c r="TZT8" s="851"/>
      <c r="TZU8" s="851"/>
      <c r="TZV8" s="851"/>
      <c r="TZW8" s="851"/>
      <c r="TZX8" s="851"/>
      <c r="TZY8" s="851"/>
      <c r="TZZ8" s="851"/>
      <c r="UAA8" s="851"/>
      <c r="UAB8" s="851"/>
      <c r="UAC8" s="851"/>
      <c r="UAD8" s="851"/>
      <c r="UAE8" s="851"/>
      <c r="UAF8" s="851"/>
      <c r="UAG8" s="851"/>
      <c r="UAH8" s="851"/>
      <c r="UAI8" s="851"/>
      <c r="UAJ8" s="851"/>
      <c r="UAK8" s="851"/>
      <c r="UAL8" s="851"/>
      <c r="UAM8" s="851"/>
      <c r="UAN8" s="851"/>
      <c r="UAO8" s="851"/>
      <c r="UAP8" s="851"/>
      <c r="UAQ8" s="851"/>
      <c r="UAR8" s="851"/>
      <c r="UAS8" s="851"/>
      <c r="UAT8" s="851"/>
      <c r="UAU8" s="851"/>
      <c r="UAV8" s="851"/>
      <c r="UAW8" s="851"/>
      <c r="UAX8" s="851"/>
      <c r="UAY8" s="851"/>
      <c r="UAZ8" s="851"/>
      <c r="UBA8" s="851"/>
      <c r="UBB8" s="851"/>
      <c r="UBC8" s="851"/>
      <c r="UBD8" s="851"/>
      <c r="UBE8" s="851"/>
      <c r="UBF8" s="851"/>
      <c r="UBG8" s="851"/>
      <c r="UBH8" s="851"/>
      <c r="UBI8" s="851"/>
      <c r="UBJ8" s="851"/>
      <c r="UBK8" s="851"/>
      <c r="UBL8" s="851"/>
      <c r="UBM8" s="851"/>
      <c r="UBN8" s="851"/>
    </row>
    <row r="9" spans="1:14262" s="34" customFormat="1" ht="21.75" customHeight="1">
      <c r="A9" s="152" t="s">
        <v>33</v>
      </c>
      <c r="B9" s="158" t="s">
        <v>34</v>
      </c>
      <c r="C9" s="4" t="s">
        <v>35</v>
      </c>
      <c r="D9" s="2" t="s">
        <v>36</v>
      </c>
      <c r="E9" s="155"/>
      <c r="F9" s="155"/>
      <c r="G9" s="460" t="s">
        <v>37</v>
      </c>
      <c r="H9" s="266">
        <v>12000</v>
      </c>
      <c r="I9" s="166">
        <f>SUM(O9:AR9)</f>
        <v>12000</v>
      </c>
      <c r="J9" s="90">
        <f>SUM(O9:LS9)</f>
        <v>12000</v>
      </c>
      <c r="K9" s="155">
        <v>2.46</v>
      </c>
      <c r="L9" s="159">
        <v>44820</v>
      </c>
      <c r="M9" s="159">
        <v>44854</v>
      </c>
      <c r="N9" s="155" t="s">
        <v>38</v>
      </c>
      <c r="O9" s="92">
        <v>4000</v>
      </c>
      <c r="P9" s="326">
        <v>4000</v>
      </c>
      <c r="Q9" s="92"/>
      <c r="R9" s="326">
        <v>4000</v>
      </c>
    </row>
    <row r="10" spans="1:14262" s="34" customFormat="1" ht="21.75" customHeight="1">
      <c r="A10" s="152" t="s">
        <v>33</v>
      </c>
      <c r="B10" s="157" t="s">
        <v>39</v>
      </c>
      <c r="C10" s="155" t="s">
        <v>40</v>
      </c>
      <c r="D10" s="2" t="s">
        <v>36</v>
      </c>
      <c r="E10" s="155"/>
      <c r="F10" s="155"/>
      <c r="G10" s="460" t="s">
        <v>37</v>
      </c>
      <c r="H10" s="266">
        <v>12000</v>
      </c>
      <c r="I10" s="166">
        <f>SUM(O10:AR10)</f>
        <v>12000</v>
      </c>
      <c r="J10" s="90">
        <f>SUM(O10:LS10)</f>
        <v>12000</v>
      </c>
      <c r="K10" s="155">
        <v>3.61</v>
      </c>
      <c r="L10" s="159">
        <v>44820</v>
      </c>
      <c r="M10" s="159">
        <v>44854</v>
      </c>
      <c r="N10" s="155" t="s">
        <v>38</v>
      </c>
      <c r="O10" s="92">
        <v>4000</v>
      </c>
      <c r="P10" s="326">
        <v>4000</v>
      </c>
      <c r="Q10" s="92"/>
      <c r="R10" s="326">
        <v>4000</v>
      </c>
    </row>
    <row r="11" spans="1:14262" s="34" customFormat="1" ht="21.75" customHeight="1">
      <c r="A11" s="152" t="s">
        <v>33</v>
      </c>
      <c r="B11" s="155"/>
      <c r="C11" s="155"/>
      <c r="D11" s="2" t="s">
        <v>36</v>
      </c>
      <c r="E11" s="155"/>
      <c r="F11" s="155"/>
      <c r="G11" s="195" t="s">
        <v>41</v>
      </c>
      <c r="H11" s="230">
        <f>SUM(H9:H10)</f>
        <v>24000</v>
      </c>
      <c r="I11" s="230">
        <f>SUM(I9:I10)</f>
        <v>24000</v>
      </c>
      <c r="J11" s="230">
        <f>SUM(J9:J10)</f>
        <v>24000</v>
      </c>
      <c r="K11" s="155"/>
      <c r="L11" s="155"/>
      <c r="M11" s="155"/>
      <c r="N11" s="155"/>
      <c r="O11" s="92"/>
      <c r="P11" s="92"/>
      <c r="Q11" s="92"/>
      <c r="R11" s="92"/>
    </row>
    <row r="12" spans="1:14262" s="34" customFormat="1" ht="21.75" customHeight="1">
      <c r="A12" s="152" t="s">
        <v>33</v>
      </c>
      <c r="B12" s="158" t="s">
        <v>34</v>
      </c>
      <c r="C12" s="4" t="s">
        <v>35</v>
      </c>
      <c r="D12" s="2" t="s">
        <v>36</v>
      </c>
      <c r="E12" s="155"/>
      <c r="F12" s="155"/>
      <c r="G12" s="460" t="s">
        <v>42</v>
      </c>
      <c r="H12" s="266">
        <v>11200</v>
      </c>
      <c r="I12" s="166">
        <f>SUM(O12:Z12)</f>
        <v>11200</v>
      </c>
      <c r="J12" s="90">
        <f>SUM(O12:LS12)</f>
        <v>11200</v>
      </c>
      <c r="K12" s="155">
        <v>2.46</v>
      </c>
      <c r="L12" s="159">
        <v>44850</v>
      </c>
      <c r="M12" s="159">
        <v>44883</v>
      </c>
      <c r="N12" s="155" t="s">
        <v>38</v>
      </c>
      <c r="O12" s="92"/>
      <c r="P12" s="92"/>
      <c r="Q12" s="92"/>
      <c r="R12" s="92"/>
      <c r="S12" s="326">
        <v>4000</v>
      </c>
      <c r="V12" s="326">
        <v>7200</v>
      </c>
      <c r="Z12" s="326"/>
      <c r="IL12" s="17"/>
    </row>
    <row r="13" spans="1:14262" s="34" customFormat="1" ht="21.75" customHeight="1">
      <c r="A13" s="152" t="s">
        <v>33</v>
      </c>
      <c r="B13" s="157" t="s">
        <v>39</v>
      </c>
      <c r="C13" s="155" t="s">
        <v>40</v>
      </c>
      <c r="D13" s="2" t="s">
        <v>36</v>
      </c>
      <c r="E13" s="155"/>
      <c r="F13" s="155"/>
      <c r="G13" s="460" t="s">
        <v>42</v>
      </c>
      <c r="H13" s="266">
        <v>11200</v>
      </c>
      <c r="I13" s="166">
        <f>SUM(O13:Z13)</f>
        <v>11200</v>
      </c>
      <c r="J13" s="90">
        <f>SUM(O13:LS13)</f>
        <v>11200</v>
      </c>
      <c r="K13" s="155">
        <v>3.61</v>
      </c>
      <c r="L13" s="159">
        <v>44850</v>
      </c>
      <c r="M13" s="159">
        <v>44883</v>
      </c>
      <c r="N13" s="155" t="s">
        <v>38</v>
      </c>
      <c r="O13" s="92"/>
      <c r="P13" s="92"/>
      <c r="Q13" s="92"/>
      <c r="R13" s="92"/>
      <c r="S13" s="326">
        <v>3200</v>
      </c>
      <c r="V13" s="326">
        <v>4000</v>
      </c>
      <c r="Z13" s="326">
        <v>4000</v>
      </c>
    </row>
    <row r="14" spans="1:14262" s="34" customFormat="1" ht="21.75" customHeight="1">
      <c r="A14" s="152" t="s">
        <v>33</v>
      </c>
      <c r="B14" s="155"/>
      <c r="C14" s="155"/>
      <c r="D14" s="2" t="s">
        <v>36</v>
      </c>
      <c r="E14" s="155"/>
      <c r="F14" s="155"/>
      <c r="G14" s="195"/>
      <c r="H14" s="230">
        <f>SUM(H12:H13)</f>
        <v>22400</v>
      </c>
      <c r="I14" s="230">
        <f>SUM(I12:I13)</f>
        <v>22400</v>
      </c>
      <c r="J14" s="230">
        <f>SUM(J12:J13)</f>
        <v>22400</v>
      </c>
      <c r="K14" s="155"/>
      <c r="L14" s="155"/>
      <c r="M14" s="155"/>
      <c r="N14" s="155"/>
      <c r="O14" s="92"/>
      <c r="P14" s="92"/>
      <c r="Q14" s="92"/>
      <c r="R14" s="92"/>
    </row>
    <row r="15" spans="1:14262" s="34" customFormat="1" ht="21.75" customHeight="1">
      <c r="A15" s="152" t="s">
        <v>33</v>
      </c>
      <c r="B15" s="158" t="s">
        <v>34</v>
      </c>
      <c r="C15" s="4" t="s">
        <v>35</v>
      </c>
      <c r="D15" s="2" t="s">
        <v>36</v>
      </c>
      <c r="E15" s="155"/>
      <c r="F15" s="155"/>
      <c r="G15" s="461" t="s">
        <v>43</v>
      </c>
      <c r="H15" s="266">
        <v>8800</v>
      </c>
      <c r="I15" s="166">
        <f>SUM(AD15:AO15)</f>
        <v>8800</v>
      </c>
      <c r="J15" s="90">
        <f>SUM(O15:LS15)</f>
        <v>8800</v>
      </c>
      <c r="K15" s="155">
        <v>2.46</v>
      </c>
      <c r="L15" s="159">
        <v>44880</v>
      </c>
      <c r="M15" s="159">
        <v>44910</v>
      </c>
      <c r="N15" s="155" t="s">
        <v>38</v>
      </c>
      <c r="O15" s="92"/>
      <c r="P15" s="92"/>
      <c r="Q15" s="92"/>
      <c r="R15" s="92"/>
      <c r="S15" s="326"/>
      <c r="V15" s="326"/>
      <c r="Z15" s="326"/>
      <c r="AH15" s="326">
        <v>3000</v>
      </c>
      <c r="AK15" s="326">
        <v>3000</v>
      </c>
      <c r="AM15" s="326">
        <v>2800</v>
      </c>
    </row>
    <row r="16" spans="1:14262" s="34" customFormat="1" ht="21.75" customHeight="1">
      <c r="A16" s="152" t="s">
        <v>33</v>
      </c>
      <c r="B16" s="157" t="s">
        <v>39</v>
      </c>
      <c r="C16" s="155" t="s">
        <v>40</v>
      </c>
      <c r="D16" s="2" t="s">
        <v>36</v>
      </c>
      <c r="E16" s="155"/>
      <c r="F16" s="155"/>
      <c r="G16" s="461" t="s">
        <v>43</v>
      </c>
      <c r="H16" s="266">
        <v>8800</v>
      </c>
      <c r="I16" s="166">
        <f>SUM(AD16:AO16)</f>
        <v>8800</v>
      </c>
      <c r="J16" s="90">
        <f>SUM(O16:LS16)</f>
        <v>8800</v>
      </c>
      <c r="K16" s="155">
        <v>3.61</v>
      </c>
      <c r="L16" s="159">
        <v>44880</v>
      </c>
      <c r="M16" s="159">
        <v>44910</v>
      </c>
      <c r="N16" s="155" t="s">
        <v>38</v>
      </c>
      <c r="O16" s="92"/>
      <c r="P16" s="92"/>
      <c r="Q16" s="92"/>
      <c r="R16" s="92"/>
      <c r="S16" s="326"/>
      <c r="V16" s="326"/>
      <c r="Z16" s="326"/>
      <c r="AH16" s="326">
        <v>3000</v>
      </c>
      <c r="AK16" s="326">
        <v>3000</v>
      </c>
      <c r="AM16" s="326">
        <v>2800</v>
      </c>
    </row>
    <row r="17" spans="1:109" s="34" customFormat="1" ht="21.75" customHeight="1">
      <c r="A17" s="152" t="s">
        <v>33</v>
      </c>
      <c r="B17" s="155"/>
      <c r="C17" s="155"/>
      <c r="D17" s="2" t="s">
        <v>36</v>
      </c>
      <c r="E17" s="155"/>
      <c r="F17" s="155"/>
      <c r="G17" s="195"/>
      <c r="H17" s="230">
        <f>SUM(H15:H16)</f>
        <v>17600</v>
      </c>
      <c r="I17" s="230">
        <f>SUM(I15:I16)</f>
        <v>17600</v>
      </c>
      <c r="J17" s="230">
        <f>SUM(J15:J16)</f>
        <v>17600</v>
      </c>
      <c r="K17" s="155"/>
      <c r="L17" s="155"/>
      <c r="M17" s="155"/>
      <c r="N17" s="155"/>
      <c r="O17" s="92"/>
      <c r="P17" s="92"/>
      <c r="Q17" s="92"/>
      <c r="R17" s="92"/>
    </row>
    <row r="18" spans="1:109" s="34" customFormat="1" ht="21.75" customHeight="1">
      <c r="A18" s="152" t="s">
        <v>33</v>
      </c>
      <c r="B18" s="158" t="s">
        <v>34</v>
      </c>
      <c r="C18" s="4" t="s">
        <v>35</v>
      </c>
      <c r="D18" s="2" t="s">
        <v>36</v>
      </c>
      <c r="E18" s="155"/>
      <c r="F18" s="155"/>
      <c r="G18" s="461" t="s">
        <v>44</v>
      </c>
      <c r="H18" s="482">
        <v>1900</v>
      </c>
      <c r="I18" s="166">
        <f>SUM(AD18:AU18)</f>
        <v>1900</v>
      </c>
      <c r="J18" s="90">
        <f>SUM(O18:LS18)</f>
        <v>1900</v>
      </c>
      <c r="K18" s="155">
        <v>2.46</v>
      </c>
      <c r="L18" s="159">
        <v>44914</v>
      </c>
      <c r="M18" s="159">
        <v>44581</v>
      </c>
      <c r="N18" s="155" t="s">
        <v>45</v>
      </c>
      <c r="O18" s="92"/>
      <c r="Q18" s="92"/>
      <c r="R18" s="92"/>
      <c r="AU18" s="34">
        <v>1900</v>
      </c>
    </row>
    <row r="19" spans="1:109" s="34" customFormat="1" ht="21.75" customHeight="1">
      <c r="A19" s="152" t="s">
        <v>33</v>
      </c>
      <c r="B19" s="157" t="s">
        <v>39</v>
      </c>
      <c r="C19" s="155" t="s">
        <v>40</v>
      </c>
      <c r="D19" s="2" t="s">
        <v>36</v>
      </c>
      <c r="E19" s="155"/>
      <c r="F19" s="155"/>
      <c r="G19" s="461" t="s">
        <v>44</v>
      </c>
      <c r="H19" s="482">
        <v>800</v>
      </c>
      <c r="I19" s="166">
        <f>SUM(AD19:AU19)</f>
        <v>800</v>
      </c>
      <c r="J19" s="90">
        <f>SUM(O19:LS19)</f>
        <v>800</v>
      </c>
      <c r="K19" s="155">
        <v>3.61</v>
      </c>
      <c r="L19" s="159">
        <v>44914</v>
      </c>
      <c r="M19" s="159">
        <v>44581</v>
      </c>
      <c r="N19" s="155" t="s">
        <v>45</v>
      </c>
      <c r="O19" s="92"/>
      <c r="Q19" s="92"/>
      <c r="R19" s="92"/>
      <c r="AU19" s="34">
        <v>800</v>
      </c>
    </row>
    <row r="20" spans="1:109" s="34" customFormat="1" ht="21.75" customHeight="1">
      <c r="A20" s="152" t="s">
        <v>33</v>
      </c>
      <c r="B20" s="155"/>
      <c r="C20" s="155"/>
      <c r="D20" s="2" t="s">
        <v>36</v>
      </c>
      <c r="E20" s="155"/>
      <c r="F20" s="155"/>
      <c r="G20" s="195"/>
      <c r="H20" s="230">
        <f>SUM(H18:H19)</f>
        <v>2700</v>
      </c>
      <c r="I20" s="230">
        <f>SUM(I18:I19)</f>
        <v>2700</v>
      </c>
      <c r="J20" s="230">
        <f>SUM(J18:J19)</f>
        <v>2700</v>
      </c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5"/>
      <c r="AH20" s="155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</row>
    <row r="21" spans="1:109" s="34" customFormat="1" ht="21.75" customHeight="1">
      <c r="A21" s="152" t="s">
        <v>33</v>
      </c>
      <c r="B21" s="158" t="s">
        <v>34</v>
      </c>
      <c r="C21" s="4" t="s">
        <v>35</v>
      </c>
      <c r="D21" s="2" t="s">
        <v>36</v>
      </c>
      <c r="E21" s="155"/>
      <c r="F21" s="155"/>
      <c r="G21" s="195" t="s">
        <v>46</v>
      </c>
      <c r="H21" s="230">
        <v>4500</v>
      </c>
      <c r="I21" s="166">
        <f>SUM(AD21:DB21)</f>
        <v>4500</v>
      </c>
      <c r="J21" s="90">
        <f>SUM(O21:LS21)</f>
        <v>4500</v>
      </c>
      <c r="K21" s="155">
        <v>2.46</v>
      </c>
      <c r="L21" s="159">
        <v>44942</v>
      </c>
      <c r="M21" s="159">
        <v>44977</v>
      </c>
      <c r="N21" s="155" t="s">
        <v>45</v>
      </c>
      <c r="O21" s="155"/>
      <c r="P21" s="101"/>
      <c r="Q21" s="155"/>
      <c r="R21" s="155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BI21" s="34">
        <v>4500</v>
      </c>
    </row>
    <row r="22" spans="1:109" s="34" customFormat="1" ht="21.75" customHeight="1">
      <c r="A22" s="152" t="s">
        <v>33</v>
      </c>
      <c r="B22" s="157" t="s">
        <v>39</v>
      </c>
      <c r="C22" s="155" t="s">
        <v>40</v>
      </c>
      <c r="D22" s="2" t="s">
        <v>36</v>
      </c>
      <c r="E22" s="155"/>
      <c r="F22" s="155"/>
      <c r="G22" s="195" t="s">
        <v>46</v>
      </c>
      <c r="H22" s="230">
        <v>4450</v>
      </c>
      <c r="I22" s="166">
        <f>SUM(AD22:DB22)</f>
        <v>4450</v>
      </c>
      <c r="J22" s="90">
        <f>SUM(O22:LS22)</f>
        <v>4450</v>
      </c>
      <c r="K22" s="155">
        <v>3.61</v>
      </c>
      <c r="L22" s="159">
        <v>44942</v>
      </c>
      <c r="M22" s="159">
        <v>44977</v>
      </c>
      <c r="N22" s="155" t="s">
        <v>45</v>
      </c>
      <c r="O22" s="155"/>
      <c r="P22" s="101"/>
      <c r="Q22" s="155"/>
      <c r="R22" s="155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BI22" s="34">
        <v>4450</v>
      </c>
    </row>
    <row r="23" spans="1:109" s="34" customFormat="1" ht="21.75" customHeight="1">
      <c r="A23" s="152" t="s">
        <v>33</v>
      </c>
      <c r="B23" s="155"/>
      <c r="C23" s="155"/>
      <c r="D23" s="2" t="s">
        <v>36</v>
      </c>
      <c r="E23" s="155"/>
      <c r="F23" s="155"/>
      <c r="G23" s="195"/>
      <c r="H23" s="230">
        <f>SUM(H21:H22)</f>
        <v>8950</v>
      </c>
      <c r="I23" s="230">
        <f>SUM(I21:I22)</f>
        <v>8950</v>
      </c>
      <c r="J23" s="230">
        <f>SUM(J21:J22)</f>
        <v>8950</v>
      </c>
      <c r="K23" s="155"/>
      <c r="L23" s="155"/>
      <c r="M23" s="155"/>
      <c r="N23" s="155"/>
      <c r="O23" s="155"/>
      <c r="P23" s="101"/>
      <c r="Q23" s="155"/>
      <c r="R23" s="155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</row>
    <row r="24" spans="1:109" s="34" customFormat="1" ht="21.75" customHeight="1">
      <c r="A24" s="152" t="s">
        <v>33</v>
      </c>
      <c r="B24" s="158" t="s">
        <v>34</v>
      </c>
      <c r="C24" s="4" t="s">
        <v>35</v>
      </c>
      <c r="D24" s="2" t="s">
        <v>36</v>
      </c>
      <c r="E24" s="155"/>
      <c r="F24" s="155"/>
      <c r="G24" s="195" t="s">
        <v>47</v>
      </c>
      <c r="H24" s="230">
        <v>3500</v>
      </c>
      <c r="I24" s="166">
        <f>SUM(AD24:DB24)</f>
        <v>3500</v>
      </c>
      <c r="J24" s="90">
        <f>SUM(O24:LS24)</f>
        <v>3500</v>
      </c>
      <c r="K24" s="155">
        <v>2.46</v>
      </c>
      <c r="L24" s="159">
        <v>44973</v>
      </c>
      <c r="M24" s="159">
        <v>45005</v>
      </c>
      <c r="N24" s="155" t="s">
        <v>45</v>
      </c>
      <c r="O24" s="155"/>
      <c r="P24" s="101"/>
      <c r="Q24" s="155"/>
      <c r="R24" s="155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BZ24" s="34">
        <v>3500</v>
      </c>
    </row>
    <row r="25" spans="1:109" s="34" customFormat="1" ht="21.75" customHeight="1">
      <c r="A25" s="152" t="s">
        <v>33</v>
      </c>
      <c r="B25" s="157" t="s">
        <v>39</v>
      </c>
      <c r="C25" s="155" t="s">
        <v>40</v>
      </c>
      <c r="D25" s="2" t="s">
        <v>36</v>
      </c>
      <c r="E25" s="155"/>
      <c r="F25" s="155"/>
      <c r="G25" s="195" t="s">
        <v>47</v>
      </c>
      <c r="H25" s="230">
        <v>3500</v>
      </c>
      <c r="I25" s="166">
        <f>SUM(AD25:DB25)</f>
        <v>3500</v>
      </c>
      <c r="J25" s="90">
        <f>SUM(O25:LS25)</f>
        <v>3500</v>
      </c>
      <c r="K25" s="155">
        <v>3.61</v>
      </c>
      <c r="L25" s="159">
        <v>44973</v>
      </c>
      <c r="M25" s="159">
        <v>45005</v>
      </c>
      <c r="N25" s="155" t="s">
        <v>45</v>
      </c>
      <c r="O25" s="155"/>
      <c r="P25" s="101"/>
      <c r="Q25" s="155"/>
      <c r="R25" s="155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BZ25" s="34">
        <v>3500</v>
      </c>
    </row>
    <row r="26" spans="1:109" s="34" customFormat="1" ht="21.75" customHeight="1">
      <c r="A26" s="152" t="s">
        <v>33</v>
      </c>
      <c r="B26" s="155"/>
      <c r="C26" s="155"/>
      <c r="D26" s="2" t="s">
        <v>36</v>
      </c>
      <c r="E26" s="155"/>
      <c r="F26" s="155"/>
      <c r="G26" s="195"/>
      <c r="H26" s="230">
        <f>SUM(H24:H25)</f>
        <v>7000</v>
      </c>
      <c r="I26" s="230">
        <f>SUM(I24:I25)</f>
        <v>7000</v>
      </c>
      <c r="J26" s="230">
        <f>SUM(J24:J25)</f>
        <v>7000</v>
      </c>
      <c r="K26" s="155"/>
      <c r="L26" s="155"/>
      <c r="M26" s="155"/>
      <c r="N26" s="155"/>
      <c r="O26" s="155"/>
      <c r="P26" s="101"/>
      <c r="Q26" s="155"/>
      <c r="R26" s="155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</row>
    <row r="27" spans="1:109" s="34" customFormat="1" ht="21.75" customHeight="1">
      <c r="A27" s="152" t="s">
        <v>33</v>
      </c>
      <c r="B27" s="158" t="s">
        <v>34</v>
      </c>
      <c r="C27" s="4" t="s">
        <v>35</v>
      </c>
      <c r="D27" s="2" t="s">
        <v>36</v>
      </c>
      <c r="E27" s="155"/>
      <c r="F27" s="155"/>
      <c r="G27" s="195" t="s">
        <v>48</v>
      </c>
      <c r="H27" s="230">
        <v>8500</v>
      </c>
      <c r="I27" s="166">
        <f>SUM(AD27:DB27)</f>
        <v>8500</v>
      </c>
      <c r="J27" s="90">
        <f>SUM(O27:LS27)</f>
        <v>8500</v>
      </c>
      <c r="K27" s="155">
        <v>2.46</v>
      </c>
      <c r="L27" s="159">
        <v>45001</v>
      </c>
      <c r="M27" s="159">
        <v>45036</v>
      </c>
      <c r="N27" s="155" t="s">
        <v>45</v>
      </c>
      <c r="O27" s="155"/>
      <c r="P27" s="101"/>
      <c r="Q27" s="155"/>
      <c r="R27" s="155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CN27" s="34">
        <v>8500</v>
      </c>
    </row>
    <row r="28" spans="1:109" s="34" customFormat="1" ht="21.75" customHeight="1">
      <c r="A28" s="152" t="s">
        <v>33</v>
      </c>
      <c r="B28" s="157" t="s">
        <v>39</v>
      </c>
      <c r="C28" s="155" t="s">
        <v>40</v>
      </c>
      <c r="D28" s="2" t="s">
        <v>36</v>
      </c>
      <c r="E28" s="155"/>
      <c r="F28" s="155"/>
      <c r="G28" s="195" t="s">
        <v>48</v>
      </c>
      <c r="H28" s="230">
        <v>8500</v>
      </c>
      <c r="I28" s="166">
        <f>SUM(AD28:DB28)</f>
        <v>8500</v>
      </c>
      <c r="J28" s="90">
        <f>SUM(O28:LS28)</f>
        <v>8500</v>
      </c>
      <c r="K28" s="155">
        <v>3.61</v>
      </c>
      <c r="L28" s="159">
        <v>45001</v>
      </c>
      <c r="M28" s="159">
        <v>45036</v>
      </c>
      <c r="N28" s="155" t="s">
        <v>45</v>
      </c>
      <c r="O28" s="155"/>
      <c r="P28" s="101"/>
      <c r="Q28" s="155"/>
      <c r="R28" s="155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CN28" s="34">
        <v>8500</v>
      </c>
    </row>
    <row r="29" spans="1:109" s="34" customFormat="1" ht="21.75" customHeight="1">
      <c r="A29" s="152" t="s">
        <v>33</v>
      </c>
      <c r="B29" s="155"/>
      <c r="C29" s="155"/>
      <c r="D29" s="2" t="s">
        <v>36</v>
      </c>
      <c r="E29" s="155"/>
      <c r="F29" s="155"/>
      <c r="G29" s="195"/>
      <c r="H29" s="230">
        <f>SUM(H27:H28)</f>
        <v>17000</v>
      </c>
      <c r="I29" s="230">
        <f>SUM(I27:I28)</f>
        <v>17000</v>
      </c>
      <c r="J29" s="230">
        <f>SUM(J27:J28)</f>
        <v>17000</v>
      </c>
      <c r="K29" s="155"/>
      <c r="L29" s="155"/>
      <c r="M29" s="155"/>
      <c r="N29" s="155"/>
      <c r="O29" s="155"/>
      <c r="P29" s="101"/>
      <c r="Q29" s="155"/>
      <c r="R29" s="155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</row>
    <row r="30" spans="1:109" s="34" customFormat="1" ht="21.75" customHeight="1">
      <c r="A30" s="152" t="s">
        <v>33</v>
      </c>
      <c r="B30" s="158" t="s">
        <v>34</v>
      </c>
      <c r="C30" s="4" t="s">
        <v>35</v>
      </c>
      <c r="D30" s="2" t="s">
        <v>36</v>
      </c>
      <c r="E30" s="155"/>
      <c r="F30" s="155"/>
      <c r="G30" s="195" t="s">
        <v>49</v>
      </c>
      <c r="H30" s="230">
        <v>7000</v>
      </c>
      <c r="I30" s="230">
        <f>SUM(CO30:DF30)</f>
        <v>98</v>
      </c>
      <c r="J30" s="90">
        <f>SUM(O30:LS30)</f>
        <v>98</v>
      </c>
      <c r="K30" s="155">
        <v>2.46</v>
      </c>
      <c r="L30" s="159">
        <v>45032</v>
      </c>
      <c r="M30" s="159">
        <v>45061</v>
      </c>
      <c r="N30" s="155" t="s">
        <v>45</v>
      </c>
      <c r="O30" s="155"/>
      <c r="P30" s="101"/>
      <c r="Q30" s="155"/>
      <c r="R30" s="155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CY30" s="34">
        <v>98</v>
      </c>
    </row>
    <row r="31" spans="1:109" s="34" customFormat="1" ht="21.75" customHeight="1">
      <c r="A31" s="152" t="s">
        <v>33</v>
      </c>
      <c r="B31" s="457" t="s">
        <v>50</v>
      </c>
      <c r="C31" s="4" t="s">
        <v>35</v>
      </c>
      <c r="D31" s="2" t="s">
        <v>36</v>
      </c>
      <c r="E31" s="155"/>
      <c r="F31" s="155"/>
      <c r="G31" s="195" t="s">
        <v>49</v>
      </c>
      <c r="H31" s="230"/>
      <c r="I31" s="230">
        <f>SUM(CO31:DF31)</f>
        <v>6902</v>
      </c>
      <c r="J31" s="90">
        <f>SUM(O31:LS31)</f>
        <v>6902</v>
      </c>
      <c r="K31" s="155"/>
      <c r="L31" s="159"/>
      <c r="M31" s="159"/>
      <c r="N31" s="155"/>
      <c r="O31" s="155"/>
      <c r="P31" s="101"/>
      <c r="Q31" s="155"/>
      <c r="R31" s="155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  <c r="AC31" s="101"/>
      <c r="AD31" s="101"/>
      <c r="AE31" s="101"/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CY31" s="34">
        <v>1902</v>
      </c>
      <c r="CZ31" s="34">
        <v>2000</v>
      </c>
      <c r="DE31" s="34">
        <v>3000</v>
      </c>
    </row>
    <row r="32" spans="1:109" s="34" customFormat="1" ht="21.75" customHeight="1">
      <c r="A32" s="152" t="s">
        <v>33</v>
      </c>
      <c r="B32" s="157" t="s">
        <v>39</v>
      </c>
      <c r="C32" s="155" t="s">
        <v>40</v>
      </c>
      <c r="D32" s="2" t="s">
        <v>36</v>
      </c>
      <c r="E32" s="155"/>
      <c r="F32" s="155"/>
      <c r="G32" s="195" t="s">
        <v>49</v>
      </c>
      <c r="H32" s="230">
        <v>7000</v>
      </c>
      <c r="I32" s="230">
        <f>SUM(CO32:DF32)</f>
        <v>37</v>
      </c>
      <c r="J32" s="90">
        <f>SUM(O32:LS32)</f>
        <v>37</v>
      </c>
      <c r="K32" s="155">
        <v>3.61</v>
      </c>
      <c r="L32" s="159">
        <v>45032</v>
      </c>
      <c r="M32" s="159">
        <v>45061</v>
      </c>
      <c r="N32" s="155" t="s">
        <v>45</v>
      </c>
      <c r="O32" s="155"/>
      <c r="P32" s="101"/>
      <c r="Q32" s="155"/>
      <c r="R32" s="155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CY32" s="34">
        <v>37</v>
      </c>
    </row>
    <row r="33" spans="1:164" s="34" customFormat="1" ht="21.75" customHeight="1">
      <c r="A33" s="152" t="s">
        <v>33</v>
      </c>
      <c r="B33" s="457" t="s">
        <v>51</v>
      </c>
      <c r="C33" s="155" t="s">
        <v>40</v>
      </c>
      <c r="D33" s="2" t="s">
        <v>36</v>
      </c>
      <c r="E33" s="155"/>
      <c r="F33" s="155"/>
      <c r="G33" s="195" t="s">
        <v>49</v>
      </c>
      <c r="H33" s="230"/>
      <c r="I33" s="230">
        <f>SUM(CO33:DF33)</f>
        <v>6963</v>
      </c>
      <c r="J33" s="90">
        <f>SUM(O33:LS33)</f>
        <v>6963</v>
      </c>
      <c r="K33" s="155"/>
      <c r="L33" s="159"/>
      <c r="M33" s="159"/>
      <c r="N33" s="155"/>
      <c r="O33" s="155"/>
      <c r="P33" s="101"/>
      <c r="Q33" s="155"/>
      <c r="R33" s="155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CY33" s="34">
        <v>1963</v>
      </c>
      <c r="CZ33" s="34">
        <v>2000</v>
      </c>
      <c r="DE33" s="34">
        <v>3000</v>
      </c>
    </row>
    <row r="34" spans="1:164" s="34" customFormat="1" ht="21.75" customHeight="1">
      <c r="A34" s="152" t="s">
        <v>33</v>
      </c>
      <c r="B34" s="155"/>
      <c r="C34" s="155"/>
      <c r="D34" s="2" t="s">
        <v>36</v>
      </c>
      <c r="E34" s="155"/>
      <c r="F34" s="155"/>
      <c r="G34" s="195"/>
      <c r="H34" s="230">
        <f>SUM(H30:H32)</f>
        <v>14000</v>
      </c>
      <c r="I34" s="230">
        <f>SUM(I30:I33)</f>
        <v>14000</v>
      </c>
      <c r="J34" s="155">
        <f>SUM(J30:J32)</f>
        <v>7037</v>
      </c>
      <c r="K34" s="155"/>
      <c r="L34" s="155"/>
      <c r="M34" s="155"/>
      <c r="N34" s="155"/>
      <c r="O34" s="155"/>
      <c r="P34" s="101"/>
      <c r="Q34" s="155"/>
      <c r="R34" s="155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</row>
    <row r="35" spans="1:164" s="34" customFormat="1" ht="21.75" customHeight="1">
      <c r="A35" s="152" t="s">
        <v>33</v>
      </c>
      <c r="B35" s="457" t="s">
        <v>50</v>
      </c>
      <c r="C35" s="4" t="s">
        <v>35</v>
      </c>
      <c r="D35" s="2" t="s">
        <v>36</v>
      </c>
      <c r="E35" s="155"/>
      <c r="F35" s="155"/>
      <c r="G35" s="195" t="s">
        <v>52</v>
      </c>
      <c r="H35" s="230">
        <v>2000</v>
      </c>
      <c r="I35" s="230">
        <f>SUM(CO35:DF35)</f>
        <v>0</v>
      </c>
      <c r="J35" s="90">
        <f>SUM(O35:LS35)</f>
        <v>2000</v>
      </c>
      <c r="K35" s="155">
        <v>2.46</v>
      </c>
      <c r="L35" s="159">
        <v>45062</v>
      </c>
      <c r="M35" s="159">
        <v>45093</v>
      </c>
      <c r="N35" s="155" t="s">
        <v>45</v>
      </c>
      <c r="O35" s="155"/>
      <c r="P35" s="101"/>
      <c r="Q35" s="155"/>
      <c r="R35" s="155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C35" s="101"/>
      <c r="AD35" s="101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DY35" s="34">
        <v>2000</v>
      </c>
    </row>
    <row r="36" spans="1:164" s="34" customFormat="1" ht="21.75" customHeight="1">
      <c r="A36" s="152" t="s">
        <v>33</v>
      </c>
      <c r="B36" s="457" t="s">
        <v>51</v>
      </c>
      <c r="C36" s="155" t="s">
        <v>40</v>
      </c>
      <c r="D36" s="2" t="s">
        <v>36</v>
      </c>
      <c r="E36" s="155"/>
      <c r="F36" s="155"/>
      <c r="G36" s="195" t="s">
        <v>52</v>
      </c>
      <c r="H36" s="230">
        <v>2500</v>
      </c>
      <c r="I36" s="230">
        <f>SUM(CO36:DF36)</f>
        <v>0</v>
      </c>
      <c r="J36" s="90">
        <f>SUM(O36:LS36)</f>
        <v>2500</v>
      </c>
      <c r="K36" s="155">
        <v>3.61</v>
      </c>
      <c r="L36" s="159">
        <v>45062</v>
      </c>
      <c r="M36" s="159">
        <v>45093</v>
      </c>
      <c r="N36" s="155" t="s">
        <v>45</v>
      </c>
      <c r="O36" s="155"/>
      <c r="P36" s="101"/>
      <c r="Q36" s="155"/>
      <c r="R36" s="155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  <c r="AC36" s="101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DY36" s="34">
        <v>2500</v>
      </c>
    </row>
    <row r="37" spans="1:164" s="34" customFormat="1" ht="21.75" customHeight="1">
      <c r="A37" s="152" t="s">
        <v>33</v>
      </c>
      <c r="B37" s="155"/>
      <c r="C37" s="155"/>
      <c r="D37" s="2" t="s">
        <v>36</v>
      </c>
      <c r="E37" s="155"/>
      <c r="F37" s="155"/>
      <c r="G37" s="195"/>
      <c r="H37" s="230">
        <f>SUM(H33:H35)</f>
        <v>16000</v>
      </c>
      <c r="I37" s="230">
        <f>SUM(I33:I36)</f>
        <v>20963</v>
      </c>
      <c r="J37" s="155">
        <f>SUM(J33:J35)</f>
        <v>16000</v>
      </c>
      <c r="K37" s="195"/>
      <c r="L37" s="195"/>
      <c r="M37" s="195"/>
      <c r="N37" s="195"/>
      <c r="O37" s="195"/>
      <c r="P37" s="195"/>
      <c r="Q37" s="195"/>
      <c r="R37" s="195"/>
      <c r="S37" s="195"/>
      <c r="T37" s="195"/>
      <c r="U37" s="195"/>
      <c r="V37" s="195"/>
      <c r="W37" s="195"/>
      <c r="X37" s="195"/>
      <c r="Y37" s="195"/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195"/>
      <c r="BS37" s="195"/>
      <c r="BT37" s="195"/>
      <c r="BU37" s="195"/>
      <c r="BV37" s="195"/>
      <c r="BW37" s="195"/>
      <c r="BX37" s="195"/>
      <c r="BY37" s="195"/>
      <c r="BZ37" s="195"/>
      <c r="CA37" s="195"/>
      <c r="CB37" s="195"/>
      <c r="CC37" s="195"/>
      <c r="CD37" s="195"/>
      <c r="CE37" s="195"/>
      <c r="CF37" s="195"/>
      <c r="CG37" s="195"/>
      <c r="CH37" s="195"/>
      <c r="CI37" s="195"/>
      <c r="CJ37" s="195"/>
      <c r="CK37" s="195"/>
      <c r="CL37" s="195"/>
      <c r="CM37" s="195"/>
      <c r="CN37" s="195"/>
      <c r="CO37" s="195"/>
      <c r="CP37" s="195"/>
    </row>
    <row r="38" spans="1:164" s="34" customFormat="1" ht="21.75" customHeight="1">
      <c r="A38" s="152" t="s">
        <v>33</v>
      </c>
      <c r="B38" s="157" t="s">
        <v>39</v>
      </c>
      <c r="C38" s="155" t="s">
        <v>40</v>
      </c>
      <c r="D38" s="225" t="s">
        <v>53</v>
      </c>
      <c r="E38" s="155"/>
      <c r="F38" s="155"/>
      <c r="G38" s="195" t="s">
        <v>54</v>
      </c>
      <c r="H38" s="230">
        <v>100</v>
      </c>
      <c r="I38" s="166">
        <f>SUM(AD38:BS38)</f>
        <v>100</v>
      </c>
      <c r="J38" s="90">
        <f>SUM(O38:LS38)</f>
        <v>100</v>
      </c>
      <c r="K38" s="155">
        <v>3.61</v>
      </c>
      <c r="L38" s="159">
        <v>44942</v>
      </c>
      <c r="M38" s="159">
        <v>44986</v>
      </c>
      <c r="N38" s="155" t="s">
        <v>45</v>
      </c>
      <c r="O38" s="155"/>
      <c r="P38" s="101"/>
      <c r="Q38" s="155"/>
      <c r="R38" s="155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BM38" s="34">
        <v>100</v>
      </c>
    </row>
    <row r="39" spans="1:164" s="34" customFormat="1" ht="21.75" customHeight="1">
      <c r="A39" s="152" t="s">
        <v>33</v>
      </c>
      <c r="B39" s="155"/>
      <c r="C39" s="155"/>
      <c r="D39" s="225" t="s">
        <v>53</v>
      </c>
      <c r="E39" s="155"/>
      <c r="F39" s="155"/>
      <c r="G39" s="195"/>
      <c r="H39" s="230"/>
      <c r="I39" s="230"/>
      <c r="J39" s="230"/>
      <c r="K39" s="155"/>
      <c r="L39" s="155"/>
      <c r="M39" s="155"/>
      <c r="N39" s="155"/>
      <c r="O39" s="155"/>
      <c r="P39" s="101"/>
      <c r="Q39" s="155"/>
      <c r="R39" s="155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</row>
    <row r="40" spans="1:164" s="34" customFormat="1" ht="21.75" customHeight="1">
      <c r="A40" s="152" t="s">
        <v>33</v>
      </c>
      <c r="B40" s="157" t="s">
        <v>39</v>
      </c>
      <c r="C40" s="155" t="s">
        <v>40</v>
      </c>
      <c r="D40" s="225" t="s">
        <v>53</v>
      </c>
      <c r="E40" s="155"/>
      <c r="F40" s="155"/>
      <c r="G40" s="195" t="s">
        <v>55</v>
      </c>
      <c r="H40" s="230">
        <v>300</v>
      </c>
      <c r="I40" s="166">
        <f>SUM(AD40:BS40)</f>
        <v>300</v>
      </c>
      <c r="J40" s="90">
        <f>SUM(O40:LS40)</f>
        <v>300</v>
      </c>
      <c r="K40" s="155"/>
      <c r="L40" s="155"/>
      <c r="M40" s="155"/>
      <c r="N40" s="155"/>
      <c r="O40" s="155"/>
      <c r="P40" s="101"/>
      <c r="Q40" s="155"/>
      <c r="R40" s="155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BI40" s="34">
        <v>300</v>
      </c>
    </row>
    <row r="41" spans="1:164" s="34" customFormat="1" ht="21.75" customHeight="1">
      <c r="A41" s="152" t="s">
        <v>33</v>
      </c>
      <c r="B41" s="155"/>
      <c r="C41" s="155"/>
      <c r="D41" s="225" t="s">
        <v>53</v>
      </c>
      <c r="E41" s="155"/>
      <c r="F41" s="155"/>
      <c r="G41" s="195"/>
      <c r="H41" s="230"/>
      <c r="I41" s="230"/>
      <c r="J41" s="155"/>
      <c r="K41" s="155"/>
      <c r="L41" s="155"/>
      <c r="M41" s="155"/>
      <c r="N41" s="155"/>
      <c r="O41" s="155"/>
      <c r="P41" s="101"/>
      <c r="Q41" s="155"/>
      <c r="R41" s="155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</row>
    <row r="42" spans="1:164" s="34" customFormat="1" ht="21.75" customHeight="1">
      <c r="A42" s="152" t="s">
        <v>33</v>
      </c>
      <c r="B42" s="457" t="s">
        <v>50</v>
      </c>
      <c r="C42" s="4" t="s">
        <v>35</v>
      </c>
      <c r="D42" s="225" t="s">
        <v>53</v>
      </c>
      <c r="E42" s="155"/>
      <c r="F42" s="155"/>
      <c r="G42" s="195"/>
      <c r="H42" s="230"/>
      <c r="I42" s="230"/>
      <c r="J42" s="155"/>
      <c r="K42" s="155"/>
      <c r="L42" s="155"/>
      <c r="M42" s="155"/>
      <c r="N42" s="155"/>
      <c r="O42" s="155"/>
      <c r="P42" s="101"/>
      <c r="Q42" s="155"/>
      <c r="R42" s="155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</row>
    <row r="43" spans="1:164" s="34" customFormat="1" ht="21.75" customHeight="1">
      <c r="A43" s="152" t="s">
        <v>33</v>
      </c>
      <c r="B43" s="457" t="s">
        <v>51</v>
      </c>
      <c r="C43" s="155" t="s">
        <v>40</v>
      </c>
      <c r="D43" s="225" t="s">
        <v>53</v>
      </c>
      <c r="E43" s="155"/>
      <c r="F43" s="155"/>
      <c r="G43" s="195" t="s">
        <v>56</v>
      </c>
      <c r="H43" s="230">
        <v>100</v>
      </c>
      <c r="I43" s="230"/>
      <c r="J43" s="155"/>
      <c r="K43" s="155">
        <v>3.61</v>
      </c>
      <c r="L43" s="159">
        <v>44973</v>
      </c>
      <c r="M43" s="155"/>
      <c r="N43" s="155" t="s">
        <v>45</v>
      </c>
      <c r="O43" s="155"/>
      <c r="P43" s="101"/>
      <c r="Q43" s="155"/>
      <c r="R43" s="155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FH43" s="34">
        <v>100</v>
      </c>
    </row>
    <row r="44" spans="1:164" s="34" customFormat="1" ht="21.75" customHeight="1">
      <c r="A44" s="152" t="s">
        <v>57</v>
      </c>
      <c r="B44" s="157" t="s">
        <v>58</v>
      </c>
      <c r="C44" s="155" t="s">
        <v>59</v>
      </c>
      <c r="D44" s="225" t="s">
        <v>53</v>
      </c>
      <c r="E44" s="155"/>
      <c r="F44" s="155"/>
      <c r="G44" s="195" t="s">
        <v>60</v>
      </c>
      <c r="H44" s="230">
        <v>7</v>
      </c>
      <c r="I44" s="166">
        <f>SUM(AD44:CP44)</f>
        <v>7</v>
      </c>
      <c r="J44" s="90">
        <f>SUM(O44:LS44)</f>
        <v>7</v>
      </c>
      <c r="K44" s="155">
        <v>5.43</v>
      </c>
      <c r="L44" s="159">
        <v>45016</v>
      </c>
      <c r="M44" s="159">
        <v>45047</v>
      </c>
      <c r="N44" s="155" t="s">
        <v>45</v>
      </c>
      <c r="O44" s="155"/>
      <c r="P44" s="101"/>
      <c r="Q44" s="155"/>
      <c r="R44" s="155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CN44" s="34">
        <v>7</v>
      </c>
    </row>
    <row r="45" spans="1:164" s="34" customFormat="1" ht="21.75" customHeight="1">
      <c r="A45" s="152" t="s">
        <v>57</v>
      </c>
      <c r="B45" s="155"/>
      <c r="C45" s="155"/>
      <c r="D45" s="225" t="s">
        <v>53</v>
      </c>
      <c r="E45" s="155"/>
      <c r="F45" s="155"/>
      <c r="G45" s="195"/>
      <c r="H45" s="230"/>
      <c r="I45" s="230"/>
      <c r="J45" s="155"/>
      <c r="K45" s="155"/>
      <c r="L45" s="155"/>
      <c r="M45" s="155"/>
      <c r="N45" s="155"/>
      <c r="O45" s="155"/>
      <c r="P45" s="101"/>
      <c r="Q45" s="155"/>
      <c r="R45" s="155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  <c r="AF45" s="101"/>
      <c r="AG45" s="101"/>
      <c r="AH45" s="101"/>
      <c r="AI45" s="101"/>
      <c r="AJ45" s="101"/>
      <c r="AK45" s="101"/>
      <c r="AL45" s="101"/>
      <c r="AM45" s="101"/>
      <c r="AN45" s="101"/>
      <c r="AO45" s="101"/>
      <c r="AP45" s="101"/>
      <c r="AQ45" s="101"/>
      <c r="AR45" s="101"/>
    </row>
    <row r="46" spans="1:164" s="37" customFormat="1" ht="21.75" customHeight="1">
      <c r="A46" s="239" t="s">
        <v>61</v>
      </c>
      <c r="B46" s="266" t="s">
        <v>62</v>
      </c>
      <c r="C46" s="153" t="s">
        <v>63</v>
      </c>
      <c r="D46" s="167" t="s">
        <v>36</v>
      </c>
      <c r="E46" s="167"/>
      <c r="F46" s="167"/>
      <c r="G46" s="460" t="s">
        <v>64</v>
      </c>
      <c r="H46" s="266">
        <v>200</v>
      </c>
      <c r="I46" s="483">
        <f>SUM(O46:P46)</f>
        <v>200</v>
      </c>
      <c r="J46" s="90">
        <f>SUM(O46:LS46)</f>
        <v>200</v>
      </c>
      <c r="K46" s="167"/>
      <c r="L46" s="275">
        <v>44820</v>
      </c>
      <c r="M46" s="275">
        <v>44854</v>
      </c>
      <c r="N46" s="167" t="s">
        <v>45</v>
      </c>
      <c r="O46" s="154"/>
      <c r="P46" s="326">
        <v>200</v>
      </c>
      <c r="Q46" s="154"/>
      <c r="R46" s="154"/>
    </row>
    <row r="47" spans="1:164" s="37" customFormat="1" ht="21.75" customHeight="1">
      <c r="A47" s="239" t="s">
        <v>61</v>
      </c>
      <c r="B47" s="266" t="s">
        <v>65</v>
      </c>
      <c r="C47" s="153" t="s">
        <v>66</v>
      </c>
      <c r="D47" s="167" t="s">
        <v>36</v>
      </c>
      <c r="E47" s="167"/>
      <c r="F47" s="167"/>
      <c r="G47" s="460" t="s">
        <v>64</v>
      </c>
      <c r="H47" s="266">
        <v>200</v>
      </c>
      <c r="I47" s="483">
        <f>SUM(O47:P47)</f>
        <v>200</v>
      </c>
      <c r="J47" s="90">
        <f>SUM(O47:LS47)</f>
        <v>200</v>
      </c>
      <c r="K47" s="167"/>
      <c r="L47" s="275">
        <v>44820</v>
      </c>
      <c r="M47" s="275">
        <v>44854</v>
      </c>
      <c r="N47" s="167" t="s">
        <v>45</v>
      </c>
      <c r="O47" s="154"/>
      <c r="P47" s="327">
        <v>200</v>
      </c>
      <c r="Q47" s="154"/>
      <c r="R47" s="154"/>
    </row>
    <row r="48" spans="1:164" s="37" customFormat="1" ht="21.75" customHeight="1" thickBot="1">
      <c r="A48" s="239" t="s">
        <v>61</v>
      </c>
      <c r="B48" s="266" t="s">
        <v>67</v>
      </c>
      <c r="C48" s="153" t="s">
        <v>68</v>
      </c>
      <c r="D48" s="167" t="s">
        <v>36</v>
      </c>
      <c r="E48" s="167"/>
      <c r="F48" s="167"/>
      <c r="G48" s="460" t="s">
        <v>64</v>
      </c>
      <c r="H48" s="266">
        <v>200</v>
      </c>
      <c r="I48" s="483">
        <f>SUM(O48:P48)</f>
        <v>200</v>
      </c>
      <c r="J48" s="90">
        <f>SUM(O48:LS48)</f>
        <v>200</v>
      </c>
      <c r="K48" s="167"/>
      <c r="L48" s="275">
        <v>44820</v>
      </c>
      <c r="M48" s="275">
        <v>44854</v>
      </c>
      <c r="N48" s="167" t="s">
        <v>45</v>
      </c>
      <c r="O48" s="154"/>
      <c r="P48" s="328">
        <v>200</v>
      </c>
      <c r="Q48" s="154"/>
      <c r="R48" s="154"/>
    </row>
    <row r="49" spans="1:74" s="37" customFormat="1" ht="21.75" customHeight="1">
      <c r="A49" s="239" t="s">
        <v>61</v>
      </c>
      <c r="B49" s="153"/>
      <c r="C49" s="153"/>
      <c r="D49" s="167"/>
      <c r="E49" s="167"/>
      <c r="F49" s="167"/>
      <c r="G49" s="154"/>
      <c r="H49" s="421">
        <f>SUM(H46:H48)</f>
        <v>600</v>
      </c>
      <c r="I49" s="421">
        <f>SUM(I46:I48)</f>
        <v>600</v>
      </c>
      <c r="J49" s="421"/>
      <c r="K49" s="167"/>
      <c r="L49" s="167"/>
      <c r="M49" s="167"/>
      <c r="N49" s="167" t="s">
        <v>45</v>
      </c>
      <c r="O49" s="154"/>
      <c r="P49" s="154"/>
      <c r="Q49" s="154"/>
      <c r="R49" s="154"/>
    </row>
    <row r="50" spans="1:74" s="37" customFormat="1" ht="21.75" customHeight="1">
      <c r="A50" s="239" t="s">
        <v>61</v>
      </c>
      <c r="B50" s="380" t="s">
        <v>62</v>
      </c>
      <c r="C50" s="381" t="s">
        <v>63</v>
      </c>
      <c r="D50" s="382" t="s">
        <v>36</v>
      </c>
      <c r="E50" s="382"/>
      <c r="F50" s="382"/>
      <c r="G50" s="462" t="s">
        <v>69</v>
      </c>
      <c r="H50" s="484">
        <v>600</v>
      </c>
      <c r="I50" s="483">
        <f>SUM(O50:DB50)</f>
        <v>600</v>
      </c>
      <c r="J50" s="90">
        <f>SUM(O50:LS50)</f>
        <v>600</v>
      </c>
      <c r="K50" s="167"/>
      <c r="L50" s="275">
        <v>44850</v>
      </c>
      <c r="M50" s="275">
        <v>44881</v>
      </c>
      <c r="N50" s="167" t="s">
        <v>45</v>
      </c>
      <c r="O50" s="154"/>
      <c r="P50" s="154"/>
      <c r="Q50" s="154"/>
      <c r="R50" s="154"/>
      <c r="Y50" s="37">
        <v>600</v>
      </c>
    </row>
    <row r="51" spans="1:74" s="37" customFormat="1" ht="21.75" customHeight="1">
      <c r="A51" s="239" t="s">
        <v>61</v>
      </c>
      <c r="B51" s="266" t="s">
        <v>65</v>
      </c>
      <c r="C51" s="153" t="s">
        <v>66</v>
      </c>
      <c r="D51" s="167" t="s">
        <v>36</v>
      </c>
      <c r="E51" s="167"/>
      <c r="F51" s="167"/>
      <c r="G51" s="463" t="s">
        <v>69</v>
      </c>
      <c r="H51" s="486">
        <v>600</v>
      </c>
      <c r="I51" s="483">
        <f>SUM(O51:DB51)</f>
        <v>600</v>
      </c>
      <c r="J51" s="90">
        <f>SUM(O51:LS51)</f>
        <v>600</v>
      </c>
      <c r="K51" s="167"/>
      <c r="L51" s="275">
        <v>44850</v>
      </c>
      <c r="M51" s="275">
        <v>44881</v>
      </c>
      <c r="N51" s="167" t="s">
        <v>45</v>
      </c>
      <c r="O51" s="154"/>
      <c r="P51" s="154"/>
      <c r="Q51" s="154"/>
      <c r="R51" s="154"/>
      <c r="Y51" s="37">
        <v>600</v>
      </c>
    </row>
    <row r="52" spans="1:74" s="37" customFormat="1" ht="21.75" customHeight="1">
      <c r="A52" s="239" t="s">
        <v>61</v>
      </c>
      <c r="B52" s="266" t="s">
        <v>67</v>
      </c>
      <c r="C52" s="153" t="s">
        <v>68</v>
      </c>
      <c r="D52" s="167" t="s">
        <v>36</v>
      </c>
      <c r="E52" s="167"/>
      <c r="F52" s="167"/>
      <c r="G52" s="463" t="s">
        <v>69</v>
      </c>
      <c r="H52" s="486">
        <v>600</v>
      </c>
      <c r="I52" s="483">
        <f>SUM(O52:DB52)</f>
        <v>600</v>
      </c>
      <c r="J52" s="90">
        <f>SUM(O52:LS52)</f>
        <v>600</v>
      </c>
      <c r="K52" s="167"/>
      <c r="L52" s="275">
        <v>44850</v>
      </c>
      <c r="M52" s="275">
        <v>44881</v>
      </c>
      <c r="N52" s="167" t="s">
        <v>45</v>
      </c>
      <c r="O52" s="154"/>
      <c r="P52" s="154"/>
      <c r="Q52" s="154"/>
      <c r="R52" s="154"/>
      <c r="Y52" s="37">
        <v>600</v>
      </c>
    </row>
    <row r="53" spans="1:74" s="37" customFormat="1" ht="21.75" customHeight="1">
      <c r="A53" s="239" t="s">
        <v>61</v>
      </c>
      <c r="B53" s="153"/>
      <c r="C53" s="153"/>
      <c r="D53" s="153"/>
      <c r="E53" s="153"/>
      <c r="F53" s="153"/>
      <c r="G53" s="154"/>
      <c r="H53" s="421">
        <f>SUM(H50:H52)</f>
        <v>1800</v>
      </c>
      <c r="I53" s="421">
        <f>SUM(I50:I52)</f>
        <v>1800</v>
      </c>
      <c r="J53" s="153"/>
      <c r="K53" s="153"/>
      <c r="L53" s="167"/>
      <c r="M53" s="167"/>
      <c r="N53" s="167" t="s">
        <v>45</v>
      </c>
      <c r="O53" s="154"/>
      <c r="P53" s="154"/>
      <c r="Q53" s="154"/>
      <c r="R53" s="154"/>
    </row>
    <row r="54" spans="1:74" s="37" customFormat="1" ht="21.75" customHeight="1">
      <c r="A54" s="239" t="s">
        <v>61</v>
      </c>
      <c r="B54" s="380" t="s">
        <v>62</v>
      </c>
      <c r="C54" s="381" t="s">
        <v>63</v>
      </c>
      <c r="D54" s="382" t="s">
        <v>36</v>
      </c>
      <c r="E54" s="382"/>
      <c r="F54" s="382"/>
      <c r="G54" s="462" t="s">
        <v>70</v>
      </c>
      <c r="H54" s="167">
        <v>300</v>
      </c>
      <c r="I54" s="485">
        <f>SUM(O54:DB54)</f>
        <v>300</v>
      </c>
      <c r="J54" s="90">
        <f>SUM(O54:LS54)</f>
        <v>300</v>
      </c>
      <c r="K54" s="153"/>
      <c r="L54" s="275">
        <v>44914</v>
      </c>
      <c r="M54" s="275">
        <v>44581</v>
      </c>
      <c r="N54" s="167" t="s">
        <v>45</v>
      </c>
      <c r="O54" s="154"/>
      <c r="P54" s="154"/>
      <c r="Q54" s="154"/>
      <c r="R54" s="154"/>
      <c r="AV54" s="37">
        <v>300</v>
      </c>
    </row>
    <row r="55" spans="1:74" s="37" customFormat="1" ht="21.75" customHeight="1">
      <c r="A55" s="239" t="s">
        <v>61</v>
      </c>
      <c r="B55" s="266" t="s">
        <v>65</v>
      </c>
      <c r="C55" s="153" t="s">
        <v>66</v>
      </c>
      <c r="D55" s="167" t="s">
        <v>36</v>
      </c>
      <c r="E55" s="167"/>
      <c r="F55" s="167"/>
      <c r="G55" s="462" t="s">
        <v>70</v>
      </c>
      <c r="H55" s="167">
        <v>300</v>
      </c>
      <c r="I55" s="485">
        <f>SUM(O55:DB55)</f>
        <v>300</v>
      </c>
      <c r="J55" s="90">
        <f>SUM(O55:LS55)</f>
        <v>300</v>
      </c>
      <c r="K55" s="153"/>
      <c r="L55" s="275">
        <v>44914</v>
      </c>
      <c r="M55" s="275">
        <v>44581</v>
      </c>
      <c r="N55" s="167" t="s">
        <v>45</v>
      </c>
      <c r="O55" s="154"/>
      <c r="P55" s="154"/>
      <c r="Q55" s="154"/>
      <c r="R55" s="154"/>
      <c r="AV55" s="37">
        <v>300</v>
      </c>
    </row>
    <row r="56" spans="1:74" s="37" customFormat="1" ht="21.75" customHeight="1">
      <c r="A56" s="239" t="s">
        <v>61</v>
      </c>
      <c r="B56" s="266" t="s">
        <v>67</v>
      </c>
      <c r="C56" s="153" t="s">
        <v>68</v>
      </c>
      <c r="D56" s="167" t="s">
        <v>36</v>
      </c>
      <c r="E56" s="167"/>
      <c r="F56" s="167"/>
      <c r="G56" s="462" t="s">
        <v>70</v>
      </c>
      <c r="H56" s="167">
        <v>300</v>
      </c>
      <c r="I56" s="485">
        <f>SUM(O56:DB56)</f>
        <v>300</v>
      </c>
      <c r="J56" s="90">
        <f>SUM(O56:LS56)</f>
        <v>300</v>
      </c>
      <c r="K56" s="153"/>
      <c r="L56" s="275">
        <v>44914</v>
      </c>
      <c r="M56" s="275">
        <v>44581</v>
      </c>
      <c r="N56" s="167" t="s">
        <v>45</v>
      </c>
      <c r="O56" s="154"/>
      <c r="P56" s="154"/>
      <c r="Q56" s="154"/>
      <c r="R56" s="154"/>
      <c r="AV56" s="37">
        <v>300</v>
      </c>
    </row>
    <row r="57" spans="1:74" s="37" customFormat="1" ht="21.75" customHeight="1">
      <c r="A57" s="239" t="s">
        <v>61</v>
      </c>
      <c r="B57" s="153"/>
      <c r="C57" s="153"/>
      <c r="D57" s="153"/>
      <c r="E57" s="153"/>
      <c r="F57" s="153"/>
      <c r="G57" s="154"/>
      <c r="H57" s="421">
        <f>SUM(H54:H56)</f>
        <v>900</v>
      </c>
      <c r="I57" s="421">
        <f>SUM(I54:I56)</f>
        <v>900</v>
      </c>
      <c r="J57" s="153"/>
      <c r="K57" s="153"/>
      <c r="L57" s="153"/>
      <c r="M57" s="153"/>
      <c r="N57" s="167" t="s">
        <v>45</v>
      </c>
      <c r="O57" s="154"/>
      <c r="P57" s="154"/>
      <c r="Q57" s="154"/>
      <c r="R57" s="154"/>
    </row>
    <row r="58" spans="1:74" s="37" customFormat="1" ht="21.75" customHeight="1">
      <c r="A58" s="239" t="s">
        <v>61</v>
      </c>
      <c r="B58" s="380" t="s">
        <v>62</v>
      </c>
      <c r="C58" s="381" t="s">
        <v>63</v>
      </c>
      <c r="D58" s="382" t="s">
        <v>36</v>
      </c>
      <c r="E58" s="153"/>
      <c r="F58" s="153"/>
      <c r="G58" s="154" t="s">
        <v>71</v>
      </c>
      <c r="H58" s="421">
        <v>1500</v>
      </c>
      <c r="I58" s="485">
        <f>SUM(O58:DB58)</f>
        <v>1500</v>
      </c>
      <c r="J58" s="90">
        <f>SUM(O58:LS58)</f>
        <v>1500</v>
      </c>
      <c r="K58" s="153"/>
      <c r="L58" s="422">
        <v>44942</v>
      </c>
      <c r="M58" s="422">
        <v>44977</v>
      </c>
      <c r="N58" s="167" t="s">
        <v>45</v>
      </c>
      <c r="O58" s="154"/>
      <c r="P58" s="154"/>
      <c r="Q58" s="154"/>
      <c r="R58" s="154"/>
      <c r="BQ58" s="37">
        <v>1500</v>
      </c>
    </row>
    <row r="59" spans="1:74" s="37" customFormat="1" ht="21.75" customHeight="1">
      <c r="A59" s="239" t="s">
        <v>61</v>
      </c>
      <c r="B59" s="266" t="s">
        <v>65</v>
      </c>
      <c r="C59" s="153" t="s">
        <v>66</v>
      </c>
      <c r="D59" s="167" t="s">
        <v>36</v>
      </c>
      <c r="E59" s="153"/>
      <c r="F59" s="153"/>
      <c r="G59" s="154" t="s">
        <v>71</v>
      </c>
      <c r="H59" s="421">
        <v>1300</v>
      </c>
      <c r="I59" s="485">
        <f>SUM(O59:DB59)</f>
        <v>1300</v>
      </c>
      <c r="J59" s="90">
        <f>SUM(O59:LS59)</f>
        <v>1300</v>
      </c>
      <c r="K59" s="153"/>
      <c r="L59" s="422">
        <v>44942</v>
      </c>
      <c r="M59" s="422">
        <v>44977</v>
      </c>
      <c r="N59" s="167" t="s">
        <v>45</v>
      </c>
      <c r="O59" s="154"/>
      <c r="P59" s="154"/>
      <c r="Q59" s="154"/>
      <c r="R59" s="154"/>
      <c r="BQ59" s="37">
        <v>1300</v>
      </c>
    </row>
    <row r="60" spans="1:74" s="37" customFormat="1" ht="21.75" customHeight="1">
      <c r="A60" s="239" t="s">
        <v>61</v>
      </c>
      <c r="B60" s="266" t="s">
        <v>67</v>
      </c>
      <c r="C60" s="153" t="s">
        <v>68</v>
      </c>
      <c r="D60" s="167" t="s">
        <v>36</v>
      </c>
      <c r="E60" s="153"/>
      <c r="F60" s="153"/>
      <c r="G60" s="154" t="s">
        <v>71</v>
      </c>
      <c r="H60" s="421">
        <v>1400</v>
      </c>
      <c r="I60" s="485">
        <f>SUM(O60:DB60)</f>
        <v>1400</v>
      </c>
      <c r="J60" s="90">
        <f>SUM(O60:LS60)</f>
        <v>1400</v>
      </c>
      <c r="K60" s="153"/>
      <c r="L60" s="422">
        <v>44942</v>
      </c>
      <c r="M60" s="422">
        <v>44977</v>
      </c>
      <c r="N60" s="167" t="s">
        <v>45</v>
      </c>
      <c r="O60" s="154"/>
      <c r="P60" s="154"/>
      <c r="Q60" s="154"/>
      <c r="R60" s="154"/>
      <c r="BQ60" s="37">
        <v>1400</v>
      </c>
    </row>
    <row r="61" spans="1:74" s="37" customFormat="1" ht="21.75" customHeight="1">
      <c r="A61" s="239" t="s">
        <v>61</v>
      </c>
      <c r="B61" s="153"/>
      <c r="C61" s="153"/>
      <c r="D61" s="153"/>
      <c r="E61" s="153"/>
      <c r="F61" s="153"/>
      <c r="G61" s="154"/>
      <c r="H61" s="421">
        <f>SUM(H58:H60)</f>
        <v>4200</v>
      </c>
      <c r="I61" s="421">
        <f>SUM(I58:I60)</f>
        <v>4200</v>
      </c>
      <c r="J61" s="153"/>
      <c r="K61" s="153"/>
      <c r="L61" s="153"/>
      <c r="M61" s="153"/>
      <c r="N61" s="153"/>
      <c r="O61" s="153"/>
      <c r="P61" s="153"/>
      <c r="Q61" s="153"/>
      <c r="R61" s="153"/>
      <c r="S61" s="153"/>
      <c r="T61" s="153"/>
      <c r="U61" s="153"/>
      <c r="V61" s="153"/>
      <c r="W61" s="153"/>
      <c r="X61" s="153"/>
      <c r="Y61" s="153"/>
      <c r="Z61" s="153"/>
      <c r="AA61" s="153"/>
      <c r="AB61" s="153"/>
      <c r="AC61" s="153"/>
      <c r="AD61" s="153"/>
      <c r="AE61" s="153"/>
      <c r="AF61" s="153"/>
      <c r="AG61" s="153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  <c r="AT61" s="153"/>
      <c r="AU61" s="153"/>
    </row>
    <row r="62" spans="1:74" s="37" customFormat="1" ht="21.75" customHeight="1">
      <c r="A62" s="239" t="s">
        <v>61</v>
      </c>
      <c r="B62" s="380" t="s">
        <v>62</v>
      </c>
      <c r="C62" s="381" t="s">
        <v>63</v>
      </c>
      <c r="D62" s="382" t="s">
        <v>36</v>
      </c>
      <c r="E62" s="153"/>
      <c r="F62" s="153"/>
      <c r="G62" s="154" t="s">
        <v>72</v>
      </c>
      <c r="H62" s="421">
        <v>400</v>
      </c>
      <c r="I62" s="485">
        <f>SUM(O62:DB62)</f>
        <v>400</v>
      </c>
      <c r="J62" s="90">
        <f>SUM(O62:LS62)</f>
        <v>400</v>
      </c>
      <c r="K62" s="153"/>
      <c r="L62" s="422">
        <v>44971</v>
      </c>
      <c r="M62" s="422">
        <v>45005</v>
      </c>
      <c r="N62" s="167" t="s">
        <v>45</v>
      </c>
      <c r="O62" s="153"/>
      <c r="P62" s="153"/>
      <c r="Q62" s="153"/>
      <c r="R62" s="153"/>
      <c r="S62" s="434"/>
      <c r="T62" s="434"/>
      <c r="U62" s="434"/>
      <c r="V62" s="434"/>
      <c r="W62" s="434"/>
      <c r="X62" s="434"/>
      <c r="Y62" s="434"/>
      <c r="Z62" s="434"/>
      <c r="AA62" s="434"/>
      <c r="AB62" s="434"/>
      <c r="AC62" s="434"/>
      <c r="AD62" s="434"/>
      <c r="AE62" s="434"/>
      <c r="AF62" s="434"/>
      <c r="AG62" s="434"/>
      <c r="AH62" s="434"/>
      <c r="AI62" s="434"/>
      <c r="AJ62" s="434"/>
      <c r="AK62" s="434"/>
      <c r="AL62" s="434"/>
      <c r="AM62" s="434"/>
      <c r="AN62" s="434"/>
      <c r="AO62" s="434"/>
      <c r="AP62" s="434"/>
      <c r="AQ62" s="434"/>
      <c r="AR62" s="434"/>
      <c r="AS62" s="434"/>
      <c r="AT62" s="434"/>
      <c r="AU62" s="434"/>
      <c r="BV62" s="37">
        <v>400</v>
      </c>
    </row>
    <row r="63" spans="1:74" s="37" customFormat="1" ht="21.75" customHeight="1">
      <c r="A63" s="239" t="s">
        <v>61</v>
      </c>
      <c r="B63" s="266" t="s">
        <v>65</v>
      </c>
      <c r="C63" s="153" t="s">
        <v>66</v>
      </c>
      <c r="D63" s="167" t="s">
        <v>36</v>
      </c>
      <c r="E63" s="153"/>
      <c r="F63" s="153"/>
      <c r="G63" s="154" t="s">
        <v>72</v>
      </c>
      <c r="H63" s="421">
        <v>400</v>
      </c>
      <c r="I63" s="485">
        <f>SUM(O63:DB63)</f>
        <v>400</v>
      </c>
      <c r="J63" s="90">
        <f>SUM(O63:LS63)</f>
        <v>400</v>
      </c>
      <c r="K63" s="153"/>
      <c r="L63" s="422">
        <v>44971</v>
      </c>
      <c r="M63" s="422">
        <v>45005</v>
      </c>
      <c r="N63" s="167" t="s">
        <v>45</v>
      </c>
      <c r="O63" s="153"/>
      <c r="P63" s="153"/>
      <c r="Q63" s="153"/>
      <c r="R63" s="153"/>
      <c r="S63" s="434"/>
      <c r="T63" s="434"/>
      <c r="U63" s="434"/>
      <c r="V63" s="434"/>
      <c r="W63" s="434"/>
      <c r="X63" s="434"/>
      <c r="Y63" s="434"/>
      <c r="Z63" s="434"/>
      <c r="AA63" s="434"/>
      <c r="AB63" s="434"/>
      <c r="AC63" s="434"/>
      <c r="AD63" s="434"/>
      <c r="AE63" s="434"/>
      <c r="AF63" s="434"/>
      <c r="AG63" s="434"/>
      <c r="AH63" s="434"/>
      <c r="AI63" s="434"/>
      <c r="AJ63" s="434"/>
      <c r="AK63" s="434"/>
      <c r="AL63" s="434"/>
      <c r="AM63" s="434"/>
      <c r="AN63" s="434"/>
      <c r="AO63" s="434"/>
      <c r="AP63" s="434"/>
      <c r="AQ63" s="434"/>
      <c r="AR63" s="434"/>
      <c r="AS63" s="434"/>
      <c r="AT63" s="434"/>
      <c r="AU63" s="434"/>
      <c r="BV63" s="37">
        <v>400</v>
      </c>
    </row>
    <row r="64" spans="1:74" s="37" customFormat="1" ht="21.75" customHeight="1">
      <c r="A64" s="239" t="s">
        <v>61</v>
      </c>
      <c r="B64" s="266" t="s">
        <v>67</v>
      </c>
      <c r="C64" s="153" t="s">
        <v>68</v>
      </c>
      <c r="D64" s="167" t="s">
        <v>36</v>
      </c>
      <c r="E64" s="153"/>
      <c r="F64" s="153"/>
      <c r="G64" s="154" t="s">
        <v>72</v>
      </c>
      <c r="H64" s="421">
        <v>400</v>
      </c>
      <c r="I64" s="485">
        <f>SUM(O64:DB64)</f>
        <v>400</v>
      </c>
      <c r="J64" s="90">
        <f>SUM(O64:LS64)</f>
        <v>400</v>
      </c>
      <c r="K64" s="153"/>
      <c r="L64" s="422">
        <v>44971</v>
      </c>
      <c r="M64" s="422">
        <v>45005</v>
      </c>
      <c r="N64" s="167" t="s">
        <v>45</v>
      </c>
      <c r="O64" s="153"/>
      <c r="P64" s="153"/>
      <c r="Q64" s="153"/>
      <c r="R64" s="153"/>
      <c r="S64" s="434"/>
      <c r="T64" s="434"/>
      <c r="U64" s="434"/>
      <c r="V64" s="434"/>
      <c r="W64" s="434"/>
      <c r="X64" s="434"/>
      <c r="Y64" s="434"/>
      <c r="Z64" s="434"/>
      <c r="AA64" s="434"/>
      <c r="AB64" s="434"/>
      <c r="AC64" s="434"/>
      <c r="AD64" s="434"/>
      <c r="AE64" s="434"/>
      <c r="AF64" s="434"/>
      <c r="AG64" s="434"/>
      <c r="AH64" s="434"/>
      <c r="AI64" s="434"/>
      <c r="AJ64" s="434"/>
      <c r="AK64" s="434"/>
      <c r="AL64" s="434"/>
      <c r="AM64" s="434"/>
      <c r="AN64" s="434"/>
      <c r="AO64" s="434"/>
      <c r="AP64" s="434"/>
      <c r="AQ64" s="434"/>
      <c r="AR64" s="434"/>
      <c r="AS64" s="434"/>
      <c r="AT64" s="434"/>
      <c r="AU64" s="434"/>
      <c r="BV64" s="37">
        <v>400</v>
      </c>
    </row>
    <row r="65" spans="1:101" s="37" customFormat="1" ht="21.75" customHeight="1">
      <c r="A65" s="239" t="s">
        <v>61</v>
      </c>
      <c r="B65" s="153"/>
      <c r="C65" s="153"/>
      <c r="D65" s="153"/>
      <c r="E65" s="153"/>
      <c r="F65" s="153"/>
      <c r="G65" s="154"/>
      <c r="H65" s="421">
        <f>SUM(H62:H64)</f>
        <v>1200</v>
      </c>
      <c r="I65" s="421">
        <f>SUM(I62:I64)</f>
        <v>1200</v>
      </c>
      <c r="J65" s="153"/>
      <c r="K65" s="153"/>
      <c r="L65" s="153"/>
      <c r="M65" s="153"/>
      <c r="N65" s="153"/>
      <c r="O65" s="153"/>
      <c r="P65" s="153"/>
      <c r="Q65" s="153"/>
      <c r="R65" s="153"/>
      <c r="S65" s="153"/>
      <c r="T65" s="153"/>
      <c r="U65" s="153"/>
      <c r="V65" s="153"/>
      <c r="W65" s="153"/>
      <c r="X65" s="153"/>
      <c r="Y65" s="434"/>
      <c r="Z65" s="434"/>
      <c r="AA65" s="434"/>
      <c r="AB65" s="434"/>
      <c r="AC65" s="434"/>
      <c r="AD65" s="434"/>
      <c r="AE65" s="434"/>
      <c r="AF65" s="434"/>
      <c r="AG65" s="434"/>
      <c r="AH65" s="434"/>
      <c r="AI65" s="434"/>
      <c r="AJ65" s="434"/>
      <c r="AK65" s="434"/>
      <c r="AL65" s="434"/>
      <c r="AM65" s="434"/>
      <c r="AN65" s="434"/>
      <c r="AO65" s="434"/>
      <c r="AP65" s="434"/>
      <c r="AQ65" s="434"/>
      <c r="AR65" s="434"/>
      <c r="AS65" s="434"/>
      <c r="AT65" s="434"/>
      <c r="AU65" s="434"/>
    </row>
    <row r="66" spans="1:101" s="37" customFormat="1" ht="21.75" customHeight="1">
      <c r="A66" s="239" t="s">
        <v>61</v>
      </c>
      <c r="B66" s="380" t="s">
        <v>62</v>
      </c>
      <c r="C66" s="381" t="s">
        <v>63</v>
      </c>
      <c r="D66" s="382" t="s">
        <v>36</v>
      </c>
      <c r="E66" s="153"/>
      <c r="F66" s="153"/>
      <c r="G66" s="154" t="s">
        <v>73</v>
      </c>
      <c r="H66" s="421">
        <v>200</v>
      </c>
      <c r="I66" s="485">
        <f>SUM(BC66:DL66)</f>
        <v>300</v>
      </c>
      <c r="J66" s="90">
        <f>SUM(O66:LS66)</f>
        <v>300</v>
      </c>
      <c r="K66" s="153"/>
      <c r="L66" s="422">
        <v>44999</v>
      </c>
      <c r="M66" s="422">
        <v>45036</v>
      </c>
      <c r="N66" s="167" t="s">
        <v>45</v>
      </c>
      <c r="O66" s="153"/>
      <c r="P66" s="153"/>
      <c r="Q66" s="153"/>
      <c r="R66" s="153"/>
      <c r="S66" s="434"/>
      <c r="T66" s="434"/>
      <c r="U66" s="434"/>
      <c r="V66" s="434"/>
      <c r="W66" s="434"/>
      <c r="X66" s="434"/>
      <c r="Y66" s="434"/>
      <c r="Z66" s="434"/>
      <c r="AA66" s="434"/>
      <c r="AB66" s="434"/>
      <c r="AC66" s="434"/>
      <c r="AD66" s="434"/>
      <c r="AE66" s="434"/>
      <c r="AF66" s="434"/>
      <c r="AG66" s="434"/>
      <c r="AH66" s="434"/>
      <c r="AI66" s="434"/>
      <c r="AJ66" s="434"/>
      <c r="AK66" s="434"/>
      <c r="AL66" s="434"/>
      <c r="AM66" s="434"/>
      <c r="AN66" s="434"/>
      <c r="AO66" s="434"/>
      <c r="AP66" s="434"/>
      <c r="AQ66" s="434"/>
      <c r="AR66" s="434"/>
      <c r="AS66" s="434"/>
      <c r="AT66" s="434"/>
      <c r="AU66" s="434"/>
      <c r="CN66" s="421">
        <v>300</v>
      </c>
    </row>
    <row r="67" spans="1:101" s="37" customFormat="1" ht="21.75" customHeight="1">
      <c r="A67" s="239" t="s">
        <v>61</v>
      </c>
      <c r="B67" s="266" t="s">
        <v>65</v>
      </c>
      <c r="C67" s="153" t="s">
        <v>66</v>
      </c>
      <c r="D67" s="167" t="s">
        <v>36</v>
      </c>
      <c r="E67" s="153"/>
      <c r="F67" s="153"/>
      <c r="G67" s="154" t="s">
        <v>73</v>
      </c>
      <c r="H67" s="421">
        <v>400</v>
      </c>
      <c r="I67" s="485">
        <f>SUM(BC67:DL67)</f>
        <v>400</v>
      </c>
      <c r="J67" s="90">
        <f>SUM(O67:LS67)</f>
        <v>400</v>
      </c>
      <c r="K67" s="153"/>
      <c r="L67" s="422">
        <v>44999</v>
      </c>
      <c r="M67" s="422">
        <v>45036</v>
      </c>
      <c r="N67" s="167" t="s">
        <v>45</v>
      </c>
      <c r="O67" s="153"/>
      <c r="P67" s="153"/>
      <c r="Q67" s="153"/>
      <c r="R67" s="153"/>
      <c r="S67" s="434"/>
      <c r="T67" s="434"/>
      <c r="U67" s="434"/>
      <c r="V67" s="434"/>
      <c r="W67" s="434"/>
      <c r="X67" s="434"/>
      <c r="Y67" s="434"/>
      <c r="Z67" s="434"/>
      <c r="AA67" s="434"/>
      <c r="AB67" s="434"/>
      <c r="AC67" s="434"/>
      <c r="AD67" s="434"/>
      <c r="AE67" s="434"/>
      <c r="AF67" s="434"/>
      <c r="AG67" s="434"/>
      <c r="AH67" s="434"/>
      <c r="AI67" s="434"/>
      <c r="AJ67" s="434"/>
      <c r="AK67" s="434"/>
      <c r="AL67" s="434"/>
      <c r="AM67" s="434"/>
      <c r="AN67" s="434"/>
      <c r="AO67" s="434"/>
      <c r="AP67" s="434"/>
      <c r="AQ67" s="434"/>
      <c r="AR67" s="434"/>
      <c r="AS67" s="434"/>
      <c r="AT67" s="434"/>
      <c r="AU67" s="434"/>
      <c r="CN67" s="421">
        <v>400</v>
      </c>
    </row>
    <row r="68" spans="1:101" s="37" customFormat="1" ht="21.75" customHeight="1">
      <c r="A68" s="239" t="s">
        <v>61</v>
      </c>
      <c r="B68" s="266" t="s">
        <v>67</v>
      </c>
      <c r="C68" s="153" t="s">
        <v>68</v>
      </c>
      <c r="D68" s="167" t="s">
        <v>36</v>
      </c>
      <c r="E68" s="153"/>
      <c r="F68" s="153"/>
      <c r="G68" s="154" t="s">
        <v>73</v>
      </c>
      <c r="H68" s="421">
        <v>300</v>
      </c>
      <c r="I68" s="485">
        <f>SUM(BC68:DL68)</f>
        <v>300</v>
      </c>
      <c r="J68" s="90">
        <f>SUM(O68:LS68)</f>
        <v>300</v>
      </c>
      <c r="K68" s="153"/>
      <c r="L68" s="422">
        <v>44999</v>
      </c>
      <c r="M68" s="422">
        <v>45036</v>
      </c>
      <c r="N68" s="167" t="s">
        <v>45</v>
      </c>
      <c r="O68" s="153"/>
      <c r="P68" s="153"/>
      <c r="Q68" s="153"/>
      <c r="R68" s="153"/>
      <c r="S68" s="434"/>
      <c r="T68" s="434"/>
      <c r="U68" s="434"/>
      <c r="V68" s="434"/>
      <c r="W68" s="434"/>
      <c r="X68" s="434"/>
      <c r="Y68" s="434"/>
      <c r="Z68" s="434"/>
      <c r="AA68" s="434"/>
      <c r="AB68" s="434"/>
      <c r="AC68" s="434"/>
      <c r="AD68" s="434"/>
      <c r="AE68" s="434"/>
      <c r="AF68" s="434"/>
      <c r="AG68" s="434"/>
      <c r="AH68" s="434"/>
      <c r="AI68" s="434"/>
      <c r="AJ68" s="434"/>
      <c r="AK68" s="434"/>
      <c r="AL68" s="434"/>
      <c r="AM68" s="434"/>
      <c r="AN68" s="434"/>
      <c r="AO68" s="434"/>
      <c r="AP68" s="434"/>
      <c r="AQ68" s="434"/>
      <c r="AR68" s="434"/>
      <c r="AS68" s="434"/>
      <c r="AT68" s="434"/>
      <c r="AU68" s="434"/>
      <c r="CN68" s="421">
        <v>200</v>
      </c>
      <c r="CV68" s="37">
        <v>100</v>
      </c>
    </row>
    <row r="69" spans="1:101" s="37" customFormat="1" ht="21.75" customHeight="1">
      <c r="A69" s="239" t="s">
        <v>61</v>
      </c>
      <c r="B69" s="153"/>
      <c r="C69" s="153"/>
      <c r="D69" s="153"/>
      <c r="E69" s="153"/>
      <c r="F69" s="153"/>
      <c r="G69" s="154"/>
      <c r="H69" s="421">
        <f>SUM(H66:H68)</f>
        <v>900</v>
      </c>
      <c r="I69" s="421">
        <f>SUM(I66:I68)</f>
        <v>1000</v>
      </c>
      <c r="J69" s="153"/>
      <c r="K69" s="153"/>
      <c r="L69" s="153"/>
      <c r="M69" s="153"/>
      <c r="N69" s="153"/>
      <c r="O69" s="153"/>
      <c r="P69" s="153"/>
      <c r="Q69" s="153"/>
      <c r="R69" s="153"/>
      <c r="S69" s="434"/>
      <c r="T69" s="434"/>
      <c r="U69" s="434"/>
      <c r="V69" s="434"/>
      <c r="W69" s="434"/>
      <c r="X69" s="434"/>
      <c r="Y69" s="434"/>
      <c r="Z69" s="434"/>
      <c r="AA69" s="434"/>
      <c r="AB69" s="434"/>
      <c r="AC69" s="434"/>
      <c r="AD69" s="434"/>
      <c r="AE69" s="434"/>
      <c r="AF69" s="434"/>
      <c r="AG69" s="434"/>
      <c r="AH69" s="434"/>
      <c r="AI69" s="434"/>
      <c r="AJ69" s="434"/>
      <c r="AK69" s="434"/>
      <c r="AL69" s="434"/>
      <c r="AM69" s="434"/>
      <c r="AN69" s="434"/>
      <c r="AO69" s="434"/>
      <c r="AP69" s="434"/>
      <c r="AQ69" s="434"/>
      <c r="AR69" s="434"/>
      <c r="AS69" s="434"/>
      <c r="AT69" s="434"/>
      <c r="AU69" s="434"/>
    </row>
    <row r="70" spans="1:101" s="37" customFormat="1" ht="21.75" customHeight="1">
      <c r="A70" s="239" t="s">
        <v>61</v>
      </c>
      <c r="B70" s="380" t="s">
        <v>62</v>
      </c>
      <c r="C70" s="381" t="s">
        <v>63</v>
      </c>
      <c r="D70" s="382" t="s">
        <v>36</v>
      </c>
      <c r="E70" s="153"/>
      <c r="F70" s="153"/>
      <c r="G70" s="154" t="s">
        <v>74</v>
      </c>
      <c r="H70" s="421">
        <v>600</v>
      </c>
      <c r="I70" s="485">
        <f>SUM(BC70:DL70)</f>
        <v>500</v>
      </c>
      <c r="J70" s="90">
        <f>SUM(O70:LS70)</f>
        <v>500</v>
      </c>
      <c r="K70" s="153">
        <v>3.41</v>
      </c>
      <c r="L70" s="422">
        <v>45033</v>
      </c>
      <c r="M70" s="422">
        <v>45061</v>
      </c>
      <c r="N70" s="167" t="s">
        <v>45</v>
      </c>
      <c r="O70" s="153"/>
      <c r="P70" s="153"/>
      <c r="Q70" s="153"/>
      <c r="R70" s="153"/>
      <c r="S70" s="434"/>
      <c r="T70" s="434"/>
      <c r="U70" s="434"/>
      <c r="V70" s="434"/>
      <c r="W70" s="434"/>
      <c r="X70" s="434"/>
      <c r="Y70" s="434"/>
      <c r="Z70" s="434"/>
      <c r="AA70" s="434"/>
      <c r="AB70" s="434"/>
      <c r="AC70" s="434"/>
      <c r="AD70" s="434"/>
      <c r="AE70" s="434"/>
      <c r="AF70" s="434"/>
      <c r="AG70" s="434"/>
      <c r="AH70" s="434"/>
      <c r="AI70" s="434"/>
      <c r="AJ70" s="434"/>
      <c r="AK70" s="434"/>
      <c r="AL70" s="434"/>
      <c r="AM70" s="434"/>
      <c r="AN70" s="434"/>
      <c r="AO70" s="434"/>
      <c r="AP70" s="434"/>
      <c r="AQ70" s="434"/>
      <c r="AR70" s="434"/>
      <c r="AS70" s="434"/>
      <c r="AT70" s="434"/>
      <c r="AU70" s="434"/>
      <c r="CW70" s="37">
        <v>500</v>
      </c>
    </row>
    <row r="71" spans="1:101" s="37" customFormat="1" ht="21.75" customHeight="1">
      <c r="A71" s="239" t="s">
        <v>61</v>
      </c>
      <c r="B71" s="266" t="s">
        <v>65</v>
      </c>
      <c r="C71" s="153" t="s">
        <v>66</v>
      </c>
      <c r="D71" s="167" t="s">
        <v>36</v>
      </c>
      <c r="E71" s="153"/>
      <c r="F71" s="153"/>
      <c r="G71" s="154" t="s">
        <v>74</v>
      </c>
      <c r="H71" s="421">
        <v>600</v>
      </c>
      <c r="I71" s="485">
        <f>SUM(BC71:DL71)</f>
        <v>600</v>
      </c>
      <c r="J71" s="90">
        <f>SUM(O71:LS71)</f>
        <v>600</v>
      </c>
      <c r="K71" s="153"/>
      <c r="L71" s="422">
        <v>45033</v>
      </c>
      <c r="M71" s="422">
        <v>45061</v>
      </c>
      <c r="N71" s="167" t="s">
        <v>45</v>
      </c>
      <c r="O71" s="153"/>
      <c r="P71" s="153"/>
      <c r="Q71" s="153"/>
      <c r="R71" s="153"/>
      <c r="S71" s="434"/>
      <c r="T71" s="434"/>
      <c r="U71" s="434"/>
      <c r="V71" s="434"/>
      <c r="W71" s="434"/>
      <c r="X71" s="434"/>
      <c r="Y71" s="434"/>
      <c r="Z71" s="434"/>
      <c r="AA71" s="434"/>
      <c r="AB71" s="434"/>
      <c r="AC71" s="434"/>
      <c r="AD71" s="434"/>
      <c r="AE71" s="434"/>
      <c r="AF71" s="434"/>
      <c r="AG71" s="434"/>
      <c r="AH71" s="434"/>
      <c r="AI71" s="434"/>
      <c r="AJ71" s="434"/>
      <c r="AK71" s="434"/>
      <c r="AL71" s="434"/>
      <c r="AM71" s="434"/>
      <c r="AN71" s="434"/>
      <c r="AO71" s="434"/>
      <c r="AP71" s="434"/>
      <c r="AQ71" s="434"/>
      <c r="AR71" s="434"/>
      <c r="AS71" s="434"/>
      <c r="AT71" s="434"/>
      <c r="AU71" s="434"/>
      <c r="CW71" s="37">
        <v>600</v>
      </c>
    </row>
    <row r="72" spans="1:101" s="37" customFormat="1" ht="21.75" customHeight="1">
      <c r="A72" s="239" t="s">
        <v>61</v>
      </c>
      <c r="B72" s="266" t="s">
        <v>67</v>
      </c>
      <c r="C72" s="153" t="s">
        <v>68</v>
      </c>
      <c r="D72" s="167" t="s">
        <v>36</v>
      </c>
      <c r="E72" s="153"/>
      <c r="F72" s="153"/>
      <c r="G72" s="154" t="s">
        <v>74</v>
      </c>
      <c r="H72" s="421">
        <v>600</v>
      </c>
      <c r="I72" s="485">
        <f>SUM(BC72:DL72)</f>
        <v>600</v>
      </c>
      <c r="J72" s="90">
        <f>SUM(O72:LS72)</f>
        <v>600</v>
      </c>
      <c r="K72" s="153"/>
      <c r="L72" s="422">
        <v>45033</v>
      </c>
      <c r="M72" s="422">
        <v>45061</v>
      </c>
      <c r="N72" s="167" t="s">
        <v>45</v>
      </c>
      <c r="O72" s="153"/>
      <c r="P72" s="153"/>
      <c r="Q72" s="153"/>
      <c r="R72" s="153"/>
      <c r="S72" s="434"/>
      <c r="T72" s="434"/>
      <c r="U72" s="434"/>
      <c r="V72" s="434"/>
      <c r="W72" s="434"/>
      <c r="X72" s="434"/>
      <c r="Y72" s="434"/>
      <c r="Z72" s="434"/>
      <c r="AA72" s="434"/>
      <c r="AB72" s="434"/>
      <c r="AC72" s="434"/>
      <c r="AD72" s="434"/>
      <c r="AE72" s="434"/>
      <c r="AF72" s="434"/>
      <c r="AG72" s="434"/>
      <c r="AH72" s="434"/>
      <c r="AI72" s="434"/>
      <c r="AJ72" s="434"/>
      <c r="AK72" s="434"/>
      <c r="AL72" s="434"/>
      <c r="AM72" s="434"/>
      <c r="AN72" s="434"/>
      <c r="AO72" s="434"/>
      <c r="AP72" s="434"/>
      <c r="AQ72" s="434"/>
      <c r="AR72" s="434"/>
      <c r="AS72" s="434"/>
      <c r="AT72" s="434"/>
      <c r="AU72" s="434"/>
      <c r="CW72" s="37">
        <v>600</v>
      </c>
    </row>
    <row r="73" spans="1:101" s="37" customFormat="1" ht="21.75" customHeight="1">
      <c r="A73" s="239" t="s">
        <v>61</v>
      </c>
      <c r="B73" s="153"/>
      <c r="C73" s="153"/>
      <c r="D73" s="153"/>
      <c r="E73" s="153"/>
      <c r="F73" s="153"/>
      <c r="G73" s="154"/>
      <c r="H73" s="421">
        <f>SUM(H70:H72)</f>
        <v>1800</v>
      </c>
      <c r="I73" s="421">
        <f>SUM(I70:I72)</f>
        <v>1700</v>
      </c>
      <c r="J73" s="153"/>
      <c r="K73" s="153"/>
      <c r="L73" s="422">
        <v>45033</v>
      </c>
      <c r="M73" s="422">
        <v>45061</v>
      </c>
      <c r="N73" s="153"/>
      <c r="O73" s="153"/>
      <c r="P73" s="153"/>
      <c r="Q73" s="153"/>
      <c r="R73" s="153"/>
      <c r="S73" s="434"/>
      <c r="T73" s="434"/>
      <c r="U73" s="434"/>
      <c r="V73" s="434"/>
      <c r="W73" s="434"/>
      <c r="X73" s="434"/>
      <c r="Y73" s="434"/>
      <c r="Z73" s="434"/>
      <c r="AA73" s="434"/>
      <c r="AB73" s="434"/>
      <c r="AC73" s="434"/>
      <c r="AD73" s="434"/>
      <c r="AE73" s="434"/>
      <c r="AF73" s="434"/>
      <c r="AG73" s="434"/>
      <c r="AH73" s="434"/>
      <c r="AI73" s="434"/>
      <c r="AJ73" s="434"/>
      <c r="AK73" s="434"/>
      <c r="AL73" s="434"/>
      <c r="AM73" s="434"/>
      <c r="AN73" s="434"/>
      <c r="AO73" s="434"/>
      <c r="AP73" s="434"/>
      <c r="AQ73" s="434"/>
      <c r="AR73" s="434"/>
      <c r="AS73" s="434"/>
      <c r="AT73" s="434"/>
      <c r="AU73" s="434"/>
    </row>
    <row r="74" spans="1:101" s="78" customFormat="1" ht="21.75" customHeight="1">
      <c r="A74" s="202" t="s">
        <v>75</v>
      </c>
      <c r="B74" s="203" t="s">
        <v>76</v>
      </c>
      <c r="C74" s="203" t="s">
        <v>77</v>
      </c>
      <c r="D74" s="167" t="s">
        <v>36</v>
      </c>
      <c r="E74" s="203"/>
      <c r="F74" s="203"/>
      <c r="G74" s="464" t="s">
        <v>78</v>
      </c>
      <c r="H74" s="85">
        <v>700</v>
      </c>
      <c r="I74" s="485">
        <f>SUM(O74:DL74)</f>
        <v>0</v>
      </c>
      <c r="J74" s="90">
        <f>SUM(O74:LS74)</f>
        <v>0</v>
      </c>
      <c r="K74" s="85">
        <v>3.51</v>
      </c>
      <c r="L74" s="280">
        <v>44789</v>
      </c>
      <c r="M74" s="280">
        <v>44824</v>
      </c>
      <c r="N74" s="204" t="s">
        <v>45</v>
      </c>
      <c r="O74" s="175"/>
      <c r="P74" s="175"/>
      <c r="Q74" s="175"/>
      <c r="R74" s="175"/>
    </row>
    <row r="75" spans="1:101" s="78" customFormat="1" ht="21.75" customHeight="1">
      <c r="A75" s="202" t="s">
        <v>75</v>
      </c>
      <c r="B75" s="203" t="s">
        <v>79</v>
      </c>
      <c r="C75" s="203" t="s">
        <v>80</v>
      </c>
      <c r="D75" s="167" t="s">
        <v>36</v>
      </c>
      <c r="E75" s="203"/>
      <c r="F75" s="203"/>
      <c r="G75" s="464" t="s">
        <v>78</v>
      </c>
      <c r="H75" s="85">
        <v>800</v>
      </c>
      <c r="I75" s="485">
        <f>SUM(BC75:DL75)</f>
        <v>0</v>
      </c>
      <c r="J75" s="90">
        <f>SUM(O75:LS75)</f>
        <v>0</v>
      </c>
      <c r="K75" s="85">
        <v>5.15</v>
      </c>
      <c r="L75" s="280">
        <v>44789</v>
      </c>
      <c r="M75" s="280">
        <v>44824</v>
      </c>
      <c r="N75" s="204" t="s">
        <v>45</v>
      </c>
      <c r="O75" s="175"/>
      <c r="P75" s="175"/>
      <c r="Q75" s="175"/>
      <c r="R75" s="175"/>
    </row>
    <row r="76" spans="1:101" s="78" customFormat="1" ht="21.75" customHeight="1">
      <c r="A76" s="202" t="s">
        <v>75</v>
      </c>
      <c r="B76" s="203" t="s">
        <v>81</v>
      </c>
      <c r="C76" s="203" t="s">
        <v>82</v>
      </c>
      <c r="D76" s="167" t="s">
        <v>36</v>
      </c>
      <c r="E76" s="203"/>
      <c r="F76" s="203"/>
      <c r="G76" s="464" t="s">
        <v>78</v>
      </c>
      <c r="H76" s="85">
        <v>700</v>
      </c>
      <c r="I76" s="485">
        <f>SUM(BC76:DL76)</f>
        <v>0</v>
      </c>
      <c r="J76" s="90">
        <f>SUM(O76:LS76)</f>
        <v>0</v>
      </c>
      <c r="K76" s="85">
        <v>3.51</v>
      </c>
      <c r="L76" s="280">
        <v>44789</v>
      </c>
      <c r="M76" s="280">
        <v>44824</v>
      </c>
      <c r="N76" s="204" t="s">
        <v>45</v>
      </c>
      <c r="O76" s="175"/>
      <c r="P76" s="175"/>
      <c r="Q76" s="175"/>
      <c r="R76" s="175"/>
    </row>
    <row r="77" spans="1:101" s="78" customFormat="1" ht="21.75" customHeight="1">
      <c r="A77" s="813" t="s">
        <v>75</v>
      </c>
      <c r="B77" s="203"/>
      <c r="C77" s="203"/>
      <c r="D77" s="203"/>
      <c r="E77" s="203"/>
      <c r="F77" s="203"/>
      <c r="G77" s="204"/>
      <c r="H77" s="85">
        <f>SUM(H74:H76)</f>
        <v>2200</v>
      </c>
      <c r="I77" s="85">
        <f>SUM(I74:I76)</f>
        <v>0</v>
      </c>
      <c r="J77" s="203"/>
      <c r="K77" s="203"/>
      <c r="L77" s="203"/>
      <c r="M77" s="203"/>
      <c r="N77" s="204"/>
      <c r="O77" s="175"/>
      <c r="P77" s="175"/>
      <c r="Q77" s="175"/>
      <c r="R77" s="175"/>
    </row>
    <row r="78" spans="1:101" s="78" customFormat="1" ht="21.75" customHeight="1">
      <c r="A78" s="202" t="s">
        <v>75</v>
      </c>
      <c r="B78" s="203" t="s">
        <v>76</v>
      </c>
      <c r="C78" s="203" t="s">
        <v>77</v>
      </c>
      <c r="D78" s="167" t="s">
        <v>36</v>
      </c>
      <c r="E78" s="203"/>
      <c r="F78" s="203"/>
      <c r="G78" s="464" t="s">
        <v>83</v>
      </c>
      <c r="H78" s="85">
        <v>700</v>
      </c>
      <c r="I78" s="230">
        <f>SUM(O78:AC78)</f>
        <v>700</v>
      </c>
      <c r="J78" s="90">
        <f>SUM(O78:LS78)</f>
        <v>700</v>
      </c>
      <c r="K78" s="85">
        <v>3.51</v>
      </c>
      <c r="L78" s="280">
        <v>44850</v>
      </c>
      <c r="M78" s="280">
        <v>44883</v>
      </c>
      <c r="N78" s="204"/>
      <c r="O78" s="175"/>
      <c r="P78" s="175"/>
      <c r="Q78" s="175"/>
      <c r="R78" s="175"/>
      <c r="Z78" s="78">
        <v>700</v>
      </c>
    </row>
    <row r="79" spans="1:101" s="78" customFormat="1" ht="21.75" customHeight="1">
      <c r="A79" s="202" t="s">
        <v>75</v>
      </c>
      <c r="B79" s="203" t="s">
        <v>79</v>
      </c>
      <c r="C79" s="203" t="s">
        <v>80</v>
      </c>
      <c r="D79" s="167" t="s">
        <v>36</v>
      </c>
      <c r="E79" s="203"/>
      <c r="F79" s="203"/>
      <c r="G79" s="464" t="s">
        <v>83</v>
      </c>
      <c r="H79" s="85">
        <v>800</v>
      </c>
      <c r="I79" s="230">
        <f>SUM(O79:AC79)</f>
        <v>800</v>
      </c>
      <c r="J79" s="90">
        <f>SUM(O79:LS79)</f>
        <v>800</v>
      </c>
      <c r="K79" s="85">
        <v>5.15</v>
      </c>
      <c r="L79" s="280">
        <v>44850</v>
      </c>
      <c r="M79" s="280">
        <v>44883</v>
      </c>
      <c r="N79" s="204"/>
      <c r="O79" s="175"/>
      <c r="P79" s="175"/>
      <c r="Q79" s="175"/>
      <c r="R79" s="175"/>
      <c r="Z79" s="78">
        <v>800</v>
      </c>
    </row>
    <row r="80" spans="1:101" s="78" customFormat="1" ht="21.75" customHeight="1">
      <c r="A80" s="202" t="s">
        <v>75</v>
      </c>
      <c r="B80" s="203" t="s">
        <v>81</v>
      </c>
      <c r="C80" s="203" t="s">
        <v>82</v>
      </c>
      <c r="D80" s="167" t="s">
        <v>36</v>
      </c>
      <c r="E80" s="203"/>
      <c r="F80" s="203"/>
      <c r="G80" s="464" t="s">
        <v>83</v>
      </c>
      <c r="H80" s="85">
        <v>700</v>
      </c>
      <c r="I80" s="230">
        <f>SUM(O80:AC80)</f>
        <v>700</v>
      </c>
      <c r="J80" s="90">
        <f>SUM(O80:LS80)</f>
        <v>700</v>
      </c>
      <c r="K80" s="85">
        <v>3.51</v>
      </c>
      <c r="L80" s="280">
        <v>44850</v>
      </c>
      <c r="M80" s="280">
        <v>44883</v>
      </c>
      <c r="N80" s="204"/>
      <c r="O80" s="175"/>
      <c r="P80" s="175"/>
      <c r="Q80" s="175"/>
      <c r="R80" s="175"/>
      <c r="Z80" s="78">
        <v>700</v>
      </c>
    </row>
    <row r="81" spans="1:48" s="78" customFormat="1" ht="21.75" customHeight="1">
      <c r="A81" s="813" t="s">
        <v>75</v>
      </c>
      <c r="B81" s="203"/>
      <c r="C81" s="203"/>
      <c r="D81" s="203"/>
      <c r="E81" s="203"/>
      <c r="F81" s="203"/>
      <c r="G81" s="204"/>
      <c r="H81" s="85">
        <f>SUM(H78:H80)</f>
        <v>2200</v>
      </c>
      <c r="I81" s="85">
        <f>SUM(I78:I80)</f>
        <v>2200</v>
      </c>
      <c r="J81" s="85">
        <f>SUM(J78:J80)</f>
        <v>2200</v>
      </c>
      <c r="K81" s="203"/>
      <c r="L81" s="203"/>
      <c r="M81" s="203"/>
      <c r="N81" s="204"/>
      <c r="O81" s="175"/>
      <c r="P81" s="175"/>
      <c r="Q81" s="175"/>
      <c r="R81" s="175"/>
    </row>
    <row r="82" spans="1:48" s="78" customFormat="1" ht="21.75" customHeight="1">
      <c r="A82" s="202" t="s">
        <v>75</v>
      </c>
      <c r="B82" s="203" t="s">
        <v>76</v>
      </c>
      <c r="C82" s="203" t="s">
        <v>77</v>
      </c>
      <c r="D82" s="167" t="s">
        <v>36</v>
      </c>
      <c r="E82" s="203"/>
      <c r="F82" s="203"/>
      <c r="G82" s="464" t="s">
        <v>84</v>
      </c>
      <c r="H82" s="487">
        <v>800</v>
      </c>
      <c r="I82" s="230">
        <f>SUM(O82:AW82)</f>
        <v>800</v>
      </c>
      <c r="J82" s="90">
        <f>SUM(O82:LS82)</f>
        <v>800</v>
      </c>
      <c r="K82" s="85">
        <v>3.51</v>
      </c>
      <c r="L82" s="280">
        <v>44914</v>
      </c>
      <c r="M82" s="280">
        <v>44581</v>
      </c>
      <c r="N82" s="204"/>
      <c r="O82" s="175"/>
      <c r="P82" s="175"/>
      <c r="Q82" s="175"/>
      <c r="R82" s="175"/>
      <c r="AV82" s="326">
        <v>800</v>
      </c>
    </row>
    <row r="83" spans="1:48" s="78" customFormat="1" ht="21.75" customHeight="1">
      <c r="A83" s="202" t="s">
        <v>75</v>
      </c>
      <c r="B83" s="203" t="s">
        <v>79</v>
      </c>
      <c r="C83" s="203" t="s">
        <v>80</v>
      </c>
      <c r="D83" s="167" t="s">
        <v>36</v>
      </c>
      <c r="E83" s="203"/>
      <c r="F83" s="203"/>
      <c r="G83" s="464" t="s">
        <v>84</v>
      </c>
      <c r="H83" s="488">
        <v>900</v>
      </c>
      <c r="I83" s="230">
        <f>SUM(O83:AW83)</f>
        <v>900</v>
      </c>
      <c r="J83" s="90">
        <f>SUM(O83:LS83)</f>
        <v>900</v>
      </c>
      <c r="K83" s="85">
        <v>5.15</v>
      </c>
      <c r="L83" s="280">
        <v>44914</v>
      </c>
      <c r="M83" s="280">
        <v>44581</v>
      </c>
      <c r="N83" s="204"/>
      <c r="O83" s="175"/>
      <c r="P83" s="175"/>
      <c r="Q83" s="175"/>
      <c r="R83" s="175"/>
      <c r="AV83" s="327">
        <v>900</v>
      </c>
    </row>
    <row r="84" spans="1:48" s="78" customFormat="1" ht="21.75" customHeight="1" thickBot="1">
      <c r="A84" s="202" t="s">
        <v>75</v>
      </c>
      <c r="B84" s="203" t="s">
        <v>81</v>
      </c>
      <c r="C84" s="203" t="s">
        <v>82</v>
      </c>
      <c r="D84" s="167" t="s">
        <v>36</v>
      </c>
      <c r="E84" s="203"/>
      <c r="F84" s="203"/>
      <c r="G84" s="464" t="s">
        <v>84</v>
      </c>
      <c r="H84" s="489">
        <v>800</v>
      </c>
      <c r="I84" s="230">
        <f>SUM(O84:AW84)</f>
        <v>800</v>
      </c>
      <c r="J84" s="90">
        <f>SUM(O84:LS84)</f>
        <v>800</v>
      </c>
      <c r="K84" s="85">
        <v>3.51</v>
      </c>
      <c r="L84" s="280">
        <v>44914</v>
      </c>
      <c r="M84" s="280">
        <v>44581</v>
      </c>
      <c r="N84" s="204"/>
      <c r="O84" s="175"/>
      <c r="P84" s="175"/>
      <c r="Q84" s="175"/>
      <c r="R84" s="175"/>
      <c r="AV84" s="328">
        <v>800</v>
      </c>
    </row>
    <row r="85" spans="1:48" s="78" customFormat="1" ht="21.75" customHeight="1">
      <c r="A85" s="813" t="s">
        <v>75</v>
      </c>
      <c r="B85" s="203"/>
      <c r="C85" s="203"/>
      <c r="D85" s="203"/>
      <c r="E85" s="203"/>
      <c r="F85" s="203"/>
      <c r="G85" s="204"/>
      <c r="H85" s="85">
        <f>SUM(H82:H84)</f>
        <v>2500</v>
      </c>
      <c r="I85" s="85">
        <f>SUM(I82:I84)</f>
        <v>2500</v>
      </c>
      <c r="J85" s="203"/>
      <c r="K85" s="203"/>
      <c r="L85" s="203"/>
      <c r="M85" s="203"/>
      <c r="N85" s="204"/>
      <c r="O85" s="175"/>
      <c r="P85" s="175"/>
      <c r="Q85" s="175"/>
      <c r="R85" s="175"/>
    </row>
    <row r="86" spans="1:48" s="17" customFormat="1" ht="21.75" customHeight="1">
      <c r="A86" s="202" t="s">
        <v>85</v>
      </c>
      <c r="B86" s="261" t="s">
        <v>86</v>
      </c>
      <c r="C86" s="261" t="s">
        <v>87</v>
      </c>
      <c r="D86" s="163" t="s">
        <v>88</v>
      </c>
      <c r="E86" s="163"/>
      <c r="F86" s="163"/>
      <c r="G86" s="465" t="s">
        <v>89</v>
      </c>
      <c r="H86" s="161">
        <v>100</v>
      </c>
      <c r="I86" s="166">
        <f t="shared" ref="I86:I106" si="42">SUM(O86:DB86)</f>
        <v>100</v>
      </c>
      <c r="J86" s="90">
        <f t="shared" ref="J86:J106" si="43">SUM(O86:LS86)</f>
        <v>100</v>
      </c>
      <c r="K86" s="199"/>
      <c r="L86" s="172">
        <v>44830</v>
      </c>
      <c r="M86" s="172">
        <v>44834</v>
      </c>
      <c r="N86" s="163"/>
      <c r="O86" s="117"/>
      <c r="P86" s="117"/>
      <c r="Q86" s="117"/>
      <c r="R86" s="117"/>
      <c r="X86" s="17">
        <v>100</v>
      </c>
    </row>
    <row r="87" spans="1:48" s="17" customFormat="1" ht="21.75" customHeight="1">
      <c r="A87" s="202" t="s">
        <v>85</v>
      </c>
      <c r="B87" s="261" t="s">
        <v>90</v>
      </c>
      <c r="C87" s="261" t="s">
        <v>91</v>
      </c>
      <c r="D87" s="163" t="s">
        <v>88</v>
      </c>
      <c r="E87" s="163"/>
      <c r="F87" s="163"/>
      <c r="G87" s="465" t="s">
        <v>89</v>
      </c>
      <c r="H87" s="161">
        <v>0</v>
      </c>
      <c r="I87" s="166">
        <f t="shared" si="42"/>
        <v>0</v>
      </c>
      <c r="J87" s="90">
        <f t="shared" si="43"/>
        <v>0</v>
      </c>
      <c r="K87" s="199"/>
      <c r="L87" s="172">
        <v>44830</v>
      </c>
      <c r="M87" s="172">
        <v>44834</v>
      </c>
      <c r="N87" s="163"/>
      <c r="O87" s="117"/>
      <c r="P87" s="117"/>
      <c r="Q87" s="117"/>
      <c r="R87" s="117"/>
      <c r="X87" s="17">
        <v>0</v>
      </c>
    </row>
    <row r="88" spans="1:48" s="17" customFormat="1" ht="21.75" customHeight="1" thickBot="1">
      <c r="A88" s="202" t="s">
        <v>85</v>
      </c>
      <c r="B88" s="317" t="s">
        <v>92</v>
      </c>
      <c r="C88" s="262" t="s">
        <v>93</v>
      </c>
      <c r="D88" s="163" t="s">
        <v>88</v>
      </c>
      <c r="E88" s="163"/>
      <c r="F88" s="163"/>
      <c r="G88" s="465" t="s">
        <v>89</v>
      </c>
      <c r="H88" s="161">
        <v>3500</v>
      </c>
      <c r="I88" s="166">
        <f t="shared" si="42"/>
        <v>3500</v>
      </c>
      <c r="J88" s="90">
        <f t="shared" si="43"/>
        <v>3500</v>
      </c>
      <c r="K88" s="199"/>
      <c r="L88" s="172">
        <v>44830</v>
      </c>
      <c r="M88" s="172">
        <v>44834</v>
      </c>
      <c r="N88" s="163"/>
      <c r="O88" s="117"/>
      <c r="P88" s="117"/>
      <c r="Q88" s="117"/>
      <c r="R88" s="117"/>
      <c r="X88" s="17">
        <v>3500</v>
      </c>
    </row>
    <row r="89" spans="1:48" s="17" customFormat="1" ht="21.75" customHeight="1" thickBot="1">
      <c r="A89" s="202" t="s">
        <v>85</v>
      </c>
      <c r="B89" s="315" t="s">
        <v>94</v>
      </c>
      <c r="C89" s="300" t="s">
        <v>95</v>
      </c>
      <c r="D89" s="163" t="s">
        <v>88</v>
      </c>
      <c r="E89" s="163"/>
      <c r="F89" s="163"/>
      <c r="G89" s="465" t="s">
        <v>89</v>
      </c>
      <c r="H89" s="161">
        <v>6200</v>
      </c>
      <c r="I89" s="166">
        <f t="shared" si="42"/>
        <v>6200</v>
      </c>
      <c r="J89" s="90">
        <f t="shared" si="43"/>
        <v>6200</v>
      </c>
      <c r="K89" s="199"/>
      <c r="L89" s="172">
        <v>44830</v>
      </c>
      <c r="M89" s="172">
        <v>44834</v>
      </c>
      <c r="N89" s="163"/>
      <c r="O89" s="117"/>
      <c r="P89" s="117"/>
      <c r="Q89" s="117"/>
      <c r="R89" s="117"/>
      <c r="X89" s="17">
        <v>6200</v>
      </c>
    </row>
    <row r="90" spans="1:48" s="17" customFormat="1" ht="21.75" customHeight="1">
      <c r="A90" s="202" t="s">
        <v>85</v>
      </c>
      <c r="B90" s="318" t="s">
        <v>96</v>
      </c>
      <c r="C90" s="263" t="s">
        <v>97</v>
      </c>
      <c r="D90" s="163" t="s">
        <v>88</v>
      </c>
      <c r="E90" s="163"/>
      <c r="F90" s="163"/>
      <c r="G90" s="465" t="s">
        <v>89</v>
      </c>
      <c r="H90" s="161">
        <v>100</v>
      </c>
      <c r="I90" s="166">
        <f t="shared" si="42"/>
        <v>100</v>
      </c>
      <c r="J90" s="90">
        <f t="shared" si="43"/>
        <v>100</v>
      </c>
      <c r="K90" s="199"/>
      <c r="L90" s="172">
        <v>44830</v>
      </c>
      <c r="M90" s="172">
        <v>44834</v>
      </c>
      <c r="N90" s="163"/>
      <c r="O90" s="117"/>
      <c r="P90" s="117"/>
      <c r="Q90" s="117"/>
      <c r="R90" s="117"/>
      <c r="X90" s="17">
        <v>100</v>
      </c>
    </row>
    <row r="91" spans="1:48" s="17" customFormat="1" ht="21.75" customHeight="1">
      <c r="A91" s="202" t="s">
        <v>85</v>
      </c>
      <c r="B91" s="318" t="s">
        <v>98</v>
      </c>
      <c r="C91" s="263" t="s">
        <v>99</v>
      </c>
      <c r="D91" s="163" t="s">
        <v>88</v>
      </c>
      <c r="E91" s="163"/>
      <c r="F91" s="163"/>
      <c r="G91" s="465" t="s">
        <v>89</v>
      </c>
      <c r="H91" s="161">
        <v>0</v>
      </c>
      <c r="I91" s="166">
        <f t="shared" si="42"/>
        <v>0</v>
      </c>
      <c r="J91" s="90">
        <f t="shared" si="43"/>
        <v>0</v>
      </c>
      <c r="K91" s="199"/>
      <c r="L91" s="172">
        <v>44830</v>
      </c>
      <c r="M91" s="172">
        <v>44834</v>
      </c>
      <c r="N91" s="163"/>
      <c r="O91" s="117"/>
      <c r="P91" s="117"/>
      <c r="Q91" s="117"/>
      <c r="R91" s="117"/>
      <c r="X91" s="17">
        <v>0</v>
      </c>
    </row>
    <row r="92" spans="1:48" s="17" customFormat="1" ht="21.75" customHeight="1" thickBot="1">
      <c r="A92" s="202" t="s">
        <v>85</v>
      </c>
      <c r="B92" s="317" t="s">
        <v>100</v>
      </c>
      <c r="C92" s="262" t="s">
        <v>101</v>
      </c>
      <c r="D92" s="163" t="s">
        <v>88</v>
      </c>
      <c r="E92" s="163"/>
      <c r="F92" s="163"/>
      <c r="G92" s="465" t="s">
        <v>89</v>
      </c>
      <c r="H92" s="161">
        <v>3400</v>
      </c>
      <c r="I92" s="166">
        <f t="shared" si="42"/>
        <v>3400</v>
      </c>
      <c r="J92" s="90">
        <f t="shared" si="43"/>
        <v>3400</v>
      </c>
      <c r="K92" s="199"/>
      <c r="L92" s="172">
        <v>44830</v>
      </c>
      <c r="M92" s="172">
        <v>44834</v>
      </c>
      <c r="N92" s="163"/>
      <c r="O92" s="117"/>
      <c r="P92" s="117"/>
      <c r="Q92" s="117"/>
      <c r="R92" s="117"/>
      <c r="X92" s="17">
        <v>3400</v>
      </c>
    </row>
    <row r="93" spans="1:48" s="17" customFormat="1" ht="21.75" customHeight="1" thickBot="1">
      <c r="A93" s="202" t="s">
        <v>85</v>
      </c>
      <c r="B93" s="315" t="s">
        <v>102</v>
      </c>
      <c r="C93" s="300" t="s">
        <v>103</v>
      </c>
      <c r="D93" s="163" t="s">
        <v>88</v>
      </c>
      <c r="E93" s="163"/>
      <c r="F93" s="163"/>
      <c r="G93" s="465" t="s">
        <v>89</v>
      </c>
      <c r="H93" s="161">
        <v>500</v>
      </c>
      <c r="I93" s="166">
        <f t="shared" si="42"/>
        <v>500</v>
      </c>
      <c r="J93" s="90">
        <f t="shared" si="43"/>
        <v>500</v>
      </c>
      <c r="K93" s="199"/>
      <c r="L93" s="172">
        <v>44830</v>
      </c>
      <c r="M93" s="172">
        <v>44834</v>
      </c>
      <c r="N93" s="163"/>
      <c r="O93" s="117"/>
      <c r="P93" s="117"/>
      <c r="Q93" s="117"/>
      <c r="R93" s="117"/>
      <c r="X93" s="17">
        <v>500</v>
      </c>
    </row>
    <row r="94" spans="1:48" s="17" customFormat="1" ht="21.75" customHeight="1">
      <c r="A94" s="202" t="s">
        <v>85</v>
      </c>
      <c r="B94" s="318" t="s">
        <v>104</v>
      </c>
      <c r="C94" s="263" t="s">
        <v>105</v>
      </c>
      <c r="D94" s="163" t="s">
        <v>88</v>
      </c>
      <c r="E94" s="163"/>
      <c r="F94" s="163"/>
      <c r="G94" s="465" t="s">
        <v>89</v>
      </c>
      <c r="H94" s="161">
        <v>0</v>
      </c>
      <c r="I94" s="166">
        <f t="shared" si="42"/>
        <v>0</v>
      </c>
      <c r="J94" s="90">
        <f t="shared" si="43"/>
        <v>0</v>
      </c>
      <c r="K94" s="199"/>
      <c r="L94" s="172">
        <v>44830</v>
      </c>
      <c r="M94" s="172">
        <v>44834</v>
      </c>
      <c r="N94" s="163"/>
      <c r="O94" s="117"/>
      <c r="P94" s="117"/>
      <c r="Q94" s="117"/>
      <c r="R94" s="117"/>
    </row>
    <row r="95" spans="1:48" s="17" customFormat="1" ht="21.75" customHeight="1">
      <c r="A95" s="202" t="s">
        <v>85</v>
      </c>
      <c r="B95" s="316" t="s">
        <v>106</v>
      </c>
      <c r="C95" s="261" t="s">
        <v>107</v>
      </c>
      <c r="D95" s="163" t="s">
        <v>88</v>
      </c>
      <c r="E95" s="163"/>
      <c r="F95" s="163"/>
      <c r="G95" s="465" t="s">
        <v>89</v>
      </c>
      <c r="H95" s="161">
        <v>0</v>
      </c>
      <c r="I95" s="166">
        <f t="shared" si="42"/>
        <v>0</v>
      </c>
      <c r="J95" s="90">
        <f t="shared" si="43"/>
        <v>0</v>
      </c>
      <c r="K95" s="199"/>
      <c r="L95" s="172">
        <v>44830</v>
      </c>
      <c r="M95" s="172">
        <v>44834</v>
      </c>
      <c r="N95" s="163"/>
      <c r="O95" s="117"/>
      <c r="P95" s="117"/>
      <c r="Q95" s="117"/>
      <c r="R95" s="117"/>
    </row>
    <row r="96" spans="1:48" s="17" customFormat="1" ht="21.75" customHeight="1">
      <c r="A96" s="202" t="s">
        <v>85</v>
      </c>
      <c r="B96" s="316" t="s">
        <v>108</v>
      </c>
      <c r="C96" s="261" t="s">
        <v>109</v>
      </c>
      <c r="D96" s="163" t="s">
        <v>88</v>
      </c>
      <c r="E96" s="163"/>
      <c r="F96" s="163"/>
      <c r="G96" s="465" t="s">
        <v>89</v>
      </c>
      <c r="H96" s="161">
        <v>0</v>
      </c>
      <c r="I96" s="166">
        <f t="shared" si="42"/>
        <v>0</v>
      </c>
      <c r="J96" s="90">
        <f t="shared" si="43"/>
        <v>0</v>
      </c>
      <c r="K96" s="199"/>
      <c r="L96" s="172">
        <v>44830</v>
      </c>
      <c r="M96" s="172">
        <v>44834</v>
      </c>
      <c r="N96" s="163"/>
      <c r="O96" s="117"/>
      <c r="P96" s="117"/>
      <c r="Q96" s="117"/>
      <c r="R96" s="117"/>
    </row>
    <row r="97" spans="1:74" s="17" customFormat="1" ht="21.75" customHeight="1">
      <c r="A97" s="202" t="s">
        <v>85</v>
      </c>
      <c r="B97" s="316" t="s">
        <v>110</v>
      </c>
      <c r="C97" s="261" t="s">
        <v>111</v>
      </c>
      <c r="D97" s="163" t="s">
        <v>88</v>
      </c>
      <c r="E97" s="163"/>
      <c r="F97" s="163"/>
      <c r="G97" s="465" t="s">
        <v>89</v>
      </c>
      <c r="H97" s="161">
        <v>0</v>
      </c>
      <c r="I97" s="166">
        <f t="shared" si="42"/>
        <v>0</v>
      </c>
      <c r="J97" s="90">
        <f t="shared" si="43"/>
        <v>0</v>
      </c>
      <c r="K97" s="199"/>
      <c r="L97" s="172">
        <v>44830</v>
      </c>
      <c r="M97" s="172">
        <v>44834</v>
      </c>
      <c r="N97" s="163"/>
      <c r="O97" s="117"/>
      <c r="P97" s="117"/>
      <c r="Q97" s="117"/>
      <c r="R97" s="117"/>
    </row>
    <row r="98" spans="1:74" s="17" customFormat="1" ht="21.75" customHeight="1">
      <c r="A98" s="202" t="s">
        <v>85</v>
      </c>
      <c r="B98" s="316" t="s">
        <v>112</v>
      </c>
      <c r="C98" s="261" t="s">
        <v>113</v>
      </c>
      <c r="D98" s="163" t="s">
        <v>88</v>
      </c>
      <c r="E98" s="163"/>
      <c r="F98" s="163"/>
      <c r="G98" s="465" t="s">
        <v>89</v>
      </c>
      <c r="H98" s="161">
        <v>0</v>
      </c>
      <c r="I98" s="166">
        <f t="shared" si="42"/>
        <v>0</v>
      </c>
      <c r="J98" s="90">
        <f t="shared" si="43"/>
        <v>0</v>
      </c>
      <c r="K98" s="199"/>
      <c r="L98" s="172">
        <v>44830</v>
      </c>
      <c r="M98" s="172">
        <v>44834</v>
      </c>
      <c r="N98" s="163"/>
      <c r="O98" s="117"/>
      <c r="P98" s="117"/>
      <c r="Q98" s="117"/>
      <c r="R98" s="117"/>
    </row>
    <row r="99" spans="1:74" s="17" customFormat="1" ht="21.75" customHeight="1">
      <c r="A99" s="202" t="s">
        <v>85</v>
      </c>
      <c r="B99" s="316" t="s">
        <v>114</v>
      </c>
      <c r="C99" s="261" t="s">
        <v>115</v>
      </c>
      <c r="D99" s="163" t="s">
        <v>88</v>
      </c>
      <c r="E99" s="163"/>
      <c r="F99" s="163"/>
      <c r="G99" s="465" t="s">
        <v>89</v>
      </c>
      <c r="H99" s="161">
        <v>0</v>
      </c>
      <c r="I99" s="166">
        <f t="shared" si="42"/>
        <v>0</v>
      </c>
      <c r="J99" s="90">
        <f t="shared" si="43"/>
        <v>0</v>
      </c>
      <c r="K99" s="199"/>
      <c r="L99" s="172">
        <v>44830</v>
      </c>
      <c r="M99" s="172">
        <v>44834</v>
      </c>
      <c r="N99" s="163"/>
      <c r="O99" s="117"/>
      <c r="P99" s="117"/>
      <c r="Q99" s="117"/>
      <c r="R99" s="117"/>
    </row>
    <row r="100" spans="1:74" s="17" customFormat="1" ht="21.75" customHeight="1">
      <c r="A100" s="202" t="s">
        <v>85</v>
      </c>
      <c r="B100" s="316" t="s">
        <v>116</v>
      </c>
      <c r="C100" s="261" t="s">
        <v>117</v>
      </c>
      <c r="D100" s="163" t="s">
        <v>88</v>
      </c>
      <c r="E100" s="163"/>
      <c r="F100" s="163"/>
      <c r="G100" s="465" t="s">
        <v>89</v>
      </c>
      <c r="H100" s="161">
        <v>0</v>
      </c>
      <c r="I100" s="166">
        <f t="shared" si="42"/>
        <v>0</v>
      </c>
      <c r="J100" s="90">
        <f t="shared" si="43"/>
        <v>0</v>
      </c>
      <c r="K100" s="199"/>
      <c r="L100" s="172">
        <v>44830</v>
      </c>
      <c r="M100" s="172">
        <v>44834</v>
      </c>
      <c r="N100" s="163"/>
      <c r="O100" s="117"/>
      <c r="P100" s="117"/>
      <c r="Q100" s="117"/>
      <c r="R100" s="117"/>
    </row>
    <row r="101" spans="1:74" s="17" customFormat="1" ht="21.75" customHeight="1">
      <c r="A101" s="202" t="s">
        <v>85</v>
      </c>
      <c r="B101" s="319" t="s">
        <v>118</v>
      </c>
      <c r="C101" s="262" t="s">
        <v>119</v>
      </c>
      <c r="D101" s="163" t="s">
        <v>88</v>
      </c>
      <c r="E101" s="163"/>
      <c r="F101" s="163"/>
      <c r="G101" s="465" t="s">
        <v>89</v>
      </c>
      <c r="H101" s="161">
        <v>100</v>
      </c>
      <c r="I101" s="166">
        <f t="shared" si="42"/>
        <v>100</v>
      </c>
      <c r="J101" s="90">
        <f t="shared" si="43"/>
        <v>100</v>
      </c>
      <c r="K101" s="199"/>
      <c r="L101" s="172">
        <v>44830</v>
      </c>
      <c r="M101" s="172">
        <v>44834</v>
      </c>
      <c r="N101" s="163"/>
      <c r="O101" s="117"/>
      <c r="P101" s="117"/>
      <c r="Q101" s="117"/>
      <c r="R101" s="117"/>
      <c r="X101" s="17">
        <v>100</v>
      </c>
    </row>
    <row r="102" spans="1:74" s="17" customFormat="1" ht="21.75" customHeight="1" thickBot="1">
      <c r="A102" s="202" t="s">
        <v>85</v>
      </c>
      <c r="B102" s="319" t="s">
        <v>120</v>
      </c>
      <c r="C102" s="262" t="s">
        <v>121</v>
      </c>
      <c r="D102" s="163" t="s">
        <v>88</v>
      </c>
      <c r="E102" s="163"/>
      <c r="F102" s="163"/>
      <c r="G102" s="465" t="s">
        <v>89</v>
      </c>
      <c r="H102" s="161">
        <v>300</v>
      </c>
      <c r="I102" s="166">
        <f t="shared" si="42"/>
        <v>300</v>
      </c>
      <c r="J102" s="90">
        <f t="shared" si="43"/>
        <v>300</v>
      </c>
      <c r="K102" s="199"/>
      <c r="L102" s="172">
        <v>44830</v>
      </c>
      <c r="M102" s="172">
        <v>44834</v>
      </c>
      <c r="N102" s="163"/>
      <c r="O102" s="117"/>
      <c r="P102" s="117"/>
      <c r="Q102" s="117"/>
      <c r="R102" s="117"/>
      <c r="X102" s="17">
        <v>300</v>
      </c>
    </row>
    <row r="103" spans="1:74" s="17" customFormat="1" ht="21.75" customHeight="1" thickBot="1">
      <c r="A103" s="202" t="s">
        <v>85</v>
      </c>
      <c r="B103" s="320" t="s">
        <v>122</v>
      </c>
      <c r="C103" s="300" t="s">
        <v>123</v>
      </c>
      <c r="D103" s="163" t="s">
        <v>88</v>
      </c>
      <c r="E103" s="163"/>
      <c r="F103" s="163"/>
      <c r="G103" s="465" t="s">
        <v>89</v>
      </c>
      <c r="H103" s="161">
        <v>1300</v>
      </c>
      <c r="I103" s="166">
        <f t="shared" si="42"/>
        <v>1300</v>
      </c>
      <c r="J103" s="90">
        <f t="shared" si="43"/>
        <v>1300</v>
      </c>
      <c r="K103" s="199"/>
      <c r="L103" s="172">
        <v>44830</v>
      </c>
      <c r="M103" s="172">
        <v>44834</v>
      </c>
      <c r="N103" s="163"/>
      <c r="O103" s="117"/>
      <c r="P103" s="117"/>
      <c r="Q103" s="117"/>
      <c r="R103" s="117"/>
      <c r="X103" s="17">
        <v>1300</v>
      </c>
    </row>
    <row r="104" spans="1:74" s="17" customFormat="1" ht="21.75" customHeight="1">
      <c r="A104" s="202" t="s">
        <v>85</v>
      </c>
      <c r="B104" s="318" t="s">
        <v>124</v>
      </c>
      <c r="C104" s="263" t="s">
        <v>125</v>
      </c>
      <c r="D104" s="163" t="s">
        <v>88</v>
      </c>
      <c r="E104" s="163"/>
      <c r="F104" s="163"/>
      <c r="G104" s="465" t="s">
        <v>89</v>
      </c>
      <c r="H104" s="161">
        <v>0</v>
      </c>
      <c r="I104" s="166">
        <f t="shared" si="42"/>
        <v>0</v>
      </c>
      <c r="J104" s="90">
        <f t="shared" si="43"/>
        <v>0</v>
      </c>
      <c r="K104" s="199"/>
      <c r="L104" s="172">
        <v>44830</v>
      </c>
      <c r="M104" s="172">
        <v>44834</v>
      </c>
      <c r="N104" s="163"/>
      <c r="O104" s="117"/>
      <c r="P104" s="117"/>
      <c r="Q104" s="117"/>
      <c r="R104" s="117"/>
      <c r="X104" s="17">
        <v>0</v>
      </c>
    </row>
    <row r="105" spans="1:74" s="17" customFormat="1" ht="21.75" customHeight="1">
      <c r="A105" s="202" t="s">
        <v>85</v>
      </c>
      <c r="B105" s="316" t="s">
        <v>126</v>
      </c>
      <c r="C105" s="261" t="s">
        <v>127</v>
      </c>
      <c r="D105" s="163" t="s">
        <v>88</v>
      </c>
      <c r="E105" s="163"/>
      <c r="F105" s="163"/>
      <c r="G105" s="465" t="s">
        <v>89</v>
      </c>
      <c r="H105" s="161">
        <v>100</v>
      </c>
      <c r="I105" s="166">
        <f t="shared" si="42"/>
        <v>100</v>
      </c>
      <c r="J105" s="90">
        <f t="shared" si="43"/>
        <v>100</v>
      </c>
      <c r="K105" s="199"/>
      <c r="L105" s="172">
        <v>44830</v>
      </c>
      <c r="M105" s="172">
        <v>44834</v>
      </c>
      <c r="N105" s="163"/>
      <c r="O105" s="117"/>
      <c r="P105" s="117"/>
      <c r="Q105" s="117"/>
      <c r="R105" s="117"/>
      <c r="X105" s="17">
        <v>100</v>
      </c>
    </row>
    <row r="106" spans="1:74" s="17" customFormat="1" ht="21.75" customHeight="1">
      <c r="A106" s="202" t="s">
        <v>85</v>
      </c>
      <c r="B106" s="316" t="s">
        <v>128</v>
      </c>
      <c r="C106" s="261" t="s">
        <v>129</v>
      </c>
      <c r="D106" s="163" t="s">
        <v>88</v>
      </c>
      <c r="E106" s="163"/>
      <c r="F106" s="163"/>
      <c r="G106" s="465" t="s">
        <v>89</v>
      </c>
      <c r="H106" s="161">
        <v>300</v>
      </c>
      <c r="I106" s="166">
        <f t="shared" si="42"/>
        <v>300</v>
      </c>
      <c r="J106" s="90">
        <f t="shared" si="43"/>
        <v>300</v>
      </c>
      <c r="K106" s="199"/>
      <c r="L106" s="172">
        <v>44830</v>
      </c>
      <c r="M106" s="172">
        <v>44834</v>
      </c>
      <c r="N106" s="163"/>
      <c r="O106" s="117"/>
      <c r="P106" s="117"/>
      <c r="Q106" s="117"/>
      <c r="R106" s="117"/>
      <c r="X106" s="17">
        <v>300</v>
      </c>
    </row>
    <row r="107" spans="1:74" s="17" customFormat="1" ht="21.75" customHeight="1">
      <c r="A107" s="202" t="s">
        <v>85</v>
      </c>
      <c r="B107" s="163"/>
      <c r="C107" s="163"/>
      <c r="D107" s="163" t="s">
        <v>88</v>
      </c>
      <c r="E107" s="163"/>
      <c r="F107" s="163"/>
      <c r="G107" s="164"/>
      <c r="H107" s="161">
        <f>SUM(H86:H106)</f>
        <v>15900</v>
      </c>
      <c r="I107" s="161">
        <f>SUM(I86:I106)</f>
        <v>15900</v>
      </c>
      <c r="J107" s="161">
        <f>SUM(J86:J106)</f>
        <v>15900</v>
      </c>
      <c r="K107" s="199"/>
      <c r="L107" s="199"/>
      <c r="M107" s="199"/>
      <c r="N107" s="163"/>
      <c r="O107" s="117"/>
      <c r="P107" s="117"/>
      <c r="Q107" s="117"/>
      <c r="R107" s="117"/>
    </row>
    <row r="108" spans="1:74" s="17" customFormat="1" ht="21.75" customHeight="1">
      <c r="A108" s="202" t="s">
        <v>85</v>
      </c>
      <c r="B108" s="316" t="s">
        <v>108</v>
      </c>
      <c r="C108" s="261" t="s">
        <v>109</v>
      </c>
      <c r="D108" s="163" t="s">
        <v>88</v>
      </c>
      <c r="E108" s="163"/>
      <c r="F108" s="163"/>
      <c r="G108" s="465" t="s">
        <v>130</v>
      </c>
      <c r="H108" s="490">
        <v>200</v>
      </c>
      <c r="I108" s="166">
        <f>SUM(O108:DB108)</f>
        <v>200</v>
      </c>
      <c r="J108" s="90">
        <f>SUM(O108:LS108)</f>
        <v>200</v>
      </c>
      <c r="K108" s="199"/>
      <c r="L108" s="172">
        <v>44869</v>
      </c>
      <c r="M108" s="172">
        <v>44883</v>
      </c>
      <c r="N108" s="163"/>
      <c r="O108" s="117"/>
      <c r="P108" s="117"/>
      <c r="Q108" s="117"/>
      <c r="R108" s="117"/>
      <c r="Z108" s="17">
        <v>200</v>
      </c>
    </row>
    <row r="109" spans="1:74" s="17" customFormat="1" ht="21.75" customHeight="1">
      <c r="A109" s="202" t="s">
        <v>85</v>
      </c>
      <c r="B109" s="316" t="s">
        <v>110</v>
      </c>
      <c r="C109" s="261" t="s">
        <v>111</v>
      </c>
      <c r="D109" s="163" t="s">
        <v>88</v>
      </c>
      <c r="E109" s="163"/>
      <c r="F109" s="163"/>
      <c r="G109" s="465" t="s">
        <v>130</v>
      </c>
      <c r="H109" s="490">
        <v>200</v>
      </c>
      <c r="I109" s="166">
        <f>SUM(O109:DB109)</f>
        <v>200</v>
      </c>
      <c r="J109" s="90">
        <f>SUM(O109:LS109)</f>
        <v>200</v>
      </c>
      <c r="K109" s="199"/>
      <c r="L109" s="172">
        <v>44869</v>
      </c>
      <c r="M109" s="172">
        <v>44883</v>
      </c>
      <c r="N109" s="163"/>
      <c r="O109" s="117"/>
      <c r="P109" s="117"/>
      <c r="Q109" s="117"/>
      <c r="R109" s="117"/>
      <c r="Z109" s="17">
        <v>200</v>
      </c>
    </row>
    <row r="110" spans="1:74" s="17" customFormat="1" ht="21.75" customHeight="1">
      <c r="A110" s="202" t="s">
        <v>85</v>
      </c>
      <c r="B110" s="163"/>
      <c r="C110" s="163"/>
      <c r="D110" s="163" t="s">
        <v>88</v>
      </c>
      <c r="E110" s="163"/>
      <c r="F110" s="163"/>
      <c r="G110" s="164"/>
      <c r="H110" s="161">
        <f>SUM(H89:H109)</f>
        <v>28600</v>
      </c>
      <c r="I110" s="161">
        <f>SUM(I96:I109)</f>
        <v>18400</v>
      </c>
      <c r="J110" s="161">
        <f>SUM(J96:J109)</f>
        <v>18400</v>
      </c>
      <c r="K110" s="199"/>
      <c r="L110" s="199"/>
      <c r="M110" s="199"/>
      <c r="N110" s="163"/>
      <c r="O110" s="117"/>
      <c r="P110" s="117"/>
      <c r="Q110" s="117"/>
      <c r="R110" s="117"/>
    </row>
    <row r="111" spans="1:74" s="17" customFormat="1" ht="21.75" customHeight="1">
      <c r="A111" s="202" t="s">
        <v>85</v>
      </c>
      <c r="B111" s="427" t="s">
        <v>131</v>
      </c>
      <c r="C111" s="261" t="s">
        <v>132</v>
      </c>
      <c r="D111" s="163" t="s">
        <v>88</v>
      </c>
      <c r="E111" s="163"/>
      <c r="F111" s="163"/>
      <c r="G111" s="466" t="s">
        <v>133</v>
      </c>
      <c r="H111" s="491">
        <v>1100</v>
      </c>
      <c r="I111" s="166">
        <f t="shared" ref="I111:I131" si="44">SUM(AG111:CA111)</f>
        <v>0</v>
      </c>
      <c r="J111" s="90">
        <f t="shared" ref="J111:J131" si="45">SUM(O111:LS111)</f>
        <v>0</v>
      </c>
      <c r="K111" s="199"/>
      <c r="L111" s="172">
        <v>44860</v>
      </c>
      <c r="M111" s="172">
        <v>44895</v>
      </c>
      <c r="N111" s="163"/>
      <c r="O111" s="117"/>
      <c r="P111" s="117"/>
      <c r="Q111" s="117"/>
      <c r="R111" s="117"/>
      <c r="AG111" s="311"/>
      <c r="AR111" s="311"/>
      <c r="AX111" s="17">
        <v>0</v>
      </c>
      <c r="BV111" s="17">
        <v>0</v>
      </c>
    </row>
    <row r="112" spans="1:74" s="17" customFormat="1" ht="21.75" customHeight="1">
      <c r="A112" s="202" t="s">
        <v>85</v>
      </c>
      <c r="B112" s="427" t="s">
        <v>134</v>
      </c>
      <c r="C112" s="261" t="s">
        <v>135</v>
      </c>
      <c r="D112" s="163" t="s">
        <v>88</v>
      </c>
      <c r="E112" s="163"/>
      <c r="F112" s="163"/>
      <c r="G112" s="466" t="s">
        <v>133</v>
      </c>
      <c r="H112" s="491">
        <v>6200</v>
      </c>
      <c r="I112" s="166">
        <f t="shared" si="44"/>
        <v>4996</v>
      </c>
      <c r="J112" s="90">
        <f t="shared" si="45"/>
        <v>4996</v>
      </c>
      <c r="K112" s="199"/>
      <c r="L112" s="172">
        <v>44860</v>
      </c>
      <c r="M112" s="172">
        <v>44895</v>
      </c>
      <c r="N112" s="163"/>
      <c r="O112" s="117"/>
      <c r="P112" s="117"/>
      <c r="Q112" s="117"/>
      <c r="R112" s="117"/>
      <c r="AG112" s="311">
        <v>1097</v>
      </c>
      <c r="AR112" s="311"/>
      <c r="AX112" s="17">
        <v>3000</v>
      </c>
      <c r="BV112" s="17">
        <v>899</v>
      </c>
    </row>
    <row r="113" spans="1:74" s="17" customFormat="1" ht="21.75" customHeight="1" thickBot="1">
      <c r="A113" s="202" t="s">
        <v>85</v>
      </c>
      <c r="B113" s="427" t="s">
        <v>136</v>
      </c>
      <c r="C113" s="428" t="s">
        <v>137</v>
      </c>
      <c r="D113" s="163" t="s">
        <v>88</v>
      </c>
      <c r="E113" s="163"/>
      <c r="F113" s="163"/>
      <c r="G113" s="466" t="s">
        <v>133</v>
      </c>
      <c r="H113" s="492">
        <v>9500</v>
      </c>
      <c r="I113" s="166">
        <f t="shared" si="44"/>
        <v>8279</v>
      </c>
      <c r="J113" s="90">
        <f t="shared" si="45"/>
        <v>8279</v>
      </c>
      <c r="K113" s="199"/>
      <c r="L113" s="172">
        <v>44860</v>
      </c>
      <c r="M113" s="172">
        <v>44895</v>
      </c>
      <c r="N113" s="163"/>
      <c r="O113" s="117"/>
      <c r="P113" s="117"/>
      <c r="Q113" s="117"/>
      <c r="R113" s="117"/>
      <c r="AG113" s="312">
        <v>2687</v>
      </c>
      <c r="AR113" s="312"/>
      <c r="AX113" s="17">
        <v>3000</v>
      </c>
      <c r="BJ113" s="17">
        <v>2592</v>
      </c>
      <c r="BV113" s="17">
        <v>0</v>
      </c>
    </row>
    <row r="114" spans="1:74" s="17" customFormat="1" ht="21.75" customHeight="1" thickBot="1">
      <c r="A114" s="202" t="s">
        <v>85</v>
      </c>
      <c r="B114" s="345" t="s">
        <v>94</v>
      </c>
      <c r="C114" s="345" t="s">
        <v>138</v>
      </c>
      <c r="D114" s="163" t="s">
        <v>88</v>
      </c>
      <c r="E114" s="163"/>
      <c r="F114" s="163"/>
      <c r="G114" s="466" t="s">
        <v>133</v>
      </c>
      <c r="H114" s="493">
        <v>36800</v>
      </c>
      <c r="I114" s="166">
        <f t="shared" si="44"/>
        <v>23800</v>
      </c>
      <c r="J114" s="90">
        <f t="shared" si="45"/>
        <v>23800</v>
      </c>
      <c r="K114" s="199"/>
      <c r="L114" s="172">
        <v>44860</v>
      </c>
      <c r="M114" s="172">
        <v>44895</v>
      </c>
      <c r="N114" s="163"/>
      <c r="O114" s="117"/>
      <c r="P114" s="117"/>
      <c r="Q114" s="117"/>
      <c r="R114" s="117"/>
      <c r="AG114" s="313">
        <v>13000</v>
      </c>
      <c r="AR114" s="313"/>
      <c r="AX114" s="17">
        <v>10800</v>
      </c>
      <c r="BV114" s="17">
        <v>0</v>
      </c>
    </row>
    <row r="115" spans="1:74" s="17" customFormat="1" ht="21.75" customHeight="1">
      <c r="A115" s="202" t="s">
        <v>85</v>
      </c>
      <c r="B115" s="427" t="s">
        <v>139</v>
      </c>
      <c r="C115" s="429" t="s">
        <v>140</v>
      </c>
      <c r="D115" s="163" t="s">
        <v>88</v>
      </c>
      <c r="E115" s="163"/>
      <c r="F115" s="163"/>
      <c r="G115" s="466" t="s">
        <v>133</v>
      </c>
      <c r="H115" s="494">
        <v>1100</v>
      </c>
      <c r="I115" s="166">
        <f t="shared" si="44"/>
        <v>349</v>
      </c>
      <c r="J115" s="90">
        <f t="shared" si="45"/>
        <v>349</v>
      </c>
      <c r="K115" s="199"/>
      <c r="L115" s="172">
        <v>44860</v>
      </c>
      <c r="M115" s="172">
        <v>44895</v>
      </c>
      <c r="N115" s="163"/>
      <c r="O115" s="117"/>
      <c r="P115" s="117"/>
      <c r="Q115" s="117"/>
      <c r="R115" s="117"/>
      <c r="AG115" s="314">
        <v>99</v>
      </c>
      <c r="AR115" s="314"/>
      <c r="AX115" s="17">
        <v>250</v>
      </c>
      <c r="BV115" s="17">
        <v>0</v>
      </c>
    </row>
    <row r="116" spans="1:74" s="17" customFormat="1" ht="21.75" customHeight="1">
      <c r="A116" s="202" t="s">
        <v>85</v>
      </c>
      <c r="B116" s="427" t="s">
        <v>141</v>
      </c>
      <c r="C116" s="429" t="s">
        <v>142</v>
      </c>
      <c r="D116" s="163" t="s">
        <v>88</v>
      </c>
      <c r="E116" s="163"/>
      <c r="F116" s="163"/>
      <c r="G116" s="466" t="s">
        <v>133</v>
      </c>
      <c r="H116" s="491">
        <v>6300</v>
      </c>
      <c r="I116" s="166">
        <f t="shared" si="44"/>
        <v>5203</v>
      </c>
      <c r="J116" s="90">
        <f t="shared" si="45"/>
        <v>5203</v>
      </c>
      <c r="K116" s="199"/>
      <c r="L116" s="172">
        <v>44860</v>
      </c>
      <c r="M116" s="172">
        <v>44895</v>
      </c>
      <c r="N116" s="163"/>
      <c r="O116" s="117"/>
      <c r="P116" s="117"/>
      <c r="Q116" s="117"/>
      <c r="R116" s="117"/>
      <c r="AG116" s="311">
        <v>1000</v>
      </c>
      <c r="AR116" s="311"/>
      <c r="AX116" s="17">
        <v>1203</v>
      </c>
      <c r="BV116" s="17">
        <v>3000</v>
      </c>
    </row>
    <row r="117" spans="1:74" s="17" customFormat="1" ht="21.75" customHeight="1" thickBot="1">
      <c r="A117" s="202" t="s">
        <v>85</v>
      </c>
      <c r="B117" s="427" t="s">
        <v>143</v>
      </c>
      <c r="C117" s="428" t="s">
        <v>144</v>
      </c>
      <c r="D117" s="163" t="s">
        <v>88</v>
      </c>
      <c r="E117" s="163"/>
      <c r="F117" s="163"/>
      <c r="G117" s="466" t="s">
        <v>133</v>
      </c>
      <c r="H117" s="492">
        <v>9300</v>
      </c>
      <c r="I117" s="166">
        <f t="shared" si="44"/>
        <v>8246</v>
      </c>
      <c r="J117" s="90">
        <f t="shared" si="45"/>
        <v>8246</v>
      </c>
      <c r="K117" s="199"/>
      <c r="L117" s="172">
        <v>44860</v>
      </c>
      <c r="M117" s="172">
        <v>44895</v>
      </c>
      <c r="N117" s="163"/>
      <c r="O117" s="117"/>
      <c r="P117" s="117"/>
      <c r="Q117" s="117"/>
      <c r="R117" s="117"/>
      <c r="AG117" s="312">
        <v>2189</v>
      </c>
      <c r="AR117" s="312"/>
      <c r="AX117" s="17">
        <v>3057</v>
      </c>
      <c r="BV117" s="17">
        <v>3000</v>
      </c>
    </row>
    <row r="118" spans="1:74" s="17" customFormat="1" ht="21.75" customHeight="1" thickBot="1">
      <c r="A118" s="202" t="s">
        <v>85</v>
      </c>
      <c r="B118" s="345" t="s">
        <v>102</v>
      </c>
      <c r="C118" s="345" t="s">
        <v>145</v>
      </c>
      <c r="D118" s="163" t="s">
        <v>88</v>
      </c>
      <c r="E118" s="163"/>
      <c r="F118" s="163"/>
      <c r="G118" s="466" t="s">
        <v>133</v>
      </c>
      <c r="H118" s="493">
        <v>12900</v>
      </c>
      <c r="I118" s="166">
        <f t="shared" si="44"/>
        <v>7900</v>
      </c>
      <c r="J118" s="90">
        <f t="shared" si="45"/>
        <v>7900</v>
      </c>
      <c r="K118" s="199"/>
      <c r="L118" s="172">
        <v>44860</v>
      </c>
      <c r="M118" s="172">
        <v>44895</v>
      </c>
      <c r="N118" s="163"/>
      <c r="O118" s="117"/>
      <c r="P118" s="117"/>
      <c r="Q118" s="117"/>
      <c r="R118" s="117"/>
      <c r="AG118" s="313">
        <v>5000</v>
      </c>
      <c r="AR118" s="313"/>
      <c r="AX118" s="17">
        <v>2900</v>
      </c>
      <c r="BV118" s="17">
        <v>0</v>
      </c>
    </row>
    <row r="119" spans="1:74" s="17" customFormat="1" ht="21.75" customHeight="1">
      <c r="A119" s="202" t="s">
        <v>85</v>
      </c>
      <c r="B119" s="427" t="s">
        <v>146</v>
      </c>
      <c r="C119" s="318" t="s">
        <v>147</v>
      </c>
      <c r="D119" s="163" t="s">
        <v>88</v>
      </c>
      <c r="E119" s="163"/>
      <c r="F119" s="163"/>
      <c r="G119" s="466" t="s">
        <v>133</v>
      </c>
      <c r="H119" s="494">
        <v>2400</v>
      </c>
      <c r="I119" s="166">
        <f t="shared" si="44"/>
        <v>1219</v>
      </c>
      <c r="J119" s="90">
        <f t="shared" si="45"/>
        <v>1219</v>
      </c>
      <c r="K119" s="199"/>
      <c r="L119" s="172">
        <v>44860</v>
      </c>
      <c r="M119" s="172">
        <v>44895</v>
      </c>
      <c r="N119" s="163"/>
      <c r="O119" s="117"/>
      <c r="P119" s="117"/>
      <c r="Q119" s="117"/>
      <c r="R119" s="117"/>
      <c r="AG119" s="314">
        <v>719</v>
      </c>
      <c r="AR119" s="383"/>
      <c r="AX119" s="17">
        <v>250</v>
      </c>
      <c r="BV119" s="17">
        <v>250</v>
      </c>
    </row>
    <row r="120" spans="1:74" s="17" customFormat="1" ht="21.75" customHeight="1">
      <c r="A120" s="202" t="s">
        <v>85</v>
      </c>
      <c r="B120" s="427" t="s">
        <v>148</v>
      </c>
      <c r="C120" s="316" t="s">
        <v>149</v>
      </c>
      <c r="D120" s="163" t="s">
        <v>88</v>
      </c>
      <c r="E120" s="163"/>
      <c r="F120" s="163"/>
      <c r="G120" s="466" t="s">
        <v>133</v>
      </c>
      <c r="H120" s="491">
        <v>2000</v>
      </c>
      <c r="I120" s="166">
        <f t="shared" si="44"/>
        <v>1373</v>
      </c>
      <c r="J120" s="90">
        <f t="shared" si="45"/>
        <v>1373</v>
      </c>
      <c r="K120" s="199"/>
      <c r="L120" s="172">
        <v>44860</v>
      </c>
      <c r="M120" s="172">
        <v>44895</v>
      </c>
      <c r="N120" s="163"/>
      <c r="O120" s="117"/>
      <c r="P120" s="117"/>
      <c r="Q120" s="117"/>
      <c r="R120" s="117"/>
      <c r="AG120" s="311">
        <v>373</v>
      </c>
      <c r="AR120" s="312"/>
      <c r="AX120" s="17">
        <v>500</v>
      </c>
      <c r="BV120" s="17">
        <v>500</v>
      </c>
    </row>
    <row r="121" spans="1:74" s="17" customFormat="1" ht="21.75" customHeight="1">
      <c r="A121" s="202" t="s">
        <v>85</v>
      </c>
      <c r="B121" s="427" t="s">
        <v>150</v>
      </c>
      <c r="C121" s="316" t="s">
        <v>151</v>
      </c>
      <c r="D121" s="163" t="s">
        <v>88</v>
      </c>
      <c r="E121" s="163"/>
      <c r="F121" s="163"/>
      <c r="G121" s="466" t="s">
        <v>133</v>
      </c>
      <c r="H121" s="491">
        <v>200</v>
      </c>
      <c r="I121" s="166">
        <f t="shared" si="44"/>
        <v>110</v>
      </c>
      <c r="J121" s="90">
        <f t="shared" si="45"/>
        <v>110</v>
      </c>
      <c r="K121" s="199"/>
      <c r="L121" s="172">
        <v>44860</v>
      </c>
      <c r="M121" s="172">
        <v>44895</v>
      </c>
      <c r="N121" s="163"/>
      <c r="O121" s="117"/>
      <c r="P121" s="117"/>
      <c r="Q121" s="117"/>
      <c r="R121" s="117"/>
      <c r="AG121" s="311"/>
      <c r="AR121" s="311"/>
      <c r="AX121" s="17">
        <v>110</v>
      </c>
      <c r="BV121" s="17">
        <v>0</v>
      </c>
    </row>
    <row r="122" spans="1:74" s="17" customFormat="1" ht="21.75" customHeight="1">
      <c r="A122" s="202" t="s">
        <v>85</v>
      </c>
      <c r="B122" s="427" t="s">
        <v>152</v>
      </c>
      <c r="C122" s="316" t="s">
        <v>153</v>
      </c>
      <c r="D122" s="163" t="s">
        <v>88</v>
      </c>
      <c r="E122" s="163"/>
      <c r="F122" s="163"/>
      <c r="G122" s="466" t="s">
        <v>133</v>
      </c>
      <c r="H122" s="491">
        <v>200</v>
      </c>
      <c r="I122" s="166">
        <f t="shared" si="44"/>
        <v>169</v>
      </c>
      <c r="J122" s="90">
        <f t="shared" si="45"/>
        <v>169</v>
      </c>
      <c r="K122" s="199"/>
      <c r="L122" s="172">
        <v>44860</v>
      </c>
      <c r="M122" s="172">
        <v>44895</v>
      </c>
      <c r="N122" s="163"/>
      <c r="O122" s="117"/>
      <c r="P122" s="117"/>
      <c r="Q122" s="117"/>
      <c r="R122" s="117"/>
      <c r="AG122" s="311">
        <v>169</v>
      </c>
      <c r="AR122" s="311"/>
      <c r="AX122" s="17">
        <v>0</v>
      </c>
      <c r="BV122" s="17">
        <v>0</v>
      </c>
    </row>
    <row r="123" spans="1:74" s="17" customFormat="1" ht="21.75" customHeight="1">
      <c r="A123" s="202" t="s">
        <v>85</v>
      </c>
      <c r="B123" s="427" t="s">
        <v>154</v>
      </c>
      <c r="C123" s="316" t="s">
        <v>155</v>
      </c>
      <c r="D123" s="163" t="s">
        <v>88</v>
      </c>
      <c r="E123" s="163"/>
      <c r="F123" s="163"/>
      <c r="G123" s="466" t="s">
        <v>133</v>
      </c>
      <c r="H123" s="491">
        <v>0</v>
      </c>
      <c r="I123" s="166">
        <f t="shared" si="44"/>
        <v>0</v>
      </c>
      <c r="J123" s="90">
        <f t="shared" si="45"/>
        <v>0</v>
      </c>
      <c r="K123" s="199"/>
      <c r="L123" s="172">
        <v>44860</v>
      </c>
      <c r="M123" s="172">
        <v>44895</v>
      </c>
      <c r="N123" s="163"/>
      <c r="O123" s="117"/>
      <c r="P123" s="117"/>
      <c r="Q123" s="117"/>
      <c r="R123" s="117"/>
      <c r="AG123" s="311"/>
      <c r="AR123" s="311"/>
      <c r="AX123" s="17">
        <v>0</v>
      </c>
      <c r="BV123" s="17">
        <v>0</v>
      </c>
    </row>
    <row r="124" spans="1:74" s="17" customFormat="1" ht="21.75" customHeight="1">
      <c r="A124" s="202" t="s">
        <v>85</v>
      </c>
      <c r="B124" s="427" t="s">
        <v>156</v>
      </c>
      <c r="C124" s="316" t="s">
        <v>157</v>
      </c>
      <c r="D124" s="163" t="s">
        <v>88</v>
      </c>
      <c r="E124" s="163"/>
      <c r="F124" s="163"/>
      <c r="G124" s="466" t="s">
        <v>133</v>
      </c>
      <c r="H124" s="491">
        <v>0</v>
      </c>
      <c r="I124" s="166">
        <f t="shared" si="44"/>
        <v>0</v>
      </c>
      <c r="J124" s="90">
        <f t="shared" si="45"/>
        <v>0</v>
      </c>
      <c r="K124" s="199"/>
      <c r="L124" s="172">
        <v>44860</v>
      </c>
      <c r="M124" s="172">
        <v>44895</v>
      </c>
      <c r="N124" s="163"/>
      <c r="O124" s="117"/>
      <c r="P124" s="117"/>
      <c r="Q124" s="117"/>
      <c r="R124" s="117"/>
      <c r="AG124" s="311"/>
      <c r="AR124" s="311"/>
      <c r="AX124" s="17">
        <v>0</v>
      </c>
      <c r="BV124" s="17">
        <v>0</v>
      </c>
    </row>
    <row r="125" spans="1:74" s="17" customFormat="1" ht="21.75" customHeight="1">
      <c r="A125" s="202" t="s">
        <v>85</v>
      </c>
      <c r="B125" s="427" t="s">
        <v>158</v>
      </c>
      <c r="C125" s="316" t="s">
        <v>159</v>
      </c>
      <c r="D125" s="163" t="s">
        <v>88</v>
      </c>
      <c r="E125" s="163"/>
      <c r="F125" s="163"/>
      <c r="G125" s="466" t="s">
        <v>133</v>
      </c>
      <c r="H125" s="491">
        <v>900</v>
      </c>
      <c r="I125" s="166">
        <f t="shared" si="44"/>
        <v>712</v>
      </c>
      <c r="J125" s="90">
        <f t="shared" si="45"/>
        <v>712</v>
      </c>
      <c r="K125" s="199"/>
      <c r="L125" s="172">
        <v>44860</v>
      </c>
      <c r="M125" s="172">
        <v>44895</v>
      </c>
      <c r="N125" s="163"/>
      <c r="O125" s="117"/>
      <c r="P125" s="117"/>
      <c r="Q125" s="117"/>
      <c r="R125" s="117"/>
      <c r="AG125" s="394">
        <v>712</v>
      </c>
      <c r="AR125" s="311"/>
      <c r="AX125" s="17">
        <v>0</v>
      </c>
      <c r="BV125" s="17">
        <v>0</v>
      </c>
    </row>
    <row r="126" spans="1:74" s="17" customFormat="1" ht="21.75" customHeight="1">
      <c r="A126" s="202" t="s">
        <v>85</v>
      </c>
      <c r="B126" s="427" t="s">
        <v>160</v>
      </c>
      <c r="C126" s="319" t="s">
        <v>161</v>
      </c>
      <c r="D126" s="163" t="s">
        <v>88</v>
      </c>
      <c r="E126" s="163"/>
      <c r="F126" s="163"/>
      <c r="G126" s="466" t="s">
        <v>133</v>
      </c>
      <c r="H126" s="491">
        <v>1600</v>
      </c>
      <c r="I126" s="166">
        <f t="shared" si="44"/>
        <v>1593</v>
      </c>
      <c r="J126" s="90">
        <f t="shared" si="45"/>
        <v>1593</v>
      </c>
      <c r="K126" s="199"/>
      <c r="L126" s="172">
        <v>44860</v>
      </c>
      <c r="M126" s="172">
        <v>44895</v>
      </c>
      <c r="N126" s="163"/>
      <c r="O126" s="117"/>
      <c r="P126" s="117"/>
      <c r="Q126" s="117"/>
      <c r="R126" s="117"/>
      <c r="AG126" s="394">
        <v>793</v>
      </c>
      <c r="AR126" s="311"/>
      <c r="AX126" s="17">
        <v>800</v>
      </c>
      <c r="BV126" s="17">
        <v>0</v>
      </c>
    </row>
    <row r="127" spans="1:74" s="17" customFormat="1" ht="21.75" customHeight="1" thickBot="1">
      <c r="A127" s="202" t="s">
        <v>85</v>
      </c>
      <c r="B127" s="427" t="s">
        <v>162</v>
      </c>
      <c r="C127" s="319" t="s">
        <v>163</v>
      </c>
      <c r="D127" s="163" t="s">
        <v>88</v>
      </c>
      <c r="E127" s="163"/>
      <c r="F127" s="163"/>
      <c r="G127" s="466" t="s">
        <v>133</v>
      </c>
      <c r="H127" s="492">
        <v>3200</v>
      </c>
      <c r="I127" s="166">
        <f t="shared" si="44"/>
        <v>1995</v>
      </c>
      <c r="J127" s="90">
        <f t="shared" si="45"/>
        <v>1995</v>
      </c>
      <c r="K127" s="199"/>
      <c r="L127" s="172">
        <v>44860</v>
      </c>
      <c r="M127" s="172">
        <v>44895</v>
      </c>
      <c r="N127" s="163"/>
      <c r="O127" s="117"/>
      <c r="P127" s="117"/>
      <c r="Q127" s="117"/>
      <c r="R127" s="117"/>
      <c r="AG127" s="395">
        <v>1995</v>
      </c>
      <c r="AR127" s="312"/>
      <c r="AX127" s="17">
        <v>0</v>
      </c>
      <c r="BV127" s="17">
        <v>0</v>
      </c>
    </row>
    <row r="128" spans="1:74" s="17" customFormat="1" ht="21.75" customHeight="1" thickBot="1">
      <c r="A128" s="202" t="s">
        <v>85</v>
      </c>
      <c r="B128" s="320" t="s">
        <v>122</v>
      </c>
      <c r="C128" s="320" t="s">
        <v>164</v>
      </c>
      <c r="D128" s="163" t="s">
        <v>88</v>
      </c>
      <c r="E128" s="163"/>
      <c r="F128" s="163"/>
      <c r="G128" s="466" t="s">
        <v>133</v>
      </c>
      <c r="H128" s="493">
        <v>10900</v>
      </c>
      <c r="I128" s="166">
        <f t="shared" si="44"/>
        <v>6900</v>
      </c>
      <c r="J128" s="90">
        <f t="shared" si="45"/>
        <v>6900</v>
      </c>
      <c r="K128" s="199"/>
      <c r="L128" s="172">
        <v>44860</v>
      </c>
      <c r="M128" s="172">
        <v>44895</v>
      </c>
      <c r="N128" s="163"/>
      <c r="O128" s="117"/>
      <c r="P128" s="117"/>
      <c r="Q128" s="117"/>
      <c r="R128" s="117"/>
      <c r="AG128" s="313">
        <v>4000</v>
      </c>
      <c r="AR128" s="313"/>
      <c r="AX128" s="17">
        <v>2900</v>
      </c>
      <c r="BV128" s="17">
        <v>0</v>
      </c>
    </row>
    <row r="129" spans="1:74" s="17" customFormat="1" ht="21.75" customHeight="1">
      <c r="A129" s="202" t="s">
        <v>85</v>
      </c>
      <c r="B129" s="427" t="s">
        <v>165</v>
      </c>
      <c r="C129" s="318" t="s">
        <v>166</v>
      </c>
      <c r="D129" s="163" t="s">
        <v>88</v>
      </c>
      <c r="E129" s="163"/>
      <c r="F129" s="163"/>
      <c r="G129" s="466" t="s">
        <v>133</v>
      </c>
      <c r="H129" s="494">
        <v>1000</v>
      </c>
      <c r="I129" s="166">
        <f t="shared" si="44"/>
        <v>455</v>
      </c>
      <c r="J129" s="90">
        <f t="shared" si="45"/>
        <v>455</v>
      </c>
      <c r="K129" s="199"/>
      <c r="L129" s="172">
        <v>44860</v>
      </c>
      <c r="M129" s="172">
        <v>44895</v>
      </c>
      <c r="N129" s="163"/>
      <c r="O129" s="117"/>
      <c r="P129" s="117"/>
      <c r="Q129" s="117"/>
      <c r="R129" s="117"/>
      <c r="AG129" s="396">
        <v>455</v>
      </c>
      <c r="AR129" s="383"/>
      <c r="AX129" s="17">
        <v>0</v>
      </c>
      <c r="BV129" s="17">
        <v>0</v>
      </c>
    </row>
    <row r="130" spans="1:74" s="17" customFormat="1" ht="21.75" customHeight="1">
      <c r="A130" s="202" t="s">
        <v>85</v>
      </c>
      <c r="B130" s="427" t="s">
        <v>167</v>
      </c>
      <c r="C130" s="316" t="s">
        <v>168</v>
      </c>
      <c r="D130" s="163" t="s">
        <v>88</v>
      </c>
      <c r="E130" s="163"/>
      <c r="F130" s="163"/>
      <c r="G130" s="466" t="s">
        <v>133</v>
      </c>
      <c r="H130" s="495">
        <v>1600</v>
      </c>
      <c r="I130" s="166">
        <f t="shared" si="44"/>
        <v>962</v>
      </c>
      <c r="J130" s="90">
        <f t="shared" si="45"/>
        <v>962</v>
      </c>
      <c r="K130" s="199"/>
      <c r="L130" s="172">
        <v>44860</v>
      </c>
      <c r="M130" s="172">
        <v>44895</v>
      </c>
      <c r="N130" s="163"/>
      <c r="O130" s="117"/>
      <c r="P130" s="117"/>
      <c r="Q130" s="117"/>
      <c r="R130" s="117"/>
      <c r="AG130" s="384">
        <v>362</v>
      </c>
      <c r="AR130" s="346"/>
      <c r="AX130" s="17">
        <v>600</v>
      </c>
      <c r="BV130" s="17">
        <v>0</v>
      </c>
    </row>
    <row r="131" spans="1:74" s="17" customFormat="1" ht="21.75" customHeight="1">
      <c r="A131" s="202" t="s">
        <v>85</v>
      </c>
      <c r="B131" s="427" t="s">
        <v>169</v>
      </c>
      <c r="C131" s="316" t="s">
        <v>170</v>
      </c>
      <c r="D131" s="163" t="s">
        <v>88</v>
      </c>
      <c r="E131" s="163"/>
      <c r="F131" s="163"/>
      <c r="G131" s="466" t="s">
        <v>133</v>
      </c>
      <c r="H131" s="495">
        <v>3200</v>
      </c>
      <c r="I131" s="166">
        <f t="shared" si="44"/>
        <v>2650</v>
      </c>
      <c r="J131" s="90">
        <f t="shared" si="45"/>
        <v>2650</v>
      </c>
      <c r="K131" s="199"/>
      <c r="L131" s="172">
        <v>44860</v>
      </c>
      <c r="M131" s="172">
        <v>44895</v>
      </c>
      <c r="N131" s="163"/>
      <c r="O131" s="117"/>
      <c r="P131" s="117"/>
      <c r="Q131" s="117"/>
      <c r="R131" s="117"/>
      <c r="AG131" s="384">
        <v>1950</v>
      </c>
      <c r="AR131" s="384"/>
      <c r="AX131" s="17">
        <v>700</v>
      </c>
      <c r="BV131" s="17">
        <v>0</v>
      </c>
    </row>
    <row r="132" spans="1:74" s="17" customFormat="1" ht="21.75" customHeight="1">
      <c r="A132" s="202" t="s">
        <v>85</v>
      </c>
      <c r="B132" s="163"/>
      <c r="C132" s="163"/>
      <c r="D132" s="163" t="s">
        <v>88</v>
      </c>
      <c r="E132" s="163"/>
      <c r="F132" s="163"/>
      <c r="G132" s="164"/>
      <c r="H132" s="161">
        <f>SUM(H111:H131)</f>
        <v>110400</v>
      </c>
      <c r="I132" s="161">
        <f>SUM(I111:I131)</f>
        <v>76911</v>
      </c>
      <c r="J132" s="199"/>
      <c r="K132" s="199"/>
      <c r="L132" s="199"/>
      <c r="M132" s="199"/>
      <c r="N132" s="163"/>
      <c r="O132" s="117"/>
      <c r="P132" s="117"/>
      <c r="Q132" s="117"/>
      <c r="R132" s="117"/>
      <c r="BV132" s="17">
        <v>0</v>
      </c>
    </row>
    <row r="133" spans="1:74" s="17" customFormat="1" ht="21.75" customHeight="1">
      <c r="A133" s="202" t="s">
        <v>171</v>
      </c>
      <c r="B133" s="261" t="s">
        <v>86</v>
      </c>
      <c r="C133" s="261" t="s">
        <v>87</v>
      </c>
      <c r="D133" s="163" t="s">
        <v>88</v>
      </c>
      <c r="E133" s="163"/>
      <c r="F133" s="163"/>
      <c r="G133" s="466" t="s">
        <v>89</v>
      </c>
      <c r="H133" s="161">
        <v>5</v>
      </c>
      <c r="I133" s="166">
        <f t="shared" ref="I133:I153" si="46">SUM(AG133:AU133)</f>
        <v>676</v>
      </c>
      <c r="J133" s="90">
        <f t="shared" ref="J133:J153" si="47">SUM(O133:LS133)</f>
        <v>676</v>
      </c>
      <c r="K133" s="199"/>
      <c r="L133" s="172">
        <v>44638</v>
      </c>
      <c r="M133" s="172">
        <v>44642</v>
      </c>
      <c r="N133" s="163" t="s">
        <v>45</v>
      </c>
      <c r="O133" s="117"/>
      <c r="P133" s="117"/>
      <c r="Q133" s="117"/>
      <c r="R133" s="117"/>
      <c r="AH133" s="311">
        <v>676</v>
      </c>
    </row>
    <row r="134" spans="1:74" s="17" customFormat="1" ht="21.75" customHeight="1">
      <c r="A134" s="202" t="s">
        <v>171</v>
      </c>
      <c r="B134" s="261" t="s">
        <v>90</v>
      </c>
      <c r="C134" s="261" t="s">
        <v>91</v>
      </c>
      <c r="D134" s="163" t="s">
        <v>88</v>
      </c>
      <c r="E134" s="163"/>
      <c r="F134" s="163"/>
      <c r="G134" s="466" t="s">
        <v>89</v>
      </c>
      <c r="H134" s="161">
        <v>1</v>
      </c>
      <c r="I134" s="166">
        <f t="shared" si="46"/>
        <v>204</v>
      </c>
      <c r="J134" s="90">
        <f t="shared" si="47"/>
        <v>204</v>
      </c>
      <c r="K134" s="199"/>
      <c r="L134" s="172">
        <v>44638</v>
      </c>
      <c r="M134" s="172">
        <v>44642</v>
      </c>
      <c r="N134" s="163" t="s">
        <v>45</v>
      </c>
      <c r="O134" s="117"/>
      <c r="P134" s="117"/>
      <c r="Q134" s="117"/>
      <c r="R134" s="117"/>
      <c r="AH134" s="311">
        <v>204</v>
      </c>
    </row>
    <row r="135" spans="1:74" s="17" customFormat="1" ht="21.75" customHeight="1" thickBot="1">
      <c r="A135" s="202" t="s">
        <v>171</v>
      </c>
      <c r="B135" s="428" t="s">
        <v>92</v>
      </c>
      <c r="C135" s="262" t="s">
        <v>93</v>
      </c>
      <c r="D135" s="163" t="s">
        <v>88</v>
      </c>
      <c r="E135" s="163"/>
      <c r="F135" s="163"/>
      <c r="G135" s="466" t="s">
        <v>89</v>
      </c>
      <c r="H135" s="161">
        <v>1</v>
      </c>
      <c r="I135" s="166">
        <f t="shared" si="46"/>
        <v>221</v>
      </c>
      <c r="J135" s="90">
        <f t="shared" si="47"/>
        <v>221</v>
      </c>
      <c r="K135" s="199"/>
      <c r="L135" s="172">
        <v>44638</v>
      </c>
      <c r="M135" s="172">
        <v>44642</v>
      </c>
      <c r="N135" s="163" t="s">
        <v>45</v>
      </c>
      <c r="O135" s="117"/>
      <c r="P135" s="117"/>
      <c r="Q135" s="117"/>
      <c r="R135" s="117"/>
      <c r="AH135" s="312">
        <v>221</v>
      </c>
    </row>
    <row r="136" spans="1:74" s="17" customFormat="1" ht="21.75" customHeight="1" thickBot="1">
      <c r="A136" s="202" t="s">
        <v>171</v>
      </c>
      <c r="B136" s="345" t="s">
        <v>94</v>
      </c>
      <c r="C136" s="300" t="s">
        <v>95</v>
      </c>
      <c r="D136" s="163" t="s">
        <v>88</v>
      </c>
      <c r="E136" s="163"/>
      <c r="F136" s="163"/>
      <c r="G136" s="466" t="s">
        <v>89</v>
      </c>
      <c r="H136" s="161"/>
      <c r="I136" s="166">
        <f t="shared" si="46"/>
        <v>0</v>
      </c>
      <c r="J136" s="90">
        <f t="shared" si="47"/>
        <v>0</v>
      </c>
      <c r="K136" s="199"/>
      <c r="L136" s="172">
        <v>44638</v>
      </c>
      <c r="M136" s="172">
        <v>44642</v>
      </c>
      <c r="N136" s="163" t="s">
        <v>45</v>
      </c>
      <c r="O136" s="117"/>
      <c r="P136" s="117"/>
      <c r="Q136" s="117"/>
      <c r="R136" s="117"/>
      <c r="AH136" s="313"/>
    </row>
    <row r="137" spans="1:74" s="17" customFormat="1" ht="21.75" customHeight="1">
      <c r="A137" s="202" t="s">
        <v>171</v>
      </c>
      <c r="B137" s="429" t="s">
        <v>96</v>
      </c>
      <c r="C137" s="263" t="s">
        <v>97</v>
      </c>
      <c r="D137" s="163" t="s">
        <v>88</v>
      </c>
      <c r="E137" s="163"/>
      <c r="F137" s="163"/>
      <c r="G137" s="466" t="s">
        <v>89</v>
      </c>
      <c r="H137" s="161">
        <v>5</v>
      </c>
      <c r="I137" s="166">
        <f t="shared" si="46"/>
        <v>508</v>
      </c>
      <c r="J137" s="90">
        <f t="shared" si="47"/>
        <v>508</v>
      </c>
      <c r="K137" s="199"/>
      <c r="L137" s="172">
        <v>44638</v>
      </c>
      <c r="M137" s="172">
        <v>44642</v>
      </c>
      <c r="N137" s="163" t="s">
        <v>45</v>
      </c>
      <c r="O137" s="117"/>
      <c r="P137" s="117"/>
      <c r="Q137" s="117"/>
      <c r="R137" s="117"/>
      <c r="AH137" s="314">
        <v>508</v>
      </c>
    </row>
    <row r="138" spans="1:74" s="17" customFormat="1" ht="21.75" customHeight="1">
      <c r="A138" s="202" t="s">
        <v>171</v>
      </c>
      <c r="B138" s="429" t="s">
        <v>98</v>
      </c>
      <c r="C138" s="263" t="s">
        <v>99</v>
      </c>
      <c r="D138" s="163" t="s">
        <v>88</v>
      </c>
      <c r="E138" s="163"/>
      <c r="F138" s="163"/>
      <c r="G138" s="466" t="s">
        <v>89</v>
      </c>
      <c r="H138" s="161">
        <v>1</v>
      </c>
      <c r="I138" s="166">
        <f t="shared" si="46"/>
        <v>97</v>
      </c>
      <c r="J138" s="90">
        <f t="shared" si="47"/>
        <v>97</v>
      </c>
      <c r="K138" s="199"/>
      <c r="L138" s="172">
        <v>44638</v>
      </c>
      <c r="M138" s="172">
        <v>44642</v>
      </c>
      <c r="N138" s="163" t="s">
        <v>45</v>
      </c>
      <c r="O138" s="117"/>
      <c r="P138" s="117"/>
      <c r="Q138" s="117"/>
      <c r="R138" s="117"/>
      <c r="AH138" s="314">
        <v>97</v>
      </c>
    </row>
    <row r="139" spans="1:74" s="17" customFormat="1" ht="21.75" customHeight="1" thickBot="1">
      <c r="A139" s="202" t="s">
        <v>171</v>
      </c>
      <c r="B139" s="428" t="s">
        <v>100</v>
      </c>
      <c r="C139" s="262" t="s">
        <v>101</v>
      </c>
      <c r="D139" s="163" t="s">
        <v>88</v>
      </c>
      <c r="E139" s="163"/>
      <c r="F139" s="163"/>
      <c r="G139" s="466" t="s">
        <v>89</v>
      </c>
      <c r="H139" s="161">
        <v>1</v>
      </c>
      <c r="I139" s="166">
        <f t="shared" si="46"/>
        <v>54</v>
      </c>
      <c r="J139" s="90">
        <f t="shared" si="47"/>
        <v>54</v>
      </c>
      <c r="K139" s="199"/>
      <c r="L139" s="172">
        <v>44638</v>
      </c>
      <c r="M139" s="172">
        <v>44642</v>
      </c>
      <c r="N139" s="163" t="s">
        <v>45</v>
      </c>
      <c r="O139" s="117"/>
      <c r="P139" s="117"/>
      <c r="Q139" s="117"/>
      <c r="R139" s="117"/>
      <c r="AH139" s="312">
        <v>54</v>
      </c>
    </row>
    <row r="140" spans="1:74" s="17" customFormat="1" ht="21.75" customHeight="1" thickBot="1">
      <c r="A140" s="202" t="s">
        <v>171</v>
      </c>
      <c r="B140" s="345" t="s">
        <v>102</v>
      </c>
      <c r="C140" s="300" t="s">
        <v>103</v>
      </c>
      <c r="D140" s="163" t="s">
        <v>88</v>
      </c>
      <c r="E140" s="163"/>
      <c r="F140" s="163"/>
      <c r="G140" s="466" t="s">
        <v>89</v>
      </c>
      <c r="H140" s="161"/>
      <c r="I140" s="166">
        <f t="shared" si="46"/>
        <v>0</v>
      </c>
      <c r="J140" s="90">
        <f t="shared" si="47"/>
        <v>0</v>
      </c>
      <c r="K140" s="199"/>
      <c r="L140" s="172">
        <v>44638</v>
      </c>
      <c r="M140" s="172">
        <v>44642</v>
      </c>
      <c r="N140" s="163" t="s">
        <v>45</v>
      </c>
      <c r="O140" s="117"/>
      <c r="P140" s="117"/>
      <c r="Q140" s="117"/>
      <c r="R140" s="117"/>
      <c r="AH140" s="313"/>
    </row>
    <row r="141" spans="1:74" s="17" customFormat="1" ht="21.75" customHeight="1">
      <c r="A141" s="202" t="s">
        <v>171</v>
      </c>
      <c r="B141" s="318" t="s">
        <v>104</v>
      </c>
      <c r="C141" s="263" t="s">
        <v>105</v>
      </c>
      <c r="D141" s="163" t="s">
        <v>88</v>
      </c>
      <c r="E141" s="163"/>
      <c r="F141" s="163"/>
      <c r="G141" s="466" t="s">
        <v>89</v>
      </c>
      <c r="H141" s="161">
        <v>0</v>
      </c>
      <c r="I141" s="166">
        <f t="shared" si="46"/>
        <v>234</v>
      </c>
      <c r="J141" s="90">
        <f t="shared" si="47"/>
        <v>234</v>
      </c>
      <c r="K141" s="199"/>
      <c r="L141" s="172">
        <v>44638</v>
      </c>
      <c r="M141" s="172">
        <v>44642</v>
      </c>
      <c r="N141" s="163" t="s">
        <v>45</v>
      </c>
      <c r="O141" s="117"/>
      <c r="P141" s="117"/>
      <c r="Q141" s="117"/>
      <c r="R141" s="117"/>
      <c r="AH141" s="314">
        <v>234</v>
      </c>
    </row>
    <row r="142" spans="1:74" s="17" customFormat="1" ht="21.75" customHeight="1">
      <c r="A142" s="202" t="s">
        <v>171</v>
      </c>
      <c r="B142" s="316" t="s">
        <v>106</v>
      </c>
      <c r="C142" s="261" t="s">
        <v>107</v>
      </c>
      <c r="D142" s="163" t="s">
        <v>88</v>
      </c>
      <c r="E142" s="163"/>
      <c r="F142" s="163"/>
      <c r="G142" s="466" t="s">
        <v>89</v>
      </c>
      <c r="H142" s="161">
        <v>0</v>
      </c>
      <c r="I142" s="166">
        <f t="shared" si="46"/>
        <v>127</v>
      </c>
      <c r="J142" s="90">
        <f t="shared" si="47"/>
        <v>127</v>
      </c>
      <c r="K142" s="199"/>
      <c r="L142" s="172">
        <v>44638</v>
      </c>
      <c r="M142" s="172">
        <v>44642</v>
      </c>
      <c r="N142" s="163" t="s">
        <v>45</v>
      </c>
      <c r="O142" s="117"/>
      <c r="P142" s="117"/>
      <c r="Q142" s="117"/>
      <c r="R142" s="117"/>
      <c r="AH142" s="311">
        <v>127</v>
      </c>
    </row>
    <row r="143" spans="1:74" s="17" customFormat="1" ht="21.75" customHeight="1">
      <c r="A143" s="202" t="s">
        <v>171</v>
      </c>
      <c r="B143" s="316" t="s">
        <v>108</v>
      </c>
      <c r="C143" s="261" t="s">
        <v>109</v>
      </c>
      <c r="D143" s="163" t="s">
        <v>88</v>
      </c>
      <c r="E143" s="163"/>
      <c r="F143" s="163"/>
      <c r="G143" s="466" t="s">
        <v>89</v>
      </c>
      <c r="H143" s="161">
        <v>0</v>
      </c>
      <c r="I143" s="166">
        <f t="shared" si="46"/>
        <v>90</v>
      </c>
      <c r="J143" s="90">
        <f t="shared" si="47"/>
        <v>90</v>
      </c>
      <c r="K143" s="199"/>
      <c r="L143" s="172">
        <v>44638</v>
      </c>
      <c r="M143" s="172">
        <v>44642</v>
      </c>
      <c r="N143" s="163" t="s">
        <v>45</v>
      </c>
      <c r="O143" s="117"/>
      <c r="P143" s="117"/>
      <c r="Q143" s="117"/>
      <c r="R143" s="117"/>
      <c r="AH143" s="311">
        <v>90</v>
      </c>
    </row>
    <row r="144" spans="1:74" s="17" customFormat="1" ht="21.75" customHeight="1">
      <c r="A144" s="202" t="s">
        <v>171</v>
      </c>
      <c r="B144" s="316" t="s">
        <v>110</v>
      </c>
      <c r="C144" s="261" t="s">
        <v>111</v>
      </c>
      <c r="D144" s="163" t="s">
        <v>88</v>
      </c>
      <c r="E144" s="163"/>
      <c r="F144" s="163"/>
      <c r="G144" s="466" t="s">
        <v>89</v>
      </c>
      <c r="H144" s="161">
        <v>0</v>
      </c>
      <c r="I144" s="166">
        <f t="shared" si="46"/>
        <v>30</v>
      </c>
      <c r="J144" s="90">
        <f t="shared" si="47"/>
        <v>30</v>
      </c>
      <c r="K144" s="199"/>
      <c r="L144" s="172">
        <v>44638</v>
      </c>
      <c r="M144" s="172">
        <v>44642</v>
      </c>
      <c r="N144" s="163" t="s">
        <v>45</v>
      </c>
      <c r="O144" s="117"/>
      <c r="P144" s="117"/>
      <c r="Q144" s="117"/>
      <c r="R144" s="117"/>
      <c r="AH144" s="311">
        <v>30</v>
      </c>
    </row>
    <row r="145" spans="1:34" s="17" customFormat="1" ht="21.75" customHeight="1">
      <c r="A145" s="202" t="s">
        <v>171</v>
      </c>
      <c r="B145" s="316" t="s">
        <v>112</v>
      </c>
      <c r="C145" s="261" t="s">
        <v>113</v>
      </c>
      <c r="D145" s="163" t="s">
        <v>88</v>
      </c>
      <c r="E145" s="163"/>
      <c r="F145" s="163"/>
      <c r="G145" s="466" t="s">
        <v>89</v>
      </c>
      <c r="H145" s="161">
        <v>0</v>
      </c>
      <c r="I145" s="166">
        <f t="shared" si="46"/>
        <v>0</v>
      </c>
      <c r="J145" s="90">
        <f t="shared" si="47"/>
        <v>0</v>
      </c>
      <c r="K145" s="199"/>
      <c r="L145" s="172">
        <v>44638</v>
      </c>
      <c r="M145" s="172">
        <v>44642</v>
      </c>
      <c r="N145" s="163" t="s">
        <v>45</v>
      </c>
      <c r="O145" s="117"/>
      <c r="P145" s="117"/>
      <c r="Q145" s="117"/>
      <c r="R145" s="117"/>
      <c r="AH145" s="311"/>
    </row>
    <row r="146" spans="1:34" s="17" customFormat="1" ht="21.75" customHeight="1">
      <c r="A146" s="202" t="s">
        <v>171</v>
      </c>
      <c r="B146" s="316" t="s">
        <v>114</v>
      </c>
      <c r="C146" s="261" t="s">
        <v>115</v>
      </c>
      <c r="D146" s="163" t="s">
        <v>88</v>
      </c>
      <c r="E146" s="163"/>
      <c r="F146" s="163"/>
      <c r="G146" s="466" t="s">
        <v>89</v>
      </c>
      <c r="H146" s="161">
        <v>0</v>
      </c>
      <c r="I146" s="166">
        <f t="shared" si="46"/>
        <v>0</v>
      </c>
      <c r="J146" s="90">
        <f t="shared" si="47"/>
        <v>0</v>
      </c>
      <c r="K146" s="199"/>
      <c r="L146" s="172">
        <v>44638</v>
      </c>
      <c r="M146" s="172">
        <v>44642</v>
      </c>
      <c r="N146" s="163" t="s">
        <v>45</v>
      </c>
      <c r="O146" s="117"/>
      <c r="P146" s="117"/>
      <c r="Q146" s="117"/>
      <c r="R146" s="117"/>
      <c r="AH146" s="311"/>
    </row>
    <row r="147" spans="1:34" s="17" customFormat="1" ht="21.75" customHeight="1">
      <c r="A147" s="202" t="s">
        <v>171</v>
      </c>
      <c r="B147" s="316" t="s">
        <v>116</v>
      </c>
      <c r="C147" s="261" t="s">
        <v>117</v>
      </c>
      <c r="D147" s="163" t="s">
        <v>88</v>
      </c>
      <c r="E147" s="163"/>
      <c r="F147" s="163"/>
      <c r="G147" s="466" t="s">
        <v>89</v>
      </c>
      <c r="H147" s="161">
        <v>5</v>
      </c>
      <c r="I147" s="166">
        <f t="shared" si="46"/>
        <v>188</v>
      </c>
      <c r="J147" s="90">
        <f t="shared" si="47"/>
        <v>188</v>
      </c>
      <c r="K147" s="199"/>
      <c r="L147" s="172">
        <v>44638</v>
      </c>
      <c r="M147" s="172">
        <v>44642</v>
      </c>
      <c r="N147" s="163" t="s">
        <v>45</v>
      </c>
      <c r="O147" s="117"/>
      <c r="P147" s="117"/>
      <c r="Q147" s="117"/>
      <c r="R147" s="117"/>
      <c r="AH147" s="311">
        <v>188</v>
      </c>
    </row>
    <row r="148" spans="1:34" s="17" customFormat="1" ht="21.75" customHeight="1">
      <c r="A148" s="202" t="s">
        <v>171</v>
      </c>
      <c r="B148" s="319" t="s">
        <v>118</v>
      </c>
      <c r="C148" s="262" t="s">
        <v>119</v>
      </c>
      <c r="D148" s="163" t="s">
        <v>88</v>
      </c>
      <c r="E148" s="163"/>
      <c r="F148" s="163"/>
      <c r="G148" s="466" t="s">
        <v>89</v>
      </c>
      <c r="H148" s="161">
        <v>1</v>
      </c>
      <c r="I148" s="166">
        <f t="shared" si="46"/>
        <v>7</v>
      </c>
      <c r="J148" s="90">
        <f t="shared" si="47"/>
        <v>7</v>
      </c>
      <c r="K148" s="199"/>
      <c r="L148" s="172">
        <v>44638</v>
      </c>
      <c r="M148" s="172">
        <v>44642</v>
      </c>
      <c r="N148" s="163" t="s">
        <v>45</v>
      </c>
      <c r="O148" s="117"/>
      <c r="P148" s="117"/>
      <c r="Q148" s="117"/>
      <c r="R148" s="117"/>
      <c r="AH148" s="312">
        <v>7</v>
      </c>
    </row>
    <row r="149" spans="1:34" s="17" customFormat="1" ht="21.75" customHeight="1" thickBot="1">
      <c r="A149" s="202" t="s">
        <v>171</v>
      </c>
      <c r="B149" s="319" t="s">
        <v>120</v>
      </c>
      <c r="C149" s="262" t="s">
        <v>121</v>
      </c>
      <c r="D149" s="163" t="s">
        <v>88</v>
      </c>
      <c r="E149" s="163"/>
      <c r="F149" s="163"/>
      <c r="G149" s="466" t="s">
        <v>89</v>
      </c>
      <c r="H149" s="161">
        <v>1</v>
      </c>
      <c r="I149" s="166">
        <f t="shared" si="46"/>
        <v>92</v>
      </c>
      <c r="J149" s="90">
        <f t="shared" si="47"/>
        <v>92</v>
      </c>
      <c r="K149" s="199"/>
      <c r="L149" s="172">
        <v>44638</v>
      </c>
      <c r="M149" s="172">
        <v>44642</v>
      </c>
      <c r="N149" s="163" t="s">
        <v>45</v>
      </c>
      <c r="O149" s="117"/>
      <c r="P149" s="117"/>
      <c r="Q149" s="117"/>
      <c r="R149" s="117"/>
      <c r="AH149" s="312">
        <v>92</v>
      </c>
    </row>
    <row r="150" spans="1:34" s="17" customFormat="1" ht="21.75" customHeight="1" thickBot="1">
      <c r="A150" s="202" t="s">
        <v>171</v>
      </c>
      <c r="B150" s="320" t="s">
        <v>122</v>
      </c>
      <c r="C150" s="300" t="s">
        <v>123</v>
      </c>
      <c r="D150" s="163" t="s">
        <v>88</v>
      </c>
      <c r="E150" s="163"/>
      <c r="F150" s="163"/>
      <c r="G150" s="466" t="s">
        <v>89</v>
      </c>
      <c r="H150" s="161"/>
      <c r="I150" s="166">
        <f t="shared" si="46"/>
        <v>0</v>
      </c>
      <c r="J150" s="90">
        <f t="shared" si="47"/>
        <v>0</v>
      </c>
      <c r="K150" s="199"/>
      <c r="L150" s="172">
        <v>44638</v>
      </c>
      <c r="M150" s="172">
        <v>44642</v>
      </c>
      <c r="N150" s="163" t="s">
        <v>45</v>
      </c>
      <c r="O150" s="117"/>
      <c r="P150" s="117"/>
      <c r="Q150" s="117"/>
      <c r="R150" s="117"/>
      <c r="AH150" s="313"/>
    </row>
    <row r="151" spans="1:34" s="17" customFormat="1" ht="21.75" customHeight="1">
      <c r="A151" s="202" t="s">
        <v>171</v>
      </c>
      <c r="B151" s="318" t="s">
        <v>124</v>
      </c>
      <c r="C151" s="263" t="s">
        <v>125</v>
      </c>
      <c r="D151" s="163" t="s">
        <v>88</v>
      </c>
      <c r="E151" s="163"/>
      <c r="F151" s="163"/>
      <c r="G151" s="466" t="s">
        <v>89</v>
      </c>
      <c r="H151" s="161">
        <v>5</v>
      </c>
      <c r="I151" s="166">
        <f t="shared" si="46"/>
        <v>48</v>
      </c>
      <c r="J151" s="90">
        <f t="shared" si="47"/>
        <v>48</v>
      </c>
      <c r="K151" s="199"/>
      <c r="L151" s="172">
        <v>44638</v>
      </c>
      <c r="M151" s="172">
        <v>44642</v>
      </c>
      <c r="N151" s="163" t="s">
        <v>45</v>
      </c>
      <c r="O151" s="117"/>
      <c r="P151" s="117"/>
      <c r="Q151" s="117"/>
      <c r="R151" s="117"/>
      <c r="AH151" s="314">
        <v>48</v>
      </c>
    </row>
    <row r="152" spans="1:34" s="17" customFormat="1" ht="21.75" customHeight="1">
      <c r="A152" s="202" t="s">
        <v>171</v>
      </c>
      <c r="B152" s="316" t="s">
        <v>126</v>
      </c>
      <c r="C152" s="316" t="s">
        <v>127</v>
      </c>
      <c r="D152" s="163" t="s">
        <v>88</v>
      </c>
      <c r="E152" s="163"/>
      <c r="F152" s="163"/>
      <c r="G152" s="466" t="s">
        <v>89</v>
      </c>
      <c r="H152" s="161">
        <v>1</v>
      </c>
      <c r="I152" s="166">
        <f t="shared" si="46"/>
        <v>138</v>
      </c>
      <c r="J152" s="90">
        <f t="shared" si="47"/>
        <v>138</v>
      </c>
      <c r="K152" s="199"/>
      <c r="L152" s="172">
        <v>44638</v>
      </c>
      <c r="M152" s="172">
        <v>44642</v>
      </c>
      <c r="N152" s="163" t="s">
        <v>45</v>
      </c>
      <c r="O152" s="117"/>
      <c r="P152" s="117"/>
      <c r="Q152" s="117"/>
      <c r="R152" s="117"/>
      <c r="AH152" s="346">
        <v>138</v>
      </c>
    </row>
    <row r="153" spans="1:34" s="17" customFormat="1" ht="21.75" customHeight="1">
      <c r="A153" s="202" t="s">
        <v>171</v>
      </c>
      <c r="B153" s="316" t="s">
        <v>172</v>
      </c>
      <c r="C153" s="316" t="s">
        <v>129</v>
      </c>
      <c r="D153" s="163" t="s">
        <v>88</v>
      </c>
      <c r="E153" s="163"/>
      <c r="F153" s="163"/>
      <c r="G153" s="466" t="s">
        <v>89</v>
      </c>
      <c r="H153" s="161">
        <v>1</v>
      </c>
      <c r="I153" s="166">
        <f t="shared" si="46"/>
        <v>8</v>
      </c>
      <c r="J153" s="90">
        <f t="shared" si="47"/>
        <v>8</v>
      </c>
      <c r="K153" s="199"/>
      <c r="L153" s="172">
        <v>44638</v>
      </c>
      <c r="M153" s="172">
        <v>44642</v>
      </c>
      <c r="N153" s="163" t="s">
        <v>45</v>
      </c>
      <c r="O153" s="117"/>
      <c r="P153" s="117"/>
      <c r="Q153" s="117"/>
      <c r="R153" s="117"/>
      <c r="AH153" s="346">
        <v>8</v>
      </c>
    </row>
    <row r="154" spans="1:34" s="17" customFormat="1" ht="21.75" customHeight="1">
      <c r="A154" s="202" t="s">
        <v>171</v>
      </c>
      <c r="B154" s="163"/>
      <c r="C154" s="163"/>
      <c r="D154" s="163" t="s">
        <v>88</v>
      </c>
      <c r="E154" s="163"/>
      <c r="F154" s="163"/>
      <c r="G154" s="164"/>
      <c r="H154" s="161">
        <f>SUM(H133:H153)</f>
        <v>28</v>
      </c>
      <c r="I154" s="161">
        <f>SUM(I133:I153)</f>
        <v>2722</v>
      </c>
      <c r="J154" s="89"/>
      <c r="K154" s="89"/>
      <c r="L154" s="89"/>
      <c r="M154" s="199"/>
      <c r="N154" s="163" t="s">
        <v>45</v>
      </c>
      <c r="O154" s="117"/>
      <c r="P154" s="117"/>
      <c r="Q154" s="117"/>
      <c r="R154" s="117"/>
    </row>
    <row r="155" spans="1:34" s="17" customFormat="1" ht="21.75" customHeight="1">
      <c r="A155" s="202" t="s">
        <v>85</v>
      </c>
      <c r="B155" s="427" t="s">
        <v>131</v>
      </c>
      <c r="C155" s="261" t="s">
        <v>132</v>
      </c>
      <c r="D155" s="163" t="s">
        <v>88</v>
      </c>
      <c r="E155" s="163"/>
      <c r="F155" s="163"/>
      <c r="G155" s="466" t="s">
        <v>173</v>
      </c>
      <c r="H155" s="161"/>
      <c r="I155" s="166"/>
      <c r="J155" s="90">
        <f t="shared" ref="J155:J175" si="48">SUM(O155:LS155)</f>
        <v>0</v>
      </c>
      <c r="K155" s="199"/>
      <c r="L155" s="199"/>
      <c r="M155" s="199"/>
      <c r="N155" s="163" t="s">
        <v>45</v>
      </c>
      <c r="O155" s="117"/>
      <c r="P155" s="117"/>
      <c r="Q155" s="117"/>
      <c r="R155" s="117"/>
    </row>
    <row r="156" spans="1:34" s="17" customFormat="1" ht="21.75" customHeight="1">
      <c r="A156" s="202" t="s">
        <v>85</v>
      </c>
      <c r="B156" s="427" t="s">
        <v>134</v>
      </c>
      <c r="C156" s="261" t="s">
        <v>135</v>
      </c>
      <c r="D156" s="163" t="s">
        <v>88</v>
      </c>
      <c r="E156" s="163"/>
      <c r="F156" s="163"/>
      <c r="G156" s="466" t="s">
        <v>173</v>
      </c>
      <c r="H156" s="161"/>
      <c r="I156" s="166"/>
      <c r="J156" s="90">
        <f t="shared" si="48"/>
        <v>0</v>
      </c>
      <c r="K156" s="199"/>
      <c r="L156" s="199"/>
      <c r="M156" s="199"/>
      <c r="N156" s="163" t="s">
        <v>45</v>
      </c>
      <c r="O156" s="117"/>
      <c r="P156" s="117"/>
      <c r="Q156" s="117"/>
      <c r="R156" s="117"/>
    </row>
    <row r="157" spans="1:34" s="17" customFormat="1" ht="21.75" customHeight="1" thickBot="1">
      <c r="A157" s="202" t="s">
        <v>85</v>
      </c>
      <c r="B157" s="427" t="s">
        <v>136</v>
      </c>
      <c r="C157" s="428" t="s">
        <v>137</v>
      </c>
      <c r="D157" s="163" t="s">
        <v>88</v>
      </c>
      <c r="E157" s="163"/>
      <c r="F157" s="163"/>
      <c r="G157" s="466" t="s">
        <v>173</v>
      </c>
      <c r="H157" s="161"/>
      <c r="I157" s="166"/>
      <c r="J157" s="90">
        <f t="shared" si="48"/>
        <v>0</v>
      </c>
      <c r="K157" s="199"/>
      <c r="L157" s="199"/>
      <c r="M157" s="199"/>
      <c r="N157" s="163" t="s">
        <v>45</v>
      </c>
      <c r="O157" s="117"/>
      <c r="P157" s="117"/>
      <c r="Q157" s="117"/>
      <c r="R157" s="117"/>
    </row>
    <row r="158" spans="1:34" s="17" customFormat="1" ht="21.75" customHeight="1" thickBot="1">
      <c r="A158" s="202" t="s">
        <v>85</v>
      </c>
      <c r="B158" s="345" t="s">
        <v>94</v>
      </c>
      <c r="C158" s="345" t="s">
        <v>138</v>
      </c>
      <c r="D158" s="163" t="s">
        <v>88</v>
      </c>
      <c r="E158" s="163"/>
      <c r="F158" s="163"/>
      <c r="G158" s="466" t="s">
        <v>173</v>
      </c>
      <c r="H158" s="161"/>
      <c r="I158" s="166"/>
      <c r="J158" s="90">
        <f t="shared" si="48"/>
        <v>0</v>
      </c>
      <c r="K158" s="199"/>
      <c r="L158" s="199"/>
      <c r="M158" s="199"/>
      <c r="N158" s="163" t="s">
        <v>45</v>
      </c>
      <c r="O158" s="117"/>
      <c r="P158" s="117"/>
      <c r="Q158" s="117"/>
      <c r="R158" s="117"/>
    </row>
    <row r="159" spans="1:34" s="17" customFormat="1" ht="21.75" customHeight="1">
      <c r="A159" s="202" t="s">
        <v>85</v>
      </c>
      <c r="B159" s="427" t="s">
        <v>139</v>
      </c>
      <c r="C159" s="429" t="s">
        <v>140</v>
      </c>
      <c r="D159" s="163" t="s">
        <v>88</v>
      </c>
      <c r="E159" s="163"/>
      <c r="F159" s="163"/>
      <c r="G159" s="466" t="s">
        <v>173</v>
      </c>
      <c r="H159" s="161"/>
      <c r="I159" s="166"/>
      <c r="J159" s="90">
        <f t="shared" si="48"/>
        <v>0</v>
      </c>
      <c r="K159" s="199"/>
      <c r="L159" s="199"/>
      <c r="M159" s="199"/>
      <c r="N159" s="163" t="s">
        <v>45</v>
      </c>
      <c r="O159" s="117"/>
      <c r="P159" s="117"/>
      <c r="Q159" s="117"/>
      <c r="R159" s="117"/>
    </row>
    <row r="160" spans="1:34" s="17" customFormat="1" ht="21.75" customHeight="1">
      <c r="A160" s="202" t="s">
        <v>85</v>
      </c>
      <c r="B160" s="427" t="s">
        <v>141</v>
      </c>
      <c r="C160" s="429" t="s">
        <v>142</v>
      </c>
      <c r="D160" s="163" t="s">
        <v>88</v>
      </c>
      <c r="E160" s="163"/>
      <c r="F160" s="163"/>
      <c r="G160" s="466" t="s">
        <v>173</v>
      </c>
      <c r="H160" s="161"/>
      <c r="I160" s="166"/>
      <c r="J160" s="90">
        <f t="shared" si="48"/>
        <v>0</v>
      </c>
      <c r="K160" s="199"/>
      <c r="L160" s="199"/>
      <c r="M160" s="199"/>
      <c r="N160" s="163" t="s">
        <v>45</v>
      </c>
      <c r="O160" s="117"/>
      <c r="P160" s="117"/>
      <c r="Q160" s="117"/>
      <c r="R160" s="117"/>
    </row>
    <row r="161" spans="1:18" s="17" customFormat="1" ht="21.75" customHeight="1" thickBot="1">
      <c r="A161" s="202" t="s">
        <v>85</v>
      </c>
      <c r="B161" s="427" t="s">
        <v>143</v>
      </c>
      <c r="C161" s="428" t="s">
        <v>144</v>
      </c>
      <c r="D161" s="163" t="s">
        <v>88</v>
      </c>
      <c r="E161" s="163"/>
      <c r="F161" s="163"/>
      <c r="G161" s="466" t="s">
        <v>173</v>
      </c>
      <c r="H161" s="161"/>
      <c r="I161" s="166"/>
      <c r="J161" s="90">
        <f t="shared" si="48"/>
        <v>0</v>
      </c>
      <c r="K161" s="199"/>
      <c r="L161" s="199"/>
      <c r="M161" s="199"/>
      <c r="N161" s="163" t="s">
        <v>45</v>
      </c>
      <c r="O161" s="117"/>
      <c r="P161" s="117"/>
      <c r="Q161" s="117"/>
      <c r="R161" s="117"/>
    </row>
    <row r="162" spans="1:18" s="17" customFormat="1" ht="21.75" customHeight="1" thickBot="1">
      <c r="A162" s="202" t="s">
        <v>85</v>
      </c>
      <c r="B162" s="345" t="s">
        <v>102</v>
      </c>
      <c r="C162" s="345" t="s">
        <v>145</v>
      </c>
      <c r="D162" s="163" t="s">
        <v>88</v>
      </c>
      <c r="E162" s="163"/>
      <c r="F162" s="163"/>
      <c r="G162" s="466" t="s">
        <v>173</v>
      </c>
      <c r="H162" s="161"/>
      <c r="I162" s="166"/>
      <c r="J162" s="90">
        <f t="shared" si="48"/>
        <v>0</v>
      </c>
      <c r="K162" s="199"/>
      <c r="L162" s="199"/>
      <c r="M162" s="199"/>
      <c r="N162" s="163" t="s">
        <v>45</v>
      </c>
      <c r="O162" s="117"/>
      <c r="P162" s="117"/>
      <c r="Q162" s="117"/>
      <c r="R162" s="117"/>
    </row>
    <row r="163" spans="1:18" s="17" customFormat="1" ht="21.75" customHeight="1">
      <c r="A163" s="202" t="s">
        <v>85</v>
      </c>
      <c r="B163" s="427" t="s">
        <v>146</v>
      </c>
      <c r="C163" s="318" t="s">
        <v>147</v>
      </c>
      <c r="D163" s="163" t="s">
        <v>88</v>
      </c>
      <c r="E163" s="163"/>
      <c r="F163" s="163"/>
      <c r="G163" s="466" t="s">
        <v>173</v>
      </c>
      <c r="H163" s="161"/>
      <c r="I163" s="166"/>
      <c r="J163" s="90">
        <f t="shared" si="48"/>
        <v>0</v>
      </c>
      <c r="K163" s="199"/>
      <c r="L163" s="199"/>
      <c r="M163" s="199"/>
      <c r="N163" s="163" t="s">
        <v>45</v>
      </c>
      <c r="O163" s="117"/>
      <c r="P163" s="117"/>
      <c r="Q163" s="117"/>
      <c r="R163" s="117"/>
    </row>
    <row r="164" spans="1:18" s="17" customFormat="1" ht="21.75" customHeight="1">
      <c r="A164" s="202" t="s">
        <v>85</v>
      </c>
      <c r="B164" s="427" t="s">
        <v>148</v>
      </c>
      <c r="C164" s="316" t="s">
        <v>149</v>
      </c>
      <c r="D164" s="163" t="s">
        <v>88</v>
      </c>
      <c r="E164" s="163"/>
      <c r="F164" s="163"/>
      <c r="G164" s="466" t="s">
        <v>173</v>
      </c>
      <c r="H164" s="161"/>
      <c r="I164" s="166"/>
      <c r="J164" s="90">
        <f t="shared" si="48"/>
        <v>0</v>
      </c>
      <c r="K164" s="199"/>
      <c r="L164" s="199"/>
      <c r="M164" s="199"/>
      <c r="N164" s="163" t="s">
        <v>45</v>
      </c>
      <c r="O164" s="117"/>
      <c r="P164" s="117"/>
      <c r="Q164" s="117"/>
      <c r="R164" s="117"/>
    </row>
    <row r="165" spans="1:18" s="17" customFormat="1" ht="21.75" customHeight="1">
      <c r="A165" s="202" t="s">
        <v>85</v>
      </c>
      <c r="B165" s="427" t="s">
        <v>150</v>
      </c>
      <c r="C165" s="316" t="s">
        <v>151</v>
      </c>
      <c r="D165" s="163" t="s">
        <v>88</v>
      </c>
      <c r="E165" s="163"/>
      <c r="F165" s="163"/>
      <c r="G165" s="466" t="s">
        <v>173</v>
      </c>
      <c r="H165" s="161"/>
      <c r="I165" s="166"/>
      <c r="J165" s="90">
        <f t="shared" si="48"/>
        <v>0</v>
      </c>
      <c r="K165" s="199"/>
      <c r="L165" s="199"/>
      <c r="M165" s="199"/>
      <c r="N165" s="163" t="s">
        <v>45</v>
      </c>
      <c r="O165" s="117"/>
      <c r="P165" s="117"/>
      <c r="Q165" s="117"/>
      <c r="R165" s="117"/>
    </row>
    <row r="166" spans="1:18" s="17" customFormat="1" ht="21.75" customHeight="1">
      <c r="A166" s="202" t="s">
        <v>85</v>
      </c>
      <c r="B166" s="427" t="s">
        <v>152</v>
      </c>
      <c r="C166" s="316" t="s">
        <v>153</v>
      </c>
      <c r="D166" s="163" t="s">
        <v>88</v>
      </c>
      <c r="E166" s="163"/>
      <c r="F166" s="163"/>
      <c r="G166" s="466" t="s">
        <v>173</v>
      </c>
      <c r="H166" s="161"/>
      <c r="I166" s="166"/>
      <c r="J166" s="90">
        <f t="shared" si="48"/>
        <v>0</v>
      </c>
      <c r="K166" s="199"/>
      <c r="L166" s="199"/>
      <c r="M166" s="199"/>
      <c r="N166" s="163" t="s">
        <v>45</v>
      </c>
      <c r="O166" s="117"/>
      <c r="P166" s="117"/>
      <c r="Q166" s="117"/>
      <c r="R166" s="117"/>
    </row>
    <row r="167" spans="1:18" s="17" customFormat="1" ht="21.75" customHeight="1">
      <c r="A167" s="202" t="s">
        <v>85</v>
      </c>
      <c r="B167" s="427" t="s">
        <v>154</v>
      </c>
      <c r="C167" s="316" t="s">
        <v>155</v>
      </c>
      <c r="D167" s="163" t="s">
        <v>88</v>
      </c>
      <c r="E167" s="163"/>
      <c r="F167" s="163"/>
      <c r="G167" s="466" t="s">
        <v>173</v>
      </c>
      <c r="H167" s="161">
        <v>300</v>
      </c>
      <c r="I167" s="166"/>
      <c r="J167" s="90">
        <f t="shared" si="48"/>
        <v>0</v>
      </c>
      <c r="K167" s="199"/>
      <c r="L167" s="199"/>
      <c r="M167" s="199"/>
      <c r="N167" s="163" t="s">
        <v>45</v>
      </c>
      <c r="O167" s="117"/>
      <c r="P167" s="117"/>
      <c r="Q167" s="117"/>
      <c r="R167" s="117"/>
    </row>
    <row r="168" spans="1:18" s="17" customFormat="1" ht="21.75" customHeight="1">
      <c r="A168" s="202" t="s">
        <v>85</v>
      </c>
      <c r="B168" s="427" t="s">
        <v>156</v>
      </c>
      <c r="C168" s="316" t="s">
        <v>157</v>
      </c>
      <c r="D168" s="163" t="s">
        <v>88</v>
      </c>
      <c r="E168" s="163"/>
      <c r="F168" s="163"/>
      <c r="G168" s="466" t="s">
        <v>173</v>
      </c>
      <c r="H168" s="161"/>
      <c r="I168" s="166"/>
      <c r="J168" s="90">
        <f t="shared" si="48"/>
        <v>0</v>
      </c>
      <c r="K168" s="199"/>
      <c r="L168" s="199"/>
      <c r="M168" s="199"/>
      <c r="N168" s="163" t="s">
        <v>45</v>
      </c>
      <c r="O168" s="117"/>
      <c r="P168" s="117"/>
      <c r="Q168" s="117"/>
      <c r="R168" s="117"/>
    </row>
    <row r="169" spans="1:18" s="17" customFormat="1" ht="21.75" customHeight="1">
      <c r="A169" s="202" t="s">
        <v>85</v>
      </c>
      <c r="B169" s="427" t="s">
        <v>158</v>
      </c>
      <c r="C169" s="316" t="s">
        <v>159</v>
      </c>
      <c r="D169" s="163" t="s">
        <v>88</v>
      </c>
      <c r="E169" s="163"/>
      <c r="F169" s="163"/>
      <c r="G169" s="466" t="s">
        <v>173</v>
      </c>
      <c r="H169" s="161"/>
      <c r="I169" s="166"/>
      <c r="J169" s="90">
        <f t="shared" si="48"/>
        <v>0</v>
      </c>
      <c r="K169" s="199"/>
      <c r="L169" s="199"/>
      <c r="M169" s="199"/>
      <c r="N169" s="163" t="s">
        <v>45</v>
      </c>
      <c r="O169" s="117"/>
      <c r="P169" s="117"/>
      <c r="Q169" s="117"/>
      <c r="R169" s="117"/>
    </row>
    <row r="170" spans="1:18" s="17" customFormat="1" ht="21.75" customHeight="1">
      <c r="A170" s="202" t="s">
        <v>85</v>
      </c>
      <c r="B170" s="427" t="s">
        <v>160</v>
      </c>
      <c r="C170" s="319" t="s">
        <v>161</v>
      </c>
      <c r="D170" s="163" t="s">
        <v>88</v>
      </c>
      <c r="E170" s="163"/>
      <c r="F170" s="163"/>
      <c r="G170" s="466" t="s">
        <v>173</v>
      </c>
      <c r="H170" s="161"/>
      <c r="I170" s="166"/>
      <c r="J170" s="90">
        <f t="shared" si="48"/>
        <v>0</v>
      </c>
      <c r="K170" s="199"/>
      <c r="L170" s="199"/>
      <c r="M170" s="199"/>
      <c r="N170" s="163" t="s">
        <v>45</v>
      </c>
      <c r="O170" s="117"/>
      <c r="P170" s="117"/>
      <c r="Q170" s="117"/>
      <c r="R170" s="117"/>
    </row>
    <row r="171" spans="1:18" s="17" customFormat="1" ht="21.75" customHeight="1" thickBot="1">
      <c r="A171" s="202" t="s">
        <v>85</v>
      </c>
      <c r="B171" s="427" t="s">
        <v>162</v>
      </c>
      <c r="C171" s="319" t="s">
        <v>163</v>
      </c>
      <c r="D171" s="163" t="s">
        <v>88</v>
      </c>
      <c r="E171" s="163"/>
      <c r="F171" s="163"/>
      <c r="G171" s="466" t="s">
        <v>173</v>
      </c>
      <c r="H171" s="161"/>
      <c r="I171" s="166"/>
      <c r="J171" s="90">
        <f t="shared" si="48"/>
        <v>0</v>
      </c>
      <c r="K171" s="199"/>
      <c r="L171" s="199"/>
      <c r="M171" s="199"/>
      <c r="N171" s="163" t="s">
        <v>45</v>
      </c>
      <c r="O171" s="117"/>
      <c r="P171" s="117"/>
      <c r="Q171" s="117"/>
      <c r="R171" s="117"/>
    </row>
    <row r="172" spans="1:18" s="17" customFormat="1" ht="21.75" customHeight="1" thickBot="1">
      <c r="A172" s="202" t="s">
        <v>85</v>
      </c>
      <c r="B172" s="320" t="s">
        <v>122</v>
      </c>
      <c r="C172" s="320" t="s">
        <v>164</v>
      </c>
      <c r="D172" s="163" t="s">
        <v>88</v>
      </c>
      <c r="E172" s="163"/>
      <c r="F172" s="163"/>
      <c r="G172" s="466" t="s">
        <v>173</v>
      </c>
      <c r="H172" s="161"/>
      <c r="I172" s="166"/>
      <c r="J172" s="90">
        <f t="shared" si="48"/>
        <v>0</v>
      </c>
      <c r="K172" s="199"/>
      <c r="L172" s="199"/>
      <c r="M172" s="199"/>
      <c r="N172" s="163" t="s">
        <v>45</v>
      </c>
      <c r="O172" s="117"/>
      <c r="P172" s="117"/>
      <c r="Q172" s="117"/>
      <c r="R172" s="117"/>
    </row>
    <row r="173" spans="1:18" s="17" customFormat="1" ht="21.75" customHeight="1">
      <c r="A173" s="202" t="s">
        <v>85</v>
      </c>
      <c r="B173" s="427" t="s">
        <v>165</v>
      </c>
      <c r="C173" s="318" t="s">
        <v>166</v>
      </c>
      <c r="D173" s="163" t="s">
        <v>88</v>
      </c>
      <c r="E173" s="163"/>
      <c r="F173" s="163"/>
      <c r="G173" s="466" t="s">
        <v>173</v>
      </c>
      <c r="H173" s="161"/>
      <c r="I173" s="166"/>
      <c r="J173" s="90">
        <f t="shared" si="48"/>
        <v>0</v>
      </c>
      <c r="K173" s="199"/>
      <c r="L173" s="199"/>
      <c r="M173" s="199"/>
      <c r="N173" s="163" t="s">
        <v>45</v>
      </c>
      <c r="O173" s="117"/>
      <c r="P173" s="117"/>
      <c r="Q173" s="117"/>
      <c r="R173" s="117"/>
    </row>
    <row r="174" spans="1:18" s="17" customFormat="1" ht="21.75" customHeight="1">
      <c r="A174" s="202" t="s">
        <v>85</v>
      </c>
      <c r="B174" s="427" t="s">
        <v>167</v>
      </c>
      <c r="C174" s="316" t="s">
        <v>168</v>
      </c>
      <c r="D174" s="163" t="s">
        <v>88</v>
      </c>
      <c r="E174" s="163"/>
      <c r="F174" s="163"/>
      <c r="G174" s="466" t="s">
        <v>173</v>
      </c>
      <c r="H174" s="161"/>
      <c r="I174" s="166"/>
      <c r="J174" s="90">
        <f t="shared" si="48"/>
        <v>0</v>
      </c>
      <c r="K174" s="199"/>
      <c r="L174" s="199"/>
      <c r="M174" s="199"/>
      <c r="N174" s="163" t="s">
        <v>45</v>
      </c>
      <c r="O174" s="117"/>
      <c r="P174" s="117"/>
      <c r="Q174" s="117"/>
      <c r="R174" s="117"/>
    </row>
    <row r="175" spans="1:18" s="17" customFormat="1" ht="21.75" customHeight="1">
      <c r="A175" s="202" t="s">
        <v>85</v>
      </c>
      <c r="B175" s="427" t="s">
        <v>169</v>
      </c>
      <c r="C175" s="316" t="s">
        <v>170</v>
      </c>
      <c r="D175" s="163" t="s">
        <v>88</v>
      </c>
      <c r="E175" s="163"/>
      <c r="F175" s="163"/>
      <c r="G175" s="466" t="s">
        <v>173</v>
      </c>
      <c r="H175" s="161"/>
      <c r="I175" s="166"/>
      <c r="J175" s="90">
        <f t="shared" si="48"/>
        <v>0</v>
      </c>
      <c r="K175" s="199"/>
      <c r="L175" s="199"/>
      <c r="M175" s="199"/>
      <c r="N175" s="163" t="s">
        <v>45</v>
      </c>
      <c r="O175" s="117"/>
      <c r="P175" s="117"/>
      <c r="Q175" s="117"/>
      <c r="R175" s="117"/>
    </row>
    <row r="176" spans="1:18" s="17" customFormat="1" ht="21.75" customHeight="1">
      <c r="A176" s="202" t="s">
        <v>85</v>
      </c>
      <c r="B176" s="163"/>
      <c r="C176" s="163"/>
      <c r="D176" s="163"/>
      <c r="E176" s="163"/>
      <c r="F176" s="163"/>
      <c r="G176" s="164"/>
      <c r="H176" s="161">
        <f>SUM(H155:H175)</f>
        <v>300</v>
      </c>
      <c r="I176" s="161">
        <f>SUM(I155:I175)</f>
        <v>0</v>
      </c>
      <c r="J176" s="163"/>
      <c r="K176" s="163"/>
      <c r="L176" s="163"/>
      <c r="M176" s="163"/>
      <c r="N176" s="163" t="s">
        <v>45</v>
      </c>
      <c r="O176" s="117"/>
      <c r="P176" s="117"/>
      <c r="Q176" s="117"/>
      <c r="R176" s="117"/>
    </row>
    <row r="177" spans="1:85" s="17" customFormat="1" ht="21.75" customHeight="1">
      <c r="A177" s="202" t="s">
        <v>85</v>
      </c>
      <c r="B177" s="427" t="s">
        <v>131</v>
      </c>
      <c r="C177" s="261" t="s">
        <v>132</v>
      </c>
      <c r="D177" s="163" t="s">
        <v>88</v>
      </c>
      <c r="E177" s="163"/>
      <c r="F177" s="163"/>
      <c r="G177" s="466" t="s">
        <v>174</v>
      </c>
      <c r="H177" s="491">
        <v>500</v>
      </c>
      <c r="I177" s="166">
        <f t="shared" ref="I177:I197" si="49">SUM(AG177:CH177)</f>
        <v>500</v>
      </c>
      <c r="J177" s="90">
        <f t="shared" ref="J177:J197" si="50">SUM(O177:LS177)</f>
        <v>500</v>
      </c>
      <c r="K177" s="163"/>
      <c r="L177" s="163"/>
      <c r="M177" s="163"/>
      <c r="N177" s="163" t="s">
        <v>45</v>
      </c>
      <c r="O177" s="117"/>
      <c r="P177" s="117"/>
      <c r="Q177" s="117"/>
      <c r="R177" s="117"/>
      <c r="BJ177" s="311">
        <v>500</v>
      </c>
      <c r="BO177" s="17">
        <v>0</v>
      </c>
      <c r="BR177" s="17">
        <v>0</v>
      </c>
      <c r="BW177" s="311"/>
      <c r="CG177" s="311"/>
    </row>
    <row r="178" spans="1:85" s="17" customFormat="1" ht="21.75" customHeight="1">
      <c r="A178" s="202" t="s">
        <v>85</v>
      </c>
      <c r="B178" s="427" t="s">
        <v>134</v>
      </c>
      <c r="C178" s="261" t="s">
        <v>135</v>
      </c>
      <c r="D178" s="163" t="s">
        <v>88</v>
      </c>
      <c r="E178" s="163"/>
      <c r="F178" s="163"/>
      <c r="G178" s="466" t="s">
        <v>174</v>
      </c>
      <c r="H178" s="491">
        <v>5900</v>
      </c>
      <c r="I178" s="166">
        <f t="shared" si="49"/>
        <v>5900</v>
      </c>
      <c r="J178" s="90">
        <f t="shared" si="50"/>
        <v>5900</v>
      </c>
      <c r="K178" s="163"/>
      <c r="L178" s="163"/>
      <c r="M178" s="163"/>
      <c r="N178" s="163" t="s">
        <v>45</v>
      </c>
      <c r="O178" s="117"/>
      <c r="P178" s="117"/>
      <c r="Q178" s="117"/>
      <c r="R178" s="117"/>
      <c r="BJ178" s="311">
        <v>0</v>
      </c>
      <c r="BO178" s="17">
        <v>0</v>
      </c>
      <c r="BR178" s="17">
        <v>500</v>
      </c>
      <c r="BW178" s="311">
        <v>3000</v>
      </c>
      <c r="CG178" s="311">
        <v>2400</v>
      </c>
    </row>
    <row r="179" spans="1:85" s="17" customFormat="1" ht="21.75" customHeight="1" thickBot="1">
      <c r="A179" s="202" t="s">
        <v>85</v>
      </c>
      <c r="B179" s="427" t="s">
        <v>136</v>
      </c>
      <c r="C179" s="428" t="s">
        <v>137</v>
      </c>
      <c r="D179" s="163" t="s">
        <v>88</v>
      </c>
      <c r="E179" s="163"/>
      <c r="F179" s="163"/>
      <c r="G179" s="466" t="s">
        <v>174</v>
      </c>
      <c r="H179" s="492">
        <v>8200</v>
      </c>
      <c r="I179" s="166">
        <f t="shared" si="49"/>
        <v>8200</v>
      </c>
      <c r="J179" s="90">
        <f t="shared" si="50"/>
        <v>8200</v>
      </c>
      <c r="K179" s="163"/>
      <c r="L179" s="163"/>
      <c r="M179" s="163"/>
      <c r="N179" s="163" t="s">
        <v>45</v>
      </c>
      <c r="O179" s="117"/>
      <c r="P179" s="117"/>
      <c r="Q179" s="117"/>
      <c r="R179" s="117"/>
      <c r="BJ179" s="311">
        <v>5100</v>
      </c>
      <c r="BO179" s="17">
        <v>1800</v>
      </c>
      <c r="BR179" s="17">
        <v>1300</v>
      </c>
      <c r="BW179" s="312">
        <v>0</v>
      </c>
      <c r="CG179" s="312"/>
    </row>
    <row r="180" spans="1:85" s="17" customFormat="1" ht="21.75" customHeight="1" thickBot="1">
      <c r="A180" s="202" t="s">
        <v>85</v>
      </c>
      <c r="B180" s="345" t="s">
        <v>94</v>
      </c>
      <c r="C180" s="345" t="s">
        <v>138</v>
      </c>
      <c r="D180" s="163" t="s">
        <v>88</v>
      </c>
      <c r="E180" s="163"/>
      <c r="F180" s="163"/>
      <c r="G180" s="466" t="s">
        <v>174</v>
      </c>
      <c r="H180" s="493">
        <v>11500</v>
      </c>
      <c r="I180" s="166">
        <f t="shared" si="49"/>
        <v>11500</v>
      </c>
      <c r="J180" s="90">
        <f t="shared" si="50"/>
        <v>11500</v>
      </c>
      <c r="K180" s="163"/>
      <c r="L180" s="163"/>
      <c r="M180" s="163"/>
      <c r="N180" s="163" t="s">
        <v>45</v>
      </c>
      <c r="O180" s="117"/>
      <c r="P180" s="117"/>
      <c r="Q180" s="117"/>
      <c r="R180" s="117"/>
      <c r="BJ180" s="311">
        <v>11500</v>
      </c>
      <c r="BO180" s="17">
        <v>0</v>
      </c>
      <c r="BR180" s="17">
        <v>0</v>
      </c>
      <c r="BW180" s="313"/>
      <c r="CG180" s="406"/>
    </row>
    <row r="181" spans="1:85" s="17" customFormat="1" ht="21.75" customHeight="1">
      <c r="A181" s="202" t="s">
        <v>85</v>
      </c>
      <c r="B181" s="427" t="s">
        <v>139</v>
      </c>
      <c r="C181" s="429" t="s">
        <v>140</v>
      </c>
      <c r="D181" s="163" t="s">
        <v>88</v>
      </c>
      <c r="E181" s="163"/>
      <c r="F181" s="163"/>
      <c r="G181" s="466" t="s">
        <v>174</v>
      </c>
      <c r="H181" s="494">
        <v>500</v>
      </c>
      <c r="I181" s="166">
        <f t="shared" si="49"/>
        <v>500</v>
      </c>
      <c r="J181" s="90">
        <f t="shared" si="50"/>
        <v>500</v>
      </c>
      <c r="K181" s="163"/>
      <c r="L181" s="163"/>
      <c r="M181" s="163"/>
      <c r="N181" s="163" t="s">
        <v>45</v>
      </c>
      <c r="O181" s="117"/>
      <c r="P181" s="117"/>
      <c r="Q181" s="117"/>
      <c r="R181" s="117"/>
      <c r="BJ181" s="311">
        <v>200</v>
      </c>
      <c r="BO181" s="17">
        <v>300</v>
      </c>
      <c r="BR181" s="17">
        <v>0</v>
      </c>
      <c r="BW181" s="314"/>
      <c r="CG181" s="314"/>
    </row>
    <row r="182" spans="1:85" s="17" customFormat="1" ht="21.75" customHeight="1">
      <c r="A182" s="202" t="s">
        <v>85</v>
      </c>
      <c r="B182" s="427" t="s">
        <v>141</v>
      </c>
      <c r="C182" s="429" t="s">
        <v>142</v>
      </c>
      <c r="D182" s="163" t="s">
        <v>88</v>
      </c>
      <c r="E182" s="163"/>
      <c r="F182" s="163"/>
      <c r="G182" s="466" t="s">
        <v>174</v>
      </c>
      <c r="H182" s="491">
        <v>5100</v>
      </c>
      <c r="I182" s="166">
        <f t="shared" si="49"/>
        <v>5100</v>
      </c>
      <c r="J182" s="90">
        <f t="shared" si="50"/>
        <v>5100</v>
      </c>
      <c r="K182" s="163"/>
      <c r="L182" s="163"/>
      <c r="M182" s="163"/>
      <c r="N182" s="163" t="s">
        <v>45</v>
      </c>
      <c r="O182" s="117"/>
      <c r="P182" s="117"/>
      <c r="Q182" s="117"/>
      <c r="R182" s="117"/>
      <c r="BJ182" s="311">
        <v>0</v>
      </c>
      <c r="BO182" s="17">
        <v>1200</v>
      </c>
      <c r="BR182" s="17">
        <v>1100</v>
      </c>
      <c r="BW182" s="311">
        <v>2000</v>
      </c>
      <c r="CG182" s="311">
        <v>800</v>
      </c>
    </row>
    <row r="183" spans="1:85" s="17" customFormat="1" ht="21.75" customHeight="1" thickBot="1">
      <c r="A183" s="202" t="s">
        <v>85</v>
      </c>
      <c r="B183" s="427" t="s">
        <v>143</v>
      </c>
      <c r="C183" s="428" t="s">
        <v>144</v>
      </c>
      <c r="D183" s="163" t="s">
        <v>88</v>
      </c>
      <c r="E183" s="163"/>
      <c r="F183" s="163"/>
      <c r="G183" s="466" t="s">
        <v>174</v>
      </c>
      <c r="H183" s="492">
        <v>8300</v>
      </c>
      <c r="I183" s="166">
        <f t="shared" si="49"/>
        <v>8300</v>
      </c>
      <c r="J183" s="90">
        <f t="shared" si="50"/>
        <v>8300</v>
      </c>
      <c r="K183" s="163"/>
      <c r="L183" s="163"/>
      <c r="M183" s="163"/>
      <c r="N183" s="163" t="s">
        <v>45</v>
      </c>
      <c r="O183" s="117"/>
      <c r="P183" s="117"/>
      <c r="Q183" s="117"/>
      <c r="R183" s="117"/>
      <c r="BJ183" s="311">
        <v>0</v>
      </c>
      <c r="BO183" s="17">
        <v>6100</v>
      </c>
      <c r="BR183" s="17">
        <v>0</v>
      </c>
      <c r="BW183" s="312">
        <v>2200</v>
      </c>
      <c r="CG183" s="312"/>
    </row>
    <row r="184" spans="1:85" s="17" customFormat="1" ht="21.75" customHeight="1" thickBot="1">
      <c r="A184" s="202" t="s">
        <v>85</v>
      </c>
      <c r="B184" s="345" t="s">
        <v>102</v>
      </c>
      <c r="C184" s="345" t="s">
        <v>145</v>
      </c>
      <c r="D184" s="163" t="s">
        <v>88</v>
      </c>
      <c r="E184" s="163"/>
      <c r="F184" s="163"/>
      <c r="G184" s="466" t="s">
        <v>174</v>
      </c>
      <c r="H184" s="493">
        <v>1500</v>
      </c>
      <c r="I184" s="166">
        <f t="shared" si="49"/>
        <v>1500</v>
      </c>
      <c r="J184" s="90">
        <f t="shared" si="50"/>
        <v>1500</v>
      </c>
      <c r="K184" s="163"/>
      <c r="L184" s="163"/>
      <c r="M184" s="163"/>
      <c r="N184" s="163" t="s">
        <v>45</v>
      </c>
      <c r="O184" s="117"/>
      <c r="P184" s="117"/>
      <c r="Q184" s="117"/>
      <c r="R184" s="117"/>
      <c r="BJ184" s="311">
        <v>1500</v>
      </c>
      <c r="BO184" s="17">
        <v>0</v>
      </c>
      <c r="BR184" s="17">
        <v>0</v>
      </c>
      <c r="BW184" s="432"/>
      <c r="CG184" s="432"/>
    </row>
    <row r="185" spans="1:85" s="17" customFormat="1" ht="21.75" customHeight="1">
      <c r="A185" s="202" t="s">
        <v>85</v>
      </c>
      <c r="B185" s="427" t="s">
        <v>146</v>
      </c>
      <c r="C185" s="318" t="s">
        <v>147</v>
      </c>
      <c r="D185" s="163" t="s">
        <v>88</v>
      </c>
      <c r="E185" s="163"/>
      <c r="F185" s="163"/>
      <c r="G185" s="466" t="s">
        <v>174</v>
      </c>
      <c r="H185" s="494">
        <v>4000</v>
      </c>
      <c r="I185" s="166">
        <f t="shared" si="49"/>
        <v>4000</v>
      </c>
      <c r="J185" s="90">
        <f t="shared" si="50"/>
        <v>4000</v>
      </c>
      <c r="K185" s="163"/>
      <c r="L185" s="163"/>
      <c r="M185" s="163"/>
      <c r="N185" s="163" t="s">
        <v>45</v>
      </c>
      <c r="O185" s="117"/>
      <c r="P185" s="117"/>
      <c r="Q185" s="117"/>
      <c r="R185" s="117"/>
      <c r="BJ185" s="311">
        <v>0</v>
      </c>
      <c r="BO185" s="17">
        <v>0</v>
      </c>
      <c r="BR185" s="17">
        <v>0</v>
      </c>
      <c r="BW185" s="314">
        <v>2000</v>
      </c>
      <c r="CG185" s="314">
        <v>2000</v>
      </c>
    </row>
    <row r="186" spans="1:85" s="17" customFormat="1" ht="21.75" customHeight="1">
      <c r="A186" s="202" t="s">
        <v>85</v>
      </c>
      <c r="B186" s="427" t="s">
        <v>148</v>
      </c>
      <c r="C186" s="316" t="s">
        <v>149</v>
      </c>
      <c r="D186" s="163" t="s">
        <v>88</v>
      </c>
      <c r="E186" s="163"/>
      <c r="F186" s="163"/>
      <c r="G186" s="466" t="s">
        <v>174</v>
      </c>
      <c r="H186" s="491">
        <v>4000</v>
      </c>
      <c r="I186" s="166">
        <f t="shared" si="49"/>
        <v>4000</v>
      </c>
      <c r="J186" s="90">
        <f t="shared" si="50"/>
        <v>4000</v>
      </c>
      <c r="K186" s="163"/>
      <c r="L186" s="163"/>
      <c r="M186" s="163"/>
      <c r="N186" s="163" t="s">
        <v>45</v>
      </c>
      <c r="O186" s="117"/>
      <c r="P186" s="117"/>
      <c r="Q186" s="117"/>
      <c r="R186" s="117"/>
      <c r="BJ186" s="311">
        <v>0</v>
      </c>
      <c r="BO186" s="17">
        <v>0</v>
      </c>
      <c r="BR186" s="17">
        <v>0</v>
      </c>
      <c r="BW186" s="311"/>
      <c r="CG186" s="311">
        <v>4000</v>
      </c>
    </row>
    <row r="187" spans="1:85" s="17" customFormat="1" ht="21.75" customHeight="1">
      <c r="A187" s="202" t="s">
        <v>85</v>
      </c>
      <c r="B187" s="427" t="s">
        <v>150</v>
      </c>
      <c r="C187" s="316" t="s">
        <v>151</v>
      </c>
      <c r="D187" s="163" t="s">
        <v>88</v>
      </c>
      <c r="E187" s="163"/>
      <c r="F187" s="163"/>
      <c r="G187" s="466" t="s">
        <v>174</v>
      </c>
      <c r="H187" s="491">
        <v>0</v>
      </c>
      <c r="I187" s="166">
        <f t="shared" si="49"/>
        <v>0</v>
      </c>
      <c r="J187" s="90">
        <f t="shared" si="50"/>
        <v>0</v>
      </c>
      <c r="K187" s="163"/>
      <c r="L187" s="163"/>
      <c r="M187" s="163"/>
      <c r="N187" s="163" t="s">
        <v>45</v>
      </c>
      <c r="O187" s="117"/>
      <c r="P187" s="117"/>
      <c r="Q187" s="117"/>
      <c r="R187" s="117"/>
      <c r="BJ187" s="311">
        <v>0</v>
      </c>
      <c r="BO187" s="17">
        <v>0</v>
      </c>
      <c r="BR187" s="17">
        <v>0</v>
      </c>
      <c r="BW187" s="311">
        <v>0</v>
      </c>
      <c r="CG187" s="311"/>
    </row>
    <row r="188" spans="1:85" s="17" customFormat="1" ht="21.75" customHeight="1">
      <c r="A188" s="202" t="s">
        <v>85</v>
      </c>
      <c r="B188" s="427" t="s">
        <v>152</v>
      </c>
      <c r="C188" s="316" t="s">
        <v>153</v>
      </c>
      <c r="D188" s="163" t="s">
        <v>88</v>
      </c>
      <c r="E188" s="163"/>
      <c r="F188" s="163"/>
      <c r="G188" s="466" t="s">
        <v>174</v>
      </c>
      <c r="H188" s="491">
        <v>0</v>
      </c>
      <c r="I188" s="166">
        <f t="shared" si="49"/>
        <v>0</v>
      </c>
      <c r="J188" s="90">
        <f t="shared" si="50"/>
        <v>0</v>
      </c>
      <c r="K188" s="163"/>
      <c r="L188" s="163"/>
      <c r="M188" s="163"/>
      <c r="N188" s="163" t="s">
        <v>45</v>
      </c>
      <c r="O188" s="117"/>
      <c r="P188" s="117"/>
      <c r="Q188" s="117"/>
      <c r="R188" s="117"/>
      <c r="BJ188" s="311">
        <v>0</v>
      </c>
      <c r="BO188" s="17">
        <v>0</v>
      </c>
      <c r="BR188" s="17">
        <v>0</v>
      </c>
      <c r="BW188" s="311">
        <v>0</v>
      </c>
      <c r="CG188" s="311"/>
    </row>
    <row r="189" spans="1:85" s="17" customFormat="1" ht="21.75" customHeight="1">
      <c r="A189" s="202" t="s">
        <v>85</v>
      </c>
      <c r="B189" s="427" t="s">
        <v>154</v>
      </c>
      <c r="C189" s="316" t="s">
        <v>155</v>
      </c>
      <c r="D189" s="163" t="s">
        <v>88</v>
      </c>
      <c r="E189" s="163"/>
      <c r="F189" s="163"/>
      <c r="G189" s="466" t="s">
        <v>174</v>
      </c>
      <c r="H189" s="491">
        <v>800</v>
      </c>
      <c r="I189" s="166">
        <f t="shared" si="49"/>
        <v>800</v>
      </c>
      <c r="J189" s="90">
        <f t="shared" si="50"/>
        <v>800</v>
      </c>
      <c r="K189" s="163"/>
      <c r="L189" s="163"/>
      <c r="M189" s="163"/>
      <c r="N189" s="163" t="s">
        <v>45</v>
      </c>
      <c r="O189" s="117"/>
      <c r="P189" s="117"/>
      <c r="Q189" s="117"/>
      <c r="R189" s="117"/>
      <c r="BJ189" s="311">
        <v>250</v>
      </c>
      <c r="BO189" s="17">
        <v>0</v>
      </c>
      <c r="BR189" s="17">
        <v>350</v>
      </c>
      <c r="BW189" s="311">
        <v>200</v>
      </c>
      <c r="CG189" s="311"/>
    </row>
    <row r="190" spans="1:85" s="17" customFormat="1" ht="21.75" customHeight="1">
      <c r="A190" s="202" t="s">
        <v>85</v>
      </c>
      <c r="B190" s="427" t="s">
        <v>156</v>
      </c>
      <c r="C190" s="316" t="s">
        <v>157</v>
      </c>
      <c r="D190" s="163" t="s">
        <v>88</v>
      </c>
      <c r="E190" s="163"/>
      <c r="F190" s="163"/>
      <c r="G190" s="466" t="s">
        <v>174</v>
      </c>
      <c r="H190" s="491">
        <v>500</v>
      </c>
      <c r="I190" s="166">
        <f t="shared" si="49"/>
        <v>500</v>
      </c>
      <c r="J190" s="90">
        <f t="shared" si="50"/>
        <v>500</v>
      </c>
      <c r="K190" s="163"/>
      <c r="L190" s="163"/>
      <c r="M190" s="163"/>
      <c r="N190" s="163" t="s">
        <v>45</v>
      </c>
      <c r="O190" s="117"/>
      <c r="P190" s="117"/>
      <c r="Q190" s="117"/>
      <c r="R190" s="117"/>
      <c r="BJ190" s="311">
        <v>0</v>
      </c>
      <c r="BO190" s="17">
        <v>0</v>
      </c>
      <c r="BR190" s="17">
        <v>200</v>
      </c>
      <c r="BW190" s="311">
        <v>300</v>
      </c>
      <c r="CG190" s="311"/>
    </row>
    <row r="191" spans="1:85" s="17" customFormat="1" ht="21.75" customHeight="1">
      <c r="A191" s="202" t="s">
        <v>85</v>
      </c>
      <c r="B191" s="427" t="s">
        <v>158</v>
      </c>
      <c r="C191" s="316" t="s">
        <v>159</v>
      </c>
      <c r="D191" s="163" t="s">
        <v>88</v>
      </c>
      <c r="E191" s="163"/>
      <c r="F191" s="163"/>
      <c r="G191" s="466" t="s">
        <v>174</v>
      </c>
      <c r="H191" s="491">
        <v>300</v>
      </c>
      <c r="I191" s="166">
        <f t="shared" si="49"/>
        <v>300</v>
      </c>
      <c r="J191" s="90">
        <f t="shared" si="50"/>
        <v>300</v>
      </c>
      <c r="K191" s="163"/>
      <c r="L191" s="163"/>
      <c r="M191" s="163"/>
      <c r="N191" s="163" t="s">
        <v>45</v>
      </c>
      <c r="O191" s="117"/>
      <c r="P191" s="117"/>
      <c r="Q191" s="117"/>
      <c r="R191" s="117"/>
      <c r="BJ191" s="311">
        <v>300</v>
      </c>
      <c r="BO191" s="17">
        <v>0</v>
      </c>
      <c r="BR191" s="17">
        <v>0</v>
      </c>
      <c r="BW191" s="311"/>
      <c r="CG191" s="311"/>
    </row>
    <row r="192" spans="1:85" s="17" customFormat="1" ht="21.75" customHeight="1">
      <c r="A192" s="202" t="s">
        <v>85</v>
      </c>
      <c r="B192" s="427" t="s">
        <v>160</v>
      </c>
      <c r="C192" s="319" t="s">
        <v>161</v>
      </c>
      <c r="D192" s="163" t="s">
        <v>88</v>
      </c>
      <c r="E192" s="163"/>
      <c r="F192" s="163"/>
      <c r="G192" s="466" t="s">
        <v>174</v>
      </c>
      <c r="H192" s="491">
        <v>1100</v>
      </c>
      <c r="I192" s="166">
        <f t="shared" si="49"/>
        <v>1100</v>
      </c>
      <c r="J192" s="90">
        <f t="shared" si="50"/>
        <v>1100</v>
      </c>
      <c r="K192" s="163"/>
      <c r="L192" s="163"/>
      <c r="M192" s="163"/>
      <c r="N192" s="163" t="s">
        <v>45</v>
      </c>
      <c r="O192" s="117"/>
      <c r="P192" s="117"/>
      <c r="Q192" s="117"/>
      <c r="R192" s="117"/>
      <c r="BJ192" s="311">
        <v>700</v>
      </c>
      <c r="BO192" s="17">
        <v>0</v>
      </c>
      <c r="BR192" s="17">
        <v>400</v>
      </c>
      <c r="BW192" s="311"/>
      <c r="CG192" s="311"/>
    </row>
    <row r="193" spans="1:92" s="17" customFormat="1" ht="21.75" customHeight="1" thickBot="1">
      <c r="A193" s="202" t="s">
        <v>85</v>
      </c>
      <c r="B193" s="427" t="s">
        <v>162</v>
      </c>
      <c r="C193" s="319" t="s">
        <v>163</v>
      </c>
      <c r="D193" s="163" t="s">
        <v>88</v>
      </c>
      <c r="E193" s="163"/>
      <c r="F193" s="163"/>
      <c r="G193" s="466" t="s">
        <v>174</v>
      </c>
      <c r="H193" s="492">
        <v>0</v>
      </c>
      <c r="I193" s="166">
        <f t="shared" si="49"/>
        <v>0</v>
      </c>
      <c r="J193" s="90">
        <f t="shared" si="50"/>
        <v>0</v>
      </c>
      <c r="K193" s="163"/>
      <c r="L193" s="163"/>
      <c r="M193" s="163"/>
      <c r="N193" s="163" t="s">
        <v>45</v>
      </c>
      <c r="O193" s="117"/>
      <c r="P193" s="117"/>
      <c r="Q193" s="117"/>
      <c r="R193" s="117"/>
      <c r="BJ193" s="311">
        <v>0</v>
      </c>
      <c r="BO193" s="17">
        <v>0</v>
      </c>
      <c r="BR193" s="17">
        <v>0</v>
      </c>
      <c r="BW193" s="312">
        <v>0</v>
      </c>
      <c r="CG193" s="312"/>
    </row>
    <row r="194" spans="1:92" s="17" customFormat="1" ht="21.75" customHeight="1" thickBot="1">
      <c r="A194" s="202" t="s">
        <v>85</v>
      </c>
      <c r="B194" s="320" t="s">
        <v>122</v>
      </c>
      <c r="C194" s="320" t="s">
        <v>164</v>
      </c>
      <c r="D194" s="163" t="s">
        <v>88</v>
      </c>
      <c r="E194" s="163"/>
      <c r="F194" s="163"/>
      <c r="G194" s="466" t="s">
        <v>174</v>
      </c>
      <c r="H194" s="493">
        <v>1800</v>
      </c>
      <c r="I194" s="166">
        <f t="shared" si="49"/>
        <v>1800</v>
      </c>
      <c r="J194" s="90">
        <f t="shared" si="50"/>
        <v>1800</v>
      </c>
      <c r="K194" s="163"/>
      <c r="L194" s="163"/>
      <c r="M194" s="163"/>
      <c r="N194" s="163" t="s">
        <v>45</v>
      </c>
      <c r="O194" s="117"/>
      <c r="P194" s="117"/>
      <c r="Q194" s="117"/>
      <c r="R194" s="117"/>
      <c r="BJ194" s="311">
        <v>1800</v>
      </c>
      <c r="BO194" s="17">
        <v>0</v>
      </c>
      <c r="BR194" s="17">
        <v>0</v>
      </c>
      <c r="BW194" s="432"/>
      <c r="CG194" s="432"/>
    </row>
    <row r="195" spans="1:92" s="17" customFormat="1" ht="21.75" customHeight="1">
      <c r="A195" s="202" t="s">
        <v>85</v>
      </c>
      <c r="B195" s="427" t="s">
        <v>165</v>
      </c>
      <c r="C195" s="318" t="s">
        <v>166</v>
      </c>
      <c r="D195" s="163" t="s">
        <v>88</v>
      </c>
      <c r="E195" s="163"/>
      <c r="F195" s="163"/>
      <c r="G195" s="466" t="s">
        <v>174</v>
      </c>
      <c r="H195" s="494">
        <v>200</v>
      </c>
      <c r="I195" s="166">
        <f t="shared" si="49"/>
        <v>200</v>
      </c>
      <c r="J195" s="90">
        <f t="shared" si="50"/>
        <v>200</v>
      </c>
      <c r="K195" s="163"/>
      <c r="L195" s="163"/>
      <c r="M195" s="163"/>
      <c r="N195" s="163" t="s">
        <v>45</v>
      </c>
      <c r="O195" s="117"/>
      <c r="P195" s="117"/>
      <c r="Q195" s="117"/>
      <c r="R195" s="117"/>
      <c r="BJ195" s="311">
        <v>0</v>
      </c>
      <c r="BO195" s="17">
        <v>0</v>
      </c>
      <c r="BR195" s="17">
        <v>200</v>
      </c>
      <c r="BW195" s="314">
        <v>0</v>
      </c>
      <c r="CG195" s="314"/>
    </row>
    <row r="196" spans="1:92" s="17" customFormat="1" ht="21.75" customHeight="1">
      <c r="A196" s="202" t="s">
        <v>85</v>
      </c>
      <c r="B196" s="427" t="s">
        <v>167</v>
      </c>
      <c r="C196" s="316" t="s">
        <v>168</v>
      </c>
      <c r="D196" s="163" t="s">
        <v>88</v>
      </c>
      <c r="E196" s="163"/>
      <c r="F196" s="163"/>
      <c r="G196" s="466" t="s">
        <v>174</v>
      </c>
      <c r="H196" s="495">
        <v>1100</v>
      </c>
      <c r="I196" s="166">
        <f t="shared" si="49"/>
        <v>1100</v>
      </c>
      <c r="J196" s="90">
        <f t="shared" si="50"/>
        <v>1100</v>
      </c>
      <c r="K196" s="163"/>
      <c r="L196" s="163"/>
      <c r="M196" s="163"/>
      <c r="N196" s="163" t="s">
        <v>45</v>
      </c>
      <c r="O196" s="117"/>
      <c r="P196" s="117"/>
      <c r="Q196" s="117"/>
      <c r="R196" s="117"/>
      <c r="BJ196" s="311">
        <v>600</v>
      </c>
      <c r="BO196" s="17">
        <v>0</v>
      </c>
      <c r="BR196" s="17">
        <v>500</v>
      </c>
      <c r="BW196" s="311"/>
      <c r="CG196" s="311"/>
    </row>
    <row r="197" spans="1:92" s="17" customFormat="1" ht="21.75" customHeight="1">
      <c r="A197" s="202" t="s">
        <v>85</v>
      </c>
      <c r="B197" s="427" t="s">
        <v>169</v>
      </c>
      <c r="C197" s="316" t="s">
        <v>170</v>
      </c>
      <c r="D197" s="163" t="s">
        <v>88</v>
      </c>
      <c r="E197" s="163"/>
      <c r="F197" s="163"/>
      <c r="G197" s="466" t="s">
        <v>174</v>
      </c>
      <c r="H197" s="495">
        <v>0</v>
      </c>
      <c r="I197" s="166">
        <f t="shared" si="49"/>
        <v>0</v>
      </c>
      <c r="J197" s="90">
        <f t="shared" si="50"/>
        <v>0</v>
      </c>
      <c r="K197" s="163"/>
      <c r="L197" s="163"/>
      <c r="M197" s="163"/>
      <c r="N197" s="163" t="s">
        <v>45</v>
      </c>
      <c r="O197" s="117"/>
      <c r="P197" s="117"/>
      <c r="Q197" s="117"/>
      <c r="R197" s="117"/>
      <c r="BJ197" s="311">
        <v>0</v>
      </c>
      <c r="BO197" s="17">
        <v>0</v>
      </c>
      <c r="BR197" s="17">
        <v>0</v>
      </c>
      <c r="BW197" s="311">
        <v>0</v>
      </c>
      <c r="CG197" s="311"/>
    </row>
    <row r="198" spans="1:92" s="17" customFormat="1" ht="21.75" customHeight="1">
      <c r="A198" s="202" t="s">
        <v>85</v>
      </c>
      <c r="B198" s="163"/>
      <c r="C198" s="163"/>
      <c r="D198" s="163"/>
      <c r="E198" s="163"/>
      <c r="F198" s="163"/>
      <c r="G198" s="164"/>
      <c r="H198" s="161">
        <f>SUM(H177:H197)</f>
        <v>55300</v>
      </c>
      <c r="I198" s="161">
        <f>SUM(I177:I197)</f>
        <v>55300</v>
      </c>
      <c r="J198" s="163"/>
      <c r="K198" s="163"/>
      <c r="L198" s="163"/>
      <c r="M198" s="163"/>
      <c r="N198" s="163" t="s">
        <v>45</v>
      </c>
      <c r="O198" s="117"/>
      <c r="P198" s="117"/>
      <c r="Q198" s="117"/>
      <c r="R198" s="117"/>
    </row>
    <row r="199" spans="1:92" s="17" customFormat="1" ht="21.75" customHeight="1">
      <c r="A199" s="202" t="s">
        <v>85</v>
      </c>
      <c r="B199" s="427" t="s">
        <v>131</v>
      </c>
      <c r="C199" s="261" t="s">
        <v>132</v>
      </c>
      <c r="D199" s="163" t="s">
        <v>88</v>
      </c>
      <c r="E199" s="163"/>
      <c r="F199" s="163"/>
      <c r="G199" s="466" t="s">
        <v>175</v>
      </c>
      <c r="H199" s="491">
        <v>1800</v>
      </c>
      <c r="I199" s="166">
        <f t="shared" ref="I199:I219" si="51">SUM(AG199:CN199)</f>
        <v>1800</v>
      </c>
      <c r="J199" s="90">
        <f t="shared" ref="J199:J219" si="52">SUM(O199:LS199)</f>
        <v>1800</v>
      </c>
      <c r="K199" s="163"/>
      <c r="L199" s="163"/>
      <c r="M199" s="163"/>
      <c r="N199" s="163" t="s">
        <v>45</v>
      </c>
      <c r="O199" s="117"/>
      <c r="P199" s="117"/>
      <c r="Q199" s="117"/>
      <c r="R199" s="117"/>
      <c r="BO199" s="433"/>
      <c r="BQ199" s="311"/>
      <c r="BR199" s="311">
        <v>800</v>
      </c>
      <c r="BW199" s="311"/>
      <c r="BZ199" s="17">
        <v>1000</v>
      </c>
      <c r="CG199" s="311"/>
      <c r="CN199" s="311"/>
    </row>
    <row r="200" spans="1:92" s="17" customFormat="1" ht="21.75" customHeight="1">
      <c r="A200" s="202" t="s">
        <v>85</v>
      </c>
      <c r="B200" s="427" t="s">
        <v>134</v>
      </c>
      <c r="C200" s="261" t="s">
        <v>135</v>
      </c>
      <c r="D200" s="163" t="s">
        <v>88</v>
      </c>
      <c r="E200" s="163"/>
      <c r="F200" s="163"/>
      <c r="G200" s="466" t="s">
        <v>175</v>
      </c>
      <c r="H200" s="491">
        <v>4100</v>
      </c>
      <c r="I200" s="166">
        <f t="shared" si="51"/>
        <v>4100</v>
      </c>
      <c r="J200" s="90">
        <f t="shared" si="52"/>
        <v>4100</v>
      </c>
      <c r="K200" s="163"/>
      <c r="L200" s="163"/>
      <c r="M200" s="163"/>
      <c r="N200" s="163" t="s">
        <v>45</v>
      </c>
      <c r="O200" s="117"/>
      <c r="P200" s="117"/>
      <c r="Q200" s="117"/>
      <c r="R200" s="117"/>
      <c r="BO200" s="433"/>
      <c r="BQ200" s="311"/>
      <c r="BR200" s="311"/>
      <c r="BW200" s="311"/>
      <c r="BZ200" s="17">
        <v>3000</v>
      </c>
      <c r="CG200" s="311">
        <v>0</v>
      </c>
      <c r="CN200" s="311">
        <v>1100</v>
      </c>
    </row>
    <row r="201" spans="1:92" s="17" customFormat="1" ht="21.75" customHeight="1" thickBot="1">
      <c r="A201" s="202" t="s">
        <v>85</v>
      </c>
      <c r="B201" s="427" t="s">
        <v>136</v>
      </c>
      <c r="C201" s="428" t="s">
        <v>137</v>
      </c>
      <c r="D201" s="163" t="s">
        <v>88</v>
      </c>
      <c r="E201" s="163"/>
      <c r="F201" s="163"/>
      <c r="G201" s="466" t="s">
        <v>175</v>
      </c>
      <c r="H201" s="492">
        <v>22300</v>
      </c>
      <c r="I201" s="166">
        <f t="shared" si="51"/>
        <v>22300</v>
      </c>
      <c r="J201" s="90">
        <f t="shared" si="52"/>
        <v>22300</v>
      </c>
      <c r="K201" s="163"/>
      <c r="L201" s="163"/>
      <c r="M201" s="163"/>
      <c r="N201" s="163" t="s">
        <v>45</v>
      </c>
      <c r="O201" s="117"/>
      <c r="P201" s="117"/>
      <c r="Q201" s="117"/>
      <c r="R201" s="117"/>
      <c r="BO201" s="852"/>
      <c r="BQ201" s="311"/>
      <c r="BR201" s="312">
        <v>100</v>
      </c>
      <c r="BW201" s="312">
        <v>5200</v>
      </c>
      <c r="BZ201" s="17">
        <v>2300</v>
      </c>
      <c r="CG201" s="312">
        <v>6700</v>
      </c>
      <c r="CN201" s="312">
        <v>8000</v>
      </c>
    </row>
    <row r="202" spans="1:92" s="17" customFormat="1" ht="21.75" customHeight="1" thickBot="1">
      <c r="A202" s="202" t="s">
        <v>85</v>
      </c>
      <c r="B202" s="345" t="s">
        <v>94</v>
      </c>
      <c r="C202" s="345" t="s">
        <v>138</v>
      </c>
      <c r="D202" s="163" t="s">
        <v>88</v>
      </c>
      <c r="E202" s="163"/>
      <c r="F202" s="163"/>
      <c r="G202" s="466" t="s">
        <v>175</v>
      </c>
      <c r="H202" s="493">
        <v>78700</v>
      </c>
      <c r="I202" s="166">
        <f t="shared" si="51"/>
        <v>78700</v>
      </c>
      <c r="J202" s="90">
        <f t="shared" si="52"/>
        <v>78700</v>
      </c>
      <c r="K202" s="163"/>
      <c r="L202" s="163"/>
      <c r="M202" s="163"/>
      <c r="N202" s="163" t="s">
        <v>45</v>
      </c>
      <c r="O202" s="117"/>
      <c r="P202" s="117"/>
      <c r="Q202" s="117"/>
      <c r="R202" s="117"/>
      <c r="BO202" s="432"/>
      <c r="BQ202" s="311"/>
      <c r="BR202" s="406">
        <v>20000</v>
      </c>
      <c r="BW202" s="406">
        <v>18000</v>
      </c>
      <c r="BZ202" s="17">
        <v>4000</v>
      </c>
      <c r="CG202" s="406">
        <v>15200</v>
      </c>
      <c r="CN202" s="406">
        <v>21500</v>
      </c>
    </row>
    <row r="203" spans="1:92" s="17" customFormat="1" ht="21.75" customHeight="1">
      <c r="A203" s="202" t="s">
        <v>85</v>
      </c>
      <c r="B203" s="427" t="s">
        <v>139</v>
      </c>
      <c r="C203" s="429" t="s">
        <v>140</v>
      </c>
      <c r="D203" s="163" t="s">
        <v>88</v>
      </c>
      <c r="E203" s="163"/>
      <c r="F203" s="163"/>
      <c r="G203" s="466" t="s">
        <v>175</v>
      </c>
      <c r="H203" s="494">
        <v>1800</v>
      </c>
      <c r="I203" s="166">
        <f t="shared" si="51"/>
        <v>1800</v>
      </c>
      <c r="J203" s="90">
        <f t="shared" si="52"/>
        <v>1800</v>
      </c>
      <c r="K203" s="163"/>
      <c r="L203" s="163"/>
      <c r="M203" s="163"/>
      <c r="N203" s="163" t="s">
        <v>45</v>
      </c>
      <c r="O203" s="117"/>
      <c r="P203" s="117"/>
      <c r="Q203" s="117"/>
      <c r="R203" s="117"/>
      <c r="BO203" s="853"/>
      <c r="BQ203" s="311"/>
      <c r="BR203" s="314">
        <v>1100</v>
      </c>
      <c r="BW203" s="314">
        <v>100</v>
      </c>
      <c r="BZ203" s="17">
        <v>200</v>
      </c>
      <c r="CG203" s="314">
        <v>400</v>
      </c>
      <c r="CN203" s="314"/>
    </row>
    <row r="204" spans="1:92" s="17" customFormat="1" ht="21.75" customHeight="1">
      <c r="A204" s="202" t="s">
        <v>85</v>
      </c>
      <c r="B204" s="427" t="s">
        <v>141</v>
      </c>
      <c r="C204" s="429" t="s">
        <v>142</v>
      </c>
      <c r="D204" s="163" t="s">
        <v>88</v>
      </c>
      <c r="E204" s="163"/>
      <c r="F204" s="163"/>
      <c r="G204" s="466" t="s">
        <v>175</v>
      </c>
      <c r="H204" s="491">
        <v>4900</v>
      </c>
      <c r="I204" s="166">
        <f t="shared" si="51"/>
        <v>4900</v>
      </c>
      <c r="J204" s="90">
        <f t="shared" si="52"/>
        <v>4900</v>
      </c>
      <c r="K204" s="163"/>
      <c r="L204" s="163"/>
      <c r="M204" s="163"/>
      <c r="N204" s="163" t="s">
        <v>45</v>
      </c>
      <c r="O204" s="117"/>
      <c r="P204" s="117"/>
      <c r="Q204" s="117"/>
      <c r="R204" s="117"/>
      <c r="BO204" s="433"/>
      <c r="BQ204" s="311"/>
      <c r="BR204" s="311"/>
      <c r="BW204" s="311"/>
      <c r="BZ204" s="17">
        <v>0</v>
      </c>
      <c r="CG204" s="311">
        <v>600</v>
      </c>
      <c r="CN204" s="311">
        <v>4300</v>
      </c>
    </row>
    <row r="205" spans="1:92" s="17" customFormat="1" ht="21.75" customHeight="1" thickBot="1">
      <c r="A205" s="202" t="s">
        <v>85</v>
      </c>
      <c r="B205" s="427" t="s">
        <v>143</v>
      </c>
      <c r="C205" s="428" t="s">
        <v>144</v>
      </c>
      <c r="D205" s="163" t="s">
        <v>88</v>
      </c>
      <c r="E205" s="163"/>
      <c r="F205" s="163"/>
      <c r="G205" s="466" t="s">
        <v>175</v>
      </c>
      <c r="H205" s="492">
        <v>22600</v>
      </c>
      <c r="I205" s="166">
        <f t="shared" si="51"/>
        <v>22600</v>
      </c>
      <c r="J205" s="90">
        <f t="shared" si="52"/>
        <v>22600</v>
      </c>
      <c r="K205" s="163"/>
      <c r="L205" s="163"/>
      <c r="M205" s="163"/>
      <c r="N205" s="163" t="s">
        <v>45</v>
      </c>
      <c r="O205" s="117"/>
      <c r="P205" s="117"/>
      <c r="Q205" s="117"/>
      <c r="R205" s="117"/>
      <c r="BO205" s="852">
        <v>2500</v>
      </c>
      <c r="BQ205" s="311"/>
      <c r="BR205" s="312">
        <v>2500</v>
      </c>
      <c r="BW205" s="312"/>
      <c r="BZ205" s="17">
        <v>0</v>
      </c>
      <c r="CG205" s="312">
        <v>7000</v>
      </c>
      <c r="CN205" s="312">
        <v>10600</v>
      </c>
    </row>
    <row r="206" spans="1:92" s="17" customFormat="1" ht="21.75" customHeight="1" thickBot="1">
      <c r="A206" s="202" t="s">
        <v>85</v>
      </c>
      <c r="B206" s="345" t="s">
        <v>102</v>
      </c>
      <c r="C206" s="345" t="s">
        <v>145</v>
      </c>
      <c r="D206" s="163" t="s">
        <v>88</v>
      </c>
      <c r="E206" s="163"/>
      <c r="F206" s="163"/>
      <c r="G206" s="466" t="s">
        <v>175</v>
      </c>
      <c r="H206" s="493">
        <v>9100</v>
      </c>
      <c r="I206" s="166">
        <f t="shared" si="51"/>
        <v>9100</v>
      </c>
      <c r="J206" s="90">
        <f t="shared" si="52"/>
        <v>9100</v>
      </c>
      <c r="K206" s="163"/>
      <c r="L206" s="163"/>
      <c r="M206" s="163"/>
      <c r="N206" s="163" t="s">
        <v>45</v>
      </c>
      <c r="O206" s="117"/>
      <c r="P206" s="117"/>
      <c r="Q206" s="117"/>
      <c r="R206" s="117"/>
      <c r="BO206" s="432"/>
      <c r="BQ206" s="311"/>
      <c r="BR206" s="432">
        <v>1300</v>
      </c>
      <c r="BW206" s="432">
        <v>7800</v>
      </c>
      <c r="BZ206" s="17">
        <v>0</v>
      </c>
      <c r="CG206" s="313"/>
      <c r="CN206" s="313"/>
    </row>
    <row r="207" spans="1:92" s="17" customFormat="1" ht="21.75" customHeight="1">
      <c r="A207" s="202" t="s">
        <v>85</v>
      </c>
      <c r="B207" s="427" t="s">
        <v>146</v>
      </c>
      <c r="C207" s="318" t="s">
        <v>147</v>
      </c>
      <c r="D207" s="163" t="s">
        <v>88</v>
      </c>
      <c r="E207" s="163"/>
      <c r="F207" s="163"/>
      <c r="G207" s="466" t="s">
        <v>175</v>
      </c>
      <c r="H207" s="494">
        <v>0</v>
      </c>
      <c r="I207" s="166">
        <f t="shared" si="51"/>
        <v>0</v>
      </c>
      <c r="J207" s="90">
        <f t="shared" si="52"/>
        <v>0</v>
      </c>
      <c r="K207" s="163"/>
      <c r="L207" s="163"/>
      <c r="M207" s="163"/>
      <c r="N207" s="163" t="s">
        <v>45</v>
      </c>
      <c r="O207" s="117"/>
      <c r="P207" s="117"/>
      <c r="Q207" s="117"/>
      <c r="R207" s="117"/>
      <c r="BO207" s="853"/>
      <c r="BQ207" s="311"/>
      <c r="BR207" s="314"/>
      <c r="BW207" s="314"/>
      <c r="BZ207" s="17">
        <v>0</v>
      </c>
      <c r="CG207" s="314"/>
      <c r="CN207" s="314">
        <v>0</v>
      </c>
    </row>
    <row r="208" spans="1:92" s="17" customFormat="1" ht="21.75" customHeight="1">
      <c r="A208" s="202" t="s">
        <v>85</v>
      </c>
      <c r="B208" s="427" t="s">
        <v>148</v>
      </c>
      <c r="C208" s="316" t="s">
        <v>149</v>
      </c>
      <c r="D208" s="163" t="s">
        <v>88</v>
      </c>
      <c r="E208" s="163"/>
      <c r="F208" s="163"/>
      <c r="G208" s="466" t="s">
        <v>175</v>
      </c>
      <c r="H208" s="491">
        <v>0</v>
      </c>
      <c r="I208" s="166">
        <f t="shared" si="51"/>
        <v>0</v>
      </c>
      <c r="J208" s="90">
        <f t="shared" si="52"/>
        <v>0</v>
      </c>
      <c r="K208" s="163"/>
      <c r="L208" s="163"/>
      <c r="M208" s="163"/>
      <c r="N208" s="163" t="s">
        <v>45</v>
      </c>
      <c r="O208" s="117"/>
      <c r="P208" s="117"/>
      <c r="Q208" s="117"/>
      <c r="R208" s="117"/>
      <c r="BO208" s="433"/>
      <c r="BQ208" s="311"/>
      <c r="BR208" s="311"/>
      <c r="BW208" s="311"/>
      <c r="BZ208" s="17">
        <v>0</v>
      </c>
      <c r="CG208" s="311"/>
      <c r="CN208" s="311">
        <v>0</v>
      </c>
    </row>
    <row r="209" spans="1:96" s="17" customFormat="1" ht="21.75" customHeight="1">
      <c r="A209" s="202" t="s">
        <v>85</v>
      </c>
      <c r="B209" s="427" t="s">
        <v>150</v>
      </c>
      <c r="C209" s="316" t="s">
        <v>151</v>
      </c>
      <c r="D209" s="163" t="s">
        <v>88</v>
      </c>
      <c r="E209" s="163"/>
      <c r="F209" s="163"/>
      <c r="G209" s="466" t="s">
        <v>175</v>
      </c>
      <c r="H209" s="491">
        <v>0</v>
      </c>
      <c r="I209" s="166">
        <f t="shared" si="51"/>
        <v>0</v>
      </c>
      <c r="J209" s="90">
        <f t="shared" si="52"/>
        <v>0</v>
      </c>
      <c r="K209" s="163"/>
      <c r="L209" s="163"/>
      <c r="M209" s="163"/>
      <c r="N209" s="163" t="s">
        <v>45</v>
      </c>
      <c r="O209" s="117"/>
      <c r="P209" s="117"/>
      <c r="Q209" s="117"/>
      <c r="R209" s="117"/>
      <c r="BO209" s="433"/>
      <c r="BQ209" s="311"/>
      <c r="BR209" s="311"/>
      <c r="BW209" s="311"/>
      <c r="BZ209" s="17">
        <v>0</v>
      </c>
      <c r="CG209" s="311"/>
      <c r="CN209" s="311">
        <v>0</v>
      </c>
    </row>
    <row r="210" spans="1:96" s="17" customFormat="1" ht="21.75" customHeight="1">
      <c r="A210" s="202" t="s">
        <v>85</v>
      </c>
      <c r="B210" s="427" t="s">
        <v>152</v>
      </c>
      <c r="C210" s="316" t="s">
        <v>153</v>
      </c>
      <c r="D210" s="163" t="s">
        <v>88</v>
      </c>
      <c r="E210" s="163"/>
      <c r="F210" s="163"/>
      <c r="G210" s="466" t="s">
        <v>175</v>
      </c>
      <c r="H210" s="491">
        <v>0</v>
      </c>
      <c r="I210" s="166">
        <f t="shared" si="51"/>
        <v>0</v>
      </c>
      <c r="J210" s="90">
        <f t="shared" si="52"/>
        <v>0</v>
      </c>
      <c r="K210" s="163"/>
      <c r="L210" s="163"/>
      <c r="M210" s="163"/>
      <c r="N210" s="163" t="s">
        <v>45</v>
      </c>
      <c r="O210" s="117"/>
      <c r="P210" s="117"/>
      <c r="Q210" s="117"/>
      <c r="R210" s="117"/>
      <c r="BO210" s="433"/>
      <c r="BQ210" s="311"/>
      <c r="BR210" s="311"/>
      <c r="BW210" s="311"/>
      <c r="BZ210" s="17">
        <v>0</v>
      </c>
      <c r="CG210" s="311"/>
      <c r="CN210" s="311">
        <v>0</v>
      </c>
    </row>
    <row r="211" spans="1:96" s="17" customFormat="1" ht="21.75" customHeight="1">
      <c r="A211" s="202" t="s">
        <v>85</v>
      </c>
      <c r="B211" s="427" t="s">
        <v>154</v>
      </c>
      <c r="C211" s="316" t="s">
        <v>155</v>
      </c>
      <c r="D211" s="163" t="s">
        <v>88</v>
      </c>
      <c r="E211" s="163"/>
      <c r="F211" s="163"/>
      <c r="G211" s="466" t="s">
        <v>175</v>
      </c>
      <c r="H211" s="491">
        <v>1400</v>
      </c>
      <c r="I211" s="166">
        <f t="shared" si="51"/>
        <v>1400</v>
      </c>
      <c r="J211" s="90">
        <f t="shared" si="52"/>
        <v>1400</v>
      </c>
      <c r="K211" s="163"/>
      <c r="L211" s="163"/>
      <c r="M211" s="163"/>
      <c r="N211" s="163" t="s">
        <v>45</v>
      </c>
      <c r="O211" s="117"/>
      <c r="P211" s="117"/>
      <c r="Q211" s="117"/>
      <c r="R211" s="117"/>
      <c r="BO211" s="433"/>
      <c r="BQ211" s="311"/>
      <c r="BR211" s="311"/>
      <c r="BW211" s="311"/>
      <c r="BZ211" s="17">
        <v>300</v>
      </c>
      <c r="CG211" s="311">
        <v>400</v>
      </c>
      <c r="CN211" s="311">
        <v>700</v>
      </c>
    </row>
    <row r="212" spans="1:96" s="17" customFormat="1" ht="21.75" customHeight="1">
      <c r="A212" s="202" t="s">
        <v>85</v>
      </c>
      <c r="B212" s="427" t="s">
        <v>156</v>
      </c>
      <c r="C212" s="316" t="s">
        <v>157</v>
      </c>
      <c r="D212" s="163" t="s">
        <v>88</v>
      </c>
      <c r="E212" s="163"/>
      <c r="F212" s="163"/>
      <c r="G212" s="466" t="s">
        <v>175</v>
      </c>
      <c r="H212" s="491">
        <v>1400</v>
      </c>
      <c r="I212" s="166">
        <f t="shared" si="51"/>
        <v>1400</v>
      </c>
      <c r="J212" s="90">
        <f t="shared" si="52"/>
        <v>1400</v>
      </c>
      <c r="K212" s="163"/>
      <c r="L212" s="163"/>
      <c r="M212" s="163"/>
      <c r="N212" s="163" t="s">
        <v>45</v>
      </c>
      <c r="O212" s="117"/>
      <c r="P212" s="117"/>
      <c r="Q212" s="117"/>
      <c r="R212" s="117"/>
      <c r="BO212" s="433"/>
      <c r="BQ212" s="311"/>
      <c r="BR212" s="311"/>
      <c r="BW212" s="311"/>
      <c r="BZ212" s="17">
        <v>400</v>
      </c>
      <c r="CG212" s="311">
        <v>400</v>
      </c>
      <c r="CN212" s="311">
        <v>600</v>
      </c>
    </row>
    <row r="213" spans="1:96" s="17" customFormat="1" ht="21.75" customHeight="1">
      <c r="A213" s="202" t="s">
        <v>85</v>
      </c>
      <c r="B213" s="427" t="s">
        <v>158</v>
      </c>
      <c r="C213" s="316" t="s">
        <v>159</v>
      </c>
      <c r="D213" s="163" t="s">
        <v>88</v>
      </c>
      <c r="E213" s="163"/>
      <c r="F213" s="163"/>
      <c r="G213" s="466" t="s">
        <v>175</v>
      </c>
      <c r="H213" s="491">
        <v>1700</v>
      </c>
      <c r="I213" s="166">
        <f t="shared" si="51"/>
        <v>1700</v>
      </c>
      <c r="J213" s="90">
        <f t="shared" si="52"/>
        <v>1700</v>
      </c>
      <c r="K213" s="163"/>
      <c r="L213" s="163"/>
      <c r="M213" s="163"/>
      <c r="N213" s="163" t="s">
        <v>45</v>
      </c>
      <c r="O213" s="117"/>
      <c r="P213" s="117"/>
      <c r="Q213" s="117"/>
      <c r="R213" s="117"/>
      <c r="BO213" s="433"/>
      <c r="BQ213" s="311"/>
      <c r="BR213" s="311">
        <v>1400</v>
      </c>
      <c r="BW213" s="311"/>
      <c r="BZ213" s="17">
        <v>300</v>
      </c>
      <c r="CG213" s="311">
        <v>0</v>
      </c>
      <c r="CN213" s="311">
        <v>0</v>
      </c>
    </row>
    <row r="214" spans="1:96" s="17" customFormat="1" ht="21.75" customHeight="1">
      <c r="A214" s="202" t="s">
        <v>85</v>
      </c>
      <c r="B214" s="427" t="s">
        <v>160</v>
      </c>
      <c r="C214" s="319" t="s">
        <v>161</v>
      </c>
      <c r="D214" s="163" t="s">
        <v>88</v>
      </c>
      <c r="E214" s="163"/>
      <c r="F214" s="163"/>
      <c r="G214" s="466" t="s">
        <v>175</v>
      </c>
      <c r="H214" s="491">
        <v>4700</v>
      </c>
      <c r="I214" s="166">
        <f t="shared" si="51"/>
        <v>4700</v>
      </c>
      <c r="J214" s="90">
        <f t="shared" si="52"/>
        <v>4700</v>
      </c>
      <c r="K214" s="163"/>
      <c r="L214" s="163"/>
      <c r="M214" s="163"/>
      <c r="N214" s="163" t="s">
        <v>45</v>
      </c>
      <c r="O214" s="117"/>
      <c r="P214" s="117"/>
      <c r="Q214" s="117"/>
      <c r="R214" s="117"/>
      <c r="BO214" s="433">
        <v>1400</v>
      </c>
      <c r="BQ214" s="311"/>
      <c r="BR214" s="311">
        <v>600</v>
      </c>
      <c r="BW214" s="311">
        <v>2000</v>
      </c>
      <c r="BZ214" s="17">
        <v>0</v>
      </c>
      <c r="CG214" s="311">
        <v>700</v>
      </c>
      <c r="CN214" s="311">
        <v>0</v>
      </c>
    </row>
    <row r="215" spans="1:96" s="17" customFormat="1" ht="21.75" customHeight="1" thickBot="1">
      <c r="A215" s="202" t="s">
        <v>85</v>
      </c>
      <c r="B215" s="427" t="s">
        <v>162</v>
      </c>
      <c r="C215" s="319" t="s">
        <v>163</v>
      </c>
      <c r="D215" s="163" t="s">
        <v>88</v>
      </c>
      <c r="E215" s="163"/>
      <c r="F215" s="163"/>
      <c r="G215" s="466" t="s">
        <v>175</v>
      </c>
      <c r="H215" s="492">
        <v>5500</v>
      </c>
      <c r="I215" s="166">
        <f t="shared" si="51"/>
        <v>5500</v>
      </c>
      <c r="J215" s="90">
        <f t="shared" si="52"/>
        <v>5500</v>
      </c>
      <c r="K215" s="163"/>
      <c r="L215" s="163"/>
      <c r="M215" s="163"/>
      <c r="N215" s="163" t="s">
        <v>45</v>
      </c>
      <c r="O215" s="117"/>
      <c r="P215" s="117"/>
      <c r="Q215" s="117"/>
      <c r="R215" s="117"/>
      <c r="BO215" s="852">
        <v>600</v>
      </c>
      <c r="BQ215" s="311"/>
      <c r="BR215" s="312">
        <v>2900</v>
      </c>
      <c r="BW215" s="312"/>
      <c r="BZ215" s="17">
        <v>0</v>
      </c>
      <c r="CG215" s="312">
        <v>1200</v>
      </c>
      <c r="CN215" s="312">
        <v>800</v>
      </c>
    </row>
    <row r="216" spans="1:96" s="17" customFormat="1" ht="21.75" customHeight="1" thickBot="1">
      <c r="A216" s="202" t="s">
        <v>85</v>
      </c>
      <c r="B216" s="320" t="s">
        <v>122</v>
      </c>
      <c r="C216" s="320" t="s">
        <v>164</v>
      </c>
      <c r="D216" s="163" t="s">
        <v>88</v>
      </c>
      <c r="E216" s="163"/>
      <c r="F216" s="163"/>
      <c r="G216" s="466" t="s">
        <v>175</v>
      </c>
      <c r="H216" s="493">
        <v>24700</v>
      </c>
      <c r="I216" s="166">
        <f t="shared" si="51"/>
        <v>24700</v>
      </c>
      <c r="J216" s="90">
        <f t="shared" si="52"/>
        <v>24700</v>
      </c>
      <c r="K216" s="163"/>
      <c r="L216" s="163"/>
      <c r="M216" s="163"/>
      <c r="N216" s="163" t="s">
        <v>45</v>
      </c>
      <c r="O216" s="117"/>
      <c r="P216" s="117"/>
      <c r="Q216" s="117"/>
      <c r="R216" s="117"/>
      <c r="BO216" s="432">
        <v>3500</v>
      </c>
      <c r="BQ216" s="311"/>
      <c r="BR216" s="432">
        <v>6500</v>
      </c>
      <c r="BW216" s="432">
        <v>4000</v>
      </c>
      <c r="BZ216" s="17">
        <v>3000</v>
      </c>
      <c r="CG216" s="313">
        <v>6200</v>
      </c>
      <c r="CN216" s="313">
        <v>1500</v>
      </c>
    </row>
    <row r="217" spans="1:96" s="17" customFormat="1" ht="21.75" customHeight="1">
      <c r="A217" s="202" t="s">
        <v>85</v>
      </c>
      <c r="B217" s="427" t="s">
        <v>165</v>
      </c>
      <c r="C217" s="318" t="s">
        <v>166</v>
      </c>
      <c r="D217" s="163" t="s">
        <v>88</v>
      </c>
      <c r="E217" s="163"/>
      <c r="F217" s="163"/>
      <c r="G217" s="466" t="s">
        <v>175</v>
      </c>
      <c r="H217" s="494">
        <v>1700</v>
      </c>
      <c r="I217" s="166">
        <f t="shared" si="51"/>
        <v>1700</v>
      </c>
      <c r="J217" s="90">
        <f t="shared" si="52"/>
        <v>1700</v>
      </c>
      <c r="K217" s="163"/>
      <c r="L217" s="163"/>
      <c r="M217" s="163"/>
      <c r="N217" s="163" t="s">
        <v>45</v>
      </c>
      <c r="O217" s="117"/>
      <c r="P217" s="117"/>
      <c r="Q217" s="117"/>
      <c r="R217" s="117"/>
      <c r="BO217" s="853">
        <v>200</v>
      </c>
      <c r="BQ217" s="311"/>
      <c r="BR217" s="314">
        <v>700</v>
      </c>
      <c r="BW217" s="314">
        <v>0</v>
      </c>
      <c r="BZ217" s="17">
        <v>500</v>
      </c>
      <c r="CG217" s="314"/>
      <c r="CN217" s="314">
        <v>300</v>
      </c>
    </row>
    <row r="218" spans="1:96" s="17" customFormat="1" ht="21.75" customHeight="1">
      <c r="A218" s="202" t="s">
        <v>85</v>
      </c>
      <c r="B218" s="427" t="s">
        <v>167</v>
      </c>
      <c r="C218" s="316" t="s">
        <v>168</v>
      </c>
      <c r="D218" s="163" t="s">
        <v>88</v>
      </c>
      <c r="E218" s="163"/>
      <c r="F218" s="163"/>
      <c r="G218" s="466" t="s">
        <v>175</v>
      </c>
      <c r="H218" s="491">
        <v>4700</v>
      </c>
      <c r="I218" s="166">
        <f t="shared" si="51"/>
        <v>4700</v>
      </c>
      <c r="J218" s="90">
        <f t="shared" si="52"/>
        <v>4700</v>
      </c>
      <c r="K218" s="163"/>
      <c r="L218" s="163"/>
      <c r="M218" s="163"/>
      <c r="N218" s="163" t="s">
        <v>45</v>
      </c>
      <c r="O218" s="117"/>
      <c r="P218" s="117"/>
      <c r="Q218" s="117"/>
      <c r="R218" s="117"/>
      <c r="BO218" s="433">
        <v>1400</v>
      </c>
      <c r="BQ218" s="311"/>
      <c r="BR218" s="311">
        <v>100</v>
      </c>
      <c r="BW218" s="311">
        <v>700</v>
      </c>
      <c r="BZ218" s="17">
        <v>500</v>
      </c>
      <c r="CG218" s="311">
        <v>1500</v>
      </c>
      <c r="CN218" s="311">
        <v>500</v>
      </c>
    </row>
    <row r="219" spans="1:96" s="17" customFormat="1" ht="21.75" customHeight="1">
      <c r="A219" s="202" t="s">
        <v>85</v>
      </c>
      <c r="B219" s="427" t="s">
        <v>169</v>
      </c>
      <c r="C219" s="316" t="s">
        <v>170</v>
      </c>
      <c r="D219" s="163" t="s">
        <v>88</v>
      </c>
      <c r="E219" s="163"/>
      <c r="F219" s="163"/>
      <c r="G219" s="466" t="s">
        <v>175</v>
      </c>
      <c r="H219" s="491">
        <v>5500</v>
      </c>
      <c r="I219" s="166">
        <f t="shared" si="51"/>
        <v>5500</v>
      </c>
      <c r="J219" s="90">
        <f t="shared" si="52"/>
        <v>5500</v>
      </c>
      <c r="K219" s="163"/>
      <c r="L219" s="163"/>
      <c r="M219" s="163"/>
      <c r="N219" s="163" t="s">
        <v>45</v>
      </c>
      <c r="O219" s="117"/>
      <c r="P219" s="117"/>
      <c r="Q219" s="117"/>
      <c r="R219" s="117"/>
      <c r="BO219" s="433">
        <v>600</v>
      </c>
      <c r="BQ219" s="311"/>
      <c r="BR219" s="311">
        <v>1300</v>
      </c>
      <c r="BW219" s="311">
        <v>2000</v>
      </c>
      <c r="BZ219" s="17">
        <v>0</v>
      </c>
      <c r="CG219" s="311">
        <v>1000</v>
      </c>
      <c r="CN219" s="311">
        <v>600</v>
      </c>
    </row>
    <row r="220" spans="1:96" s="17" customFormat="1" ht="21.75" customHeight="1">
      <c r="A220" s="202" t="s">
        <v>85</v>
      </c>
      <c r="B220" s="163"/>
      <c r="C220" s="163"/>
      <c r="D220" s="163"/>
      <c r="E220" s="163"/>
      <c r="F220" s="163"/>
      <c r="G220" s="164"/>
      <c r="H220" s="89">
        <f>SUM(H199:H219)</f>
        <v>196600</v>
      </c>
      <c r="I220" s="89">
        <f>SUM(I199:I219)</f>
        <v>196600</v>
      </c>
      <c r="J220" s="163"/>
      <c r="K220" s="163"/>
      <c r="L220" s="163"/>
      <c r="M220" s="163"/>
      <c r="N220" s="163"/>
      <c r="O220" s="117"/>
      <c r="P220" s="117"/>
      <c r="Q220" s="117"/>
      <c r="R220" s="117"/>
    </row>
    <row r="221" spans="1:96" s="17" customFormat="1" ht="21.75" customHeight="1">
      <c r="A221" s="202" t="s">
        <v>85</v>
      </c>
      <c r="B221" s="427" t="s">
        <v>131</v>
      </c>
      <c r="C221" s="261" t="s">
        <v>132</v>
      </c>
      <c r="D221" s="163" t="s">
        <v>88</v>
      </c>
      <c r="E221" s="163"/>
      <c r="F221" s="163"/>
      <c r="G221" s="466" t="s">
        <v>176</v>
      </c>
      <c r="H221" s="491">
        <v>300</v>
      </c>
      <c r="I221" s="166">
        <f t="shared" ref="I221:I241" si="53">SUM(AG221:CS221)</f>
        <v>300</v>
      </c>
      <c r="J221" s="90">
        <f t="shared" ref="J221:J241" si="54">SUM(O221:LS221)</f>
        <v>300</v>
      </c>
      <c r="K221" s="163"/>
      <c r="L221" s="163"/>
      <c r="M221" s="163"/>
      <c r="N221" s="163" t="s">
        <v>45</v>
      </c>
      <c r="O221" s="117"/>
      <c r="P221" s="117"/>
      <c r="Q221" s="117"/>
      <c r="R221" s="117"/>
      <c r="CM221" s="17">
        <v>300</v>
      </c>
      <c r="CR221" s="394">
        <v>0</v>
      </c>
    </row>
    <row r="222" spans="1:96" s="17" customFormat="1" ht="21.75" customHeight="1">
      <c r="A222" s="202" t="s">
        <v>85</v>
      </c>
      <c r="B222" s="427" t="s">
        <v>134</v>
      </c>
      <c r="C222" s="261" t="s">
        <v>135</v>
      </c>
      <c r="D222" s="163" t="s">
        <v>88</v>
      </c>
      <c r="E222" s="163"/>
      <c r="F222" s="163"/>
      <c r="G222" s="466" t="s">
        <v>176</v>
      </c>
      <c r="H222" s="491">
        <v>2800</v>
      </c>
      <c r="I222" s="166">
        <f t="shared" si="53"/>
        <v>2800</v>
      </c>
      <c r="J222" s="90">
        <f t="shared" si="54"/>
        <v>2800</v>
      </c>
      <c r="K222" s="163"/>
      <c r="L222" s="163"/>
      <c r="M222" s="163"/>
      <c r="N222" s="163" t="s">
        <v>45</v>
      </c>
      <c r="O222" s="117"/>
      <c r="P222" s="117"/>
      <c r="Q222" s="117"/>
      <c r="R222" s="117"/>
      <c r="CM222" s="17">
        <v>0</v>
      </c>
      <c r="CR222" s="311">
        <v>2800</v>
      </c>
    </row>
    <row r="223" spans="1:96" s="17" customFormat="1" ht="21.75" customHeight="1" thickBot="1">
      <c r="A223" s="202" t="s">
        <v>85</v>
      </c>
      <c r="B223" s="430" t="s">
        <v>136</v>
      </c>
      <c r="C223" s="428" t="s">
        <v>137</v>
      </c>
      <c r="D223" s="163" t="s">
        <v>88</v>
      </c>
      <c r="E223" s="163"/>
      <c r="F223" s="163"/>
      <c r="G223" s="466" t="s">
        <v>176</v>
      </c>
      <c r="H223" s="492">
        <v>2900</v>
      </c>
      <c r="I223" s="166">
        <f t="shared" si="53"/>
        <v>2900</v>
      </c>
      <c r="J223" s="90">
        <f t="shared" si="54"/>
        <v>2900</v>
      </c>
      <c r="K223" s="163"/>
      <c r="L223" s="163"/>
      <c r="M223" s="163"/>
      <c r="N223" s="163" t="s">
        <v>45</v>
      </c>
      <c r="O223" s="117"/>
      <c r="P223" s="117"/>
      <c r="Q223" s="117"/>
      <c r="R223" s="117"/>
      <c r="CM223" s="17">
        <v>0</v>
      </c>
      <c r="CR223" s="312">
        <v>2900</v>
      </c>
    </row>
    <row r="224" spans="1:96" s="17" customFormat="1" ht="21.75" customHeight="1" thickBot="1">
      <c r="A224" s="202" t="s">
        <v>85</v>
      </c>
      <c r="B224" s="345" t="s">
        <v>94</v>
      </c>
      <c r="C224" s="345" t="s">
        <v>138</v>
      </c>
      <c r="D224" s="163" t="s">
        <v>88</v>
      </c>
      <c r="E224" s="163"/>
      <c r="F224" s="163"/>
      <c r="G224" s="466" t="s">
        <v>176</v>
      </c>
      <c r="H224" s="493">
        <v>11400</v>
      </c>
      <c r="I224" s="166">
        <f t="shared" si="53"/>
        <v>11400</v>
      </c>
      <c r="J224" s="90">
        <f t="shared" si="54"/>
        <v>11400</v>
      </c>
      <c r="K224" s="163"/>
      <c r="L224" s="163"/>
      <c r="M224" s="163"/>
      <c r="N224" s="163" t="s">
        <v>45</v>
      </c>
      <c r="O224" s="117"/>
      <c r="P224" s="117"/>
      <c r="Q224" s="117"/>
      <c r="R224" s="117"/>
      <c r="CM224" s="17">
        <v>0</v>
      </c>
      <c r="CR224" s="313">
        <v>11400</v>
      </c>
    </row>
    <row r="225" spans="1:96" s="17" customFormat="1" ht="21.75" customHeight="1">
      <c r="A225" s="202" t="s">
        <v>85</v>
      </c>
      <c r="B225" s="431" t="s">
        <v>139</v>
      </c>
      <c r="C225" s="429" t="s">
        <v>140</v>
      </c>
      <c r="D225" s="163" t="s">
        <v>88</v>
      </c>
      <c r="E225" s="163"/>
      <c r="F225" s="163"/>
      <c r="G225" s="466" t="s">
        <v>176</v>
      </c>
      <c r="H225" s="494">
        <v>300</v>
      </c>
      <c r="I225" s="166">
        <f t="shared" si="53"/>
        <v>300</v>
      </c>
      <c r="J225" s="90">
        <f t="shared" si="54"/>
        <v>300</v>
      </c>
      <c r="K225" s="163"/>
      <c r="L225" s="163"/>
      <c r="M225" s="163"/>
      <c r="N225" s="163" t="s">
        <v>45</v>
      </c>
      <c r="O225" s="117"/>
      <c r="P225" s="117"/>
      <c r="Q225" s="117"/>
      <c r="R225" s="117"/>
      <c r="CM225" s="17">
        <v>300</v>
      </c>
      <c r="CR225" s="396"/>
    </row>
    <row r="226" spans="1:96" s="17" customFormat="1" ht="21.75" customHeight="1">
      <c r="A226" s="202" t="s">
        <v>85</v>
      </c>
      <c r="B226" s="427" t="s">
        <v>141</v>
      </c>
      <c r="C226" s="429" t="s">
        <v>142</v>
      </c>
      <c r="D226" s="163" t="s">
        <v>88</v>
      </c>
      <c r="E226" s="163"/>
      <c r="F226" s="163"/>
      <c r="G226" s="466" t="s">
        <v>176</v>
      </c>
      <c r="H226" s="491">
        <v>2700</v>
      </c>
      <c r="I226" s="166">
        <f t="shared" si="53"/>
        <v>2700</v>
      </c>
      <c r="J226" s="90">
        <f t="shared" si="54"/>
        <v>2700</v>
      </c>
      <c r="K226" s="163"/>
      <c r="L226" s="163"/>
      <c r="M226" s="163"/>
      <c r="N226" s="163" t="s">
        <v>45</v>
      </c>
      <c r="O226" s="117"/>
      <c r="P226" s="117"/>
      <c r="Q226" s="117"/>
      <c r="R226" s="117"/>
      <c r="CM226" s="17">
        <v>0</v>
      </c>
      <c r="CR226" s="311">
        <v>2700</v>
      </c>
    </row>
    <row r="227" spans="1:96" s="17" customFormat="1" ht="21.75" customHeight="1" thickBot="1">
      <c r="A227" s="202" t="s">
        <v>85</v>
      </c>
      <c r="B227" s="430" t="s">
        <v>143</v>
      </c>
      <c r="C227" s="428" t="s">
        <v>144</v>
      </c>
      <c r="D227" s="163" t="s">
        <v>88</v>
      </c>
      <c r="E227" s="163"/>
      <c r="F227" s="163"/>
      <c r="G227" s="466" t="s">
        <v>176</v>
      </c>
      <c r="H227" s="492">
        <v>2600</v>
      </c>
      <c r="I227" s="166">
        <f t="shared" si="53"/>
        <v>2600</v>
      </c>
      <c r="J227" s="90">
        <f t="shared" si="54"/>
        <v>2600</v>
      </c>
      <c r="K227" s="163"/>
      <c r="L227" s="163"/>
      <c r="M227" s="163"/>
      <c r="N227" s="163" t="s">
        <v>45</v>
      </c>
      <c r="O227" s="117"/>
      <c r="P227" s="117"/>
      <c r="Q227" s="117"/>
      <c r="R227" s="117"/>
      <c r="CM227" s="17">
        <v>0</v>
      </c>
      <c r="CR227" s="312">
        <v>2600</v>
      </c>
    </row>
    <row r="228" spans="1:96" s="17" customFormat="1" ht="21.75" customHeight="1" thickBot="1">
      <c r="A228" s="202" t="s">
        <v>85</v>
      </c>
      <c r="B228" s="345" t="s">
        <v>102</v>
      </c>
      <c r="C228" s="345" t="s">
        <v>145</v>
      </c>
      <c r="D228" s="163" t="s">
        <v>88</v>
      </c>
      <c r="E228" s="163"/>
      <c r="F228" s="163"/>
      <c r="G228" s="466" t="s">
        <v>176</v>
      </c>
      <c r="H228" s="493">
        <v>0</v>
      </c>
      <c r="I228" s="166">
        <f t="shared" si="53"/>
        <v>0</v>
      </c>
      <c r="J228" s="90">
        <f t="shared" si="54"/>
        <v>0</v>
      </c>
      <c r="K228" s="163"/>
      <c r="L228" s="163"/>
      <c r="M228" s="163"/>
      <c r="N228" s="163" t="s">
        <v>45</v>
      </c>
      <c r="O228" s="117"/>
      <c r="P228" s="117"/>
      <c r="Q228" s="117"/>
      <c r="R228" s="117"/>
      <c r="CM228" s="17">
        <v>0</v>
      </c>
      <c r="CR228" s="313">
        <v>0</v>
      </c>
    </row>
    <row r="229" spans="1:96" s="17" customFormat="1" ht="21.75" customHeight="1">
      <c r="A229" s="202" t="s">
        <v>85</v>
      </c>
      <c r="B229" s="431" t="s">
        <v>146</v>
      </c>
      <c r="C229" s="318" t="s">
        <v>147</v>
      </c>
      <c r="D229" s="163" t="s">
        <v>88</v>
      </c>
      <c r="E229" s="163"/>
      <c r="F229" s="163"/>
      <c r="G229" s="466" t="s">
        <v>176</v>
      </c>
      <c r="H229" s="494">
        <v>0</v>
      </c>
      <c r="I229" s="166">
        <f t="shared" si="53"/>
        <v>0</v>
      </c>
      <c r="J229" s="90">
        <f t="shared" si="54"/>
        <v>0</v>
      </c>
      <c r="K229" s="163"/>
      <c r="L229" s="163"/>
      <c r="M229" s="163"/>
      <c r="N229" s="163" t="s">
        <v>45</v>
      </c>
      <c r="O229" s="117"/>
      <c r="P229" s="117"/>
      <c r="Q229" s="117"/>
      <c r="R229" s="117"/>
      <c r="CM229" s="17">
        <v>0</v>
      </c>
      <c r="CR229" s="314">
        <v>0</v>
      </c>
    </row>
    <row r="230" spans="1:96" s="17" customFormat="1" ht="21.75" customHeight="1">
      <c r="A230" s="202" t="s">
        <v>85</v>
      </c>
      <c r="B230" s="427" t="s">
        <v>148</v>
      </c>
      <c r="C230" s="316" t="s">
        <v>149</v>
      </c>
      <c r="D230" s="163" t="s">
        <v>88</v>
      </c>
      <c r="E230" s="163"/>
      <c r="F230" s="163"/>
      <c r="G230" s="466" t="s">
        <v>176</v>
      </c>
      <c r="H230" s="491">
        <v>0</v>
      </c>
      <c r="I230" s="166">
        <f t="shared" si="53"/>
        <v>0</v>
      </c>
      <c r="J230" s="90">
        <f t="shared" si="54"/>
        <v>0</v>
      </c>
      <c r="K230" s="163"/>
      <c r="L230" s="163"/>
      <c r="M230" s="163"/>
      <c r="N230" s="163" t="s">
        <v>45</v>
      </c>
      <c r="O230" s="117"/>
      <c r="P230" s="117"/>
      <c r="Q230" s="117"/>
      <c r="R230" s="117"/>
      <c r="CM230" s="17">
        <v>0</v>
      </c>
      <c r="CR230" s="311">
        <v>0</v>
      </c>
    </row>
    <row r="231" spans="1:96" s="17" customFormat="1" ht="21.75" customHeight="1">
      <c r="A231" s="202" t="s">
        <v>85</v>
      </c>
      <c r="B231" s="427" t="s">
        <v>150</v>
      </c>
      <c r="C231" s="316" t="s">
        <v>151</v>
      </c>
      <c r="D231" s="163" t="s">
        <v>88</v>
      </c>
      <c r="E231" s="163"/>
      <c r="F231" s="163"/>
      <c r="G231" s="466" t="s">
        <v>176</v>
      </c>
      <c r="H231" s="491">
        <v>0</v>
      </c>
      <c r="I231" s="166">
        <f t="shared" si="53"/>
        <v>0</v>
      </c>
      <c r="J231" s="90">
        <f t="shared" si="54"/>
        <v>0</v>
      </c>
      <c r="K231" s="163"/>
      <c r="L231" s="163"/>
      <c r="M231" s="163"/>
      <c r="N231" s="163" t="s">
        <v>45</v>
      </c>
      <c r="O231" s="117"/>
      <c r="P231" s="117"/>
      <c r="Q231" s="117"/>
      <c r="R231" s="117"/>
      <c r="CM231" s="17">
        <v>0</v>
      </c>
      <c r="CR231" s="311">
        <v>0</v>
      </c>
    </row>
    <row r="232" spans="1:96" s="17" customFormat="1" ht="21.75" customHeight="1">
      <c r="A232" s="202" t="s">
        <v>85</v>
      </c>
      <c r="B232" s="427" t="s">
        <v>152</v>
      </c>
      <c r="C232" s="316" t="s">
        <v>153</v>
      </c>
      <c r="D232" s="163" t="s">
        <v>88</v>
      </c>
      <c r="E232" s="163"/>
      <c r="F232" s="163"/>
      <c r="G232" s="466" t="s">
        <v>176</v>
      </c>
      <c r="H232" s="491">
        <v>0</v>
      </c>
      <c r="I232" s="166">
        <f t="shared" si="53"/>
        <v>0</v>
      </c>
      <c r="J232" s="90">
        <f t="shared" si="54"/>
        <v>0</v>
      </c>
      <c r="K232" s="163"/>
      <c r="L232" s="163"/>
      <c r="M232" s="163"/>
      <c r="N232" s="163" t="s">
        <v>45</v>
      </c>
      <c r="O232" s="117"/>
      <c r="P232" s="117"/>
      <c r="Q232" s="117"/>
      <c r="R232" s="117"/>
      <c r="CM232" s="17">
        <v>0</v>
      </c>
      <c r="CR232" s="311">
        <v>0</v>
      </c>
    </row>
    <row r="233" spans="1:96" s="17" customFormat="1" ht="21.75" customHeight="1">
      <c r="A233" s="202" t="s">
        <v>85</v>
      </c>
      <c r="B233" s="427" t="s">
        <v>154</v>
      </c>
      <c r="C233" s="316" t="s">
        <v>155</v>
      </c>
      <c r="D233" s="163" t="s">
        <v>88</v>
      </c>
      <c r="E233" s="163"/>
      <c r="F233" s="163"/>
      <c r="G233" s="466" t="s">
        <v>176</v>
      </c>
      <c r="H233" s="491">
        <v>0</v>
      </c>
      <c r="I233" s="166">
        <f t="shared" si="53"/>
        <v>0</v>
      </c>
      <c r="J233" s="90">
        <f t="shared" si="54"/>
        <v>0</v>
      </c>
      <c r="K233" s="163"/>
      <c r="L233" s="163"/>
      <c r="M233" s="163"/>
      <c r="N233" s="163" t="s">
        <v>45</v>
      </c>
      <c r="O233" s="117"/>
      <c r="P233" s="117"/>
      <c r="Q233" s="117"/>
      <c r="R233" s="117"/>
      <c r="CM233" s="17">
        <v>0</v>
      </c>
      <c r="CR233" s="311">
        <v>0</v>
      </c>
    </row>
    <row r="234" spans="1:96" s="17" customFormat="1" ht="21.75" customHeight="1">
      <c r="A234" s="202" t="s">
        <v>85</v>
      </c>
      <c r="B234" s="427" t="s">
        <v>156</v>
      </c>
      <c r="C234" s="316" t="s">
        <v>157</v>
      </c>
      <c r="D234" s="163" t="s">
        <v>88</v>
      </c>
      <c r="E234" s="163"/>
      <c r="F234" s="163"/>
      <c r="G234" s="466" t="s">
        <v>176</v>
      </c>
      <c r="H234" s="491">
        <v>0</v>
      </c>
      <c r="I234" s="166">
        <f t="shared" si="53"/>
        <v>0</v>
      </c>
      <c r="J234" s="90">
        <f t="shared" si="54"/>
        <v>0</v>
      </c>
      <c r="K234" s="163"/>
      <c r="L234" s="163"/>
      <c r="M234" s="163"/>
      <c r="N234" s="163" t="s">
        <v>45</v>
      </c>
      <c r="O234" s="117"/>
      <c r="P234" s="117"/>
      <c r="Q234" s="117"/>
      <c r="R234" s="117"/>
      <c r="CM234" s="17">
        <v>0</v>
      </c>
      <c r="CR234" s="311">
        <v>0</v>
      </c>
    </row>
    <row r="235" spans="1:96" s="17" customFormat="1" ht="21.75" customHeight="1">
      <c r="A235" s="202" t="s">
        <v>85</v>
      </c>
      <c r="B235" s="427" t="s">
        <v>158</v>
      </c>
      <c r="C235" s="316" t="s">
        <v>159</v>
      </c>
      <c r="D235" s="163" t="s">
        <v>88</v>
      </c>
      <c r="E235" s="163"/>
      <c r="F235" s="163"/>
      <c r="G235" s="466" t="s">
        <v>176</v>
      </c>
      <c r="H235" s="491">
        <v>300</v>
      </c>
      <c r="I235" s="166">
        <f t="shared" si="53"/>
        <v>300</v>
      </c>
      <c r="J235" s="90">
        <f t="shared" si="54"/>
        <v>300</v>
      </c>
      <c r="K235" s="163"/>
      <c r="L235" s="163"/>
      <c r="M235" s="163"/>
      <c r="N235" s="163" t="s">
        <v>45</v>
      </c>
      <c r="O235" s="117"/>
      <c r="P235" s="117"/>
      <c r="Q235" s="117"/>
      <c r="R235" s="117"/>
      <c r="CM235" s="17">
        <v>300</v>
      </c>
      <c r="CR235" s="394">
        <v>0</v>
      </c>
    </row>
    <row r="236" spans="1:96" s="17" customFormat="1" ht="21.75" customHeight="1">
      <c r="A236" s="202" t="s">
        <v>85</v>
      </c>
      <c r="B236" s="427" t="s">
        <v>160</v>
      </c>
      <c r="C236" s="319" t="s">
        <v>161</v>
      </c>
      <c r="D236" s="163" t="s">
        <v>88</v>
      </c>
      <c r="E236" s="163"/>
      <c r="F236" s="163"/>
      <c r="G236" s="466" t="s">
        <v>176</v>
      </c>
      <c r="H236" s="491">
        <v>1100</v>
      </c>
      <c r="I236" s="166">
        <f t="shared" si="53"/>
        <v>1100</v>
      </c>
      <c r="J236" s="90">
        <f t="shared" si="54"/>
        <v>1100</v>
      </c>
      <c r="K236" s="163"/>
      <c r="L236" s="163"/>
      <c r="M236" s="163"/>
      <c r="N236" s="163" t="s">
        <v>45</v>
      </c>
      <c r="O236" s="117"/>
      <c r="P236" s="117"/>
      <c r="Q236" s="117"/>
      <c r="R236" s="117"/>
      <c r="CM236" s="17">
        <v>0</v>
      </c>
      <c r="CR236" s="311">
        <v>1100</v>
      </c>
    </row>
    <row r="237" spans="1:96" s="17" customFormat="1" ht="21.75" customHeight="1" thickBot="1">
      <c r="A237" s="202" t="s">
        <v>85</v>
      </c>
      <c r="B237" s="430" t="s">
        <v>162</v>
      </c>
      <c r="C237" s="319" t="s">
        <v>163</v>
      </c>
      <c r="D237" s="163" t="s">
        <v>88</v>
      </c>
      <c r="E237" s="163"/>
      <c r="F237" s="163"/>
      <c r="G237" s="466" t="s">
        <v>176</v>
      </c>
      <c r="H237" s="492">
        <v>900</v>
      </c>
      <c r="I237" s="166">
        <f t="shared" si="53"/>
        <v>900</v>
      </c>
      <c r="J237" s="90">
        <f t="shared" si="54"/>
        <v>900</v>
      </c>
      <c r="K237" s="163"/>
      <c r="L237" s="163"/>
      <c r="M237" s="163"/>
      <c r="N237" s="163" t="s">
        <v>45</v>
      </c>
      <c r="O237" s="117"/>
      <c r="P237" s="117"/>
      <c r="Q237" s="117"/>
      <c r="R237" s="117"/>
      <c r="CM237" s="17">
        <v>0</v>
      </c>
      <c r="CR237" s="312">
        <v>900</v>
      </c>
    </row>
    <row r="238" spans="1:96" s="17" customFormat="1" ht="21.75" customHeight="1" thickBot="1">
      <c r="A238" s="202" t="s">
        <v>85</v>
      </c>
      <c r="B238" s="320" t="s">
        <v>122</v>
      </c>
      <c r="C238" s="320" t="s">
        <v>164</v>
      </c>
      <c r="D238" s="163" t="s">
        <v>88</v>
      </c>
      <c r="E238" s="163"/>
      <c r="F238" s="163"/>
      <c r="G238" s="466" t="s">
        <v>176</v>
      </c>
      <c r="H238" s="493">
        <v>4300</v>
      </c>
      <c r="I238" s="166">
        <f t="shared" si="53"/>
        <v>4300</v>
      </c>
      <c r="J238" s="90">
        <f t="shared" si="54"/>
        <v>4300</v>
      </c>
      <c r="K238" s="163"/>
      <c r="L238" s="163"/>
      <c r="M238" s="163"/>
      <c r="N238" s="163" t="s">
        <v>45</v>
      </c>
      <c r="O238" s="117"/>
      <c r="P238" s="117"/>
      <c r="Q238" s="117"/>
      <c r="R238" s="117"/>
      <c r="CM238" s="17">
        <v>0</v>
      </c>
      <c r="CR238" s="313">
        <v>4300</v>
      </c>
    </row>
    <row r="239" spans="1:96" s="17" customFormat="1" ht="21.75" customHeight="1">
      <c r="A239" s="202" t="s">
        <v>85</v>
      </c>
      <c r="B239" s="431" t="s">
        <v>165</v>
      </c>
      <c r="C239" s="318" t="s">
        <v>166</v>
      </c>
      <c r="D239" s="163" t="s">
        <v>88</v>
      </c>
      <c r="E239" s="163"/>
      <c r="F239" s="163"/>
      <c r="G239" s="466" t="s">
        <v>176</v>
      </c>
      <c r="H239" s="494">
        <v>300</v>
      </c>
      <c r="I239" s="166">
        <f t="shared" si="53"/>
        <v>300</v>
      </c>
      <c r="J239" s="90">
        <f t="shared" si="54"/>
        <v>300</v>
      </c>
      <c r="K239" s="163"/>
      <c r="L239" s="163"/>
      <c r="M239" s="163"/>
      <c r="N239" s="163" t="s">
        <v>45</v>
      </c>
      <c r="O239" s="117"/>
      <c r="P239" s="117"/>
      <c r="Q239" s="117"/>
      <c r="R239" s="117"/>
      <c r="CM239" s="17">
        <v>300</v>
      </c>
      <c r="CR239" s="396">
        <v>0</v>
      </c>
    </row>
    <row r="240" spans="1:96" s="17" customFormat="1" ht="21.75" customHeight="1">
      <c r="A240" s="202" t="s">
        <v>85</v>
      </c>
      <c r="B240" s="427" t="s">
        <v>167</v>
      </c>
      <c r="C240" s="316" t="s">
        <v>168</v>
      </c>
      <c r="D240" s="163" t="s">
        <v>88</v>
      </c>
      <c r="E240" s="163"/>
      <c r="F240" s="163"/>
      <c r="G240" s="466" t="s">
        <v>176</v>
      </c>
      <c r="H240" s="491">
        <v>1100</v>
      </c>
      <c r="I240" s="166">
        <f t="shared" si="53"/>
        <v>1100</v>
      </c>
      <c r="J240" s="90">
        <f t="shared" si="54"/>
        <v>1100</v>
      </c>
      <c r="K240" s="163"/>
      <c r="L240" s="163"/>
      <c r="M240" s="163"/>
      <c r="N240" s="163" t="s">
        <v>45</v>
      </c>
      <c r="O240" s="117"/>
      <c r="P240" s="117"/>
      <c r="Q240" s="117"/>
      <c r="R240" s="117"/>
      <c r="CM240" s="17">
        <v>0</v>
      </c>
      <c r="CR240" s="311">
        <v>1100</v>
      </c>
    </row>
    <row r="241" spans="1:102" s="17" customFormat="1" ht="21.75" customHeight="1">
      <c r="A241" s="202" t="s">
        <v>85</v>
      </c>
      <c r="B241" s="427" t="s">
        <v>177</v>
      </c>
      <c r="C241" s="316" t="s">
        <v>170</v>
      </c>
      <c r="D241" s="163" t="s">
        <v>88</v>
      </c>
      <c r="E241" s="163"/>
      <c r="F241" s="163"/>
      <c r="G241" s="466" t="s">
        <v>176</v>
      </c>
      <c r="H241" s="491">
        <v>900</v>
      </c>
      <c r="I241" s="166">
        <f t="shared" si="53"/>
        <v>900</v>
      </c>
      <c r="J241" s="90">
        <f t="shared" si="54"/>
        <v>900</v>
      </c>
      <c r="K241" s="163"/>
      <c r="L241" s="163"/>
      <c r="M241" s="163"/>
      <c r="N241" s="163" t="s">
        <v>45</v>
      </c>
      <c r="O241" s="117"/>
      <c r="P241" s="117"/>
      <c r="Q241" s="117"/>
      <c r="R241" s="117"/>
      <c r="CM241" s="17">
        <v>0</v>
      </c>
      <c r="CR241" s="311">
        <v>900</v>
      </c>
    </row>
    <row r="242" spans="1:102" s="17" customFormat="1" ht="21.75" customHeight="1">
      <c r="A242" s="202" t="s">
        <v>85</v>
      </c>
      <c r="B242" s="163"/>
      <c r="C242" s="163"/>
      <c r="D242" s="163"/>
      <c r="E242" s="163"/>
      <c r="F242" s="163"/>
      <c r="G242" s="164"/>
      <c r="H242" s="89">
        <f>SUM(H221:H241)</f>
        <v>31900</v>
      </c>
      <c r="I242" s="89">
        <f>SUM(I221:I241)</f>
        <v>31900</v>
      </c>
      <c r="J242" s="163"/>
      <c r="K242" s="163"/>
      <c r="L242" s="163"/>
      <c r="M242" s="163"/>
      <c r="N242" s="163" t="s">
        <v>45</v>
      </c>
      <c r="O242" s="117"/>
      <c r="P242" s="117"/>
      <c r="Q242" s="117"/>
      <c r="R242" s="117"/>
    </row>
    <row r="243" spans="1:102" s="17" customFormat="1" ht="21.75" customHeight="1">
      <c r="A243" s="202" t="s">
        <v>85</v>
      </c>
      <c r="B243" s="427" t="s">
        <v>131</v>
      </c>
      <c r="C243" s="261" t="s">
        <v>132</v>
      </c>
      <c r="D243" s="163" t="s">
        <v>88</v>
      </c>
      <c r="E243" s="163"/>
      <c r="F243" s="163"/>
      <c r="G243" s="466" t="s">
        <v>178</v>
      </c>
      <c r="H243" s="491">
        <v>1800</v>
      </c>
      <c r="I243" s="166">
        <f t="shared" ref="I243:I263" si="55">SUM(AG243:CZ243)</f>
        <v>1800</v>
      </c>
      <c r="J243" s="90">
        <f t="shared" ref="J243:J263" si="56">SUM(O243:LS243)</f>
        <v>1800</v>
      </c>
      <c r="K243" s="163"/>
      <c r="L243" s="172">
        <v>44981</v>
      </c>
      <c r="M243" s="172">
        <v>45040</v>
      </c>
      <c r="N243" s="163" t="s">
        <v>45</v>
      </c>
      <c r="O243" s="117"/>
      <c r="P243" s="117"/>
      <c r="Q243" s="117"/>
      <c r="R243" s="117"/>
      <c r="CM243" s="17">
        <v>200</v>
      </c>
      <c r="CQ243" s="311">
        <v>1200</v>
      </c>
      <c r="CU243" s="311">
        <v>400</v>
      </c>
      <c r="CX243" s="311"/>
    </row>
    <row r="244" spans="1:102" s="17" customFormat="1" ht="21.75" customHeight="1">
      <c r="A244" s="202" t="s">
        <v>85</v>
      </c>
      <c r="B244" s="427" t="s">
        <v>134</v>
      </c>
      <c r="C244" s="261" t="s">
        <v>135</v>
      </c>
      <c r="D244" s="163" t="s">
        <v>88</v>
      </c>
      <c r="E244" s="163"/>
      <c r="F244" s="163"/>
      <c r="G244" s="466" t="s">
        <v>178</v>
      </c>
      <c r="H244" s="491">
        <v>0</v>
      </c>
      <c r="I244" s="166">
        <f t="shared" si="55"/>
        <v>0</v>
      </c>
      <c r="J244" s="90">
        <f t="shared" si="56"/>
        <v>0</v>
      </c>
      <c r="K244" s="163"/>
      <c r="L244" s="172">
        <v>44981</v>
      </c>
      <c r="M244" s="172">
        <v>45040</v>
      </c>
      <c r="N244" s="163" t="s">
        <v>45</v>
      </c>
      <c r="O244" s="117"/>
      <c r="P244" s="117"/>
      <c r="Q244" s="117"/>
      <c r="R244" s="117"/>
      <c r="CM244" s="17">
        <v>0</v>
      </c>
      <c r="CQ244" s="311">
        <v>0</v>
      </c>
      <c r="CU244" s="311">
        <v>0</v>
      </c>
      <c r="CX244" s="311"/>
    </row>
    <row r="245" spans="1:102" s="17" customFormat="1" ht="21.75" customHeight="1" thickBot="1">
      <c r="A245" s="202" t="s">
        <v>85</v>
      </c>
      <c r="B245" s="430" t="s">
        <v>136</v>
      </c>
      <c r="C245" s="428" t="s">
        <v>137</v>
      </c>
      <c r="D245" s="163" t="s">
        <v>88</v>
      </c>
      <c r="E245" s="163"/>
      <c r="F245" s="163"/>
      <c r="G245" s="466" t="s">
        <v>178</v>
      </c>
      <c r="H245" s="492">
        <v>4800</v>
      </c>
      <c r="I245" s="166">
        <f t="shared" si="55"/>
        <v>4800</v>
      </c>
      <c r="J245" s="90">
        <f t="shared" si="56"/>
        <v>4800</v>
      </c>
      <c r="K245" s="163"/>
      <c r="L245" s="172">
        <v>44981</v>
      </c>
      <c r="M245" s="172">
        <v>45040</v>
      </c>
      <c r="N245" s="163" t="s">
        <v>45</v>
      </c>
      <c r="O245" s="117"/>
      <c r="P245" s="117"/>
      <c r="Q245" s="117"/>
      <c r="R245" s="117"/>
      <c r="CM245" s="17">
        <v>0</v>
      </c>
      <c r="CQ245" s="450"/>
      <c r="CU245" s="312">
        <v>1600</v>
      </c>
      <c r="CX245" s="312">
        <v>3200</v>
      </c>
    </row>
    <row r="246" spans="1:102" s="17" customFormat="1" ht="21.75" customHeight="1" thickBot="1">
      <c r="A246" s="202" t="s">
        <v>85</v>
      </c>
      <c r="B246" s="345" t="s">
        <v>94</v>
      </c>
      <c r="C246" s="345" t="s">
        <v>138</v>
      </c>
      <c r="D246" s="163" t="s">
        <v>88</v>
      </c>
      <c r="E246" s="163"/>
      <c r="F246" s="163"/>
      <c r="G246" s="466" t="s">
        <v>178</v>
      </c>
      <c r="H246" s="493">
        <v>9600</v>
      </c>
      <c r="I246" s="166">
        <f t="shared" si="55"/>
        <v>9600</v>
      </c>
      <c r="J246" s="90">
        <f t="shared" si="56"/>
        <v>9600</v>
      </c>
      <c r="K246" s="163"/>
      <c r="L246" s="172">
        <v>44981</v>
      </c>
      <c r="M246" s="172">
        <v>45040</v>
      </c>
      <c r="N246" s="163" t="s">
        <v>45</v>
      </c>
      <c r="O246" s="117"/>
      <c r="P246" s="117"/>
      <c r="Q246" s="117"/>
      <c r="R246" s="117"/>
      <c r="CM246" s="17">
        <v>0</v>
      </c>
      <c r="CQ246" s="451">
        <v>6400</v>
      </c>
      <c r="CU246" s="313">
        <v>3200</v>
      </c>
      <c r="CX246" s="313"/>
    </row>
    <row r="247" spans="1:102" s="17" customFormat="1" ht="21.75" customHeight="1">
      <c r="A247" s="202" t="s">
        <v>85</v>
      </c>
      <c r="B247" s="431" t="s">
        <v>139</v>
      </c>
      <c r="C247" s="429" t="s">
        <v>140</v>
      </c>
      <c r="D247" s="163" t="s">
        <v>88</v>
      </c>
      <c r="E247" s="163"/>
      <c r="F247" s="163"/>
      <c r="G247" s="466" t="s">
        <v>178</v>
      </c>
      <c r="H247" s="494">
        <v>1800</v>
      </c>
      <c r="I247" s="166">
        <f t="shared" si="55"/>
        <v>1800</v>
      </c>
      <c r="J247" s="90">
        <f t="shared" si="56"/>
        <v>1800</v>
      </c>
      <c r="K247" s="163"/>
      <c r="L247" s="172">
        <v>44981</v>
      </c>
      <c r="M247" s="172">
        <v>45040</v>
      </c>
      <c r="N247" s="163" t="s">
        <v>45</v>
      </c>
      <c r="O247" s="117"/>
      <c r="P247" s="117"/>
      <c r="Q247" s="117"/>
      <c r="R247" s="117"/>
      <c r="CM247" s="17">
        <v>200</v>
      </c>
      <c r="CQ247" s="314">
        <v>800</v>
      </c>
      <c r="CU247" s="314">
        <v>800</v>
      </c>
      <c r="CX247" s="314"/>
    </row>
    <row r="248" spans="1:102" s="17" customFormat="1" ht="21.75" customHeight="1">
      <c r="A248" s="202" t="s">
        <v>85</v>
      </c>
      <c r="B248" s="427" t="s">
        <v>141</v>
      </c>
      <c r="C248" s="429" t="s">
        <v>142</v>
      </c>
      <c r="D248" s="163" t="s">
        <v>88</v>
      </c>
      <c r="E248" s="163"/>
      <c r="F248" s="163"/>
      <c r="G248" s="466" t="s">
        <v>178</v>
      </c>
      <c r="H248" s="491">
        <v>0</v>
      </c>
      <c r="I248" s="166">
        <f t="shared" si="55"/>
        <v>0</v>
      </c>
      <c r="J248" s="90">
        <f t="shared" si="56"/>
        <v>0</v>
      </c>
      <c r="K248" s="163"/>
      <c r="L248" s="172">
        <v>44981</v>
      </c>
      <c r="M248" s="172">
        <v>45040</v>
      </c>
      <c r="N248" s="163" t="s">
        <v>45</v>
      </c>
      <c r="O248" s="117"/>
      <c r="P248" s="117"/>
      <c r="Q248" s="117"/>
      <c r="R248" s="117"/>
      <c r="CM248" s="17">
        <v>0</v>
      </c>
      <c r="CQ248" s="311">
        <v>0</v>
      </c>
      <c r="CU248" s="311">
        <v>0</v>
      </c>
      <c r="CX248" s="311"/>
    </row>
    <row r="249" spans="1:102" s="17" customFormat="1" ht="21.75" customHeight="1" thickBot="1">
      <c r="A249" s="202" t="s">
        <v>85</v>
      </c>
      <c r="B249" s="430" t="s">
        <v>143</v>
      </c>
      <c r="C249" s="428" t="s">
        <v>144</v>
      </c>
      <c r="D249" s="163" t="s">
        <v>88</v>
      </c>
      <c r="E249" s="163"/>
      <c r="F249" s="163"/>
      <c r="G249" s="466" t="s">
        <v>178</v>
      </c>
      <c r="H249" s="492">
        <v>4900</v>
      </c>
      <c r="I249" s="166">
        <f t="shared" si="55"/>
        <v>4900</v>
      </c>
      <c r="J249" s="90">
        <f t="shared" si="56"/>
        <v>4900</v>
      </c>
      <c r="K249" s="163"/>
      <c r="L249" s="172">
        <v>44981</v>
      </c>
      <c r="M249" s="172">
        <v>45040</v>
      </c>
      <c r="N249" s="163" t="s">
        <v>45</v>
      </c>
      <c r="O249" s="117"/>
      <c r="P249" s="117"/>
      <c r="Q249" s="117"/>
      <c r="R249" s="117"/>
      <c r="CM249" s="17">
        <v>0</v>
      </c>
      <c r="CQ249" s="450"/>
      <c r="CU249" s="312">
        <v>1630</v>
      </c>
      <c r="CX249" s="312">
        <v>3270</v>
      </c>
    </row>
    <row r="250" spans="1:102" s="17" customFormat="1" ht="21.75" customHeight="1" thickBot="1">
      <c r="A250" s="202" t="s">
        <v>85</v>
      </c>
      <c r="B250" s="345" t="s">
        <v>102</v>
      </c>
      <c r="C250" s="345" t="s">
        <v>145</v>
      </c>
      <c r="D250" s="163" t="s">
        <v>88</v>
      </c>
      <c r="E250" s="163"/>
      <c r="F250" s="163"/>
      <c r="G250" s="466" t="s">
        <v>178</v>
      </c>
      <c r="H250" s="493">
        <v>0</v>
      </c>
      <c r="I250" s="166">
        <f t="shared" si="55"/>
        <v>0</v>
      </c>
      <c r="J250" s="90">
        <f t="shared" si="56"/>
        <v>0</v>
      </c>
      <c r="K250" s="163"/>
      <c r="L250" s="172">
        <v>44981</v>
      </c>
      <c r="M250" s="172">
        <v>45040</v>
      </c>
      <c r="N250" s="163" t="s">
        <v>45</v>
      </c>
      <c r="O250" s="117"/>
      <c r="P250" s="117"/>
      <c r="Q250" s="117"/>
      <c r="R250" s="117"/>
      <c r="CM250" s="17">
        <v>0</v>
      </c>
      <c r="CQ250" s="451">
        <v>0</v>
      </c>
      <c r="CU250" s="313">
        <v>0</v>
      </c>
      <c r="CX250" s="313"/>
    </row>
    <row r="251" spans="1:102" s="17" customFormat="1" ht="21.75" customHeight="1">
      <c r="A251" s="202" t="s">
        <v>85</v>
      </c>
      <c r="B251" s="431" t="s">
        <v>146</v>
      </c>
      <c r="C251" s="318" t="s">
        <v>147</v>
      </c>
      <c r="D251" s="163" t="s">
        <v>88</v>
      </c>
      <c r="E251" s="163"/>
      <c r="F251" s="163"/>
      <c r="G251" s="466" t="s">
        <v>178</v>
      </c>
      <c r="H251" s="494">
        <v>0</v>
      </c>
      <c r="I251" s="166">
        <f t="shared" si="55"/>
        <v>0</v>
      </c>
      <c r="J251" s="90">
        <f t="shared" si="56"/>
        <v>0</v>
      </c>
      <c r="K251" s="163"/>
      <c r="L251" s="172">
        <v>44981</v>
      </c>
      <c r="M251" s="172">
        <v>45040</v>
      </c>
      <c r="N251" s="163" t="s">
        <v>45</v>
      </c>
      <c r="O251" s="117"/>
      <c r="P251" s="117"/>
      <c r="Q251" s="117"/>
      <c r="R251" s="117"/>
      <c r="CM251" s="17">
        <v>0</v>
      </c>
      <c r="CQ251" s="314">
        <v>0</v>
      </c>
      <c r="CU251" s="314">
        <v>0</v>
      </c>
      <c r="CX251" s="314"/>
    </row>
    <row r="252" spans="1:102" s="17" customFormat="1" ht="21.75" customHeight="1">
      <c r="A252" s="202" t="s">
        <v>85</v>
      </c>
      <c r="B252" s="427" t="s">
        <v>148</v>
      </c>
      <c r="C252" s="316" t="s">
        <v>149</v>
      </c>
      <c r="D252" s="163" t="s">
        <v>88</v>
      </c>
      <c r="E252" s="163"/>
      <c r="F252" s="163"/>
      <c r="G252" s="466" t="s">
        <v>178</v>
      </c>
      <c r="H252" s="491">
        <v>0</v>
      </c>
      <c r="I252" s="166">
        <f t="shared" si="55"/>
        <v>0</v>
      </c>
      <c r="J252" s="90">
        <f t="shared" si="56"/>
        <v>0</v>
      </c>
      <c r="K252" s="163"/>
      <c r="L252" s="172">
        <v>44981</v>
      </c>
      <c r="M252" s="172">
        <v>45040</v>
      </c>
      <c r="N252" s="163" t="s">
        <v>45</v>
      </c>
      <c r="O252" s="117"/>
      <c r="P252" s="117"/>
      <c r="Q252" s="117"/>
      <c r="R252" s="117"/>
      <c r="CM252" s="17">
        <v>0</v>
      </c>
      <c r="CQ252" s="311">
        <v>0</v>
      </c>
      <c r="CU252" s="311">
        <v>0</v>
      </c>
      <c r="CX252" s="311"/>
    </row>
    <row r="253" spans="1:102" s="17" customFormat="1" ht="21.75" customHeight="1">
      <c r="A253" s="202" t="s">
        <v>85</v>
      </c>
      <c r="B253" s="427" t="s">
        <v>150</v>
      </c>
      <c r="C253" s="316" t="s">
        <v>151</v>
      </c>
      <c r="D253" s="163" t="s">
        <v>88</v>
      </c>
      <c r="E253" s="163"/>
      <c r="F253" s="163"/>
      <c r="G253" s="466" t="s">
        <v>178</v>
      </c>
      <c r="H253" s="491">
        <v>100</v>
      </c>
      <c r="I253" s="166">
        <f t="shared" si="55"/>
        <v>100</v>
      </c>
      <c r="J253" s="90">
        <f t="shared" si="56"/>
        <v>100</v>
      </c>
      <c r="K253" s="163"/>
      <c r="L253" s="172">
        <v>44981</v>
      </c>
      <c r="M253" s="172">
        <v>45040</v>
      </c>
      <c r="N253" s="163" t="s">
        <v>45</v>
      </c>
      <c r="O253" s="117"/>
      <c r="P253" s="117"/>
      <c r="Q253" s="117"/>
      <c r="R253" s="117"/>
      <c r="CM253" s="17">
        <v>0</v>
      </c>
      <c r="CQ253" s="311">
        <v>0</v>
      </c>
      <c r="CU253" s="311">
        <v>100</v>
      </c>
      <c r="CX253" s="311"/>
    </row>
    <row r="254" spans="1:102" s="17" customFormat="1" ht="21.75" customHeight="1">
      <c r="A254" s="202" t="s">
        <v>85</v>
      </c>
      <c r="B254" s="427" t="s">
        <v>152</v>
      </c>
      <c r="C254" s="316" t="s">
        <v>153</v>
      </c>
      <c r="D254" s="163" t="s">
        <v>88</v>
      </c>
      <c r="E254" s="163"/>
      <c r="F254" s="163"/>
      <c r="G254" s="466" t="s">
        <v>178</v>
      </c>
      <c r="H254" s="491">
        <v>100</v>
      </c>
      <c r="I254" s="166">
        <f t="shared" si="55"/>
        <v>100</v>
      </c>
      <c r="J254" s="90">
        <f t="shared" si="56"/>
        <v>100</v>
      </c>
      <c r="K254" s="163"/>
      <c r="L254" s="172">
        <v>44981</v>
      </c>
      <c r="M254" s="172">
        <v>45040</v>
      </c>
      <c r="N254" s="163" t="s">
        <v>45</v>
      </c>
      <c r="O254" s="117"/>
      <c r="P254" s="117"/>
      <c r="Q254" s="117"/>
      <c r="R254" s="117"/>
      <c r="CM254" s="17">
        <v>0</v>
      </c>
      <c r="CQ254" s="311">
        <v>0</v>
      </c>
      <c r="CU254" s="311">
        <v>100</v>
      </c>
      <c r="CX254" s="311"/>
    </row>
    <row r="255" spans="1:102" s="17" customFormat="1" ht="21.75" customHeight="1">
      <c r="A255" s="202" t="s">
        <v>85</v>
      </c>
      <c r="B255" s="427" t="s">
        <v>154</v>
      </c>
      <c r="C255" s="316" t="s">
        <v>155</v>
      </c>
      <c r="D255" s="163" t="s">
        <v>88</v>
      </c>
      <c r="E255" s="163"/>
      <c r="F255" s="163"/>
      <c r="G255" s="466" t="s">
        <v>178</v>
      </c>
      <c r="H255" s="491">
        <v>900</v>
      </c>
      <c r="I255" s="166">
        <f t="shared" si="55"/>
        <v>900</v>
      </c>
      <c r="J255" s="90">
        <f t="shared" si="56"/>
        <v>900</v>
      </c>
      <c r="K255" s="163"/>
      <c r="L255" s="172">
        <v>44981</v>
      </c>
      <c r="M255" s="172">
        <v>45040</v>
      </c>
      <c r="N255" s="163" t="s">
        <v>45</v>
      </c>
      <c r="O255" s="117"/>
      <c r="P255" s="117"/>
      <c r="Q255" s="117"/>
      <c r="R255" s="117"/>
      <c r="CM255" s="17">
        <v>0</v>
      </c>
      <c r="CQ255" s="311">
        <v>600</v>
      </c>
      <c r="CU255" s="311">
        <v>300</v>
      </c>
      <c r="CX255" s="311"/>
    </row>
    <row r="256" spans="1:102" s="17" customFormat="1" ht="21.75" customHeight="1">
      <c r="A256" s="202" t="s">
        <v>85</v>
      </c>
      <c r="B256" s="427" t="s">
        <v>156</v>
      </c>
      <c r="C256" s="316" t="s">
        <v>157</v>
      </c>
      <c r="D256" s="163" t="s">
        <v>88</v>
      </c>
      <c r="E256" s="163"/>
      <c r="F256" s="163"/>
      <c r="G256" s="466" t="s">
        <v>178</v>
      </c>
      <c r="H256" s="491">
        <v>900</v>
      </c>
      <c r="I256" s="166">
        <f t="shared" si="55"/>
        <v>900</v>
      </c>
      <c r="J256" s="90">
        <f t="shared" si="56"/>
        <v>900</v>
      </c>
      <c r="K256" s="163"/>
      <c r="L256" s="172">
        <v>44981</v>
      </c>
      <c r="M256" s="172">
        <v>45040</v>
      </c>
      <c r="N256" s="163" t="s">
        <v>45</v>
      </c>
      <c r="O256" s="117"/>
      <c r="P256" s="117"/>
      <c r="Q256" s="117"/>
      <c r="R256" s="117"/>
      <c r="CM256" s="17">
        <v>0</v>
      </c>
      <c r="CQ256" s="346">
        <v>600</v>
      </c>
      <c r="CU256" s="346">
        <v>300</v>
      </c>
      <c r="CX256" s="311"/>
    </row>
    <row r="257" spans="1:111" s="17" customFormat="1" ht="21.75" customHeight="1">
      <c r="A257" s="202" t="s">
        <v>85</v>
      </c>
      <c r="B257" s="427" t="s">
        <v>158</v>
      </c>
      <c r="C257" s="316" t="s">
        <v>159</v>
      </c>
      <c r="D257" s="163" t="s">
        <v>88</v>
      </c>
      <c r="E257" s="163"/>
      <c r="F257" s="163"/>
      <c r="G257" s="466" t="s">
        <v>178</v>
      </c>
      <c r="H257" s="491">
        <v>1600</v>
      </c>
      <c r="I257" s="166">
        <f t="shared" si="55"/>
        <v>1600</v>
      </c>
      <c r="J257" s="90">
        <f t="shared" si="56"/>
        <v>1600</v>
      </c>
      <c r="K257" s="163"/>
      <c r="L257" s="172">
        <v>44981</v>
      </c>
      <c r="M257" s="172">
        <v>45040</v>
      </c>
      <c r="N257" s="163" t="s">
        <v>45</v>
      </c>
      <c r="O257" s="117"/>
      <c r="P257" s="117"/>
      <c r="Q257" s="117"/>
      <c r="R257" s="117"/>
      <c r="CM257" s="17">
        <v>200</v>
      </c>
      <c r="CQ257" s="346">
        <v>1000</v>
      </c>
      <c r="CU257" s="346">
        <v>400</v>
      </c>
      <c r="CX257" s="311"/>
    </row>
    <row r="258" spans="1:111" s="17" customFormat="1" ht="21.75" customHeight="1">
      <c r="A258" s="202" t="s">
        <v>85</v>
      </c>
      <c r="B258" s="427" t="s">
        <v>160</v>
      </c>
      <c r="C258" s="319" t="s">
        <v>161</v>
      </c>
      <c r="D258" s="163" t="s">
        <v>88</v>
      </c>
      <c r="E258" s="163"/>
      <c r="F258" s="163"/>
      <c r="G258" s="466" t="s">
        <v>178</v>
      </c>
      <c r="H258" s="491">
        <v>1200</v>
      </c>
      <c r="I258" s="166">
        <f t="shared" si="55"/>
        <v>1200</v>
      </c>
      <c r="J258" s="90">
        <f t="shared" si="56"/>
        <v>1200</v>
      </c>
      <c r="K258" s="163"/>
      <c r="L258" s="172">
        <v>44981</v>
      </c>
      <c r="M258" s="172">
        <v>45040</v>
      </c>
      <c r="N258" s="163" t="s">
        <v>45</v>
      </c>
      <c r="O258" s="117"/>
      <c r="P258" s="117"/>
      <c r="Q258" s="117"/>
      <c r="R258" s="117"/>
      <c r="CM258" s="17">
        <v>0</v>
      </c>
      <c r="CQ258" s="452"/>
      <c r="CU258" s="346">
        <v>400</v>
      </c>
      <c r="CX258" s="311">
        <v>800</v>
      </c>
    </row>
    <row r="259" spans="1:111" s="17" customFormat="1" ht="21.75" customHeight="1" thickBot="1">
      <c r="A259" s="202" t="s">
        <v>85</v>
      </c>
      <c r="B259" s="430" t="s">
        <v>162</v>
      </c>
      <c r="C259" s="319" t="s">
        <v>163</v>
      </c>
      <c r="D259" s="163" t="s">
        <v>88</v>
      </c>
      <c r="E259" s="163"/>
      <c r="F259" s="163"/>
      <c r="G259" s="466" t="s">
        <v>178</v>
      </c>
      <c r="H259" s="492">
        <v>2800</v>
      </c>
      <c r="I259" s="166">
        <f t="shared" si="55"/>
        <v>2800</v>
      </c>
      <c r="J259" s="90">
        <f t="shared" si="56"/>
        <v>2800</v>
      </c>
      <c r="K259" s="163"/>
      <c r="L259" s="172">
        <v>44981</v>
      </c>
      <c r="M259" s="172">
        <v>45040</v>
      </c>
      <c r="N259" s="163" t="s">
        <v>45</v>
      </c>
      <c r="O259" s="117"/>
      <c r="P259" s="117"/>
      <c r="Q259" s="117"/>
      <c r="R259" s="117"/>
      <c r="CM259" s="17">
        <v>0</v>
      </c>
      <c r="CQ259" s="450"/>
      <c r="CU259" s="383">
        <v>1000</v>
      </c>
      <c r="CX259" s="312">
        <v>1800</v>
      </c>
    </row>
    <row r="260" spans="1:111" s="17" customFormat="1" ht="21.75" customHeight="1" thickBot="1">
      <c r="A260" s="202" t="s">
        <v>85</v>
      </c>
      <c r="B260" s="320" t="s">
        <v>122</v>
      </c>
      <c r="C260" s="320" t="s">
        <v>164</v>
      </c>
      <c r="D260" s="163" t="s">
        <v>88</v>
      </c>
      <c r="E260" s="163"/>
      <c r="F260" s="163"/>
      <c r="G260" s="466" t="s">
        <v>178</v>
      </c>
      <c r="H260" s="493">
        <v>11400</v>
      </c>
      <c r="I260" s="166">
        <f t="shared" si="55"/>
        <v>11400</v>
      </c>
      <c r="J260" s="90">
        <f t="shared" si="56"/>
        <v>11400</v>
      </c>
      <c r="K260" s="163"/>
      <c r="L260" s="172">
        <v>44981</v>
      </c>
      <c r="M260" s="172">
        <v>45040</v>
      </c>
      <c r="N260" s="163" t="s">
        <v>45</v>
      </c>
      <c r="O260" s="117"/>
      <c r="P260" s="117"/>
      <c r="Q260" s="117"/>
      <c r="R260" s="117"/>
      <c r="CM260" s="17">
        <v>0</v>
      </c>
      <c r="CQ260" s="451">
        <v>7600</v>
      </c>
      <c r="CU260" s="313">
        <v>3800</v>
      </c>
      <c r="CX260" s="313"/>
    </row>
    <row r="261" spans="1:111" s="17" customFormat="1" ht="21.75" customHeight="1">
      <c r="A261" s="202" t="s">
        <v>85</v>
      </c>
      <c r="B261" s="431" t="s">
        <v>165</v>
      </c>
      <c r="C261" s="318" t="s">
        <v>166</v>
      </c>
      <c r="D261" s="163" t="s">
        <v>88</v>
      </c>
      <c r="E261" s="163"/>
      <c r="F261" s="163"/>
      <c r="G261" s="466" t="s">
        <v>178</v>
      </c>
      <c r="H261" s="494">
        <v>1600</v>
      </c>
      <c r="I261" s="166">
        <f t="shared" si="55"/>
        <v>1600</v>
      </c>
      <c r="J261" s="90">
        <f t="shared" si="56"/>
        <v>1600</v>
      </c>
      <c r="K261" s="163"/>
      <c r="L261" s="172">
        <v>44981</v>
      </c>
      <c r="M261" s="172">
        <v>45040</v>
      </c>
      <c r="N261" s="163" t="s">
        <v>45</v>
      </c>
      <c r="O261" s="117"/>
      <c r="P261" s="117"/>
      <c r="Q261" s="117"/>
      <c r="R261" s="117"/>
      <c r="CM261" s="17">
        <v>200</v>
      </c>
      <c r="CQ261" s="314">
        <v>1000</v>
      </c>
      <c r="CU261" s="314">
        <v>400</v>
      </c>
      <c r="CX261" s="314"/>
    </row>
    <row r="262" spans="1:111" s="17" customFormat="1" ht="21.75" customHeight="1">
      <c r="A262" s="202" t="s">
        <v>85</v>
      </c>
      <c r="B262" s="427" t="s">
        <v>167</v>
      </c>
      <c r="C262" s="316" t="s">
        <v>168</v>
      </c>
      <c r="D262" s="163" t="s">
        <v>88</v>
      </c>
      <c r="E262" s="163"/>
      <c r="F262" s="163"/>
      <c r="G262" s="466" t="s">
        <v>178</v>
      </c>
      <c r="H262" s="491">
        <v>1200</v>
      </c>
      <c r="I262" s="166">
        <f t="shared" si="55"/>
        <v>1200</v>
      </c>
      <c r="J262" s="90">
        <f t="shared" si="56"/>
        <v>1200</v>
      </c>
      <c r="K262" s="163"/>
      <c r="L262" s="172">
        <v>44981</v>
      </c>
      <c r="M262" s="172">
        <v>45040</v>
      </c>
      <c r="N262" s="163" t="s">
        <v>45</v>
      </c>
      <c r="O262" s="117"/>
      <c r="P262" s="117"/>
      <c r="Q262" s="117"/>
      <c r="R262" s="117"/>
      <c r="CM262" s="17">
        <v>0</v>
      </c>
      <c r="CQ262" s="452"/>
      <c r="CU262" s="346">
        <v>400</v>
      </c>
      <c r="CX262" s="311">
        <v>800</v>
      </c>
    </row>
    <row r="263" spans="1:111" s="17" customFormat="1" ht="21.75" customHeight="1">
      <c r="A263" s="202" t="s">
        <v>85</v>
      </c>
      <c r="B263" s="427" t="s">
        <v>177</v>
      </c>
      <c r="C263" s="316" t="s">
        <v>170</v>
      </c>
      <c r="D263" s="163" t="s">
        <v>88</v>
      </c>
      <c r="E263" s="163"/>
      <c r="F263" s="163"/>
      <c r="G263" s="466" t="s">
        <v>178</v>
      </c>
      <c r="H263" s="491">
        <v>2800</v>
      </c>
      <c r="I263" s="166">
        <f t="shared" si="55"/>
        <v>2800</v>
      </c>
      <c r="J263" s="90">
        <f t="shared" si="56"/>
        <v>2800</v>
      </c>
      <c r="K263" s="163"/>
      <c r="L263" s="172">
        <v>44981</v>
      </c>
      <c r="M263" s="172">
        <v>45040</v>
      </c>
      <c r="N263" s="163" t="s">
        <v>45</v>
      </c>
      <c r="O263" s="117"/>
      <c r="P263" s="117"/>
      <c r="Q263" s="117"/>
      <c r="R263" s="117"/>
      <c r="CM263" s="17">
        <v>0</v>
      </c>
      <c r="CQ263" s="452"/>
      <c r="CU263" s="346">
        <v>1000</v>
      </c>
      <c r="CX263" s="311">
        <v>1800</v>
      </c>
    </row>
    <row r="264" spans="1:111" s="17" customFormat="1" ht="21.75" customHeight="1">
      <c r="A264" s="202" t="s">
        <v>85</v>
      </c>
      <c r="B264" s="163"/>
      <c r="C264" s="163"/>
      <c r="D264" s="163"/>
      <c r="E264" s="163"/>
      <c r="F264" s="163"/>
      <c r="G264" s="164"/>
      <c r="H264" s="89">
        <f t="shared" ref="H264:M264" si="57">SUM(H243:H263)</f>
        <v>47500</v>
      </c>
      <c r="I264" s="161">
        <f t="shared" si="57"/>
        <v>47500</v>
      </c>
      <c r="J264" s="163">
        <f t="shared" si="57"/>
        <v>47500</v>
      </c>
      <c r="K264" s="163">
        <f t="shared" si="57"/>
        <v>0</v>
      </c>
      <c r="L264" s="163">
        <f t="shared" si="57"/>
        <v>944601</v>
      </c>
      <c r="M264" s="163">
        <f t="shared" si="57"/>
        <v>945840</v>
      </c>
      <c r="N264" s="163"/>
      <c r="O264" s="117"/>
      <c r="P264" s="117"/>
      <c r="Q264" s="117"/>
      <c r="R264" s="117"/>
    </row>
    <row r="265" spans="1:111" s="17" customFormat="1" ht="21.75" customHeight="1">
      <c r="A265" s="202" t="s">
        <v>85</v>
      </c>
      <c r="B265" s="427" t="s">
        <v>131</v>
      </c>
      <c r="C265" s="261" t="s">
        <v>132</v>
      </c>
      <c r="D265" s="163" t="s">
        <v>88</v>
      </c>
      <c r="E265" s="163"/>
      <c r="F265" s="163"/>
      <c r="G265" s="466" t="s">
        <v>179</v>
      </c>
      <c r="H265" s="89">
        <v>1800</v>
      </c>
      <c r="I265" s="166">
        <f t="shared" ref="I265:I285" si="58">SUM(AG265:DL265)</f>
        <v>1800</v>
      </c>
      <c r="J265" s="90">
        <f t="shared" ref="J265:J285" si="59">SUM(O265:LS265)</f>
        <v>1800</v>
      </c>
      <c r="K265" s="163"/>
      <c r="L265" s="172">
        <v>45014</v>
      </c>
      <c r="M265" s="172">
        <v>45067</v>
      </c>
      <c r="N265" s="163"/>
      <c r="O265" s="117"/>
      <c r="P265" s="117"/>
      <c r="Q265" s="117"/>
      <c r="R265" s="117"/>
      <c r="DC265" s="17">
        <v>1200</v>
      </c>
      <c r="DG265" s="17">
        <v>600</v>
      </c>
    </row>
    <row r="266" spans="1:111" s="17" customFormat="1" ht="21.75" customHeight="1">
      <c r="A266" s="202" t="s">
        <v>85</v>
      </c>
      <c r="B266" s="427" t="s">
        <v>134</v>
      </c>
      <c r="C266" s="261" t="s">
        <v>135</v>
      </c>
      <c r="D266" s="163" t="s">
        <v>88</v>
      </c>
      <c r="E266" s="163"/>
      <c r="F266" s="163"/>
      <c r="G266" s="466" t="s">
        <v>179</v>
      </c>
      <c r="H266" s="89">
        <v>200</v>
      </c>
      <c r="I266" s="166">
        <f t="shared" si="58"/>
        <v>200</v>
      </c>
      <c r="J266" s="90">
        <f t="shared" si="59"/>
        <v>200</v>
      </c>
      <c r="K266" s="163"/>
      <c r="L266" s="172">
        <v>45014</v>
      </c>
      <c r="M266" s="172">
        <v>45067</v>
      </c>
      <c r="N266" s="163"/>
      <c r="O266" s="117"/>
      <c r="P266" s="117"/>
      <c r="Q266" s="117"/>
      <c r="R266" s="117"/>
      <c r="DC266" s="17">
        <v>200</v>
      </c>
      <c r="DG266" s="17">
        <v>0</v>
      </c>
    </row>
    <row r="267" spans="1:111" s="17" customFormat="1" ht="21.75" customHeight="1" thickBot="1">
      <c r="A267" s="202" t="s">
        <v>85</v>
      </c>
      <c r="B267" s="430" t="s">
        <v>136</v>
      </c>
      <c r="C267" s="428" t="s">
        <v>137</v>
      </c>
      <c r="D267" s="163" t="s">
        <v>88</v>
      </c>
      <c r="E267" s="163"/>
      <c r="F267" s="163"/>
      <c r="G267" s="466" t="s">
        <v>179</v>
      </c>
      <c r="H267" s="89">
        <v>9800</v>
      </c>
      <c r="I267" s="166">
        <f t="shared" si="58"/>
        <v>9800</v>
      </c>
      <c r="J267" s="90">
        <f t="shared" si="59"/>
        <v>9800</v>
      </c>
      <c r="K267" s="163"/>
      <c r="L267" s="172">
        <v>45014</v>
      </c>
      <c r="M267" s="172">
        <v>45067</v>
      </c>
      <c r="N267" s="163"/>
      <c r="O267" s="117"/>
      <c r="P267" s="117"/>
      <c r="Q267" s="117"/>
      <c r="R267" s="117"/>
      <c r="DC267" s="17">
        <v>6400</v>
      </c>
      <c r="DG267" s="17">
        <v>3400</v>
      </c>
    </row>
    <row r="268" spans="1:111" s="17" customFormat="1" ht="21.75" customHeight="1" thickBot="1">
      <c r="A268" s="202" t="s">
        <v>85</v>
      </c>
      <c r="B268" s="345" t="s">
        <v>94</v>
      </c>
      <c r="C268" s="345" t="s">
        <v>138</v>
      </c>
      <c r="D268" s="163" t="s">
        <v>88</v>
      </c>
      <c r="E268" s="163"/>
      <c r="F268" s="163"/>
      <c r="G268" s="466" t="s">
        <v>179</v>
      </c>
      <c r="H268" s="89">
        <v>29700</v>
      </c>
      <c r="I268" s="166">
        <f t="shared" si="58"/>
        <v>29700</v>
      </c>
      <c r="J268" s="90">
        <f t="shared" si="59"/>
        <v>29700</v>
      </c>
      <c r="K268" s="163"/>
      <c r="L268" s="172">
        <v>45014</v>
      </c>
      <c r="M268" s="172">
        <v>45067</v>
      </c>
      <c r="N268" s="163"/>
      <c r="O268" s="117"/>
      <c r="P268" s="117"/>
      <c r="Q268" s="117"/>
      <c r="R268" s="117"/>
      <c r="DC268" s="17">
        <v>25000</v>
      </c>
      <c r="DG268" s="17">
        <v>4700</v>
      </c>
    </row>
    <row r="269" spans="1:111" s="17" customFormat="1" ht="21.75" customHeight="1">
      <c r="A269" s="202" t="s">
        <v>85</v>
      </c>
      <c r="B269" s="431" t="s">
        <v>139</v>
      </c>
      <c r="C269" s="429" t="s">
        <v>140</v>
      </c>
      <c r="D269" s="163" t="s">
        <v>88</v>
      </c>
      <c r="E269" s="163"/>
      <c r="F269" s="163"/>
      <c r="G269" s="466" t="s">
        <v>179</v>
      </c>
      <c r="H269" s="89">
        <v>1200</v>
      </c>
      <c r="I269" s="166">
        <f t="shared" si="58"/>
        <v>1200</v>
      </c>
      <c r="J269" s="90">
        <f t="shared" si="59"/>
        <v>1200</v>
      </c>
      <c r="K269" s="163"/>
      <c r="L269" s="172">
        <v>45014</v>
      </c>
      <c r="M269" s="172">
        <v>45067</v>
      </c>
      <c r="N269" s="163"/>
      <c r="O269" s="117"/>
      <c r="P269" s="117"/>
      <c r="Q269" s="117"/>
      <c r="R269" s="117"/>
      <c r="DC269" s="17">
        <v>800</v>
      </c>
      <c r="DG269" s="17">
        <v>400</v>
      </c>
    </row>
    <row r="270" spans="1:111" s="17" customFormat="1" ht="21.75" customHeight="1">
      <c r="A270" s="202" t="s">
        <v>85</v>
      </c>
      <c r="B270" s="427" t="s">
        <v>141</v>
      </c>
      <c r="C270" s="429" t="s">
        <v>142</v>
      </c>
      <c r="D270" s="163" t="s">
        <v>88</v>
      </c>
      <c r="E270" s="163"/>
      <c r="F270" s="163"/>
      <c r="G270" s="466" t="s">
        <v>179</v>
      </c>
      <c r="H270" s="89">
        <v>200</v>
      </c>
      <c r="I270" s="166">
        <f t="shared" si="58"/>
        <v>200</v>
      </c>
      <c r="J270" s="90">
        <f t="shared" si="59"/>
        <v>200</v>
      </c>
      <c r="K270" s="163"/>
      <c r="L270" s="172">
        <v>45014</v>
      </c>
      <c r="M270" s="172">
        <v>45067</v>
      </c>
      <c r="N270" s="163"/>
      <c r="O270" s="117"/>
      <c r="P270" s="117"/>
      <c r="Q270" s="117"/>
      <c r="R270" s="117"/>
      <c r="DC270" s="17">
        <v>200</v>
      </c>
      <c r="DG270" s="17">
        <v>0</v>
      </c>
    </row>
    <row r="271" spans="1:111" s="17" customFormat="1" ht="21.75" customHeight="1" thickBot="1">
      <c r="A271" s="202" t="s">
        <v>85</v>
      </c>
      <c r="B271" s="430" t="s">
        <v>143</v>
      </c>
      <c r="C271" s="428" t="s">
        <v>144</v>
      </c>
      <c r="D271" s="163" t="s">
        <v>88</v>
      </c>
      <c r="E271" s="163"/>
      <c r="F271" s="163"/>
      <c r="G271" s="466" t="s">
        <v>179</v>
      </c>
      <c r="H271" s="89">
        <v>10000</v>
      </c>
      <c r="I271" s="166">
        <f t="shared" si="58"/>
        <v>10000</v>
      </c>
      <c r="J271" s="90">
        <f t="shared" si="59"/>
        <v>10000</v>
      </c>
      <c r="K271" s="163"/>
      <c r="L271" s="172">
        <v>45014</v>
      </c>
      <c r="M271" s="172">
        <v>45067</v>
      </c>
      <c r="N271" s="163"/>
      <c r="O271" s="117"/>
      <c r="P271" s="117"/>
      <c r="Q271" s="117"/>
      <c r="R271" s="117"/>
      <c r="DC271" s="17">
        <v>6000</v>
      </c>
      <c r="DG271" s="17">
        <v>4000</v>
      </c>
    </row>
    <row r="272" spans="1:111" s="17" customFormat="1" ht="21.75" customHeight="1" thickBot="1">
      <c r="A272" s="202" t="s">
        <v>85</v>
      </c>
      <c r="B272" s="345" t="s">
        <v>102</v>
      </c>
      <c r="C272" s="345" t="s">
        <v>145</v>
      </c>
      <c r="D272" s="163" t="s">
        <v>88</v>
      </c>
      <c r="E272" s="163"/>
      <c r="F272" s="163"/>
      <c r="G272" s="466" t="s">
        <v>179</v>
      </c>
      <c r="H272" s="89">
        <v>0</v>
      </c>
      <c r="I272" s="166">
        <f t="shared" si="58"/>
        <v>0</v>
      </c>
      <c r="J272" s="90">
        <f t="shared" si="59"/>
        <v>0</v>
      </c>
      <c r="K272" s="163"/>
      <c r="L272" s="172">
        <v>45014</v>
      </c>
      <c r="M272" s="172">
        <v>45067</v>
      </c>
      <c r="N272" s="163"/>
      <c r="O272" s="117"/>
      <c r="P272" s="117"/>
      <c r="Q272" s="117"/>
      <c r="R272" s="117"/>
      <c r="DC272" s="17">
        <v>0</v>
      </c>
      <c r="DG272" s="17">
        <v>0</v>
      </c>
    </row>
    <row r="273" spans="1:120" s="17" customFormat="1" ht="21.75" customHeight="1">
      <c r="A273" s="202" t="s">
        <v>85</v>
      </c>
      <c r="B273" s="431" t="s">
        <v>146</v>
      </c>
      <c r="C273" s="318" t="s">
        <v>147</v>
      </c>
      <c r="D273" s="163" t="s">
        <v>88</v>
      </c>
      <c r="E273" s="163"/>
      <c r="F273" s="163"/>
      <c r="G273" s="466" t="s">
        <v>179</v>
      </c>
      <c r="H273" s="89">
        <v>0</v>
      </c>
      <c r="I273" s="166">
        <f t="shared" si="58"/>
        <v>0</v>
      </c>
      <c r="J273" s="90">
        <f t="shared" si="59"/>
        <v>0</v>
      </c>
      <c r="K273" s="163"/>
      <c r="L273" s="172">
        <v>45014</v>
      </c>
      <c r="M273" s="172">
        <v>45067</v>
      </c>
      <c r="N273" s="163"/>
      <c r="O273" s="117"/>
      <c r="P273" s="117"/>
      <c r="Q273" s="117"/>
      <c r="R273" s="117"/>
      <c r="DC273" s="17">
        <v>0</v>
      </c>
      <c r="DG273" s="17">
        <v>0</v>
      </c>
    </row>
    <row r="274" spans="1:120" s="17" customFormat="1" ht="21.75" customHeight="1">
      <c r="A274" s="202" t="s">
        <v>85</v>
      </c>
      <c r="B274" s="427" t="s">
        <v>148</v>
      </c>
      <c r="C274" s="316" t="s">
        <v>149</v>
      </c>
      <c r="D274" s="163" t="s">
        <v>88</v>
      </c>
      <c r="E274" s="163"/>
      <c r="F274" s="163"/>
      <c r="G274" s="466" t="s">
        <v>179</v>
      </c>
      <c r="H274" s="89">
        <v>0</v>
      </c>
      <c r="I274" s="166">
        <f t="shared" si="58"/>
        <v>0</v>
      </c>
      <c r="J274" s="90">
        <f t="shared" si="59"/>
        <v>0</v>
      </c>
      <c r="K274" s="163"/>
      <c r="L274" s="172">
        <v>45014</v>
      </c>
      <c r="M274" s="172">
        <v>45067</v>
      </c>
      <c r="N274" s="163"/>
      <c r="O274" s="117"/>
      <c r="P274" s="117"/>
      <c r="Q274" s="117"/>
      <c r="R274" s="117"/>
      <c r="DC274" s="17">
        <v>0</v>
      </c>
      <c r="DG274" s="17">
        <v>0</v>
      </c>
    </row>
    <row r="275" spans="1:120" s="17" customFormat="1" ht="21.75" customHeight="1">
      <c r="A275" s="202" t="s">
        <v>85</v>
      </c>
      <c r="B275" s="427" t="s">
        <v>150</v>
      </c>
      <c r="C275" s="316" t="s">
        <v>151</v>
      </c>
      <c r="D275" s="163" t="s">
        <v>88</v>
      </c>
      <c r="E275" s="163"/>
      <c r="F275" s="163"/>
      <c r="G275" s="466" t="s">
        <v>179</v>
      </c>
      <c r="H275" s="604">
        <v>100</v>
      </c>
      <c r="I275" s="166">
        <f t="shared" si="58"/>
        <v>200</v>
      </c>
      <c r="J275" s="90">
        <f t="shared" si="59"/>
        <v>200</v>
      </c>
      <c r="K275" s="163"/>
      <c r="L275" s="172">
        <v>45014</v>
      </c>
      <c r="M275" s="172">
        <v>45067</v>
      </c>
      <c r="N275" s="163"/>
      <c r="O275" s="117"/>
      <c r="P275" s="117"/>
      <c r="Q275" s="117"/>
      <c r="R275" s="117"/>
      <c r="DC275" s="17">
        <v>200</v>
      </c>
      <c r="DG275" s="17">
        <v>0</v>
      </c>
    </row>
    <row r="276" spans="1:120" s="17" customFormat="1" ht="21.75" customHeight="1">
      <c r="A276" s="202" t="s">
        <v>85</v>
      </c>
      <c r="B276" s="427" t="s">
        <v>152</v>
      </c>
      <c r="C276" s="316" t="s">
        <v>153</v>
      </c>
      <c r="D276" s="163" t="s">
        <v>88</v>
      </c>
      <c r="E276" s="163"/>
      <c r="F276" s="163"/>
      <c r="G276" s="466" t="s">
        <v>179</v>
      </c>
      <c r="H276" s="604">
        <v>100</v>
      </c>
      <c r="I276" s="166">
        <f t="shared" si="58"/>
        <v>200</v>
      </c>
      <c r="J276" s="90">
        <f t="shared" si="59"/>
        <v>200</v>
      </c>
      <c r="K276" s="163"/>
      <c r="L276" s="172">
        <v>45014</v>
      </c>
      <c r="M276" s="172">
        <v>45067</v>
      </c>
      <c r="N276" s="163"/>
      <c r="O276" s="117"/>
      <c r="P276" s="117"/>
      <c r="Q276" s="117"/>
      <c r="R276" s="117"/>
      <c r="DC276" s="17">
        <v>200</v>
      </c>
      <c r="DG276" s="17">
        <v>0</v>
      </c>
    </row>
    <row r="277" spans="1:120" s="17" customFormat="1" ht="21.75" customHeight="1">
      <c r="A277" s="202" t="s">
        <v>85</v>
      </c>
      <c r="B277" s="427" t="s">
        <v>154</v>
      </c>
      <c r="C277" s="316" t="s">
        <v>155</v>
      </c>
      <c r="D277" s="163" t="s">
        <v>88</v>
      </c>
      <c r="E277" s="163"/>
      <c r="F277" s="163"/>
      <c r="G277" s="466" t="s">
        <v>179</v>
      </c>
      <c r="H277" s="89">
        <v>1100</v>
      </c>
      <c r="I277" s="166">
        <f t="shared" si="58"/>
        <v>1100</v>
      </c>
      <c r="J277" s="90">
        <f t="shared" si="59"/>
        <v>1100</v>
      </c>
      <c r="K277" s="163"/>
      <c r="L277" s="172">
        <v>45014</v>
      </c>
      <c r="M277" s="172">
        <v>45067</v>
      </c>
      <c r="N277" s="163"/>
      <c r="O277" s="117"/>
      <c r="P277" s="117"/>
      <c r="Q277" s="117"/>
      <c r="R277" s="117"/>
      <c r="DC277" s="17">
        <v>600</v>
      </c>
      <c r="DG277" s="17">
        <v>500</v>
      </c>
    </row>
    <row r="278" spans="1:120" s="17" customFormat="1" ht="21.75" customHeight="1">
      <c r="A278" s="202" t="s">
        <v>85</v>
      </c>
      <c r="B278" s="427" t="s">
        <v>156</v>
      </c>
      <c r="C278" s="316" t="s">
        <v>157</v>
      </c>
      <c r="D278" s="163" t="s">
        <v>88</v>
      </c>
      <c r="E278" s="163"/>
      <c r="F278" s="163"/>
      <c r="G278" s="466" t="s">
        <v>179</v>
      </c>
      <c r="H278" s="89">
        <v>1000</v>
      </c>
      <c r="I278" s="166">
        <f t="shared" si="58"/>
        <v>1000</v>
      </c>
      <c r="J278" s="90">
        <f t="shared" si="59"/>
        <v>1000</v>
      </c>
      <c r="K278" s="163"/>
      <c r="L278" s="172">
        <v>45014</v>
      </c>
      <c r="M278" s="172">
        <v>45067</v>
      </c>
      <c r="N278" s="163"/>
      <c r="O278" s="117"/>
      <c r="P278" s="117"/>
      <c r="Q278" s="117"/>
      <c r="R278" s="117"/>
      <c r="DC278" s="17">
        <v>600</v>
      </c>
      <c r="DG278" s="17">
        <v>400</v>
      </c>
    </row>
    <row r="279" spans="1:120" s="17" customFormat="1" ht="21.75" customHeight="1">
      <c r="A279" s="202" t="s">
        <v>85</v>
      </c>
      <c r="B279" s="427" t="s">
        <v>158</v>
      </c>
      <c r="C279" s="316" t="s">
        <v>159</v>
      </c>
      <c r="D279" s="163" t="s">
        <v>88</v>
      </c>
      <c r="E279" s="163"/>
      <c r="F279" s="163"/>
      <c r="G279" s="466" t="s">
        <v>179</v>
      </c>
      <c r="H279" s="89">
        <v>1200</v>
      </c>
      <c r="I279" s="166">
        <f t="shared" si="58"/>
        <v>1200</v>
      </c>
      <c r="J279" s="90">
        <f t="shared" si="59"/>
        <v>1200</v>
      </c>
      <c r="K279" s="163"/>
      <c r="L279" s="172">
        <v>45014</v>
      </c>
      <c r="M279" s="172">
        <v>45067</v>
      </c>
      <c r="N279" s="163"/>
      <c r="O279" s="117"/>
      <c r="P279" s="117"/>
      <c r="Q279" s="117"/>
      <c r="R279" s="117"/>
      <c r="DC279" s="17">
        <v>800</v>
      </c>
      <c r="DG279" s="17">
        <v>400</v>
      </c>
    </row>
    <row r="280" spans="1:120" s="17" customFormat="1" ht="21.75" customHeight="1">
      <c r="A280" s="202" t="s">
        <v>85</v>
      </c>
      <c r="B280" s="427" t="s">
        <v>160</v>
      </c>
      <c r="C280" s="319" t="s">
        <v>161</v>
      </c>
      <c r="D280" s="163" t="s">
        <v>88</v>
      </c>
      <c r="E280" s="163"/>
      <c r="F280" s="163"/>
      <c r="G280" s="466" t="s">
        <v>179</v>
      </c>
      <c r="H280" s="89">
        <v>2100</v>
      </c>
      <c r="I280" s="166">
        <f t="shared" si="58"/>
        <v>2100</v>
      </c>
      <c r="J280" s="90">
        <f t="shared" si="59"/>
        <v>2100</v>
      </c>
      <c r="K280" s="163"/>
      <c r="L280" s="172">
        <v>45014</v>
      </c>
      <c r="M280" s="172">
        <v>45067</v>
      </c>
      <c r="N280" s="163"/>
      <c r="O280" s="117"/>
      <c r="P280" s="117"/>
      <c r="Q280" s="117"/>
      <c r="R280" s="117"/>
      <c r="DC280" s="17">
        <v>1400</v>
      </c>
      <c r="DG280" s="17">
        <v>700</v>
      </c>
    </row>
    <row r="281" spans="1:120" s="17" customFormat="1" ht="21.75" customHeight="1" thickBot="1">
      <c r="A281" s="202" t="s">
        <v>85</v>
      </c>
      <c r="B281" s="430" t="s">
        <v>162</v>
      </c>
      <c r="C281" s="319" t="s">
        <v>163</v>
      </c>
      <c r="D281" s="163" t="s">
        <v>88</v>
      </c>
      <c r="E281" s="163"/>
      <c r="F281" s="163"/>
      <c r="G281" s="466" t="s">
        <v>179</v>
      </c>
      <c r="H281" s="89">
        <v>900</v>
      </c>
      <c r="I281" s="166">
        <f t="shared" si="58"/>
        <v>900</v>
      </c>
      <c r="J281" s="90">
        <f t="shared" si="59"/>
        <v>900</v>
      </c>
      <c r="K281" s="163"/>
      <c r="L281" s="172">
        <v>45014</v>
      </c>
      <c r="M281" s="172">
        <v>45067</v>
      </c>
      <c r="N281" s="163"/>
      <c r="O281" s="117"/>
      <c r="P281" s="117"/>
      <c r="Q281" s="117"/>
      <c r="R281" s="117"/>
      <c r="DC281" s="17">
        <v>600</v>
      </c>
      <c r="DG281" s="17">
        <v>300</v>
      </c>
    </row>
    <row r="282" spans="1:120" s="17" customFormat="1" ht="21.75" customHeight="1" thickBot="1">
      <c r="A282" s="202" t="s">
        <v>85</v>
      </c>
      <c r="B282" s="320" t="s">
        <v>122</v>
      </c>
      <c r="C282" s="320" t="s">
        <v>164</v>
      </c>
      <c r="D282" s="163" t="s">
        <v>88</v>
      </c>
      <c r="E282" s="163"/>
      <c r="F282" s="163"/>
      <c r="G282" s="466" t="s">
        <v>179</v>
      </c>
      <c r="H282" s="89">
        <v>8400</v>
      </c>
      <c r="I282" s="166">
        <f t="shared" si="58"/>
        <v>8400</v>
      </c>
      <c r="J282" s="90">
        <f t="shared" si="59"/>
        <v>8400</v>
      </c>
      <c r="K282" s="163"/>
      <c r="L282" s="172">
        <v>45014</v>
      </c>
      <c r="M282" s="172">
        <v>45067</v>
      </c>
      <c r="N282" s="163"/>
      <c r="O282" s="117"/>
      <c r="P282" s="117"/>
      <c r="Q282" s="117"/>
      <c r="R282" s="117"/>
      <c r="DC282" s="17">
        <v>6000</v>
      </c>
      <c r="DG282" s="17">
        <v>2400</v>
      </c>
    </row>
    <row r="283" spans="1:120" s="17" customFormat="1" ht="21.75" customHeight="1">
      <c r="A283" s="202" t="s">
        <v>85</v>
      </c>
      <c r="B283" s="431" t="s">
        <v>165</v>
      </c>
      <c r="C283" s="318" t="s">
        <v>166</v>
      </c>
      <c r="D283" s="163" t="s">
        <v>88</v>
      </c>
      <c r="E283" s="163"/>
      <c r="F283" s="163"/>
      <c r="G283" s="466" t="s">
        <v>179</v>
      </c>
      <c r="H283" s="89">
        <v>1200</v>
      </c>
      <c r="I283" s="166">
        <f t="shared" si="58"/>
        <v>1200</v>
      </c>
      <c r="J283" s="90">
        <f t="shared" si="59"/>
        <v>1200</v>
      </c>
      <c r="K283" s="163"/>
      <c r="L283" s="172">
        <v>45014</v>
      </c>
      <c r="M283" s="172">
        <v>45067</v>
      </c>
      <c r="N283" s="163"/>
      <c r="O283" s="117"/>
      <c r="P283" s="117"/>
      <c r="Q283" s="117"/>
      <c r="R283" s="117"/>
      <c r="DC283" s="17">
        <v>800</v>
      </c>
      <c r="DG283" s="17">
        <v>400</v>
      </c>
    </row>
    <row r="284" spans="1:120" s="17" customFormat="1" ht="21.75" customHeight="1">
      <c r="A284" s="202" t="s">
        <v>85</v>
      </c>
      <c r="B284" s="427" t="s">
        <v>167</v>
      </c>
      <c r="C284" s="316" t="s">
        <v>168</v>
      </c>
      <c r="D284" s="163" t="s">
        <v>88</v>
      </c>
      <c r="E284" s="163"/>
      <c r="F284" s="163"/>
      <c r="G284" s="466" t="s">
        <v>179</v>
      </c>
      <c r="H284" s="89">
        <v>2100</v>
      </c>
      <c r="I284" s="166">
        <f t="shared" si="58"/>
        <v>2100</v>
      </c>
      <c r="J284" s="90">
        <f t="shared" si="59"/>
        <v>2100</v>
      </c>
      <c r="K284" s="163"/>
      <c r="L284" s="172">
        <v>45014</v>
      </c>
      <c r="M284" s="172">
        <v>45067</v>
      </c>
      <c r="N284" s="163"/>
      <c r="O284" s="117"/>
      <c r="P284" s="117"/>
      <c r="Q284" s="117"/>
      <c r="R284" s="117"/>
      <c r="DC284" s="17">
        <v>1400</v>
      </c>
      <c r="DG284" s="17">
        <v>700</v>
      </c>
    </row>
    <row r="285" spans="1:120" s="17" customFormat="1" ht="21.75" customHeight="1">
      <c r="A285" s="202" t="s">
        <v>85</v>
      </c>
      <c r="B285" s="427" t="s">
        <v>177</v>
      </c>
      <c r="C285" s="316" t="s">
        <v>170</v>
      </c>
      <c r="D285" s="163" t="s">
        <v>88</v>
      </c>
      <c r="E285" s="163"/>
      <c r="F285" s="163"/>
      <c r="G285" s="466" t="s">
        <v>179</v>
      </c>
      <c r="H285" s="89">
        <v>900</v>
      </c>
      <c r="I285" s="166">
        <f t="shared" si="58"/>
        <v>900</v>
      </c>
      <c r="J285" s="90">
        <f t="shared" si="59"/>
        <v>900</v>
      </c>
      <c r="K285" s="163"/>
      <c r="L285" s="172">
        <v>45014</v>
      </c>
      <c r="M285" s="172">
        <v>45067</v>
      </c>
      <c r="N285" s="163"/>
      <c r="O285" s="117"/>
      <c r="P285" s="117"/>
      <c r="Q285" s="117"/>
      <c r="R285" s="117"/>
      <c r="DC285" s="17">
        <v>600</v>
      </c>
      <c r="DG285" s="17">
        <v>300</v>
      </c>
    </row>
    <row r="286" spans="1:120" s="17" customFormat="1" ht="21.75" customHeight="1">
      <c r="A286" s="202" t="s">
        <v>85</v>
      </c>
      <c r="B286" s="163"/>
      <c r="C286" s="163"/>
      <c r="D286" s="163"/>
      <c r="E286" s="163"/>
      <c r="F286" s="163"/>
      <c r="G286" s="164"/>
      <c r="H286" s="89">
        <f>SUM(H265:H285)</f>
        <v>72000</v>
      </c>
      <c r="I286" s="89">
        <f>SUM(I265:I285)</f>
        <v>72200</v>
      </c>
      <c r="J286" s="163">
        <f>SUM(J265:J285)</f>
        <v>72200</v>
      </c>
      <c r="K286" s="163"/>
      <c r="L286" s="163"/>
      <c r="M286" s="163"/>
      <c r="N286" s="163"/>
      <c r="O286" s="117"/>
      <c r="P286" s="117"/>
      <c r="Q286" s="117"/>
      <c r="R286" s="117"/>
    </row>
    <row r="287" spans="1:120" s="17" customFormat="1" ht="21.75" customHeight="1">
      <c r="A287" s="202" t="s">
        <v>85</v>
      </c>
      <c r="B287" s="427" t="s">
        <v>131</v>
      </c>
      <c r="C287" s="261" t="s">
        <v>132</v>
      </c>
      <c r="D287" s="163" t="s">
        <v>88</v>
      </c>
      <c r="E287" s="163"/>
      <c r="F287" s="163"/>
      <c r="G287" s="466" t="s">
        <v>180</v>
      </c>
      <c r="H287" s="89">
        <v>800</v>
      </c>
      <c r="I287" s="166">
        <f t="shared" ref="I287:I307" si="60">SUM(AG287:DQ287)</f>
        <v>800</v>
      </c>
      <c r="J287" s="90">
        <f t="shared" ref="J287:J307" si="61">SUM(O287:LS287)</f>
        <v>800</v>
      </c>
      <c r="K287" s="163"/>
      <c r="L287" s="163"/>
      <c r="M287" s="163"/>
      <c r="N287" s="163"/>
      <c r="O287" s="117"/>
      <c r="P287" s="117"/>
      <c r="Q287" s="117"/>
      <c r="R287" s="117"/>
      <c r="DK287" s="17">
        <v>500</v>
      </c>
      <c r="DP287" s="17">
        <v>300</v>
      </c>
    </row>
    <row r="288" spans="1:120" s="17" customFormat="1" ht="21.75" customHeight="1">
      <c r="A288" s="202" t="s">
        <v>85</v>
      </c>
      <c r="B288" s="427" t="s">
        <v>134</v>
      </c>
      <c r="C288" s="261" t="s">
        <v>135</v>
      </c>
      <c r="D288" s="163" t="s">
        <v>88</v>
      </c>
      <c r="E288" s="163"/>
      <c r="F288" s="163"/>
      <c r="G288" s="466" t="s">
        <v>180</v>
      </c>
      <c r="H288" s="89">
        <v>4000</v>
      </c>
      <c r="I288" s="166">
        <f t="shared" si="60"/>
        <v>4000</v>
      </c>
      <c r="J288" s="90">
        <f t="shared" si="61"/>
        <v>4000</v>
      </c>
      <c r="K288" s="163"/>
      <c r="L288" s="163"/>
      <c r="M288" s="163"/>
      <c r="N288" s="163"/>
      <c r="O288" s="117"/>
      <c r="P288" s="117"/>
      <c r="Q288" s="117"/>
      <c r="R288" s="117"/>
      <c r="DK288" s="17">
        <v>2700</v>
      </c>
      <c r="DP288" s="17">
        <v>1300</v>
      </c>
    </row>
    <row r="289" spans="1:120" s="17" customFormat="1" ht="21.75" customHeight="1" thickBot="1">
      <c r="A289" s="202" t="s">
        <v>85</v>
      </c>
      <c r="B289" s="430" t="s">
        <v>136</v>
      </c>
      <c r="C289" s="428" t="s">
        <v>137</v>
      </c>
      <c r="D289" s="163" t="s">
        <v>88</v>
      </c>
      <c r="E289" s="163"/>
      <c r="F289" s="163"/>
      <c r="G289" s="466" t="s">
        <v>180</v>
      </c>
      <c r="H289" s="89">
        <v>12600</v>
      </c>
      <c r="I289" s="166">
        <f t="shared" si="60"/>
        <v>12600</v>
      </c>
      <c r="J289" s="90">
        <f t="shared" si="61"/>
        <v>12600</v>
      </c>
      <c r="K289" s="163"/>
      <c r="L289" s="163"/>
      <c r="M289" s="163"/>
      <c r="N289" s="163"/>
      <c r="O289" s="117"/>
      <c r="P289" s="117"/>
      <c r="Q289" s="117"/>
      <c r="R289" s="117"/>
      <c r="DK289" s="17">
        <v>8400</v>
      </c>
      <c r="DP289" s="17">
        <v>4200</v>
      </c>
    </row>
    <row r="290" spans="1:120" s="17" customFormat="1" ht="21.75" customHeight="1" thickBot="1">
      <c r="A290" s="202" t="s">
        <v>85</v>
      </c>
      <c r="B290" s="345" t="s">
        <v>94</v>
      </c>
      <c r="C290" s="345" t="s">
        <v>138</v>
      </c>
      <c r="D290" s="163" t="s">
        <v>88</v>
      </c>
      <c r="E290" s="163"/>
      <c r="F290" s="163"/>
      <c r="G290" s="466" t="s">
        <v>180</v>
      </c>
      <c r="H290" s="89">
        <v>34300</v>
      </c>
      <c r="I290" s="166">
        <f t="shared" si="60"/>
        <v>34300</v>
      </c>
      <c r="J290" s="90">
        <f t="shared" si="61"/>
        <v>34300</v>
      </c>
      <c r="K290" s="163"/>
      <c r="L290" s="163"/>
      <c r="M290" s="163"/>
      <c r="N290" s="163"/>
      <c r="O290" s="117"/>
      <c r="P290" s="117"/>
      <c r="Q290" s="117"/>
      <c r="R290" s="117"/>
      <c r="DK290" s="17">
        <v>22900</v>
      </c>
      <c r="DP290" s="17">
        <v>11400</v>
      </c>
    </row>
    <row r="291" spans="1:120" s="17" customFormat="1" ht="21.75" customHeight="1">
      <c r="A291" s="202" t="s">
        <v>85</v>
      </c>
      <c r="B291" s="431" t="s">
        <v>139</v>
      </c>
      <c r="C291" s="429" t="s">
        <v>140</v>
      </c>
      <c r="D291" s="163" t="s">
        <v>88</v>
      </c>
      <c r="E291" s="163"/>
      <c r="F291" s="163"/>
      <c r="G291" s="466" t="s">
        <v>180</v>
      </c>
      <c r="H291" s="89">
        <v>200</v>
      </c>
      <c r="I291" s="166">
        <f t="shared" si="60"/>
        <v>200</v>
      </c>
      <c r="J291" s="90">
        <f t="shared" si="61"/>
        <v>200</v>
      </c>
      <c r="K291" s="163"/>
      <c r="L291" s="163"/>
      <c r="M291" s="163"/>
      <c r="N291" s="163"/>
      <c r="O291" s="117"/>
      <c r="P291" s="117"/>
      <c r="Q291" s="117"/>
      <c r="R291" s="117"/>
      <c r="DK291" s="17">
        <v>100</v>
      </c>
      <c r="DP291" s="17">
        <v>100</v>
      </c>
    </row>
    <row r="292" spans="1:120" s="17" customFormat="1" ht="21.75" customHeight="1">
      <c r="A292" s="202" t="s">
        <v>85</v>
      </c>
      <c r="B292" s="427" t="s">
        <v>141</v>
      </c>
      <c r="C292" s="429" t="s">
        <v>142</v>
      </c>
      <c r="D292" s="163" t="s">
        <v>88</v>
      </c>
      <c r="E292" s="163"/>
      <c r="F292" s="163"/>
      <c r="G292" s="466" t="s">
        <v>180</v>
      </c>
      <c r="H292" s="89">
        <v>4000</v>
      </c>
      <c r="I292" s="166">
        <f t="shared" si="60"/>
        <v>4000</v>
      </c>
      <c r="J292" s="90">
        <f t="shared" si="61"/>
        <v>4000</v>
      </c>
      <c r="K292" s="163"/>
      <c r="L292" s="163"/>
      <c r="M292" s="163"/>
      <c r="N292" s="163"/>
      <c r="O292" s="117"/>
      <c r="P292" s="117"/>
      <c r="Q292" s="117"/>
      <c r="R292" s="117"/>
      <c r="DK292" s="17">
        <v>2600</v>
      </c>
      <c r="DP292" s="17">
        <v>1400</v>
      </c>
    </row>
    <row r="293" spans="1:120" s="17" customFormat="1" ht="21.75" customHeight="1" thickBot="1">
      <c r="A293" s="202" t="s">
        <v>85</v>
      </c>
      <c r="B293" s="430" t="s">
        <v>143</v>
      </c>
      <c r="C293" s="428" t="s">
        <v>144</v>
      </c>
      <c r="D293" s="163" t="s">
        <v>88</v>
      </c>
      <c r="E293" s="163"/>
      <c r="F293" s="163"/>
      <c r="G293" s="466" t="s">
        <v>180</v>
      </c>
      <c r="H293" s="89">
        <v>12400</v>
      </c>
      <c r="I293" s="166">
        <f t="shared" si="60"/>
        <v>12400</v>
      </c>
      <c r="J293" s="90">
        <f t="shared" si="61"/>
        <v>12400</v>
      </c>
      <c r="K293" s="163"/>
      <c r="L293" s="163"/>
      <c r="M293" s="163"/>
      <c r="N293" s="163"/>
      <c r="O293" s="117"/>
      <c r="P293" s="117"/>
      <c r="Q293" s="117"/>
      <c r="R293" s="117"/>
      <c r="DK293" s="17">
        <v>8300</v>
      </c>
      <c r="DP293" s="17">
        <v>4100</v>
      </c>
    </row>
    <row r="294" spans="1:120" s="17" customFormat="1" ht="21.75" customHeight="1" thickBot="1">
      <c r="A294" s="202" t="s">
        <v>85</v>
      </c>
      <c r="B294" s="345" t="s">
        <v>102</v>
      </c>
      <c r="C294" s="345" t="s">
        <v>145</v>
      </c>
      <c r="D294" s="163" t="s">
        <v>88</v>
      </c>
      <c r="E294" s="163"/>
      <c r="F294" s="163"/>
      <c r="G294" s="466" t="s">
        <v>180</v>
      </c>
      <c r="H294" s="89">
        <v>2200</v>
      </c>
      <c r="I294" s="166">
        <f t="shared" si="60"/>
        <v>2200</v>
      </c>
      <c r="J294" s="90">
        <f t="shared" si="61"/>
        <v>2200</v>
      </c>
      <c r="K294" s="163"/>
      <c r="L294" s="163"/>
      <c r="M294" s="163"/>
      <c r="N294" s="163"/>
      <c r="O294" s="117"/>
      <c r="P294" s="117"/>
      <c r="Q294" s="117"/>
      <c r="R294" s="117"/>
      <c r="DK294" s="17">
        <v>1400</v>
      </c>
      <c r="DP294" s="17">
        <v>800</v>
      </c>
    </row>
    <row r="295" spans="1:120" s="17" customFormat="1" ht="21.75" customHeight="1">
      <c r="A295" s="202" t="s">
        <v>85</v>
      </c>
      <c r="B295" s="431" t="s">
        <v>146</v>
      </c>
      <c r="C295" s="318" t="s">
        <v>147</v>
      </c>
      <c r="D295" s="163" t="s">
        <v>88</v>
      </c>
      <c r="E295" s="163"/>
      <c r="F295" s="163"/>
      <c r="G295" s="466" t="s">
        <v>180</v>
      </c>
      <c r="H295" s="89">
        <v>0</v>
      </c>
      <c r="I295" s="166">
        <f t="shared" si="60"/>
        <v>0</v>
      </c>
      <c r="J295" s="90">
        <f t="shared" si="61"/>
        <v>0</v>
      </c>
      <c r="K295" s="163"/>
      <c r="L295" s="163"/>
      <c r="M295" s="163"/>
      <c r="N295" s="163"/>
      <c r="O295" s="117"/>
      <c r="P295" s="117"/>
      <c r="Q295" s="117"/>
      <c r="R295" s="117"/>
      <c r="DK295" s="17">
        <v>0</v>
      </c>
      <c r="DP295" s="17">
        <v>0</v>
      </c>
    </row>
    <row r="296" spans="1:120" s="17" customFormat="1" ht="21.75" customHeight="1">
      <c r="A296" s="202" t="s">
        <v>85</v>
      </c>
      <c r="B296" s="427" t="s">
        <v>148</v>
      </c>
      <c r="C296" s="316" t="s">
        <v>149</v>
      </c>
      <c r="D296" s="163" t="s">
        <v>88</v>
      </c>
      <c r="E296" s="163"/>
      <c r="F296" s="163"/>
      <c r="G296" s="466" t="s">
        <v>180</v>
      </c>
      <c r="H296" s="89">
        <v>0</v>
      </c>
      <c r="I296" s="166">
        <f t="shared" si="60"/>
        <v>0</v>
      </c>
      <c r="J296" s="90">
        <f t="shared" si="61"/>
        <v>0</v>
      </c>
      <c r="K296" s="163"/>
      <c r="L296" s="163"/>
      <c r="M296" s="163"/>
      <c r="N296" s="163"/>
      <c r="O296" s="117"/>
      <c r="P296" s="117"/>
      <c r="Q296" s="117"/>
      <c r="R296" s="117"/>
      <c r="DK296" s="17">
        <v>0</v>
      </c>
      <c r="DP296" s="17">
        <v>0</v>
      </c>
    </row>
    <row r="297" spans="1:120" s="17" customFormat="1" ht="21.75" customHeight="1">
      <c r="A297" s="202" t="s">
        <v>85</v>
      </c>
      <c r="B297" s="427" t="s">
        <v>150</v>
      </c>
      <c r="C297" s="316" t="s">
        <v>151</v>
      </c>
      <c r="D297" s="163" t="s">
        <v>88</v>
      </c>
      <c r="E297" s="163"/>
      <c r="F297" s="163"/>
      <c r="G297" s="466" t="s">
        <v>180</v>
      </c>
      <c r="H297" s="89">
        <v>0</v>
      </c>
      <c r="I297" s="166">
        <f t="shared" si="60"/>
        <v>0</v>
      </c>
      <c r="J297" s="90">
        <f t="shared" si="61"/>
        <v>0</v>
      </c>
      <c r="K297" s="163"/>
      <c r="L297" s="163"/>
      <c r="M297" s="163"/>
      <c r="N297" s="163"/>
      <c r="O297" s="117"/>
      <c r="P297" s="117"/>
      <c r="Q297" s="117"/>
      <c r="R297" s="117"/>
      <c r="DK297" s="17">
        <v>0</v>
      </c>
      <c r="DP297" s="17">
        <v>0</v>
      </c>
    </row>
    <row r="298" spans="1:120" s="17" customFormat="1" ht="21.75" customHeight="1">
      <c r="A298" s="202" t="s">
        <v>85</v>
      </c>
      <c r="B298" s="427" t="s">
        <v>152</v>
      </c>
      <c r="C298" s="316" t="s">
        <v>153</v>
      </c>
      <c r="D298" s="163" t="s">
        <v>88</v>
      </c>
      <c r="E298" s="163"/>
      <c r="F298" s="163"/>
      <c r="G298" s="466" t="s">
        <v>180</v>
      </c>
      <c r="H298" s="89">
        <v>0</v>
      </c>
      <c r="I298" s="166">
        <f t="shared" si="60"/>
        <v>0</v>
      </c>
      <c r="J298" s="90">
        <f t="shared" si="61"/>
        <v>0</v>
      </c>
      <c r="K298" s="163"/>
      <c r="L298" s="163"/>
      <c r="M298" s="163"/>
      <c r="N298" s="163"/>
      <c r="O298" s="117"/>
      <c r="P298" s="117"/>
      <c r="Q298" s="117"/>
      <c r="R298" s="117"/>
      <c r="DK298" s="17">
        <v>0</v>
      </c>
      <c r="DP298" s="17">
        <v>0</v>
      </c>
    </row>
    <row r="299" spans="1:120" s="17" customFormat="1" ht="21.75" customHeight="1">
      <c r="A299" s="202" t="s">
        <v>85</v>
      </c>
      <c r="B299" s="427" t="s">
        <v>154</v>
      </c>
      <c r="C299" s="316" t="s">
        <v>155</v>
      </c>
      <c r="D299" s="163" t="s">
        <v>88</v>
      </c>
      <c r="E299" s="163"/>
      <c r="F299" s="163"/>
      <c r="G299" s="466" t="s">
        <v>180</v>
      </c>
      <c r="H299" s="89">
        <v>700</v>
      </c>
      <c r="I299" s="166">
        <f t="shared" si="60"/>
        <v>700</v>
      </c>
      <c r="J299" s="90">
        <f t="shared" si="61"/>
        <v>700</v>
      </c>
      <c r="K299" s="163"/>
      <c r="L299" s="163"/>
      <c r="M299" s="163"/>
      <c r="N299" s="163"/>
      <c r="O299" s="117"/>
      <c r="P299" s="117"/>
      <c r="Q299" s="117"/>
      <c r="R299" s="117"/>
      <c r="DK299" s="17">
        <v>400</v>
      </c>
      <c r="DP299" s="17">
        <v>300</v>
      </c>
    </row>
    <row r="300" spans="1:120" s="17" customFormat="1" ht="21.75" customHeight="1">
      <c r="A300" s="202" t="s">
        <v>85</v>
      </c>
      <c r="B300" s="427" t="s">
        <v>156</v>
      </c>
      <c r="C300" s="316" t="s">
        <v>157</v>
      </c>
      <c r="D300" s="163" t="s">
        <v>88</v>
      </c>
      <c r="E300" s="163"/>
      <c r="F300" s="163"/>
      <c r="G300" s="466" t="s">
        <v>180</v>
      </c>
      <c r="H300" s="89">
        <v>900</v>
      </c>
      <c r="I300" s="166">
        <f t="shared" si="60"/>
        <v>900</v>
      </c>
      <c r="J300" s="90">
        <f t="shared" si="61"/>
        <v>900</v>
      </c>
      <c r="K300" s="163"/>
      <c r="L300" s="163"/>
      <c r="M300" s="163"/>
      <c r="N300" s="163"/>
      <c r="O300" s="117"/>
      <c r="P300" s="117"/>
      <c r="Q300" s="117"/>
      <c r="R300" s="117"/>
      <c r="DK300" s="17">
        <v>600</v>
      </c>
      <c r="DP300" s="17">
        <v>300</v>
      </c>
    </row>
    <row r="301" spans="1:120" s="17" customFormat="1" ht="21.75" customHeight="1">
      <c r="A301" s="202" t="s">
        <v>85</v>
      </c>
      <c r="B301" s="427" t="s">
        <v>158</v>
      </c>
      <c r="C301" s="316" t="s">
        <v>159</v>
      </c>
      <c r="D301" s="163" t="s">
        <v>88</v>
      </c>
      <c r="E301" s="163"/>
      <c r="F301" s="163"/>
      <c r="G301" s="466" t="s">
        <v>180</v>
      </c>
      <c r="H301" s="89">
        <v>0</v>
      </c>
      <c r="I301" s="166">
        <f t="shared" si="60"/>
        <v>0</v>
      </c>
      <c r="J301" s="90">
        <f t="shared" si="61"/>
        <v>0</v>
      </c>
      <c r="K301" s="163"/>
      <c r="L301" s="163"/>
      <c r="M301" s="163"/>
      <c r="N301" s="163"/>
      <c r="O301" s="117"/>
      <c r="P301" s="117"/>
      <c r="Q301" s="117"/>
      <c r="R301" s="117"/>
      <c r="DK301" s="17">
        <v>0</v>
      </c>
      <c r="DP301" s="17">
        <v>0</v>
      </c>
    </row>
    <row r="302" spans="1:120" s="17" customFormat="1" ht="21.75" customHeight="1">
      <c r="A302" s="202" t="s">
        <v>85</v>
      </c>
      <c r="B302" s="427" t="s">
        <v>160</v>
      </c>
      <c r="C302" s="319" t="s">
        <v>161</v>
      </c>
      <c r="D302" s="163" t="s">
        <v>88</v>
      </c>
      <c r="E302" s="163"/>
      <c r="F302" s="163"/>
      <c r="G302" s="466" t="s">
        <v>180</v>
      </c>
      <c r="H302" s="89">
        <v>1800</v>
      </c>
      <c r="I302" s="166">
        <f t="shared" si="60"/>
        <v>1800</v>
      </c>
      <c r="J302" s="90">
        <f t="shared" si="61"/>
        <v>1800</v>
      </c>
      <c r="K302" s="163"/>
      <c r="L302" s="163"/>
      <c r="M302" s="163"/>
      <c r="N302" s="163"/>
      <c r="O302" s="117"/>
      <c r="P302" s="117"/>
      <c r="Q302" s="117"/>
      <c r="R302" s="117"/>
      <c r="DK302" s="17">
        <v>1200</v>
      </c>
      <c r="DP302" s="17">
        <v>600</v>
      </c>
    </row>
    <row r="303" spans="1:120" s="17" customFormat="1" ht="21.75" customHeight="1" thickBot="1">
      <c r="A303" s="202" t="s">
        <v>85</v>
      </c>
      <c r="B303" s="430" t="s">
        <v>162</v>
      </c>
      <c r="C303" s="319" t="s">
        <v>163</v>
      </c>
      <c r="D303" s="163" t="s">
        <v>88</v>
      </c>
      <c r="E303" s="163"/>
      <c r="F303" s="163"/>
      <c r="G303" s="466" t="s">
        <v>180</v>
      </c>
      <c r="H303" s="89">
        <v>1500</v>
      </c>
      <c r="I303" s="166">
        <f t="shared" si="60"/>
        <v>1500</v>
      </c>
      <c r="J303" s="90">
        <f t="shared" si="61"/>
        <v>1500</v>
      </c>
      <c r="K303" s="163"/>
      <c r="L303" s="163"/>
      <c r="M303" s="163"/>
      <c r="N303" s="163"/>
      <c r="O303" s="117"/>
      <c r="P303" s="117"/>
      <c r="Q303" s="117"/>
      <c r="R303" s="117"/>
      <c r="DK303" s="17">
        <v>1000</v>
      </c>
      <c r="DP303" s="17">
        <v>500</v>
      </c>
    </row>
    <row r="304" spans="1:120" s="17" customFormat="1" ht="21.75" customHeight="1" thickBot="1">
      <c r="A304" s="202" t="s">
        <v>85</v>
      </c>
      <c r="B304" s="320" t="s">
        <v>122</v>
      </c>
      <c r="C304" s="320" t="s">
        <v>164</v>
      </c>
      <c r="D304" s="163" t="s">
        <v>88</v>
      </c>
      <c r="E304" s="163"/>
      <c r="F304" s="163"/>
      <c r="G304" s="466" t="s">
        <v>180</v>
      </c>
      <c r="H304" s="89">
        <v>6300</v>
      </c>
      <c r="I304" s="166">
        <f t="shared" si="60"/>
        <v>6300</v>
      </c>
      <c r="J304" s="90">
        <f t="shared" si="61"/>
        <v>6300</v>
      </c>
      <c r="K304" s="163"/>
      <c r="L304" s="163"/>
      <c r="M304" s="163"/>
      <c r="N304" s="163"/>
      <c r="O304" s="117"/>
      <c r="P304" s="117"/>
      <c r="Q304" s="117"/>
      <c r="R304" s="117"/>
      <c r="DK304" s="17">
        <v>4200</v>
      </c>
      <c r="DP304" s="17">
        <v>2100</v>
      </c>
    </row>
    <row r="305" spans="1:139" s="17" customFormat="1" ht="21.75" customHeight="1">
      <c r="A305" s="202" t="s">
        <v>85</v>
      </c>
      <c r="B305" s="431" t="s">
        <v>165</v>
      </c>
      <c r="C305" s="318" t="s">
        <v>166</v>
      </c>
      <c r="D305" s="163" t="s">
        <v>88</v>
      </c>
      <c r="E305" s="163"/>
      <c r="F305" s="163"/>
      <c r="G305" s="466" t="s">
        <v>180</v>
      </c>
      <c r="H305" s="89">
        <v>0</v>
      </c>
      <c r="I305" s="166">
        <f t="shared" si="60"/>
        <v>0</v>
      </c>
      <c r="J305" s="90">
        <f t="shared" si="61"/>
        <v>0</v>
      </c>
      <c r="K305" s="163"/>
      <c r="L305" s="163"/>
      <c r="M305" s="163"/>
      <c r="N305" s="163"/>
      <c r="O305" s="117"/>
      <c r="P305" s="117"/>
      <c r="Q305" s="117"/>
      <c r="R305" s="117"/>
      <c r="DK305" s="17">
        <v>0</v>
      </c>
      <c r="DP305" s="17">
        <v>0</v>
      </c>
    </row>
    <row r="306" spans="1:139" s="17" customFormat="1" ht="21.75" customHeight="1">
      <c r="A306" s="202" t="s">
        <v>85</v>
      </c>
      <c r="B306" s="427" t="s">
        <v>167</v>
      </c>
      <c r="C306" s="316" t="s">
        <v>168</v>
      </c>
      <c r="D306" s="163" t="s">
        <v>88</v>
      </c>
      <c r="E306" s="163"/>
      <c r="F306" s="163"/>
      <c r="G306" s="466" t="s">
        <v>180</v>
      </c>
      <c r="H306" s="89">
        <v>1800</v>
      </c>
      <c r="I306" s="166">
        <f t="shared" si="60"/>
        <v>1800</v>
      </c>
      <c r="J306" s="90">
        <f t="shared" si="61"/>
        <v>1800</v>
      </c>
      <c r="K306" s="163"/>
      <c r="L306" s="163"/>
      <c r="M306" s="163"/>
      <c r="N306" s="163"/>
      <c r="O306" s="117"/>
      <c r="P306" s="117"/>
      <c r="Q306" s="117"/>
      <c r="R306" s="117"/>
      <c r="DK306" s="17">
        <v>1200</v>
      </c>
      <c r="DP306" s="17">
        <v>600</v>
      </c>
    </row>
    <row r="307" spans="1:139" s="17" customFormat="1" ht="21.75" customHeight="1">
      <c r="A307" s="202" t="s">
        <v>85</v>
      </c>
      <c r="B307" s="427" t="s">
        <v>177</v>
      </c>
      <c r="C307" s="316" t="s">
        <v>170</v>
      </c>
      <c r="D307" s="163" t="s">
        <v>88</v>
      </c>
      <c r="E307" s="163"/>
      <c r="F307" s="163"/>
      <c r="G307" s="466" t="s">
        <v>180</v>
      </c>
      <c r="H307" s="89">
        <v>1500</v>
      </c>
      <c r="I307" s="166">
        <f t="shared" si="60"/>
        <v>1500</v>
      </c>
      <c r="J307" s="90">
        <f t="shared" si="61"/>
        <v>1500</v>
      </c>
      <c r="K307" s="163"/>
      <c r="L307" s="163"/>
      <c r="M307" s="163"/>
      <c r="N307" s="163"/>
      <c r="O307" s="117"/>
      <c r="P307" s="117"/>
      <c r="Q307" s="117"/>
      <c r="R307" s="117"/>
      <c r="DK307" s="17">
        <v>1000</v>
      </c>
      <c r="DP307" s="17">
        <v>500</v>
      </c>
    </row>
    <row r="308" spans="1:139" s="17" customFormat="1" ht="21.75" customHeight="1">
      <c r="A308" s="202" t="s">
        <v>85</v>
      </c>
      <c r="B308" s="163"/>
      <c r="C308" s="163"/>
      <c r="D308" s="163"/>
      <c r="E308" s="163"/>
      <c r="F308" s="163"/>
      <c r="G308" s="164"/>
      <c r="H308" s="89">
        <f>SUM(H287:H307)</f>
        <v>85000</v>
      </c>
      <c r="I308" s="89">
        <f>SUM(I287:I307)</f>
        <v>85000</v>
      </c>
      <c r="J308" s="163">
        <f>SUM(J287:J307)</f>
        <v>85000</v>
      </c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  <c r="AB308" s="163"/>
      <c r="AC308" s="163"/>
      <c r="AD308" s="163"/>
      <c r="AE308" s="163"/>
      <c r="AF308" s="163"/>
      <c r="AG308" s="163"/>
      <c r="AH308" s="163"/>
      <c r="AI308" s="163"/>
      <c r="AJ308" s="163"/>
      <c r="AK308" s="163"/>
      <c r="AL308" s="163"/>
      <c r="AM308" s="163"/>
      <c r="AN308" s="163"/>
      <c r="AO308" s="163"/>
      <c r="AP308" s="163"/>
      <c r="AQ308" s="163"/>
      <c r="AR308" s="163"/>
      <c r="AS308" s="163"/>
      <c r="AT308" s="163"/>
      <c r="AU308" s="163"/>
      <c r="AV308" s="163"/>
      <c r="AW308" s="163"/>
      <c r="AX308" s="163"/>
      <c r="AY308" s="163"/>
      <c r="AZ308" s="163"/>
      <c r="BA308" s="163"/>
      <c r="BB308" s="163"/>
      <c r="BC308" s="163"/>
      <c r="BD308" s="163"/>
      <c r="BE308" s="163"/>
      <c r="BF308" s="163"/>
      <c r="BG308" s="163"/>
      <c r="BH308" s="163"/>
      <c r="BI308" s="163"/>
      <c r="BJ308" s="163"/>
      <c r="BK308" s="163"/>
      <c r="BL308" s="163"/>
      <c r="BM308" s="163"/>
      <c r="BN308" s="163"/>
      <c r="BO308" s="163"/>
      <c r="BP308" s="163"/>
      <c r="BQ308" s="163"/>
      <c r="BR308" s="163"/>
      <c r="BS308" s="163"/>
      <c r="BT308" s="163"/>
      <c r="BU308" s="163"/>
      <c r="BV308" s="163"/>
      <c r="BW308" s="163"/>
      <c r="BX308" s="163"/>
      <c r="BY308" s="163"/>
      <c r="BZ308" s="163"/>
      <c r="CA308" s="163"/>
      <c r="CB308" s="163"/>
      <c r="CC308" s="163"/>
      <c r="CD308" s="163"/>
      <c r="CE308" s="163"/>
      <c r="CF308" s="163"/>
      <c r="CG308" s="163"/>
      <c r="CH308" s="163"/>
      <c r="CI308" s="163"/>
      <c r="CJ308" s="163"/>
      <c r="CK308" s="163"/>
      <c r="CL308" s="163"/>
      <c r="CM308" s="163"/>
      <c r="CN308" s="163"/>
    </row>
    <row r="309" spans="1:139" s="17" customFormat="1" ht="21.75" customHeight="1">
      <c r="A309" s="202" t="s">
        <v>85</v>
      </c>
      <c r="B309" s="261" t="s">
        <v>139</v>
      </c>
      <c r="C309" s="316" t="s">
        <v>140</v>
      </c>
      <c r="D309" s="177" t="s">
        <v>88</v>
      </c>
      <c r="E309" s="177"/>
      <c r="F309" s="177"/>
      <c r="G309" s="465" t="s">
        <v>181</v>
      </c>
      <c r="H309" s="311">
        <v>700</v>
      </c>
      <c r="I309" s="166">
        <f>SUM(AG309:DQ309)</f>
        <v>0</v>
      </c>
      <c r="J309" s="90">
        <f>SUM(O309:LS309)</f>
        <v>700</v>
      </c>
      <c r="K309" s="163"/>
      <c r="L309" s="172">
        <v>45089</v>
      </c>
      <c r="M309" s="172">
        <v>45105</v>
      </c>
      <c r="N309" s="630"/>
      <c r="O309" s="163"/>
      <c r="P309" s="163"/>
      <c r="Q309" s="163"/>
      <c r="R309" s="163"/>
      <c r="S309" s="630"/>
      <c r="T309" s="630"/>
      <c r="U309" s="630"/>
      <c r="V309" s="630"/>
      <c r="W309" s="630"/>
      <c r="X309" s="630"/>
      <c r="Y309" s="630"/>
      <c r="Z309" s="630"/>
      <c r="AA309" s="630"/>
      <c r="AB309" s="630"/>
      <c r="AC309" s="630"/>
      <c r="AD309" s="630"/>
      <c r="AE309" s="630"/>
      <c r="AF309" s="630"/>
      <c r="AG309" s="630"/>
      <c r="AH309" s="630"/>
      <c r="AI309" s="630"/>
      <c r="AJ309" s="630"/>
      <c r="AK309" s="630"/>
      <c r="AL309" s="630"/>
      <c r="AM309" s="630"/>
      <c r="AN309" s="630"/>
      <c r="AO309" s="630"/>
      <c r="AP309" s="630"/>
      <c r="AQ309" s="630"/>
      <c r="AR309" s="630"/>
      <c r="AS309" s="630"/>
      <c r="AT309" s="630"/>
      <c r="AU309" s="630"/>
      <c r="AV309" s="630"/>
      <c r="AW309" s="630"/>
      <c r="AX309" s="630"/>
      <c r="AY309" s="630"/>
      <c r="AZ309" s="630"/>
      <c r="BA309" s="630"/>
      <c r="BB309" s="630"/>
      <c r="BC309" s="630"/>
      <c r="BD309" s="630"/>
      <c r="BE309" s="630"/>
      <c r="BF309" s="630"/>
      <c r="BG309" s="630"/>
      <c r="BH309" s="630"/>
      <c r="BI309" s="630"/>
      <c r="BJ309" s="630"/>
      <c r="BK309" s="630"/>
      <c r="BL309" s="630"/>
      <c r="BM309" s="630"/>
      <c r="BN309" s="630"/>
      <c r="BO309" s="630"/>
      <c r="BP309" s="630"/>
      <c r="BQ309" s="630"/>
      <c r="BR309" s="630"/>
      <c r="BS309" s="630"/>
      <c r="BT309" s="630"/>
      <c r="BU309" s="630"/>
      <c r="BV309" s="630"/>
      <c r="BW309" s="630"/>
      <c r="BX309" s="630"/>
      <c r="BY309" s="630"/>
      <c r="BZ309" s="630"/>
      <c r="CA309" s="630"/>
      <c r="CB309" s="630"/>
      <c r="CC309" s="630"/>
      <c r="CD309" s="630"/>
      <c r="CE309" s="630"/>
      <c r="CF309" s="630"/>
      <c r="CG309" s="630"/>
      <c r="CH309" s="630"/>
      <c r="CI309" s="630"/>
      <c r="CJ309" s="630"/>
      <c r="CK309" s="630"/>
      <c r="CL309" s="630"/>
      <c r="CM309" s="630"/>
      <c r="CN309" s="630"/>
      <c r="DY309" s="17">
        <v>700</v>
      </c>
    </row>
    <row r="310" spans="1:139" s="17" customFormat="1" ht="21.75" customHeight="1">
      <c r="A310" s="202" t="s">
        <v>85</v>
      </c>
      <c r="B310" s="261" t="s">
        <v>158</v>
      </c>
      <c r="C310" s="316" t="s">
        <v>159</v>
      </c>
      <c r="D310" s="177" t="s">
        <v>88</v>
      </c>
      <c r="E310" s="177"/>
      <c r="F310" s="177"/>
      <c r="G310" s="465" t="s">
        <v>181</v>
      </c>
      <c r="H310" s="311">
        <v>400</v>
      </c>
      <c r="I310" s="166">
        <f>SUM(AG310:DQ310)</f>
        <v>0</v>
      </c>
      <c r="J310" s="90">
        <f>SUM(O310:LS310)</f>
        <v>400</v>
      </c>
      <c r="K310" s="163"/>
      <c r="L310" s="172">
        <v>45089</v>
      </c>
      <c r="M310" s="172">
        <v>45105</v>
      </c>
      <c r="N310" s="630"/>
      <c r="O310" s="163"/>
      <c r="P310" s="163"/>
      <c r="Q310" s="163"/>
      <c r="R310" s="163"/>
      <c r="S310" s="630"/>
      <c r="T310" s="630"/>
      <c r="U310" s="630"/>
      <c r="V310" s="630"/>
      <c r="W310" s="630"/>
      <c r="X310" s="630"/>
      <c r="Y310" s="630"/>
      <c r="Z310" s="630"/>
      <c r="AA310" s="630"/>
      <c r="AB310" s="630"/>
      <c r="AC310" s="630"/>
      <c r="AD310" s="630"/>
      <c r="AE310" s="630"/>
      <c r="AF310" s="630"/>
      <c r="AG310" s="630"/>
      <c r="AH310" s="630"/>
      <c r="AI310" s="630"/>
      <c r="AJ310" s="630"/>
      <c r="AK310" s="630"/>
      <c r="AL310" s="630"/>
      <c r="AM310" s="630"/>
      <c r="AN310" s="630"/>
      <c r="AO310" s="630"/>
      <c r="AP310" s="630"/>
      <c r="AQ310" s="630"/>
      <c r="AR310" s="630"/>
      <c r="AS310" s="630"/>
      <c r="AT310" s="630"/>
      <c r="AU310" s="630"/>
      <c r="AV310" s="630"/>
      <c r="AW310" s="630"/>
      <c r="AX310" s="630"/>
      <c r="AY310" s="630"/>
      <c r="AZ310" s="630"/>
      <c r="BA310" s="630"/>
      <c r="BB310" s="630"/>
      <c r="BC310" s="630"/>
      <c r="BD310" s="630"/>
      <c r="BE310" s="630"/>
      <c r="BF310" s="630"/>
      <c r="BG310" s="630"/>
      <c r="BH310" s="630"/>
      <c r="BI310" s="630"/>
      <c r="BJ310" s="630"/>
      <c r="BK310" s="630"/>
      <c r="BL310" s="630"/>
      <c r="BM310" s="630"/>
      <c r="BN310" s="630"/>
      <c r="BO310" s="630"/>
      <c r="BP310" s="630"/>
      <c r="BQ310" s="630"/>
      <c r="BR310" s="630"/>
      <c r="BS310" s="630"/>
      <c r="BT310" s="630"/>
      <c r="BU310" s="630"/>
      <c r="BV310" s="630"/>
      <c r="BW310" s="630"/>
      <c r="BX310" s="630"/>
      <c r="BY310" s="630"/>
      <c r="BZ310" s="630"/>
      <c r="CA310" s="630"/>
      <c r="CB310" s="630"/>
      <c r="CC310" s="630"/>
      <c r="CD310" s="630"/>
      <c r="CE310" s="630"/>
      <c r="CF310" s="630"/>
      <c r="CG310" s="630"/>
      <c r="CH310" s="630"/>
      <c r="CI310" s="630"/>
      <c r="CJ310" s="630"/>
      <c r="CK310" s="630"/>
      <c r="CL310" s="630"/>
      <c r="CM310" s="630"/>
      <c r="CN310" s="630"/>
      <c r="DY310" s="17">
        <v>400</v>
      </c>
    </row>
    <row r="311" spans="1:139" s="17" customFormat="1" ht="21.75" customHeight="1">
      <c r="A311" s="202" t="s">
        <v>85</v>
      </c>
      <c r="B311" s="261" t="s">
        <v>165</v>
      </c>
      <c r="C311" s="316" t="s">
        <v>166</v>
      </c>
      <c r="D311" s="177" t="s">
        <v>88</v>
      </c>
      <c r="E311" s="177"/>
      <c r="F311" s="177"/>
      <c r="G311" s="465" t="s">
        <v>181</v>
      </c>
      <c r="H311" s="311">
        <v>400</v>
      </c>
      <c r="I311" s="166">
        <f>SUM(AG311:DQ311)</f>
        <v>0</v>
      </c>
      <c r="J311" s="90">
        <f>SUM(O311:LS311)</f>
        <v>400</v>
      </c>
      <c r="K311" s="163"/>
      <c r="L311" s="172">
        <v>45089</v>
      </c>
      <c r="M311" s="172">
        <v>45105</v>
      </c>
      <c r="N311" s="630"/>
      <c r="O311" s="163"/>
      <c r="P311" s="163"/>
      <c r="Q311" s="163"/>
      <c r="R311" s="163"/>
      <c r="S311" s="630"/>
      <c r="T311" s="630"/>
      <c r="U311" s="630"/>
      <c r="V311" s="630"/>
      <c r="W311" s="630"/>
      <c r="X311" s="630"/>
      <c r="Y311" s="630"/>
      <c r="Z311" s="630"/>
      <c r="AA311" s="630"/>
      <c r="AB311" s="630"/>
      <c r="AC311" s="630"/>
      <c r="AD311" s="630"/>
      <c r="AE311" s="630"/>
      <c r="AF311" s="630"/>
      <c r="AG311" s="630"/>
      <c r="AH311" s="630"/>
      <c r="AI311" s="630"/>
      <c r="AJ311" s="630"/>
      <c r="AK311" s="630"/>
      <c r="AL311" s="630"/>
      <c r="AM311" s="630"/>
      <c r="AN311" s="630"/>
      <c r="AO311" s="630"/>
      <c r="AP311" s="630"/>
      <c r="AQ311" s="630"/>
      <c r="AR311" s="630"/>
      <c r="AS311" s="630"/>
      <c r="AT311" s="630"/>
      <c r="AU311" s="630"/>
      <c r="AV311" s="630"/>
      <c r="AW311" s="630"/>
      <c r="AX311" s="630"/>
      <c r="AY311" s="630"/>
      <c r="AZ311" s="630"/>
      <c r="BA311" s="630"/>
      <c r="BB311" s="630"/>
      <c r="BC311" s="630"/>
      <c r="BD311" s="630"/>
      <c r="BE311" s="630"/>
      <c r="BF311" s="630"/>
      <c r="BG311" s="630"/>
      <c r="BH311" s="630"/>
      <c r="BI311" s="630"/>
      <c r="BJ311" s="630"/>
      <c r="BK311" s="630"/>
      <c r="BL311" s="630"/>
      <c r="BM311" s="630"/>
      <c r="BN311" s="630"/>
      <c r="BO311" s="630"/>
      <c r="BP311" s="630"/>
      <c r="BQ311" s="630"/>
      <c r="BR311" s="630"/>
      <c r="BS311" s="630"/>
      <c r="BT311" s="630"/>
      <c r="BU311" s="630"/>
      <c r="BV311" s="630"/>
      <c r="BW311" s="630"/>
      <c r="BX311" s="630"/>
      <c r="BY311" s="630"/>
      <c r="BZ311" s="630"/>
      <c r="CA311" s="630"/>
      <c r="CB311" s="630"/>
      <c r="CC311" s="630"/>
      <c r="CD311" s="630"/>
      <c r="CE311" s="630"/>
      <c r="CF311" s="630"/>
      <c r="CG311" s="630"/>
      <c r="CH311" s="630"/>
      <c r="CI311" s="630"/>
      <c r="CJ311" s="630"/>
      <c r="CK311" s="630"/>
      <c r="CL311" s="630"/>
      <c r="CM311" s="630"/>
      <c r="CN311" s="630"/>
      <c r="DY311" s="17">
        <v>400</v>
      </c>
    </row>
    <row r="312" spans="1:139" s="17" customFormat="1" ht="21.75" customHeight="1">
      <c r="A312" s="202" t="s">
        <v>85</v>
      </c>
      <c r="B312" s="163"/>
      <c r="C312" s="163"/>
      <c r="D312" s="163"/>
      <c r="E312" s="163"/>
      <c r="F312" s="163"/>
      <c r="G312" s="164"/>
      <c r="H312" s="89">
        <f>SUM(H309:H311)</f>
        <v>1500</v>
      </c>
      <c r="I312" s="89">
        <f>SUM(I294:I311)</f>
        <v>101700</v>
      </c>
      <c r="J312" s="163">
        <f>SUM(J294:J311)</f>
        <v>103200</v>
      </c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  <c r="AB312" s="163"/>
      <c r="AC312" s="163"/>
      <c r="AD312" s="163"/>
      <c r="AE312" s="163"/>
      <c r="AF312" s="163"/>
      <c r="AG312" s="163"/>
      <c r="AH312" s="163"/>
      <c r="AI312" s="163"/>
      <c r="AJ312" s="163"/>
      <c r="AK312" s="163"/>
      <c r="AL312" s="163"/>
      <c r="AM312" s="163"/>
      <c r="AN312" s="163"/>
      <c r="AO312" s="163"/>
      <c r="AP312" s="163"/>
      <c r="AQ312" s="163"/>
      <c r="AR312" s="163"/>
      <c r="AS312" s="163"/>
      <c r="AT312" s="163"/>
      <c r="AU312" s="163"/>
      <c r="AV312" s="163"/>
      <c r="AW312" s="163"/>
      <c r="AX312" s="163"/>
      <c r="AY312" s="163"/>
      <c r="AZ312" s="163"/>
      <c r="BA312" s="163"/>
      <c r="BB312" s="163"/>
      <c r="BC312" s="163"/>
      <c r="BD312" s="163"/>
      <c r="BE312" s="163"/>
      <c r="BF312" s="163"/>
      <c r="BG312" s="163"/>
      <c r="BH312" s="163"/>
      <c r="BI312" s="163"/>
      <c r="BJ312" s="163"/>
      <c r="BK312" s="163"/>
      <c r="BL312" s="163"/>
      <c r="BM312" s="163"/>
      <c r="BN312" s="163"/>
      <c r="BO312" s="163"/>
      <c r="BP312" s="163"/>
      <c r="BQ312" s="163"/>
      <c r="BR312" s="163"/>
      <c r="BS312" s="163"/>
      <c r="BT312" s="163"/>
      <c r="BU312" s="163"/>
      <c r="BV312" s="163"/>
      <c r="BW312" s="163"/>
      <c r="BX312" s="163"/>
      <c r="BY312" s="163"/>
      <c r="BZ312" s="163"/>
      <c r="CA312" s="163"/>
      <c r="CB312" s="163"/>
      <c r="CC312" s="163"/>
      <c r="CD312" s="163"/>
      <c r="CE312" s="163"/>
      <c r="CF312" s="163"/>
      <c r="CG312" s="163"/>
      <c r="CH312" s="163"/>
      <c r="CI312" s="163"/>
      <c r="CJ312" s="163"/>
      <c r="CK312" s="163"/>
      <c r="CL312" s="163"/>
      <c r="CM312" s="163"/>
      <c r="CN312" s="163"/>
    </row>
    <row r="313" spans="1:139" s="17" customFormat="1" ht="21.75" customHeight="1">
      <c r="A313" s="202" t="s">
        <v>85</v>
      </c>
      <c r="B313" s="427" t="s">
        <v>131</v>
      </c>
      <c r="C313" s="261" t="s">
        <v>132</v>
      </c>
      <c r="D313" s="163" t="s">
        <v>88</v>
      </c>
      <c r="E313" s="163"/>
      <c r="F313" s="163"/>
      <c r="G313" s="466" t="s">
        <v>182</v>
      </c>
      <c r="H313" s="311">
        <v>2300</v>
      </c>
      <c r="I313" s="166">
        <f t="shared" ref="I313:I333" si="62">SUM(AG313:EL313)</f>
        <v>2300</v>
      </c>
      <c r="J313" s="90">
        <f t="shared" ref="J313:J333" si="63">SUM(O313:LS313)</f>
        <v>2300</v>
      </c>
      <c r="K313" s="163"/>
      <c r="L313" s="172">
        <v>45075</v>
      </c>
      <c r="M313" s="163"/>
      <c r="N313" s="427"/>
      <c r="O313" s="163"/>
      <c r="P313" s="163"/>
      <c r="Q313" s="163"/>
      <c r="R313" s="163"/>
      <c r="S313" s="630"/>
      <c r="T313" s="630"/>
      <c r="U313" s="630"/>
      <c r="V313" s="630"/>
      <c r="W313" s="630"/>
      <c r="X313" s="630"/>
      <c r="Y313" s="630"/>
      <c r="Z313" s="630"/>
      <c r="AA313" s="630"/>
      <c r="AB313" s="630"/>
      <c r="AC313" s="630"/>
      <c r="AD313" s="630"/>
      <c r="AE313" s="630"/>
      <c r="AF313" s="630"/>
      <c r="AG313" s="630"/>
      <c r="AH313" s="630"/>
      <c r="AI313" s="630"/>
      <c r="AJ313" s="630"/>
      <c r="AK313" s="630"/>
      <c r="AL313" s="630"/>
      <c r="AM313" s="630"/>
      <c r="AN313" s="630"/>
      <c r="AO313" s="630"/>
      <c r="AP313" s="630"/>
      <c r="AQ313" s="630"/>
      <c r="AR313" s="630"/>
      <c r="AS313" s="630"/>
      <c r="AT313" s="630"/>
      <c r="AU313" s="630"/>
      <c r="AV313" s="630"/>
      <c r="AW313" s="630"/>
      <c r="AX313" s="630"/>
      <c r="AY313" s="630"/>
      <c r="AZ313" s="630"/>
      <c r="BA313" s="630"/>
      <c r="BB313" s="630"/>
      <c r="BC313" s="630"/>
      <c r="BD313" s="630"/>
      <c r="BE313" s="630"/>
      <c r="BF313" s="630"/>
      <c r="BG313" s="630"/>
      <c r="BH313" s="630"/>
      <c r="BI313" s="630"/>
      <c r="BJ313" s="630"/>
      <c r="BK313" s="630"/>
      <c r="BL313" s="630"/>
      <c r="BM313" s="630"/>
      <c r="BN313" s="630"/>
      <c r="BO313" s="630"/>
      <c r="BP313" s="630"/>
      <c r="BQ313" s="630"/>
      <c r="BR313" s="630"/>
      <c r="BS313" s="630"/>
      <c r="BT313" s="630"/>
      <c r="BU313" s="630"/>
      <c r="BV313" s="630"/>
      <c r="BW313" s="630"/>
      <c r="BX313" s="630"/>
      <c r="BY313" s="630"/>
      <c r="BZ313" s="630"/>
      <c r="CA313" s="630"/>
      <c r="CB313" s="630"/>
      <c r="CC313" s="630"/>
      <c r="CD313" s="630"/>
      <c r="CE313" s="630"/>
      <c r="CF313" s="630"/>
      <c r="CG313" s="630"/>
      <c r="CH313" s="630"/>
      <c r="CI313" s="630"/>
      <c r="CJ313" s="630"/>
      <c r="CK313" s="630"/>
      <c r="CL313" s="630"/>
      <c r="CM313" s="630"/>
      <c r="CN313" s="630"/>
      <c r="DZ313" s="311">
        <v>900</v>
      </c>
      <c r="EF313" s="311">
        <v>900</v>
      </c>
      <c r="EI313" s="311">
        <v>500</v>
      </c>
    </row>
    <row r="314" spans="1:139" s="17" customFormat="1" ht="21.75" customHeight="1">
      <c r="A314" s="202" t="s">
        <v>85</v>
      </c>
      <c r="B314" s="427" t="s">
        <v>134</v>
      </c>
      <c r="C314" s="261" t="s">
        <v>135</v>
      </c>
      <c r="D314" s="163" t="s">
        <v>88</v>
      </c>
      <c r="E314" s="163"/>
      <c r="F314" s="163"/>
      <c r="G314" s="466" t="s">
        <v>182</v>
      </c>
      <c r="H314" s="311">
        <v>3900</v>
      </c>
      <c r="I314" s="166">
        <f t="shared" si="62"/>
        <v>3900</v>
      </c>
      <c r="J314" s="90">
        <f t="shared" si="63"/>
        <v>3900</v>
      </c>
      <c r="K314" s="163"/>
      <c r="L314" s="172">
        <v>45075</v>
      </c>
      <c r="M314" s="163"/>
      <c r="N314" s="427"/>
      <c r="O314" s="163"/>
      <c r="P314" s="163"/>
      <c r="Q314" s="163"/>
      <c r="R314" s="163"/>
      <c r="S314" s="630"/>
      <c r="T314" s="630"/>
      <c r="U314" s="630"/>
      <c r="V314" s="630"/>
      <c r="W314" s="630"/>
      <c r="X314" s="630"/>
      <c r="Y314" s="630"/>
      <c r="Z314" s="630"/>
      <c r="AA314" s="630"/>
      <c r="AB314" s="630"/>
      <c r="AC314" s="630"/>
      <c r="AD314" s="630"/>
      <c r="AE314" s="630"/>
      <c r="AF314" s="630"/>
      <c r="AG314" s="630"/>
      <c r="AH314" s="630"/>
      <c r="AI314" s="630"/>
      <c r="AJ314" s="630"/>
      <c r="AK314" s="630"/>
      <c r="AL314" s="630"/>
      <c r="AM314" s="630"/>
      <c r="AN314" s="630"/>
      <c r="AO314" s="630"/>
      <c r="AP314" s="630"/>
      <c r="AQ314" s="630"/>
      <c r="AR314" s="630"/>
      <c r="AS314" s="630"/>
      <c r="AT314" s="630"/>
      <c r="AU314" s="630"/>
      <c r="AV314" s="630"/>
      <c r="AW314" s="630"/>
      <c r="AX314" s="630"/>
      <c r="AY314" s="630"/>
      <c r="AZ314" s="630"/>
      <c r="BA314" s="630"/>
      <c r="BB314" s="630"/>
      <c r="BC314" s="630"/>
      <c r="BD314" s="630"/>
      <c r="BE314" s="630"/>
      <c r="BF314" s="630"/>
      <c r="BG314" s="630"/>
      <c r="BH314" s="630"/>
      <c r="BI314" s="630"/>
      <c r="BJ314" s="630"/>
      <c r="BK314" s="630"/>
      <c r="BL314" s="630"/>
      <c r="BM314" s="630"/>
      <c r="BN314" s="630"/>
      <c r="BO314" s="630"/>
      <c r="BP314" s="630"/>
      <c r="BQ314" s="630"/>
      <c r="BR314" s="630"/>
      <c r="BS314" s="630"/>
      <c r="BT314" s="630"/>
      <c r="BU314" s="630"/>
      <c r="BV314" s="630"/>
      <c r="BW314" s="630"/>
      <c r="BX314" s="630"/>
      <c r="BY314" s="630"/>
      <c r="BZ314" s="630"/>
      <c r="CA314" s="630"/>
      <c r="CB314" s="630"/>
      <c r="CC314" s="630"/>
      <c r="CD314" s="630"/>
      <c r="CE314" s="630"/>
      <c r="CF314" s="630"/>
      <c r="CG314" s="630"/>
      <c r="CH314" s="630"/>
      <c r="CI314" s="630"/>
      <c r="CJ314" s="630"/>
      <c r="CK314" s="630"/>
      <c r="CL314" s="630"/>
      <c r="CM314" s="630"/>
      <c r="CN314" s="630"/>
      <c r="DZ314" s="311">
        <v>1500</v>
      </c>
      <c r="EF314" s="311">
        <v>1500</v>
      </c>
      <c r="EI314" s="311">
        <v>900</v>
      </c>
    </row>
    <row r="315" spans="1:139" s="17" customFormat="1" ht="21.75" customHeight="1" thickBot="1">
      <c r="A315" s="202" t="s">
        <v>85</v>
      </c>
      <c r="B315" s="430" t="s">
        <v>136</v>
      </c>
      <c r="C315" s="428" t="s">
        <v>137</v>
      </c>
      <c r="D315" s="163" t="s">
        <v>88</v>
      </c>
      <c r="E315" s="163"/>
      <c r="F315" s="163"/>
      <c r="G315" s="466" t="s">
        <v>182</v>
      </c>
      <c r="H315" s="311">
        <v>11600</v>
      </c>
      <c r="I315" s="166">
        <f t="shared" si="62"/>
        <v>11600</v>
      </c>
      <c r="J315" s="90">
        <f t="shared" si="63"/>
        <v>11600</v>
      </c>
      <c r="K315" s="163"/>
      <c r="L315" s="172">
        <v>45075</v>
      </c>
      <c r="M315" s="163"/>
      <c r="N315" s="427"/>
      <c r="O315" s="163"/>
      <c r="P315" s="163"/>
      <c r="Q315" s="163"/>
      <c r="R315" s="163"/>
      <c r="S315" s="630"/>
      <c r="T315" s="630"/>
      <c r="U315" s="630"/>
      <c r="V315" s="630"/>
      <c r="W315" s="630"/>
      <c r="X315" s="630"/>
      <c r="Y315" s="630"/>
      <c r="Z315" s="630"/>
      <c r="AA315" s="630"/>
      <c r="AB315" s="630"/>
      <c r="AC315" s="630"/>
      <c r="AD315" s="630"/>
      <c r="AE315" s="630"/>
      <c r="AF315" s="630"/>
      <c r="AG315" s="630"/>
      <c r="AH315" s="630"/>
      <c r="AI315" s="630"/>
      <c r="AJ315" s="630"/>
      <c r="AK315" s="630"/>
      <c r="AL315" s="630"/>
      <c r="AM315" s="630"/>
      <c r="AN315" s="630"/>
      <c r="AO315" s="630"/>
      <c r="AP315" s="630"/>
      <c r="AQ315" s="630"/>
      <c r="AR315" s="630"/>
      <c r="AS315" s="630"/>
      <c r="AT315" s="630"/>
      <c r="AU315" s="630"/>
      <c r="AV315" s="630"/>
      <c r="AW315" s="630"/>
      <c r="AX315" s="630"/>
      <c r="AY315" s="630"/>
      <c r="AZ315" s="630"/>
      <c r="BA315" s="630"/>
      <c r="BB315" s="630"/>
      <c r="BC315" s="630"/>
      <c r="BD315" s="630"/>
      <c r="BE315" s="630"/>
      <c r="BF315" s="630"/>
      <c r="BG315" s="630"/>
      <c r="BH315" s="630"/>
      <c r="BI315" s="630"/>
      <c r="BJ315" s="630"/>
      <c r="BK315" s="630"/>
      <c r="BL315" s="630"/>
      <c r="BM315" s="630"/>
      <c r="BN315" s="630"/>
      <c r="BO315" s="630"/>
      <c r="BP315" s="630"/>
      <c r="BQ315" s="630"/>
      <c r="BR315" s="630"/>
      <c r="BS315" s="630"/>
      <c r="BT315" s="630"/>
      <c r="BU315" s="630"/>
      <c r="BV315" s="630"/>
      <c r="BW315" s="630"/>
      <c r="BX315" s="630"/>
      <c r="BY315" s="630"/>
      <c r="BZ315" s="630"/>
      <c r="CA315" s="630"/>
      <c r="CB315" s="630"/>
      <c r="CC315" s="630"/>
      <c r="CD315" s="630"/>
      <c r="CE315" s="630"/>
      <c r="CF315" s="630"/>
      <c r="CG315" s="630"/>
      <c r="CH315" s="630"/>
      <c r="CI315" s="630"/>
      <c r="CJ315" s="630"/>
      <c r="CK315" s="630"/>
      <c r="CL315" s="630"/>
      <c r="CM315" s="630"/>
      <c r="CN315" s="630"/>
      <c r="DZ315" s="311">
        <v>4600</v>
      </c>
      <c r="EF315" s="311">
        <v>4600</v>
      </c>
      <c r="EI315" s="311">
        <v>2400</v>
      </c>
    </row>
    <row r="316" spans="1:139" s="17" customFormat="1" ht="21.75" customHeight="1" thickBot="1">
      <c r="A316" s="202" t="s">
        <v>85</v>
      </c>
      <c r="B316" s="345" t="s">
        <v>94</v>
      </c>
      <c r="C316" s="345" t="s">
        <v>138</v>
      </c>
      <c r="D316" s="163" t="s">
        <v>88</v>
      </c>
      <c r="E316" s="163"/>
      <c r="F316" s="163"/>
      <c r="G316" s="466" t="s">
        <v>182</v>
      </c>
      <c r="H316" s="311">
        <v>35700</v>
      </c>
      <c r="I316" s="166">
        <f t="shared" si="62"/>
        <v>35700</v>
      </c>
      <c r="J316" s="90">
        <f t="shared" si="63"/>
        <v>35700</v>
      </c>
      <c r="K316" s="163"/>
      <c r="L316" s="172">
        <v>45075</v>
      </c>
      <c r="M316" s="163"/>
      <c r="N316" s="427"/>
      <c r="O316" s="163"/>
      <c r="P316" s="163"/>
      <c r="Q316" s="163"/>
      <c r="R316" s="163"/>
      <c r="S316" s="630"/>
      <c r="T316" s="630"/>
      <c r="U316" s="630"/>
      <c r="V316" s="630"/>
      <c r="W316" s="630"/>
      <c r="X316" s="630"/>
      <c r="Y316" s="630"/>
      <c r="Z316" s="630"/>
      <c r="AA316" s="630"/>
      <c r="AB316" s="630"/>
      <c r="AC316" s="630"/>
      <c r="AD316" s="630"/>
      <c r="AE316" s="630"/>
      <c r="AF316" s="630"/>
      <c r="AG316" s="630"/>
      <c r="AH316" s="630"/>
      <c r="AI316" s="630"/>
      <c r="AJ316" s="630"/>
      <c r="AK316" s="630"/>
      <c r="AL316" s="630"/>
      <c r="AM316" s="630"/>
      <c r="AN316" s="630"/>
      <c r="AO316" s="630"/>
      <c r="AP316" s="630"/>
      <c r="AQ316" s="630"/>
      <c r="AR316" s="630"/>
      <c r="AS316" s="630"/>
      <c r="AT316" s="630"/>
      <c r="AU316" s="630"/>
      <c r="AV316" s="630"/>
      <c r="AW316" s="630"/>
      <c r="AX316" s="630"/>
      <c r="AY316" s="630"/>
      <c r="AZ316" s="630"/>
      <c r="BA316" s="630"/>
      <c r="BB316" s="630"/>
      <c r="BC316" s="630"/>
      <c r="BD316" s="630"/>
      <c r="BE316" s="630"/>
      <c r="BF316" s="630"/>
      <c r="BG316" s="630"/>
      <c r="BH316" s="630"/>
      <c r="BI316" s="630"/>
      <c r="BJ316" s="630"/>
      <c r="BK316" s="630"/>
      <c r="BL316" s="630"/>
      <c r="BM316" s="630"/>
      <c r="BN316" s="630"/>
      <c r="BO316" s="630"/>
      <c r="BP316" s="630"/>
      <c r="BQ316" s="630"/>
      <c r="BR316" s="630"/>
      <c r="BS316" s="630"/>
      <c r="BT316" s="630"/>
      <c r="BU316" s="630"/>
      <c r="BV316" s="630"/>
      <c r="BW316" s="630"/>
      <c r="BX316" s="630"/>
      <c r="BY316" s="630"/>
      <c r="BZ316" s="630"/>
      <c r="CA316" s="630"/>
      <c r="CB316" s="630"/>
      <c r="CC316" s="630"/>
      <c r="CD316" s="630"/>
      <c r="CE316" s="630"/>
      <c r="CF316" s="630"/>
      <c r="CG316" s="630"/>
      <c r="CH316" s="630"/>
      <c r="CI316" s="630"/>
      <c r="CJ316" s="630"/>
      <c r="CK316" s="630"/>
      <c r="CL316" s="630"/>
      <c r="CM316" s="630"/>
      <c r="CN316" s="630"/>
      <c r="DZ316" s="311">
        <v>14200</v>
      </c>
      <c r="EF316" s="311">
        <v>14200</v>
      </c>
      <c r="EI316" s="311">
        <v>7300</v>
      </c>
    </row>
    <row r="317" spans="1:139" s="17" customFormat="1" ht="21.75" customHeight="1">
      <c r="A317" s="202" t="s">
        <v>85</v>
      </c>
      <c r="B317" s="431" t="s">
        <v>139</v>
      </c>
      <c r="C317" s="429" t="s">
        <v>140</v>
      </c>
      <c r="D317" s="163" t="s">
        <v>88</v>
      </c>
      <c r="E317" s="163"/>
      <c r="F317" s="163"/>
      <c r="G317" s="466" t="s">
        <v>182</v>
      </c>
      <c r="H317" s="311">
        <v>2100</v>
      </c>
      <c r="I317" s="166">
        <f t="shared" si="62"/>
        <v>2100</v>
      </c>
      <c r="J317" s="90">
        <f t="shared" si="63"/>
        <v>2100</v>
      </c>
      <c r="K317" s="163"/>
      <c r="L317" s="172">
        <v>45075</v>
      </c>
      <c r="M317" s="163"/>
      <c r="N317" s="427"/>
      <c r="O317" s="163"/>
      <c r="P317" s="163"/>
      <c r="Q317" s="163"/>
      <c r="R317" s="163"/>
      <c r="S317" s="630"/>
      <c r="T317" s="630"/>
      <c r="U317" s="630"/>
      <c r="V317" s="630"/>
      <c r="W317" s="630"/>
      <c r="X317" s="630"/>
      <c r="Y317" s="630"/>
      <c r="Z317" s="630"/>
      <c r="AA317" s="630"/>
      <c r="AB317" s="630"/>
      <c r="AC317" s="630"/>
      <c r="AD317" s="630"/>
      <c r="AE317" s="630"/>
      <c r="AF317" s="630"/>
      <c r="AG317" s="630"/>
      <c r="AH317" s="630"/>
      <c r="AI317" s="630"/>
      <c r="AJ317" s="630"/>
      <c r="AK317" s="630"/>
      <c r="AL317" s="630"/>
      <c r="AM317" s="630"/>
      <c r="AN317" s="630"/>
      <c r="AO317" s="630"/>
      <c r="AP317" s="630"/>
      <c r="AQ317" s="630"/>
      <c r="AR317" s="630"/>
      <c r="AS317" s="630"/>
      <c r="AT317" s="630"/>
      <c r="AU317" s="630"/>
      <c r="AV317" s="630"/>
      <c r="AW317" s="630"/>
      <c r="AX317" s="630"/>
      <c r="AY317" s="630"/>
      <c r="AZ317" s="630"/>
      <c r="BA317" s="630"/>
      <c r="BB317" s="630"/>
      <c r="BC317" s="630"/>
      <c r="BD317" s="630"/>
      <c r="BE317" s="630"/>
      <c r="BF317" s="630"/>
      <c r="BG317" s="630"/>
      <c r="BH317" s="630"/>
      <c r="BI317" s="630"/>
      <c r="BJ317" s="630"/>
      <c r="BK317" s="630"/>
      <c r="BL317" s="630"/>
      <c r="BM317" s="630"/>
      <c r="BN317" s="630"/>
      <c r="BO317" s="630"/>
      <c r="BP317" s="630"/>
      <c r="BQ317" s="630"/>
      <c r="BR317" s="630"/>
      <c r="BS317" s="630"/>
      <c r="BT317" s="630"/>
      <c r="BU317" s="630"/>
      <c r="BV317" s="630"/>
      <c r="BW317" s="630"/>
      <c r="BX317" s="630"/>
      <c r="BY317" s="630"/>
      <c r="BZ317" s="630"/>
      <c r="CA317" s="630"/>
      <c r="CB317" s="630"/>
      <c r="CC317" s="630"/>
      <c r="CD317" s="630"/>
      <c r="CE317" s="630"/>
      <c r="CF317" s="630"/>
      <c r="CG317" s="630"/>
      <c r="CH317" s="630"/>
      <c r="CI317" s="630"/>
      <c r="CJ317" s="630"/>
      <c r="CK317" s="630"/>
      <c r="CL317" s="630"/>
      <c r="CM317" s="630"/>
      <c r="CN317" s="630"/>
      <c r="DZ317" s="311">
        <v>800</v>
      </c>
      <c r="EF317" s="311">
        <v>800</v>
      </c>
      <c r="EI317" s="311">
        <v>500</v>
      </c>
    </row>
    <row r="318" spans="1:139" s="17" customFormat="1" ht="21.75" customHeight="1">
      <c r="A318" s="202" t="s">
        <v>85</v>
      </c>
      <c r="B318" s="427" t="s">
        <v>141</v>
      </c>
      <c r="C318" s="429" t="s">
        <v>142</v>
      </c>
      <c r="D318" s="163" t="s">
        <v>88</v>
      </c>
      <c r="E318" s="163"/>
      <c r="F318" s="163"/>
      <c r="G318" s="466" t="s">
        <v>182</v>
      </c>
      <c r="H318" s="311">
        <v>4000</v>
      </c>
      <c r="I318" s="166">
        <f t="shared" si="62"/>
        <v>4000</v>
      </c>
      <c r="J318" s="90">
        <f t="shared" si="63"/>
        <v>4000</v>
      </c>
      <c r="K318" s="163"/>
      <c r="L318" s="172">
        <v>45075</v>
      </c>
      <c r="M318" s="163"/>
      <c r="N318" s="427"/>
      <c r="O318" s="163"/>
      <c r="P318" s="163"/>
      <c r="Q318" s="163"/>
      <c r="R318" s="163"/>
      <c r="S318" s="630"/>
      <c r="T318" s="630"/>
      <c r="U318" s="630"/>
      <c r="V318" s="630"/>
      <c r="W318" s="630"/>
      <c r="X318" s="630"/>
      <c r="Y318" s="630"/>
      <c r="Z318" s="630"/>
      <c r="AA318" s="630"/>
      <c r="AB318" s="630"/>
      <c r="AC318" s="630"/>
      <c r="AD318" s="630"/>
      <c r="AE318" s="630"/>
      <c r="AF318" s="630"/>
      <c r="AG318" s="630"/>
      <c r="AH318" s="630"/>
      <c r="AI318" s="630"/>
      <c r="AJ318" s="630"/>
      <c r="AK318" s="630"/>
      <c r="AL318" s="630"/>
      <c r="AM318" s="630"/>
      <c r="AN318" s="630"/>
      <c r="AO318" s="630"/>
      <c r="AP318" s="630"/>
      <c r="AQ318" s="630"/>
      <c r="AR318" s="630"/>
      <c r="AS318" s="630"/>
      <c r="AT318" s="630"/>
      <c r="AU318" s="630"/>
      <c r="AV318" s="630"/>
      <c r="AW318" s="630"/>
      <c r="AX318" s="630"/>
      <c r="AY318" s="630"/>
      <c r="AZ318" s="630"/>
      <c r="BA318" s="630"/>
      <c r="BB318" s="630"/>
      <c r="BC318" s="630"/>
      <c r="BD318" s="630"/>
      <c r="BE318" s="630"/>
      <c r="BF318" s="630"/>
      <c r="BG318" s="630"/>
      <c r="BH318" s="630"/>
      <c r="BI318" s="630"/>
      <c r="BJ318" s="630"/>
      <c r="BK318" s="630"/>
      <c r="BL318" s="630"/>
      <c r="BM318" s="630"/>
      <c r="BN318" s="630"/>
      <c r="BO318" s="630"/>
      <c r="BP318" s="630"/>
      <c r="BQ318" s="630"/>
      <c r="BR318" s="630"/>
      <c r="BS318" s="630"/>
      <c r="BT318" s="630"/>
      <c r="BU318" s="630"/>
      <c r="BV318" s="630"/>
      <c r="BW318" s="630"/>
      <c r="BX318" s="630"/>
      <c r="BY318" s="630"/>
      <c r="BZ318" s="630"/>
      <c r="CA318" s="630"/>
      <c r="CB318" s="630"/>
      <c r="CC318" s="630"/>
      <c r="CD318" s="630"/>
      <c r="CE318" s="630"/>
      <c r="CF318" s="630"/>
      <c r="CG318" s="630"/>
      <c r="CH318" s="630"/>
      <c r="CI318" s="630"/>
      <c r="CJ318" s="630"/>
      <c r="CK318" s="630"/>
      <c r="CL318" s="630"/>
      <c r="CM318" s="630"/>
      <c r="CN318" s="630"/>
      <c r="DZ318" s="311">
        <v>1600</v>
      </c>
      <c r="EF318" s="311">
        <v>1600</v>
      </c>
      <c r="EI318" s="311">
        <v>800</v>
      </c>
    </row>
    <row r="319" spans="1:139" s="17" customFormat="1" ht="21.75" customHeight="1" thickBot="1">
      <c r="A319" s="202" t="s">
        <v>85</v>
      </c>
      <c r="B319" s="430" t="s">
        <v>143</v>
      </c>
      <c r="C319" s="428" t="s">
        <v>144</v>
      </c>
      <c r="D319" s="163" t="s">
        <v>88</v>
      </c>
      <c r="E319" s="163"/>
      <c r="F319" s="163"/>
      <c r="G319" s="466" t="s">
        <v>182</v>
      </c>
      <c r="H319" s="311">
        <v>11700</v>
      </c>
      <c r="I319" s="166">
        <f t="shared" si="62"/>
        <v>11700</v>
      </c>
      <c r="J319" s="90">
        <f t="shared" si="63"/>
        <v>11700</v>
      </c>
      <c r="K319" s="163"/>
      <c r="L319" s="172">
        <v>45075</v>
      </c>
      <c r="M319" s="163"/>
      <c r="N319" s="427"/>
      <c r="O319" s="163"/>
      <c r="P319" s="163"/>
      <c r="Q319" s="163"/>
      <c r="R319" s="163"/>
      <c r="S319" s="630"/>
      <c r="T319" s="630"/>
      <c r="U319" s="630"/>
      <c r="V319" s="630"/>
      <c r="W319" s="630"/>
      <c r="X319" s="630"/>
      <c r="Y319" s="630"/>
      <c r="Z319" s="630"/>
      <c r="AA319" s="630"/>
      <c r="AB319" s="630"/>
      <c r="AC319" s="630"/>
      <c r="AD319" s="630"/>
      <c r="AE319" s="630"/>
      <c r="AF319" s="630"/>
      <c r="AG319" s="630"/>
      <c r="AH319" s="630"/>
      <c r="AI319" s="630"/>
      <c r="AJ319" s="630"/>
      <c r="AK319" s="630"/>
      <c r="AL319" s="630"/>
      <c r="AM319" s="630"/>
      <c r="AN319" s="630"/>
      <c r="AO319" s="630"/>
      <c r="AP319" s="630"/>
      <c r="AQ319" s="630"/>
      <c r="AR319" s="630"/>
      <c r="AS319" s="630"/>
      <c r="AT319" s="630"/>
      <c r="AU319" s="630"/>
      <c r="AV319" s="630"/>
      <c r="AW319" s="630"/>
      <c r="AX319" s="630"/>
      <c r="AY319" s="630"/>
      <c r="AZ319" s="630"/>
      <c r="BA319" s="630"/>
      <c r="BB319" s="630"/>
      <c r="BC319" s="630"/>
      <c r="BD319" s="630"/>
      <c r="BE319" s="630"/>
      <c r="BF319" s="630"/>
      <c r="BG319" s="630"/>
      <c r="BH319" s="630"/>
      <c r="BI319" s="630"/>
      <c r="BJ319" s="630"/>
      <c r="BK319" s="630"/>
      <c r="BL319" s="630"/>
      <c r="BM319" s="630"/>
      <c r="BN319" s="630"/>
      <c r="BO319" s="630"/>
      <c r="BP319" s="630"/>
      <c r="BQ319" s="630"/>
      <c r="BR319" s="630"/>
      <c r="BS319" s="630"/>
      <c r="BT319" s="630"/>
      <c r="BU319" s="630"/>
      <c r="BV319" s="630"/>
      <c r="BW319" s="630"/>
      <c r="BX319" s="630"/>
      <c r="BY319" s="630"/>
      <c r="BZ319" s="630"/>
      <c r="CA319" s="630"/>
      <c r="CB319" s="630"/>
      <c r="CC319" s="630"/>
      <c r="CD319" s="630"/>
      <c r="CE319" s="630"/>
      <c r="CF319" s="630"/>
      <c r="CG319" s="630"/>
      <c r="CH319" s="630"/>
      <c r="CI319" s="630"/>
      <c r="CJ319" s="630"/>
      <c r="CK319" s="630"/>
      <c r="CL319" s="630"/>
      <c r="CM319" s="630"/>
      <c r="CN319" s="630"/>
      <c r="DZ319" s="311">
        <v>4600</v>
      </c>
      <c r="EF319" s="311">
        <v>4600</v>
      </c>
      <c r="EI319" s="311">
        <v>2500</v>
      </c>
    </row>
    <row r="320" spans="1:139" s="17" customFormat="1" ht="21.75" customHeight="1" thickBot="1">
      <c r="A320" s="202" t="s">
        <v>85</v>
      </c>
      <c r="B320" s="345" t="s">
        <v>102</v>
      </c>
      <c r="C320" s="345" t="s">
        <v>145</v>
      </c>
      <c r="D320" s="163" t="s">
        <v>88</v>
      </c>
      <c r="E320" s="163"/>
      <c r="F320" s="163"/>
      <c r="G320" s="466" t="s">
        <v>182</v>
      </c>
      <c r="H320" s="311">
        <v>5000</v>
      </c>
      <c r="I320" s="166">
        <f t="shared" si="62"/>
        <v>5000</v>
      </c>
      <c r="J320" s="90">
        <f t="shared" si="63"/>
        <v>5000</v>
      </c>
      <c r="K320" s="163"/>
      <c r="L320" s="172">
        <v>45075</v>
      </c>
      <c r="M320" s="163"/>
      <c r="N320" s="427"/>
      <c r="O320" s="163"/>
      <c r="P320" s="163"/>
      <c r="Q320" s="163"/>
      <c r="R320" s="163"/>
      <c r="S320" s="630"/>
      <c r="T320" s="630"/>
      <c r="U320" s="630"/>
      <c r="V320" s="630"/>
      <c r="W320" s="630"/>
      <c r="X320" s="630"/>
      <c r="Y320" s="630"/>
      <c r="Z320" s="630"/>
      <c r="AA320" s="630"/>
      <c r="AB320" s="630"/>
      <c r="AC320" s="630"/>
      <c r="AD320" s="630"/>
      <c r="AE320" s="630"/>
      <c r="AF320" s="630"/>
      <c r="AG320" s="630"/>
      <c r="AH320" s="630"/>
      <c r="AI320" s="630"/>
      <c r="AJ320" s="630"/>
      <c r="AK320" s="630"/>
      <c r="AL320" s="630"/>
      <c r="AM320" s="630"/>
      <c r="AN320" s="630"/>
      <c r="AO320" s="630"/>
      <c r="AP320" s="630"/>
      <c r="AQ320" s="630"/>
      <c r="AR320" s="630"/>
      <c r="AS320" s="630"/>
      <c r="AT320" s="630"/>
      <c r="AU320" s="630"/>
      <c r="AV320" s="630"/>
      <c r="AW320" s="630"/>
      <c r="AX320" s="630"/>
      <c r="AY320" s="630"/>
      <c r="AZ320" s="630"/>
      <c r="BA320" s="630"/>
      <c r="BB320" s="630"/>
      <c r="BC320" s="630"/>
      <c r="BD320" s="630"/>
      <c r="BE320" s="630"/>
      <c r="BF320" s="630"/>
      <c r="BG320" s="630"/>
      <c r="BH320" s="630"/>
      <c r="BI320" s="630"/>
      <c r="BJ320" s="630"/>
      <c r="BK320" s="630"/>
      <c r="BL320" s="630"/>
      <c r="BM320" s="630"/>
      <c r="BN320" s="630"/>
      <c r="BO320" s="630"/>
      <c r="BP320" s="630"/>
      <c r="BQ320" s="630"/>
      <c r="BR320" s="630"/>
      <c r="BS320" s="630"/>
      <c r="BT320" s="630"/>
      <c r="BU320" s="630"/>
      <c r="BV320" s="630"/>
      <c r="BW320" s="630"/>
      <c r="BX320" s="630"/>
      <c r="BY320" s="630"/>
      <c r="BZ320" s="630"/>
      <c r="CA320" s="630"/>
      <c r="CB320" s="630"/>
      <c r="CC320" s="630"/>
      <c r="CD320" s="630"/>
      <c r="CE320" s="630"/>
      <c r="CF320" s="630"/>
      <c r="CG320" s="630"/>
      <c r="CH320" s="630"/>
      <c r="CI320" s="630"/>
      <c r="CJ320" s="630"/>
      <c r="CK320" s="630"/>
      <c r="CL320" s="630"/>
      <c r="CM320" s="630"/>
      <c r="CN320" s="630"/>
      <c r="DZ320" s="311">
        <v>2000</v>
      </c>
      <c r="EF320" s="311">
        <v>2000</v>
      </c>
      <c r="EI320" s="311">
        <v>1000</v>
      </c>
    </row>
    <row r="321" spans="1:148" s="17" customFormat="1" ht="21.75" customHeight="1">
      <c r="A321" s="202" t="s">
        <v>85</v>
      </c>
      <c r="B321" s="431" t="s">
        <v>146</v>
      </c>
      <c r="C321" s="318" t="s">
        <v>147</v>
      </c>
      <c r="D321" s="163" t="s">
        <v>88</v>
      </c>
      <c r="E321" s="163"/>
      <c r="F321" s="163"/>
      <c r="G321" s="466" t="s">
        <v>182</v>
      </c>
      <c r="H321" s="311">
        <v>0</v>
      </c>
      <c r="I321" s="166">
        <f t="shared" si="62"/>
        <v>0</v>
      </c>
      <c r="J321" s="90">
        <f t="shared" si="63"/>
        <v>0</v>
      </c>
      <c r="K321" s="163"/>
      <c r="L321" s="172">
        <v>45075</v>
      </c>
      <c r="M321" s="163"/>
      <c r="N321" s="427"/>
      <c r="O321" s="163"/>
      <c r="P321" s="163"/>
      <c r="Q321" s="163"/>
      <c r="R321" s="163"/>
      <c r="S321" s="630"/>
      <c r="T321" s="630"/>
      <c r="U321" s="630"/>
      <c r="V321" s="630"/>
      <c r="W321" s="630"/>
      <c r="X321" s="630"/>
      <c r="Y321" s="630"/>
      <c r="Z321" s="630"/>
      <c r="AA321" s="630"/>
      <c r="AB321" s="630"/>
      <c r="AC321" s="630"/>
      <c r="AD321" s="630"/>
      <c r="AE321" s="630"/>
      <c r="AF321" s="630"/>
      <c r="AG321" s="630"/>
      <c r="AH321" s="630"/>
      <c r="AI321" s="630"/>
      <c r="AJ321" s="630"/>
      <c r="AK321" s="630"/>
      <c r="AL321" s="630"/>
      <c r="AM321" s="630"/>
      <c r="AN321" s="630"/>
      <c r="AO321" s="630"/>
      <c r="AP321" s="630"/>
      <c r="AQ321" s="630"/>
      <c r="AR321" s="630"/>
      <c r="AS321" s="630"/>
      <c r="AT321" s="630"/>
      <c r="AU321" s="630"/>
      <c r="AV321" s="630"/>
      <c r="AW321" s="630"/>
      <c r="AX321" s="630"/>
      <c r="AY321" s="630"/>
      <c r="AZ321" s="630"/>
      <c r="BA321" s="630"/>
      <c r="BB321" s="630"/>
      <c r="BC321" s="630"/>
      <c r="BD321" s="630"/>
      <c r="BE321" s="630"/>
      <c r="BF321" s="630"/>
      <c r="BG321" s="630"/>
      <c r="BH321" s="630"/>
      <c r="BI321" s="630"/>
      <c r="BJ321" s="630"/>
      <c r="BK321" s="630"/>
      <c r="BL321" s="630"/>
      <c r="BM321" s="630"/>
      <c r="BN321" s="630"/>
      <c r="BO321" s="630"/>
      <c r="BP321" s="630"/>
      <c r="BQ321" s="630"/>
      <c r="BR321" s="630"/>
      <c r="BS321" s="630"/>
      <c r="BT321" s="630"/>
      <c r="BU321" s="630"/>
      <c r="BV321" s="630"/>
      <c r="BW321" s="630"/>
      <c r="BX321" s="630"/>
      <c r="BY321" s="630"/>
      <c r="BZ321" s="630"/>
      <c r="CA321" s="630"/>
      <c r="CB321" s="630"/>
      <c r="CC321" s="630"/>
      <c r="CD321" s="630"/>
      <c r="CE321" s="630"/>
      <c r="CF321" s="630"/>
      <c r="CG321" s="630"/>
      <c r="CH321" s="630"/>
      <c r="CI321" s="630"/>
      <c r="CJ321" s="630"/>
      <c r="CK321" s="630"/>
      <c r="CL321" s="630"/>
      <c r="CM321" s="630"/>
      <c r="CN321" s="630"/>
      <c r="DZ321" s="311"/>
      <c r="EF321" s="311"/>
      <c r="EI321" s="311">
        <v>0</v>
      </c>
    </row>
    <row r="322" spans="1:148" s="17" customFormat="1" ht="21.75" customHeight="1">
      <c r="A322" s="202" t="s">
        <v>85</v>
      </c>
      <c r="B322" s="427" t="s">
        <v>148</v>
      </c>
      <c r="C322" s="316" t="s">
        <v>149</v>
      </c>
      <c r="D322" s="163" t="s">
        <v>88</v>
      </c>
      <c r="E322" s="163"/>
      <c r="F322" s="163"/>
      <c r="G322" s="466" t="s">
        <v>182</v>
      </c>
      <c r="H322" s="311">
        <v>0</v>
      </c>
      <c r="I322" s="166">
        <f t="shared" si="62"/>
        <v>0</v>
      </c>
      <c r="J322" s="90">
        <f t="shared" si="63"/>
        <v>0</v>
      </c>
      <c r="K322" s="163"/>
      <c r="L322" s="172">
        <v>45075</v>
      </c>
      <c r="M322" s="163"/>
      <c r="N322" s="427"/>
      <c r="O322" s="163"/>
      <c r="P322" s="163"/>
      <c r="Q322" s="163"/>
      <c r="R322" s="163"/>
      <c r="S322" s="630"/>
      <c r="T322" s="630"/>
      <c r="U322" s="630"/>
      <c r="V322" s="630"/>
      <c r="W322" s="630"/>
      <c r="X322" s="630"/>
      <c r="Y322" s="630"/>
      <c r="Z322" s="630"/>
      <c r="AA322" s="630"/>
      <c r="AB322" s="630"/>
      <c r="AC322" s="630"/>
      <c r="AD322" s="630"/>
      <c r="AE322" s="630"/>
      <c r="AF322" s="630"/>
      <c r="AG322" s="630"/>
      <c r="AH322" s="630"/>
      <c r="AI322" s="630"/>
      <c r="AJ322" s="630"/>
      <c r="AK322" s="630"/>
      <c r="AL322" s="630"/>
      <c r="AM322" s="630"/>
      <c r="AN322" s="630"/>
      <c r="AO322" s="630"/>
      <c r="AP322" s="630"/>
      <c r="AQ322" s="630"/>
      <c r="AR322" s="630"/>
      <c r="AS322" s="630"/>
      <c r="AT322" s="630"/>
      <c r="AU322" s="630"/>
      <c r="AV322" s="630"/>
      <c r="AW322" s="630"/>
      <c r="AX322" s="630"/>
      <c r="AY322" s="630"/>
      <c r="AZ322" s="630"/>
      <c r="BA322" s="630"/>
      <c r="BB322" s="630"/>
      <c r="BC322" s="630"/>
      <c r="BD322" s="630"/>
      <c r="BE322" s="630"/>
      <c r="BF322" s="630"/>
      <c r="BG322" s="630"/>
      <c r="BH322" s="630"/>
      <c r="BI322" s="630"/>
      <c r="BJ322" s="630"/>
      <c r="BK322" s="630"/>
      <c r="BL322" s="630"/>
      <c r="BM322" s="630"/>
      <c r="BN322" s="630"/>
      <c r="BO322" s="630"/>
      <c r="BP322" s="630"/>
      <c r="BQ322" s="630"/>
      <c r="BR322" s="630"/>
      <c r="BS322" s="630"/>
      <c r="BT322" s="630"/>
      <c r="BU322" s="630"/>
      <c r="BV322" s="630"/>
      <c r="BW322" s="630"/>
      <c r="BX322" s="630"/>
      <c r="BY322" s="630"/>
      <c r="BZ322" s="630"/>
      <c r="CA322" s="630"/>
      <c r="CB322" s="630"/>
      <c r="CC322" s="630"/>
      <c r="CD322" s="630"/>
      <c r="CE322" s="630"/>
      <c r="CF322" s="630"/>
      <c r="CG322" s="630"/>
      <c r="CH322" s="630"/>
      <c r="CI322" s="630"/>
      <c r="CJ322" s="630"/>
      <c r="CK322" s="630"/>
      <c r="CL322" s="630"/>
      <c r="CM322" s="630"/>
      <c r="CN322" s="630"/>
      <c r="DZ322" s="311"/>
      <c r="EF322" s="311"/>
      <c r="EI322" s="311">
        <v>0</v>
      </c>
    </row>
    <row r="323" spans="1:148" s="17" customFormat="1" ht="21.75" customHeight="1">
      <c r="A323" s="202" t="s">
        <v>85</v>
      </c>
      <c r="B323" s="427" t="s">
        <v>150</v>
      </c>
      <c r="C323" s="316" t="s">
        <v>151</v>
      </c>
      <c r="D323" s="163" t="s">
        <v>88</v>
      </c>
      <c r="E323" s="163"/>
      <c r="F323" s="163"/>
      <c r="G323" s="466" t="s">
        <v>182</v>
      </c>
      <c r="H323" s="311">
        <v>0</v>
      </c>
      <c r="I323" s="166">
        <f t="shared" si="62"/>
        <v>0</v>
      </c>
      <c r="J323" s="90">
        <f t="shared" si="63"/>
        <v>0</v>
      </c>
      <c r="K323" s="163"/>
      <c r="L323" s="172">
        <v>45075</v>
      </c>
      <c r="M323" s="163"/>
      <c r="N323" s="427"/>
      <c r="O323" s="163"/>
      <c r="P323" s="163"/>
      <c r="Q323" s="163"/>
      <c r="R323" s="163"/>
      <c r="S323" s="630"/>
      <c r="T323" s="630"/>
      <c r="U323" s="630"/>
      <c r="V323" s="630"/>
      <c r="W323" s="630"/>
      <c r="X323" s="630"/>
      <c r="Y323" s="630"/>
      <c r="Z323" s="630"/>
      <c r="AA323" s="630"/>
      <c r="AB323" s="630"/>
      <c r="AC323" s="630"/>
      <c r="AD323" s="630"/>
      <c r="AE323" s="630"/>
      <c r="AF323" s="630"/>
      <c r="AG323" s="630"/>
      <c r="AH323" s="630"/>
      <c r="AI323" s="630"/>
      <c r="AJ323" s="630"/>
      <c r="AK323" s="630"/>
      <c r="AL323" s="630"/>
      <c r="AM323" s="630"/>
      <c r="AN323" s="630"/>
      <c r="AO323" s="630"/>
      <c r="AP323" s="630"/>
      <c r="AQ323" s="630"/>
      <c r="AR323" s="630"/>
      <c r="AS323" s="630"/>
      <c r="AT323" s="630"/>
      <c r="AU323" s="630"/>
      <c r="AV323" s="630"/>
      <c r="AW323" s="630"/>
      <c r="AX323" s="630"/>
      <c r="AY323" s="630"/>
      <c r="AZ323" s="630"/>
      <c r="BA323" s="630"/>
      <c r="BB323" s="630"/>
      <c r="BC323" s="630"/>
      <c r="BD323" s="630"/>
      <c r="BE323" s="630"/>
      <c r="BF323" s="630"/>
      <c r="BG323" s="630"/>
      <c r="BH323" s="630"/>
      <c r="BI323" s="630"/>
      <c r="BJ323" s="630"/>
      <c r="BK323" s="630"/>
      <c r="BL323" s="630"/>
      <c r="BM323" s="630"/>
      <c r="BN323" s="630"/>
      <c r="BO323" s="630"/>
      <c r="BP323" s="630"/>
      <c r="BQ323" s="630"/>
      <c r="BR323" s="630"/>
      <c r="BS323" s="630"/>
      <c r="BT323" s="630"/>
      <c r="BU323" s="630"/>
      <c r="BV323" s="630"/>
      <c r="BW323" s="630"/>
      <c r="BX323" s="630"/>
      <c r="BY323" s="630"/>
      <c r="BZ323" s="630"/>
      <c r="CA323" s="630"/>
      <c r="CB323" s="630"/>
      <c r="CC323" s="630"/>
      <c r="CD323" s="630"/>
      <c r="CE323" s="630"/>
      <c r="CF323" s="630"/>
      <c r="CG323" s="630"/>
      <c r="CH323" s="630"/>
      <c r="CI323" s="630"/>
      <c r="CJ323" s="630"/>
      <c r="CK323" s="630"/>
      <c r="CL323" s="630"/>
      <c r="CM323" s="630"/>
      <c r="CN323" s="630"/>
      <c r="DZ323" s="311"/>
      <c r="EF323" s="311"/>
      <c r="EI323" s="311">
        <v>0</v>
      </c>
    </row>
    <row r="324" spans="1:148" s="17" customFormat="1" ht="21.75" customHeight="1">
      <c r="A324" s="202" t="s">
        <v>85</v>
      </c>
      <c r="B324" s="427" t="s">
        <v>152</v>
      </c>
      <c r="C324" s="316" t="s">
        <v>153</v>
      </c>
      <c r="D324" s="163" t="s">
        <v>88</v>
      </c>
      <c r="E324" s="163"/>
      <c r="F324" s="163"/>
      <c r="G324" s="466" t="s">
        <v>182</v>
      </c>
      <c r="H324" s="311">
        <v>0</v>
      </c>
      <c r="I324" s="166">
        <f t="shared" si="62"/>
        <v>0</v>
      </c>
      <c r="J324" s="90">
        <f t="shared" si="63"/>
        <v>0</v>
      </c>
      <c r="K324" s="163"/>
      <c r="L324" s="172">
        <v>45075</v>
      </c>
      <c r="M324" s="163"/>
      <c r="N324" s="427"/>
      <c r="O324" s="163"/>
      <c r="P324" s="163"/>
      <c r="Q324" s="163"/>
      <c r="R324" s="163"/>
      <c r="S324" s="630"/>
      <c r="T324" s="630"/>
      <c r="U324" s="630"/>
      <c r="V324" s="630"/>
      <c r="W324" s="630"/>
      <c r="X324" s="630"/>
      <c r="Y324" s="630"/>
      <c r="Z324" s="630"/>
      <c r="AA324" s="630"/>
      <c r="AB324" s="630"/>
      <c r="AC324" s="630"/>
      <c r="AD324" s="630"/>
      <c r="AE324" s="630"/>
      <c r="AF324" s="630"/>
      <c r="AG324" s="630"/>
      <c r="AH324" s="630"/>
      <c r="AI324" s="630"/>
      <c r="AJ324" s="630"/>
      <c r="AK324" s="630"/>
      <c r="AL324" s="630"/>
      <c r="AM324" s="630"/>
      <c r="AN324" s="630"/>
      <c r="AO324" s="630"/>
      <c r="AP324" s="630"/>
      <c r="AQ324" s="630"/>
      <c r="AR324" s="630"/>
      <c r="AS324" s="630"/>
      <c r="AT324" s="630"/>
      <c r="AU324" s="630"/>
      <c r="AV324" s="630"/>
      <c r="AW324" s="630"/>
      <c r="AX324" s="630"/>
      <c r="AY324" s="630"/>
      <c r="AZ324" s="630"/>
      <c r="BA324" s="630"/>
      <c r="BB324" s="630"/>
      <c r="BC324" s="630"/>
      <c r="BD324" s="630"/>
      <c r="BE324" s="630"/>
      <c r="BF324" s="630"/>
      <c r="BG324" s="630"/>
      <c r="BH324" s="630"/>
      <c r="BI324" s="630"/>
      <c r="BJ324" s="630"/>
      <c r="BK324" s="630"/>
      <c r="BL324" s="630"/>
      <c r="BM324" s="630"/>
      <c r="BN324" s="630"/>
      <c r="BO324" s="630"/>
      <c r="BP324" s="630"/>
      <c r="BQ324" s="630"/>
      <c r="BR324" s="630"/>
      <c r="BS324" s="630"/>
      <c r="BT324" s="630"/>
      <c r="BU324" s="630"/>
      <c r="BV324" s="630"/>
      <c r="BW324" s="630"/>
      <c r="BX324" s="630"/>
      <c r="BY324" s="630"/>
      <c r="BZ324" s="630"/>
      <c r="CA324" s="630"/>
      <c r="CB324" s="630"/>
      <c r="CC324" s="630"/>
      <c r="CD324" s="630"/>
      <c r="CE324" s="630"/>
      <c r="CF324" s="630"/>
      <c r="CG324" s="630"/>
      <c r="CH324" s="630"/>
      <c r="CI324" s="630"/>
      <c r="CJ324" s="630"/>
      <c r="CK324" s="630"/>
      <c r="CL324" s="630"/>
      <c r="CM324" s="630"/>
      <c r="CN324" s="630"/>
      <c r="DZ324" s="311"/>
      <c r="EF324" s="311"/>
      <c r="EI324" s="311">
        <v>0</v>
      </c>
    </row>
    <row r="325" spans="1:148" s="17" customFormat="1" ht="21.75" customHeight="1">
      <c r="A325" s="202" t="s">
        <v>85</v>
      </c>
      <c r="B325" s="427" t="s">
        <v>154</v>
      </c>
      <c r="C325" s="316" t="s">
        <v>155</v>
      </c>
      <c r="D325" s="163" t="s">
        <v>88</v>
      </c>
      <c r="E325" s="163"/>
      <c r="F325" s="163"/>
      <c r="G325" s="466" t="s">
        <v>182</v>
      </c>
      <c r="H325" s="311">
        <v>1500</v>
      </c>
      <c r="I325" s="166">
        <f t="shared" si="62"/>
        <v>1500</v>
      </c>
      <c r="J325" s="90">
        <f t="shared" si="63"/>
        <v>1500</v>
      </c>
      <c r="K325" s="163"/>
      <c r="L325" s="172">
        <v>45075</v>
      </c>
      <c r="M325" s="163"/>
      <c r="N325" s="427"/>
      <c r="O325" s="163"/>
      <c r="P325" s="163"/>
      <c r="Q325" s="163"/>
      <c r="R325" s="163"/>
      <c r="S325" s="630"/>
      <c r="T325" s="630"/>
      <c r="U325" s="630"/>
      <c r="V325" s="630"/>
      <c r="W325" s="630"/>
      <c r="X325" s="630"/>
      <c r="Y325" s="630"/>
      <c r="Z325" s="630"/>
      <c r="AA325" s="630"/>
      <c r="AB325" s="630"/>
      <c r="AC325" s="630"/>
      <c r="AD325" s="630"/>
      <c r="AE325" s="630"/>
      <c r="AF325" s="630"/>
      <c r="AG325" s="630"/>
      <c r="AH325" s="630"/>
      <c r="AI325" s="630"/>
      <c r="AJ325" s="630"/>
      <c r="AK325" s="630"/>
      <c r="AL325" s="630"/>
      <c r="AM325" s="630"/>
      <c r="AN325" s="630"/>
      <c r="AO325" s="630"/>
      <c r="AP325" s="630"/>
      <c r="AQ325" s="630"/>
      <c r="AR325" s="630"/>
      <c r="AS325" s="630"/>
      <c r="AT325" s="630"/>
      <c r="AU325" s="630"/>
      <c r="AV325" s="630"/>
      <c r="AW325" s="630"/>
      <c r="AX325" s="630"/>
      <c r="AY325" s="630"/>
      <c r="AZ325" s="630"/>
      <c r="BA325" s="630"/>
      <c r="BB325" s="630"/>
      <c r="BC325" s="630"/>
      <c r="BD325" s="630"/>
      <c r="BE325" s="630"/>
      <c r="BF325" s="630"/>
      <c r="BG325" s="630"/>
      <c r="BH325" s="630"/>
      <c r="BI325" s="630"/>
      <c r="BJ325" s="630"/>
      <c r="BK325" s="630"/>
      <c r="BL325" s="630"/>
      <c r="BM325" s="630"/>
      <c r="BN325" s="630"/>
      <c r="BO325" s="630"/>
      <c r="BP325" s="630"/>
      <c r="BQ325" s="630"/>
      <c r="BR325" s="630"/>
      <c r="BS325" s="630"/>
      <c r="BT325" s="630"/>
      <c r="BU325" s="630"/>
      <c r="BV325" s="630"/>
      <c r="BW325" s="630"/>
      <c r="BX325" s="630"/>
      <c r="BY325" s="630"/>
      <c r="BZ325" s="630"/>
      <c r="CA325" s="630"/>
      <c r="CB325" s="630"/>
      <c r="CC325" s="630"/>
      <c r="CD325" s="630"/>
      <c r="CE325" s="630"/>
      <c r="CF325" s="630"/>
      <c r="CG325" s="630"/>
      <c r="CH325" s="630"/>
      <c r="CI325" s="630"/>
      <c r="CJ325" s="630"/>
      <c r="CK325" s="630"/>
      <c r="CL325" s="630"/>
      <c r="CM325" s="630"/>
      <c r="CN325" s="630"/>
      <c r="DZ325" s="311">
        <v>600</v>
      </c>
      <c r="EF325" s="311">
        <v>600</v>
      </c>
      <c r="EI325" s="311">
        <v>300</v>
      </c>
    </row>
    <row r="326" spans="1:148" s="17" customFormat="1" ht="21.75" customHeight="1">
      <c r="A326" s="202" t="s">
        <v>85</v>
      </c>
      <c r="B326" s="427" t="s">
        <v>156</v>
      </c>
      <c r="C326" s="316" t="s">
        <v>157</v>
      </c>
      <c r="D326" s="163" t="s">
        <v>88</v>
      </c>
      <c r="E326" s="163"/>
      <c r="F326" s="163"/>
      <c r="G326" s="466" t="s">
        <v>182</v>
      </c>
      <c r="H326" s="311">
        <v>1500</v>
      </c>
      <c r="I326" s="166">
        <f t="shared" si="62"/>
        <v>1500</v>
      </c>
      <c r="J326" s="90">
        <f t="shared" si="63"/>
        <v>1500</v>
      </c>
      <c r="K326" s="163"/>
      <c r="L326" s="172">
        <v>45075</v>
      </c>
      <c r="M326" s="163"/>
      <c r="N326" s="427"/>
      <c r="O326" s="163"/>
      <c r="P326" s="163"/>
      <c r="Q326" s="163"/>
      <c r="R326" s="163"/>
      <c r="S326" s="630"/>
      <c r="T326" s="630"/>
      <c r="U326" s="630"/>
      <c r="V326" s="630"/>
      <c r="W326" s="630"/>
      <c r="X326" s="630"/>
      <c r="Y326" s="630"/>
      <c r="Z326" s="630"/>
      <c r="AA326" s="630"/>
      <c r="AB326" s="630"/>
      <c r="AC326" s="630"/>
      <c r="AD326" s="630"/>
      <c r="AE326" s="630"/>
      <c r="AF326" s="630"/>
      <c r="AG326" s="630"/>
      <c r="AH326" s="630"/>
      <c r="AI326" s="630"/>
      <c r="AJ326" s="630"/>
      <c r="AK326" s="630"/>
      <c r="AL326" s="630"/>
      <c r="AM326" s="630"/>
      <c r="AN326" s="630"/>
      <c r="AO326" s="630"/>
      <c r="AP326" s="630"/>
      <c r="AQ326" s="630"/>
      <c r="AR326" s="630"/>
      <c r="AS326" s="630"/>
      <c r="AT326" s="630"/>
      <c r="AU326" s="630"/>
      <c r="AV326" s="630"/>
      <c r="AW326" s="630"/>
      <c r="AX326" s="630"/>
      <c r="AY326" s="630"/>
      <c r="AZ326" s="630"/>
      <c r="BA326" s="630"/>
      <c r="BB326" s="630"/>
      <c r="BC326" s="630"/>
      <c r="BD326" s="630"/>
      <c r="BE326" s="630"/>
      <c r="BF326" s="630"/>
      <c r="BG326" s="630"/>
      <c r="BH326" s="630"/>
      <c r="BI326" s="630"/>
      <c r="BJ326" s="630"/>
      <c r="BK326" s="630"/>
      <c r="BL326" s="630"/>
      <c r="BM326" s="630"/>
      <c r="BN326" s="630"/>
      <c r="BO326" s="630"/>
      <c r="BP326" s="630"/>
      <c r="BQ326" s="630"/>
      <c r="BR326" s="630"/>
      <c r="BS326" s="630"/>
      <c r="BT326" s="630"/>
      <c r="BU326" s="630"/>
      <c r="BV326" s="630"/>
      <c r="BW326" s="630"/>
      <c r="BX326" s="630"/>
      <c r="BY326" s="630"/>
      <c r="BZ326" s="630"/>
      <c r="CA326" s="630"/>
      <c r="CB326" s="630"/>
      <c r="CC326" s="630"/>
      <c r="CD326" s="630"/>
      <c r="CE326" s="630"/>
      <c r="CF326" s="630"/>
      <c r="CG326" s="630"/>
      <c r="CH326" s="630"/>
      <c r="CI326" s="630"/>
      <c r="CJ326" s="630"/>
      <c r="CK326" s="630"/>
      <c r="CL326" s="630"/>
      <c r="CM326" s="630"/>
      <c r="CN326" s="630"/>
      <c r="DZ326" s="311">
        <v>600</v>
      </c>
      <c r="EF326" s="311">
        <v>600</v>
      </c>
      <c r="EI326" s="311">
        <v>300</v>
      </c>
    </row>
    <row r="327" spans="1:148" s="17" customFormat="1" ht="21.75" customHeight="1">
      <c r="A327" s="202" t="s">
        <v>85</v>
      </c>
      <c r="B327" s="427" t="s">
        <v>158</v>
      </c>
      <c r="C327" s="316" t="s">
        <v>159</v>
      </c>
      <c r="D327" s="163" t="s">
        <v>88</v>
      </c>
      <c r="E327" s="163"/>
      <c r="F327" s="163"/>
      <c r="G327" s="466" t="s">
        <v>182</v>
      </c>
      <c r="H327" s="311">
        <v>1200</v>
      </c>
      <c r="I327" s="166">
        <f t="shared" si="62"/>
        <v>1200</v>
      </c>
      <c r="J327" s="90">
        <f t="shared" si="63"/>
        <v>1200</v>
      </c>
      <c r="K327" s="163"/>
      <c r="L327" s="172">
        <v>45075</v>
      </c>
      <c r="M327" s="163"/>
      <c r="N327" s="427"/>
      <c r="O327" s="163"/>
      <c r="P327" s="163"/>
      <c r="Q327" s="163"/>
      <c r="R327" s="163"/>
      <c r="S327" s="630"/>
      <c r="T327" s="630"/>
      <c r="U327" s="630"/>
      <c r="V327" s="630"/>
      <c r="W327" s="630"/>
      <c r="X327" s="630"/>
      <c r="Y327" s="630"/>
      <c r="Z327" s="630"/>
      <c r="AA327" s="630"/>
      <c r="AB327" s="630"/>
      <c r="AC327" s="630"/>
      <c r="AD327" s="630"/>
      <c r="AE327" s="630"/>
      <c r="AF327" s="630"/>
      <c r="AG327" s="630"/>
      <c r="AH327" s="630"/>
      <c r="AI327" s="630"/>
      <c r="AJ327" s="630"/>
      <c r="AK327" s="630"/>
      <c r="AL327" s="630"/>
      <c r="AM327" s="630"/>
      <c r="AN327" s="630"/>
      <c r="AO327" s="630"/>
      <c r="AP327" s="630"/>
      <c r="AQ327" s="630"/>
      <c r="AR327" s="630"/>
      <c r="AS327" s="630"/>
      <c r="AT327" s="630"/>
      <c r="AU327" s="630"/>
      <c r="AV327" s="630"/>
      <c r="AW327" s="630"/>
      <c r="AX327" s="630"/>
      <c r="AY327" s="630"/>
      <c r="AZ327" s="630"/>
      <c r="BA327" s="630"/>
      <c r="BB327" s="630"/>
      <c r="BC327" s="630"/>
      <c r="BD327" s="630"/>
      <c r="BE327" s="630"/>
      <c r="BF327" s="630"/>
      <c r="BG327" s="630"/>
      <c r="BH327" s="630"/>
      <c r="BI327" s="630"/>
      <c r="BJ327" s="630"/>
      <c r="BK327" s="630"/>
      <c r="BL327" s="630"/>
      <c r="BM327" s="630"/>
      <c r="BN327" s="630"/>
      <c r="BO327" s="630"/>
      <c r="BP327" s="630"/>
      <c r="BQ327" s="630"/>
      <c r="BR327" s="630"/>
      <c r="BS327" s="630"/>
      <c r="BT327" s="630"/>
      <c r="BU327" s="630"/>
      <c r="BV327" s="630"/>
      <c r="BW327" s="630"/>
      <c r="BX327" s="630"/>
      <c r="BY327" s="630"/>
      <c r="BZ327" s="630"/>
      <c r="CA327" s="630"/>
      <c r="CB327" s="630"/>
      <c r="CC327" s="630"/>
      <c r="CD327" s="630"/>
      <c r="CE327" s="630"/>
      <c r="CF327" s="630"/>
      <c r="CG327" s="630"/>
      <c r="CH327" s="630"/>
      <c r="CI327" s="630"/>
      <c r="CJ327" s="630"/>
      <c r="CK327" s="630"/>
      <c r="CL327" s="630"/>
      <c r="CM327" s="630"/>
      <c r="CN327" s="630"/>
      <c r="DZ327" s="311">
        <v>400</v>
      </c>
      <c r="EF327" s="311">
        <v>400</v>
      </c>
      <c r="EI327" s="311">
        <v>400</v>
      </c>
    </row>
    <row r="328" spans="1:148" s="17" customFormat="1" ht="21.75" customHeight="1">
      <c r="A328" s="202" t="s">
        <v>85</v>
      </c>
      <c r="B328" s="427" t="s">
        <v>160</v>
      </c>
      <c r="C328" s="319" t="s">
        <v>161</v>
      </c>
      <c r="D328" s="163" t="s">
        <v>88</v>
      </c>
      <c r="E328" s="163"/>
      <c r="F328" s="163"/>
      <c r="G328" s="466" t="s">
        <v>182</v>
      </c>
      <c r="H328" s="311">
        <v>2600</v>
      </c>
      <c r="I328" s="166">
        <f t="shared" si="62"/>
        <v>2600</v>
      </c>
      <c r="J328" s="90">
        <f t="shared" si="63"/>
        <v>2600</v>
      </c>
      <c r="K328" s="163"/>
      <c r="L328" s="172">
        <v>45075</v>
      </c>
      <c r="M328" s="163"/>
      <c r="N328" s="427"/>
      <c r="O328" s="163"/>
      <c r="P328" s="163"/>
      <c r="Q328" s="163"/>
      <c r="R328" s="163"/>
      <c r="S328" s="630"/>
      <c r="T328" s="630"/>
      <c r="U328" s="630"/>
      <c r="V328" s="630"/>
      <c r="W328" s="630"/>
      <c r="X328" s="630"/>
      <c r="Y328" s="630"/>
      <c r="Z328" s="630"/>
      <c r="AA328" s="630"/>
      <c r="AB328" s="630"/>
      <c r="AC328" s="630"/>
      <c r="AD328" s="630"/>
      <c r="AE328" s="630"/>
      <c r="AF328" s="630"/>
      <c r="AG328" s="630"/>
      <c r="AH328" s="630"/>
      <c r="AI328" s="630"/>
      <c r="AJ328" s="630"/>
      <c r="AK328" s="630"/>
      <c r="AL328" s="630"/>
      <c r="AM328" s="630"/>
      <c r="AN328" s="630"/>
      <c r="AO328" s="630"/>
      <c r="AP328" s="630"/>
      <c r="AQ328" s="630"/>
      <c r="AR328" s="630"/>
      <c r="AS328" s="630"/>
      <c r="AT328" s="630"/>
      <c r="AU328" s="630"/>
      <c r="AV328" s="630"/>
      <c r="AW328" s="630"/>
      <c r="AX328" s="630"/>
      <c r="AY328" s="630"/>
      <c r="AZ328" s="630"/>
      <c r="BA328" s="630"/>
      <c r="BB328" s="630"/>
      <c r="BC328" s="630"/>
      <c r="BD328" s="630"/>
      <c r="BE328" s="630"/>
      <c r="BF328" s="630"/>
      <c r="BG328" s="630"/>
      <c r="BH328" s="630"/>
      <c r="BI328" s="630"/>
      <c r="BJ328" s="630"/>
      <c r="BK328" s="630"/>
      <c r="BL328" s="630"/>
      <c r="BM328" s="630"/>
      <c r="BN328" s="630"/>
      <c r="BO328" s="630"/>
      <c r="BP328" s="630"/>
      <c r="BQ328" s="630"/>
      <c r="BR328" s="630"/>
      <c r="BS328" s="630"/>
      <c r="BT328" s="630"/>
      <c r="BU328" s="630"/>
      <c r="BV328" s="630"/>
      <c r="BW328" s="630"/>
      <c r="BX328" s="630"/>
      <c r="BY328" s="630"/>
      <c r="BZ328" s="630"/>
      <c r="CA328" s="630"/>
      <c r="CB328" s="630"/>
      <c r="CC328" s="630"/>
      <c r="CD328" s="630"/>
      <c r="CE328" s="630"/>
      <c r="CF328" s="630"/>
      <c r="CG328" s="630"/>
      <c r="CH328" s="630"/>
      <c r="CI328" s="630"/>
      <c r="CJ328" s="630"/>
      <c r="CK328" s="630"/>
      <c r="CL328" s="630"/>
      <c r="CM328" s="630"/>
      <c r="CN328" s="630"/>
      <c r="DZ328" s="311">
        <v>1000</v>
      </c>
      <c r="EF328" s="311">
        <v>1000</v>
      </c>
      <c r="EI328" s="311">
        <v>600</v>
      </c>
    </row>
    <row r="329" spans="1:148" s="17" customFormat="1" ht="21.75" customHeight="1" thickBot="1">
      <c r="A329" s="202" t="s">
        <v>85</v>
      </c>
      <c r="B329" s="430" t="s">
        <v>162</v>
      </c>
      <c r="C329" s="319" t="s">
        <v>163</v>
      </c>
      <c r="D329" s="163" t="s">
        <v>88</v>
      </c>
      <c r="E329" s="163"/>
      <c r="F329" s="163"/>
      <c r="G329" s="466" t="s">
        <v>182</v>
      </c>
      <c r="H329" s="311">
        <v>2200</v>
      </c>
      <c r="I329" s="166">
        <f t="shared" si="62"/>
        <v>2200</v>
      </c>
      <c r="J329" s="90">
        <f t="shared" si="63"/>
        <v>2200</v>
      </c>
      <c r="K329" s="163"/>
      <c r="L329" s="172">
        <v>45075</v>
      </c>
      <c r="M329" s="163"/>
      <c r="N329" s="427"/>
      <c r="O329" s="163"/>
      <c r="P329" s="163"/>
      <c r="Q329" s="163"/>
      <c r="R329" s="163"/>
      <c r="S329" s="630"/>
      <c r="T329" s="630"/>
      <c r="U329" s="630"/>
      <c r="V329" s="630"/>
      <c r="W329" s="630"/>
      <c r="X329" s="630"/>
      <c r="Y329" s="630"/>
      <c r="Z329" s="630"/>
      <c r="AA329" s="630"/>
      <c r="AB329" s="630"/>
      <c r="AC329" s="630"/>
      <c r="AD329" s="630"/>
      <c r="AE329" s="630"/>
      <c r="AF329" s="630"/>
      <c r="AG329" s="630"/>
      <c r="AH329" s="630"/>
      <c r="AI329" s="630"/>
      <c r="AJ329" s="630"/>
      <c r="AK329" s="630"/>
      <c r="AL329" s="630"/>
      <c r="AM329" s="630"/>
      <c r="AN329" s="630"/>
      <c r="AO329" s="630"/>
      <c r="AP329" s="630"/>
      <c r="AQ329" s="630"/>
      <c r="AR329" s="630"/>
      <c r="AS329" s="630"/>
      <c r="AT329" s="630"/>
      <c r="AU329" s="630"/>
      <c r="AV329" s="630"/>
      <c r="AW329" s="630"/>
      <c r="AX329" s="630"/>
      <c r="AY329" s="630"/>
      <c r="AZ329" s="630"/>
      <c r="BA329" s="630"/>
      <c r="BB329" s="630"/>
      <c r="BC329" s="630"/>
      <c r="BD329" s="630"/>
      <c r="BE329" s="630"/>
      <c r="BF329" s="630"/>
      <c r="BG329" s="630"/>
      <c r="BH329" s="630"/>
      <c r="BI329" s="630"/>
      <c r="BJ329" s="630"/>
      <c r="BK329" s="630"/>
      <c r="BL329" s="630"/>
      <c r="BM329" s="630"/>
      <c r="BN329" s="630"/>
      <c r="BO329" s="630"/>
      <c r="BP329" s="630"/>
      <c r="BQ329" s="630"/>
      <c r="BR329" s="630"/>
      <c r="BS329" s="630"/>
      <c r="BT329" s="630"/>
      <c r="BU329" s="630"/>
      <c r="BV329" s="630"/>
      <c r="BW329" s="630"/>
      <c r="BX329" s="630"/>
      <c r="BY329" s="630"/>
      <c r="BZ329" s="630"/>
      <c r="CA329" s="630"/>
      <c r="CB329" s="630"/>
      <c r="CC329" s="630"/>
      <c r="CD329" s="630"/>
      <c r="CE329" s="630"/>
      <c r="CF329" s="630"/>
      <c r="CG329" s="630"/>
      <c r="CH329" s="630"/>
      <c r="CI329" s="630"/>
      <c r="CJ329" s="630"/>
      <c r="CK329" s="630"/>
      <c r="CL329" s="630"/>
      <c r="CM329" s="630"/>
      <c r="CN329" s="630"/>
      <c r="DZ329" s="311">
        <v>800</v>
      </c>
      <c r="EF329" s="311">
        <v>800</v>
      </c>
      <c r="EI329" s="311">
        <v>600</v>
      </c>
    </row>
    <row r="330" spans="1:148" s="17" customFormat="1" ht="21.75" customHeight="1" thickBot="1">
      <c r="A330" s="202" t="s">
        <v>85</v>
      </c>
      <c r="B330" s="320" t="s">
        <v>122</v>
      </c>
      <c r="C330" s="320" t="s">
        <v>164</v>
      </c>
      <c r="D330" s="163" t="s">
        <v>88</v>
      </c>
      <c r="E330" s="163"/>
      <c r="F330" s="163"/>
      <c r="G330" s="466" t="s">
        <v>182</v>
      </c>
      <c r="H330" s="311">
        <v>12000</v>
      </c>
      <c r="I330" s="166">
        <f t="shared" si="62"/>
        <v>12000</v>
      </c>
      <c r="J330" s="90">
        <f t="shared" si="63"/>
        <v>12000</v>
      </c>
      <c r="K330" s="163"/>
      <c r="L330" s="172">
        <v>45075</v>
      </c>
      <c r="M330" s="163"/>
      <c r="N330" s="427"/>
      <c r="O330" s="163"/>
      <c r="P330" s="163"/>
      <c r="Q330" s="163"/>
      <c r="R330" s="163"/>
      <c r="S330" s="630"/>
      <c r="T330" s="630"/>
      <c r="U330" s="630"/>
      <c r="V330" s="630"/>
      <c r="W330" s="630"/>
      <c r="X330" s="630"/>
      <c r="Y330" s="630"/>
      <c r="Z330" s="630"/>
      <c r="AA330" s="630"/>
      <c r="AB330" s="630"/>
      <c r="AC330" s="630"/>
      <c r="AD330" s="630"/>
      <c r="AE330" s="630"/>
      <c r="AF330" s="630"/>
      <c r="AG330" s="630"/>
      <c r="AH330" s="630"/>
      <c r="AI330" s="630"/>
      <c r="AJ330" s="630"/>
      <c r="AK330" s="630"/>
      <c r="AL330" s="630"/>
      <c r="AM330" s="630"/>
      <c r="AN330" s="630"/>
      <c r="AO330" s="630"/>
      <c r="AP330" s="630"/>
      <c r="AQ330" s="630"/>
      <c r="AR330" s="630"/>
      <c r="AS330" s="630"/>
      <c r="AT330" s="630"/>
      <c r="AU330" s="630"/>
      <c r="AV330" s="630"/>
      <c r="AW330" s="630"/>
      <c r="AX330" s="630"/>
      <c r="AY330" s="630"/>
      <c r="AZ330" s="630"/>
      <c r="BA330" s="630"/>
      <c r="BB330" s="630"/>
      <c r="BC330" s="630"/>
      <c r="BD330" s="630"/>
      <c r="BE330" s="630"/>
      <c r="BF330" s="630"/>
      <c r="BG330" s="630"/>
      <c r="BH330" s="630"/>
      <c r="BI330" s="630"/>
      <c r="BJ330" s="630"/>
      <c r="BK330" s="630"/>
      <c r="BL330" s="630"/>
      <c r="BM330" s="630"/>
      <c r="BN330" s="630"/>
      <c r="BO330" s="630"/>
      <c r="BP330" s="630"/>
      <c r="BQ330" s="630"/>
      <c r="BR330" s="630"/>
      <c r="BS330" s="630"/>
      <c r="BT330" s="630"/>
      <c r="BU330" s="630"/>
      <c r="BV330" s="630"/>
      <c r="BW330" s="630"/>
      <c r="BX330" s="630"/>
      <c r="BY330" s="630"/>
      <c r="BZ330" s="630"/>
      <c r="CA330" s="630"/>
      <c r="CB330" s="630"/>
      <c r="CC330" s="630"/>
      <c r="CD330" s="630"/>
      <c r="CE330" s="630"/>
      <c r="CF330" s="630"/>
      <c r="CG330" s="630"/>
      <c r="CH330" s="630"/>
      <c r="CI330" s="630"/>
      <c r="CJ330" s="630"/>
      <c r="CK330" s="630"/>
      <c r="CL330" s="630"/>
      <c r="CM330" s="630"/>
      <c r="CN330" s="630"/>
      <c r="DZ330" s="311">
        <v>4800</v>
      </c>
      <c r="EF330" s="311">
        <v>4800</v>
      </c>
      <c r="EI330" s="311">
        <v>2400</v>
      </c>
    </row>
    <row r="331" spans="1:148" s="17" customFormat="1" ht="21.75" customHeight="1">
      <c r="A331" s="202" t="s">
        <v>85</v>
      </c>
      <c r="B331" s="431" t="s">
        <v>165</v>
      </c>
      <c r="C331" s="318" t="s">
        <v>166</v>
      </c>
      <c r="D331" s="163" t="s">
        <v>88</v>
      </c>
      <c r="E331" s="163"/>
      <c r="F331" s="163"/>
      <c r="G331" s="466" t="s">
        <v>182</v>
      </c>
      <c r="H331" s="311">
        <v>1200</v>
      </c>
      <c r="I331" s="166">
        <f t="shared" si="62"/>
        <v>1200</v>
      </c>
      <c r="J331" s="90">
        <f t="shared" si="63"/>
        <v>1200</v>
      </c>
      <c r="K331" s="163"/>
      <c r="L331" s="172">
        <v>45075</v>
      </c>
      <c r="M331" s="163"/>
      <c r="N331" s="427"/>
      <c r="O331" s="163"/>
      <c r="P331" s="163"/>
      <c r="Q331" s="163"/>
      <c r="R331" s="163"/>
      <c r="S331" s="630"/>
      <c r="T331" s="630"/>
      <c r="U331" s="630"/>
      <c r="V331" s="630"/>
      <c r="W331" s="630"/>
      <c r="X331" s="630"/>
      <c r="Y331" s="630"/>
      <c r="Z331" s="630"/>
      <c r="AA331" s="630"/>
      <c r="AB331" s="630"/>
      <c r="AC331" s="630"/>
      <c r="AD331" s="630"/>
      <c r="AE331" s="630"/>
      <c r="AF331" s="630"/>
      <c r="AG331" s="630"/>
      <c r="AH331" s="630"/>
      <c r="AI331" s="630"/>
      <c r="AJ331" s="630"/>
      <c r="AK331" s="630"/>
      <c r="AL331" s="630"/>
      <c r="AM331" s="630"/>
      <c r="AN331" s="630"/>
      <c r="AO331" s="630"/>
      <c r="AP331" s="630"/>
      <c r="AQ331" s="630"/>
      <c r="AR331" s="630"/>
      <c r="AS331" s="630"/>
      <c r="AT331" s="630"/>
      <c r="AU331" s="630"/>
      <c r="AV331" s="630"/>
      <c r="AW331" s="630"/>
      <c r="AX331" s="630"/>
      <c r="AY331" s="630"/>
      <c r="AZ331" s="630"/>
      <c r="BA331" s="630"/>
      <c r="BB331" s="630"/>
      <c r="BC331" s="630"/>
      <c r="BD331" s="630"/>
      <c r="BE331" s="630"/>
      <c r="BF331" s="630"/>
      <c r="BG331" s="630"/>
      <c r="BH331" s="630"/>
      <c r="BI331" s="630"/>
      <c r="BJ331" s="630"/>
      <c r="BK331" s="630"/>
      <c r="BL331" s="630"/>
      <c r="BM331" s="630"/>
      <c r="BN331" s="630"/>
      <c r="BO331" s="630"/>
      <c r="BP331" s="630"/>
      <c r="BQ331" s="630"/>
      <c r="BR331" s="630"/>
      <c r="BS331" s="630"/>
      <c r="BT331" s="630"/>
      <c r="BU331" s="630"/>
      <c r="BV331" s="630"/>
      <c r="BW331" s="630"/>
      <c r="BX331" s="630"/>
      <c r="BY331" s="630"/>
      <c r="BZ331" s="630"/>
      <c r="CA331" s="630"/>
      <c r="CB331" s="630"/>
      <c r="CC331" s="630"/>
      <c r="CD331" s="630"/>
      <c r="CE331" s="630"/>
      <c r="CF331" s="630"/>
      <c r="CG331" s="630"/>
      <c r="CH331" s="630"/>
      <c r="CI331" s="630"/>
      <c r="CJ331" s="630"/>
      <c r="CK331" s="630"/>
      <c r="CL331" s="630"/>
      <c r="CM331" s="630"/>
      <c r="CN331" s="630"/>
      <c r="DZ331" s="311">
        <v>400</v>
      </c>
      <c r="EF331" s="311">
        <v>400</v>
      </c>
      <c r="EI331" s="311">
        <v>400</v>
      </c>
    </row>
    <row r="332" spans="1:148" s="17" customFormat="1" ht="21.75" customHeight="1">
      <c r="A332" s="202" t="s">
        <v>85</v>
      </c>
      <c r="B332" s="427" t="s">
        <v>167</v>
      </c>
      <c r="C332" s="316" t="s">
        <v>168</v>
      </c>
      <c r="D332" s="163" t="s">
        <v>88</v>
      </c>
      <c r="E332" s="163"/>
      <c r="F332" s="163"/>
      <c r="G332" s="466" t="s">
        <v>182</v>
      </c>
      <c r="H332" s="311">
        <v>2600</v>
      </c>
      <c r="I332" s="166">
        <f t="shared" si="62"/>
        <v>2600</v>
      </c>
      <c r="J332" s="90">
        <f t="shared" si="63"/>
        <v>2600</v>
      </c>
      <c r="K332" s="163"/>
      <c r="L332" s="172">
        <v>45075</v>
      </c>
      <c r="M332" s="163"/>
      <c r="N332" s="427"/>
      <c r="O332" s="163"/>
      <c r="P332" s="163"/>
      <c r="Q332" s="163"/>
      <c r="R332" s="163"/>
      <c r="S332" s="630"/>
      <c r="T332" s="630"/>
      <c r="U332" s="630"/>
      <c r="V332" s="630"/>
      <c r="W332" s="630"/>
      <c r="X332" s="630"/>
      <c r="Y332" s="630"/>
      <c r="Z332" s="630"/>
      <c r="AA332" s="630"/>
      <c r="AB332" s="630"/>
      <c r="AC332" s="630"/>
      <c r="AD332" s="630"/>
      <c r="AE332" s="630"/>
      <c r="AF332" s="630"/>
      <c r="AG332" s="630"/>
      <c r="AH332" s="630"/>
      <c r="AI332" s="630"/>
      <c r="AJ332" s="630"/>
      <c r="AK332" s="630"/>
      <c r="AL332" s="630"/>
      <c r="AM332" s="630"/>
      <c r="AN332" s="630"/>
      <c r="AO332" s="630"/>
      <c r="AP332" s="630"/>
      <c r="AQ332" s="630"/>
      <c r="AR332" s="630"/>
      <c r="AS332" s="630"/>
      <c r="AT332" s="630"/>
      <c r="AU332" s="630"/>
      <c r="AV332" s="630"/>
      <c r="AW332" s="630"/>
      <c r="AX332" s="630"/>
      <c r="AY332" s="630"/>
      <c r="AZ332" s="630"/>
      <c r="BA332" s="630"/>
      <c r="BB332" s="630"/>
      <c r="BC332" s="630"/>
      <c r="BD332" s="630"/>
      <c r="BE332" s="630"/>
      <c r="BF332" s="630"/>
      <c r="BG332" s="630"/>
      <c r="BH332" s="630"/>
      <c r="BI332" s="630"/>
      <c r="BJ332" s="630"/>
      <c r="BK332" s="630"/>
      <c r="BL332" s="630"/>
      <c r="BM332" s="630"/>
      <c r="BN332" s="630"/>
      <c r="BO332" s="630"/>
      <c r="BP332" s="630"/>
      <c r="BQ332" s="630"/>
      <c r="BR332" s="630"/>
      <c r="BS332" s="630"/>
      <c r="BT332" s="630"/>
      <c r="BU332" s="630"/>
      <c r="BV332" s="630"/>
      <c r="BW332" s="630"/>
      <c r="BX332" s="630"/>
      <c r="BY332" s="630"/>
      <c r="BZ332" s="630"/>
      <c r="CA332" s="630"/>
      <c r="CB332" s="630"/>
      <c r="CC332" s="630"/>
      <c r="CD332" s="630"/>
      <c r="CE332" s="630"/>
      <c r="CF332" s="630"/>
      <c r="CG332" s="630"/>
      <c r="CH332" s="630"/>
      <c r="CI332" s="630"/>
      <c r="CJ332" s="630"/>
      <c r="CK332" s="630"/>
      <c r="CL332" s="630"/>
      <c r="CM332" s="630"/>
      <c r="CN332" s="630"/>
      <c r="DZ332" s="311">
        <v>1000</v>
      </c>
      <c r="EF332" s="311">
        <v>1000</v>
      </c>
      <c r="EI332" s="311">
        <v>600</v>
      </c>
    </row>
    <row r="333" spans="1:148" s="17" customFormat="1" ht="21.75" customHeight="1">
      <c r="A333" s="202" t="s">
        <v>85</v>
      </c>
      <c r="B333" s="427" t="s">
        <v>177</v>
      </c>
      <c r="C333" s="316" t="s">
        <v>170</v>
      </c>
      <c r="D333" s="163" t="s">
        <v>88</v>
      </c>
      <c r="E333" s="163"/>
      <c r="F333" s="163"/>
      <c r="G333" s="466" t="s">
        <v>182</v>
      </c>
      <c r="H333" s="311">
        <v>2300</v>
      </c>
      <c r="I333" s="166">
        <f t="shared" si="62"/>
        <v>2300</v>
      </c>
      <c r="J333" s="90">
        <f t="shared" si="63"/>
        <v>2300</v>
      </c>
      <c r="K333" s="163"/>
      <c r="L333" s="172">
        <v>45075</v>
      </c>
      <c r="M333" s="163"/>
      <c r="N333" s="427"/>
      <c r="O333" s="163"/>
      <c r="P333" s="163"/>
      <c r="Q333" s="163"/>
      <c r="R333" s="163"/>
      <c r="S333" s="630"/>
      <c r="T333" s="630"/>
      <c r="U333" s="630"/>
      <c r="V333" s="630"/>
      <c r="W333" s="630"/>
      <c r="X333" s="630"/>
      <c r="Y333" s="630"/>
      <c r="Z333" s="630"/>
      <c r="AA333" s="630"/>
      <c r="AB333" s="630"/>
      <c r="AC333" s="630"/>
      <c r="AD333" s="630"/>
      <c r="AE333" s="630"/>
      <c r="AF333" s="630"/>
      <c r="AG333" s="630"/>
      <c r="AH333" s="630"/>
      <c r="AI333" s="630"/>
      <c r="AJ333" s="630"/>
      <c r="AK333" s="630"/>
      <c r="AL333" s="630"/>
      <c r="AM333" s="630"/>
      <c r="AN333" s="630"/>
      <c r="AO333" s="630"/>
      <c r="AP333" s="630"/>
      <c r="AQ333" s="630"/>
      <c r="AR333" s="630"/>
      <c r="AS333" s="630"/>
      <c r="AT333" s="630"/>
      <c r="AU333" s="630"/>
      <c r="AV333" s="630"/>
      <c r="AW333" s="630"/>
      <c r="AX333" s="630"/>
      <c r="AY333" s="630"/>
      <c r="AZ333" s="630"/>
      <c r="BA333" s="630"/>
      <c r="BB333" s="630"/>
      <c r="BC333" s="630"/>
      <c r="BD333" s="630"/>
      <c r="BE333" s="630"/>
      <c r="BF333" s="630"/>
      <c r="BG333" s="630"/>
      <c r="BH333" s="630"/>
      <c r="BI333" s="630"/>
      <c r="BJ333" s="630"/>
      <c r="BK333" s="630"/>
      <c r="BL333" s="630"/>
      <c r="BM333" s="630"/>
      <c r="BN333" s="630"/>
      <c r="BO333" s="630"/>
      <c r="BP333" s="630"/>
      <c r="BQ333" s="630"/>
      <c r="BR333" s="630"/>
      <c r="BS333" s="630"/>
      <c r="BT333" s="630"/>
      <c r="BU333" s="630"/>
      <c r="BV333" s="630"/>
      <c r="BW333" s="630"/>
      <c r="BX333" s="630"/>
      <c r="BY333" s="630"/>
      <c r="BZ333" s="630"/>
      <c r="CA333" s="630"/>
      <c r="CB333" s="630"/>
      <c r="CC333" s="630"/>
      <c r="CD333" s="630"/>
      <c r="CE333" s="630"/>
      <c r="CF333" s="630"/>
      <c r="CG333" s="630"/>
      <c r="CH333" s="630"/>
      <c r="CI333" s="630"/>
      <c r="CJ333" s="630"/>
      <c r="CK333" s="630"/>
      <c r="CL333" s="630"/>
      <c r="CM333" s="630"/>
      <c r="CN333" s="630"/>
      <c r="DZ333" s="311">
        <v>900</v>
      </c>
      <c r="EF333" s="311">
        <v>900</v>
      </c>
      <c r="EI333" s="311">
        <v>500</v>
      </c>
    </row>
    <row r="334" spans="1:148" s="17" customFormat="1" ht="21.75" customHeight="1">
      <c r="A334" s="202" t="s">
        <v>85</v>
      </c>
      <c r="B334" s="163"/>
      <c r="C334" s="163"/>
      <c r="D334" s="163"/>
      <c r="E334" s="163"/>
      <c r="F334" s="163"/>
      <c r="G334" s="164"/>
      <c r="H334" s="164">
        <f>SUM(H313:H333)</f>
        <v>103400</v>
      </c>
      <c r="I334" s="164">
        <f>SUM(I313:I333)</f>
        <v>103400</v>
      </c>
      <c r="J334" s="164">
        <f>SUM(J313:J333)</f>
        <v>103400</v>
      </c>
      <c r="K334" s="164"/>
      <c r="L334" s="164"/>
      <c r="M334" s="164"/>
      <c r="N334" s="163"/>
      <c r="O334" s="163"/>
      <c r="P334" s="163"/>
      <c r="Q334" s="163"/>
      <c r="R334" s="163"/>
      <c r="S334" s="630"/>
      <c r="T334" s="630"/>
      <c r="U334" s="630"/>
      <c r="V334" s="630"/>
      <c r="W334" s="630"/>
      <c r="X334" s="630"/>
      <c r="Y334" s="630"/>
      <c r="Z334" s="630"/>
      <c r="AA334" s="630"/>
      <c r="AB334" s="630"/>
      <c r="AC334" s="630"/>
      <c r="AD334" s="630"/>
      <c r="AE334" s="630"/>
      <c r="AF334" s="630"/>
      <c r="AG334" s="630"/>
      <c r="AH334" s="630"/>
      <c r="AI334" s="630"/>
      <c r="AJ334" s="630"/>
      <c r="AK334" s="630"/>
      <c r="AL334" s="630"/>
      <c r="AM334" s="630"/>
      <c r="AN334" s="630"/>
      <c r="AO334" s="630"/>
      <c r="AP334" s="630"/>
      <c r="AQ334" s="630"/>
      <c r="AR334" s="630"/>
      <c r="AS334" s="630"/>
      <c r="AT334" s="630"/>
      <c r="AU334" s="630"/>
      <c r="AV334" s="630"/>
      <c r="AW334" s="630"/>
      <c r="AX334" s="630"/>
      <c r="AY334" s="630"/>
      <c r="AZ334" s="630"/>
      <c r="BA334" s="630"/>
      <c r="BB334" s="630"/>
      <c r="BC334" s="630"/>
      <c r="BD334" s="630"/>
      <c r="BE334" s="630"/>
      <c r="BF334" s="630"/>
      <c r="BG334" s="630"/>
      <c r="BH334" s="630"/>
      <c r="BI334" s="630"/>
      <c r="BJ334" s="630"/>
      <c r="BK334" s="630"/>
      <c r="BL334" s="630"/>
      <c r="BM334" s="630"/>
      <c r="BN334" s="630"/>
      <c r="BO334" s="630"/>
      <c r="BP334" s="630"/>
      <c r="BQ334" s="630"/>
      <c r="BR334" s="630"/>
      <c r="BS334" s="630"/>
      <c r="BT334" s="630"/>
      <c r="BU334" s="630"/>
      <c r="BV334" s="630"/>
      <c r="BW334" s="630"/>
      <c r="BX334" s="630"/>
      <c r="BY334" s="630"/>
      <c r="BZ334" s="630"/>
      <c r="CA334" s="630"/>
      <c r="CB334" s="630"/>
      <c r="CC334" s="630"/>
      <c r="CD334" s="630"/>
      <c r="CE334" s="630"/>
      <c r="CF334" s="630"/>
      <c r="CG334" s="630"/>
      <c r="CH334" s="630"/>
      <c r="CI334" s="630"/>
      <c r="CJ334" s="630"/>
      <c r="CK334" s="630"/>
      <c r="CL334" s="630"/>
      <c r="CM334" s="630"/>
      <c r="CN334" s="630"/>
    </row>
    <row r="335" spans="1:148" s="17" customFormat="1" ht="21.75" customHeight="1">
      <c r="A335" s="202" t="s">
        <v>85</v>
      </c>
      <c r="B335" s="427" t="s">
        <v>131</v>
      </c>
      <c r="C335" s="261" t="s">
        <v>132</v>
      </c>
      <c r="D335" s="163" t="s">
        <v>88</v>
      </c>
      <c r="E335" s="163"/>
      <c r="F335" s="163"/>
      <c r="G335" s="466" t="s">
        <v>183</v>
      </c>
      <c r="H335" s="164">
        <v>2100</v>
      </c>
      <c r="I335" s="166">
        <f t="shared" ref="I335:I355" si="64">SUM(AG335:ET335)</f>
        <v>2100</v>
      </c>
      <c r="J335" s="90">
        <f t="shared" ref="J335:J355" si="65">SUM(O335:LS335)</f>
        <v>2100</v>
      </c>
      <c r="K335" s="164"/>
      <c r="L335" s="656">
        <v>45103</v>
      </c>
      <c r="M335" s="164"/>
      <c r="N335" s="163"/>
      <c r="O335" s="163"/>
      <c r="P335" s="163"/>
      <c r="Q335" s="163"/>
      <c r="R335" s="163"/>
      <c r="S335" s="630"/>
      <c r="T335" s="630"/>
      <c r="U335" s="630"/>
      <c r="V335" s="630"/>
      <c r="W335" s="630"/>
      <c r="X335" s="630"/>
      <c r="Y335" s="630"/>
      <c r="Z335" s="630"/>
      <c r="AA335" s="630"/>
      <c r="AB335" s="630"/>
      <c r="AC335" s="630"/>
      <c r="AD335" s="630"/>
      <c r="AE335" s="630"/>
      <c r="AF335" s="630"/>
      <c r="AG335" s="630"/>
      <c r="AH335" s="630"/>
      <c r="AI335" s="630"/>
      <c r="AJ335" s="630"/>
      <c r="AK335" s="630"/>
      <c r="AL335" s="630"/>
      <c r="AM335" s="630"/>
      <c r="AN335" s="630"/>
      <c r="AO335" s="630"/>
      <c r="AP335" s="630"/>
      <c r="AQ335" s="630"/>
      <c r="AR335" s="630"/>
      <c r="AS335" s="630"/>
      <c r="AT335" s="630"/>
      <c r="AU335" s="630"/>
      <c r="AV335" s="630"/>
      <c r="AW335" s="630"/>
      <c r="AX335" s="630"/>
      <c r="AY335" s="630"/>
      <c r="AZ335" s="630"/>
      <c r="BA335" s="630"/>
      <c r="BB335" s="630"/>
      <c r="BC335" s="630"/>
      <c r="BD335" s="630"/>
      <c r="BE335" s="630"/>
      <c r="BF335" s="630"/>
      <c r="BG335" s="630"/>
      <c r="BH335" s="630"/>
      <c r="BI335" s="630"/>
      <c r="BJ335" s="630"/>
      <c r="BK335" s="630"/>
      <c r="BL335" s="630"/>
      <c r="BM335" s="630"/>
      <c r="BN335" s="630"/>
      <c r="BO335" s="630"/>
      <c r="BP335" s="630"/>
      <c r="BQ335" s="630"/>
      <c r="BR335" s="630"/>
      <c r="BS335" s="630"/>
      <c r="BT335" s="630"/>
      <c r="BU335" s="630"/>
      <c r="BV335" s="630"/>
      <c r="BW335" s="630"/>
      <c r="BX335" s="630"/>
      <c r="BY335" s="630"/>
      <c r="BZ335" s="630"/>
      <c r="CA335" s="630"/>
      <c r="CB335" s="630"/>
      <c r="CC335" s="630"/>
      <c r="CD335" s="630"/>
      <c r="CE335" s="630"/>
      <c r="CF335" s="630"/>
      <c r="CG335" s="630"/>
      <c r="CH335" s="630"/>
      <c r="CI335" s="630"/>
      <c r="CJ335" s="630"/>
      <c r="CK335" s="630"/>
      <c r="CL335" s="630"/>
      <c r="CM335" s="630"/>
      <c r="CN335" s="630"/>
      <c r="EM335" s="311">
        <v>1000</v>
      </c>
      <c r="ER335" s="311">
        <v>1100</v>
      </c>
    </row>
    <row r="336" spans="1:148" s="17" customFormat="1" ht="21.75" customHeight="1">
      <c r="A336" s="202" t="s">
        <v>85</v>
      </c>
      <c r="B336" s="427" t="s">
        <v>134</v>
      </c>
      <c r="C336" s="261" t="s">
        <v>135</v>
      </c>
      <c r="D336" s="163" t="s">
        <v>88</v>
      </c>
      <c r="E336" s="163"/>
      <c r="F336" s="163"/>
      <c r="G336" s="466" t="s">
        <v>183</v>
      </c>
      <c r="H336" s="164">
        <v>2900</v>
      </c>
      <c r="I336" s="166">
        <f t="shared" si="64"/>
        <v>2900</v>
      </c>
      <c r="J336" s="90">
        <f t="shared" si="65"/>
        <v>2900</v>
      </c>
      <c r="K336" s="164"/>
      <c r="L336" s="656">
        <v>45103</v>
      </c>
      <c r="M336" s="164"/>
      <c r="N336" s="163"/>
      <c r="O336" s="163"/>
      <c r="P336" s="163"/>
      <c r="Q336" s="163"/>
      <c r="R336" s="163"/>
      <c r="S336" s="630"/>
      <c r="T336" s="630"/>
      <c r="U336" s="630"/>
      <c r="V336" s="630"/>
      <c r="W336" s="630"/>
      <c r="X336" s="630"/>
      <c r="Y336" s="630"/>
      <c r="Z336" s="630"/>
      <c r="AA336" s="630"/>
      <c r="AB336" s="630"/>
      <c r="AC336" s="630"/>
      <c r="AD336" s="630"/>
      <c r="AE336" s="630"/>
      <c r="AF336" s="630"/>
      <c r="AG336" s="630"/>
      <c r="AH336" s="630"/>
      <c r="AI336" s="630"/>
      <c r="AJ336" s="630"/>
      <c r="AK336" s="630"/>
      <c r="AL336" s="630"/>
      <c r="AM336" s="630"/>
      <c r="AN336" s="630"/>
      <c r="AO336" s="630"/>
      <c r="AP336" s="630"/>
      <c r="AQ336" s="630"/>
      <c r="AR336" s="630"/>
      <c r="AS336" s="630"/>
      <c r="AT336" s="630"/>
      <c r="AU336" s="630"/>
      <c r="AV336" s="630"/>
      <c r="AW336" s="630"/>
      <c r="AX336" s="630"/>
      <c r="AY336" s="630"/>
      <c r="AZ336" s="630"/>
      <c r="BA336" s="630"/>
      <c r="BB336" s="630"/>
      <c r="BC336" s="630"/>
      <c r="BD336" s="630"/>
      <c r="BE336" s="630"/>
      <c r="BF336" s="630"/>
      <c r="BG336" s="630"/>
      <c r="BH336" s="630"/>
      <c r="BI336" s="630"/>
      <c r="BJ336" s="630"/>
      <c r="BK336" s="630"/>
      <c r="BL336" s="630"/>
      <c r="BM336" s="630"/>
      <c r="BN336" s="630"/>
      <c r="BO336" s="630"/>
      <c r="BP336" s="630"/>
      <c r="BQ336" s="630"/>
      <c r="BR336" s="630"/>
      <c r="BS336" s="630"/>
      <c r="BT336" s="630"/>
      <c r="BU336" s="630"/>
      <c r="BV336" s="630"/>
      <c r="BW336" s="630"/>
      <c r="BX336" s="630"/>
      <c r="BY336" s="630"/>
      <c r="BZ336" s="630"/>
      <c r="CA336" s="630"/>
      <c r="CB336" s="630"/>
      <c r="CC336" s="630"/>
      <c r="CD336" s="630"/>
      <c r="CE336" s="630"/>
      <c r="CF336" s="630"/>
      <c r="CG336" s="630"/>
      <c r="CH336" s="630"/>
      <c r="CI336" s="630"/>
      <c r="CJ336" s="630"/>
      <c r="CK336" s="630"/>
      <c r="CL336" s="630"/>
      <c r="CM336" s="630"/>
      <c r="CN336" s="630"/>
      <c r="EM336" s="311">
        <v>1400</v>
      </c>
      <c r="ER336" s="311">
        <v>1500</v>
      </c>
    </row>
    <row r="337" spans="1:148" s="17" customFormat="1" ht="21.75" customHeight="1" thickBot="1">
      <c r="A337" s="202" t="s">
        <v>85</v>
      </c>
      <c r="B337" s="430" t="s">
        <v>136</v>
      </c>
      <c r="C337" s="428" t="s">
        <v>137</v>
      </c>
      <c r="D337" s="163" t="s">
        <v>88</v>
      </c>
      <c r="E337" s="163"/>
      <c r="F337" s="163"/>
      <c r="G337" s="466" t="s">
        <v>183</v>
      </c>
      <c r="H337" s="164">
        <v>10200</v>
      </c>
      <c r="I337" s="166">
        <f t="shared" si="64"/>
        <v>10200</v>
      </c>
      <c r="J337" s="90">
        <f t="shared" si="65"/>
        <v>10200</v>
      </c>
      <c r="K337" s="164"/>
      <c r="L337" s="656">
        <v>45103</v>
      </c>
      <c r="M337" s="164"/>
      <c r="N337" s="163"/>
      <c r="O337" s="163"/>
      <c r="P337" s="163"/>
      <c r="Q337" s="163"/>
      <c r="R337" s="163"/>
      <c r="S337" s="630"/>
      <c r="T337" s="630"/>
      <c r="U337" s="630"/>
      <c r="V337" s="630"/>
      <c r="W337" s="630"/>
      <c r="X337" s="630"/>
      <c r="Y337" s="630"/>
      <c r="Z337" s="630"/>
      <c r="AA337" s="630"/>
      <c r="AB337" s="630"/>
      <c r="AC337" s="630"/>
      <c r="AD337" s="630"/>
      <c r="AE337" s="630"/>
      <c r="AF337" s="630"/>
      <c r="AG337" s="630"/>
      <c r="AH337" s="630"/>
      <c r="AI337" s="630"/>
      <c r="AJ337" s="630"/>
      <c r="AK337" s="630"/>
      <c r="AL337" s="630"/>
      <c r="AM337" s="630"/>
      <c r="AN337" s="630"/>
      <c r="AO337" s="630"/>
      <c r="AP337" s="630"/>
      <c r="AQ337" s="630"/>
      <c r="AR337" s="630"/>
      <c r="AS337" s="630"/>
      <c r="AT337" s="630"/>
      <c r="AU337" s="630"/>
      <c r="AV337" s="630"/>
      <c r="AW337" s="630"/>
      <c r="AX337" s="630"/>
      <c r="AY337" s="630"/>
      <c r="AZ337" s="630"/>
      <c r="BA337" s="630"/>
      <c r="BB337" s="630"/>
      <c r="BC337" s="630"/>
      <c r="BD337" s="630"/>
      <c r="BE337" s="630"/>
      <c r="BF337" s="630"/>
      <c r="BG337" s="630"/>
      <c r="BH337" s="630"/>
      <c r="BI337" s="630"/>
      <c r="BJ337" s="630"/>
      <c r="BK337" s="630"/>
      <c r="BL337" s="630"/>
      <c r="BM337" s="630"/>
      <c r="BN337" s="630"/>
      <c r="BO337" s="630"/>
      <c r="BP337" s="630"/>
      <c r="BQ337" s="630"/>
      <c r="BR337" s="630"/>
      <c r="BS337" s="630"/>
      <c r="BT337" s="630"/>
      <c r="BU337" s="630"/>
      <c r="BV337" s="630"/>
      <c r="BW337" s="630"/>
      <c r="BX337" s="630"/>
      <c r="BY337" s="630"/>
      <c r="BZ337" s="630"/>
      <c r="CA337" s="630"/>
      <c r="CB337" s="630"/>
      <c r="CC337" s="630"/>
      <c r="CD337" s="630"/>
      <c r="CE337" s="630"/>
      <c r="CF337" s="630"/>
      <c r="CG337" s="630"/>
      <c r="CH337" s="630"/>
      <c r="CI337" s="630"/>
      <c r="CJ337" s="630"/>
      <c r="CK337" s="630"/>
      <c r="CL337" s="630"/>
      <c r="CM337" s="630"/>
      <c r="CN337" s="630"/>
      <c r="EM337" s="311">
        <v>5100</v>
      </c>
      <c r="ER337" s="311">
        <v>5100</v>
      </c>
    </row>
    <row r="338" spans="1:148" s="17" customFormat="1" ht="21.75" customHeight="1" thickBot="1">
      <c r="A338" s="202" t="s">
        <v>85</v>
      </c>
      <c r="B338" s="345" t="s">
        <v>94</v>
      </c>
      <c r="C338" s="345" t="s">
        <v>138</v>
      </c>
      <c r="D338" s="163" t="s">
        <v>88</v>
      </c>
      <c r="E338" s="163"/>
      <c r="F338" s="163"/>
      <c r="G338" s="466" t="s">
        <v>183</v>
      </c>
      <c r="H338" s="164">
        <v>30500</v>
      </c>
      <c r="I338" s="166">
        <f t="shared" si="64"/>
        <v>30500</v>
      </c>
      <c r="J338" s="90">
        <f t="shared" si="65"/>
        <v>30500</v>
      </c>
      <c r="K338" s="164"/>
      <c r="L338" s="656">
        <v>45103</v>
      </c>
      <c r="M338" s="164"/>
      <c r="N338" s="163"/>
      <c r="O338" s="163"/>
      <c r="P338" s="163"/>
      <c r="Q338" s="163"/>
      <c r="R338" s="163"/>
      <c r="S338" s="630"/>
      <c r="T338" s="630"/>
      <c r="U338" s="630"/>
      <c r="V338" s="630"/>
      <c r="W338" s="630"/>
      <c r="X338" s="630"/>
      <c r="Y338" s="630"/>
      <c r="Z338" s="630"/>
      <c r="AA338" s="630"/>
      <c r="AB338" s="630"/>
      <c r="AC338" s="630"/>
      <c r="AD338" s="630"/>
      <c r="AE338" s="630"/>
      <c r="AF338" s="630"/>
      <c r="AG338" s="630"/>
      <c r="AH338" s="630"/>
      <c r="AI338" s="630"/>
      <c r="AJ338" s="630"/>
      <c r="AK338" s="630"/>
      <c r="AL338" s="630"/>
      <c r="AM338" s="630"/>
      <c r="AN338" s="630"/>
      <c r="AO338" s="630"/>
      <c r="AP338" s="630"/>
      <c r="AQ338" s="630"/>
      <c r="AR338" s="630"/>
      <c r="AS338" s="630"/>
      <c r="AT338" s="630"/>
      <c r="AU338" s="630"/>
      <c r="AV338" s="630"/>
      <c r="AW338" s="630"/>
      <c r="AX338" s="630"/>
      <c r="AY338" s="630"/>
      <c r="AZ338" s="630"/>
      <c r="BA338" s="630"/>
      <c r="BB338" s="630"/>
      <c r="BC338" s="630"/>
      <c r="BD338" s="630"/>
      <c r="BE338" s="630"/>
      <c r="BF338" s="630"/>
      <c r="BG338" s="630"/>
      <c r="BH338" s="630"/>
      <c r="BI338" s="630"/>
      <c r="BJ338" s="630"/>
      <c r="BK338" s="630"/>
      <c r="BL338" s="630"/>
      <c r="BM338" s="630"/>
      <c r="BN338" s="630"/>
      <c r="BO338" s="630"/>
      <c r="BP338" s="630"/>
      <c r="BQ338" s="630"/>
      <c r="BR338" s="630"/>
      <c r="BS338" s="630"/>
      <c r="BT338" s="630"/>
      <c r="BU338" s="630"/>
      <c r="BV338" s="630"/>
      <c r="BW338" s="630"/>
      <c r="BX338" s="630"/>
      <c r="BY338" s="630"/>
      <c r="BZ338" s="630"/>
      <c r="CA338" s="630"/>
      <c r="CB338" s="630"/>
      <c r="CC338" s="630"/>
      <c r="CD338" s="630"/>
      <c r="CE338" s="630"/>
      <c r="CF338" s="630"/>
      <c r="CG338" s="630"/>
      <c r="CH338" s="630"/>
      <c r="CI338" s="630"/>
      <c r="CJ338" s="630"/>
      <c r="CK338" s="630"/>
      <c r="CL338" s="630"/>
      <c r="CM338" s="630"/>
      <c r="CN338" s="630"/>
      <c r="EM338" s="311">
        <v>15300</v>
      </c>
      <c r="ER338" s="311">
        <v>15200</v>
      </c>
    </row>
    <row r="339" spans="1:148" s="17" customFormat="1" ht="21.75" customHeight="1">
      <c r="A339" s="202" t="s">
        <v>85</v>
      </c>
      <c r="B339" s="431" t="s">
        <v>139</v>
      </c>
      <c r="C339" s="429" t="s">
        <v>140</v>
      </c>
      <c r="D339" s="163" t="s">
        <v>88</v>
      </c>
      <c r="E339" s="163"/>
      <c r="F339" s="163"/>
      <c r="G339" s="466" t="s">
        <v>183</v>
      </c>
      <c r="H339" s="164">
        <v>1400</v>
      </c>
      <c r="I339" s="166">
        <f t="shared" si="64"/>
        <v>1400</v>
      </c>
      <c r="J339" s="90">
        <f t="shared" si="65"/>
        <v>1400</v>
      </c>
      <c r="K339" s="164"/>
      <c r="L339" s="656">
        <v>45103</v>
      </c>
      <c r="M339" s="164"/>
      <c r="N339" s="163"/>
      <c r="O339" s="163"/>
      <c r="P339" s="163"/>
      <c r="Q339" s="163"/>
      <c r="R339" s="163"/>
      <c r="S339" s="630"/>
      <c r="T339" s="630"/>
      <c r="U339" s="630"/>
      <c r="V339" s="630"/>
      <c r="W339" s="630"/>
      <c r="X339" s="630"/>
      <c r="Y339" s="630"/>
      <c r="Z339" s="630"/>
      <c r="AA339" s="630"/>
      <c r="AB339" s="630"/>
      <c r="AC339" s="630"/>
      <c r="AD339" s="630"/>
      <c r="AE339" s="630"/>
      <c r="AF339" s="630"/>
      <c r="AG339" s="630"/>
      <c r="AH339" s="630"/>
      <c r="AI339" s="630"/>
      <c r="AJ339" s="630"/>
      <c r="AK339" s="630"/>
      <c r="AL339" s="630"/>
      <c r="AM339" s="630"/>
      <c r="AN339" s="630"/>
      <c r="AO339" s="630"/>
      <c r="AP339" s="630"/>
      <c r="AQ339" s="630"/>
      <c r="AR339" s="630"/>
      <c r="AS339" s="630"/>
      <c r="AT339" s="630"/>
      <c r="AU339" s="630"/>
      <c r="AV339" s="630"/>
      <c r="AW339" s="630"/>
      <c r="AX339" s="630"/>
      <c r="AY339" s="630"/>
      <c r="AZ339" s="630"/>
      <c r="BA339" s="630"/>
      <c r="BB339" s="630"/>
      <c r="BC339" s="630"/>
      <c r="BD339" s="630"/>
      <c r="BE339" s="630"/>
      <c r="BF339" s="630"/>
      <c r="BG339" s="630"/>
      <c r="BH339" s="630"/>
      <c r="BI339" s="630"/>
      <c r="BJ339" s="630"/>
      <c r="BK339" s="630"/>
      <c r="BL339" s="630"/>
      <c r="BM339" s="630"/>
      <c r="BN339" s="630"/>
      <c r="BO339" s="630"/>
      <c r="BP339" s="630"/>
      <c r="BQ339" s="630"/>
      <c r="BR339" s="630"/>
      <c r="BS339" s="630"/>
      <c r="BT339" s="630"/>
      <c r="BU339" s="630"/>
      <c r="BV339" s="630"/>
      <c r="BW339" s="630"/>
      <c r="BX339" s="630"/>
      <c r="BY339" s="630"/>
      <c r="BZ339" s="630"/>
      <c r="CA339" s="630"/>
      <c r="CB339" s="630"/>
      <c r="CC339" s="630"/>
      <c r="CD339" s="630"/>
      <c r="CE339" s="630"/>
      <c r="CF339" s="630"/>
      <c r="CG339" s="630"/>
      <c r="CH339" s="630"/>
      <c r="CI339" s="630"/>
      <c r="CJ339" s="630"/>
      <c r="CK339" s="630"/>
      <c r="CL339" s="630"/>
      <c r="CM339" s="630"/>
      <c r="CN339" s="630"/>
      <c r="EM339" s="311">
        <v>700</v>
      </c>
      <c r="ER339" s="311">
        <v>700</v>
      </c>
    </row>
    <row r="340" spans="1:148" s="17" customFormat="1" ht="21.75" customHeight="1">
      <c r="A340" s="202" t="s">
        <v>85</v>
      </c>
      <c r="B340" s="427" t="s">
        <v>141</v>
      </c>
      <c r="C340" s="429" t="s">
        <v>142</v>
      </c>
      <c r="D340" s="163" t="s">
        <v>88</v>
      </c>
      <c r="E340" s="163"/>
      <c r="F340" s="163"/>
      <c r="G340" s="466" t="s">
        <v>183</v>
      </c>
      <c r="H340" s="164">
        <v>2900</v>
      </c>
      <c r="I340" s="166">
        <f t="shared" si="64"/>
        <v>2900</v>
      </c>
      <c r="J340" s="90">
        <f t="shared" si="65"/>
        <v>2900</v>
      </c>
      <c r="K340" s="164"/>
      <c r="L340" s="656">
        <v>45103</v>
      </c>
      <c r="M340" s="164"/>
      <c r="N340" s="163"/>
      <c r="O340" s="163"/>
      <c r="P340" s="163"/>
      <c r="Q340" s="163"/>
      <c r="R340" s="163"/>
      <c r="S340" s="630"/>
      <c r="T340" s="630"/>
      <c r="U340" s="630"/>
      <c r="V340" s="630"/>
      <c r="W340" s="630"/>
      <c r="X340" s="630"/>
      <c r="Y340" s="630"/>
      <c r="Z340" s="630"/>
      <c r="AA340" s="630"/>
      <c r="AB340" s="630"/>
      <c r="AC340" s="630"/>
      <c r="AD340" s="630"/>
      <c r="AE340" s="630"/>
      <c r="AF340" s="630"/>
      <c r="AG340" s="630"/>
      <c r="AH340" s="630"/>
      <c r="AI340" s="630"/>
      <c r="AJ340" s="630"/>
      <c r="AK340" s="630"/>
      <c r="AL340" s="630"/>
      <c r="AM340" s="630"/>
      <c r="AN340" s="630"/>
      <c r="AO340" s="630"/>
      <c r="AP340" s="630"/>
      <c r="AQ340" s="630"/>
      <c r="AR340" s="630"/>
      <c r="AS340" s="630"/>
      <c r="AT340" s="630"/>
      <c r="AU340" s="630"/>
      <c r="AV340" s="630"/>
      <c r="AW340" s="630"/>
      <c r="AX340" s="630"/>
      <c r="AY340" s="630"/>
      <c r="AZ340" s="630"/>
      <c r="BA340" s="630"/>
      <c r="BB340" s="630"/>
      <c r="BC340" s="630"/>
      <c r="BD340" s="630"/>
      <c r="BE340" s="630"/>
      <c r="BF340" s="630"/>
      <c r="BG340" s="630"/>
      <c r="BH340" s="630"/>
      <c r="BI340" s="630"/>
      <c r="BJ340" s="630"/>
      <c r="BK340" s="630"/>
      <c r="BL340" s="630"/>
      <c r="BM340" s="630"/>
      <c r="BN340" s="630"/>
      <c r="BO340" s="630"/>
      <c r="BP340" s="630"/>
      <c r="BQ340" s="630"/>
      <c r="BR340" s="630"/>
      <c r="BS340" s="630"/>
      <c r="BT340" s="630"/>
      <c r="BU340" s="630"/>
      <c r="BV340" s="630"/>
      <c r="BW340" s="630"/>
      <c r="BX340" s="630"/>
      <c r="BY340" s="630"/>
      <c r="BZ340" s="630"/>
      <c r="CA340" s="630"/>
      <c r="CB340" s="630"/>
      <c r="CC340" s="630"/>
      <c r="CD340" s="630"/>
      <c r="CE340" s="630"/>
      <c r="CF340" s="630"/>
      <c r="CG340" s="630"/>
      <c r="CH340" s="630"/>
      <c r="CI340" s="630"/>
      <c r="CJ340" s="630"/>
      <c r="CK340" s="630"/>
      <c r="CL340" s="630"/>
      <c r="CM340" s="630"/>
      <c r="CN340" s="630"/>
      <c r="EM340" s="311">
        <v>1500</v>
      </c>
      <c r="ER340" s="311">
        <v>1400</v>
      </c>
    </row>
    <row r="341" spans="1:148" s="17" customFormat="1" ht="21.75" customHeight="1" thickBot="1">
      <c r="A341" s="202" t="s">
        <v>85</v>
      </c>
      <c r="B341" s="430" t="s">
        <v>143</v>
      </c>
      <c r="C341" s="428" t="s">
        <v>144</v>
      </c>
      <c r="D341" s="163" t="s">
        <v>88</v>
      </c>
      <c r="E341" s="163"/>
      <c r="F341" s="163"/>
      <c r="G341" s="466" t="s">
        <v>183</v>
      </c>
      <c r="H341" s="164">
        <v>10200</v>
      </c>
      <c r="I341" s="166">
        <f t="shared" si="64"/>
        <v>10200</v>
      </c>
      <c r="J341" s="90">
        <f t="shared" si="65"/>
        <v>10200</v>
      </c>
      <c r="K341" s="164"/>
      <c r="L341" s="656">
        <v>45103</v>
      </c>
      <c r="M341" s="164"/>
      <c r="N341" s="163"/>
      <c r="O341" s="163"/>
      <c r="P341" s="163"/>
      <c r="Q341" s="163"/>
      <c r="R341" s="163"/>
      <c r="S341" s="630"/>
      <c r="T341" s="630"/>
      <c r="U341" s="630"/>
      <c r="V341" s="630"/>
      <c r="W341" s="630"/>
      <c r="X341" s="630"/>
      <c r="Y341" s="630"/>
      <c r="Z341" s="630"/>
      <c r="AA341" s="630"/>
      <c r="AB341" s="630"/>
      <c r="AC341" s="630"/>
      <c r="AD341" s="630"/>
      <c r="AE341" s="630"/>
      <c r="AF341" s="630"/>
      <c r="AG341" s="630"/>
      <c r="AH341" s="630"/>
      <c r="AI341" s="630"/>
      <c r="AJ341" s="630"/>
      <c r="AK341" s="630"/>
      <c r="AL341" s="630"/>
      <c r="AM341" s="630"/>
      <c r="AN341" s="630"/>
      <c r="AO341" s="630"/>
      <c r="AP341" s="630"/>
      <c r="AQ341" s="630"/>
      <c r="AR341" s="630"/>
      <c r="AS341" s="630"/>
      <c r="AT341" s="630"/>
      <c r="AU341" s="630"/>
      <c r="AV341" s="630"/>
      <c r="AW341" s="630"/>
      <c r="AX341" s="630"/>
      <c r="AY341" s="630"/>
      <c r="AZ341" s="630"/>
      <c r="BA341" s="630"/>
      <c r="BB341" s="630"/>
      <c r="BC341" s="630"/>
      <c r="BD341" s="630"/>
      <c r="BE341" s="630"/>
      <c r="BF341" s="630"/>
      <c r="BG341" s="630"/>
      <c r="BH341" s="630"/>
      <c r="BI341" s="630"/>
      <c r="BJ341" s="630"/>
      <c r="BK341" s="630"/>
      <c r="BL341" s="630"/>
      <c r="BM341" s="630"/>
      <c r="BN341" s="630"/>
      <c r="BO341" s="630"/>
      <c r="BP341" s="630"/>
      <c r="BQ341" s="630"/>
      <c r="BR341" s="630"/>
      <c r="BS341" s="630"/>
      <c r="BT341" s="630"/>
      <c r="BU341" s="630"/>
      <c r="BV341" s="630"/>
      <c r="BW341" s="630"/>
      <c r="BX341" s="630"/>
      <c r="BY341" s="630"/>
      <c r="BZ341" s="630"/>
      <c r="CA341" s="630"/>
      <c r="CB341" s="630"/>
      <c r="CC341" s="630"/>
      <c r="CD341" s="630"/>
      <c r="CE341" s="630"/>
      <c r="CF341" s="630"/>
      <c r="CG341" s="630"/>
      <c r="CH341" s="630"/>
      <c r="CI341" s="630"/>
      <c r="CJ341" s="630"/>
      <c r="CK341" s="630"/>
      <c r="CL341" s="630"/>
      <c r="CM341" s="630"/>
      <c r="CN341" s="630"/>
      <c r="EM341" s="311">
        <v>5100</v>
      </c>
      <c r="ER341" s="311">
        <v>5100</v>
      </c>
    </row>
    <row r="342" spans="1:148" s="17" customFormat="1" ht="21.75" customHeight="1" thickBot="1">
      <c r="A342" s="202" t="s">
        <v>85</v>
      </c>
      <c r="B342" s="345" t="s">
        <v>102</v>
      </c>
      <c r="C342" s="345" t="s">
        <v>145</v>
      </c>
      <c r="D342" s="163" t="s">
        <v>88</v>
      </c>
      <c r="E342" s="163"/>
      <c r="F342" s="163"/>
      <c r="G342" s="466" t="s">
        <v>183</v>
      </c>
      <c r="H342" s="164">
        <v>3800</v>
      </c>
      <c r="I342" s="166">
        <f t="shared" si="64"/>
        <v>3800</v>
      </c>
      <c r="J342" s="90">
        <f t="shared" si="65"/>
        <v>3800</v>
      </c>
      <c r="K342" s="164"/>
      <c r="L342" s="656">
        <v>45103</v>
      </c>
      <c r="M342" s="164"/>
      <c r="N342" s="163"/>
      <c r="O342" s="163"/>
      <c r="P342" s="163"/>
      <c r="Q342" s="163"/>
      <c r="R342" s="163"/>
      <c r="S342" s="630"/>
      <c r="T342" s="630"/>
      <c r="U342" s="630"/>
      <c r="V342" s="630"/>
      <c r="W342" s="630"/>
      <c r="X342" s="630"/>
      <c r="Y342" s="630"/>
      <c r="Z342" s="630"/>
      <c r="AA342" s="630"/>
      <c r="AB342" s="630"/>
      <c r="AC342" s="630"/>
      <c r="AD342" s="630"/>
      <c r="AE342" s="630"/>
      <c r="AF342" s="630"/>
      <c r="AG342" s="630"/>
      <c r="AH342" s="630"/>
      <c r="AI342" s="630"/>
      <c r="AJ342" s="630"/>
      <c r="AK342" s="630"/>
      <c r="AL342" s="630"/>
      <c r="AM342" s="630"/>
      <c r="AN342" s="630"/>
      <c r="AO342" s="630"/>
      <c r="AP342" s="630"/>
      <c r="AQ342" s="630"/>
      <c r="AR342" s="630"/>
      <c r="AS342" s="630"/>
      <c r="AT342" s="630"/>
      <c r="AU342" s="630"/>
      <c r="AV342" s="630"/>
      <c r="AW342" s="630"/>
      <c r="AX342" s="630"/>
      <c r="AY342" s="630"/>
      <c r="AZ342" s="630"/>
      <c r="BA342" s="630"/>
      <c r="BB342" s="630"/>
      <c r="BC342" s="630"/>
      <c r="BD342" s="630"/>
      <c r="BE342" s="630"/>
      <c r="BF342" s="630"/>
      <c r="BG342" s="630"/>
      <c r="BH342" s="630"/>
      <c r="BI342" s="630"/>
      <c r="BJ342" s="630"/>
      <c r="BK342" s="630"/>
      <c r="BL342" s="630"/>
      <c r="BM342" s="630"/>
      <c r="BN342" s="630"/>
      <c r="BO342" s="630"/>
      <c r="BP342" s="630"/>
      <c r="BQ342" s="630"/>
      <c r="BR342" s="630"/>
      <c r="BS342" s="630"/>
      <c r="BT342" s="630"/>
      <c r="BU342" s="630"/>
      <c r="BV342" s="630"/>
      <c r="BW342" s="630"/>
      <c r="BX342" s="630"/>
      <c r="BY342" s="630"/>
      <c r="BZ342" s="630"/>
      <c r="CA342" s="630"/>
      <c r="CB342" s="630"/>
      <c r="CC342" s="630"/>
      <c r="CD342" s="630"/>
      <c r="CE342" s="630"/>
      <c r="CF342" s="630"/>
      <c r="CG342" s="630"/>
      <c r="CH342" s="630"/>
      <c r="CI342" s="630"/>
      <c r="CJ342" s="630"/>
      <c r="CK342" s="630"/>
      <c r="CL342" s="630"/>
      <c r="CM342" s="630"/>
      <c r="CN342" s="630"/>
      <c r="EM342" s="311">
        <v>1900</v>
      </c>
      <c r="ER342" s="311">
        <v>1900</v>
      </c>
    </row>
    <row r="343" spans="1:148" s="17" customFormat="1" ht="21.75" customHeight="1">
      <c r="A343" s="202" t="s">
        <v>85</v>
      </c>
      <c r="B343" s="431" t="s">
        <v>146</v>
      </c>
      <c r="C343" s="318" t="s">
        <v>147</v>
      </c>
      <c r="D343" s="163" t="s">
        <v>88</v>
      </c>
      <c r="E343" s="163"/>
      <c r="F343" s="163"/>
      <c r="G343" s="466" t="s">
        <v>183</v>
      </c>
      <c r="H343" s="164">
        <v>0</v>
      </c>
      <c r="I343" s="166">
        <f t="shared" si="64"/>
        <v>0</v>
      </c>
      <c r="J343" s="90">
        <f t="shared" si="65"/>
        <v>0</v>
      </c>
      <c r="K343" s="164"/>
      <c r="L343" s="656">
        <v>45103</v>
      </c>
      <c r="M343" s="164"/>
      <c r="N343" s="163"/>
      <c r="O343" s="163"/>
      <c r="P343" s="163"/>
      <c r="Q343" s="163"/>
      <c r="R343" s="163"/>
      <c r="S343" s="630"/>
      <c r="T343" s="630"/>
      <c r="U343" s="630"/>
      <c r="V343" s="630"/>
      <c r="W343" s="630"/>
      <c r="X343" s="630"/>
      <c r="Y343" s="630"/>
      <c r="Z343" s="630"/>
      <c r="AA343" s="630"/>
      <c r="AB343" s="630"/>
      <c r="AC343" s="630"/>
      <c r="AD343" s="630"/>
      <c r="AE343" s="630"/>
      <c r="AF343" s="630"/>
      <c r="AG343" s="630"/>
      <c r="AH343" s="630"/>
      <c r="AI343" s="630"/>
      <c r="AJ343" s="630"/>
      <c r="AK343" s="630"/>
      <c r="AL343" s="630"/>
      <c r="AM343" s="630"/>
      <c r="AN343" s="630"/>
      <c r="AO343" s="630"/>
      <c r="AP343" s="630"/>
      <c r="AQ343" s="630"/>
      <c r="AR343" s="630"/>
      <c r="AS343" s="630"/>
      <c r="AT343" s="630"/>
      <c r="AU343" s="630"/>
      <c r="AV343" s="630"/>
      <c r="AW343" s="630"/>
      <c r="AX343" s="630"/>
      <c r="AY343" s="630"/>
      <c r="AZ343" s="630"/>
      <c r="BA343" s="630"/>
      <c r="BB343" s="630"/>
      <c r="BC343" s="630"/>
      <c r="BD343" s="630"/>
      <c r="BE343" s="630"/>
      <c r="BF343" s="630"/>
      <c r="BG343" s="630"/>
      <c r="BH343" s="630"/>
      <c r="BI343" s="630"/>
      <c r="BJ343" s="630"/>
      <c r="BK343" s="630"/>
      <c r="BL343" s="630"/>
      <c r="BM343" s="630"/>
      <c r="BN343" s="630"/>
      <c r="BO343" s="630"/>
      <c r="BP343" s="630"/>
      <c r="BQ343" s="630"/>
      <c r="BR343" s="630"/>
      <c r="BS343" s="630"/>
      <c r="BT343" s="630"/>
      <c r="BU343" s="630"/>
      <c r="BV343" s="630"/>
      <c r="BW343" s="630"/>
      <c r="BX343" s="630"/>
      <c r="BY343" s="630"/>
      <c r="BZ343" s="630"/>
      <c r="CA343" s="630"/>
      <c r="CB343" s="630"/>
      <c r="CC343" s="630"/>
      <c r="CD343" s="630"/>
      <c r="CE343" s="630"/>
      <c r="CF343" s="630"/>
      <c r="CG343" s="630"/>
      <c r="CH343" s="630"/>
      <c r="CI343" s="630"/>
      <c r="CJ343" s="630"/>
      <c r="CK343" s="630"/>
      <c r="CL343" s="630"/>
      <c r="CM343" s="630"/>
      <c r="CN343" s="630"/>
      <c r="EM343" s="311">
        <v>0</v>
      </c>
      <c r="ER343" s="311">
        <v>0</v>
      </c>
    </row>
    <row r="344" spans="1:148" s="17" customFormat="1" ht="21.75" customHeight="1">
      <c r="A344" s="202" t="s">
        <v>85</v>
      </c>
      <c r="B344" s="427" t="s">
        <v>148</v>
      </c>
      <c r="C344" s="316" t="s">
        <v>149</v>
      </c>
      <c r="D344" s="163" t="s">
        <v>88</v>
      </c>
      <c r="E344" s="163"/>
      <c r="F344" s="163"/>
      <c r="G344" s="466" t="s">
        <v>183</v>
      </c>
      <c r="H344" s="164">
        <v>0</v>
      </c>
      <c r="I344" s="166">
        <f t="shared" si="64"/>
        <v>0</v>
      </c>
      <c r="J344" s="90">
        <f t="shared" si="65"/>
        <v>0</v>
      </c>
      <c r="K344" s="164"/>
      <c r="L344" s="656">
        <v>45103</v>
      </c>
      <c r="M344" s="164"/>
      <c r="N344" s="163"/>
      <c r="O344" s="163"/>
      <c r="P344" s="163"/>
      <c r="Q344" s="163"/>
      <c r="R344" s="163"/>
      <c r="S344" s="630"/>
      <c r="T344" s="630"/>
      <c r="U344" s="630"/>
      <c r="V344" s="630"/>
      <c r="W344" s="630"/>
      <c r="X344" s="630"/>
      <c r="Y344" s="630"/>
      <c r="Z344" s="630"/>
      <c r="AA344" s="630"/>
      <c r="AB344" s="630"/>
      <c r="AC344" s="630"/>
      <c r="AD344" s="630"/>
      <c r="AE344" s="630"/>
      <c r="AF344" s="630"/>
      <c r="AG344" s="630"/>
      <c r="AH344" s="630"/>
      <c r="AI344" s="630"/>
      <c r="AJ344" s="630"/>
      <c r="AK344" s="630"/>
      <c r="AL344" s="630"/>
      <c r="AM344" s="630"/>
      <c r="AN344" s="630"/>
      <c r="AO344" s="630"/>
      <c r="AP344" s="630"/>
      <c r="AQ344" s="630"/>
      <c r="AR344" s="630"/>
      <c r="AS344" s="630"/>
      <c r="AT344" s="630"/>
      <c r="AU344" s="630"/>
      <c r="AV344" s="630"/>
      <c r="AW344" s="630"/>
      <c r="AX344" s="630"/>
      <c r="AY344" s="630"/>
      <c r="AZ344" s="630"/>
      <c r="BA344" s="630"/>
      <c r="BB344" s="630"/>
      <c r="BC344" s="630"/>
      <c r="BD344" s="630"/>
      <c r="BE344" s="630"/>
      <c r="BF344" s="630"/>
      <c r="BG344" s="630"/>
      <c r="BH344" s="630"/>
      <c r="BI344" s="630"/>
      <c r="BJ344" s="630"/>
      <c r="BK344" s="630"/>
      <c r="BL344" s="630"/>
      <c r="BM344" s="630"/>
      <c r="BN344" s="630"/>
      <c r="BO344" s="630"/>
      <c r="BP344" s="630"/>
      <c r="BQ344" s="630"/>
      <c r="BR344" s="630"/>
      <c r="BS344" s="630"/>
      <c r="BT344" s="630"/>
      <c r="BU344" s="630"/>
      <c r="BV344" s="630"/>
      <c r="BW344" s="630"/>
      <c r="BX344" s="630"/>
      <c r="BY344" s="630"/>
      <c r="BZ344" s="630"/>
      <c r="CA344" s="630"/>
      <c r="CB344" s="630"/>
      <c r="CC344" s="630"/>
      <c r="CD344" s="630"/>
      <c r="CE344" s="630"/>
      <c r="CF344" s="630"/>
      <c r="CG344" s="630"/>
      <c r="CH344" s="630"/>
      <c r="CI344" s="630"/>
      <c r="CJ344" s="630"/>
      <c r="CK344" s="630"/>
      <c r="CL344" s="630"/>
      <c r="CM344" s="630"/>
      <c r="CN344" s="630"/>
      <c r="EM344" s="311">
        <v>0</v>
      </c>
      <c r="ER344" s="311">
        <v>0</v>
      </c>
    </row>
    <row r="345" spans="1:148" s="17" customFormat="1" ht="21.75" customHeight="1">
      <c r="A345" s="202" t="s">
        <v>85</v>
      </c>
      <c r="B345" s="427" t="s">
        <v>150</v>
      </c>
      <c r="C345" s="316" t="s">
        <v>151</v>
      </c>
      <c r="D345" s="163" t="s">
        <v>88</v>
      </c>
      <c r="E345" s="163"/>
      <c r="F345" s="163"/>
      <c r="G345" s="466" t="s">
        <v>183</v>
      </c>
      <c r="H345" s="164">
        <v>100</v>
      </c>
      <c r="I345" s="166">
        <f t="shared" si="64"/>
        <v>100</v>
      </c>
      <c r="J345" s="90">
        <f t="shared" si="65"/>
        <v>100</v>
      </c>
      <c r="K345" s="164"/>
      <c r="L345" s="656">
        <v>45103</v>
      </c>
      <c r="M345" s="164"/>
      <c r="N345" s="163"/>
      <c r="O345" s="163"/>
      <c r="P345" s="163"/>
      <c r="Q345" s="163"/>
      <c r="R345" s="163"/>
      <c r="S345" s="630"/>
      <c r="T345" s="630"/>
      <c r="U345" s="630"/>
      <c r="V345" s="630"/>
      <c r="W345" s="630"/>
      <c r="X345" s="630"/>
      <c r="Y345" s="630"/>
      <c r="Z345" s="630"/>
      <c r="AA345" s="630"/>
      <c r="AB345" s="630"/>
      <c r="AC345" s="630"/>
      <c r="AD345" s="630"/>
      <c r="AE345" s="630"/>
      <c r="AF345" s="630"/>
      <c r="AG345" s="630"/>
      <c r="AH345" s="630"/>
      <c r="AI345" s="630"/>
      <c r="AJ345" s="630"/>
      <c r="AK345" s="630"/>
      <c r="AL345" s="630"/>
      <c r="AM345" s="630"/>
      <c r="AN345" s="630"/>
      <c r="AO345" s="630"/>
      <c r="AP345" s="630"/>
      <c r="AQ345" s="630"/>
      <c r="AR345" s="630"/>
      <c r="AS345" s="630"/>
      <c r="AT345" s="630"/>
      <c r="AU345" s="630"/>
      <c r="AV345" s="630"/>
      <c r="AW345" s="630"/>
      <c r="AX345" s="630"/>
      <c r="AY345" s="630"/>
      <c r="AZ345" s="630"/>
      <c r="BA345" s="630"/>
      <c r="BB345" s="630"/>
      <c r="BC345" s="630"/>
      <c r="BD345" s="630"/>
      <c r="BE345" s="630"/>
      <c r="BF345" s="630"/>
      <c r="BG345" s="630"/>
      <c r="BH345" s="630"/>
      <c r="BI345" s="630"/>
      <c r="BJ345" s="630"/>
      <c r="BK345" s="630"/>
      <c r="BL345" s="630"/>
      <c r="BM345" s="630"/>
      <c r="BN345" s="630"/>
      <c r="BO345" s="630"/>
      <c r="BP345" s="630"/>
      <c r="BQ345" s="630"/>
      <c r="BR345" s="630"/>
      <c r="BS345" s="630"/>
      <c r="BT345" s="630"/>
      <c r="BU345" s="630"/>
      <c r="BV345" s="630"/>
      <c r="BW345" s="630"/>
      <c r="BX345" s="630"/>
      <c r="BY345" s="630"/>
      <c r="BZ345" s="630"/>
      <c r="CA345" s="630"/>
      <c r="CB345" s="630"/>
      <c r="CC345" s="630"/>
      <c r="CD345" s="630"/>
      <c r="CE345" s="630"/>
      <c r="CF345" s="630"/>
      <c r="CG345" s="630"/>
      <c r="CH345" s="630"/>
      <c r="CI345" s="630"/>
      <c r="CJ345" s="630"/>
      <c r="CK345" s="630"/>
      <c r="CL345" s="630"/>
      <c r="CM345" s="630"/>
      <c r="CN345" s="630"/>
      <c r="EM345" s="311">
        <v>100</v>
      </c>
      <c r="ER345" s="311"/>
    </row>
    <row r="346" spans="1:148" s="17" customFormat="1" ht="21.75" customHeight="1">
      <c r="A346" s="202" t="s">
        <v>85</v>
      </c>
      <c r="B346" s="427" t="s">
        <v>152</v>
      </c>
      <c r="C346" s="316" t="s">
        <v>153</v>
      </c>
      <c r="D346" s="163" t="s">
        <v>88</v>
      </c>
      <c r="E346" s="163"/>
      <c r="F346" s="163"/>
      <c r="G346" s="466" t="s">
        <v>183</v>
      </c>
      <c r="H346" s="164">
        <v>100</v>
      </c>
      <c r="I346" s="166">
        <f t="shared" si="64"/>
        <v>100</v>
      </c>
      <c r="J346" s="90">
        <f t="shared" si="65"/>
        <v>100</v>
      </c>
      <c r="K346" s="164"/>
      <c r="L346" s="656">
        <v>45103</v>
      </c>
      <c r="M346" s="164"/>
      <c r="N346" s="163"/>
      <c r="O346" s="163"/>
      <c r="P346" s="163"/>
      <c r="Q346" s="163"/>
      <c r="R346" s="163"/>
      <c r="S346" s="630"/>
      <c r="T346" s="630"/>
      <c r="U346" s="630"/>
      <c r="V346" s="630"/>
      <c r="W346" s="630"/>
      <c r="X346" s="630"/>
      <c r="Y346" s="630"/>
      <c r="Z346" s="630"/>
      <c r="AA346" s="630"/>
      <c r="AB346" s="630"/>
      <c r="AC346" s="630"/>
      <c r="AD346" s="630"/>
      <c r="AE346" s="630"/>
      <c r="AF346" s="630"/>
      <c r="AG346" s="630"/>
      <c r="AH346" s="630"/>
      <c r="AI346" s="630"/>
      <c r="AJ346" s="630"/>
      <c r="AK346" s="630"/>
      <c r="AL346" s="630"/>
      <c r="AM346" s="630"/>
      <c r="AN346" s="630"/>
      <c r="AO346" s="630"/>
      <c r="AP346" s="630"/>
      <c r="AQ346" s="630"/>
      <c r="AR346" s="630"/>
      <c r="AS346" s="630"/>
      <c r="AT346" s="630"/>
      <c r="AU346" s="630"/>
      <c r="AV346" s="630"/>
      <c r="AW346" s="630"/>
      <c r="AX346" s="630"/>
      <c r="AY346" s="630"/>
      <c r="AZ346" s="630"/>
      <c r="BA346" s="630"/>
      <c r="BB346" s="630"/>
      <c r="BC346" s="630"/>
      <c r="BD346" s="630"/>
      <c r="BE346" s="630"/>
      <c r="BF346" s="630"/>
      <c r="BG346" s="630"/>
      <c r="BH346" s="630"/>
      <c r="BI346" s="630"/>
      <c r="BJ346" s="630"/>
      <c r="BK346" s="630"/>
      <c r="BL346" s="630"/>
      <c r="BM346" s="630"/>
      <c r="BN346" s="630"/>
      <c r="BO346" s="630"/>
      <c r="BP346" s="630"/>
      <c r="BQ346" s="630"/>
      <c r="BR346" s="630"/>
      <c r="BS346" s="630"/>
      <c r="BT346" s="630"/>
      <c r="BU346" s="630"/>
      <c r="BV346" s="630"/>
      <c r="BW346" s="630"/>
      <c r="BX346" s="630"/>
      <c r="BY346" s="630"/>
      <c r="BZ346" s="630"/>
      <c r="CA346" s="630"/>
      <c r="CB346" s="630"/>
      <c r="CC346" s="630"/>
      <c r="CD346" s="630"/>
      <c r="CE346" s="630"/>
      <c r="CF346" s="630"/>
      <c r="CG346" s="630"/>
      <c r="CH346" s="630"/>
      <c r="CI346" s="630"/>
      <c r="CJ346" s="630"/>
      <c r="CK346" s="630"/>
      <c r="CL346" s="630"/>
      <c r="CM346" s="630"/>
      <c r="CN346" s="630"/>
      <c r="EM346" s="311">
        <v>100</v>
      </c>
      <c r="ER346" s="311">
        <v>0</v>
      </c>
    </row>
    <row r="347" spans="1:148" s="17" customFormat="1" ht="21.75" customHeight="1">
      <c r="A347" s="202" t="s">
        <v>85</v>
      </c>
      <c r="B347" s="427" t="s">
        <v>154</v>
      </c>
      <c r="C347" s="316" t="s">
        <v>155</v>
      </c>
      <c r="D347" s="163" t="s">
        <v>88</v>
      </c>
      <c r="E347" s="163"/>
      <c r="F347" s="163"/>
      <c r="G347" s="466" t="s">
        <v>183</v>
      </c>
      <c r="H347" s="164">
        <v>600</v>
      </c>
      <c r="I347" s="166">
        <f t="shared" si="64"/>
        <v>600</v>
      </c>
      <c r="J347" s="90">
        <f t="shared" si="65"/>
        <v>600</v>
      </c>
      <c r="K347" s="164"/>
      <c r="L347" s="656">
        <v>45103</v>
      </c>
      <c r="M347" s="164"/>
      <c r="N347" s="163"/>
      <c r="O347" s="163"/>
      <c r="P347" s="163"/>
      <c r="Q347" s="163"/>
      <c r="R347" s="163"/>
      <c r="S347" s="630"/>
      <c r="T347" s="630"/>
      <c r="U347" s="630"/>
      <c r="V347" s="630"/>
      <c r="W347" s="630"/>
      <c r="X347" s="630"/>
      <c r="Y347" s="630"/>
      <c r="Z347" s="630"/>
      <c r="AA347" s="630"/>
      <c r="AB347" s="630"/>
      <c r="AC347" s="630"/>
      <c r="AD347" s="630"/>
      <c r="AE347" s="630"/>
      <c r="AF347" s="630"/>
      <c r="AG347" s="630"/>
      <c r="AH347" s="630"/>
      <c r="AI347" s="630"/>
      <c r="AJ347" s="630"/>
      <c r="AK347" s="630"/>
      <c r="AL347" s="630"/>
      <c r="AM347" s="630"/>
      <c r="AN347" s="630"/>
      <c r="AO347" s="630"/>
      <c r="AP347" s="630"/>
      <c r="AQ347" s="630"/>
      <c r="AR347" s="630"/>
      <c r="AS347" s="630"/>
      <c r="AT347" s="630"/>
      <c r="AU347" s="630"/>
      <c r="AV347" s="630"/>
      <c r="AW347" s="630"/>
      <c r="AX347" s="630"/>
      <c r="AY347" s="630"/>
      <c r="AZ347" s="630"/>
      <c r="BA347" s="630"/>
      <c r="BB347" s="630"/>
      <c r="BC347" s="630"/>
      <c r="BD347" s="630"/>
      <c r="BE347" s="630"/>
      <c r="BF347" s="630"/>
      <c r="BG347" s="630"/>
      <c r="BH347" s="630"/>
      <c r="BI347" s="630"/>
      <c r="BJ347" s="630"/>
      <c r="BK347" s="630"/>
      <c r="BL347" s="630"/>
      <c r="BM347" s="630"/>
      <c r="BN347" s="630"/>
      <c r="BO347" s="630"/>
      <c r="BP347" s="630"/>
      <c r="BQ347" s="630"/>
      <c r="BR347" s="630"/>
      <c r="BS347" s="630"/>
      <c r="BT347" s="630"/>
      <c r="BU347" s="630"/>
      <c r="BV347" s="630"/>
      <c r="BW347" s="630"/>
      <c r="BX347" s="630"/>
      <c r="BY347" s="630"/>
      <c r="BZ347" s="630"/>
      <c r="CA347" s="630"/>
      <c r="CB347" s="630"/>
      <c r="CC347" s="630"/>
      <c r="CD347" s="630"/>
      <c r="CE347" s="630"/>
      <c r="CF347" s="630"/>
      <c r="CG347" s="630"/>
      <c r="CH347" s="630"/>
      <c r="CI347" s="630"/>
      <c r="CJ347" s="630"/>
      <c r="CK347" s="630"/>
      <c r="CL347" s="630"/>
      <c r="CM347" s="630"/>
      <c r="CN347" s="630"/>
      <c r="EM347" s="311">
        <v>300</v>
      </c>
      <c r="ER347" s="311">
        <v>300</v>
      </c>
    </row>
    <row r="348" spans="1:148" s="17" customFormat="1" ht="21.75" customHeight="1">
      <c r="A348" s="202" t="s">
        <v>85</v>
      </c>
      <c r="B348" s="427" t="s">
        <v>156</v>
      </c>
      <c r="C348" s="316" t="s">
        <v>157</v>
      </c>
      <c r="D348" s="163" t="s">
        <v>88</v>
      </c>
      <c r="E348" s="163"/>
      <c r="F348" s="163"/>
      <c r="G348" s="466" t="s">
        <v>183</v>
      </c>
      <c r="H348" s="164">
        <v>600</v>
      </c>
      <c r="I348" s="166">
        <f t="shared" si="64"/>
        <v>600</v>
      </c>
      <c r="J348" s="90">
        <f t="shared" si="65"/>
        <v>600</v>
      </c>
      <c r="K348" s="164"/>
      <c r="L348" s="656">
        <v>45103</v>
      </c>
      <c r="M348" s="164"/>
      <c r="N348" s="163"/>
      <c r="O348" s="163"/>
      <c r="P348" s="163"/>
      <c r="Q348" s="163"/>
      <c r="R348" s="163"/>
      <c r="S348" s="630"/>
      <c r="T348" s="630"/>
      <c r="U348" s="630"/>
      <c r="V348" s="630"/>
      <c r="W348" s="630"/>
      <c r="X348" s="630"/>
      <c r="Y348" s="630"/>
      <c r="Z348" s="630"/>
      <c r="AA348" s="630"/>
      <c r="AB348" s="630"/>
      <c r="AC348" s="630"/>
      <c r="AD348" s="630"/>
      <c r="AE348" s="630"/>
      <c r="AF348" s="630"/>
      <c r="AG348" s="630"/>
      <c r="AH348" s="630"/>
      <c r="AI348" s="630"/>
      <c r="AJ348" s="630"/>
      <c r="AK348" s="630"/>
      <c r="AL348" s="630"/>
      <c r="AM348" s="630"/>
      <c r="AN348" s="630"/>
      <c r="AO348" s="630"/>
      <c r="AP348" s="630"/>
      <c r="AQ348" s="630"/>
      <c r="AR348" s="630"/>
      <c r="AS348" s="630"/>
      <c r="AT348" s="630"/>
      <c r="AU348" s="630"/>
      <c r="AV348" s="630"/>
      <c r="AW348" s="630"/>
      <c r="AX348" s="630"/>
      <c r="AY348" s="630"/>
      <c r="AZ348" s="630"/>
      <c r="BA348" s="630"/>
      <c r="BB348" s="630"/>
      <c r="BC348" s="630"/>
      <c r="BD348" s="630"/>
      <c r="BE348" s="630"/>
      <c r="BF348" s="630"/>
      <c r="BG348" s="630"/>
      <c r="BH348" s="630"/>
      <c r="BI348" s="630"/>
      <c r="BJ348" s="630"/>
      <c r="BK348" s="630"/>
      <c r="BL348" s="630"/>
      <c r="BM348" s="630"/>
      <c r="BN348" s="630"/>
      <c r="BO348" s="630"/>
      <c r="BP348" s="630"/>
      <c r="BQ348" s="630"/>
      <c r="BR348" s="630"/>
      <c r="BS348" s="630"/>
      <c r="BT348" s="630"/>
      <c r="BU348" s="630"/>
      <c r="BV348" s="630"/>
      <c r="BW348" s="630"/>
      <c r="BX348" s="630"/>
      <c r="BY348" s="630"/>
      <c r="BZ348" s="630"/>
      <c r="CA348" s="630"/>
      <c r="CB348" s="630"/>
      <c r="CC348" s="630"/>
      <c r="CD348" s="630"/>
      <c r="CE348" s="630"/>
      <c r="CF348" s="630"/>
      <c r="CG348" s="630"/>
      <c r="CH348" s="630"/>
      <c r="CI348" s="630"/>
      <c r="CJ348" s="630"/>
      <c r="CK348" s="630"/>
      <c r="CL348" s="630"/>
      <c r="CM348" s="630"/>
      <c r="CN348" s="630"/>
      <c r="EM348" s="311">
        <v>300</v>
      </c>
      <c r="ER348" s="311">
        <v>300</v>
      </c>
    </row>
    <row r="349" spans="1:148" s="17" customFormat="1" ht="21.75" customHeight="1">
      <c r="A349" s="202" t="s">
        <v>85</v>
      </c>
      <c r="B349" s="427" t="s">
        <v>158</v>
      </c>
      <c r="C349" s="316" t="s">
        <v>159</v>
      </c>
      <c r="D349" s="163" t="s">
        <v>88</v>
      </c>
      <c r="E349" s="163"/>
      <c r="F349" s="163"/>
      <c r="G349" s="466" t="s">
        <v>183</v>
      </c>
      <c r="H349" s="164">
        <v>600</v>
      </c>
      <c r="I349" s="166">
        <f t="shared" si="64"/>
        <v>600</v>
      </c>
      <c r="J349" s="90">
        <f t="shared" si="65"/>
        <v>600</v>
      </c>
      <c r="K349" s="164"/>
      <c r="L349" s="656">
        <v>45103</v>
      </c>
      <c r="M349" s="164"/>
      <c r="N349" s="163"/>
      <c r="O349" s="163"/>
      <c r="P349" s="163"/>
      <c r="Q349" s="163"/>
      <c r="R349" s="163"/>
      <c r="S349" s="630"/>
      <c r="T349" s="630"/>
      <c r="U349" s="630"/>
      <c r="V349" s="630"/>
      <c r="W349" s="630"/>
      <c r="X349" s="630"/>
      <c r="Y349" s="630"/>
      <c r="Z349" s="630"/>
      <c r="AA349" s="630"/>
      <c r="AB349" s="630"/>
      <c r="AC349" s="630"/>
      <c r="AD349" s="630"/>
      <c r="AE349" s="630"/>
      <c r="AF349" s="630"/>
      <c r="AG349" s="630"/>
      <c r="AH349" s="630"/>
      <c r="AI349" s="630"/>
      <c r="AJ349" s="630"/>
      <c r="AK349" s="630"/>
      <c r="AL349" s="630"/>
      <c r="AM349" s="630"/>
      <c r="AN349" s="630"/>
      <c r="AO349" s="630"/>
      <c r="AP349" s="630"/>
      <c r="AQ349" s="630"/>
      <c r="AR349" s="630"/>
      <c r="AS349" s="630"/>
      <c r="AT349" s="630"/>
      <c r="AU349" s="630"/>
      <c r="AV349" s="630"/>
      <c r="AW349" s="630"/>
      <c r="AX349" s="630"/>
      <c r="AY349" s="630"/>
      <c r="AZ349" s="630"/>
      <c r="BA349" s="630"/>
      <c r="BB349" s="630"/>
      <c r="BC349" s="630"/>
      <c r="BD349" s="630"/>
      <c r="BE349" s="630"/>
      <c r="BF349" s="630"/>
      <c r="BG349" s="630"/>
      <c r="BH349" s="630"/>
      <c r="BI349" s="630"/>
      <c r="BJ349" s="630"/>
      <c r="BK349" s="630"/>
      <c r="BL349" s="630"/>
      <c r="BM349" s="630"/>
      <c r="BN349" s="630"/>
      <c r="BO349" s="630"/>
      <c r="BP349" s="630"/>
      <c r="BQ349" s="630"/>
      <c r="BR349" s="630"/>
      <c r="BS349" s="630"/>
      <c r="BT349" s="630"/>
      <c r="BU349" s="630"/>
      <c r="BV349" s="630"/>
      <c r="BW349" s="630"/>
      <c r="BX349" s="630"/>
      <c r="BY349" s="630"/>
      <c r="BZ349" s="630"/>
      <c r="CA349" s="630"/>
      <c r="CB349" s="630"/>
      <c r="CC349" s="630"/>
      <c r="CD349" s="630"/>
      <c r="CE349" s="630"/>
      <c r="CF349" s="630"/>
      <c r="CG349" s="630"/>
      <c r="CH349" s="630"/>
      <c r="CI349" s="630"/>
      <c r="CJ349" s="630"/>
      <c r="CK349" s="630"/>
      <c r="CL349" s="630"/>
      <c r="CM349" s="630"/>
      <c r="CN349" s="630"/>
      <c r="EM349" s="311">
        <v>300</v>
      </c>
      <c r="ER349" s="311">
        <v>300</v>
      </c>
    </row>
    <row r="350" spans="1:148" s="17" customFormat="1" ht="21.75" customHeight="1">
      <c r="A350" s="202" t="s">
        <v>85</v>
      </c>
      <c r="B350" s="427" t="s">
        <v>160</v>
      </c>
      <c r="C350" s="319" t="s">
        <v>161</v>
      </c>
      <c r="D350" s="163" t="s">
        <v>88</v>
      </c>
      <c r="E350" s="163"/>
      <c r="F350" s="163"/>
      <c r="G350" s="466" t="s">
        <v>183</v>
      </c>
      <c r="H350" s="164">
        <v>1700</v>
      </c>
      <c r="I350" s="166">
        <f t="shared" si="64"/>
        <v>1700</v>
      </c>
      <c r="J350" s="90">
        <f t="shared" si="65"/>
        <v>1700</v>
      </c>
      <c r="K350" s="164"/>
      <c r="L350" s="656">
        <v>45103</v>
      </c>
      <c r="M350" s="164"/>
      <c r="N350" s="163"/>
      <c r="O350" s="163"/>
      <c r="P350" s="163"/>
      <c r="Q350" s="163"/>
      <c r="R350" s="163"/>
      <c r="S350" s="630"/>
      <c r="T350" s="630"/>
      <c r="U350" s="630"/>
      <c r="V350" s="630"/>
      <c r="W350" s="630"/>
      <c r="X350" s="630"/>
      <c r="Y350" s="630"/>
      <c r="Z350" s="630"/>
      <c r="AA350" s="630"/>
      <c r="AB350" s="630"/>
      <c r="AC350" s="630"/>
      <c r="AD350" s="630"/>
      <c r="AE350" s="630"/>
      <c r="AF350" s="630"/>
      <c r="AG350" s="630"/>
      <c r="AH350" s="630"/>
      <c r="AI350" s="630"/>
      <c r="AJ350" s="630"/>
      <c r="AK350" s="630"/>
      <c r="AL350" s="630"/>
      <c r="AM350" s="630"/>
      <c r="AN350" s="630"/>
      <c r="AO350" s="630"/>
      <c r="AP350" s="630"/>
      <c r="AQ350" s="630"/>
      <c r="AR350" s="630"/>
      <c r="AS350" s="630"/>
      <c r="AT350" s="630"/>
      <c r="AU350" s="630"/>
      <c r="AV350" s="630"/>
      <c r="AW350" s="630"/>
      <c r="AX350" s="630"/>
      <c r="AY350" s="630"/>
      <c r="AZ350" s="630"/>
      <c r="BA350" s="630"/>
      <c r="BB350" s="630"/>
      <c r="BC350" s="630"/>
      <c r="BD350" s="630"/>
      <c r="BE350" s="630"/>
      <c r="BF350" s="630"/>
      <c r="BG350" s="630"/>
      <c r="BH350" s="630"/>
      <c r="BI350" s="630"/>
      <c r="BJ350" s="630"/>
      <c r="BK350" s="630"/>
      <c r="BL350" s="630"/>
      <c r="BM350" s="630"/>
      <c r="BN350" s="630"/>
      <c r="BO350" s="630"/>
      <c r="BP350" s="630"/>
      <c r="BQ350" s="630"/>
      <c r="BR350" s="630"/>
      <c r="BS350" s="630"/>
      <c r="BT350" s="630"/>
      <c r="BU350" s="630"/>
      <c r="BV350" s="630"/>
      <c r="BW350" s="630"/>
      <c r="BX350" s="630"/>
      <c r="BY350" s="630"/>
      <c r="BZ350" s="630"/>
      <c r="CA350" s="630"/>
      <c r="CB350" s="630"/>
      <c r="CC350" s="630"/>
      <c r="CD350" s="630"/>
      <c r="CE350" s="630"/>
      <c r="CF350" s="630"/>
      <c r="CG350" s="630"/>
      <c r="CH350" s="630"/>
      <c r="CI350" s="630"/>
      <c r="CJ350" s="630"/>
      <c r="CK350" s="630"/>
      <c r="CL350" s="630"/>
      <c r="CM350" s="630"/>
      <c r="CN350" s="630"/>
      <c r="EM350" s="311">
        <v>800</v>
      </c>
      <c r="ER350" s="311">
        <v>900</v>
      </c>
    </row>
    <row r="351" spans="1:148" s="17" customFormat="1" ht="21.75" customHeight="1" thickBot="1">
      <c r="A351" s="202" t="s">
        <v>85</v>
      </c>
      <c r="B351" s="430" t="s">
        <v>162</v>
      </c>
      <c r="C351" s="319" t="s">
        <v>163</v>
      </c>
      <c r="D351" s="163" t="s">
        <v>88</v>
      </c>
      <c r="E351" s="163"/>
      <c r="F351" s="163"/>
      <c r="G351" s="466" t="s">
        <v>183</v>
      </c>
      <c r="H351" s="164">
        <v>2300</v>
      </c>
      <c r="I351" s="166">
        <f t="shared" si="64"/>
        <v>2300</v>
      </c>
      <c r="J351" s="90">
        <f t="shared" si="65"/>
        <v>2300</v>
      </c>
      <c r="K351" s="164"/>
      <c r="L351" s="656">
        <v>45103</v>
      </c>
      <c r="M351" s="164"/>
      <c r="N351" s="163"/>
      <c r="O351" s="163"/>
      <c r="P351" s="163"/>
      <c r="Q351" s="163"/>
      <c r="R351" s="163"/>
      <c r="S351" s="630"/>
      <c r="T351" s="630"/>
      <c r="U351" s="630"/>
      <c r="V351" s="630"/>
      <c r="W351" s="630"/>
      <c r="X351" s="630"/>
      <c r="Y351" s="630"/>
      <c r="Z351" s="630"/>
      <c r="AA351" s="630"/>
      <c r="AB351" s="630"/>
      <c r="AC351" s="630"/>
      <c r="AD351" s="630"/>
      <c r="AE351" s="630"/>
      <c r="AF351" s="630"/>
      <c r="AG351" s="630"/>
      <c r="AH351" s="630"/>
      <c r="AI351" s="630"/>
      <c r="AJ351" s="630"/>
      <c r="AK351" s="630"/>
      <c r="AL351" s="630"/>
      <c r="AM351" s="630"/>
      <c r="AN351" s="630"/>
      <c r="AO351" s="630"/>
      <c r="AP351" s="630"/>
      <c r="AQ351" s="630"/>
      <c r="AR351" s="630"/>
      <c r="AS351" s="630"/>
      <c r="AT351" s="630"/>
      <c r="AU351" s="630"/>
      <c r="AV351" s="630"/>
      <c r="AW351" s="630"/>
      <c r="AX351" s="630"/>
      <c r="AY351" s="630"/>
      <c r="AZ351" s="630"/>
      <c r="BA351" s="630"/>
      <c r="BB351" s="630"/>
      <c r="BC351" s="630"/>
      <c r="BD351" s="630"/>
      <c r="BE351" s="630"/>
      <c r="BF351" s="630"/>
      <c r="BG351" s="630"/>
      <c r="BH351" s="630"/>
      <c r="BI351" s="630"/>
      <c r="BJ351" s="630"/>
      <c r="BK351" s="630"/>
      <c r="BL351" s="630"/>
      <c r="BM351" s="630"/>
      <c r="BN351" s="630"/>
      <c r="BO351" s="630"/>
      <c r="BP351" s="630"/>
      <c r="BQ351" s="630"/>
      <c r="BR351" s="630"/>
      <c r="BS351" s="630"/>
      <c r="BT351" s="630"/>
      <c r="BU351" s="630"/>
      <c r="BV351" s="630"/>
      <c r="BW351" s="630"/>
      <c r="BX351" s="630"/>
      <c r="BY351" s="630"/>
      <c r="BZ351" s="630"/>
      <c r="CA351" s="630"/>
      <c r="CB351" s="630"/>
      <c r="CC351" s="630"/>
      <c r="CD351" s="630"/>
      <c r="CE351" s="630"/>
      <c r="CF351" s="630"/>
      <c r="CG351" s="630"/>
      <c r="CH351" s="630"/>
      <c r="CI351" s="630"/>
      <c r="CJ351" s="630"/>
      <c r="CK351" s="630"/>
      <c r="CL351" s="630"/>
      <c r="CM351" s="630"/>
      <c r="CN351" s="630"/>
      <c r="EM351" s="311">
        <v>1200</v>
      </c>
      <c r="ER351" s="311">
        <v>1100</v>
      </c>
    </row>
    <row r="352" spans="1:148" s="17" customFormat="1" ht="21.75" customHeight="1" thickBot="1">
      <c r="A352" s="202" t="s">
        <v>85</v>
      </c>
      <c r="B352" s="320" t="s">
        <v>122</v>
      </c>
      <c r="C352" s="320" t="s">
        <v>164</v>
      </c>
      <c r="D352" s="163" t="s">
        <v>88</v>
      </c>
      <c r="E352" s="163"/>
      <c r="F352" s="163"/>
      <c r="G352" s="466" t="s">
        <v>183</v>
      </c>
      <c r="H352" s="164">
        <v>10400</v>
      </c>
      <c r="I352" s="166">
        <f t="shared" si="64"/>
        <v>10400</v>
      </c>
      <c r="J352" s="90">
        <f t="shared" si="65"/>
        <v>10400</v>
      </c>
      <c r="K352" s="164"/>
      <c r="L352" s="656">
        <v>45103</v>
      </c>
      <c r="M352" s="164"/>
      <c r="N352" s="163"/>
      <c r="O352" s="163"/>
      <c r="P352" s="163"/>
      <c r="Q352" s="163"/>
      <c r="R352" s="163"/>
      <c r="S352" s="630"/>
      <c r="T352" s="630"/>
      <c r="U352" s="630"/>
      <c r="V352" s="630"/>
      <c r="W352" s="630"/>
      <c r="X352" s="630"/>
      <c r="Y352" s="630"/>
      <c r="Z352" s="630"/>
      <c r="AA352" s="630"/>
      <c r="AB352" s="630"/>
      <c r="AC352" s="630"/>
      <c r="AD352" s="630"/>
      <c r="AE352" s="630"/>
      <c r="AF352" s="630"/>
      <c r="AG352" s="630"/>
      <c r="AH352" s="630"/>
      <c r="AI352" s="630"/>
      <c r="AJ352" s="630"/>
      <c r="AK352" s="630"/>
      <c r="AL352" s="630"/>
      <c r="AM352" s="630"/>
      <c r="AN352" s="630"/>
      <c r="AO352" s="630"/>
      <c r="AP352" s="630"/>
      <c r="AQ352" s="630"/>
      <c r="AR352" s="630"/>
      <c r="AS352" s="630"/>
      <c r="AT352" s="630"/>
      <c r="AU352" s="630"/>
      <c r="AV352" s="630"/>
      <c r="AW352" s="630"/>
      <c r="AX352" s="630"/>
      <c r="AY352" s="630"/>
      <c r="AZ352" s="630"/>
      <c r="BA352" s="630"/>
      <c r="BB352" s="630"/>
      <c r="BC352" s="630"/>
      <c r="BD352" s="630"/>
      <c r="BE352" s="630"/>
      <c r="BF352" s="630"/>
      <c r="BG352" s="630"/>
      <c r="BH352" s="630"/>
      <c r="BI352" s="630"/>
      <c r="BJ352" s="630"/>
      <c r="BK352" s="630"/>
      <c r="BL352" s="630"/>
      <c r="BM352" s="630"/>
      <c r="BN352" s="630"/>
      <c r="BO352" s="630"/>
      <c r="BP352" s="630"/>
      <c r="BQ352" s="630"/>
      <c r="BR352" s="630"/>
      <c r="BS352" s="630"/>
      <c r="BT352" s="630"/>
      <c r="BU352" s="630"/>
      <c r="BV352" s="630"/>
      <c r="BW352" s="630"/>
      <c r="BX352" s="630"/>
      <c r="BY352" s="630"/>
      <c r="BZ352" s="630"/>
      <c r="CA352" s="630"/>
      <c r="CB352" s="630"/>
      <c r="CC352" s="630"/>
      <c r="CD352" s="630"/>
      <c r="CE352" s="630"/>
      <c r="CF352" s="630"/>
      <c r="CG352" s="630"/>
      <c r="CH352" s="630"/>
      <c r="CI352" s="630"/>
      <c r="CJ352" s="630"/>
      <c r="CK352" s="630"/>
      <c r="CL352" s="630"/>
      <c r="CM352" s="630"/>
      <c r="CN352" s="630"/>
      <c r="EM352" s="311">
        <v>5200</v>
      </c>
      <c r="ER352" s="311">
        <v>5200</v>
      </c>
    </row>
    <row r="353" spans="1:160" s="17" customFormat="1" ht="21.75" customHeight="1">
      <c r="A353" s="202" t="s">
        <v>85</v>
      </c>
      <c r="B353" s="431" t="s">
        <v>165</v>
      </c>
      <c r="C353" s="318" t="s">
        <v>166</v>
      </c>
      <c r="D353" s="163" t="s">
        <v>88</v>
      </c>
      <c r="E353" s="163"/>
      <c r="F353" s="163"/>
      <c r="G353" s="466" t="s">
        <v>183</v>
      </c>
      <c r="H353" s="164">
        <v>600</v>
      </c>
      <c r="I353" s="166">
        <f t="shared" si="64"/>
        <v>600</v>
      </c>
      <c r="J353" s="90">
        <f t="shared" si="65"/>
        <v>600</v>
      </c>
      <c r="K353" s="164"/>
      <c r="L353" s="656">
        <v>45103</v>
      </c>
      <c r="M353" s="164"/>
      <c r="N353" s="163"/>
      <c r="O353" s="163"/>
      <c r="P353" s="163"/>
      <c r="Q353" s="163"/>
      <c r="R353" s="163"/>
      <c r="S353" s="630"/>
      <c r="T353" s="630"/>
      <c r="U353" s="630"/>
      <c r="V353" s="630"/>
      <c r="W353" s="630"/>
      <c r="X353" s="630"/>
      <c r="Y353" s="630"/>
      <c r="Z353" s="630"/>
      <c r="AA353" s="630"/>
      <c r="AB353" s="630"/>
      <c r="AC353" s="630"/>
      <c r="AD353" s="630"/>
      <c r="AE353" s="630"/>
      <c r="AF353" s="630"/>
      <c r="AG353" s="630"/>
      <c r="AH353" s="630"/>
      <c r="AI353" s="630"/>
      <c r="AJ353" s="630"/>
      <c r="AK353" s="630"/>
      <c r="AL353" s="630"/>
      <c r="AM353" s="630"/>
      <c r="AN353" s="630"/>
      <c r="AO353" s="630"/>
      <c r="AP353" s="630"/>
      <c r="AQ353" s="630"/>
      <c r="AR353" s="630"/>
      <c r="AS353" s="630"/>
      <c r="AT353" s="630"/>
      <c r="AU353" s="630"/>
      <c r="AV353" s="630"/>
      <c r="AW353" s="630"/>
      <c r="AX353" s="630"/>
      <c r="AY353" s="630"/>
      <c r="AZ353" s="630"/>
      <c r="BA353" s="630"/>
      <c r="BB353" s="630"/>
      <c r="BC353" s="630"/>
      <c r="BD353" s="630"/>
      <c r="BE353" s="630"/>
      <c r="BF353" s="630"/>
      <c r="BG353" s="630"/>
      <c r="BH353" s="630"/>
      <c r="BI353" s="630"/>
      <c r="BJ353" s="630"/>
      <c r="BK353" s="630"/>
      <c r="BL353" s="630"/>
      <c r="BM353" s="630"/>
      <c r="BN353" s="630"/>
      <c r="BO353" s="630"/>
      <c r="BP353" s="630"/>
      <c r="BQ353" s="630"/>
      <c r="BR353" s="630"/>
      <c r="BS353" s="630"/>
      <c r="BT353" s="630"/>
      <c r="BU353" s="630"/>
      <c r="BV353" s="630"/>
      <c r="BW353" s="630"/>
      <c r="BX353" s="630"/>
      <c r="BY353" s="630"/>
      <c r="BZ353" s="630"/>
      <c r="CA353" s="630"/>
      <c r="CB353" s="630"/>
      <c r="CC353" s="630"/>
      <c r="CD353" s="630"/>
      <c r="CE353" s="630"/>
      <c r="CF353" s="630"/>
      <c r="CG353" s="630"/>
      <c r="CH353" s="630"/>
      <c r="CI353" s="630"/>
      <c r="CJ353" s="630"/>
      <c r="CK353" s="630"/>
      <c r="CL353" s="630"/>
      <c r="CM353" s="630"/>
      <c r="CN353" s="630"/>
      <c r="EM353" s="311">
        <v>300</v>
      </c>
      <c r="ER353" s="311">
        <v>300</v>
      </c>
    </row>
    <row r="354" spans="1:160" s="17" customFormat="1" ht="21.75" customHeight="1">
      <c r="A354" s="202" t="s">
        <v>85</v>
      </c>
      <c r="B354" s="427" t="s">
        <v>167</v>
      </c>
      <c r="C354" s="316" t="s">
        <v>168</v>
      </c>
      <c r="D354" s="163" t="s">
        <v>88</v>
      </c>
      <c r="E354" s="163"/>
      <c r="F354" s="163"/>
      <c r="G354" s="466" t="s">
        <v>183</v>
      </c>
      <c r="H354" s="164">
        <v>1700</v>
      </c>
      <c r="I354" s="166">
        <f t="shared" si="64"/>
        <v>1700</v>
      </c>
      <c r="J354" s="90">
        <f t="shared" si="65"/>
        <v>1700</v>
      </c>
      <c r="K354" s="164"/>
      <c r="L354" s="656">
        <v>45103</v>
      </c>
      <c r="M354" s="164"/>
      <c r="N354" s="163"/>
      <c r="O354" s="163"/>
      <c r="P354" s="163"/>
      <c r="Q354" s="163"/>
      <c r="R354" s="163"/>
      <c r="S354" s="630"/>
      <c r="T354" s="630"/>
      <c r="U354" s="630"/>
      <c r="V354" s="630"/>
      <c r="W354" s="630"/>
      <c r="X354" s="630"/>
      <c r="Y354" s="630"/>
      <c r="Z354" s="630"/>
      <c r="AA354" s="630"/>
      <c r="AB354" s="630"/>
      <c r="AC354" s="630"/>
      <c r="AD354" s="630"/>
      <c r="AE354" s="630"/>
      <c r="AF354" s="630"/>
      <c r="AG354" s="630"/>
      <c r="AH354" s="630"/>
      <c r="AI354" s="630"/>
      <c r="AJ354" s="630"/>
      <c r="AK354" s="630"/>
      <c r="AL354" s="630"/>
      <c r="AM354" s="630"/>
      <c r="AN354" s="630"/>
      <c r="AO354" s="630"/>
      <c r="AP354" s="630"/>
      <c r="AQ354" s="630"/>
      <c r="AR354" s="630"/>
      <c r="AS354" s="630"/>
      <c r="AT354" s="630"/>
      <c r="AU354" s="630"/>
      <c r="AV354" s="630"/>
      <c r="AW354" s="630"/>
      <c r="AX354" s="630"/>
      <c r="AY354" s="630"/>
      <c r="AZ354" s="630"/>
      <c r="BA354" s="630"/>
      <c r="BB354" s="630"/>
      <c r="BC354" s="630"/>
      <c r="BD354" s="630"/>
      <c r="BE354" s="630"/>
      <c r="BF354" s="630"/>
      <c r="BG354" s="630"/>
      <c r="BH354" s="630"/>
      <c r="BI354" s="630"/>
      <c r="BJ354" s="630"/>
      <c r="BK354" s="630"/>
      <c r="BL354" s="630"/>
      <c r="BM354" s="630"/>
      <c r="BN354" s="630"/>
      <c r="BO354" s="630"/>
      <c r="BP354" s="630"/>
      <c r="BQ354" s="630"/>
      <c r="BR354" s="630"/>
      <c r="BS354" s="630"/>
      <c r="BT354" s="630"/>
      <c r="BU354" s="630"/>
      <c r="BV354" s="630"/>
      <c r="BW354" s="630"/>
      <c r="BX354" s="630"/>
      <c r="BY354" s="630"/>
      <c r="BZ354" s="630"/>
      <c r="CA354" s="630"/>
      <c r="CB354" s="630"/>
      <c r="CC354" s="630"/>
      <c r="CD354" s="630"/>
      <c r="CE354" s="630"/>
      <c r="CF354" s="630"/>
      <c r="CG354" s="630"/>
      <c r="CH354" s="630"/>
      <c r="CI354" s="630"/>
      <c r="CJ354" s="630"/>
      <c r="CK354" s="630"/>
      <c r="CL354" s="630"/>
      <c r="CM354" s="630"/>
      <c r="CN354" s="630"/>
      <c r="EM354" s="311">
        <v>900</v>
      </c>
      <c r="ER354" s="311">
        <v>800</v>
      </c>
    </row>
    <row r="355" spans="1:160" s="17" customFormat="1" ht="21.75" customHeight="1">
      <c r="A355" s="202" t="s">
        <v>85</v>
      </c>
      <c r="B355" s="427" t="s">
        <v>177</v>
      </c>
      <c r="C355" s="316" t="s">
        <v>170</v>
      </c>
      <c r="D355" s="163" t="s">
        <v>88</v>
      </c>
      <c r="E355" s="163"/>
      <c r="F355" s="163"/>
      <c r="G355" s="466" t="s">
        <v>183</v>
      </c>
      <c r="H355" s="164">
        <v>2200</v>
      </c>
      <c r="I355" s="166">
        <f t="shared" si="64"/>
        <v>2200</v>
      </c>
      <c r="J355" s="90">
        <f t="shared" si="65"/>
        <v>2200</v>
      </c>
      <c r="K355" s="164"/>
      <c r="L355" s="656">
        <v>45103</v>
      </c>
      <c r="M355" s="164"/>
      <c r="N355" s="163"/>
      <c r="O355" s="163"/>
      <c r="P355" s="163"/>
      <c r="Q355" s="163"/>
      <c r="R355" s="163"/>
      <c r="S355" s="630"/>
      <c r="T355" s="630"/>
      <c r="U355" s="630"/>
      <c r="V355" s="630"/>
      <c r="W355" s="630"/>
      <c r="X355" s="630"/>
      <c r="Y355" s="630"/>
      <c r="Z355" s="630"/>
      <c r="AA355" s="630"/>
      <c r="AB355" s="630"/>
      <c r="AC355" s="630"/>
      <c r="AD355" s="630"/>
      <c r="AE355" s="630"/>
      <c r="AF355" s="630"/>
      <c r="AG355" s="630"/>
      <c r="AH355" s="630"/>
      <c r="AI355" s="630"/>
      <c r="AJ355" s="630"/>
      <c r="AK355" s="630"/>
      <c r="AL355" s="630"/>
      <c r="AM355" s="630"/>
      <c r="AN355" s="630"/>
      <c r="AO355" s="630"/>
      <c r="AP355" s="630"/>
      <c r="AQ355" s="630"/>
      <c r="AR355" s="630"/>
      <c r="AS355" s="630"/>
      <c r="AT355" s="630"/>
      <c r="AU355" s="630"/>
      <c r="AV355" s="630"/>
      <c r="AW355" s="630"/>
      <c r="AX355" s="630"/>
      <c r="AY355" s="630"/>
      <c r="AZ355" s="630"/>
      <c r="BA355" s="630"/>
      <c r="BB355" s="630"/>
      <c r="BC355" s="630"/>
      <c r="BD355" s="630"/>
      <c r="BE355" s="630"/>
      <c r="BF355" s="630"/>
      <c r="BG355" s="630"/>
      <c r="BH355" s="630"/>
      <c r="BI355" s="630"/>
      <c r="BJ355" s="630"/>
      <c r="BK355" s="630"/>
      <c r="BL355" s="630"/>
      <c r="BM355" s="630"/>
      <c r="BN355" s="630"/>
      <c r="BO355" s="630"/>
      <c r="BP355" s="630"/>
      <c r="BQ355" s="630"/>
      <c r="BR355" s="630"/>
      <c r="BS355" s="630"/>
      <c r="BT355" s="630"/>
      <c r="BU355" s="630"/>
      <c r="BV355" s="630"/>
      <c r="BW355" s="630"/>
      <c r="BX355" s="630"/>
      <c r="BY355" s="630"/>
      <c r="BZ355" s="630"/>
      <c r="CA355" s="630"/>
      <c r="CB355" s="630"/>
      <c r="CC355" s="630"/>
      <c r="CD355" s="630"/>
      <c r="CE355" s="630"/>
      <c r="CF355" s="630"/>
      <c r="CG355" s="630"/>
      <c r="CH355" s="630"/>
      <c r="CI355" s="630"/>
      <c r="CJ355" s="630"/>
      <c r="CK355" s="630"/>
      <c r="CL355" s="630"/>
      <c r="CM355" s="630"/>
      <c r="CN355" s="630"/>
      <c r="EM355" s="311">
        <v>1100</v>
      </c>
      <c r="ER355" s="311">
        <v>1100</v>
      </c>
    </row>
    <row r="356" spans="1:160" s="17" customFormat="1" ht="21.75" customHeight="1">
      <c r="A356" s="202" t="s">
        <v>85</v>
      </c>
      <c r="B356" s="163"/>
      <c r="C356" s="163"/>
      <c r="D356" s="163"/>
      <c r="E356" s="163"/>
      <c r="F356" s="163"/>
      <c r="G356" s="164"/>
      <c r="H356" s="164">
        <f>SUM(H335:H355)</f>
        <v>84900</v>
      </c>
      <c r="I356" s="164">
        <f t="shared" ref="I356:J358" si="66">SUM(I335:I355)</f>
        <v>84900</v>
      </c>
      <c r="J356" s="164">
        <f t="shared" si="66"/>
        <v>84900</v>
      </c>
      <c r="K356" s="164"/>
      <c r="L356" s="164"/>
      <c r="M356" s="164"/>
      <c r="N356" s="163"/>
      <c r="O356" s="163"/>
      <c r="P356" s="163"/>
      <c r="Q356" s="163"/>
      <c r="R356" s="163"/>
      <c r="S356" s="630"/>
      <c r="T356" s="630"/>
      <c r="U356" s="630"/>
      <c r="V356" s="630"/>
      <c r="W356" s="630"/>
      <c r="X356" s="630"/>
      <c r="Y356" s="630"/>
      <c r="Z356" s="630"/>
      <c r="AA356" s="630"/>
      <c r="AB356" s="630"/>
      <c r="AC356" s="630"/>
      <c r="AD356" s="630"/>
      <c r="AE356" s="630"/>
      <c r="AF356" s="630"/>
      <c r="AG356" s="630"/>
      <c r="AH356" s="630"/>
      <c r="AI356" s="630"/>
      <c r="AJ356" s="630"/>
      <c r="AK356" s="630"/>
      <c r="AL356" s="630"/>
      <c r="AM356" s="630"/>
      <c r="AN356" s="630"/>
      <c r="AO356" s="630"/>
      <c r="AP356" s="630"/>
      <c r="AQ356" s="630"/>
      <c r="AR356" s="630"/>
      <c r="AS356" s="630"/>
      <c r="AT356" s="630"/>
      <c r="AU356" s="630"/>
      <c r="AV356" s="630"/>
      <c r="AW356" s="630"/>
      <c r="AX356" s="630"/>
      <c r="AY356" s="630"/>
      <c r="AZ356" s="630"/>
      <c r="BA356" s="630"/>
      <c r="BB356" s="630"/>
      <c r="BC356" s="630"/>
      <c r="BD356" s="630"/>
      <c r="BE356" s="630"/>
      <c r="BF356" s="630"/>
      <c r="BG356" s="630"/>
      <c r="BH356" s="630"/>
      <c r="BI356" s="630"/>
      <c r="BJ356" s="630"/>
      <c r="BK356" s="630"/>
      <c r="BL356" s="630"/>
      <c r="BM356" s="630"/>
      <c r="BN356" s="630"/>
      <c r="BO356" s="630"/>
      <c r="BP356" s="630"/>
      <c r="BQ356" s="630"/>
      <c r="BR356" s="630"/>
      <c r="BS356" s="630"/>
      <c r="BT356" s="630"/>
      <c r="BU356" s="630"/>
      <c r="BV356" s="630"/>
      <c r="BW356" s="630"/>
      <c r="BX356" s="630"/>
      <c r="BY356" s="630"/>
      <c r="BZ356" s="630"/>
      <c r="CA356" s="630"/>
      <c r="CB356" s="630"/>
      <c r="CC356" s="630"/>
      <c r="CD356" s="630"/>
      <c r="CE356" s="630"/>
      <c r="CF356" s="630"/>
      <c r="CG356" s="630"/>
      <c r="CH356" s="630"/>
      <c r="CI356" s="630"/>
      <c r="CJ356" s="630"/>
      <c r="CK356" s="630"/>
      <c r="CL356" s="630"/>
      <c r="CM356" s="630"/>
      <c r="CN356" s="630"/>
    </row>
    <row r="357" spans="1:160" s="17" customFormat="1" ht="21.75" customHeight="1">
      <c r="A357" s="202" t="s">
        <v>85</v>
      </c>
      <c r="B357" s="163" t="s">
        <v>139</v>
      </c>
      <c r="C357" s="316" t="s">
        <v>140</v>
      </c>
      <c r="D357" s="163" t="s">
        <v>88</v>
      </c>
      <c r="E357" s="163"/>
      <c r="F357" s="163"/>
      <c r="G357" s="466" t="s">
        <v>184</v>
      </c>
      <c r="H357" s="164">
        <v>1400</v>
      </c>
      <c r="I357" s="166">
        <f>SUM(AG357:ET357)</f>
        <v>1400</v>
      </c>
      <c r="J357" s="90">
        <f>SUM(O357:LS357)</f>
        <v>1400</v>
      </c>
      <c r="K357" s="164"/>
      <c r="L357" s="656">
        <v>45134</v>
      </c>
      <c r="M357" s="164"/>
      <c r="N357" s="163"/>
      <c r="O357" s="163"/>
      <c r="P357" s="163"/>
      <c r="Q357" s="163"/>
      <c r="R357" s="163"/>
      <c r="S357" s="630"/>
      <c r="T357" s="630"/>
      <c r="U357" s="630"/>
      <c r="V357" s="630"/>
      <c r="W357" s="630"/>
      <c r="X357" s="630"/>
      <c r="Y357" s="630"/>
      <c r="Z357" s="630"/>
      <c r="AA357" s="630"/>
      <c r="AB357" s="630"/>
      <c r="AC357" s="630"/>
      <c r="AD357" s="630"/>
      <c r="AE357" s="630"/>
      <c r="AF357" s="630"/>
      <c r="AG357" s="630"/>
      <c r="AH357" s="630"/>
      <c r="AI357" s="630"/>
      <c r="AJ357" s="630"/>
      <c r="AK357" s="630"/>
      <c r="AL357" s="630"/>
      <c r="AM357" s="630"/>
      <c r="AN357" s="630"/>
      <c r="AO357" s="630"/>
      <c r="AP357" s="630"/>
      <c r="AQ357" s="630"/>
      <c r="AR357" s="630"/>
      <c r="AS357" s="630"/>
      <c r="AT357" s="630"/>
      <c r="AU357" s="630"/>
      <c r="AV357" s="630"/>
      <c r="AW357" s="630"/>
      <c r="AX357" s="630"/>
      <c r="AY357" s="630"/>
      <c r="AZ357" s="630"/>
      <c r="BA357" s="630"/>
      <c r="BB357" s="630"/>
      <c r="BC357" s="630"/>
      <c r="BD357" s="630"/>
      <c r="BE357" s="630"/>
      <c r="BF357" s="630"/>
      <c r="BG357" s="630"/>
      <c r="BH357" s="630"/>
      <c r="BI357" s="630"/>
      <c r="BJ357" s="630"/>
      <c r="BK357" s="630"/>
      <c r="BL357" s="630"/>
      <c r="BM357" s="630"/>
      <c r="BN357" s="630"/>
      <c r="BO357" s="630"/>
      <c r="BP357" s="630"/>
      <c r="BQ357" s="630"/>
      <c r="BR357" s="630"/>
      <c r="BS357" s="630"/>
      <c r="BT357" s="630"/>
      <c r="BU357" s="630"/>
      <c r="BV357" s="630"/>
      <c r="BW357" s="630"/>
      <c r="BX357" s="630"/>
      <c r="BY357" s="630"/>
      <c r="BZ357" s="630"/>
      <c r="CA357" s="630"/>
      <c r="CB357" s="630"/>
      <c r="CC357" s="630"/>
      <c r="CD357" s="630"/>
      <c r="CE357" s="630"/>
      <c r="CF357" s="630"/>
      <c r="CG357" s="630"/>
      <c r="CH357" s="630"/>
      <c r="CI357" s="630"/>
      <c r="CJ357" s="630"/>
      <c r="CK357" s="630"/>
      <c r="CL357" s="630"/>
      <c r="CM357" s="630"/>
      <c r="CN357" s="630"/>
      <c r="EQ357" s="17">
        <v>1400</v>
      </c>
    </row>
    <row r="358" spans="1:160" s="17" customFormat="1" ht="21.75" customHeight="1">
      <c r="A358" s="202" t="s">
        <v>85</v>
      </c>
      <c r="B358" s="163"/>
      <c r="C358" s="163"/>
      <c r="D358" s="163"/>
      <c r="E358" s="163"/>
      <c r="F358" s="163"/>
      <c r="G358" s="164"/>
      <c r="H358" s="164">
        <f>SUM(H337:H357)</f>
        <v>166200</v>
      </c>
      <c r="I358" s="164">
        <f t="shared" si="66"/>
        <v>166200</v>
      </c>
      <c r="J358" s="164">
        <f t="shared" si="66"/>
        <v>166200</v>
      </c>
      <c r="K358" s="164"/>
      <c r="L358" s="164"/>
      <c r="M358" s="164"/>
      <c r="N358" s="163"/>
      <c r="O358" s="163"/>
      <c r="P358" s="163"/>
      <c r="Q358" s="163"/>
      <c r="R358" s="163"/>
      <c r="S358" s="630"/>
      <c r="T358" s="630"/>
      <c r="U358" s="630"/>
      <c r="V358" s="630"/>
      <c r="W358" s="630"/>
      <c r="X358" s="630"/>
      <c r="Y358" s="630"/>
      <c r="Z358" s="630"/>
      <c r="AA358" s="630"/>
      <c r="AB358" s="630"/>
      <c r="AC358" s="630"/>
      <c r="AD358" s="630"/>
      <c r="AE358" s="630"/>
      <c r="AF358" s="630"/>
      <c r="AG358" s="630"/>
      <c r="AH358" s="630"/>
      <c r="AI358" s="630"/>
      <c r="AJ358" s="630"/>
      <c r="AK358" s="630"/>
      <c r="AL358" s="630"/>
      <c r="AM358" s="630"/>
      <c r="AN358" s="630"/>
      <c r="AO358" s="630"/>
      <c r="AP358" s="630"/>
      <c r="AQ358" s="630"/>
      <c r="AR358" s="630"/>
      <c r="AS358" s="630"/>
      <c r="AT358" s="630"/>
      <c r="AU358" s="630"/>
      <c r="AV358" s="630"/>
      <c r="AW358" s="630"/>
      <c r="AX358" s="630"/>
      <c r="AY358" s="630"/>
      <c r="AZ358" s="630"/>
      <c r="BA358" s="630"/>
      <c r="BB358" s="630"/>
      <c r="BC358" s="630"/>
      <c r="BD358" s="630"/>
      <c r="BE358" s="630"/>
      <c r="BF358" s="630"/>
      <c r="BG358" s="630"/>
      <c r="BH358" s="630"/>
      <c r="BI358" s="630"/>
      <c r="BJ358" s="630"/>
      <c r="BK358" s="630"/>
      <c r="BL358" s="630"/>
      <c r="BM358" s="630"/>
      <c r="BN358" s="630"/>
      <c r="BO358" s="630"/>
      <c r="BP358" s="630"/>
      <c r="BQ358" s="630"/>
      <c r="BR358" s="630"/>
      <c r="BS358" s="630"/>
      <c r="BT358" s="630"/>
      <c r="BU358" s="630"/>
      <c r="BV358" s="630"/>
      <c r="BW358" s="630"/>
      <c r="BX358" s="630"/>
      <c r="BY358" s="630"/>
      <c r="BZ358" s="630"/>
      <c r="CA358" s="630"/>
      <c r="CB358" s="630"/>
      <c r="CC358" s="630"/>
      <c r="CD358" s="630"/>
      <c r="CE358" s="630"/>
      <c r="CF358" s="630"/>
      <c r="CG358" s="630"/>
      <c r="CH358" s="630"/>
      <c r="CI358" s="630"/>
      <c r="CJ358" s="630"/>
      <c r="CK358" s="630"/>
      <c r="CL358" s="630"/>
      <c r="CM358" s="630"/>
      <c r="CN358" s="630"/>
    </row>
    <row r="359" spans="1:160" s="17" customFormat="1" ht="21.75" customHeight="1">
      <c r="A359" s="202" t="s">
        <v>85</v>
      </c>
      <c r="B359" s="163" t="s">
        <v>131</v>
      </c>
      <c r="C359" s="316" t="s">
        <v>132</v>
      </c>
      <c r="D359" s="163" t="s">
        <v>88</v>
      </c>
      <c r="E359" s="163"/>
      <c r="F359" s="163"/>
      <c r="G359" s="466" t="s">
        <v>185</v>
      </c>
      <c r="H359" s="164">
        <v>1400</v>
      </c>
      <c r="I359" s="166">
        <f>SUM(AG359:ET359)</f>
        <v>1400</v>
      </c>
      <c r="J359" s="90">
        <f>SUM(O359:LS359)</f>
        <v>1400</v>
      </c>
      <c r="K359" s="164"/>
      <c r="L359" s="656">
        <v>45142</v>
      </c>
      <c r="M359" s="164"/>
      <c r="N359" s="163"/>
      <c r="O359" s="163"/>
      <c r="P359" s="163"/>
      <c r="Q359" s="163"/>
      <c r="R359" s="163"/>
      <c r="S359" s="630"/>
      <c r="T359" s="630"/>
      <c r="U359" s="630"/>
      <c r="V359" s="630"/>
      <c r="W359" s="630"/>
      <c r="X359" s="630"/>
      <c r="Y359" s="630"/>
      <c r="Z359" s="630"/>
      <c r="AA359" s="630"/>
      <c r="AB359" s="630"/>
      <c r="AC359" s="630"/>
      <c r="AD359" s="630"/>
      <c r="AE359" s="630"/>
      <c r="AF359" s="630"/>
      <c r="AG359" s="630"/>
      <c r="AH359" s="630"/>
      <c r="AI359" s="630"/>
      <c r="AJ359" s="630"/>
      <c r="AK359" s="630"/>
      <c r="AL359" s="630"/>
      <c r="AM359" s="630"/>
      <c r="AN359" s="630"/>
      <c r="AO359" s="630"/>
      <c r="AP359" s="630"/>
      <c r="AQ359" s="630"/>
      <c r="AR359" s="630"/>
      <c r="AS359" s="630"/>
      <c r="AT359" s="630"/>
      <c r="AU359" s="630"/>
      <c r="AV359" s="630"/>
      <c r="AW359" s="630"/>
      <c r="AX359" s="630"/>
      <c r="AY359" s="630"/>
      <c r="AZ359" s="630"/>
      <c r="BA359" s="630"/>
      <c r="BB359" s="630"/>
      <c r="BC359" s="630"/>
      <c r="BD359" s="630"/>
      <c r="BE359" s="630"/>
      <c r="BF359" s="630"/>
      <c r="BG359" s="630"/>
      <c r="BH359" s="630"/>
      <c r="BI359" s="630"/>
      <c r="BJ359" s="630"/>
      <c r="BK359" s="630"/>
      <c r="BL359" s="630"/>
      <c r="BM359" s="630"/>
      <c r="BN359" s="630"/>
      <c r="BO359" s="630"/>
      <c r="BP359" s="630"/>
      <c r="BQ359" s="630"/>
      <c r="BR359" s="630"/>
      <c r="BS359" s="630"/>
      <c r="BT359" s="630"/>
      <c r="BU359" s="630"/>
      <c r="BV359" s="630"/>
      <c r="BW359" s="630"/>
      <c r="BX359" s="630"/>
      <c r="BY359" s="630"/>
      <c r="BZ359" s="630"/>
      <c r="CA359" s="630"/>
      <c r="CB359" s="630"/>
      <c r="CC359" s="630"/>
      <c r="CD359" s="630"/>
      <c r="CE359" s="630"/>
      <c r="CF359" s="630"/>
      <c r="CG359" s="630"/>
      <c r="CH359" s="630"/>
      <c r="CI359" s="630"/>
      <c r="CJ359" s="630"/>
      <c r="CK359" s="630"/>
      <c r="CL359" s="630"/>
      <c r="CM359" s="630"/>
      <c r="CN359" s="630"/>
      <c r="EQ359" s="17">
        <v>1400</v>
      </c>
    </row>
    <row r="360" spans="1:160" s="17" customFormat="1" ht="21.75" customHeight="1">
      <c r="A360" s="202" t="s">
        <v>85</v>
      </c>
      <c r="B360" s="163"/>
      <c r="C360" s="163"/>
      <c r="D360" s="163"/>
      <c r="E360" s="163"/>
      <c r="F360" s="163"/>
      <c r="G360" s="164"/>
      <c r="H360" s="164">
        <f>SUM(H339:H359)</f>
        <v>293100</v>
      </c>
      <c r="I360" s="164">
        <f>SUM(I339:I359)</f>
        <v>293100</v>
      </c>
      <c r="J360" s="164">
        <f>SUM(J339:J359)</f>
        <v>293100</v>
      </c>
      <c r="K360" s="164"/>
      <c r="L360" s="164"/>
      <c r="M360" s="164"/>
      <c r="N360" s="163"/>
      <c r="O360" s="163"/>
      <c r="P360" s="163"/>
      <c r="Q360" s="163"/>
      <c r="R360" s="163"/>
      <c r="S360" s="630"/>
      <c r="T360" s="630"/>
      <c r="U360" s="630"/>
      <c r="V360" s="630"/>
      <c r="W360" s="630"/>
      <c r="X360" s="630"/>
      <c r="Y360" s="630"/>
      <c r="Z360" s="630"/>
      <c r="AA360" s="630"/>
      <c r="AB360" s="630"/>
      <c r="AC360" s="630"/>
      <c r="AD360" s="630"/>
      <c r="AE360" s="630"/>
      <c r="AF360" s="630"/>
      <c r="AG360" s="630"/>
      <c r="AH360" s="630"/>
      <c r="AI360" s="630"/>
      <c r="AJ360" s="630"/>
      <c r="AK360" s="630"/>
      <c r="AL360" s="630"/>
      <c r="AM360" s="630"/>
      <c r="AN360" s="630"/>
      <c r="AO360" s="630"/>
      <c r="AP360" s="630"/>
      <c r="AQ360" s="630"/>
      <c r="AR360" s="630"/>
      <c r="AS360" s="630"/>
      <c r="AT360" s="630"/>
      <c r="AU360" s="630"/>
      <c r="AV360" s="630"/>
      <c r="AW360" s="630"/>
      <c r="AX360" s="630"/>
      <c r="AY360" s="630"/>
      <c r="AZ360" s="630"/>
      <c r="BA360" s="630"/>
      <c r="BB360" s="630"/>
      <c r="BC360" s="630"/>
      <c r="BD360" s="630"/>
      <c r="BE360" s="630"/>
      <c r="BF360" s="630"/>
      <c r="BG360" s="630"/>
      <c r="BH360" s="630"/>
      <c r="BI360" s="630"/>
      <c r="BJ360" s="630"/>
      <c r="BK360" s="630"/>
      <c r="BL360" s="630"/>
      <c r="BM360" s="630"/>
      <c r="BN360" s="630"/>
      <c r="BO360" s="630"/>
      <c r="BP360" s="630"/>
      <c r="BQ360" s="630"/>
      <c r="BR360" s="630"/>
      <c r="BS360" s="630"/>
      <c r="BT360" s="630"/>
      <c r="BU360" s="630"/>
      <c r="BV360" s="630"/>
      <c r="BW360" s="630"/>
      <c r="BX360" s="630"/>
      <c r="BY360" s="630"/>
      <c r="BZ360" s="630"/>
      <c r="CA360" s="630"/>
      <c r="CB360" s="630"/>
      <c r="CC360" s="630"/>
      <c r="CD360" s="630"/>
      <c r="CE360" s="630"/>
      <c r="CF360" s="630"/>
      <c r="CG360" s="630"/>
      <c r="CH360" s="630"/>
      <c r="CI360" s="630"/>
      <c r="CJ360" s="630"/>
      <c r="CK360" s="630"/>
      <c r="CL360" s="630"/>
      <c r="CM360" s="630"/>
      <c r="CN360" s="630"/>
    </row>
    <row r="361" spans="1:160" s="17" customFormat="1" ht="21.75" customHeight="1">
      <c r="A361" s="202" t="s">
        <v>85</v>
      </c>
      <c r="B361" s="427" t="s">
        <v>131</v>
      </c>
      <c r="C361" s="261" t="s">
        <v>132</v>
      </c>
      <c r="D361" s="163" t="s">
        <v>88</v>
      </c>
      <c r="E361" s="163"/>
      <c r="F361" s="163"/>
      <c r="G361" s="466" t="s">
        <v>186</v>
      </c>
      <c r="H361" s="311">
        <v>3500</v>
      </c>
      <c r="I361" s="166">
        <f t="shared" ref="I361:I381" si="67">SUM(AG361:FD361)</f>
        <v>3500</v>
      </c>
      <c r="J361" s="90">
        <f t="shared" ref="J361:J381" si="68">SUM(O361:LS361)</f>
        <v>3500</v>
      </c>
      <c r="K361" s="164"/>
      <c r="L361" s="656">
        <v>45134</v>
      </c>
      <c r="M361" s="656">
        <v>45183</v>
      </c>
      <c r="N361" s="163"/>
      <c r="O361" s="163"/>
      <c r="P361" s="163"/>
      <c r="Q361" s="163"/>
      <c r="R361" s="163"/>
      <c r="S361" s="630"/>
      <c r="T361" s="630"/>
      <c r="U361" s="630"/>
      <c r="V361" s="630"/>
      <c r="W361" s="630"/>
      <c r="X361" s="630"/>
      <c r="Y361" s="630"/>
      <c r="Z361" s="630"/>
      <c r="AA361" s="630"/>
      <c r="AB361" s="630"/>
      <c r="AC361" s="630"/>
      <c r="AD361" s="630"/>
      <c r="AE361" s="630"/>
      <c r="AF361" s="630"/>
      <c r="AG361" s="630"/>
      <c r="AH361" s="630"/>
      <c r="AI361" s="630"/>
      <c r="AJ361" s="630"/>
      <c r="AK361" s="630"/>
      <c r="AL361" s="630"/>
      <c r="AM361" s="630"/>
      <c r="AN361" s="630"/>
      <c r="AO361" s="630"/>
      <c r="AP361" s="630"/>
      <c r="AQ361" s="630"/>
      <c r="AR361" s="630"/>
      <c r="AS361" s="630"/>
      <c r="AT361" s="630"/>
      <c r="AU361" s="630"/>
      <c r="AV361" s="630"/>
      <c r="AW361" s="630"/>
      <c r="AX361" s="630"/>
      <c r="AY361" s="630"/>
      <c r="AZ361" s="630"/>
      <c r="BA361" s="630"/>
      <c r="BB361" s="630"/>
      <c r="BC361" s="630"/>
      <c r="BD361" s="630"/>
      <c r="BE361" s="630"/>
      <c r="BF361" s="630"/>
      <c r="BG361" s="630"/>
      <c r="BH361" s="630"/>
      <c r="BI361" s="630"/>
      <c r="BJ361" s="630"/>
      <c r="BK361" s="630"/>
      <c r="BL361" s="630"/>
      <c r="BM361" s="630"/>
      <c r="BN361" s="630"/>
      <c r="BO361" s="630"/>
      <c r="BP361" s="630"/>
      <c r="BQ361" s="630"/>
      <c r="BR361" s="630"/>
      <c r="BS361" s="630"/>
      <c r="BT361" s="630"/>
      <c r="BU361" s="630"/>
      <c r="BV361" s="630"/>
      <c r="BW361" s="630"/>
      <c r="BX361" s="630"/>
      <c r="BY361" s="630"/>
      <c r="BZ361" s="630"/>
      <c r="CA361" s="630"/>
      <c r="CB361" s="630"/>
      <c r="CC361" s="630"/>
      <c r="CD361" s="630"/>
      <c r="CE361" s="630"/>
      <c r="CF361" s="630"/>
      <c r="CG361" s="630"/>
      <c r="CH361" s="630"/>
      <c r="CI361" s="630"/>
      <c r="CJ361" s="630"/>
      <c r="CK361" s="630"/>
      <c r="CL361" s="630"/>
      <c r="CM361" s="630"/>
      <c r="CN361" s="630"/>
      <c r="EZ361" s="311">
        <v>1800</v>
      </c>
      <c r="FD361" s="311">
        <v>1700</v>
      </c>
    </row>
    <row r="362" spans="1:160" s="17" customFormat="1" ht="21.75" customHeight="1">
      <c r="A362" s="202" t="s">
        <v>85</v>
      </c>
      <c r="B362" s="427" t="s">
        <v>134</v>
      </c>
      <c r="C362" s="261" t="s">
        <v>135</v>
      </c>
      <c r="D362" s="163" t="s">
        <v>88</v>
      </c>
      <c r="E362" s="163"/>
      <c r="F362" s="163"/>
      <c r="G362" s="466" t="s">
        <v>186</v>
      </c>
      <c r="H362" s="311">
        <v>5700</v>
      </c>
      <c r="I362" s="166">
        <f t="shared" si="67"/>
        <v>5700</v>
      </c>
      <c r="J362" s="90">
        <f t="shared" si="68"/>
        <v>5700</v>
      </c>
      <c r="K362" s="164"/>
      <c r="L362" s="656">
        <v>45134</v>
      </c>
      <c r="M362" s="656">
        <v>45183</v>
      </c>
      <c r="N362" s="163"/>
      <c r="O362" s="163"/>
      <c r="P362" s="163"/>
      <c r="Q362" s="163"/>
      <c r="R362" s="163"/>
      <c r="S362" s="630"/>
      <c r="T362" s="630"/>
      <c r="U362" s="630"/>
      <c r="V362" s="630"/>
      <c r="W362" s="630"/>
      <c r="X362" s="630"/>
      <c r="Y362" s="630"/>
      <c r="Z362" s="630"/>
      <c r="AA362" s="630"/>
      <c r="AB362" s="630"/>
      <c r="AC362" s="630"/>
      <c r="AD362" s="630"/>
      <c r="AE362" s="630"/>
      <c r="AF362" s="630"/>
      <c r="AG362" s="630"/>
      <c r="AH362" s="630"/>
      <c r="AI362" s="630"/>
      <c r="AJ362" s="630"/>
      <c r="AK362" s="630"/>
      <c r="AL362" s="630"/>
      <c r="AM362" s="630"/>
      <c r="AN362" s="630"/>
      <c r="AO362" s="630"/>
      <c r="AP362" s="630"/>
      <c r="AQ362" s="630"/>
      <c r="AR362" s="630"/>
      <c r="AS362" s="630"/>
      <c r="AT362" s="630"/>
      <c r="AU362" s="630"/>
      <c r="AV362" s="630"/>
      <c r="AW362" s="630"/>
      <c r="AX362" s="630"/>
      <c r="AY362" s="630"/>
      <c r="AZ362" s="630"/>
      <c r="BA362" s="630"/>
      <c r="BB362" s="630"/>
      <c r="BC362" s="630"/>
      <c r="BD362" s="630"/>
      <c r="BE362" s="630"/>
      <c r="BF362" s="630"/>
      <c r="BG362" s="630"/>
      <c r="BH362" s="630"/>
      <c r="BI362" s="630"/>
      <c r="BJ362" s="630"/>
      <c r="BK362" s="630"/>
      <c r="BL362" s="630"/>
      <c r="BM362" s="630"/>
      <c r="BN362" s="630"/>
      <c r="BO362" s="630"/>
      <c r="BP362" s="630"/>
      <c r="BQ362" s="630"/>
      <c r="BR362" s="630"/>
      <c r="BS362" s="630"/>
      <c r="BT362" s="630"/>
      <c r="BU362" s="630"/>
      <c r="BV362" s="630"/>
      <c r="BW362" s="630"/>
      <c r="BX362" s="630"/>
      <c r="BY362" s="630"/>
      <c r="BZ362" s="630"/>
      <c r="CA362" s="630"/>
      <c r="CB362" s="630"/>
      <c r="CC362" s="630"/>
      <c r="CD362" s="630"/>
      <c r="CE362" s="630"/>
      <c r="CF362" s="630"/>
      <c r="CG362" s="630"/>
      <c r="CH362" s="630"/>
      <c r="CI362" s="630"/>
      <c r="CJ362" s="630"/>
      <c r="CK362" s="630"/>
      <c r="CL362" s="630"/>
      <c r="CM362" s="630"/>
      <c r="CN362" s="630"/>
      <c r="EZ362" s="311">
        <v>2800</v>
      </c>
      <c r="FD362" s="311">
        <v>2900</v>
      </c>
    </row>
    <row r="363" spans="1:160" s="17" customFormat="1" ht="21.75" customHeight="1" thickBot="1">
      <c r="A363" s="202" t="s">
        <v>85</v>
      </c>
      <c r="B363" s="430" t="s">
        <v>136</v>
      </c>
      <c r="C363" s="428" t="s">
        <v>137</v>
      </c>
      <c r="D363" s="163" t="s">
        <v>88</v>
      </c>
      <c r="E363" s="163"/>
      <c r="F363" s="163"/>
      <c r="G363" s="466" t="s">
        <v>186</v>
      </c>
      <c r="H363" s="311">
        <v>12200</v>
      </c>
      <c r="I363" s="166">
        <f t="shared" si="67"/>
        <v>12200</v>
      </c>
      <c r="J363" s="90">
        <f t="shared" si="68"/>
        <v>12200</v>
      </c>
      <c r="K363" s="164"/>
      <c r="L363" s="656">
        <v>45134</v>
      </c>
      <c r="M363" s="656">
        <v>45183</v>
      </c>
      <c r="N363" s="163"/>
      <c r="O363" s="163"/>
      <c r="P363" s="163"/>
      <c r="Q363" s="163"/>
      <c r="R363" s="163"/>
      <c r="S363" s="630"/>
      <c r="T363" s="630"/>
      <c r="U363" s="630"/>
      <c r="V363" s="630"/>
      <c r="W363" s="630"/>
      <c r="X363" s="630"/>
      <c r="Y363" s="630"/>
      <c r="Z363" s="630"/>
      <c r="AA363" s="630"/>
      <c r="AB363" s="630"/>
      <c r="AC363" s="630"/>
      <c r="AD363" s="630"/>
      <c r="AE363" s="630"/>
      <c r="AF363" s="630"/>
      <c r="AG363" s="630"/>
      <c r="AH363" s="630"/>
      <c r="AI363" s="630"/>
      <c r="AJ363" s="630"/>
      <c r="AK363" s="630"/>
      <c r="AL363" s="630"/>
      <c r="AM363" s="630"/>
      <c r="AN363" s="630"/>
      <c r="AO363" s="630"/>
      <c r="AP363" s="630"/>
      <c r="AQ363" s="630"/>
      <c r="AR363" s="630"/>
      <c r="AS363" s="630"/>
      <c r="AT363" s="630"/>
      <c r="AU363" s="630"/>
      <c r="AV363" s="630"/>
      <c r="AW363" s="630"/>
      <c r="AX363" s="630"/>
      <c r="AY363" s="630"/>
      <c r="AZ363" s="630"/>
      <c r="BA363" s="630"/>
      <c r="BB363" s="630"/>
      <c r="BC363" s="630"/>
      <c r="BD363" s="630"/>
      <c r="BE363" s="630"/>
      <c r="BF363" s="630"/>
      <c r="BG363" s="630"/>
      <c r="BH363" s="630"/>
      <c r="BI363" s="630"/>
      <c r="BJ363" s="630"/>
      <c r="BK363" s="630"/>
      <c r="BL363" s="630"/>
      <c r="BM363" s="630"/>
      <c r="BN363" s="630"/>
      <c r="BO363" s="630"/>
      <c r="BP363" s="630"/>
      <c r="BQ363" s="630"/>
      <c r="BR363" s="630"/>
      <c r="BS363" s="630"/>
      <c r="BT363" s="630"/>
      <c r="BU363" s="630"/>
      <c r="BV363" s="630"/>
      <c r="BW363" s="630"/>
      <c r="BX363" s="630"/>
      <c r="BY363" s="630"/>
      <c r="BZ363" s="630"/>
      <c r="CA363" s="630"/>
      <c r="CB363" s="630"/>
      <c r="CC363" s="630"/>
      <c r="CD363" s="630"/>
      <c r="CE363" s="630"/>
      <c r="CF363" s="630"/>
      <c r="CG363" s="630"/>
      <c r="CH363" s="630"/>
      <c r="CI363" s="630"/>
      <c r="CJ363" s="630"/>
      <c r="CK363" s="630"/>
      <c r="CL363" s="630"/>
      <c r="CM363" s="630"/>
      <c r="CN363" s="630"/>
      <c r="EZ363" s="311">
        <v>6100</v>
      </c>
      <c r="FD363" s="311">
        <v>6100</v>
      </c>
    </row>
    <row r="364" spans="1:160" s="17" customFormat="1" ht="21.75" customHeight="1" thickBot="1">
      <c r="A364" s="202" t="s">
        <v>85</v>
      </c>
      <c r="B364" s="345" t="s">
        <v>94</v>
      </c>
      <c r="C364" s="345" t="s">
        <v>138</v>
      </c>
      <c r="D364" s="163" t="s">
        <v>88</v>
      </c>
      <c r="E364" s="163"/>
      <c r="F364" s="163"/>
      <c r="G364" s="466" t="s">
        <v>186</v>
      </c>
      <c r="H364" s="311">
        <v>44300</v>
      </c>
      <c r="I364" s="166">
        <f t="shared" si="67"/>
        <v>44300</v>
      </c>
      <c r="J364" s="90">
        <f t="shared" si="68"/>
        <v>44300</v>
      </c>
      <c r="K364" s="164"/>
      <c r="L364" s="656">
        <v>45134</v>
      </c>
      <c r="M364" s="656">
        <v>45183</v>
      </c>
      <c r="N364" s="163"/>
      <c r="O364" s="163"/>
      <c r="P364" s="163"/>
      <c r="Q364" s="163"/>
      <c r="R364" s="163"/>
      <c r="S364" s="630"/>
      <c r="T364" s="630"/>
      <c r="U364" s="630"/>
      <c r="V364" s="630"/>
      <c r="W364" s="630"/>
      <c r="X364" s="630"/>
      <c r="Y364" s="630"/>
      <c r="Z364" s="630"/>
      <c r="AA364" s="630"/>
      <c r="AB364" s="630"/>
      <c r="AC364" s="630"/>
      <c r="AD364" s="630"/>
      <c r="AE364" s="630"/>
      <c r="AF364" s="630"/>
      <c r="AG364" s="630"/>
      <c r="AH364" s="630"/>
      <c r="AI364" s="630"/>
      <c r="AJ364" s="630"/>
      <c r="AK364" s="630"/>
      <c r="AL364" s="630"/>
      <c r="AM364" s="630"/>
      <c r="AN364" s="630"/>
      <c r="AO364" s="630"/>
      <c r="AP364" s="630"/>
      <c r="AQ364" s="630"/>
      <c r="AR364" s="630"/>
      <c r="AS364" s="630"/>
      <c r="AT364" s="630"/>
      <c r="AU364" s="630"/>
      <c r="AV364" s="630"/>
      <c r="AW364" s="630"/>
      <c r="AX364" s="630"/>
      <c r="AY364" s="630"/>
      <c r="AZ364" s="630"/>
      <c r="BA364" s="630"/>
      <c r="BB364" s="630"/>
      <c r="BC364" s="630"/>
      <c r="BD364" s="630"/>
      <c r="BE364" s="630"/>
      <c r="BF364" s="630"/>
      <c r="BG364" s="630"/>
      <c r="BH364" s="630"/>
      <c r="BI364" s="630"/>
      <c r="BJ364" s="630"/>
      <c r="BK364" s="630"/>
      <c r="BL364" s="630"/>
      <c r="BM364" s="630"/>
      <c r="BN364" s="630"/>
      <c r="BO364" s="630"/>
      <c r="BP364" s="630"/>
      <c r="BQ364" s="630"/>
      <c r="BR364" s="630"/>
      <c r="BS364" s="630"/>
      <c r="BT364" s="630"/>
      <c r="BU364" s="630"/>
      <c r="BV364" s="630"/>
      <c r="BW364" s="630"/>
      <c r="BX364" s="630"/>
      <c r="BY364" s="630"/>
      <c r="BZ364" s="630"/>
      <c r="CA364" s="630"/>
      <c r="CB364" s="630"/>
      <c r="CC364" s="630"/>
      <c r="CD364" s="630"/>
      <c r="CE364" s="630"/>
      <c r="CF364" s="630"/>
      <c r="CG364" s="630"/>
      <c r="CH364" s="630"/>
      <c r="CI364" s="630"/>
      <c r="CJ364" s="630"/>
      <c r="CK364" s="630"/>
      <c r="CL364" s="630"/>
      <c r="CM364" s="630"/>
      <c r="CN364" s="630"/>
      <c r="EZ364" s="311">
        <v>22200</v>
      </c>
      <c r="FD364" s="311">
        <v>22100</v>
      </c>
    </row>
    <row r="365" spans="1:160" s="17" customFormat="1" ht="21.75" customHeight="1">
      <c r="A365" s="202" t="s">
        <v>85</v>
      </c>
      <c r="B365" s="431" t="s">
        <v>139</v>
      </c>
      <c r="C365" s="429" t="s">
        <v>140</v>
      </c>
      <c r="D365" s="163" t="s">
        <v>88</v>
      </c>
      <c r="E365" s="163"/>
      <c r="F365" s="163"/>
      <c r="G365" s="466" t="s">
        <v>186</v>
      </c>
      <c r="H365" s="311">
        <v>2600</v>
      </c>
      <c r="I365" s="166">
        <f t="shared" si="67"/>
        <v>2600</v>
      </c>
      <c r="J365" s="90">
        <f t="shared" si="68"/>
        <v>2600</v>
      </c>
      <c r="K365" s="164"/>
      <c r="L365" s="656">
        <v>45134</v>
      </c>
      <c r="M365" s="656">
        <v>45183</v>
      </c>
      <c r="N365" s="163"/>
      <c r="O365" s="163"/>
      <c r="P365" s="163"/>
      <c r="Q365" s="163"/>
      <c r="R365" s="163"/>
      <c r="S365" s="630"/>
      <c r="T365" s="630"/>
      <c r="U365" s="630"/>
      <c r="V365" s="630"/>
      <c r="W365" s="630"/>
      <c r="X365" s="630"/>
      <c r="Y365" s="630"/>
      <c r="Z365" s="630"/>
      <c r="AA365" s="630"/>
      <c r="AB365" s="630"/>
      <c r="AC365" s="630"/>
      <c r="AD365" s="630"/>
      <c r="AE365" s="630"/>
      <c r="AF365" s="630"/>
      <c r="AG365" s="630"/>
      <c r="AH365" s="630"/>
      <c r="AI365" s="630"/>
      <c r="AJ365" s="630"/>
      <c r="AK365" s="630"/>
      <c r="AL365" s="630"/>
      <c r="AM365" s="630"/>
      <c r="AN365" s="630"/>
      <c r="AO365" s="630"/>
      <c r="AP365" s="630"/>
      <c r="AQ365" s="630"/>
      <c r="AR365" s="630"/>
      <c r="AS365" s="630"/>
      <c r="AT365" s="630"/>
      <c r="AU365" s="630"/>
      <c r="AV365" s="630"/>
      <c r="AW365" s="630"/>
      <c r="AX365" s="630"/>
      <c r="AY365" s="630"/>
      <c r="AZ365" s="630"/>
      <c r="BA365" s="630"/>
      <c r="BB365" s="630"/>
      <c r="BC365" s="630"/>
      <c r="BD365" s="630"/>
      <c r="BE365" s="630"/>
      <c r="BF365" s="630"/>
      <c r="BG365" s="630"/>
      <c r="BH365" s="630"/>
      <c r="BI365" s="630"/>
      <c r="BJ365" s="630"/>
      <c r="BK365" s="630"/>
      <c r="BL365" s="630"/>
      <c r="BM365" s="630"/>
      <c r="BN365" s="630"/>
      <c r="BO365" s="630"/>
      <c r="BP365" s="630"/>
      <c r="BQ365" s="630"/>
      <c r="BR365" s="630"/>
      <c r="BS365" s="630"/>
      <c r="BT365" s="630"/>
      <c r="BU365" s="630"/>
      <c r="BV365" s="630"/>
      <c r="BW365" s="630"/>
      <c r="BX365" s="630"/>
      <c r="BY365" s="630"/>
      <c r="BZ365" s="630"/>
      <c r="CA365" s="630"/>
      <c r="CB365" s="630"/>
      <c r="CC365" s="630"/>
      <c r="CD365" s="630"/>
      <c r="CE365" s="630"/>
      <c r="CF365" s="630"/>
      <c r="CG365" s="630"/>
      <c r="CH365" s="630"/>
      <c r="CI365" s="630"/>
      <c r="CJ365" s="630"/>
      <c r="CK365" s="630"/>
      <c r="CL365" s="630"/>
      <c r="CM365" s="630"/>
      <c r="CN365" s="630"/>
      <c r="EZ365" s="311">
        <v>1300</v>
      </c>
      <c r="FD365" s="311">
        <v>1300</v>
      </c>
    </row>
    <row r="366" spans="1:160" s="17" customFormat="1" ht="21.75" customHeight="1">
      <c r="A366" s="202" t="s">
        <v>85</v>
      </c>
      <c r="B366" s="427" t="s">
        <v>141</v>
      </c>
      <c r="C366" s="429" t="s">
        <v>142</v>
      </c>
      <c r="D366" s="163" t="s">
        <v>88</v>
      </c>
      <c r="E366" s="163"/>
      <c r="F366" s="163"/>
      <c r="G366" s="466" t="s">
        <v>186</v>
      </c>
      <c r="H366" s="311">
        <v>5700</v>
      </c>
      <c r="I366" s="166">
        <f t="shared" si="67"/>
        <v>5700</v>
      </c>
      <c r="J366" s="90">
        <f t="shared" si="68"/>
        <v>5700</v>
      </c>
      <c r="K366" s="164"/>
      <c r="L366" s="656">
        <v>45134</v>
      </c>
      <c r="M366" s="656">
        <v>45183</v>
      </c>
      <c r="N366" s="163"/>
      <c r="O366" s="163"/>
      <c r="P366" s="163"/>
      <c r="Q366" s="163"/>
      <c r="R366" s="163"/>
      <c r="S366" s="630"/>
      <c r="T366" s="630"/>
      <c r="U366" s="630"/>
      <c r="V366" s="630"/>
      <c r="W366" s="630"/>
      <c r="X366" s="630"/>
      <c r="Y366" s="630"/>
      <c r="Z366" s="630"/>
      <c r="AA366" s="630"/>
      <c r="AB366" s="630"/>
      <c r="AC366" s="630"/>
      <c r="AD366" s="630"/>
      <c r="AE366" s="630"/>
      <c r="AF366" s="630"/>
      <c r="AG366" s="630"/>
      <c r="AH366" s="630"/>
      <c r="AI366" s="630"/>
      <c r="AJ366" s="630"/>
      <c r="AK366" s="630"/>
      <c r="AL366" s="630"/>
      <c r="AM366" s="630"/>
      <c r="AN366" s="630"/>
      <c r="AO366" s="630"/>
      <c r="AP366" s="630"/>
      <c r="AQ366" s="630"/>
      <c r="AR366" s="630"/>
      <c r="AS366" s="630"/>
      <c r="AT366" s="630"/>
      <c r="AU366" s="630"/>
      <c r="AV366" s="630"/>
      <c r="AW366" s="630"/>
      <c r="AX366" s="630"/>
      <c r="AY366" s="630"/>
      <c r="AZ366" s="630"/>
      <c r="BA366" s="630"/>
      <c r="BB366" s="630"/>
      <c r="BC366" s="630"/>
      <c r="BD366" s="630"/>
      <c r="BE366" s="630"/>
      <c r="BF366" s="630"/>
      <c r="BG366" s="630"/>
      <c r="BH366" s="630"/>
      <c r="BI366" s="630"/>
      <c r="BJ366" s="630"/>
      <c r="BK366" s="630"/>
      <c r="BL366" s="630"/>
      <c r="BM366" s="630"/>
      <c r="BN366" s="630"/>
      <c r="BO366" s="630"/>
      <c r="BP366" s="630"/>
      <c r="BQ366" s="630"/>
      <c r="BR366" s="630"/>
      <c r="BS366" s="630"/>
      <c r="BT366" s="630"/>
      <c r="BU366" s="630"/>
      <c r="BV366" s="630"/>
      <c r="BW366" s="630"/>
      <c r="BX366" s="630"/>
      <c r="BY366" s="630"/>
      <c r="BZ366" s="630"/>
      <c r="CA366" s="630"/>
      <c r="CB366" s="630"/>
      <c r="CC366" s="630"/>
      <c r="CD366" s="630"/>
      <c r="CE366" s="630"/>
      <c r="CF366" s="630"/>
      <c r="CG366" s="630"/>
      <c r="CH366" s="630"/>
      <c r="CI366" s="630"/>
      <c r="CJ366" s="630"/>
      <c r="CK366" s="630"/>
      <c r="CL366" s="630"/>
      <c r="CM366" s="630"/>
      <c r="CN366" s="630"/>
      <c r="EZ366" s="311">
        <v>2800</v>
      </c>
      <c r="FD366" s="311">
        <v>2900</v>
      </c>
    </row>
    <row r="367" spans="1:160" s="17" customFormat="1" ht="21.75" customHeight="1" thickBot="1">
      <c r="A367" s="202" t="s">
        <v>85</v>
      </c>
      <c r="B367" s="430" t="s">
        <v>143</v>
      </c>
      <c r="C367" s="428" t="s">
        <v>144</v>
      </c>
      <c r="D367" s="163" t="s">
        <v>88</v>
      </c>
      <c r="E367" s="163"/>
      <c r="F367" s="163"/>
      <c r="G367" s="466" t="s">
        <v>186</v>
      </c>
      <c r="H367" s="311">
        <v>12200</v>
      </c>
      <c r="I367" s="166">
        <f t="shared" si="67"/>
        <v>12200</v>
      </c>
      <c r="J367" s="90">
        <f t="shared" si="68"/>
        <v>12200</v>
      </c>
      <c r="K367" s="164"/>
      <c r="L367" s="656">
        <v>45134</v>
      </c>
      <c r="M367" s="656">
        <v>45183</v>
      </c>
      <c r="N367" s="163"/>
      <c r="O367" s="163"/>
      <c r="P367" s="163"/>
      <c r="Q367" s="163"/>
      <c r="R367" s="163"/>
      <c r="S367" s="630"/>
      <c r="T367" s="630"/>
      <c r="U367" s="630"/>
      <c r="V367" s="630"/>
      <c r="W367" s="630"/>
      <c r="X367" s="630"/>
      <c r="Y367" s="630"/>
      <c r="Z367" s="630"/>
      <c r="AA367" s="630"/>
      <c r="AB367" s="630"/>
      <c r="AC367" s="630"/>
      <c r="AD367" s="630"/>
      <c r="AE367" s="630"/>
      <c r="AF367" s="630"/>
      <c r="AG367" s="630"/>
      <c r="AH367" s="630"/>
      <c r="AI367" s="630"/>
      <c r="AJ367" s="630"/>
      <c r="AK367" s="630"/>
      <c r="AL367" s="630"/>
      <c r="AM367" s="630"/>
      <c r="AN367" s="630"/>
      <c r="AO367" s="630"/>
      <c r="AP367" s="630"/>
      <c r="AQ367" s="630"/>
      <c r="AR367" s="630"/>
      <c r="AS367" s="630"/>
      <c r="AT367" s="630"/>
      <c r="AU367" s="630"/>
      <c r="AV367" s="630"/>
      <c r="AW367" s="630"/>
      <c r="AX367" s="630"/>
      <c r="AY367" s="630"/>
      <c r="AZ367" s="630"/>
      <c r="BA367" s="630"/>
      <c r="BB367" s="630"/>
      <c r="BC367" s="630"/>
      <c r="BD367" s="630"/>
      <c r="BE367" s="630"/>
      <c r="BF367" s="630"/>
      <c r="BG367" s="630"/>
      <c r="BH367" s="630"/>
      <c r="BI367" s="630"/>
      <c r="BJ367" s="630"/>
      <c r="BK367" s="630"/>
      <c r="BL367" s="630"/>
      <c r="BM367" s="630"/>
      <c r="BN367" s="630"/>
      <c r="BO367" s="630"/>
      <c r="BP367" s="630"/>
      <c r="BQ367" s="630"/>
      <c r="BR367" s="630"/>
      <c r="BS367" s="630"/>
      <c r="BT367" s="630"/>
      <c r="BU367" s="630"/>
      <c r="BV367" s="630"/>
      <c r="BW367" s="630"/>
      <c r="BX367" s="630"/>
      <c r="BY367" s="630"/>
      <c r="BZ367" s="630"/>
      <c r="CA367" s="630"/>
      <c r="CB367" s="630"/>
      <c r="CC367" s="630"/>
      <c r="CD367" s="630"/>
      <c r="CE367" s="630"/>
      <c r="CF367" s="630"/>
      <c r="CG367" s="630"/>
      <c r="CH367" s="630"/>
      <c r="CI367" s="630"/>
      <c r="CJ367" s="630"/>
      <c r="CK367" s="630"/>
      <c r="CL367" s="630"/>
      <c r="CM367" s="630"/>
      <c r="CN367" s="630"/>
      <c r="EZ367" s="311">
        <v>6100</v>
      </c>
      <c r="FD367" s="311">
        <v>6100</v>
      </c>
    </row>
    <row r="368" spans="1:160" s="17" customFormat="1" ht="21.75" customHeight="1" thickBot="1">
      <c r="A368" s="202" t="s">
        <v>85</v>
      </c>
      <c r="B368" s="345" t="s">
        <v>102</v>
      </c>
      <c r="C368" s="345" t="s">
        <v>145</v>
      </c>
      <c r="D368" s="163" t="s">
        <v>88</v>
      </c>
      <c r="E368" s="163"/>
      <c r="F368" s="163"/>
      <c r="G368" s="466" t="s">
        <v>186</v>
      </c>
      <c r="H368" s="311">
        <v>5100</v>
      </c>
      <c r="I368" s="166">
        <f t="shared" si="67"/>
        <v>5100</v>
      </c>
      <c r="J368" s="90">
        <f t="shared" si="68"/>
        <v>5100</v>
      </c>
      <c r="K368" s="164"/>
      <c r="L368" s="656">
        <v>45134</v>
      </c>
      <c r="M368" s="656">
        <v>45183</v>
      </c>
      <c r="N368" s="163"/>
      <c r="O368" s="163"/>
      <c r="P368" s="163"/>
      <c r="Q368" s="163"/>
      <c r="R368" s="163"/>
      <c r="S368" s="630"/>
      <c r="T368" s="630"/>
      <c r="U368" s="630"/>
      <c r="V368" s="630"/>
      <c r="W368" s="630"/>
      <c r="X368" s="630"/>
      <c r="Y368" s="630"/>
      <c r="Z368" s="630"/>
      <c r="AA368" s="630"/>
      <c r="AB368" s="630"/>
      <c r="AC368" s="630"/>
      <c r="AD368" s="630"/>
      <c r="AE368" s="630"/>
      <c r="AF368" s="630"/>
      <c r="AG368" s="630"/>
      <c r="AH368" s="630"/>
      <c r="AI368" s="630"/>
      <c r="AJ368" s="630"/>
      <c r="AK368" s="630"/>
      <c r="AL368" s="630"/>
      <c r="AM368" s="630"/>
      <c r="AN368" s="630"/>
      <c r="AO368" s="630"/>
      <c r="AP368" s="630"/>
      <c r="AQ368" s="630"/>
      <c r="AR368" s="630"/>
      <c r="AS368" s="630"/>
      <c r="AT368" s="630"/>
      <c r="AU368" s="630"/>
      <c r="AV368" s="630"/>
      <c r="AW368" s="630"/>
      <c r="AX368" s="630"/>
      <c r="AY368" s="630"/>
      <c r="AZ368" s="630"/>
      <c r="BA368" s="630"/>
      <c r="BB368" s="630"/>
      <c r="BC368" s="630"/>
      <c r="BD368" s="630"/>
      <c r="BE368" s="630"/>
      <c r="BF368" s="630"/>
      <c r="BG368" s="630"/>
      <c r="BH368" s="630"/>
      <c r="BI368" s="630"/>
      <c r="BJ368" s="630"/>
      <c r="BK368" s="630"/>
      <c r="BL368" s="630"/>
      <c r="BM368" s="630"/>
      <c r="BN368" s="630"/>
      <c r="BO368" s="630"/>
      <c r="BP368" s="630"/>
      <c r="BQ368" s="630"/>
      <c r="BR368" s="630"/>
      <c r="BS368" s="630"/>
      <c r="BT368" s="630"/>
      <c r="BU368" s="630"/>
      <c r="BV368" s="630"/>
      <c r="BW368" s="630"/>
      <c r="BX368" s="630"/>
      <c r="BY368" s="630"/>
      <c r="BZ368" s="630"/>
      <c r="CA368" s="630"/>
      <c r="CB368" s="630"/>
      <c r="CC368" s="630"/>
      <c r="CD368" s="630"/>
      <c r="CE368" s="630"/>
      <c r="CF368" s="630"/>
      <c r="CG368" s="630"/>
      <c r="CH368" s="630"/>
      <c r="CI368" s="630"/>
      <c r="CJ368" s="630"/>
      <c r="CK368" s="630"/>
      <c r="CL368" s="630"/>
      <c r="CM368" s="630"/>
      <c r="CN368" s="630"/>
      <c r="EZ368" s="311">
        <v>2500</v>
      </c>
      <c r="FD368" s="311">
        <v>2600</v>
      </c>
    </row>
    <row r="369" spans="1:168" s="17" customFormat="1" ht="21.75" customHeight="1">
      <c r="A369" s="202" t="s">
        <v>85</v>
      </c>
      <c r="B369" s="431" t="s">
        <v>146</v>
      </c>
      <c r="C369" s="318" t="s">
        <v>147</v>
      </c>
      <c r="D369" s="163" t="s">
        <v>88</v>
      </c>
      <c r="E369" s="163"/>
      <c r="F369" s="163"/>
      <c r="G369" s="466" t="s">
        <v>186</v>
      </c>
      <c r="H369" s="311">
        <v>700</v>
      </c>
      <c r="I369" s="166">
        <f t="shared" si="67"/>
        <v>700</v>
      </c>
      <c r="J369" s="90">
        <f t="shared" si="68"/>
        <v>700</v>
      </c>
      <c r="K369" s="164"/>
      <c r="L369" s="656">
        <v>45134</v>
      </c>
      <c r="M369" s="656">
        <v>45183</v>
      </c>
      <c r="N369" s="163"/>
      <c r="O369" s="163"/>
      <c r="P369" s="163"/>
      <c r="Q369" s="163"/>
      <c r="R369" s="163"/>
      <c r="S369" s="630"/>
      <c r="T369" s="630"/>
      <c r="U369" s="630"/>
      <c r="V369" s="630"/>
      <c r="W369" s="630"/>
      <c r="X369" s="630"/>
      <c r="Y369" s="630"/>
      <c r="Z369" s="630"/>
      <c r="AA369" s="630"/>
      <c r="AB369" s="630"/>
      <c r="AC369" s="630"/>
      <c r="AD369" s="630"/>
      <c r="AE369" s="630"/>
      <c r="AF369" s="630"/>
      <c r="AG369" s="630"/>
      <c r="AH369" s="630"/>
      <c r="AI369" s="630"/>
      <c r="AJ369" s="630"/>
      <c r="AK369" s="630"/>
      <c r="AL369" s="630"/>
      <c r="AM369" s="630"/>
      <c r="AN369" s="630"/>
      <c r="AO369" s="630"/>
      <c r="AP369" s="630"/>
      <c r="AQ369" s="630"/>
      <c r="AR369" s="630"/>
      <c r="AS369" s="630"/>
      <c r="AT369" s="630"/>
      <c r="AU369" s="630"/>
      <c r="AV369" s="630"/>
      <c r="AW369" s="630"/>
      <c r="AX369" s="630"/>
      <c r="AY369" s="630"/>
      <c r="AZ369" s="630"/>
      <c r="BA369" s="630"/>
      <c r="BB369" s="630"/>
      <c r="BC369" s="630"/>
      <c r="BD369" s="630"/>
      <c r="BE369" s="630"/>
      <c r="BF369" s="630"/>
      <c r="BG369" s="630"/>
      <c r="BH369" s="630"/>
      <c r="BI369" s="630"/>
      <c r="BJ369" s="630"/>
      <c r="BK369" s="630"/>
      <c r="BL369" s="630"/>
      <c r="BM369" s="630"/>
      <c r="BN369" s="630"/>
      <c r="BO369" s="630"/>
      <c r="BP369" s="630"/>
      <c r="BQ369" s="630"/>
      <c r="BR369" s="630"/>
      <c r="BS369" s="630"/>
      <c r="BT369" s="630"/>
      <c r="BU369" s="630"/>
      <c r="BV369" s="630"/>
      <c r="BW369" s="630"/>
      <c r="BX369" s="630"/>
      <c r="BY369" s="630"/>
      <c r="BZ369" s="630"/>
      <c r="CA369" s="630"/>
      <c r="CB369" s="630"/>
      <c r="CC369" s="630"/>
      <c r="CD369" s="630"/>
      <c r="CE369" s="630"/>
      <c r="CF369" s="630"/>
      <c r="CG369" s="630"/>
      <c r="CH369" s="630"/>
      <c r="CI369" s="630"/>
      <c r="CJ369" s="630"/>
      <c r="CK369" s="630"/>
      <c r="CL369" s="630"/>
      <c r="CM369" s="630"/>
      <c r="CN369" s="630"/>
      <c r="EZ369" s="311">
        <v>400</v>
      </c>
      <c r="FD369" s="311">
        <v>300</v>
      </c>
    </row>
    <row r="370" spans="1:168" s="17" customFormat="1" ht="21.75" customHeight="1">
      <c r="A370" s="202" t="s">
        <v>85</v>
      </c>
      <c r="B370" s="427" t="s">
        <v>148</v>
      </c>
      <c r="C370" s="316" t="s">
        <v>149</v>
      </c>
      <c r="D370" s="163" t="s">
        <v>88</v>
      </c>
      <c r="E370" s="163"/>
      <c r="F370" s="163"/>
      <c r="G370" s="466" t="s">
        <v>186</v>
      </c>
      <c r="H370" s="311">
        <v>800</v>
      </c>
      <c r="I370" s="166">
        <f t="shared" si="67"/>
        <v>800</v>
      </c>
      <c r="J370" s="90">
        <f t="shared" si="68"/>
        <v>800</v>
      </c>
      <c r="K370" s="164"/>
      <c r="L370" s="656">
        <v>45134</v>
      </c>
      <c r="M370" s="656">
        <v>45183</v>
      </c>
      <c r="N370" s="163"/>
      <c r="O370" s="163"/>
      <c r="P370" s="163"/>
      <c r="Q370" s="163"/>
      <c r="R370" s="163"/>
      <c r="S370" s="630"/>
      <c r="T370" s="630"/>
      <c r="U370" s="630"/>
      <c r="V370" s="630"/>
      <c r="W370" s="630"/>
      <c r="X370" s="630"/>
      <c r="Y370" s="630"/>
      <c r="Z370" s="630"/>
      <c r="AA370" s="630"/>
      <c r="AB370" s="630"/>
      <c r="AC370" s="630"/>
      <c r="AD370" s="630"/>
      <c r="AE370" s="630"/>
      <c r="AF370" s="630"/>
      <c r="AG370" s="630"/>
      <c r="AH370" s="630"/>
      <c r="AI370" s="630"/>
      <c r="AJ370" s="630"/>
      <c r="AK370" s="630"/>
      <c r="AL370" s="630"/>
      <c r="AM370" s="630"/>
      <c r="AN370" s="630"/>
      <c r="AO370" s="630"/>
      <c r="AP370" s="630"/>
      <c r="AQ370" s="630"/>
      <c r="AR370" s="630"/>
      <c r="AS370" s="630"/>
      <c r="AT370" s="630"/>
      <c r="AU370" s="630"/>
      <c r="AV370" s="630"/>
      <c r="AW370" s="630"/>
      <c r="AX370" s="630"/>
      <c r="AY370" s="630"/>
      <c r="AZ370" s="630"/>
      <c r="BA370" s="630"/>
      <c r="BB370" s="630"/>
      <c r="BC370" s="630"/>
      <c r="BD370" s="630"/>
      <c r="BE370" s="630"/>
      <c r="BF370" s="630"/>
      <c r="BG370" s="630"/>
      <c r="BH370" s="630"/>
      <c r="BI370" s="630"/>
      <c r="BJ370" s="630"/>
      <c r="BK370" s="630"/>
      <c r="BL370" s="630"/>
      <c r="BM370" s="630"/>
      <c r="BN370" s="630"/>
      <c r="BO370" s="630"/>
      <c r="BP370" s="630"/>
      <c r="BQ370" s="630"/>
      <c r="BR370" s="630"/>
      <c r="BS370" s="630"/>
      <c r="BT370" s="630"/>
      <c r="BU370" s="630"/>
      <c r="BV370" s="630"/>
      <c r="BW370" s="630"/>
      <c r="BX370" s="630"/>
      <c r="BY370" s="630"/>
      <c r="BZ370" s="630"/>
      <c r="CA370" s="630"/>
      <c r="CB370" s="630"/>
      <c r="CC370" s="630"/>
      <c r="CD370" s="630"/>
      <c r="CE370" s="630"/>
      <c r="CF370" s="630"/>
      <c r="CG370" s="630"/>
      <c r="CH370" s="630"/>
      <c r="CI370" s="630"/>
      <c r="CJ370" s="630"/>
      <c r="CK370" s="630"/>
      <c r="CL370" s="630"/>
      <c r="CM370" s="630"/>
      <c r="CN370" s="630"/>
      <c r="EZ370" s="311">
        <v>400</v>
      </c>
      <c r="FD370" s="311">
        <v>400</v>
      </c>
    </row>
    <row r="371" spans="1:168" s="17" customFormat="1" ht="21.75" customHeight="1">
      <c r="A371" s="202" t="s">
        <v>85</v>
      </c>
      <c r="B371" s="427" t="s">
        <v>150</v>
      </c>
      <c r="C371" s="316" t="s">
        <v>151</v>
      </c>
      <c r="D371" s="163" t="s">
        <v>88</v>
      </c>
      <c r="E371" s="163"/>
      <c r="F371" s="163"/>
      <c r="G371" s="466" t="s">
        <v>186</v>
      </c>
      <c r="H371" s="311">
        <v>100</v>
      </c>
      <c r="I371" s="166">
        <f t="shared" si="67"/>
        <v>100</v>
      </c>
      <c r="J371" s="90">
        <f t="shared" si="68"/>
        <v>100</v>
      </c>
      <c r="K371" s="164"/>
      <c r="L371" s="656">
        <v>45134</v>
      </c>
      <c r="M371" s="656">
        <v>45183</v>
      </c>
      <c r="N371" s="163"/>
      <c r="O371" s="163"/>
      <c r="P371" s="163"/>
      <c r="Q371" s="163"/>
      <c r="R371" s="163"/>
      <c r="S371" s="630"/>
      <c r="T371" s="630"/>
      <c r="U371" s="630"/>
      <c r="V371" s="630"/>
      <c r="W371" s="630"/>
      <c r="X371" s="630"/>
      <c r="Y371" s="630"/>
      <c r="Z371" s="630"/>
      <c r="AA371" s="630"/>
      <c r="AB371" s="630"/>
      <c r="AC371" s="630"/>
      <c r="AD371" s="630"/>
      <c r="AE371" s="630"/>
      <c r="AF371" s="630"/>
      <c r="AG371" s="630"/>
      <c r="AH371" s="630"/>
      <c r="AI371" s="630"/>
      <c r="AJ371" s="630"/>
      <c r="AK371" s="630"/>
      <c r="AL371" s="630"/>
      <c r="AM371" s="630"/>
      <c r="AN371" s="630"/>
      <c r="AO371" s="630"/>
      <c r="AP371" s="630"/>
      <c r="AQ371" s="630"/>
      <c r="AR371" s="630"/>
      <c r="AS371" s="630"/>
      <c r="AT371" s="630"/>
      <c r="AU371" s="630"/>
      <c r="AV371" s="630"/>
      <c r="AW371" s="630"/>
      <c r="AX371" s="630"/>
      <c r="AY371" s="630"/>
      <c r="AZ371" s="630"/>
      <c r="BA371" s="630"/>
      <c r="BB371" s="630"/>
      <c r="BC371" s="630"/>
      <c r="BD371" s="630"/>
      <c r="BE371" s="630"/>
      <c r="BF371" s="630"/>
      <c r="BG371" s="630"/>
      <c r="BH371" s="630"/>
      <c r="BI371" s="630"/>
      <c r="BJ371" s="630"/>
      <c r="BK371" s="630"/>
      <c r="BL371" s="630"/>
      <c r="BM371" s="630"/>
      <c r="BN371" s="630"/>
      <c r="BO371" s="630"/>
      <c r="BP371" s="630"/>
      <c r="BQ371" s="630"/>
      <c r="BR371" s="630"/>
      <c r="BS371" s="630"/>
      <c r="BT371" s="630"/>
      <c r="BU371" s="630"/>
      <c r="BV371" s="630"/>
      <c r="BW371" s="630"/>
      <c r="BX371" s="630"/>
      <c r="BY371" s="630"/>
      <c r="BZ371" s="630"/>
      <c r="CA371" s="630"/>
      <c r="CB371" s="630"/>
      <c r="CC371" s="630"/>
      <c r="CD371" s="630"/>
      <c r="CE371" s="630"/>
      <c r="CF371" s="630"/>
      <c r="CG371" s="630"/>
      <c r="CH371" s="630"/>
      <c r="CI371" s="630"/>
      <c r="CJ371" s="630"/>
      <c r="CK371" s="630"/>
      <c r="CL371" s="630"/>
      <c r="CM371" s="630"/>
      <c r="CN371" s="630"/>
      <c r="EZ371" s="311"/>
      <c r="FD371" s="311">
        <v>100</v>
      </c>
    </row>
    <row r="372" spans="1:168" s="17" customFormat="1" ht="21.75" customHeight="1">
      <c r="A372" s="202" t="s">
        <v>85</v>
      </c>
      <c r="B372" s="427" t="s">
        <v>152</v>
      </c>
      <c r="C372" s="316" t="s">
        <v>153</v>
      </c>
      <c r="D372" s="163" t="s">
        <v>88</v>
      </c>
      <c r="E372" s="163"/>
      <c r="F372" s="163"/>
      <c r="G372" s="466" t="s">
        <v>186</v>
      </c>
      <c r="H372" s="311">
        <v>100</v>
      </c>
      <c r="I372" s="166">
        <f t="shared" si="67"/>
        <v>100</v>
      </c>
      <c r="J372" s="90">
        <f t="shared" si="68"/>
        <v>100</v>
      </c>
      <c r="K372" s="164"/>
      <c r="L372" s="656">
        <v>45134</v>
      </c>
      <c r="M372" s="656">
        <v>45183</v>
      </c>
      <c r="N372" s="163"/>
      <c r="O372" s="163"/>
      <c r="P372" s="163"/>
      <c r="Q372" s="163"/>
      <c r="R372" s="163"/>
      <c r="S372" s="630"/>
      <c r="T372" s="630"/>
      <c r="U372" s="630"/>
      <c r="V372" s="630"/>
      <c r="W372" s="630"/>
      <c r="X372" s="630"/>
      <c r="Y372" s="630"/>
      <c r="Z372" s="630"/>
      <c r="AA372" s="630"/>
      <c r="AB372" s="630"/>
      <c r="AC372" s="630"/>
      <c r="AD372" s="630"/>
      <c r="AE372" s="630"/>
      <c r="AF372" s="630"/>
      <c r="AG372" s="630"/>
      <c r="AH372" s="630"/>
      <c r="AI372" s="630"/>
      <c r="AJ372" s="630"/>
      <c r="AK372" s="630"/>
      <c r="AL372" s="630"/>
      <c r="AM372" s="630"/>
      <c r="AN372" s="630"/>
      <c r="AO372" s="630"/>
      <c r="AP372" s="630"/>
      <c r="AQ372" s="630"/>
      <c r="AR372" s="630"/>
      <c r="AS372" s="630"/>
      <c r="AT372" s="630"/>
      <c r="AU372" s="630"/>
      <c r="AV372" s="630"/>
      <c r="AW372" s="630"/>
      <c r="AX372" s="630"/>
      <c r="AY372" s="630"/>
      <c r="AZ372" s="630"/>
      <c r="BA372" s="630"/>
      <c r="BB372" s="630"/>
      <c r="BC372" s="630"/>
      <c r="BD372" s="630"/>
      <c r="BE372" s="630"/>
      <c r="BF372" s="630"/>
      <c r="BG372" s="630"/>
      <c r="BH372" s="630"/>
      <c r="BI372" s="630"/>
      <c r="BJ372" s="630"/>
      <c r="BK372" s="630"/>
      <c r="BL372" s="630"/>
      <c r="BM372" s="630"/>
      <c r="BN372" s="630"/>
      <c r="BO372" s="630"/>
      <c r="BP372" s="630"/>
      <c r="BQ372" s="630"/>
      <c r="BR372" s="630"/>
      <c r="BS372" s="630"/>
      <c r="BT372" s="630"/>
      <c r="BU372" s="630"/>
      <c r="BV372" s="630"/>
      <c r="BW372" s="630"/>
      <c r="BX372" s="630"/>
      <c r="BY372" s="630"/>
      <c r="BZ372" s="630"/>
      <c r="CA372" s="630"/>
      <c r="CB372" s="630"/>
      <c r="CC372" s="630"/>
      <c r="CD372" s="630"/>
      <c r="CE372" s="630"/>
      <c r="CF372" s="630"/>
      <c r="CG372" s="630"/>
      <c r="CH372" s="630"/>
      <c r="CI372" s="630"/>
      <c r="CJ372" s="630"/>
      <c r="CK372" s="630"/>
      <c r="CL372" s="630"/>
      <c r="CM372" s="630"/>
      <c r="CN372" s="630"/>
      <c r="EZ372" s="311">
        <v>100</v>
      </c>
      <c r="FD372" s="311"/>
    </row>
    <row r="373" spans="1:168" s="17" customFormat="1" ht="21.75" customHeight="1">
      <c r="A373" s="202" t="s">
        <v>85</v>
      </c>
      <c r="B373" s="427" t="s">
        <v>154</v>
      </c>
      <c r="C373" s="316" t="s">
        <v>155</v>
      </c>
      <c r="D373" s="163" t="s">
        <v>88</v>
      </c>
      <c r="E373" s="163"/>
      <c r="F373" s="163"/>
      <c r="G373" s="466" t="s">
        <v>186</v>
      </c>
      <c r="H373" s="311">
        <v>700</v>
      </c>
      <c r="I373" s="166">
        <f t="shared" si="67"/>
        <v>700</v>
      </c>
      <c r="J373" s="90">
        <f t="shared" si="68"/>
        <v>700</v>
      </c>
      <c r="K373" s="164"/>
      <c r="L373" s="656">
        <v>45134</v>
      </c>
      <c r="M373" s="656">
        <v>45183</v>
      </c>
      <c r="N373" s="163"/>
      <c r="O373" s="163"/>
      <c r="P373" s="163"/>
      <c r="Q373" s="163"/>
      <c r="R373" s="163"/>
      <c r="S373" s="630"/>
      <c r="T373" s="630"/>
      <c r="U373" s="630"/>
      <c r="V373" s="630"/>
      <c r="W373" s="630"/>
      <c r="X373" s="630"/>
      <c r="Y373" s="630"/>
      <c r="Z373" s="630"/>
      <c r="AA373" s="630"/>
      <c r="AB373" s="630"/>
      <c r="AC373" s="630"/>
      <c r="AD373" s="630"/>
      <c r="AE373" s="630"/>
      <c r="AF373" s="630"/>
      <c r="AG373" s="630"/>
      <c r="AH373" s="630"/>
      <c r="AI373" s="630"/>
      <c r="AJ373" s="630"/>
      <c r="AK373" s="630"/>
      <c r="AL373" s="630"/>
      <c r="AM373" s="630"/>
      <c r="AN373" s="630"/>
      <c r="AO373" s="630"/>
      <c r="AP373" s="630"/>
      <c r="AQ373" s="630"/>
      <c r="AR373" s="630"/>
      <c r="AS373" s="630"/>
      <c r="AT373" s="630"/>
      <c r="AU373" s="630"/>
      <c r="AV373" s="630"/>
      <c r="AW373" s="630"/>
      <c r="AX373" s="630"/>
      <c r="AY373" s="630"/>
      <c r="AZ373" s="630"/>
      <c r="BA373" s="630"/>
      <c r="BB373" s="630"/>
      <c r="BC373" s="630"/>
      <c r="BD373" s="630"/>
      <c r="BE373" s="630"/>
      <c r="BF373" s="630"/>
      <c r="BG373" s="630"/>
      <c r="BH373" s="630"/>
      <c r="BI373" s="630"/>
      <c r="BJ373" s="630"/>
      <c r="BK373" s="630"/>
      <c r="BL373" s="630"/>
      <c r="BM373" s="630"/>
      <c r="BN373" s="630"/>
      <c r="BO373" s="630"/>
      <c r="BP373" s="630"/>
      <c r="BQ373" s="630"/>
      <c r="BR373" s="630"/>
      <c r="BS373" s="630"/>
      <c r="BT373" s="630"/>
      <c r="BU373" s="630"/>
      <c r="BV373" s="630"/>
      <c r="BW373" s="630"/>
      <c r="BX373" s="630"/>
      <c r="BY373" s="630"/>
      <c r="BZ373" s="630"/>
      <c r="CA373" s="630"/>
      <c r="CB373" s="630"/>
      <c r="CC373" s="630"/>
      <c r="CD373" s="630"/>
      <c r="CE373" s="630"/>
      <c r="CF373" s="630"/>
      <c r="CG373" s="630"/>
      <c r="CH373" s="630"/>
      <c r="CI373" s="630"/>
      <c r="CJ373" s="630"/>
      <c r="CK373" s="630"/>
      <c r="CL373" s="630"/>
      <c r="CM373" s="630"/>
      <c r="CN373" s="630"/>
      <c r="EZ373" s="311">
        <v>400</v>
      </c>
      <c r="FD373" s="311">
        <v>300</v>
      </c>
    </row>
    <row r="374" spans="1:168" s="17" customFormat="1" ht="21.75" customHeight="1">
      <c r="A374" s="202" t="s">
        <v>85</v>
      </c>
      <c r="B374" s="427" t="s">
        <v>156</v>
      </c>
      <c r="C374" s="316" t="s">
        <v>157</v>
      </c>
      <c r="D374" s="163" t="s">
        <v>88</v>
      </c>
      <c r="E374" s="163"/>
      <c r="F374" s="163"/>
      <c r="G374" s="466" t="s">
        <v>186</v>
      </c>
      <c r="H374" s="311">
        <v>600</v>
      </c>
      <c r="I374" s="166">
        <f t="shared" si="67"/>
        <v>600</v>
      </c>
      <c r="J374" s="90">
        <f t="shared" si="68"/>
        <v>600</v>
      </c>
      <c r="K374" s="164"/>
      <c r="L374" s="656">
        <v>45134</v>
      </c>
      <c r="M374" s="656">
        <v>45183</v>
      </c>
      <c r="N374" s="163"/>
      <c r="O374" s="163"/>
      <c r="P374" s="163"/>
      <c r="Q374" s="163"/>
      <c r="R374" s="163"/>
      <c r="S374" s="630"/>
      <c r="T374" s="630"/>
      <c r="U374" s="630"/>
      <c r="V374" s="630"/>
      <c r="W374" s="630"/>
      <c r="X374" s="630"/>
      <c r="Y374" s="630"/>
      <c r="Z374" s="630"/>
      <c r="AA374" s="630"/>
      <c r="AB374" s="630"/>
      <c r="AC374" s="630"/>
      <c r="AD374" s="630"/>
      <c r="AE374" s="630"/>
      <c r="AF374" s="630"/>
      <c r="AG374" s="630"/>
      <c r="AH374" s="630"/>
      <c r="AI374" s="630"/>
      <c r="AJ374" s="630"/>
      <c r="AK374" s="630"/>
      <c r="AL374" s="630"/>
      <c r="AM374" s="630"/>
      <c r="AN374" s="630"/>
      <c r="AO374" s="630"/>
      <c r="AP374" s="630"/>
      <c r="AQ374" s="630"/>
      <c r="AR374" s="630"/>
      <c r="AS374" s="630"/>
      <c r="AT374" s="630"/>
      <c r="AU374" s="630"/>
      <c r="AV374" s="630"/>
      <c r="AW374" s="630"/>
      <c r="AX374" s="630"/>
      <c r="AY374" s="630"/>
      <c r="AZ374" s="630"/>
      <c r="BA374" s="630"/>
      <c r="BB374" s="630"/>
      <c r="BC374" s="630"/>
      <c r="BD374" s="630"/>
      <c r="BE374" s="630"/>
      <c r="BF374" s="630"/>
      <c r="BG374" s="630"/>
      <c r="BH374" s="630"/>
      <c r="BI374" s="630"/>
      <c r="BJ374" s="630"/>
      <c r="BK374" s="630"/>
      <c r="BL374" s="630"/>
      <c r="BM374" s="630"/>
      <c r="BN374" s="630"/>
      <c r="BO374" s="630"/>
      <c r="BP374" s="630"/>
      <c r="BQ374" s="630"/>
      <c r="BR374" s="630"/>
      <c r="BS374" s="630"/>
      <c r="BT374" s="630"/>
      <c r="BU374" s="630"/>
      <c r="BV374" s="630"/>
      <c r="BW374" s="630"/>
      <c r="BX374" s="630"/>
      <c r="BY374" s="630"/>
      <c r="BZ374" s="630"/>
      <c r="CA374" s="630"/>
      <c r="CB374" s="630"/>
      <c r="CC374" s="630"/>
      <c r="CD374" s="630"/>
      <c r="CE374" s="630"/>
      <c r="CF374" s="630"/>
      <c r="CG374" s="630"/>
      <c r="CH374" s="630"/>
      <c r="CI374" s="630"/>
      <c r="CJ374" s="630"/>
      <c r="CK374" s="630"/>
      <c r="CL374" s="630"/>
      <c r="CM374" s="630"/>
      <c r="CN374" s="630"/>
      <c r="EZ374" s="311">
        <v>300</v>
      </c>
      <c r="FD374" s="311">
        <v>300</v>
      </c>
    </row>
    <row r="375" spans="1:168" s="17" customFormat="1" ht="21.75" customHeight="1">
      <c r="A375" s="202" t="s">
        <v>85</v>
      </c>
      <c r="B375" s="427" t="s">
        <v>158</v>
      </c>
      <c r="C375" s="316" t="s">
        <v>159</v>
      </c>
      <c r="D375" s="163" t="s">
        <v>88</v>
      </c>
      <c r="E375" s="163"/>
      <c r="F375" s="163"/>
      <c r="G375" s="466" t="s">
        <v>186</v>
      </c>
      <c r="H375" s="311">
        <v>1800</v>
      </c>
      <c r="I375" s="166">
        <f t="shared" si="67"/>
        <v>1800</v>
      </c>
      <c r="J375" s="90">
        <f t="shared" si="68"/>
        <v>1800</v>
      </c>
      <c r="K375" s="164"/>
      <c r="L375" s="656">
        <v>45134</v>
      </c>
      <c r="M375" s="656">
        <v>45183</v>
      </c>
      <c r="N375" s="163"/>
      <c r="O375" s="163"/>
      <c r="P375" s="163"/>
      <c r="Q375" s="163"/>
      <c r="R375" s="163"/>
      <c r="S375" s="630"/>
      <c r="T375" s="630"/>
      <c r="U375" s="630"/>
      <c r="V375" s="630"/>
      <c r="W375" s="630"/>
      <c r="X375" s="630"/>
      <c r="Y375" s="630"/>
      <c r="Z375" s="630"/>
      <c r="AA375" s="630"/>
      <c r="AB375" s="630"/>
      <c r="AC375" s="630"/>
      <c r="AD375" s="630"/>
      <c r="AE375" s="630"/>
      <c r="AF375" s="630"/>
      <c r="AG375" s="630"/>
      <c r="AH375" s="630"/>
      <c r="AI375" s="630"/>
      <c r="AJ375" s="630"/>
      <c r="AK375" s="630"/>
      <c r="AL375" s="630"/>
      <c r="AM375" s="630"/>
      <c r="AN375" s="630"/>
      <c r="AO375" s="630"/>
      <c r="AP375" s="630"/>
      <c r="AQ375" s="630"/>
      <c r="AR375" s="630"/>
      <c r="AS375" s="630"/>
      <c r="AT375" s="630"/>
      <c r="AU375" s="630"/>
      <c r="AV375" s="630"/>
      <c r="AW375" s="630"/>
      <c r="AX375" s="630"/>
      <c r="AY375" s="630"/>
      <c r="AZ375" s="630"/>
      <c r="BA375" s="630"/>
      <c r="BB375" s="630"/>
      <c r="BC375" s="630"/>
      <c r="BD375" s="630"/>
      <c r="BE375" s="630"/>
      <c r="BF375" s="630"/>
      <c r="BG375" s="630"/>
      <c r="BH375" s="630"/>
      <c r="BI375" s="630"/>
      <c r="BJ375" s="630"/>
      <c r="BK375" s="630"/>
      <c r="BL375" s="630"/>
      <c r="BM375" s="630"/>
      <c r="BN375" s="630"/>
      <c r="BO375" s="630"/>
      <c r="BP375" s="630"/>
      <c r="BQ375" s="630"/>
      <c r="BR375" s="630"/>
      <c r="BS375" s="630"/>
      <c r="BT375" s="630"/>
      <c r="BU375" s="630"/>
      <c r="BV375" s="630"/>
      <c r="BW375" s="630"/>
      <c r="BX375" s="630"/>
      <c r="BY375" s="630"/>
      <c r="BZ375" s="630"/>
      <c r="CA375" s="630"/>
      <c r="CB375" s="630"/>
      <c r="CC375" s="630"/>
      <c r="CD375" s="630"/>
      <c r="CE375" s="630"/>
      <c r="CF375" s="630"/>
      <c r="CG375" s="630"/>
      <c r="CH375" s="630"/>
      <c r="CI375" s="630"/>
      <c r="CJ375" s="630"/>
      <c r="CK375" s="630"/>
      <c r="CL375" s="630"/>
      <c r="CM375" s="630"/>
      <c r="CN375" s="630"/>
      <c r="EZ375" s="311">
        <v>900</v>
      </c>
      <c r="FD375" s="311">
        <v>900</v>
      </c>
    </row>
    <row r="376" spans="1:168" s="17" customFormat="1" ht="21.75" customHeight="1">
      <c r="A376" s="202" t="s">
        <v>85</v>
      </c>
      <c r="B376" s="427" t="s">
        <v>160</v>
      </c>
      <c r="C376" s="319" t="s">
        <v>161</v>
      </c>
      <c r="D376" s="163" t="s">
        <v>88</v>
      </c>
      <c r="E376" s="163"/>
      <c r="F376" s="163"/>
      <c r="G376" s="466" t="s">
        <v>186</v>
      </c>
      <c r="H376" s="311">
        <v>3300</v>
      </c>
      <c r="I376" s="166">
        <f t="shared" si="67"/>
        <v>3300</v>
      </c>
      <c r="J376" s="90">
        <f t="shared" si="68"/>
        <v>3300</v>
      </c>
      <c r="K376" s="164"/>
      <c r="L376" s="656">
        <v>45134</v>
      </c>
      <c r="M376" s="656">
        <v>45183</v>
      </c>
      <c r="N376" s="163"/>
      <c r="O376" s="163"/>
      <c r="P376" s="163"/>
      <c r="Q376" s="163"/>
      <c r="R376" s="163"/>
      <c r="S376" s="630"/>
      <c r="T376" s="630"/>
      <c r="U376" s="630"/>
      <c r="V376" s="630"/>
      <c r="W376" s="630"/>
      <c r="X376" s="630"/>
      <c r="Y376" s="630"/>
      <c r="Z376" s="630"/>
      <c r="AA376" s="630"/>
      <c r="AB376" s="630"/>
      <c r="AC376" s="630"/>
      <c r="AD376" s="630"/>
      <c r="AE376" s="630"/>
      <c r="AF376" s="630"/>
      <c r="AG376" s="630"/>
      <c r="AH376" s="630"/>
      <c r="AI376" s="630"/>
      <c r="AJ376" s="630"/>
      <c r="AK376" s="630"/>
      <c r="AL376" s="630"/>
      <c r="AM376" s="630"/>
      <c r="AN376" s="630"/>
      <c r="AO376" s="630"/>
      <c r="AP376" s="630"/>
      <c r="AQ376" s="630"/>
      <c r="AR376" s="630"/>
      <c r="AS376" s="630"/>
      <c r="AT376" s="630"/>
      <c r="AU376" s="630"/>
      <c r="AV376" s="630"/>
      <c r="AW376" s="630"/>
      <c r="AX376" s="630"/>
      <c r="AY376" s="630"/>
      <c r="AZ376" s="630"/>
      <c r="BA376" s="630"/>
      <c r="BB376" s="630"/>
      <c r="BC376" s="630"/>
      <c r="BD376" s="630"/>
      <c r="BE376" s="630"/>
      <c r="BF376" s="630"/>
      <c r="BG376" s="630"/>
      <c r="BH376" s="630"/>
      <c r="BI376" s="630"/>
      <c r="BJ376" s="630"/>
      <c r="BK376" s="630"/>
      <c r="BL376" s="630"/>
      <c r="BM376" s="630"/>
      <c r="BN376" s="630"/>
      <c r="BO376" s="630"/>
      <c r="BP376" s="630"/>
      <c r="BQ376" s="630"/>
      <c r="BR376" s="630"/>
      <c r="BS376" s="630"/>
      <c r="BT376" s="630"/>
      <c r="BU376" s="630"/>
      <c r="BV376" s="630"/>
      <c r="BW376" s="630"/>
      <c r="BX376" s="630"/>
      <c r="BY376" s="630"/>
      <c r="BZ376" s="630"/>
      <c r="CA376" s="630"/>
      <c r="CB376" s="630"/>
      <c r="CC376" s="630"/>
      <c r="CD376" s="630"/>
      <c r="CE376" s="630"/>
      <c r="CF376" s="630"/>
      <c r="CG376" s="630"/>
      <c r="CH376" s="630"/>
      <c r="CI376" s="630"/>
      <c r="CJ376" s="630"/>
      <c r="CK376" s="630"/>
      <c r="CL376" s="630"/>
      <c r="CM376" s="630"/>
      <c r="CN376" s="630"/>
      <c r="EZ376" s="311">
        <v>1700</v>
      </c>
      <c r="FD376" s="311">
        <v>1600</v>
      </c>
    </row>
    <row r="377" spans="1:168" s="17" customFormat="1" ht="21.75" customHeight="1" thickBot="1">
      <c r="A377" s="202" t="s">
        <v>85</v>
      </c>
      <c r="B377" s="430" t="s">
        <v>162</v>
      </c>
      <c r="C377" s="319" t="s">
        <v>163</v>
      </c>
      <c r="D377" s="163" t="s">
        <v>88</v>
      </c>
      <c r="E377" s="163"/>
      <c r="F377" s="163"/>
      <c r="G377" s="466" t="s">
        <v>186</v>
      </c>
      <c r="H377" s="311">
        <v>1800</v>
      </c>
      <c r="I377" s="166">
        <f t="shared" si="67"/>
        <v>1800</v>
      </c>
      <c r="J377" s="90">
        <f t="shared" si="68"/>
        <v>1800</v>
      </c>
      <c r="K377" s="164"/>
      <c r="L377" s="656">
        <v>45134</v>
      </c>
      <c r="M377" s="656">
        <v>45183</v>
      </c>
      <c r="N377" s="163"/>
      <c r="O377" s="163"/>
      <c r="P377" s="163"/>
      <c r="Q377" s="163"/>
      <c r="R377" s="163"/>
      <c r="S377" s="630"/>
      <c r="T377" s="630"/>
      <c r="U377" s="630"/>
      <c r="V377" s="630"/>
      <c r="W377" s="630"/>
      <c r="X377" s="630"/>
      <c r="Y377" s="630"/>
      <c r="Z377" s="630"/>
      <c r="AA377" s="630"/>
      <c r="AB377" s="630"/>
      <c r="AC377" s="630"/>
      <c r="AD377" s="630"/>
      <c r="AE377" s="630"/>
      <c r="AF377" s="630"/>
      <c r="AG377" s="630"/>
      <c r="AH377" s="630"/>
      <c r="AI377" s="630"/>
      <c r="AJ377" s="630"/>
      <c r="AK377" s="630"/>
      <c r="AL377" s="630"/>
      <c r="AM377" s="630"/>
      <c r="AN377" s="630"/>
      <c r="AO377" s="630"/>
      <c r="AP377" s="630"/>
      <c r="AQ377" s="630"/>
      <c r="AR377" s="630"/>
      <c r="AS377" s="630"/>
      <c r="AT377" s="630"/>
      <c r="AU377" s="630"/>
      <c r="AV377" s="630"/>
      <c r="AW377" s="630"/>
      <c r="AX377" s="630"/>
      <c r="AY377" s="630"/>
      <c r="AZ377" s="630"/>
      <c r="BA377" s="630"/>
      <c r="BB377" s="630"/>
      <c r="BC377" s="630"/>
      <c r="BD377" s="630"/>
      <c r="BE377" s="630"/>
      <c r="BF377" s="630"/>
      <c r="BG377" s="630"/>
      <c r="BH377" s="630"/>
      <c r="BI377" s="630"/>
      <c r="BJ377" s="630"/>
      <c r="BK377" s="630"/>
      <c r="BL377" s="630"/>
      <c r="BM377" s="630"/>
      <c r="BN377" s="630"/>
      <c r="BO377" s="630"/>
      <c r="BP377" s="630"/>
      <c r="BQ377" s="630"/>
      <c r="BR377" s="630"/>
      <c r="BS377" s="630"/>
      <c r="BT377" s="630"/>
      <c r="BU377" s="630"/>
      <c r="BV377" s="630"/>
      <c r="BW377" s="630"/>
      <c r="BX377" s="630"/>
      <c r="BY377" s="630"/>
      <c r="BZ377" s="630"/>
      <c r="CA377" s="630"/>
      <c r="CB377" s="630"/>
      <c r="CC377" s="630"/>
      <c r="CD377" s="630"/>
      <c r="CE377" s="630"/>
      <c r="CF377" s="630"/>
      <c r="CG377" s="630"/>
      <c r="CH377" s="630"/>
      <c r="CI377" s="630"/>
      <c r="CJ377" s="630"/>
      <c r="CK377" s="630"/>
      <c r="CL377" s="630"/>
      <c r="CM377" s="630"/>
      <c r="CN377" s="630"/>
      <c r="EZ377" s="311">
        <v>900</v>
      </c>
      <c r="FD377" s="311">
        <v>900</v>
      </c>
    </row>
    <row r="378" spans="1:168" s="17" customFormat="1" ht="21.75" customHeight="1" thickBot="1">
      <c r="A378" s="202" t="s">
        <v>85</v>
      </c>
      <c r="B378" s="320" t="s">
        <v>122</v>
      </c>
      <c r="C378" s="320" t="s">
        <v>164</v>
      </c>
      <c r="D378" s="163" t="s">
        <v>88</v>
      </c>
      <c r="E378" s="163"/>
      <c r="F378" s="163"/>
      <c r="G378" s="466" t="s">
        <v>186</v>
      </c>
      <c r="H378" s="311">
        <v>14200</v>
      </c>
      <c r="I378" s="166">
        <f t="shared" si="67"/>
        <v>14200</v>
      </c>
      <c r="J378" s="90">
        <f t="shared" si="68"/>
        <v>14200</v>
      </c>
      <c r="K378" s="164"/>
      <c r="L378" s="656">
        <v>45134</v>
      </c>
      <c r="M378" s="656">
        <v>45183</v>
      </c>
      <c r="N378" s="163"/>
      <c r="O378" s="163"/>
      <c r="P378" s="163"/>
      <c r="Q378" s="163"/>
      <c r="R378" s="163"/>
      <c r="S378" s="630"/>
      <c r="T378" s="630"/>
      <c r="U378" s="630"/>
      <c r="V378" s="630"/>
      <c r="W378" s="630"/>
      <c r="X378" s="630"/>
      <c r="Y378" s="630"/>
      <c r="Z378" s="630"/>
      <c r="AA378" s="630"/>
      <c r="AB378" s="630"/>
      <c r="AC378" s="630"/>
      <c r="AD378" s="630"/>
      <c r="AE378" s="630"/>
      <c r="AF378" s="630"/>
      <c r="AG378" s="630"/>
      <c r="AH378" s="630"/>
      <c r="AI378" s="630"/>
      <c r="AJ378" s="630"/>
      <c r="AK378" s="630"/>
      <c r="AL378" s="630"/>
      <c r="AM378" s="630"/>
      <c r="AN378" s="630"/>
      <c r="AO378" s="630"/>
      <c r="AP378" s="630"/>
      <c r="AQ378" s="630"/>
      <c r="AR378" s="630"/>
      <c r="AS378" s="630"/>
      <c r="AT378" s="630"/>
      <c r="AU378" s="630"/>
      <c r="AV378" s="630"/>
      <c r="AW378" s="630"/>
      <c r="AX378" s="630"/>
      <c r="AY378" s="630"/>
      <c r="AZ378" s="630"/>
      <c r="BA378" s="630"/>
      <c r="BB378" s="630"/>
      <c r="BC378" s="630"/>
      <c r="BD378" s="630"/>
      <c r="BE378" s="630"/>
      <c r="BF378" s="630"/>
      <c r="BG378" s="630"/>
      <c r="BH378" s="630"/>
      <c r="BI378" s="630"/>
      <c r="BJ378" s="630"/>
      <c r="BK378" s="630"/>
      <c r="BL378" s="630"/>
      <c r="BM378" s="630"/>
      <c r="BN378" s="630"/>
      <c r="BO378" s="630"/>
      <c r="BP378" s="630"/>
      <c r="BQ378" s="630"/>
      <c r="BR378" s="630"/>
      <c r="BS378" s="630"/>
      <c r="BT378" s="630"/>
      <c r="BU378" s="630"/>
      <c r="BV378" s="630"/>
      <c r="BW378" s="630"/>
      <c r="BX378" s="630"/>
      <c r="BY378" s="630"/>
      <c r="BZ378" s="630"/>
      <c r="CA378" s="630"/>
      <c r="CB378" s="630"/>
      <c r="CC378" s="630"/>
      <c r="CD378" s="630"/>
      <c r="CE378" s="630"/>
      <c r="CF378" s="630"/>
      <c r="CG378" s="630"/>
      <c r="CH378" s="630"/>
      <c r="CI378" s="630"/>
      <c r="CJ378" s="630"/>
      <c r="CK378" s="630"/>
      <c r="CL378" s="630"/>
      <c r="CM378" s="630"/>
      <c r="CN378" s="630"/>
      <c r="EZ378" s="311">
        <v>7100</v>
      </c>
      <c r="FD378" s="311">
        <v>7100</v>
      </c>
    </row>
    <row r="379" spans="1:168" s="17" customFormat="1" ht="21.75" customHeight="1">
      <c r="A379" s="202" t="s">
        <v>85</v>
      </c>
      <c r="B379" s="431" t="s">
        <v>165</v>
      </c>
      <c r="C379" s="318" t="s">
        <v>166</v>
      </c>
      <c r="D379" s="163" t="s">
        <v>88</v>
      </c>
      <c r="E379" s="163"/>
      <c r="F379" s="163"/>
      <c r="G379" s="466" t="s">
        <v>186</v>
      </c>
      <c r="H379" s="311">
        <v>1800</v>
      </c>
      <c r="I379" s="166">
        <f t="shared" si="67"/>
        <v>1800</v>
      </c>
      <c r="J379" s="90">
        <f t="shared" si="68"/>
        <v>1800</v>
      </c>
      <c r="K379" s="164"/>
      <c r="L379" s="656">
        <v>45134</v>
      </c>
      <c r="M379" s="656">
        <v>45183</v>
      </c>
      <c r="N379" s="163"/>
      <c r="O379" s="163"/>
      <c r="P379" s="163"/>
      <c r="Q379" s="163"/>
      <c r="R379" s="163"/>
      <c r="S379" s="630"/>
      <c r="T379" s="630"/>
      <c r="U379" s="630"/>
      <c r="V379" s="630"/>
      <c r="W379" s="630"/>
      <c r="X379" s="630"/>
      <c r="Y379" s="630"/>
      <c r="Z379" s="630"/>
      <c r="AA379" s="630"/>
      <c r="AB379" s="630"/>
      <c r="AC379" s="630"/>
      <c r="AD379" s="630"/>
      <c r="AE379" s="630"/>
      <c r="AF379" s="630"/>
      <c r="AG379" s="630"/>
      <c r="AH379" s="630"/>
      <c r="AI379" s="630"/>
      <c r="AJ379" s="630"/>
      <c r="AK379" s="630"/>
      <c r="AL379" s="630"/>
      <c r="AM379" s="630"/>
      <c r="AN379" s="630"/>
      <c r="AO379" s="630"/>
      <c r="AP379" s="630"/>
      <c r="AQ379" s="630"/>
      <c r="AR379" s="630"/>
      <c r="AS379" s="630"/>
      <c r="AT379" s="630"/>
      <c r="AU379" s="630"/>
      <c r="AV379" s="630"/>
      <c r="AW379" s="630"/>
      <c r="AX379" s="630"/>
      <c r="AY379" s="630"/>
      <c r="AZ379" s="630"/>
      <c r="BA379" s="630"/>
      <c r="BB379" s="630"/>
      <c r="BC379" s="630"/>
      <c r="BD379" s="630"/>
      <c r="BE379" s="630"/>
      <c r="BF379" s="630"/>
      <c r="BG379" s="630"/>
      <c r="BH379" s="630"/>
      <c r="BI379" s="630"/>
      <c r="BJ379" s="630"/>
      <c r="BK379" s="630"/>
      <c r="BL379" s="630"/>
      <c r="BM379" s="630"/>
      <c r="BN379" s="630"/>
      <c r="BO379" s="630"/>
      <c r="BP379" s="630"/>
      <c r="BQ379" s="630"/>
      <c r="BR379" s="630"/>
      <c r="BS379" s="630"/>
      <c r="BT379" s="630"/>
      <c r="BU379" s="630"/>
      <c r="BV379" s="630"/>
      <c r="BW379" s="630"/>
      <c r="BX379" s="630"/>
      <c r="BY379" s="630"/>
      <c r="BZ379" s="630"/>
      <c r="CA379" s="630"/>
      <c r="CB379" s="630"/>
      <c r="CC379" s="630"/>
      <c r="CD379" s="630"/>
      <c r="CE379" s="630"/>
      <c r="CF379" s="630"/>
      <c r="CG379" s="630"/>
      <c r="CH379" s="630"/>
      <c r="CI379" s="630"/>
      <c r="CJ379" s="630"/>
      <c r="CK379" s="630"/>
      <c r="CL379" s="630"/>
      <c r="CM379" s="630"/>
      <c r="CN379" s="630"/>
      <c r="EZ379" s="311">
        <v>900</v>
      </c>
      <c r="FD379" s="311">
        <v>900</v>
      </c>
    </row>
    <row r="380" spans="1:168" s="17" customFormat="1" ht="21.75" customHeight="1">
      <c r="A380" s="202" t="s">
        <v>85</v>
      </c>
      <c r="B380" s="427" t="s">
        <v>167</v>
      </c>
      <c r="C380" s="316" t="s">
        <v>168</v>
      </c>
      <c r="D380" s="163" t="s">
        <v>88</v>
      </c>
      <c r="E380" s="163"/>
      <c r="F380" s="163"/>
      <c r="G380" s="466" t="s">
        <v>186</v>
      </c>
      <c r="H380" s="311">
        <v>3300</v>
      </c>
      <c r="I380" s="166">
        <f t="shared" si="67"/>
        <v>3300</v>
      </c>
      <c r="J380" s="90">
        <f t="shared" si="68"/>
        <v>3300</v>
      </c>
      <c r="K380" s="164"/>
      <c r="L380" s="656">
        <v>45134</v>
      </c>
      <c r="M380" s="656">
        <v>45183</v>
      </c>
      <c r="N380" s="163"/>
      <c r="O380" s="163"/>
      <c r="P380" s="163"/>
      <c r="Q380" s="163"/>
      <c r="R380" s="163"/>
      <c r="S380" s="630"/>
      <c r="T380" s="630"/>
      <c r="U380" s="630"/>
      <c r="V380" s="630"/>
      <c r="W380" s="630"/>
      <c r="X380" s="630"/>
      <c r="Y380" s="630"/>
      <c r="Z380" s="630"/>
      <c r="AA380" s="630"/>
      <c r="AB380" s="630"/>
      <c r="AC380" s="630"/>
      <c r="AD380" s="630"/>
      <c r="AE380" s="630"/>
      <c r="AF380" s="630"/>
      <c r="AG380" s="630"/>
      <c r="AH380" s="630"/>
      <c r="AI380" s="630"/>
      <c r="AJ380" s="630"/>
      <c r="AK380" s="630"/>
      <c r="AL380" s="630"/>
      <c r="AM380" s="630"/>
      <c r="AN380" s="630"/>
      <c r="AO380" s="630"/>
      <c r="AP380" s="630"/>
      <c r="AQ380" s="630"/>
      <c r="AR380" s="630"/>
      <c r="AS380" s="630"/>
      <c r="AT380" s="630"/>
      <c r="AU380" s="630"/>
      <c r="AV380" s="630"/>
      <c r="AW380" s="630"/>
      <c r="AX380" s="630"/>
      <c r="AY380" s="630"/>
      <c r="AZ380" s="630"/>
      <c r="BA380" s="630"/>
      <c r="BB380" s="630"/>
      <c r="BC380" s="630"/>
      <c r="BD380" s="630"/>
      <c r="BE380" s="630"/>
      <c r="BF380" s="630"/>
      <c r="BG380" s="630"/>
      <c r="BH380" s="630"/>
      <c r="BI380" s="630"/>
      <c r="BJ380" s="630"/>
      <c r="BK380" s="630"/>
      <c r="BL380" s="630"/>
      <c r="BM380" s="630"/>
      <c r="BN380" s="630"/>
      <c r="BO380" s="630"/>
      <c r="BP380" s="630"/>
      <c r="BQ380" s="630"/>
      <c r="BR380" s="630"/>
      <c r="BS380" s="630"/>
      <c r="BT380" s="630"/>
      <c r="BU380" s="630"/>
      <c r="BV380" s="630"/>
      <c r="BW380" s="630"/>
      <c r="BX380" s="630"/>
      <c r="BY380" s="630"/>
      <c r="BZ380" s="630"/>
      <c r="CA380" s="630"/>
      <c r="CB380" s="630"/>
      <c r="CC380" s="630"/>
      <c r="CD380" s="630"/>
      <c r="CE380" s="630"/>
      <c r="CF380" s="630"/>
      <c r="CG380" s="630"/>
      <c r="CH380" s="630"/>
      <c r="CI380" s="630"/>
      <c r="CJ380" s="630"/>
      <c r="CK380" s="630"/>
      <c r="CL380" s="630"/>
      <c r="CM380" s="630"/>
      <c r="CN380" s="630"/>
      <c r="EZ380" s="311">
        <v>1600</v>
      </c>
      <c r="FD380" s="311">
        <v>1700</v>
      </c>
    </row>
    <row r="381" spans="1:168" s="17" customFormat="1" ht="21.75" customHeight="1">
      <c r="A381" s="202" t="s">
        <v>85</v>
      </c>
      <c r="B381" s="427" t="s">
        <v>177</v>
      </c>
      <c r="C381" s="316" t="s">
        <v>170</v>
      </c>
      <c r="D381" s="163" t="s">
        <v>88</v>
      </c>
      <c r="E381" s="163"/>
      <c r="F381" s="163"/>
      <c r="G381" s="466" t="s">
        <v>186</v>
      </c>
      <c r="H381" s="311">
        <v>1900</v>
      </c>
      <c r="I381" s="166">
        <f t="shared" si="67"/>
        <v>1900</v>
      </c>
      <c r="J381" s="90">
        <f t="shared" si="68"/>
        <v>1900</v>
      </c>
      <c r="K381" s="164"/>
      <c r="L381" s="656">
        <v>45134</v>
      </c>
      <c r="M381" s="656">
        <v>45183</v>
      </c>
      <c r="N381" s="163"/>
      <c r="O381" s="163"/>
      <c r="P381" s="163"/>
      <c r="Q381" s="163"/>
      <c r="R381" s="163"/>
      <c r="S381" s="630"/>
      <c r="T381" s="630"/>
      <c r="U381" s="630"/>
      <c r="V381" s="630"/>
      <c r="W381" s="630"/>
      <c r="X381" s="630"/>
      <c r="Y381" s="630"/>
      <c r="Z381" s="630"/>
      <c r="AA381" s="630"/>
      <c r="AB381" s="630"/>
      <c r="AC381" s="630"/>
      <c r="AD381" s="630"/>
      <c r="AE381" s="630"/>
      <c r="AF381" s="630"/>
      <c r="AG381" s="630"/>
      <c r="AH381" s="630"/>
      <c r="AI381" s="630"/>
      <c r="AJ381" s="630"/>
      <c r="AK381" s="630"/>
      <c r="AL381" s="630"/>
      <c r="AM381" s="630"/>
      <c r="AN381" s="630"/>
      <c r="AO381" s="630"/>
      <c r="AP381" s="630"/>
      <c r="AQ381" s="630"/>
      <c r="AR381" s="630"/>
      <c r="AS381" s="630"/>
      <c r="AT381" s="630"/>
      <c r="AU381" s="630"/>
      <c r="AV381" s="630"/>
      <c r="AW381" s="630"/>
      <c r="AX381" s="630"/>
      <c r="AY381" s="630"/>
      <c r="AZ381" s="630"/>
      <c r="BA381" s="630"/>
      <c r="BB381" s="630"/>
      <c r="BC381" s="630"/>
      <c r="BD381" s="630"/>
      <c r="BE381" s="630"/>
      <c r="BF381" s="630"/>
      <c r="BG381" s="630"/>
      <c r="BH381" s="630"/>
      <c r="BI381" s="630"/>
      <c r="BJ381" s="630"/>
      <c r="BK381" s="630"/>
      <c r="BL381" s="630"/>
      <c r="BM381" s="630"/>
      <c r="BN381" s="630"/>
      <c r="BO381" s="630"/>
      <c r="BP381" s="630"/>
      <c r="BQ381" s="630"/>
      <c r="BR381" s="630"/>
      <c r="BS381" s="630"/>
      <c r="BT381" s="630"/>
      <c r="BU381" s="630"/>
      <c r="BV381" s="630"/>
      <c r="BW381" s="630"/>
      <c r="BX381" s="630"/>
      <c r="BY381" s="630"/>
      <c r="BZ381" s="630"/>
      <c r="CA381" s="630"/>
      <c r="CB381" s="630"/>
      <c r="CC381" s="630"/>
      <c r="CD381" s="630"/>
      <c r="CE381" s="630"/>
      <c r="CF381" s="630"/>
      <c r="CG381" s="630"/>
      <c r="CH381" s="630"/>
      <c r="CI381" s="630"/>
      <c r="CJ381" s="630"/>
      <c r="CK381" s="630"/>
      <c r="CL381" s="630"/>
      <c r="CM381" s="630"/>
      <c r="CN381" s="630"/>
      <c r="EZ381" s="311">
        <v>1000</v>
      </c>
      <c r="FD381" s="311">
        <v>900</v>
      </c>
    </row>
    <row r="382" spans="1:168" s="17" customFormat="1" ht="21.75" customHeight="1">
      <c r="A382" s="202" t="s">
        <v>85</v>
      </c>
      <c r="B382" s="163"/>
      <c r="C382" s="163"/>
      <c r="D382" s="163"/>
      <c r="E382" s="163"/>
      <c r="F382" s="163"/>
      <c r="G382" s="164"/>
      <c r="H382" s="164">
        <f>SUM(H361:H381)</f>
        <v>122400</v>
      </c>
      <c r="I382" s="164">
        <f>SUM(I361:I381)</f>
        <v>122400</v>
      </c>
      <c r="J382" s="164">
        <f>SUM(J361:J381)</f>
        <v>122400</v>
      </c>
      <c r="K382" s="164"/>
      <c r="L382" s="164"/>
      <c r="M382" s="164"/>
      <c r="N382" s="163"/>
      <c r="O382" s="163"/>
      <c r="P382" s="163"/>
      <c r="Q382" s="163"/>
      <c r="R382" s="163"/>
      <c r="S382" s="630"/>
      <c r="T382" s="630"/>
      <c r="U382" s="630"/>
      <c r="V382" s="630"/>
      <c r="W382" s="630"/>
      <c r="X382" s="630"/>
      <c r="Y382" s="630"/>
      <c r="Z382" s="630"/>
      <c r="AA382" s="630"/>
      <c r="AB382" s="630"/>
      <c r="AC382" s="630"/>
      <c r="AD382" s="630"/>
      <c r="AE382" s="630"/>
      <c r="AF382" s="630"/>
      <c r="AG382" s="630"/>
      <c r="AH382" s="630"/>
      <c r="AI382" s="630"/>
      <c r="AJ382" s="630"/>
      <c r="AK382" s="630"/>
      <c r="AL382" s="630"/>
      <c r="AM382" s="630"/>
      <c r="AN382" s="630"/>
      <c r="AO382" s="630"/>
      <c r="AP382" s="630"/>
      <c r="AQ382" s="630"/>
      <c r="AR382" s="630"/>
      <c r="AS382" s="630"/>
      <c r="AT382" s="630"/>
      <c r="AU382" s="630"/>
      <c r="AV382" s="630"/>
      <c r="AW382" s="630"/>
      <c r="AX382" s="630"/>
      <c r="AY382" s="630"/>
      <c r="AZ382" s="630"/>
      <c r="BA382" s="630"/>
      <c r="BB382" s="630"/>
      <c r="BC382" s="630"/>
      <c r="BD382" s="630"/>
      <c r="BE382" s="630"/>
      <c r="BF382" s="630"/>
      <c r="BG382" s="630"/>
      <c r="BH382" s="630"/>
      <c r="BI382" s="630"/>
      <c r="BJ382" s="630"/>
      <c r="BK382" s="630"/>
      <c r="BL382" s="630"/>
      <c r="BM382" s="630"/>
      <c r="BN382" s="630"/>
      <c r="BO382" s="630"/>
      <c r="BP382" s="630"/>
      <c r="BQ382" s="630"/>
      <c r="BR382" s="630"/>
      <c r="BS382" s="630"/>
      <c r="BT382" s="630"/>
      <c r="BU382" s="630"/>
      <c r="BV382" s="630"/>
      <c r="BW382" s="630"/>
      <c r="BX382" s="630"/>
      <c r="BY382" s="630"/>
      <c r="BZ382" s="630"/>
      <c r="CA382" s="630"/>
      <c r="CB382" s="630"/>
      <c r="CC382" s="630"/>
      <c r="CD382" s="630"/>
      <c r="CE382" s="630"/>
      <c r="CF382" s="630"/>
      <c r="CG382" s="630"/>
      <c r="CH382" s="630"/>
      <c r="CI382" s="630"/>
      <c r="CJ382" s="630"/>
      <c r="CK382" s="630"/>
      <c r="CL382" s="630"/>
      <c r="CM382" s="630"/>
      <c r="CN382" s="630"/>
    </row>
    <row r="383" spans="1:168" s="17" customFormat="1" ht="21.75" customHeight="1">
      <c r="A383" s="202" t="s">
        <v>85</v>
      </c>
      <c r="B383" s="427" t="s">
        <v>131</v>
      </c>
      <c r="C383" s="261" t="s">
        <v>132</v>
      </c>
      <c r="D383" s="163" t="s">
        <v>88</v>
      </c>
      <c r="E383" s="163"/>
      <c r="F383" s="163"/>
      <c r="G383" s="466" t="s">
        <v>187</v>
      </c>
      <c r="H383" s="311">
        <v>1000</v>
      </c>
      <c r="I383" s="166">
        <f t="shared" ref="I383:I403" si="69">SUM(AG383:FM383)</f>
        <v>1000</v>
      </c>
      <c r="J383" s="90">
        <f t="shared" ref="J383:J403" si="70">SUM(O383:LS383)</f>
        <v>1000</v>
      </c>
      <c r="K383" s="164"/>
      <c r="L383" s="656">
        <v>45176</v>
      </c>
      <c r="M383" s="656">
        <v>45216</v>
      </c>
      <c r="N383" s="163"/>
      <c r="O383" s="163"/>
      <c r="P383" s="163"/>
      <c r="Q383" s="163"/>
      <c r="R383" s="163"/>
      <c r="S383" s="630"/>
      <c r="T383" s="630"/>
      <c r="U383" s="630"/>
      <c r="V383" s="630"/>
      <c r="W383" s="630"/>
      <c r="X383" s="630"/>
      <c r="Y383" s="630"/>
      <c r="Z383" s="630"/>
      <c r="AA383" s="630"/>
      <c r="AB383" s="630"/>
      <c r="AC383" s="630"/>
      <c r="AD383" s="630"/>
      <c r="AE383" s="630"/>
      <c r="AF383" s="630"/>
      <c r="AG383" s="630"/>
      <c r="AH383" s="630"/>
      <c r="AI383" s="630"/>
      <c r="AJ383" s="630"/>
      <c r="AK383" s="630"/>
      <c r="AL383" s="630"/>
      <c r="AM383" s="630"/>
      <c r="AN383" s="630"/>
      <c r="AO383" s="630"/>
      <c r="AP383" s="630"/>
      <c r="AQ383" s="630"/>
      <c r="AR383" s="630"/>
      <c r="AS383" s="630"/>
      <c r="AT383" s="630"/>
      <c r="AU383" s="630"/>
      <c r="AV383" s="630"/>
      <c r="AW383" s="630"/>
      <c r="AX383" s="630"/>
      <c r="AY383" s="630"/>
      <c r="AZ383" s="630"/>
      <c r="BA383" s="630"/>
      <c r="BB383" s="630"/>
      <c r="BC383" s="630"/>
      <c r="BD383" s="630"/>
      <c r="BE383" s="630"/>
      <c r="BF383" s="630"/>
      <c r="BG383" s="630"/>
      <c r="BH383" s="630"/>
      <c r="BI383" s="630"/>
      <c r="BJ383" s="630"/>
      <c r="BK383" s="630"/>
      <c r="BL383" s="630"/>
      <c r="BM383" s="630"/>
      <c r="BN383" s="630"/>
      <c r="BO383" s="630"/>
      <c r="BP383" s="630"/>
      <c r="BQ383" s="630"/>
      <c r="BR383" s="630"/>
      <c r="BS383" s="630"/>
      <c r="BT383" s="630"/>
      <c r="BU383" s="630"/>
      <c r="BV383" s="630"/>
      <c r="BW383" s="630"/>
      <c r="BX383" s="630"/>
      <c r="BY383" s="630"/>
      <c r="BZ383" s="630"/>
      <c r="CA383" s="630"/>
      <c r="CB383" s="630"/>
      <c r="CC383" s="630"/>
      <c r="CD383" s="630"/>
      <c r="CE383" s="630"/>
      <c r="CF383" s="630"/>
      <c r="CG383" s="630"/>
      <c r="CH383" s="630"/>
      <c r="CI383" s="630"/>
      <c r="CJ383" s="630"/>
      <c r="CK383" s="630"/>
      <c r="CL383" s="630"/>
      <c r="CM383" s="630"/>
      <c r="CN383" s="630"/>
      <c r="FI383" s="311">
        <v>500</v>
      </c>
      <c r="FL383" s="311">
        <v>500</v>
      </c>
    </row>
    <row r="384" spans="1:168" s="17" customFormat="1" ht="21.75" customHeight="1">
      <c r="A384" s="202" t="s">
        <v>85</v>
      </c>
      <c r="B384" s="427" t="s">
        <v>134</v>
      </c>
      <c r="C384" s="261" t="s">
        <v>135</v>
      </c>
      <c r="D384" s="163" t="s">
        <v>88</v>
      </c>
      <c r="E384" s="163"/>
      <c r="F384" s="163"/>
      <c r="G384" s="466" t="s">
        <v>187</v>
      </c>
      <c r="H384" s="311">
        <v>3600</v>
      </c>
      <c r="I384" s="166">
        <f t="shared" si="69"/>
        <v>3600</v>
      </c>
      <c r="J384" s="90">
        <f t="shared" si="70"/>
        <v>3600</v>
      </c>
      <c r="K384" s="164"/>
      <c r="L384" s="656">
        <v>45176</v>
      </c>
      <c r="M384" s="656">
        <v>45216</v>
      </c>
      <c r="N384" s="163"/>
      <c r="O384" s="163"/>
      <c r="P384" s="163"/>
      <c r="Q384" s="163"/>
      <c r="R384" s="163"/>
      <c r="S384" s="630"/>
      <c r="T384" s="630"/>
      <c r="U384" s="630"/>
      <c r="V384" s="630"/>
      <c r="W384" s="630"/>
      <c r="X384" s="630"/>
      <c r="Y384" s="630"/>
      <c r="Z384" s="630"/>
      <c r="AA384" s="630"/>
      <c r="AB384" s="630"/>
      <c r="AC384" s="630"/>
      <c r="AD384" s="630"/>
      <c r="AE384" s="630"/>
      <c r="AF384" s="630"/>
      <c r="AG384" s="630"/>
      <c r="AH384" s="630"/>
      <c r="AI384" s="630"/>
      <c r="AJ384" s="630"/>
      <c r="AK384" s="630"/>
      <c r="AL384" s="630"/>
      <c r="AM384" s="630"/>
      <c r="AN384" s="630"/>
      <c r="AO384" s="630"/>
      <c r="AP384" s="630"/>
      <c r="AQ384" s="630"/>
      <c r="AR384" s="630"/>
      <c r="AS384" s="630"/>
      <c r="AT384" s="630"/>
      <c r="AU384" s="630"/>
      <c r="AV384" s="630"/>
      <c r="AW384" s="630"/>
      <c r="AX384" s="630"/>
      <c r="AY384" s="630"/>
      <c r="AZ384" s="630"/>
      <c r="BA384" s="630"/>
      <c r="BB384" s="630"/>
      <c r="BC384" s="630"/>
      <c r="BD384" s="630"/>
      <c r="BE384" s="630"/>
      <c r="BF384" s="630"/>
      <c r="BG384" s="630"/>
      <c r="BH384" s="630"/>
      <c r="BI384" s="630"/>
      <c r="BJ384" s="630"/>
      <c r="BK384" s="630"/>
      <c r="BL384" s="630"/>
      <c r="BM384" s="630"/>
      <c r="BN384" s="630"/>
      <c r="BO384" s="630"/>
      <c r="BP384" s="630"/>
      <c r="BQ384" s="630"/>
      <c r="BR384" s="630"/>
      <c r="BS384" s="630"/>
      <c r="BT384" s="630"/>
      <c r="BU384" s="630"/>
      <c r="BV384" s="630"/>
      <c r="BW384" s="630"/>
      <c r="BX384" s="630"/>
      <c r="BY384" s="630"/>
      <c r="BZ384" s="630"/>
      <c r="CA384" s="630"/>
      <c r="CB384" s="630"/>
      <c r="CC384" s="630"/>
      <c r="CD384" s="630"/>
      <c r="CE384" s="630"/>
      <c r="CF384" s="630"/>
      <c r="CG384" s="630"/>
      <c r="CH384" s="630"/>
      <c r="CI384" s="630"/>
      <c r="CJ384" s="630"/>
      <c r="CK384" s="630"/>
      <c r="CL384" s="630"/>
      <c r="CM384" s="630"/>
      <c r="CN384" s="630"/>
      <c r="FI384" s="311">
        <v>1800</v>
      </c>
      <c r="FL384" s="311">
        <v>1800</v>
      </c>
    </row>
    <row r="385" spans="1:168" s="17" customFormat="1" ht="21.75" customHeight="1" thickBot="1">
      <c r="A385" s="202" t="s">
        <v>85</v>
      </c>
      <c r="B385" s="430" t="s">
        <v>136</v>
      </c>
      <c r="C385" s="428" t="s">
        <v>137</v>
      </c>
      <c r="D385" s="163" t="s">
        <v>88</v>
      </c>
      <c r="E385" s="163"/>
      <c r="F385" s="163"/>
      <c r="G385" s="466" t="s">
        <v>187</v>
      </c>
      <c r="H385" s="311">
        <v>4200</v>
      </c>
      <c r="I385" s="166">
        <f t="shared" si="69"/>
        <v>4200</v>
      </c>
      <c r="J385" s="90">
        <f t="shared" si="70"/>
        <v>4200</v>
      </c>
      <c r="K385" s="164"/>
      <c r="L385" s="656">
        <v>45176</v>
      </c>
      <c r="M385" s="656">
        <v>45216</v>
      </c>
      <c r="N385" s="163"/>
      <c r="O385" s="163"/>
      <c r="P385" s="163"/>
      <c r="Q385" s="163"/>
      <c r="R385" s="163"/>
      <c r="S385" s="630"/>
      <c r="T385" s="630"/>
      <c r="U385" s="630"/>
      <c r="V385" s="630"/>
      <c r="W385" s="630"/>
      <c r="X385" s="630"/>
      <c r="Y385" s="630"/>
      <c r="Z385" s="630"/>
      <c r="AA385" s="630"/>
      <c r="AB385" s="630"/>
      <c r="AC385" s="630"/>
      <c r="AD385" s="630"/>
      <c r="AE385" s="630"/>
      <c r="AF385" s="630"/>
      <c r="AG385" s="630"/>
      <c r="AH385" s="630"/>
      <c r="AI385" s="630"/>
      <c r="AJ385" s="630"/>
      <c r="AK385" s="630"/>
      <c r="AL385" s="630"/>
      <c r="AM385" s="630"/>
      <c r="AN385" s="630"/>
      <c r="AO385" s="630"/>
      <c r="AP385" s="630"/>
      <c r="AQ385" s="630"/>
      <c r="AR385" s="630"/>
      <c r="AS385" s="630"/>
      <c r="AT385" s="630"/>
      <c r="AU385" s="630"/>
      <c r="AV385" s="630"/>
      <c r="AW385" s="630"/>
      <c r="AX385" s="630"/>
      <c r="AY385" s="630"/>
      <c r="AZ385" s="630"/>
      <c r="BA385" s="630"/>
      <c r="BB385" s="630"/>
      <c r="BC385" s="630"/>
      <c r="BD385" s="630"/>
      <c r="BE385" s="630"/>
      <c r="BF385" s="630"/>
      <c r="BG385" s="630"/>
      <c r="BH385" s="630"/>
      <c r="BI385" s="630"/>
      <c r="BJ385" s="630"/>
      <c r="BK385" s="630"/>
      <c r="BL385" s="630"/>
      <c r="BM385" s="630"/>
      <c r="BN385" s="630"/>
      <c r="BO385" s="630"/>
      <c r="BP385" s="630"/>
      <c r="BQ385" s="630"/>
      <c r="BR385" s="630"/>
      <c r="BS385" s="630"/>
      <c r="BT385" s="630"/>
      <c r="BU385" s="630"/>
      <c r="BV385" s="630"/>
      <c r="BW385" s="630"/>
      <c r="BX385" s="630"/>
      <c r="BY385" s="630"/>
      <c r="BZ385" s="630"/>
      <c r="CA385" s="630"/>
      <c r="CB385" s="630"/>
      <c r="CC385" s="630"/>
      <c r="CD385" s="630"/>
      <c r="CE385" s="630"/>
      <c r="CF385" s="630"/>
      <c r="CG385" s="630"/>
      <c r="CH385" s="630"/>
      <c r="CI385" s="630"/>
      <c r="CJ385" s="630"/>
      <c r="CK385" s="630"/>
      <c r="CL385" s="630"/>
      <c r="CM385" s="630"/>
      <c r="CN385" s="630"/>
      <c r="FI385" s="311">
        <v>2100</v>
      </c>
      <c r="FL385" s="311">
        <v>2100</v>
      </c>
    </row>
    <row r="386" spans="1:168" s="17" customFormat="1" ht="21.75" customHeight="1" thickBot="1">
      <c r="A386" s="202" t="s">
        <v>85</v>
      </c>
      <c r="B386" s="345" t="s">
        <v>94</v>
      </c>
      <c r="C386" s="345" t="s">
        <v>138</v>
      </c>
      <c r="D386" s="163" t="s">
        <v>88</v>
      </c>
      <c r="E386" s="163"/>
      <c r="F386" s="163"/>
      <c r="G386" s="466" t="s">
        <v>187</v>
      </c>
      <c r="H386" s="311">
        <v>19300</v>
      </c>
      <c r="I386" s="166">
        <f t="shared" si="69"/>
        <v>19300</v>
      </c>
      <c r="J386" s="90">
        <f t="shared" si="70"/>
        <v>19300</v>
      </c>
      <c r="K386" s="164"/>
      <c r="L386" s="656">
        <v>45176</v>
      </c>
      <c r="M386" s="656">
        <v>45216</v>
      </c>
      <c r="N386" s="163"/>
      <c r="O386" s="163"/>
      <c r="P386" s="163"/>
      <c r="Q386" s="163"/>
      <c r="R386" s="163"/>
      <c r="S386" s="630"/>
      <c r="T386" s="630"/>
      <c r="U386" s="630"/>
      <c r="V386" s="630"/>
      <c r="W386" s="630"/>
      <c r="X386" s="630"/>
      <c r="Y386" s="630"/>
      <c r="Z386" s="630"/>
      <c r="AA386" s="630"/>
      <c r="AB386" s="630"/>
      <c r="AC386" s="630"/>
      <c r="AD386" s="630"/>
      <c r="AE386" s="630"/>
      <c r="AF386" s="630"/>
      <c r="AG386" s="630"/>
      <c r="AH386" s="630"/>
      <c r="AI386" s="630"/>
      <c r="AJ386" s="630"/>
      <c r="AK386" s="630"/>
      <c r="AL386" s="630"/>
      <c r="AM386" s="630"/>
      <c r="AN386" s="630"/>
      <c r="AO386" s="630"/>
      <c r="AP386" s="630"/>
      <c r="AQ386" s="630"/>
      <c r="AR386" s="630"/>
      <c r="AS386" s="630"/>
      <c r="AT386" s="630"/>
      <c r="AU386" s="630"/>
      <c r="AV386" s="630"/>
      <c r="AW386" s="630"/>
      <c r="AX386" s="630"/>
      <c r="AY386" s="630"/>
      <c r="AZ386" s="630"/>
      <c r="BA386" s="630"/>
      <c r="BB386" s="630"/>
      <c r="BC386" s="630"/>
      <c r="BD386" s="630"/>
      <c r="BE386" s="630"/>
      <c r="BF386" s="630"/>
      <c r="BG386" s="630"/>
      <c r="BH386" s="630"/>
      <c r="BI386" s="630"/>
      <c r="BJ386" s="630"/>
      <c r="BK386" s="630"/>
      <c r="BL386" s="630"/>
      <c r="BM386" s="630"/>
      <c r="BN386" s="630"/>
      <c r="BO386" s="630"/>
      <c r="BP386" s="630"/>
      <c r="BQ386" s="630"/>
      <c r="BR386" s="630"/>
      <c r="BS386" s="630"/>
      <c r="BT386" s="630"/>
      <c r="BU386" s="630"/>
      <c r="BV386" s="630"/>
      <c r="BW386" s="630"/>
      <c r="BX386" s="630"/>
      <c r="BY386" s="630"/>
      <c r="BZ386" s="630"/>
      <c r="CA386" s="630"/>
      <c r="CB386" s="630"/>
      <c r="CC386" s="630"/>
      <c r="CD386" s="630"/>
      <c r="CE386" s="630"/>
      <c r="CF386" s="630"/>
      <c r="CG386" s="630"/>
      <c r="CH386" s="630"/>
      <c r="CI386" s="630"/>
      <c r="CJ386" s="630"/>
      <c r="CK386" s="630"/>
      <c r="CL386" s="630"/>
      <c r="CM386" s="630"/>
      <c r="CN386" s="630"/>
      <c r="FI386" s="311">
        <v>9600</v>
      </c>
      <c r="FL386" s="311">
        <v>9700</v>
      </c>
    </row>
    <row r="387" spans="1:168" s="17" customFormat="1" ht="21.75" customHeight="1">
      <c r="A387" s="202" t="s">
        <v>85</v>
      </c>
      <c r="B387" s="431" t="s">
        <v>139</v>
      </c>
      <c r="C387" s="429" t="s">
        <v>140</v>
      </c>
      <c r="D387" s="163" t="s">
        <v>88</v>
      </c>
      <c r="E387" s="163"/>
      <c r="F387" s="163"/>
      <c r="G387" s="466" t="s">
        <v>187</v>
      </c>
      <c r="H387" s="311">
        <v>2000</v>
      </c>
      <c r="I387" s="166">
        <f t="shared" si="69"/>
        <v>2000</v>
      </c>
      <c r="J387" s="90">
        <f t="shared" si="70"/>
        <v>2000</v>
      </c>
      <c r="K387" s="164"/>
      <c r="L387" s="656">
        <v>45176</v>
      </c>
      <c r="M387" s="656">
        <v>45216</v>
      </c>
      <c r="N387" s="163"/>
      <c r="O387" s="163"/>
      <c r="P387" s="163"/>
      <c r="Q387" s="163"/>
      <c r="R387" s="163"/>
      <c r="S387" s="630"/>
      <c r="T387" s="630"/>
      <c r="U387" s="630"/>
      <c r="V387" s="630"/>
      <c r="W387" s="630"/>
      <c r="X387" s="630"/>
      <c r="Y387" s="630"/>
      <c r="Z387" s="630"/>
      <c r="AA387" s="630"/>
      <c r="AB387" s="630"/>
      <c r="AC387" s="630"/>
      <c r="AD387" s="630"/>
      <c r="AE387" s="630"/>
      <c r="AF387" s="630"/>
      <c r="AG387" s="630"/>
      <c r="AH387" s="630"/>
      <c r="AI387" s="630"/>
      <c r="AJ387" s="630"/>
      <c r="AK387" s="630"/>
      <c r="AL387" s="630"/>
      <c r="AM387" s="630"/>
      <c r="AN387" s="630"/>
      <c r="AO387" s="630"/>
      <c r="AP387" s="630"/>
      <c r="AQ387" s="630"/>
      <c r="AR387" s="630"/>
      <c r="AS387" s="630"/>
      <c r="AT387" s="630"/>
      <c r="AU387" s="630"/>
      <c r="AV387" s="630"/>
      <c r="AW387" s="630"/>
      <c r="AX387" s="630"/>
      <c r="AY387" s="630"/>
      <c r="AZ387" s="630"/>
      <c r="BA387" s="630"/>
      <c r="BB387" s="630"/>
      <c r="BC387" s="630"/>
      <c r="BD387" s="630"/>
      <c r="BE387" s="630"/>
      <c r="BF387" s="630"/>
      <c r="BG387" s="630"/>
      <c r="BH387" s="630"/>
      <c r="BI387" s="630"/>
      <c r="BJ387" s="630"/>
      <c r="BK387" s="630"/>
      <c r="BL387" s="630"/>
      <c r="BM387" s="630"/>
      <c r="BN387" s="630"/>
      <c r="BO387" s="630"/>
      <c r="BP387" s="630"/>
      <c r="BQ387" s="630"/>
      <c r="BR387" s="630"/>
      <c r="BS387" s="630"/>
      <c r="BT387" s="630"/>
      <c r="BU387" s="630"/>
      <c r="BV387" s="630"/>
      <c r="BW387" s="630"/>
      <c r="BX387" s="630"/>
      <c r="BY387" s="630"/>
      <c r="BZ387" s="630"/>
      <c r="CA387" s="630"/>
      <c r="CB387" s="630"/>
      <c r="CC387" s="630"/>
      <c r="CD387" s="630"/>
      <c r="CE387" s="630"/>
      <c r="CF387" s="630"/>
      <c r="CG387" s="630"/>
      <c r="CH387" s="630"/>
      <c r="CI387" s="630"/>
      <c r="CJ387" s="630"/>
      <c r="CK387" s="630"/>
      <c r="CL387" s="630"/>
      <c r="CM387" s="630"/>
      <c r="CN387" s="630"/>
      <c r="FI387" s="311">
        <v>1000</v>
      </c>
      <c r="FL387" s="311">
        <v>1000</v>
      </c>
    </row>
    <row r="388" spans="1:168" s="17" customFormat="1" ht="21.75" customHeight="1">
      <c r="A388" s="202" t="s">
        <v>85</v>
      </c>
      <c r="B388" s="427" t="s">
        <v>141</v>
      </c>
      <c r="C388" s="429" t="s">
        <v>142</v>
      </c>
      <c r="D388" s="163" t="s">
        <v>88</v>
      </c>
      <c r="E388" s="163"/>
      <c r="F388" s="163"/>
      <c r="G388" s="466" t="s">
        <v>187</v>
      </c>
      <c r="H388" s="311">
        <v>3600</v>
      </c>
      <c r="I388" s="166">
        <f t="shared" si="69"/>
        <v>3600</v>
      </c>
      <c r="J388" s="90">
        <f t="shared" si="70"/>
        <v>3600</v>
      </c>
      <c r="K388" s="164"/>
      <c r="L388" s="656">
        <v>45176</v>
      </c>
      <c r="M388" s="656">
        <v>45216</v>
      </c>
      <c r="N388" s="163"/>
      <c r="O388" s="163"/>
      <c r="P388" s="163"/>
      <c r="Q388" s="163"/>
      <c r="R388" s="163"/>
      <c r="S388" s="630"/>
      <c r="T388" s="630"/>
      <c r="U388" s="630"/>
      <c r="V388" s="630"/>
      <c r="W388" s="630"/>
      <c r="X388" s="630"/>
      <c r="Y388" s="630"/>
      <c r="Z388" s="630"/>
      <c r="AA388" s="630"/>
      <c r="AB388" s="630"/>
      <c r="AC388" s="630"/>
      <c r="AD388" s="630"/>
      <c r="AE388" s="630"/>
      <c r="AF388" s="630"/>
      <c r="AG388" s="630"/>
      <c r="AH388" s="630"/>
      <c r="AI388" s="630"/>
      <c r="AJ388" s="630"/>
      <c r="AK388" s="630"/>
      <c r="AL388" s="630"/>
      <c r="AM388" s="630"/>
      <c r="AN388" s="630"/>
      <c r="AO388" s="630"/>
      <c r="AP388" s="630"/>
      <c r="AQ388" s="630"/>
      <c r="AR388" s="630"/>
      <c r="AS388" s="630"/>
      <c r="AT388" s="630"/>
      <c r="AU388" s="630"/>
      <c r="AV388" s="630"/>
      <c r="AW388" s="630"/>
      <c r="AX388" s="630"/>
      <c r="AY388" s="630"/>
      <c r="AZ388" s="630"/>
      <c r="BA388" s="630"/>
      <c r="BB388" s="630"/>
      <c r="BC388" s="630"/>
      <c r="BD388" s="630"/>
      <c r="BE388" s="630"/>
      <c r="BF388" s="630"/>
      <c r="BG388" s="630"/>
      <c r="BH388" s="630"/>
      <c r="BI388" s="630"/>
      <c r="BJ388" s="630"/>
      <c r="BK388" s="630"/>
      <c r="BL388" s="630"/>
      <c r="BM388" s="630"/>
      <c r="BN388" s="630"/>
      <c r="BO388" s="630"/>
      <c r="BP388" s="630"/>
      <c r="BQ388" s="630"/>
      <c r="BR388" s="630"/>
      <c r="BS388" s="630"/>
      <c r="BT388" s="630"/>
      <c r="BU388" s="630"/>
      <c r="BV388" s="630"/>
      <c r="BW388" s="630"/>
      <c r="BX388" s="630"/>
      <c r="BY388" s="630"/>
      <c r="BZ388" s="630"/>
      <c r="CA388" s="630"/>
      <c r="CB388" s="630"/>
      <c r="CC388" s="630"/>
      <c r="CD388" s="630"/>
      <c r="CE388" s="630"/>
      <c r="CF388" s="630"/>
      <c r="CG388" s="630"/>
      <c r="CH388" s="630"/>
      <c r="CI388" s="630"/>
      <c r="CJ388" s="630"/>
      <c r="CK388" s="630"/>
      <c r="CL388" s="630"/>
      <c r="CM388" s="630"/>
      <c r="CN388" s="630"/>
      <c r="FI388" s="311">
        <v>1800</v>
      </c>
      <c r="FL388" s="311">
        <v>1800</v>
      </c>
    </row>
    <row r="389" spans="1:168" s="17" customFormat="1" ht="21.75" customHeight="1" thickBot="1">
      <c r="A389" s="202" t="s">
        <v>85</v>
      </c>
      <c r="B389" s="430" t="s">
        <v>143</v>
      </c>
      <c r="C389" s="428" t="s">
        <v>144</v>
      </c>
      <c r="D389" s="163" t="s">
        <v>88</v>
      </c>
      <c r="E389" s="163"/>
      <c r="F389" s="163"/>
      <c r="G389" s="466" t="s">
        <v>187</v>
      </c>
      <c r="H389" s="311">
        <v>4200</v>
      </c>
      <c r="I389" s="166">
        <f t="shared" si="69"/>
        <v>4200</v>
      </c>
      <c r="J389" s="90">
        <f t="shared" si="70"/>
        <v>4200</v>
      </c>
      <c r="K389" s="164"/>
      <c r="L389" s="656">
        <v>45176</v>
      </c>
      <c r="M389" s="656">
        <v>45216</v>
      </c>
      <c r="N389" s="163"/>
      <c r="O389" s="163"/>
      <c r="P389" s="163"/>
      <c r="Q389" s="163"/>
      <c r="R389" s="163"/>
      <c r="S389" s="630"/>
      <c r="T389" s="630"/>
      <c r="U389" s="630"/>
      <c r="V389" s="630"/>
      <c r="W389" s="630"/>
      <c r="X389" s="630"/>
      <c r="Y389" s="630"/>
      <c r="Z389" s="630"/>
      <c r="AA389" s="630"/>
      <c r="AB389" s="630"/>
      <c r="AC389" s="630"/>
      <c r="AD389" s="630"/>
      <c r="AE389" s="630"/>
      <c r="AF389" s="630"/>
      <c r="AG389" s="630"/>
      <c r="AH389" s="630"/>
      <c r="AI389" s="630"/>
      <c r="AJ389" s="630"/>
      <c r="AK389" s="630"/>
      <c r="AL389" s="630"/>
      <c r="AM389" s="630"/>
      <c r="AN389" s="630"/>
      <c r="AO389" s="630"/>
      <c r="AP389" s="630"/>
      <c r="AQ389" s="630"/>
      <c r="AR389" s="630"/>
      <c r="AS389" s="630"/>
      <c r="AT389" s="630"/>
      <c r="AU389" s="630"/>
      <c r="AV389" s="630"/>
      <c r="AW389" s="630"/>
      <c r="AX389" s="630"/>
      <c r="AY389" s="630"/>
      <c r="AZ389" s="630"/>
      <c r="BA389" s="630"/>
      <c r="BB389" s="630"/>
      <c r="BC389" s="630"/>
      <c r="BD389" s="630"/>
      <c r="BE389" s="630"/>
      <c r="BF389" s="630"/>
      <c r="BG389" s="630"/>
      <c r="BH389" s="630"/>
      <c r="BI389" s="630"/>
      <c r="BJ389" s="630"/>
      <c r="BK389" s="630"/>
      <c r="BL389" s="630"/>
      <c r="BM389" s="630"/>
      <c r="BN389" s="630"/>
      <c r="BO389" s="630"/>
      <c r="BP389" s="630"/>
      <c r="BQ389" s="630"/>
      <c r="BR389" s="630"/>
      <c r="BS389" s="630"/>
      <c r="BT389" s="630"/>
      <c r="BU389" s="630"/>
      <c r="BV389" s="630"/>
      <c r="BW389" s="630"/>
      <c r="BX389" s="630"/>
      <c r="BY389" s="630"/>
      <c r="BZ389" s="630"/>
      <c r="CA389" s="630"/>
      <c r="CB389" s="630"/>
      <c r="CC389" s="630"/>
      <c r="CD389" s="630"/>
      <c r="CE389" s="630"/>
      <c r="CF389" s="630"/>
      <c r="CG389" s="630"/>
      <c r="CH389" s="630"/>
      <c r="CI389" s="630"/>
      <c r="CJ389" s="630"/>
      <c r="CK389" s="630"/>
      <c r="CL389" s="630"/>
      <c r="CM389" s="630"/>
      <c r="CN389" s="630"/>
      <c r="FI389" s="311">
        <v>2100</v>
      </c>
      <c r="FL389" s="311">
        <v>2100</v>
      </c>
    </row>
    <row r="390" spans="1:168" s="17" customFormat="1" ht="21.75" customHeight="1" thickBot="1">
      <c r="A390" s="202" t="s">
        <v>85</v>
      </c>
      <c r="B390" s="345" t="s">
        <v>102</v>
      </c>
      <c r="C390" s="345" t="s">
        <v>145</v>
      </c>
      <c r="D390" s="163" t="s">
        <v>88</v>
      </c>
      <c r="E390" s="163"/>
      <c r="F390" s="163"/>
      <c r="G390" s="466" t="s">
        <v>187</v>
      </c>
      <c r="H390" s="311">
        <v>1200</v>
      </c>
      <c r="I390" s="166">
        <f t="shared" si="69"/>
        <v>1200</v>
      </c>
      <c r="J390" s="90">
        <f t="shared" si="70"/>
        <v>1200</v>
      </c>
      <c r="K390" s="164"/>
      <c r="L390" s="656">
        <v>45176</v>
      </c>
      <c r="M390" s="656">
        <v>45216</v>
      </c>
      <c r="N390" s="163"/>
      <c r="O390" s="163"/>
      <c r="P390" s="163"/>
      <c r="Q390" s="163"/>
      <c r="R390" s="163"/>
      <c r="S390" s="630"/>
      <c r="T390" s="630"/>
      <c r="U390" s="630"/>
      <c r="V390" s="630"/>
      <c r="W390" s="630"/>
      <c r="X390" s="630"/>
      <c r="Y390" s="630"/>
      <c r="Z390" s="630"/>
      <c r="AA390" s="630"/>
      <c r="AB390" s="630"/>
      <c r="AC390" s="630"/>
      <c r="AD390" s="630"/>
      <c r="AE390" s="630"/>
      <c r="AF390" s="630"/>
      <c r="AG390" s="630"/>
      <c r="AH390" s="630"/>
      <c r="AI390" s="630"/>
      <c r="AJ390" s="630"/>
      <c r="AK390" s="630"/>
      <c r="AL390" s="630"/>
      <c r="AM390" s="630"/>
      <c r="AN390" s="630"/>
      <c r="AO390" s="630"/>
      <c r="AP390" s="630"/>
      <c r="AQ390" s="630"/>
      <c r="AR390" s="630"/>
      <c r="AS390" s="630"/>
      <c r="AT390" s="630"/>
      <c r="AU390" s="630"/>
      <c r="AV390" s="630"/>
      <c r="AW390" s="630"/>
      <c r="AX390" s="630"/>
      <c r="AY390" s="630"/>
      <c r="AZ390" s="630"/>
      <c r="BA390" s="630"/>
      <c r="BB390" s="630"/>
      <c r="BC390" s="630"/>
      <c r="BD390" s="630"/>
      <c r="BE390" s="630"/>
      <c r="BF390" s="630"/>
      <c r="BG390" s="630"/>
      <c r="BH390" s="630"/>
      <c r="BI390" s="630"/>
      <c r="BJ390" s="630"/>
      <c r="BK390" s="630"/>
      <c r="BL390" s="630"/>
      <c r="BM390" s="630"/>
      <c r="BN390" s="630"/>
      <c r="BO390" s="630"/>
      <c r="BP390" s="630"/>
      <c r="BQ390" s="630"/>
      <c r="BR390" s="630"/>
      <c r="BS390" s="630"/>
      <c r="BT390" s="630"/>
      <c r="BU390" s="630"/>
      <c r="BV390" s="630"/>
      <c r="BW390" s="630"/>
      <c r="BX390" s="630"/>
      <c r="BY390" s="630"/>
      <c r="BZ390" s="630"/>
      <c r="CA390" s="630"/>
      <c r="CB390" s="630"/>
      <c r="CC390" s="630"/>
      <c r="CD390" s="630"/>
      <c r="CE390" s="630"/>
      <c r="CF390" s="630"/>
      <c r="CG390" s="630"/>
      <c r="CH390" s="630"/>
      <c r="CI390" s="630"/>
      <c r="CJ390" s="630"/>
      <c r="CK390" s="630"/>
      <c r="CL390" s="630"/>
      <c r="CM390" s="630"/>
      <c r="CN390" s="630"/>
      <c r="FI390" s="311">
        <v>600</v>
      </c>
      <c r="FL390" s="311">
        <v>600</v>
      </c>
    </row>
    <row r="391" spans="1:168" s="17" customFormat="1" ht="21.75" customHeight="1">
      <c r="A391" s="202" t="s">
        <v>85</v>
      </c>
      <c r="B391" s="431" t="s">
        <v>146</v>
      </c>
      <c r="C391" s="318" t="s">
        <v>147</v>
      </c>
      <c r="D391" s="163" t="s">
        <v>88</v>
      </c>
      <c r="E391" s="163"/>
      <c r="F391" s="163"/>
      <c r="G391" s="466" t="s">
        <v>187</v>
      </c>
      <c r="H391" s="311">
        <v>200</v>
      </c>
      <c r="I391" s="166">
        <f t="shared" si="69"/>
        <v>200</v>
      </c>
      <c r="J391" s="90">
        <f t="shared" si="70"/>
        <v>200</v>
      </c>
      <c r="K391" s="164"/>
      <c r="L391" s="656">
        <v>45176</v>
      </c>
      <c r="M391" s="656">
        <v>45216</v>
      </c>
      <c r="N391" s="163"/>
      <c r="O391" s="163"/>
      <c r="P391" s="163"/>
      <c r="Q391" s="163"/>
      <c r="R391" s="163"/>
      <c r="S391" s="630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30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30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30"/>
      <c r="BV391" s="630"/>
      <c r="BW391" s="630"/>
      <c r="BX391" s="630"/>
      <c r="BY391" s="630"/>
      <c r="BZ391" s="630"/>
      <c r="CA391" s="630"/>
      <c r="CB391" s="630"/>
      <c r="CC391" s="630"/>
      <c r="CD391" s="630"/>
      <c r="CE391" s="630"/>
      <c r="CF391" s="630"/>
      <c r="CG391" s="630"/>
      <c r="CH391" s="630"/>
      <c r="CI391" s="630"/>
      <c r="CJ391" s="630"/>
      <c r="CK391" s="630"/>
      <c r="CL391" s="630"/>
      <c r="CM391" s="630"/>
      <c r="CN391" s="630"/>
      <c r="FI391" s="311">
        <v>100</v>
      </c>
      <c r="FL391" s="311">
        <v>100</v>
      </c>
    </row>
    <row r="392" spans="1:168" s="17" customFormat="1" ht="21.75" customHeight="1">
      <c r="A392" s="202" t="s">
        <v>85</v>
      </c>
      <c r="B392" s="427" t="s">
        <v>148</v>
      </c>
      <c r="C392" s="316" t="s">
        <v>149</v>
      </c>
      <c r="D392" s="163" t="s">
        <v>88</v>
      </c>
      <c r="E392" s="163"/>
      <c r="F392" s="163"/>
      <c r="G392" s="466" t="s">
        <v>187</v>
      </c>
      <c r="H392" s="311">
        <v>100</v>
      </c>
      <c r="I392" s="166">
        <f t="shared" si="69"/>
        <v>100</v>
      </c>
      <c r="J392" s="90">
        <f t="shared" si="70"/>
        <v>100</v>
      </c>
      <c r="K392" s="164"/>
      <c r="L392" s="656">
        <v>45176</v>
      </c>
      <c r="M392" s="656">
        <v>45216</v>
      </c>
      <c r="N392" s="163"/>
      <c r="O392" s="163"/>
      <c r="P392" s="163"/>
      <c r="Q392" s="163"/>
      <c r="R392" s="163"/>
      <c r="S392" s="630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30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30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30"/>
      <c r="BV392" s="630"/>
      <c r="BW392" s="630"/>
      <c r="BX392" s="630"/>
      <c r="BY392" s="630"/>
      <c r="BZ392" s="630"/>
      <c r="CA392" s="630"/>
      <c r="CB392" s="630"/>
      <c r="CC392" s="630"/>
      <c r="CD392" s="630"/>
      <c r="CE392" s="630"/>
      <c r="CF392" s="630"/>
      <c r="CG392" s="630"/>
      <c r="CH392" s="630"/>
      <c r="CI392" s="630"/>
      <c r="CJ392" s="630"/>
      <c r="CK392" s="630"/>
      <c r="CL392" s="630"/>
      <c r="CM392" s="630"/>
      <c r="CN392" s="630"/>
      <c r="FI392" s="311">
        <v>100</v>
      </c>
      <c r="FL392" s="311">
        <v>0</v>
      </c>
    </row>
    <row r="393" spans="1:168" s="17" customFormat="1" ht="21.75" customHeight="1">
      <c r="A393" s="202" t="s">
        <v>85</v>
      </c>
      <c r="B393" s="427" t="s">
        <v>150</v>
      </c>
      <c r="C393" s="316" t="s">
        <v>151</v>
      </c>
      <c r="D393" s="163" t="s">
        <v>88</v>
      </c>
      <c r="E393" s="163"/>
      <c r="F393" s="163"/>
      <c r="G393" s="466" t="s">
        <v>187</v>
      </c>
      <c r="H393" s="311">
        <v>0</v>
      </c>
      <c r="I393" s="166">
        <f t="shared" si="69"/>
        <v>0</v>
      </c>
      <c r="J393" s="90">
        <f t="shared" si="70"/>
        <v>0</v>
      </c>
      <c r="K393" s="164"/>
      <c r="L393" s="656">
        <v>45176</v>
      </c>
      <c r="M393" s="656">
        <v>45216</v>
      </c>
      <c r="N393" s="163"/>
      <c r="O393" s="163"/>
      <c r="P393" s="163"/>
      <c r="Q393" s="163"/>
      <c r="R393" s="163"/>
      <c r="S393" s="630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30"/>
      <c r="AL393" s="630"/>
      <c r="AM393" s="630"/>
      <c r="AN393" s="630"/>
      <c r="AO393" s="630"/>
      <c r="AP393" s="630"/>
      <c r="AQ393" s="630"/>
      <c r="AR393" s="630"/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30"/>
      <c r="BD393" s="630"/>
      <c r="BE393" s="630"/>
      <c r="BF393" s="630"/>
      <c r="BG393" s="630"/>
      <c r="BH393" s="630"/>
      <c r="BI393" s="630"/>
      <c r="BJ393" s="630"/>
      <c r="BK393" s="630"/>
      <c r="BL393" s="630"/>
      <c r="BM393" s="630"/>
      <c r="BN393" s="630"/>
      <c r="BO393" s="630"/>
      <c r="BP393" s="630"/>
      <c r="BQ393" s="630"/>
      <c r="BR393" s="630"/>
      <c r="BS393" s="630"/>
      <c r="BT393" s="630"/>
      <c r="BU393" s="630"/>
      <c r="BV393" s="630"/>
      <c r="BW393" s="630"/>
      <c r="BX393" s="630"/>
      <c r="BY393" s="630"/>
      <c r="BZ393" s="630"/>
      <c r="CA393" s="630"/>
      <c r="CB393" s="630"/>
      <c r="CC393" s="630"/>
      <c r="CD393" s="630"/>
      <c r="CE393" s="630"/>
      <c r="CF393" s="630"/>
      <c r="CG393" s="630"/>
      <c r="CH393" s="630"/>
      <c r="CI393" s="630"/>
      <c r="CJ393" s="630"/>
      <c r="CK393" s="630"/>
      <c r="CL393" s="630"/>
      <c r="CM393" s="630"/>
      <c r="CN393" s="630"/>
      <c r="FI393" s="311">
        <v>0</v>
      </c>
      <c r="FL393" s="311">
        <v>0</v>
      </c>
    </row>
    <row r="394" spans="1:168" s="17" customFormat="1" ht="21.75" customHeight="1">
      <c r="A394" s="202" t="s">
        <v>85</v>
      </c>
      <c r="B394" s="427" t="s">
        <v>152</v>
      </c>
      <c r="C394" s="316" t="s">
        <v>153</v>
      </c>
      <c r="D394" s="163" t="s">
        <v>88</v>
      </c>
      <c r="E394" s="163"/>
      <c r="F394" s="163"/>
      <c r="G394" s="466" t="s">
        <v>187</v>
      </c>
      <c r="H394" s="311">
        <v>0</v>
      </c>
      <c r="I394" s="166">
        <f t="shared" si="69"/>
        <v>0</v>
      </c>
      <c r="J394" s="90">
        <f t="shared" si="70"/>
        <v>0</v>
      </c>
      <c r="K394" s="164"/>
      <c r="L394" s="656">
        <v>45176</v>
      </c>
      <c r="M394" s="656">
        <v>45216</v>
      </c>
      <c r="N394" s="163"/>
      <c r="O394" s="163"/>
      <c r="P394" s="163"/>
      <c r="Q394" s="163"/>
      <c r="R394" s="163"/>
      <c r="S394" s="630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30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30"/>
      <c r="BD394" s="630"/>
      <c r="BE394" s="630"/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30"/>
      <c r="BV394" s="630"/>
      <c r="BW394" s="630"/>
      <c r="BX394" s="630"/>
      <c r="BY394" s="630"/>
      <c r="BZ394" s="630"/>
      <c r="CA394" s="630"/>
      <c r="CB394" s="630"/>
      <c r="CC394" s="630"/>
      <c r="CD394" s="630"/>
      <c r="CE394" s="630"/>
      <c r="CF394" s="630"/>
      <c r="CG394" s="630"/>
      <c r="CH394" s="630"/>
      <c r="CI394" s="630"/>
      <c r="CJ394" s="630"/>
      <c r="CK394" s="630"/>
      <c r="CL394" s="630"/>
      <c r="CM394" s="630"/>
      <c r="CN394" s="630"/>
      <c r="FI394" s="311">
        <v>0</v>
      </c>
      <c r="FL394" s="311">
        <v>0</v>
      </c>
    </row>
    <row r="395" spans="1:168" s="17" customFormat="1" ht="21.75" customHeight="1">
      <c r="A395" s="202" t="s">
        <v>85</v>
      </c>
      <c r="B395" s="427" t="s">
        <v>154</v>
      </c>
      <c r="C395" s="316" t="s">
        <v>155</v>
      </c>
      <c r="D395" s="163" t="s">
        <v>88</v>
      </c>
      <c r="E395" s="163"/>
      <c r="F395" s="163"/>
      <c r="G395" s="466" t="s">
        <v>187</v>
      </c>
      <c r="H395" s="311">
        <v>500</v>
      </c>
      <c r="I395" s="166">
        <f t="shared" si="69"/>
        <v>500</v>
      </c>
      <c r="J395" s="90">
        <f t="shared" si="70"/>
        <v>500</v>
      </c>
      <c r="K395" s="164"/>
      <c r="L395" s="656">
        <v>45176</v>
      </c>
      <c r="M395" s="656">
        <v>45216</v>
      </c>
      <c r="N395" s="163"/>
      <c r="O395" s="163"/>
      <c r="P395" s="163"/>
      <c r="Q395" s="163"/>
      <c r="R395" s="163"/>
      <c r="S395" s="630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30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30"/>
      <c r="BD395" s="630"/>
      <c r="BE395" s="630"/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30"/>
      <c r="BV395" s="630"/>
      <c r="BW395" s="630"/>
      <c r="BX395" s="630"/>
      <c r="BY395" s="630"/>
      <c r="BZ395" s="630"/>
      <c r="CA395" s="630"/>
      <c r="CB395" s="630"/>
      <c r="CC395" s="630"/>
      <c r="CD395" s="630"/>
      <c r="CE395" s="630"/>
      <c r="CF395" s="630"/>
      <c r="CG395" s="630"/>
      <c r="CH395" s="630"/>
      <c r="CI395" s="630"/>
      <c r="CJ395" s="630"/>
      <c r="CK395" s="630"/>
      <c r="CL395" s="630"/>
      <c r="CM395" s="630"/>
      <c r="CN395" s="630"/>
      <c r="FI395" s="311">
        <v>300</v>
      </c>
      <c r="FL395" s="311">
        <v>200</v>
      </c>
    </row>
    <row r="396" spans="1:168" s="17" customFormat="1" ht="21.75" customHeight="1">
      <c r="A396" s="202" t="s">
        <v>85</v>
      </c>
      <c r="B396" s="427" t="s">
        <v>156</v>
      </c>
      <c r="C396" s="316" t="s">
        <v>157</v>
      </c>
      <c r="D396" s="163" t="s">
        <v>88</v>
      </c>
      <c r="E396" s="163"/>
      <c r="F396" s="163"/>
      <c r="G396" s="466" t="s">
        <v>187</v>
      </c>
      <c r="H396" s="311">
        <v>400</v>
      </c>
      <c r="I396" s="166">
        <f t="shared" si="69"/>
        <v>400</v>
      </c>
      <c r="J396" s="90">
        <f t="shared" si="70"/>
        <v>400</v>
      </c>
      <c r="K396" s="164"/>
      <c r="L396" s="656">
        <v>45176</v>
      </c>
      <c r="M396" s="656">
        <v>45216</v>
      </c>
      <c r="N396" s="163"/>
      <c r="O396" s="163"/>
      <c r="P396" s="163"/>
      <c r="Q396" s="163"/>
      <c r="R396" s="163"/>
      <c r="S396" s="630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30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30"/>
      <c r="BD396" s="630"/>
      <c r="BE396" s="630"/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30"/>
      <c r="BV396" s="630"/>
      <c r="BW396" s="630"/>
      <c r="BX396" s="630"/>
      <c r="BY396" s="630"/>
      <c r="BZ396" s="630"/>
      <c r="CA396" s="630"/>
      <c r="CB396" s="630"/>
      <c r="CC396" s="630"/>
      <c r="CD396" s="630"/>
      <c r="CE396" s="630"/>
      <c r="CF396" s="630"/>
      <c r="CG396" s="630"/>
      <c r="CH396" s="630"/>
      <c r="CI396" s="630"/>
      <c r="CJ396" s="630"/>
      <c r="CK396" s="630"/>
      <c r="CL396" s="630"/>
      <c r="CM396" s="630"/>
      <c r="CN396" s="630"/>
      <c r="FI396" s="311">
        <v>200</v>
      </c>
      <c r="FL396" s="311">
        <v>200</v>
      </c>
    </row>
    <row r="397" spans="1:168" s="17" customFormat="1" ht="21.75" customHeight="1">
      <c r="A397" s="202" t="s">
        <v>85</v>
      </c>
      <c r="B397" s="427" t="s">
        <v>158</v>
      </c>
      <c r="C397" s="316" t="s">
        <v>159</v>
      </c>
      <c r="D397" s="163" t="s">
        <v>88</v>
      </c>
      <c r="E397" s="163"/>
      <c r="F397" s="163"/>
      <c r="G397" s="466" t="s">
        <v>187</v>
      </c>
      <c r="H397" s="311">
        <v>600</v>
      </c>
      <c r="I397" s="166">
        <f t="shared" si="69"/>
        <v>600</v>
      </c>
      <c r="J397" s="90">
        <f t="shared" si="70"/>
        <v>600</v>
      </c>
      <c r="K397" s="164"/>
      <c r="L397" s="656">
        <v>45176</v>
      </c>
      <c r="M397" s="656">
        <v>45216</v>
      </c>
      <c r="N397" s="163"/>
      <c r="O397" s="163"/>
      <c r="P397" s="163"/>
      <c r="Q397" s="163"/>
      <c r="R397" s="163"/>
      <c r="S397" s="630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30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30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30"/>
      <c r="BV397" s="630"/>
      <c r="BW397" s="630"/>
      <c r="BX397" s="630"/>
      <c r="BY397" s="630"/>
      <c r="BZ397" s="630"/>
      <c r="CA397" s="630"/>
      <c r="CB397" s="630"/>
      <c r="CC397" s="630"/>
      <c r="CD397" s="630"/>
      <c r="CE397" s="630"/>
      <c r="CF397" s="630"/>
      <c r="CG397" s="630"/>
      <c r="CH397" s="630"/>
      <c r="CI397" s="630"/>
      <c r="CJ397" s="630"/>
      <c r="CK397" s="630"/>
      <c r="CL397" s="630"/>
      <c r="CM397" s="630"/>
      <c r="CN397" s="630"/>
      <c r="FI397" s="311">
        <v>300</v>
      </c>
      <c r="FL397" s="311">
        <v>300</v>
      </c>
    </row>
    <row r="398" spans="1:168" s="17" customFormat="1" ht="21.75" customHeight="1">
      <c r="A398" s="202" t="s">
        <v>85</v>
      </c>
      <c r="B398" s="427" t="s">
        <v>160</v>
      </c>
      <c r="C398" s="319" t="s">
        <v>161</v>
      </c>
      <c r="D398" s="163" t="s">
        <v>88</v>
      </c>
      <c r="E398" s="163"/>
      <c r="F398" s="163"/>
      <c r="G398" s="466" t="s">
        <v>187</v>
      </c>
      <c r="H398" s="311">
        <v>2500</v>
      </c>
      <c r="I398" s="166">
        <f t="shared" si="69"/>
        <v>2500</v>
      </c>
      <c r="J398" s="90">
        <f t="shared" si="70"/>
        <v>2500</v>
      </c>
      <c r="K398" s="164"/>
      <c r="L398" s="656">
        <v>45176</v>
      </c>
      <c r="M398" s="656">
        <v>45216</v>
      </c>
      <c r="N398" s="163"/>
      <c r="O398" s="163"/>
      <c r="P398" s="163"/>
      <c r="Q398" s="163"/>
      <c r="R398" s="163"/>
      <c r="S398" s="630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30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30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30"/>
      <c r="BV398" s="630"/>
      <c r="BW398" s="630"/>
      <c r="BX398" s="630"/>
      <c r="BY398" s="630"/>
      <c r="BZ398" s="630"/>
      <c r="CA398" s="630"/>
      <c r="CB398" s="630"/>
      <c r="CC398" s="630"/>
      <c r="CD398" s="630"/>
      <c r="CE398" s="630"/>
      <c r="CF398" s="630"/>
      <c r="CG398" s="630"/>
      <c r="CH398" s="630"/>
      <c r="CI398" s="630"/>
      <c r="CJ398" s="630"/>
      <c r="CK398" s="630"/>
      <c r="CL398" s="630"/>
      <c r="CM398" s="630"/>
      <c r="CN398" s="630"/>
      <c r="FI398" s="311">
        <v>1200</v>
      </c>
      <c r="FL398" s="311">
        <v>1300</v>
      </c>
    </row>
    <row r="399" spans="1:168" s="17" customFormat="1" ht="21.75" customHeight="1" thickBot="1">
      <c r="A399" s="202" t="s">
        <v>85</v>
      </c>
      <c r="B399" s="430" t="s">
        <v>162</v>
      </c>
      <c r="C399" s="319" t="s">
        <v>163</v>
      </c>
      <c r="D399" s="163" t="s">
        <v>88</v>
      </c>
      <c r="E399" s="163"/>
      <c r="F399" s="163"/>
      <c r="G399" s="466" t="s">
        <v>187</v>
      </c>
      <c r="H399" s="311">
        <v>2500</v>
      </c>
      <c r="I399" s="166">
        <f t="shared" si="69"/>
        <v>2500</v>
      </c>
      <c r="J399" s="90">
        <f t="shared" si="70"/>
        <v>2500</v>
      </c>
      <c r="K399" s="164"/>
      <c r="L399" s="656">
        <v>45176</v>
      </c>
      <c r="M399" s="656">
        <v>45216</v>
      </c>
      <c r="N399" s="163"/>
      <c r="O399" s="163"/>
      <c r="P399" s="163"/>
      <c r="Q399" s="163"/>
      <c r="R399" s="163"/>
      <c r="S399" s="630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630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630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630"/>
      <c r="BV399" s="630"/>
      <c r="BW399" s="630"/>
      <c r="BX399" s="630"/>
      <c r="BY399" s="630"/>
      <c r="BZ399" s="630"/>
      <c r="CA399" s="630"/>
      <c r="CB399" s="630"/>
      <c r="CC399" s="630"/>
      <c r="CD399" s="630"/>
      <c r="CE399" s="630"/>
      <c r="CF399" s="630"/>
      <c r="CG399" s="630"/>
      <c r="CH399" s="630"/>
      <c r="CI399" s="630"/>
      <c r="CJ399" s="630"/>
      <c r="CK399" s="630"/>
      <c r="CL399" s="630"/>
      <c r="CM399" s="630"/>
      <c r="CN399" s="630"/>
      <c r="FI399" s="311">
        <v>1200</v>
      </c>
      <c r="FL399" s="311">
        <v>1300</v>
      </c>
    </row>
    <row r="400" spans="1:168" s="17" customFormat="1" ht="21.75" customHeight="1" thickBot="1">
      <c r="A400" s="202" t="s">
        <v>85</v>
      </c>
      <c r="B400" s="320" t="s">
        <v>122</v>
      </c>
      <c r="C400" s="320" t="s">
        <v>164</v>
      </c>
      <c r="D400" s="163" t="s">
        <v>88</v>
      </c>
      <c r="E400" s="163"/>
      <c r="F400" s="163"/>
      <c r="G400" s="466" t="s">
        <v>187</v>
      </c>
      <c r="H400" s="311">
        <v>11000</v>
      </c>
      <c r="I400" s="166">
        <f t="shared" si="69"/>
        <v>11000</v>
      </c>
      <c r="J400" s="90">
        <f t="shared" si="70"/>
        <v>11000</v>
      </c>
      <c r="K400" s="164"/>
      <c r="L400" s="656">
        <v>45176</v>
      </c>
      <c r="M400" s="656">
        <v>45216</v>
      </c>
      <c r="N400" s="163"/>
      <c r="O400" s="163"/>
      <c r="P400" s="163"/>
      <c r="Q400" s="163"/>
      <c r="R400" s="163"/>
      <c r="S400" s="630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30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30"/>
      <c r="BD400" s="630"/>
      <c r="BE400" s="630"/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30"/>
      <c r="BV400" s="630"/>
      <c r="BW400" s="630"/>
      <c r="BX400" s="630"/>
      <c r="BY400" s="630"/>
      <c r="BZ400" s="630"/>
      <c r="CA400" s="630"/>
      <c r="CB400" s="630"/>
      <c r="CC400" s="630"/>
      <c r="CD400" s="630"/>
      <c r="CE400" s="630"/>
      <c r="CF400" s="630"/>
      <c r="CG400" s="630"/>
      <c r="CH400" s="630"/>
      <c r="CI400" s="630"/>
      <c r="CJ400" s="630"/>
      <c r="CK400" s="630"/>
      <c r="CL400" s="630"/>
      <c r="CM400" s="630"/>
      <c r="CN400" s="630"/>
      <c r="FI400" s="311">
        <v>5500</v>
      </c>
      <c r="FL400" s="311">
        <v>5500</v>
      </c>
    </row>
    <row r="401" spans="1:186" s="17" customFormat="1" ht="21.75" customHeight="1">
      <c r="A401" s="202" t="s">
        <v>85</v>
      </c>
      <c r="B401" s="431" t="s">
        <v>165</v>
      </c>
      <c r="C401" s="318" t="s">
        <v>166</v>
      </c>
      <c r="D401" s="163" t="s">
        <v>88</v>
      </c>
      <c r="E401" s="163"/>
      <c r="F401" s="163"/>
      <c r="G401" s="466" t="s">
        <v>187</v>
      </c>
      <c r="H401" s="311">
        <v>600</v>
      </c>
      <c r="I401" s="166">
        <f t="shared" si="69"/>
        <v>600</v>
      </c>
      <c r="J401" s="90">
        <f t="shared" si="70"/>
        <v>600</v>
      </c>
      <c r="K401" s="164"/>
      <c r="L401" s="656">
        <v>45176</v>
      </c>
      <c r="M401" s="656">
        <v>45216</v>
      </c>
      <c r="N401" s="163"/>
      <c r="O401" s="163"/>
      <c r="P401" s="163"/>
      <c r="Q401" s="163"/>
      <c r="R401" s="163"/>
      <c r="S401" s="630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30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30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30"/>
      <c r="BV401" s="630"/>
      <c r="BW401" s="630"/>
      <c r="BX401" s="630"/>
      <c r="BY401" s="630"/>
      <c r="BZ401" s="630"/>
      <c r="CA401" s="630"/>
      <c r="CB401" s="630"/>
      <c r="CC401" s="630"/>
      <c r="CD401" s="630"/>
      <c r="CE401" s="630"/>
      <c r="CF401" s="630"/>
      <c r="CG401" s="630"/>
      <c r="CH401" s="630"/>
      <c r="CI401" s="630"/>
      <c r="CJ401" s="630"/>
      <c r="CK401" s="630"/>
      <c r="CL401" s="630"/>
      <c r="CM401" s="630"/>
      <c r="CN401" s="630"/>
      <c r="FI401" s="311">
        <v>300</v>
      </c>
      <c r="FL401" s="311">
        <v>300</v>
      </c>
    </row>
    <row r="402" spans="1:186" s="17" customFormat="1" ht="21.75" customHeight="1">
      <c r="A402" s="202" t="s">
        <v>85</v>
      </c>
      <c r="B402" s="427" t="s">
        <v>167</v>
      </c>
      <c r="C402" s="316" t="s">
        <v>168</v>
      </c>
      <c r="D402" s="163" t="s">
        <v>88</v>
      </c>
      <c r="E402" s="163"/>
      <c r="F402" s="163"/>
      <c r="G402" s="466" t="s">
        <v>187</v>
      </c>
      <c r="H402" s="311">
        <v>2500</v>
      </c>
      <c r="I402" s="166">
        <f t="shared" si="69"/>
        <v>2500</v>
      </c>
      <c r="J402" s="90">
        <f t="shared" si="70"/>
        <v>2500</v>
      </c>
      <c r="K402" s="164"/>
      <c r="L402" s="656">
        <v>45176</v>
      </c>
      <c r="M402" s="656">
        <v>45216</v>
      </c>
      <c r="N402" s="163"/>
      <c r="O402" s="163"/>
      <c r="P402" s="163"/>
      <c r="Q402" s="163"/>
      <c r="R402" s="163"/>
      <c r="S402" s="630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30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30"/>
      <c r="BD402" s="630"/>
      <c r="BE402" s="630"/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30"/>
      <c r="BV402" s="630"/>
      <c r="BW402" s="630"/>
      <c r="BX402" s="630"/>
      <c r="BY402" s="630"/>
      <c r="BZ402" s="630"/>
      <c r="CA402" s="630"/>
      <c r="CB402" s="630"/>
      <c r="CC402" s="630"/>
      <c r="CD402" s="630"/>
      <c r="CE402" s="630"/>
      <c r="CF402" s="630"/>
      <c r="CG402" s="630"/>
      <c r="CH402" s="630"/>
      <c r="CI402" s="630"/>
      <c r="CJ402" s="630"/>
      <c r="CK402" s="630"/>
      <c r="CL402" s="630"/>
      <c r="CM402" s="630"/>
      <c r="CN402" s="630"/>
      <c r="FI402" s="311">
        <v>1200</v>
      </c>
      <c r="FL402" s="311">
        <v>1300</v>
      </c>
    </row>
    <row r="403" spans="1:186" s="17" customFormat="1" ht="21.75" customHeight="1">
      <c r="A403" s="202" t="s">
        <v>85</v>
      </c>
      <c r="B403" s="427" t="s">
        <v>177</v>
      </c>
      <c r="C403" s="316" t="s">
        <v>170</v>
      </c>
      <c r="D403" s="163" t="s">
        <v>88</v>
      </c>
      <c r="E403" s="163"/>
      <c r="F403" s="163"/>
      <c r="G403" s="466" t="s">
        <v>187</v>
      </c>
      <c r="H403" s="311">
        <v>2400</v>
      </c>
      <c r="I403" s="166">
        <f t="shared" si="69"/>
        <v>2400</v>
      </c>
      <c r="J403" s="90">
        <f t="shared" si="70"/>
        <v>2400</v>
      </c>
      <c r="K403" s="164"/>
      <c r="L403" s="656">
        <v>45176</v>
      </c>
      <c r="M403" s="656">
        <v>45216</v>
      </c>
      <c r="N403" s="163"/>
      <c r="O403" s="163"/>
      <c r="P403" s="163"/>
      <c r="Q403" s="163"/>
      <c r="R403" s="163"/>
      <c r="S403" s="630"/>
      <c r="T403" s="630"/>
      <c r="U403" s="630"/>
      <c r="V403" s="630"/>
      <c r="W403" s="630"/>
      <c r="X403" s="630"/>
      <c r="Y403" s="630"/>
      <c r="Z403" s="630"/>
      <c r="AA403" s="630"/>
      <c r="AB403" s="630"/>
      <c r="AC403" s="630"/>
      <c r="AD403" s="630"/>
      <c r="AE403" s="630"/>
      <c r="AF403" s="630"/>
      <c r="AG403" s="630"/>
      <c r="AH403" s="630"/>
      <c r="AI403" s="630"/>
      <c r="AJ403" s="630"/>
      <c r="AK403" s="630"/>
      <c r="AL403" s="630"/>
      <c r="AM403" s="630"/>
      <c r="AN403" s="630"/>
      <c r="AO403" s="630"/>
      <c r="AP403" s="630"/>
      <c r="AQ403" s="630"/>
      <c r="AR403" s="630"/>
      <c r="AS403" s="630"/>
      <c r="AT403" s="630"/>
      <c r="AU403" s="630"/>
      <c r="AV403" s="630"/>
      <c r="AW403" s="630"/>
      <c r="AX403" s="630"/>
      <c r="AY403" s="630"/>
      <c r="AZ403" s="630"/>
      <c r="BA403" s="630"/>
      <c r="BB403" s="630"/>
      <c r="BC403" s="630"/>
      <c r="BD403" s="630"/>
      <c r="BE403" s="630"/>
      <c r="BF403" s="630"/>
      <c r="BG403" s="630"/>
      <c r="BH403" s="630"/>
      <c r="BI403" s="630"/>
      <c r="BJ403" s="630"/>
      <c r="BK403" s="630"/>
      <c r="BL403" s="630"/>
      <c r="BM403" s="630"/>
      <c r="BN403" s="630"/>
      <c r="BO403" s="630"/>
      <c r="BP403" s="630"/>
      <c r="BQ403" s="630"/>
      <c r="BR403" s="630"/>
      <c r="BS403" s="630"/>
      <c r="BT403" s="630"/>
      <c r="BU403" s="630"/>
      <c r="BV403" s="630"/>
      <c r="BW403" s="630"/>
      <c r="BX403" s="630"/>
      <c r="BY403" s="630"/>
      <c r="BZ403" s="630"/>
      <c r="CA403" s="630"/>
      <c r="CB403" s="630"/>
      <c r="CC403" s="630"/>
      <c r="CD403" s="630"/>
      <c r="CE403" s="630"/>
      <c r="CF403" s="630"/>
      <c r="CG403" s="630"/>
      <c r="CH403" s="630"/>
      <c r="CI403" s="630"/>
      <c r="CJ403" s="630"/>
      <c r="CK403" s="630"/>
      <c r="CL403" s="630"/>
      <c r="CM403" s="630"/>
      <c r="CN403" s="630"/>
      <c r="FI403" s="311">
        <v>1200</v>
      </c>
      <c r="FL403" s="311">
        <v>1200</v>
      </c>
    </row>
    <row r="404" spans="1:186" s="17" customFormat="1" ht="21.75" customHeight="1">
      <c r="A404" s="202" t="s">
        <v>85</v>
      </c>
      <c r="B404" s="163"/>
      <c r="C404" s="163"/>
      <c r="D404" s="163"/>
      <c r="E404" s="163"/>
      <c r="F404" s="163"/>
      <c r="G404" s="164"/>
      <c r="H404" s="164">
        <f>SUM(H383:H403)</f>
        <v>62400</v>
      </c>
      <c r="I404" s="164">
        <f>SUM(I383:I403)</f>
        <v>62400</v>
      </c>
      <c r="J404" s="164"/>
      <c r="K404" s="164"/>
      <c r="L404" s="164"/>
      <c r="M404" s="164"/>
      <c r="N404" s="163"/>
      <c r="O404" s="163"/>
      <c r="P404" s="163"/>
      <c r="Q404" s="163"/>
      <c r="R404" s="163"/>
      <c r="S404" s="630"/>
      <c r="T404" s="630"/>
      <c r="U404" s="630"/>
      <c r="V404" s="630"/>
      <c r="W404" s="630"/>
      <c r="X404" s="630"/>
      <c r="Y404" s="630"/>
      <c r="Z404" s="630"/>
      <c r="AA404" s="630"/>
      <c r="AB404" s="630"/>
      <c r="AC404" s="630"/>
      <c r="AD404" s="630"/>
      <c r="AE404" s="630"/>
      <c r="AF404" s="630"/>
      <c r="AG404" s="630"/>
      <c r="AH404" s="630"/>
      <c r="AI404" s="630"/>
      <c r="AJ404" s="630"/>
      <c r="AK404" s="630"/>
      <c r="AL404" s="630"/>
      <c r="AM404" s="630"/>
      <c r="AN404" s="630"/>
      <c r="AO404" s="630"/>
      <c r="AP404" s="630"/>
      <c r="AQ404" s="630"/>
      <c r="AR404" s="630"/>
      <c r="AS404" s="630"/>
      <c r="AT404" s="630"/>
      <c r="AU404" s="630"/>
      <c r="AV404" s="630"/>
      <c r="AW404" s="630"/>
      <c r="AX404" s="630"/>
      <c r="AY404" s="630"/>
      <c r="AZ404" s="630"/>
      <c r="BA404" s="630"/>
      <c r="BB404" s="630"/>
      <c r="BC404" s="630"/>
      <c r="BD404" s="630"/>
      <c r="BE404" s="630"/>
      <c r="BF404" s="630"/>
      <c r="BG404" s="630"/>
      <c r="BH404" s="630"/>
      <c r="BI404" s="630"/>
      <c r="BJ404" s="630"/>
      <c r="BK404" s="630"/>
      <c r="BL404" s="630"/>
      <c r="BM404" s="630"/>
      <c r="BN404" s="630"/>
      <c r="BO404" s="630"/>
      <c r="BP404" s="630"/>
      <c r="BQ404" s="630"/>
      <c r="BR404" s="630"/>
      <c r="BS404" s="630"/>
      <c r="BT404" s="630"/>
      <c r="BU404" s="630"/>
      <c r="BV404" s="630"/>
      <c r="BW404" s="630"/>
      <c r="BX404" s="630"/>
      <c r="BY404" s="630"/>
      <c r="BZ404" s="630"/>
      <c r="CA404" s="630"/>
      <c r="CB404" s="630"/>
      <c r="CC404" s="630"/>
      <c r="CD404" s="630"/>
      <c r="CE404" s="630"/>
      <c r="CF404" s="630"/>
      <c r="CG404" s="630"/>
      <c r="CH404" s="630"/>
      <c r="CI404" s="630"/>
      <c r="CJ404" s="630"/>
      <c r="CK404" s="630"/>
      <c r="CL404" s="630"/>
      <c r="CM404" s="630"/>
      <c r="CN404" s="630"/>
      <c r="FI404" s="773"/>
      <c r="FL404" s="773"/>
    </row>
    <row r="405" spans="1:186" s="17" customFormat="1" ht="21.75" customHeight="1">
      <c r="A405" s="202" t="s">
        <v>85</v>
      </c>
      <c r="B405" s="427" t="s">
        <v>131</v>
      </c>
      <c r="C405" s="261" t="s">
        <v>132</v>
      </c>
      <c r="D405" s="163" t="s">
        <v>88</v>
      </c>
      <c r="E405" s="163"/>
      <c r="F405" s="163"/>
      <c r="G405" s="466" t="s">
        <v>188</v>
      </c>
      <c r="H405" s="311">
        <v>2500</v>
      </c>
      <c r="I405" s="166">
        <f t="shared" ref="I405:I425" si="71">SUM(AG405:GD405)</f>
        <v>2500</v>
      </c>
      <c r="J405" s="90">
        <f t="shared" ref="J405:J425" si="72">SUM(O405:LS405)</f>
        <v>2500</v>
      </c>
      <c r="K405" s="164"/>
      <c r="L405" s="656">
        <v>45227</v>
      </c>
      <c r="M405" s="656">
        <v>45249</v>
      </c>
      <c r="N405" s="163"/>
      <c r="O405" s="163"/>
      <c r="P405" s="163"/>
      <c r="Q405" s="163"/>
      <c r="R405" s="163"/>
      <c r="S405" s="630"/>
      <c r="T405" s="630"/>
      <c r="U405" s="630"/>
      <c r="V405" s="630"/>
      <c r="W405" s="630"/>
      <c r="X405" s="630"/>
      <c r="Y405" s="630"/>
      <c r="Z405" s="630"/>
      <c r="AA405" s="630"/>
      <c r="AB405" s="630"/>
      <c r="AC405" s="630"/>
      <c r="AD405" s="630"/>
      <c r="AE405" s="630"/>
      <c r="AF405" s="630"/>
      <c r="AG405" s="630"/>
      <c r="AH405" s="630"/>
      <c r="AI405" s="630"/>
      <c r="AJ405" s="630"/>
      <c r="AK405" s="630"/>
      <c r="AL405" s="630"/>
      <c r="AM405" s="630"/>
      <c r="AN405" s="630"/>
      <c r="AO405" s="630"/>
      <c r="AP405" s="630"/>
      <c r="AQ405" s="630"/>
      <c r="AR405" s="630"/>
      <c r="AS405" s="630"/>
      <c r="AT405" s="630"/>
      <c r="AU405" s="630"/>
      <c r="AV405" s="630"/>
      <c r="AW405" s="630"/>
      <c r="AX405" s="630"/>
      <c r="AY405" s="630"/>
      <c r="AZ405" s="630"/>
      <c r="BA405" s="630"/>
      <c r="BB405" s="630"/>
      <c r="BC405" s="630"/>
      <c r="BD405" s="630"/>
      <c r="BE405" s="630"/>
      <c r="BF405" s="630"/>
      <c r="BG405" s="630"/>
      <c r="BH405" s="630"/>
      <c r="BI405" s="630"/>
      <c r="BJ405" s="630"/>
      <c r="BK405" s="630"/>
      <c r="BL405" s="630"/>
      <c r="BM405" s="630"/>
      <c r="BN405" s="630"/>
      <c r="BO405" s="630"/>
      <c r="BP405" s="630"/>
      <c r="BQ405" s="630"/>
      <c r="BR405" s="630"/>
      <c r="BS405" s="630"/>
      <c r="BT405" s="630"/>
      <c r="BU405" s="630"/>
      <c r="BV405" s="630"/>
      <c r="BW405" s="630"/>
      <c r="BX405" s="630"/>
      <c r="BY405" s="630"/>
      <c r="BZ405" s="630"/>
      <c r="CA405" s="630"/>
      <c r="CB405" s="630"/>
      <c r="CC405" s="630"/>
      <c r="CD405" s="630"/>
      <c r="CE405" s="630"/>
      <c r="CF405" s="630"/>
      <c r="CG405" s="630"/>
      <c r="CH405" s="630"/>
      <c r="CI405" s="630"/>
      <c r="CJ405" s="630"/>
      <c r="CK405" s="630"/>
      <c r="CL405" s="630"/>
      <c r="CM405" s="630"/>
      <c r="CN405" s="630"/>
      <c r="FI405" s="773"/>
      <c r="FL405" s="773"/>
      <c r="FZ405" s="311">
        <v>1100</v>
      </c>
      <c r="GD405" s="311">
        <v>1400</v>
      </c>
    </row>
    <row r="406" spans="1:186" s="17" customFormat="1" ht="21.75" customHeight="1">
      <c r="A406" s="202" t="s">
        <v>85</v>
      </c>
      <c r="B406" s="427" t="s">
        <v>134</v>
      </c>
      <c r="C406" s="261" t="s">
        <v>135</v>
      </c>
      <c r="D406" s="163" t="s">
        <v>88</v>
      </c>
      <c r="E406" s="163"/>
      <c r="F406" s="163"/>
      <c r="G406" s="466" t="s">
        <v>188</v>
      </c>
      <c r="H406" s="311">
        <v>3900</v>
      </c>
      <c r="I406" s="166">
        <f t="shared" si="71"/>
        <v>3900</v>
      </c>
      <c r="J406" s="90">
        <f t="shared" si="72"/>
        <v>3900</v>
      </c>
      <c r="K406" s="164"/>
      <c r="L406" s="656">
        <v>45227</v>
      </c>
      <c r="M406" s="656">
        <v>45249</v>
      </c>
      <c r="N406" s="163"/>
      <c r="O406" s="163"/>
      <c r="P406" s="163"/>
      <c r="Q406" s="163"/>
      <c r="R406" s="163"/>
      <c r="S406" s="630"/>
      <c r="T406" s="630"/>
      <c r="U406" s="630"/>
      <c r="V406" s="630"/>
      <c r="W406" s="630"/>
      <c r="X406" s="630"/>
      <c r="Y406" s="630"/>
      <c r="Z406" s="630"/>
      <c r="AA406" s="630"/>
      <c r="AB406" s="630"/>
      <c r="AC406" s="630"/>
      <c r="AD406" s="630"/>
      <c r="AE406" s="630"/>
      <c r="AF406" s="630"/>
      <c r="AG406" s="630"/>
      <c r="AH406" s="630"/>
      <c r="AI406" s="630"/>
      <c r="AJ406" s="630"/>
      <c r="AK406" s="630"/>
      <c r="AL406" s="630"/>
      <c r="AM406" s="630"/>
      <c r="AN406" s="630"/>
      <c r="AO406" s="630"/>
      <c r="AP406" s="630"/>
      <c r="AQ406" s="630"/>
      <c r="AR406" s="630"/>
      <c r="AS406" s="630"/>
      <c r="AT406" s="630"/>
      <c r="AU406" s="630"/>
      <c r="AV406" s="630"/>
      <c r="AW406" s="630"/>
      <c r="AX406" s="630"/>
      <c r="AY406" s="630"/>
      <c r="AZ406" s="630"/>
      <c r="BA406" s="630"/>
      <c r="BB406" s="630"/>
      <c r="BC406" s="630"/>
      <c r="BD406" s="630"/>
      <c r="BE406" s="630"/>
      <c r="BF406" s="630"/>
      <c r="BG406" s="630"/>
      <c r="BH406" s="630"/>
      <c r="BI406" s="630"/>
      <c r="BJ406" s="630"/>
      <c r="BK406" s="630"/>
      <c r="BL406" s="630"/>
      <c r="BM406" s="630"/>
      <c r="BN406" s="630"/>
      <c r="BO406" s="630"/>
      <c r="BP406" s="630"/>
      <c r="BQ406" s="630"/>
      <c r="BR406" s="630"/>
      <c r="BS406" s="630"/>
      <c r="BT406" s="630"/>
      <c r="BU406" s="630"/>
      <c r="BV406" s="630"/>
      <c r="BW406" s="630"/>
      <c r="BX406" s="630"/>
      <c r="BY406" s="630"/>
      <c r="BZ406" s="630"/>
      <c r="CA406" s="630"/>
      <c r="CB406" s="630"/>
      <c r="CC406" s="630"/>
      <c r="CD406" s="630"/>
      <c r="CE406" s="630"/>
      <c r="CF406" s="630"/>
      <c r="CG406" s="630"/>
      <c r="CH406" s="630"/>
      <c r="CI406" s="630"/>
      <c r="CJ406" s="630"/>
      <c r="CK406" s="630"/>
      <c r="CL406" s="630"/>
      <c r="CM406" s="630"/>
      <c r="CN406" s="630"/>
      <c r="FI406" s="773"/>
      <c r="FL406" s="773"/>
      <c r="FZ406" s="311">
        <v>1800</v>
      </c>
      <c r="GD406" s="311">
        <v>2100</v>
      </c>
    </row>
    <row r="407" spans="1:186" s="17" customFormat="1" ht="21.75" customHeight="1" thickBot="1">
      <c r="A407" s="202" t="s">
        <v>85</v>
      </c>
      <c r="B407" s="430" t="s">
        <v>136</v>
      </c>
      <c r="C407" s="428" t="s">
        <v>137</v>
      </c>
      <c r="D407" s="163" t="s">
        <v>88</v>
      </c>
      <c r="E407" s="163"/>
      <c r="F407" s="163"/>
      <c r="G407" s="466" t="s">
        <v>188</v>
      </c>
      <c r="H407" s="311">
        <v>13000</v>
      </c>
      <c r="I407" s="166">
        <f t="shared" si="71"/>
        <v>13000</v>
      </c>
      <c r="J407" s="90">
        <f t="shared" si="72"/>
        <v>13000</v>
      </c>
      <c r="K407" s="164"/>
      <c r="L407" s="656">
        <v>45227</v>
      </c>
      <c r="M407" s="656">
        <v>45249</v>
      </c>
      <c r="N407" s="163"/>
      <c r="O407" s="163"/>
      <c r="P407" s="163"/>
      <c r="Q407" s="163"/>
      <c r="R407" s="163"/>
      <c r="S407" s="630"/>
      <c r="T407" s="630"/>
      <c r="U407" s="630"/>
      <c r="V407" s="630"/>
      <c r="W407" s="630"/>
      <c r="X407" s="630"/>
      <c r="Y407" s="630"/>
      <c r="Z407" s="630"/>
      <c r="AA407" s="630"/>
      <c r="AB407" s="630"/>
      <c r="AC407" s="630"/>
      <c r="AD407" s="630"/>
      <c r="AE407" s="630"/>
      <c r="AF407" s="630"/>
      <c r="AG407" s="630"/>
      <c r="AH407" s="630"/>
      <c r="AI407" s="630"/>
      <c r="AJ407" s="630"/>
      <c r="AK407" s="630"/>
      <c r="AL407" s="630"/>
      <c r="AM407" s="630"/>
      <c r="AN407" s="630"/>
      <c r="AO407" s="630"/>
      <c r="AP407" s="630"/>
      <c r="AQ407" s="630"/>
      <c r="AR407" s="630"/>
      <c r="AS407" s="630"/>
      <c r="AT407" s="630"/>
      <c r="AU407" s="630"/>
      <c r="AV407" s="630"/>
      <c r="AW407" s="630"/>
      <c r="AX407" s="630"/>
      <c r="AY407" s="630"/>
      <c r="AZ407" s="630"/>
      <c r="BA407" s="630"/>
      <c r="BB407" s="630"/>
      <c r="BC407" s="630"/>
      <c r="BD407" s="630"/>
      <c r="BE407" s="630"/>
      <c r="BF407" s="630"/>
      <c r="BG407" s="630"/>
      <c r="BH407" s="630"/>
      <c r="BI407" s="630"/>
      <c r="BJ407" s="630"/>
      <c r="BK407" s="630"/>
      <c r="BL407" s="630"/>
      <c r="BM407" s="630"/>
      <c r="BN407" s="630"/>
      <c r="BO407" s="630"/>
      <c r="BP407" s="630"/>
      <c r="BQ407" s="630"/>
      <c r="BR407" s="630"/>
      <c r="BS407" s="630"/>
      <c r="BT407" s="630"/>
      <c r="BU407" s="630"/>
      <c r="BV407" s="630"/>
      <c r="BW407" s="630"/>
      <c r="BX407" s="630"/>
      <c r="BY407" s="630"/>
      <c r="BZ407" s="630"/>
      <c r="CA407" s="630"/>
      <c r="CB407" s="630"/>
      <c r="CC407" s="630"/>
      <c r="CD407" s="630"/>
      <c r="CE407" s="630"/>
      <c r="CF407" s="630"/>
      <c r="CG407" s="630"/>
      <c r="CH407" s="630"/>
      <c r="CI407" s="630"/>
      <c r="CJ407" s="630"/>
      <c r="CK407" s="630"/>
      <c r="CL407" s="630"/>
      <c r="CM407" s="630"/>
      <c r="CN407" s="630"/>
      <c r="FI407" s="773"/>
      <c r="FL407" s="773"/>
      <c r="FZ407" s="311">
        <v>4000</v>
      </c>
      <c r="GD407" s="311">
        <v>9000</v>
      </c>
    </row>
    <row r="408" spans="1:186" s="17" customFormat="1" ht="21.75" customHeight="1" thickBot="1">
      <c r="A408" s="202" t="s">
        <v>85</v>
      </c>
      <c r="B408" s="345" t="s">
        <v>94</v>
      </c>
      <c r="C408" s="345" t="s">
        <v>138</v>
      </c>
      <c r="D408" s="163" t="s">
        <v>88</v>
      </c>
      <c r="E408" s="163"/>
      <c r="F408" s="163"/>
      <c r="G408" s="466" t="s">
        <v>188</v>
      </c>
      <c r="H408" s="311">
        <v>38600</v>
      </c>
      <c r="I408" s="166">
        <f t="shared" si="71"/>
        <v>38600</v>
      </c>
      <c r="J408" s="90">
        <f t="shared" si="72"/>
        <v>38600</v>
      </c>
      <c r="K408" s="164"/>
      <c r="L408" s="656">
        <v>45227</v>
      </c>
      <c r="M408" s="656">
        <v>45249</v>
      </c>
      <c r="N408" s="163"/>
      <c r="O408" s="163"/>
      <c r="P408" s="163"/>
      <c r="Q408" s="163"/>
      <c r="R408" s="163"/>
      <c r="S408" s="630"/>
      <c r="T408" s="630"/>
      <c r="U408" s="630"/>
      <c r="V408" s="630"/>
      <c r="W408" s="630"/>
      <c r="X408" s="630"/>
      <c r="Y408" s="630"/>
      <c r="Z408" s="630"/>
      <c r="AA408" s="630"/>
      <c r="AB408" s="630"/>
      <c r="AC408" s="630"/>
      <c r="AD408" s="630"/>
      <c r="AE408" s="630"/>
      <c r="AF408" s="630"/>
      <c r="AG408" s="630"/>
      <c r="AH408" s="630"/>
      <c r="AI408" s="630"/>
      <c r="AJ408" s="630"/>
      <c r="AK408" s="630"/>
      <c r="AL408" s="630"/>
      <c r="AM408" s="630"/>
      <c r="AN408" s="630"/>
      <c r="AO408" s="630"/>
      <c r="AP408" s="630"/>
      <c r="AQ408" s="630"/>
      <c r="AR408" s="630"/>
      <c r="AS408" s="630"/>
      <c r="AT408" s="630"/>
      <c r="AU408" s="630"/>
      <c r="AV408" s="630"/>
      <c r="AW408" s="630"/>
      <c r="AX408" s="630"/>
      <c r="AY408" s="630"/>
      <c r="AZ408" s="630"/>
      <c r="BA408" s="630"/>
      <c r="BB408" s="630"/>
      <c r="BC408" s="630"/>
      <c r="BD408" s="630"/>
      <c r="BE408" s="630"/>
      <c r="BF408" s="630"/>
      <c r="BG408" s="630"/>
      <c r="BH408" s="630"/>
      <c r="BI408" s="630"/>
      <c r="BJ408" s="630"/>
      <c r="BK408" s="630"/>
      <c r="BL408" s="630"/>
      <c r="BM408" s="630"/>
      <c r="BN408" s="630"/>
      <c r="BO408" s="630"/>
      <c r="BP408" s="630"/>
      <c r="BQ408" s="630"/>
      <c r="BR408" s="630"/>
      <c r="BS408" s="630"/>
      <c r="BT408" s="630"/>
      <c r="BU408" s="630"/>
      <c r="BV408" s="630"/>
      <c r="BW408" s="630"/>
      <c r="BX408" s="630"/>
      <c r="BY408" s="630"/>
      <c r="BZ408" s="630"/>
      <c r="CA408" s="630"/>
      <c r="CB408" s="630"/>
      <c r="CC408" s="630"/>
      <c r="CD408" s="630"/>
      <c r="CE408" s="630"/>
      <c r="CF408" s="630"/>
      <c r="CG408" s="630"/>
      <c r="CH408" s="630"/>
      <c r="CI408" s="630"/>
      <c r="CJ408" s="630"/>
      <c r="CK408" s="630"/>
      <c r="CL408" s="630"/>
      <c r="CM408" s="630"/>
      <c r="CN408" s="630"/>
      <c r="FI408" s="773"/>
      <c r="FL408" s="773"/>
      <c r="FZ408" s="311">
        <v>13000</v>
      </c>
      <c r="GD408" s="311">
        <v>25600</v>
      </c>
    </row>
    <row r="409" spans="1:186" s="17" customFormat="1" ht="21.75" customHeight="1">
      <c r="A409" s="202" t="s">
        <v>85</v>
      </c>
      <c r="B409" s="431" t="s">
        <v>139</v>
      </c>
      <c r="C409" s="429" t="s">
        <v>140</v>
      </c>
      <c r="D409" s="163" t="s">
        <v>88</v>
      </c>
      <c r="E409" s="163"/>
      <c r="F409" s="163"/>
      <c r="G409" s="466" t="s">
        <v>188</v>
      </c>
      <c r="H409" s="311">
        <v>2500</v>
      </c>
      <c r="I409" s="166">
        <f t="shared" si="71"/>
        <v>2500</v>
      </c>
      <c r="J409" s="90">
        <f t="shared" si="72"/>
        <v>2500</v>
      </c>
      <c r="K409" s="164"/>
      <c r="L409" s="656">
        <v>45227</v>
      </c>
      <c r="M409" s="656">
        <v>45249</v>
      </c>
      <c r="N409" s="163"/>
      <c r="O409" s="163"/>
      <c r="P409" s="163"/>
      <c r="Q409" s="163"/>
      <c r="R409" s="163"/>
      <c r="S409" s="630"/>
      <c r="T409" s="630"/>
      <c r="U409" s="630"/>
      <c r="V409" s="630"/>
      <c r="W409" s="630"/>
      <c r="X409" s="630"/>
      <c r="Y409" s="630"/>
      <c r="Z409" s="630"/>
      <c r="AA409" s="630"/>
      <c r="AB409" s="630"/>
      <c r="AC409" s="630"/>
      <c r="AD409" s="630"/>
      <c r="AE409" s="630"/>
      <c r="AF409" s="630"/>
      <c r="AG409" s="630"/>
      <c r="AH409" s="630"/>
      <c r="AI409" s="630"/>
      <c r="AJ409" s="630"/>
      <c r="AK409" s="630"/>
      <c r="AL409" s="630"/>
      <c r="AM409" s="630"/>
      <c r="AN409" s="630"/>
      <c r="AO409" s="630"/>
      <c r="AP409" s="630"/>
      <c r="AQ409" s="630"/>
      <c r="AR409" s="630"/>
      <c r="AS409" s="630"/>
      <c r="AT409" s="630"/>
      <c r="AU409" s="630"/>
      <c r="AV409" s="630"/>
      <c r="AW409" s="630"/>
      <c r="AX409" s="630"/>
      <c r="AY409" s="630"/>
      <c r="AZ409" s="630"/>
      <c r="BA409" s="630"/>
      <c r="BB409" s="630"/>
      <c r="BC409" s="630"/>
      <c r="BD409" s="630"/>
      <c r="BE409" s="630"/>
      <c r="BF409" s="630"/>
      <c r="BG409" s="630"/>
      <c r="BH409" s="630"/>
      <c r="BI409" s="630"/>
      <c r="BJ409" s="630"/>
      <c r="BK409" s="630"/>
      <c r="BL409" s="630"/>
      <c r="BM409" s="630"/>
      <c r="BN409" s="630"/>
      <c r="BO409" s="630"/>
      <c r="BP409" s="630"/>
      <c r="BQ409" s="630"/>
      <c r="BR409" s="630"/>
      <c r="BS409" s="630"/>
      <c r="BT409" s="630"/>
      <c r="BU409" s="630"/>
      <c r="BV409" s="630"/>
      <c r="BW409" s="630"/>
      <c r="BX409" s="630"/>
      <c r="BY409" s="630"/>
      <c r="BZ409" s="630"/>
      <c r="CA409" s="630"/>
      <c r="CB409" s="630"/>
      <c r="CC409" s="630"/>
      <c r="CD409" s="630"/>
      <c r="CE409" s="630"/>
      <c r="CF409" s="630"/>
      <c r="CG409" s="630"/>
      <c r="CH409" s="630"/>
      <c r="CI409" s="630"/>
      <c r="CJ409" s="630"/>
      <c r="CK409" s="630"/>
      <c r="CL409" s="630"/>
      <c r="CM409" s="630"/>
      <c r="CN409" s="630"/>
      <c r="FI409" s="773"/>
      <c r="FL409" s="773"/>
      <c r="FZ409" s="311">
        <v>1000</v>
      </c>
      <c r="GD409" s="311">
        <v>1500</v>
      </c>
    </row>
    <row r="410" spans="1:186" s="17" customFormat="1" ht="21.75" customHeight="1">
      <c r="A410" s="202" t="s">
        <v>85</v>
      </c>
      <c r="B410" s="427" t="s">
        <v>141</v>
      </c>
      <c r="C410" s="429" t="s">
        <v>142</v>
      </c>
      <c r="D410" s="163" t="s">
        <v>88</v>
      </c>
      <c r="E410" s="163"/>
      <c r="F410" s="163"/>
      <c r="G410" s="466" t="s">
        <v>188</v>
      </c>
      <c r="H410" s="311">
        <v>3900</v>
      </c>
      <c r="I410" s="166">
        <f t="shared" si="71"/>
        <v>3900</v>
      </c>
      <c r="J410" s="90">
        <f t="shared" si="72"/>
        <v>3900</v>
      </c>
      <c r="K410" s="164"/>
      <c r="L410" s="656">
        <v>45227</v>
      </c>
      <c r="M410" s="656">
        <v>45249</v>
      </c>
      <c r="N410" s="163"/>
      <c r="O410" s="163"/>
      <c r="P410" s="163"/>
      <c r="Q410" s="163"/>
      <c r="R410" s="163"/>
      <c r="S410" s="630"/>
      <c r="T410" s="630"/>
      <c r="U410" s="630"/>
      <c r="V410" s="630"/>
      <c r="W410" s="630"/>
      <c r="X410" s="630"/>
      <c r="Y410" s="630"/>
      <c r="Z410" s="630"/>
      <c r="AA410" s="630"/>
      <c r="AB410" s="630"/>
      <c r="AC410" s="630"/>
      <c r="AD410" s="630"/>
      <c r="AE410" s="630"/>
      <c r="AF410" s="630"/>
      <c r="AG410" s="630"/>
      <c r="AH410" s="630"/>
      <c r="AI410" s="630"/>
      <c r="AJ410" s="630"/>
      <c r="AK410" s="630"/>
      <c r="AL410" s="630"/>
      <c r="AM410" s="630"/>
      <c r="AN410" s="630"/>
      <c r="AO410" s="630"/>
      <c r="AP410" s="630"/>
      <c r="AQ410" s="630"/>
      <c r="AR410" s="630"/>
      <c r="AS410" s="630"/>
      <c r="AT410" s="630"/>
      <c r="AU410" s="630"/>
      <c r="AV410" s="630"/>
      <c r="AW410" s="630"/>
      <c r="AX410" s="630"/>
      <c r="AY410" s="630"/>
      <c r="AZ410" s="630"/>
      <c r="BA410" s="630"/>
      <c r="BB410" s="630"/>
      <c r="BC410" s="630"/>
      <c r="BD410" s="630"/>
      <c r="BE410" s="630"/>
      <c r="BF410" s="630"/>
      <c r="BG410" s="630"/>
      <c r="BH410" s="630"/>
      <c r="BI410" s="630"/>
      <c r="BJ410" s="630"/>
      <c r="BK410" s="630"/>
      <c r="BL410" s="630"/>
      <c r="BM410" s="630"/>
      <c r="BN410" s="630"/>
      <c r="BO410" s="630"/>
      <c r="BP410" s="630"/>
      <c r="BQ410" s="630"/>
      <c r="BR410" s="630"/>
      <c r="BS410" s="630"/>
      <c r="BT410" s="630"/>
      <c r="BU410" s="630"/>
      <c r="BV410" s="630"/>
      <c r="BW410" s="630"/>
      <c r="BX410" s="630"/>
      <c r="BY410" s="630"/>
      <c r="BZ410" s="630"/>
      <c r="CA410" s="630"/>
      <c r="CB410" s="630"/>
      <c r="CC410" s="630"/>
      <c r="CD410" s="630"/>
      <c r="CE410" s="630"/>
      <c r="CF410" s="630"/>
      <c r="CG410" s="630"/>
      <c r="CH410" s="630"/>
      <c r="CI410" s="630"/>
      <c r="CJ410" s="630"/>
      <c r="CK410" s="630"/>
      <c r="CL410" s="630"/>
      <c r="CM410" s="630"/>
      <c r="CN410" s="630"/>
      <c r="FI410" s="773"/>
      <c r="FL410" s="773"/>
      <c r="FZ410" s="311">
        <v>1500</v>
      </c>
      <c r="GD410" s="311">
        <v>2400</v>
      </c>
    </row>
    <row r="411" spans="1:186" s="17" customFormat="1" ht="21.75" customHeight="1" thickBot="1">
      <c r="A411" s="202" t="s">
        <v>85</v>
      </c>
      <c r="B411" s="430" t="s">
        <v>143</v>
      </c>
      <c r="C411" s="428" t="s">
        <v>144</v>
      </c>
      <c r="D411" s="163" t="s">
        <v>88</v>
      </c>
      <c r="E411" s="163"/>
      <c r="F411" s="163"/>
      <c r="G411" s="466" t="s">
        <v>188</v>
      </c>
      <c r="H411" s="311">
        <v>13000</v>
      </c>
      <c r="I411" s="166">
        <f t="shared" si="71"/>
        <v>13000</v>
      </c>
      <c r="J411" s="90">
        <f t="shared" si="72"/>
        <v>13000</v>
      </c>
      <c r="K411" s="164"/>
      <c r="L411" s="656">
        <v>45227</v>
      </c>
      <c r="M411" s="656">
        <v>45249</v>
      </c>
      <c r="N411" s="163"/>
      <c r="O411" s="163"/>
      <c r="P411" s="163"/>
      <c r="Q411" s="163"/>
      <c r="R411" s="163"/>
      <c r="S411" s="630"/>
      <c r="T411" s="630"/>
      <c r="U411" s="630"/>
      <c r="V411" s="630"/>
      <c r="W411" s="630"/>
      <c r="X411" s="630"/>
      <c r="Y411" s="630"/>
      <c r="Z411" s="630"/>
      <c r="AA411" s="630"/>
      <c r="AB411" s="630"/>
      <c r="AC411" s="630"/>
      <c r="AD411" s="630"/>
      <c r="AE411" s="630"/>
      <c r="AF411" s="630"/>
      <c r="AG411" s="630"/>
      <c r="AH411" s="630"/>
      <c r="AI411" s="630"/>
      <c r="AJ411" s="630"/>
      <c r="AK411" s="630"/>
      <c r="AL411" s="630"/>
      <c r="AM411" s="630"/>
      <c r="AN411" s="630"/>
      <c r="AO411" s="630"/>
      <c r="AP411" s="630"/>
      <c r="AQ411" s="630"/>
      <c r="AR411" s="630"/>
      <c r="AS411" s="630"/>
      <c r="AT411" s="630"/>
      <c r="AU411" s="630"/>
      <c r="AV411" s="630"/>
      <c r="AW411" s="630"/>
      <c r="AX411" s="630"/>
      <c r="AY411" s="630"/>
      <c r="AZ411" s="630"/>
      <c r="BA411" s="630"/>
      <c r="BB411" s="630"/>
      <c r="BC411" s="630"/>
      <c r="BD411" s="630"/>
      <c r="BE411" s="630"/>
      <c r="BF411" s="630"/>
      <c r="BG411" s="630"/>
      <c r="BH411" s="630"/>
      <c r="BI411" s="630"/>
      <c r="BJ411" s="630"/>
      <c r="BK411" s="630"/>
      <c r="BL411" s="630"/>
      <c r="BM411" s="630"/>
      <c r="BN411" s="630"/>
      <c r="BO411" s="630"/>
      <c r="BP411" s="630"/>
      <c r="BQ411" s="630"/>
      <c r="BR411" s="630"/>
      <c r="BS411" s="630"/>
      <c r="BT411" s="630"/>
      <c r="BU411" s="630"/>
      <c r="BV411" s="630"/>
      <c r="BW411" s="630"/>
      <c r="BX411" s="630"/>
      <c r="BY411" s="630"/>
      <c r="BZ411" s="630"/>
      <c r="CA411" s="630"/>
      <c r="CB411" s="630"/>
      <c r="CC411" s="630"/>
      <c r="CD411" s="630"/>
      <c r="CE411" s="630"/>
      <c r="CF411" s="630"/>
      <c r="CG411" s="630"/>
      <c r="CH411" s="630"/>
      <c r="CI411" s="630"/>
      <c r="CJ411" s="630"/>
      <c r="CK411" s="630"/>
      <c r="CL411" s="630"/>
      <c r="CM411" s="630"/>
      <c r="CN411" s="630"/>
      <c r="FI411" s="773"/>
      <c r="FL411" s="773"/>
      <c r="FZ411" s="311">
        <v>4000</v>
      </c>
      <c r="GD411" s="311">
        <v>9000</v>
      </c>
    </row>
    <row r="412" spans="1:186" s="17" customFormat="1" ht="21.75" customHeight="1" thickBot="1">
      <c r="A412" s="202" t="s">
        <v>85</v>
      </c>
      <c r="B412" s="345" t="s">
        <v>102</v>
      </c>
      <c r="C412" s="345" t="s">
        <v>145</v>
      </c>
      <c r="D412" s="163" t="s">
        <v>88</v>
      </c>
      <c r="E412" s="163"/>
      <c r="F412" s="163"/>
      <c r="G412" s="466" t="s">
        <v>188</v>
      </c>
      <c r="H412" s="311">
        <v>6200</v>
      </c>
      <c r="I412" s="166">
        <f t="shared" si="71"/>
        <v>6200</v>
      </c>
      <c r="J412" s="90">
        <f t="shared" si="72"/>
        <v>6200</v>
      </c>
      <c r="K412" s="164"/>
      <c r="L412" s="656">
        <v>45227</v>
      </c>
      <c r="M412" s="656">
        <v>45249</v>
      </c>
      <c r="N412" s="163"/>
      <c r="O412" s="163"/>
      <c r="P412" s="163"/>
      <c r="Q412" s="163"/>
      <c r="R412" s="163"/>
      <c r="S412" s="630"/>
      <c r="T412" s="630"/>
      <c r="U412" s="630"/>
      <c r="V412" s="630"/>
      <c r="W412" s="630"/>
      <c r="X412" s="630"/>
      <c r="Y412" s="630"/>
      <c r="Z412" s="630"/>
      <c r="AA412" s="630"/>
      <c r="AB412" s="630"/>
      <c r="AC412" s="630"/>
      <c r="AD412" s="630"/>
      <c r="AE412" s="630"/>
      <c r="AF412" s="630"/>
      <c r="AG412" s="630"/>
      <c r="AH412" s="630"/>
      <c r="AI412" s="630"/>
      <c r="AJ412" s="630"/>
      <c r="AK412" s="630"/>
      <c r="AL412" s="630"/>
      <c r="AM412" s="630"/>
      <c r="AN412" s="630"/>
      <c r="AO412" s="630"/>
      <c r="AP412" s="630"/>
      <c r="AQ412" s="630"/>
      <c r="AR412" s="630"/>
      <c r="AS412" s="630"/>
      <c r="AT412" s="630"/>
      <c r="AU412" s="630"/>
      <c r="AV412" s="630"/>
      <c r="AW412" s="630"/>
      <c r="AX412" s="630"/>
      <c r="AY412" s="630"/>
      <c r="AZ412" s="630"/>
      <c r="BA412" s="630"/>
      <c r="BB412" s="630"/>
      <c r="BC412" s="630"/>
      <c r="BD412" s="630"/>
      <c r="BE412" s="630"/>
      <c r="BF412" s="630"/>
      <c r="BG412" s="630"/>
      <c r="BH412" s="630"/>
      <c r="BI412" s="630"/>
      <c r="BJ412" s="630"/>
      <c r="BK412" s="630"/>
      <c r="BL412" s="630"/>
      <c r="BM412" s="630"/>
      <c r="BN412" s="630"/>
      <c r="BO412" s="630"/>
      <c r="BP412" s="630"/>
      <c r="BQ412" s="630"/>
      <c r="BR412" s="630"/>
      <c r="BS412" s="630"/>
      <c r="BT412" s="630"/>
      <c r="BU412" s="630"/>
      <c r="BV412" s="630"/>
      <c r="BW412" s="630"/>
      <c r="BX412" s="630"/>
      <c r="BY412" s="630"/>
      <c r="BZ412" s="630"/>
      <c r="CA412" s="630"/>
      <c r="CB412" s="630"/>
      <c r="CC412" s="630"/>
      <c r="CD412" s="630"/>
      <c r="CE412" s="630"/>
      <c r="CF412" s="630"/>
      <c r="CG412" s="630"/>
      <c r="CH412" s="630"/>
      <c r="CI412" s="630"/>
      <c r="CJ412" s="630"/>
      <c r="CK412" s="630"/>
      <c r="CL412" s="630"/>
      <c r="CM412" s="630"/>
      <c r="CN412" s="630"/>
      <c r="FI412" s="773"/>
      <c r="FL412" s="773"/>
      <c r="FZ412" s="311">
        <v>3500</v>
      </c>
      <c r="GD412" s="311">
        <v>2700</v>
      </c>
    </row>
    <row r="413" spans="1:186" s="17" customFormat="1" ht="21.75" customHeight="1">
      <c r="A413" s="202" t="s">
        <v>85</v>
      </c>
      <c r="B413" s="431" t="s">
        <v>146</v>
      </c>
      <c r="C413" s="318" t="s">
        <v>147</v>
      </c>
      <c r="D413" s="163" t="s">
        <v>88</v>
      </c>
      <c r="E413" s="163"/>
      <c r="F413" s="163"/>
      <c r="G413" s="466" t="s">
        <v>188</v>
      </c>
      <c r="H413" s="311">
        <v>1900</v>
      </c>
      <c r="I413" s="166">
        <f t="shared" si="71"/>
        <v>1900</v>
      </c>
      <c r="J413" s="90">
        <f t="shared" si="72"/>
        <v>1900</v>
      </c>
      <c r="K413" s="164"/>
      <c r="L413" s="656">
        <v>45227</v>
      </c>
      <c r="M413" s="656">
        <v>45249</v>
      </c>
      <c r="N413" s="163"/>
      <c r="O413" s="163"/>
      <c r="P413" s="163"/>
      <c r="Q413" s="163"/>
      <c r="R413" s="163"/>
      <c r="S413" s="630"/>
      <c r="T413" s="630"/>
      <c r="U413" s="630"/>
      <c r="V413" s="630"/>
      <c r="W413" s="630"/>
      <c r="X413" s="630"/>
      <c r="Y413" s="630"/>
      <c r="Z413" s="630"/>
      <c r="AA413" s="630"/>
      <c r="AB413" s="630"/>
      <c r="AC413" s="630"/>
      <c r="AD413" s="630"/>
      <c r="AE413" s="630"/>
      <c r="AF413" s="630"/>
      <c r="AG413" s="630"/>
      <c r="AH413" s="630"/>
      <c r="AI413" s="630"/>
      <c r="AJ413" s="630"/>
      <c r="AK413" s="630"/>
      <c r="AL413" s="630"/>
      <c r="AM413" s="630"/>
      <c r="AN413" s="630"/>
      <c r="AO413" s="630"/>
      <c r="AP413" s="630"/>
      <c r="AQ413" s="630"/>
      <c r="AR413" s="630"/>
      <c r="AS413" s="630"/>
      <c r="AT413" s="630"/>
      <c r="AU413" s="630"/>
      <c r="AV413" s="630"/>
      <c r="AW413" s="630"/>
      <c r="AX413" s="630"/>
      <c r="AY413" s="630"/>
      <c r="AZ413" s="630"/>
      <c r="BA413" s="630"/>
      <c r="BB413" s="630"/>
      <c r="BC413" s="630"/>
      <c r="BD413" s="630"/>
      <c r="BE413" s="630"/>
      <c r="BF413" s="630"/>
      <c r="BG413" s="630"/>
      <c r="BH413" s="630"/>
      <c r="BI413" s="630"/>
      <c r="BJ413" s="630"/>
      <c r="BK413" s="630"/>
      <c r="BL413" s="630"/>
      <c r="BM413" s="630"/>
      <c r="BN413" s="630"/>
      <c r="BO413" s="630"/>
      <c r="BP413" s="630"/>
      <c r="BQ413" s="630"/>
      <c r="BR413" s="630"/>
      <c r="BS413" s="630"/>
      <c r="BT413" s="630"/>
      <c r="BU413" s="630"/>
      <c r="BV413" s="630"/>
      <c r="BW413" s="630"/>
      <c r="BX413" s="630"/>
      <c r="BY413" s="630"/>
      <c r="BZ413" s="630"/>
      <c r="CA413" s="630"/>
      <c r="CB413" s="630"/>
      <c r="CC413" s="630"/>
      <c r="CD413" s="630"/>
      <c r="CE413" s="630"/>
      <c r="CF413" s="630"/>
      <c r="CG413" s="630"/>
      <c r="CH413" s="630"/>
      <c r="CI413" s="630"/>
      <c r="CJ413" s="630"/>
      <c r="CK413" s="630"/>
      <c r="CL413" s="630"/>
      <c r="CM413" s="630"/>
      <c r="CN413" s="630"/>
      <c r="FI413" s="773"/>
      <c r="FL413" s="773"/>
      <c r="FZ413" s="311">
        <v>0</v>
      </c>
      <c r="GD413" s="311">
        <v>1900</v>
      </c>
    </row>
    <row r="414" spans="1:186" s="17" customFormat="1" ht="21.75" customHeight="1">
      <c r="A414" s="202" t="s">
        <v>85</v>
      </c>
      <c r="B414" s="427" t="s">
        <v>148</v>
      </c>
      <c r="C414" s="316" t="s">
        <v>149</v>
      </c>
      <c r="D414" s="163" t="s">
        <v>88</v>
      </c>
      <c r="E414" s="163"/>
      <c r="F414" s="163"/>
      <c r="G414" s="466" t="s">
        <v>188</v>
      </c>
      <c r="H414" s="311">
        <v>1900</v>
      </c>
      <c r="I414" s="166">
        <f t="shared" si="71"/>
        <v>1900</v>
      </c>
      <c r="J414" s="90">
        <f t="shared" si="72"/>
        <v>1900</v>
      </c>
      <c r="K414" s="164"/>
      <c r="L414" s="656">
        <v>45227</v>
      </c>
      <c r="M414" s="656">
        <v>45249</v>
      </c>
      <c r="N414" s="163"/>
      <c r="O414" s="163"/>
      <c r="P414" s="163"/>
      <c r="Q414" s="163"/>
      <c r="R414" s="163"/>
      <c r="S414" s="630"/>
      <c r="T414" s="630"/>
      <c r="U414" s="630"/>
      <c r="V414" s="630"/>
      <c r="W414" s="630"/>
      <c r="X414" s="630"/>
      <c r="Y414" s="630"/>
      <c r="Z414" s="630"/>
      <c r="AA414" s="630"/>
      <c r="AB414" s="630"/>
      <c r="AC414" s="630"/>
      <c r="AD414" s="630"/>
      <c r="AE414" s="630"/>
      <c r="AF414" s="630"/>
      <c r="AG414" s="630"/>
      <c r="AH414" s="630"/>
      <c r="AI414" s="630"/>
      <c r="AJ414" s="630"/>
      <c r="AK414" s="630"/>
      <c r="AL414" s="630"/>
      <c r="AM414" s="630"/>
      <c r="AN414" s="630"/>
      <c r="AO414" s="630"/>
      <c r="AP414" s="630"/>
      <c r="AQ414" s="630"/>
      <c r="AR414" s="630"/>
      <c r="AS414" s="630"/>
      <c r="AT414" s="630"/>
      <c r="AU414" s="630"/>
      <c r="AV414" s="630"/>
      <c r="AW414" s="630"/>
      <c r="AX414" s="630"/>
      <c r="AY414" s="630"/>
      <c r="AZ414" s="630"/>
      <c r="BA414" s="630"/>
      <c r="BB414" s="630"/>
      <c r="BC414" s="630"/>
      <c r="BD414" s="630"/>
      <c r="BE414" s="630"/>
      <c r="BF414" s="630"/>
      <c r="BG414" s="630"/>
      <c r="BH414" s="630"/>
      <c r="BI414" s="630"/>
      <c r="BJ414" s="630"/>
      <c r="BK414" s="630"/>
      <c r="BL414" s="630"/>
      <c r="BM414" s="630"/>
      <c r="BN414" s="630"/>
      <c r="BO414" s="630"/>
      <c r="BP414" s="630"/>
      <c r="BQ414" s="630"/>
      <c r="BR414" s="630"/>
      <c r="BS414" s="630"/>
      <c r="BT414" s="630"/>
      <c r="BU414" s="630"/>
      <c r="BV414" s="630"/>
      <c r="BW414" s="630"/>
      <c r="BX414" s="630"/>
      <c r="BY414" s="630"/>
      <c r="BZ414" s="630"/>
      <c r="CA414" s="630"/>
      <c r="CB414" s="630"/>
      <c r="CC414" s="630"/>
      <c r="CD414" s="630"/>
      <c r="CE414" s="630"/>
      <c r="CF414" s="630"/>
      <c r="CG414" s="630"/>
      <c r="CH414" s="630"/>
      <c r="CI414" s="630"/>
      <c r="CJ414" s="630"/>
      <c r="CK414" s="630"/>
      <c r="CL414" s="630"/>
      <c r="CM414" s="630"/>
      <c r="CN414" s="630"/>
      <c r="FI414" s="773"/>
      <c r="FL414" s="773"/>
      <c r="FZ414" s="311">
        <v>0</v>
      </c>
      <c r="GD414" s="311">
        <v>1900</v>
      </c>
    </row>
    <row r="415" spans="1:186" s="17" customFormat="1" ht="21.75" customHeight="1">
      <c r="A415" s="202" t="s">
        <v>85</v>
      </c>
      <c r="B415" s="427" t="s">
        <v>150</v>
      </c>
      <c r="C415" s="316" t="s">
        <v>151</v>
      </c>
      <c r="D415" s="163" t="s">
        <v>88</v>
      </c>
      <c r="E415" s="163"/>
      <c r="F415" s="163"/>
      <c r="G415" s="466" t="s">
        <v>188</v>
      </c>
      <c r="H415" s="311">
        <v>0</v>
      </c>
      <c r="I415" s="166">
        <f t="shared" si="71"/>
        <v>0</v>
      </c>
      <c r="J415" s="90">
        <f t="shared" si="72"/>
        <v>0</v>
      </c>
      <c r="K415" s="164"/>
      <c r="L415" s="656">
        <v>45227</v>
      </c>
      <c r="M415" s="656">
        <v>45249</v>
      </c>
      <c r="N415" s="163"/>
      <c r="O415" s="163"/>
      <c r="P415" s="163"/>
      <c r="Q415" s="163"/>
      <c r="R415" s="163"/>
      <c r="S415" s="630"/>
      <c r="T415" s="630"/>
      <c r="U415" s="630"/>
      <c r="V415" s="630"/>
      <c r="W415" s="630"/>
      <c r="X415" s="630"/>
      <c r="Y415" s="630"/>
      <c r="Z415" s="630"/>
      <c r="AA415" s="630"/>
      <c r="AB415" s="630"/>
      <c r="AC415" s="630"/>
      <c r="AD415" s="630"/>
      <c r="AE415" s="630"/>
      <c r="AF415" s="630"/>
      <c r="AG415" s="630"/>
      <c r="AH415" s="630"/>
      <c r="AI415" s="630"/>
      <c r="AJ415" s="630"/>
      <c r="AK415" s="630"/>
      <c r="AL415" s="630"/>
      <c r="AM415" s="630"/>
      <c r="AN415" s="630"/>
      <c r="AO415" s="630"/>
      <c r="AP415" s="630"/>
      <c r="AQ415" s="630"/>
      <c r="AR415" s="630"/>
      <c r="AS415" s="630"/>
      <c r="AT415" s="630"/>
      <c r="AU415" s="630"/>
      <c r="AV415" s="630"/>
      <c r="AW415" s="630"/>
      <c r="AX415" s="630"/>
      <c r="AY415" s="630"/>
      <c r="AZ415" s="630"/>
      <c r="BA415" s="630"/>
      <c r="BB415" s="630"/>
      <c r="BC415" s="630"/>
      <c r="BD415" s="630"/>
      <c r="BE415" s="630"/>
      <c r="BF415" s="630"/>
      <c r="BG415" s="630"/>
      <c r="BH415" s="630"/>
      <c r="BI415" s="630"/>
      <c r="BJ415" s="630"/>
      <c r="BK415" s="630"/>
      <c r="BL415" s="630"/>
      <c r="BM415" s="630"/>
      <c r="BN415" s="630"/>
      <c r="BO415" s="630"/>
      <c r="BP415" s="630"/>
      <c r="BQ415" s="630"/>
      <c r="BR415" s="630"/>
      <c r="BS415" s="630"/>
      <c r="BT415" s="630"/>
      <c r="BU415" s="630"/>
      <c r="BV415" s="630"/>
      <c r="BW415" s="630"/>
      <c r="BX415" s="630"/>
      <c r="BY415" s="630"/>
      <c r="BZ415" s="630"/>
      <c r="CA415" s="630"/>
      <c r="CB415" s="630"/>
      <c r="CC415" s="630"/>
      <c r="CD415" s="630"/>
      <c r="CE415" s="630"/>
      <c r="CF415" s="630"/>
      <c r="CG415" s="630"/>
      <c r="CH415" s="630"/>
      <c r="CI415" s="630"/>
      <c r="CJ415" s="630"/>
      <c r="CK415" s="630"/>
      <c r="CL415" s="630"/>
      <c r="CM415" s="630"/>
      <c r="CN415" s="630"/>
      <c r="FI415" s="773"/>
      <c r="FL415" s="773"/>
      <c r="FZ415" s="311">
        <v>0</v>
      </c>
      <c r="GD415" s="311">
        <v>0</v>
      </c>
    </row>
    <row r="416" spans="1:186" s="17" customFormat="1" ht="21.75" customHeight="1">
      <c r="A416" s="202" t="s">
        <v>85</v>
      </c>
      <c r="B416" s="427" t="s">
        <v>152</v>
      </c>
      <c r="C416" s="316" t="s">
        <v>153</v>
      </c>
      <c r="D416" s="163" t="s">
        <v>88</v>
      </c>
      <c r="E416" s="163"/>
      <c r="F416" s="163"/>
      <c r="G416" s="466" t="s">
        <v>188</v>
      </c>
      <c r="H416" s="311">
        <v>0</v>
      </c>
      <c r="I416" s="166">
        <f t="shared" si="71"/>
        <v>0</v>
      </c>
      <c r="J416" s="90">
        <f t="shared" si="72"/>
        <v>0</v>
      </c>
      <c r="K416" s="164"/>
      <c r="L416" s="656">
        <v>45227</v>
      </c>
      <c r="M416" s="656">
        <v>45249</v>
      </c>
      <c r="N416" s="163"/>
      <c r="O416" s="163"/>
      <c r="P416" s="163"/>
      <c r="Q416" s="163"/>
      <c r="R416" s="163"/>
      <c r="S416" s="630"/>
      <c r="T416" s="630"/>
      <c r="U416" s="630"/>
      <c r="V416" s="630"/>
      <c r="W416" s="630"/>
      <c r="X416" s="630"/>
      <c r="Y416" s="630"/>
      <c r="Z416" s="630"/>
      <c r="AA416" s="630"/>
      <c r="AB416" s="630"/>
      <c r="AC416" s="630"/>
      <c r="AD416" s="630"/>
      <c r="AE416" s="630"/>
      <c r="AF416" s="630"/>
      <c r="AG416" s="630"/>
      <c r="AH416" s="630"/>
      <c r="AI416" s="630"/>
      <c r="AJ416" s="630"/>
      <c r="AK416" s="630"/>
      <c r="AL416" s="630"/>
      <c r="AM416" s="630"/>
      <c r="AN416" s="630"/>
      <c r="AO416" s="630"/>
      <c r="AP416" s="630"/>
      <c r="AQ416" s="630"/>
      <c r="AR416" s="630"/>
      <c r="AS416" s="630"/>
      <c r="AT416" s="630"/>
      <c r="AU416" s="630"/>
      <c r="AV416" s="630"/>
      <c r="AW416" s="630"/>
      <c r="AX416" s="630"/>
      <c r="AY416" s="630"/>
      <c r="AZ416" s="630"/>
      <c r="BA416" s="630"/>
      <c r="BB416" s="630"/>
      <c r="BC416" s="630"/>
      <c r="BD416" s="630"/>
      <c r="BE416" s="630"/>
      <c r="BF416" s="630"/>
      <c r="BG416" s="630"/>
      <c r="BH416" s="630"/>
      <c r="BI416" s="630"/>
      <c r="BJ416" s="630"/>
      <c r="BK416" s="630"/>
      <c r="BL416" s="630"/>
      <c r="BM416" s="630"/>
      <c r="BN416" s="630"/>
      <c r="BO416" s="630"/>
      <c r="BP416" s="630"/>
      <c r="BQ416" s="630"/>
      <c r="BR416" s="630"/>
      <c r="BS416" s="630"/>
      <c r="BT416" s="630"/>
      <c r="BU416" s="630"/>
      <c r="BV416" s="630"/>
      <c r="BW416" s="630"/>
      <c r="BX416" s="630"/>
      <c r="BY416" s="630"/>
      <c r="BZ416" s="630"/>
      <c r="CA416" s="630"/>
      <c r="CB416" s="630"/>
      <c r="CC416" s="630"/>
      <c r="CD416" s="630"/>
      <c r="CE416" s="630"/>
      <c r="CF416" s="630"/>
      <c r="CG416" s="630"/>
      <c r="CH416" s="630"/>
      <c r="CI416" s="630"/>
      <c r="CJ416" s="630"/>
      <c r="CK416" s="630"/>
      <c r="CL416" s="630"/>
      <c r="CM416" s="630"/>
      <c r="CN416" s="630"/>
      <c r="FI416" s="773"/>
      <c r="FL416" s="773"/>
      <c r="FZ416" s="311">
        <v>0</v>
      </c>
      <c r="GD416" s="311">
        <v>0</v>
      </c>
    </row>
    <row r="417" spans="1:205" s="17" customFormat="1" ht="21.75" customHeight="1">
      <c r="A417" s="202" t="s">
        <v>85</v>
      </c>
      <c r="B417" s="427" t="s">
        <v>154</v>
      </c>
      <c r="C417" s="316" t="s">
        <v>155</v>
      </c>
      <c r="D417" s="163" t="s">
        <v>88</v>
      </c>
      <c r="E417" s="163"/>
      <c r="F417" s="163"/>
      <c r="G417" s="466" t="s">
        <v>188</v>
      </c>
      <c r="H417" s="311">
        <v>1000</v>
      </c>
      <c r="I417" s="166">
        <f t="shared" si="71"/>
        <v>1000</v>
      </c>
      <c r="J417" s="90">
        <f t="shared" si="72"/>
        <v>1000</v>
      </c>
      <c r="K417" s="164"/>
      <c r="L417" s="656">
        <v>45227</v>
      </c>
      <c r="M417" s="656">
        <v>45249</v>
      </c>
      <c r="N417" s="163"/>
      <c r="O417" s="163"/>
      <c r="P417" s="163"/>
      <c r="Q417" s="163"/>
      <c r="R417" s="163"/>
      <c r="S417" s="630"/>
      <c r="T417" s="630"/>
      <c r="U417" s="630"/>
      <c r="V417" s="630"/>
      <c r="W417" s="630"/>
      <c r="X417" s="630"/>
      <c r="Y417" s="630"/>
      <c r="Z417" s="630"/>
      <c r="AA417" s="630"/>
      <c r="AB417" s="630"/>
      <c r="AC417" s="630"/>
      <c r="AD417" s="630"/>
      <c r="AE417" s="630"/>
      <c r="AF417" s="630"/>
      <c r="AG417" s="630"/>
      <c r="AH417" s="630"/>
      <c r="AI417" s="630"/>
      <c r="AJ417" s="630"/>
      <c r="AK417" s="630"/>
      <c r="AL417" s="630"/>
      <c r="AM417" s="630"/>
      <c r="AN417" s="630"/>
      <c r="AO417" s="630"/>
      <c r="AP417" s="630"/>
      <c r="AQ417" s="630"/>
      <c r="AR417" s="630"/>
      <c r="AS417" s="630"/>
      <c r="AT417" s="630"/>
      <c r="AU417" s="630"/>
      <c r="AV417" s="630"/>
      <c r="AW417" s="630"/>
      <c r="AX417" s="630"/>
      <c r="AY417" s="630"/>
      <c r="AZ417" s="630"/>
      <c r="BA417" s="630"/>
      <c r="BB417" s="630"/>
      <c r="BC417" s="630"/>
      <c r="BD417" s="630"/>
      <c r="BE417" s="630"/>
      <c r="BF417" s="630"/>
      <c r="BG417" s="630"/>
      <c r="BH417" s="630"/>
      <c r="BI417" s="630"/>
      <c r="BJ417" s="630"/>
      <c r="BK417" s="630"/>
      <c r="BL417" s="630"/>
      <c r="BM417" s="630"/>
      <c r="BN417" s="630"/>
      <c r="BO417" s="630"/>
      <c r="BP417" s="630"/>
      <c r="BQ417" s="630"/>
      <c r="BR417" s="630"/>
      <c r="BS417" s="630"/>
      <c r="BT417" s="630"/>
      <c r="BU417" s="630"/>
      <c r="BV417" s="630"/>
      <c r="BW417" s="630"/>
      <c r="BX417" s="630"/>
      <c r="BY417" s="630"/>
      <c r="BZ417" s="630"/>
      <c r="CA417" s="630"/>
      <c r="CB417" s="630"/>
      <c r="CC417" s="630"/>
      <c r="CD417" s="630"/>
      <c r="CE417" s="630"/>
      <c r="CF417" s="630"/>
      <c r="CG417" s="630"/>
      <c r="CH417" s="630"/>
      <c r="CI417" s="630"/>
      <c r="CJ417" s="630"/>
      <c r="CK417" s="630"/>
      <c r="CL417" s="630"/>
      <c r="CM417" s="630"/>
      <c r="CN417" s="630"/>
      <c r="FI417" s="773"/>
      <c r="FL417" s="773"/>
      <c r="FZ417" s="311">
        <v>300</v>
      </c>
      <c r="GD417" s="311">
        <v>700</v>
      </c>
    </row>
    <row r="418" spans="1:205" s="17" customFormat="1" ht="21.75" customHeight="1">
      <c r="A418" s="202" t="s">
        <v>85</v>
      </c>
      <c r="B418" s="427" t="s">
        <v>156</v>
      </c>
      <c r="C418" s="316" t="s">
        <v>157</v>
      </c>
      <c r="D418" s="163" t="s">
        <v>88</v>
      </c>
      <c r="E418" s="163"/>
      <c r="F418" s="163"/>
      <c r="G418" s="466" t="s">
        <v>188</v>
      </c>
      <c r="H418" s="311">
        <v>1200</v>
      </c>
      <c r="I418" s="166">
        <f t="shared" si="71"/>
        <v>1200</v>
      </c>
      <c r="J418" s="90">
        <f t="shared" si="72"/>
        <v>1200</v>
      </c>
      <c r="K418" s="164"/>
      <c r="L418" s="656">
        <v>45227</v>
      </c>
      <c r="M418" s="656">
        <v>45249</v>
      </c>
      <c r="N418" s="163"/>
      <c r="O418" s="163"/>
      <c r="P418" s="163"/>
      <c r="Q418" s="163"/>
      <c r="R418" s="163"/>
      <c r="S418" s="630"/>
      <c r="T418" s="630"/>
      <c r="U418" s="630"/>
      <c r="V418" s="630"/>
      <c r="W418" s="630"/>
      <c r="X418" s="630"/>
      <c r="Y418" s="630"/>
      <c r="Z418" s="630"/>
      <c r="AA418" s="630"/>
      <c r="AB418" s="630"/>
      <c r="AC418" s="630"/>
      <c r="AD418" s="630"/>
      <c r="AE418" s="630"/>
      <c r="AF418" s="630"/>
      <c r="AG418" s="630"/>
      <c r="AH418" s="630"/>
      <c r="AI418" s="630"/>
      <c r="AJ418" s="630"/>
      <c r="AK418" s="630"/>
      <c r="AL418" s="630"/>
      <c r="AM418" s="630"/>
      <c r="AN418" s="630"/>
      <c r="AO418" s="630"/>
      <c r="AP418" s="630"/>
      <c r="AQ418" s="630"/>
      <c r="AR418" s="630"/>
      <c r="AS418" s="630"/>
      <c r="AT418" s="630"/>
      <c r="AU418" s="630"/>
      <c r="AV418" s="630"/>
      <c r="AW418" s="630"/>
      <c r="AX418" s="630"/>
      <c r="AY418" s="630"/>
      <c r="AZ418" s="630"/>
      <c r="BA418" s="630"/>
      <c r="BB418" s="630"/>
      <c r="BC418" s="630"/>
      <c r="BD418" s="630"/>
      <c r="BE418" s="630"/>
      <c r="BF418" s="630"/>
      <c r="BG418" s="630"/>
      <c r="BH418" s="630"/>
      <c r="BI418" s="630"/>
      <c r="BJ418" s="630"/>
      <c r="BK418" s="630"/>
      <c r="BL418" s="630"/>
      <c r="BM418" s="630"/>
      <c r="BN418" s="630"/>
      <c r="BO418" s="630"/>
      <c r="BP418" s="630"/>
      <c r="BQ418" s="630"/>
      <c r="BR418" s="630"/>
      <c r="BS418" s="630"/>
      <c r="BT418" s="630"/>
      <c r="BU418" s="630"/>
      <c r="BV418" s="630"/>
      <c r="BW418" s="630"/>
      <c r="BX418" s="630"/>
      <c r="BY418" s="630"/>
      <c r="BZ418" s="630"/>
      <c r="CA418" s="630"/>
      <c r="CB418" s="630"/>
      <c r="CC418" s="630"/>
      <c r="CD418" s="630"/>
      <c r="CE418" s="630"/>
      <c r="CF418" s="630"/>
      <c r="CG418" s="630"/>
      <c r="CH418" s="630"/>
      <c r="CI418" s="630"/>
      <c r="CJ418" s="630"/>
      <c r="CK418" s="630"/>
      <c r="CL418" s="630"/>
      <c r="CM418" s="630"/>
      <c r="CN418" s="630"/>
      <c r="FI418" s="773"/>
      <c r="FL418" s="773"/>
      <c r="FZ418" s="311">
        <v>300</v>
      </c>
      <c r="GD418" s="311">
        <v>900</v>
      </c>
    </row>
    <row r="419" spans="1:205" s="17" customFormat="1" ht="21.75" customHeight="1">
      <c r="A419" s="202" t="s">
        <v>85</v>
      </c>
      <c r="B419" s="427" t="s">
        <v>158</v>
      </c>
      <c r="C419" s="316" t="s">
        <v>159</v>
      </c>
      <c r="D419" s="163" t="s">
        <v>88</v>
      </c>
      <c r="E419" s="163"/>
      <c r="F419" s="163"/>
      <c r="G419" s="466" t="s">
        <v>188</v>
      </c>
      <c r="H419" s="311">
        <v>600</v>
      </c>
      <c r="I419" s="166">
        <f t="shared" si="71"/>
        <v>600</v>
      </c>
      <c r="J419" s="90">
        <f t="shared" si="72"/>
        <v>600</v>
      </c>
      <c r="K419" s="164"/>
      <c r="L419" s="656">
        <v>45227</v>
      </c>
      <c r="M419" s="656">
        <v>45249</v>
      </c>
      <c r="N419" s="163"/>
      <c r="O419" s="163"/>
      <c r="P419" s="163"/>
      <c r="Q419" s="163"/>
      <c r="R419" s="163"/>
      <c r="S419" s="630"/>
      <c r="T419" s="630"/>
      <c r="U419" s="630"/>
      <c r="V419" s="630"/>
      <c r="W419" s="630"/>
      <c r="X419" s="630"/>
      <c r="Y419" s="630"/>
      <c r="Z419" s="630"/>
      <c r="AA419" s="630"/>
      <c r="AB419" s="630"/>
      <c r="AC419" s="630"/>
      <c r="AD419" s="630"/>
      <c r="AE419" s="630"/>
      <c r="AF419" s="630"/>
      <c r="AG419" s="630"/>
      <c r="AH419" s="630"/>
      <c r="AI419" s="630"/>
      <c r="AJ419" s="630"/>
      <c r="AK419" s="630"/>
      <c r="AL419" s="630"/>
      <c r="AM419" s="630"/>
      <c r="AN419" s="630"/>
      <c r="AO419" s="630"/>
      <c r="AP419" s="630"/>
      <c r="AQ419" s="630"/>
      <c r="AR419" s="630"/>
      <c r="AS419" s="630"/>
      <c r="AT419" s="630"/>
      <c r="AU419" s="630"/>
      <c r="AV419" s="630"/>
      <c r="AW419" s="630"/>
      <c r="AX419" s="630"/>
      <c r="AY419" s="630"/>
      <c r="AZ419" s="630"/>
      <c r="BA419" s="630"/>
      <c r="BB419" s="630"/>
      <c r="BC419" s="630"/>
      <c r="BD419" s="630"/>
      <c r="BE419" s="630"/>
      <c r="BF419" s="630"/>
      <c r="BG419" s="630"/>
      <c r="BH419" s="630"/>
      <c r="BI419" s="630"/>
      <c r="BJ419" s="630"/>
      <c r="BK419" s="630"/>
      <c r="BL419" s="630"/>
      <c r="BM419" s="630"/>
      <c r="BN419" s="630"/>
      <c r="BO419" s="630"/>
      <c r="BP419" s="630"/>
      <c r="BQ419" s="630"/>
      <c r="BR419" s="630"/>
      <c r="BS419" s="630"/>
      <c r="BT419" s="630"/>
      <c r="BU419" s="630"/>
      <c r="BV419" s="630"/>
      <c r="BW419" s="630"/>
      <c r="BX419" s="630"/>
      <c r="BY419" s="630"/>
      <c r="BZ419" s="630"/>
      <c r="CA419" s="630"/>
      <c r="CB419" s="630"/>
      <c r="CC419" s="630"/>
      <c r="CD419" s="630"/>
      <c r="CE419" s="630"/>
      <c r="CF419" s="630"/>
      <c r="CG419" s="630"/>
      <c r="CH419" s="630"/>
      <c r="CI419" s="630"/>
      <c r="CJ419" s="630"/>
      <c r="CK419" s="630"/>
      <c r="CL419" s="630"/>
      <c r="CM419" s="630"/>
      <c r="CN419" s="630"/>
      <c r="FI419" s="773"/>
      <c r="FL419" s="773"/>
      <c r="FZ419" s="311">
        <v>300</v>
      </c>
      <c r="GD419" s="311">
        <v>300</v>
      </c>
    </row>
    <row r="420" spans="1:205" s="17" customFormat="1" ht="21.75" customHeight="1">
      <c r="A420" s="202" t="s">
        <v>85</v>
      </c>
      <c r="B420" s="427" t="s">
        <v>160</v>
      </c>
      <c r="C420" s="319" t="s">
        <v>161</v>
      </c>
      <c r="D420" s="163" t="s">
        <v>88</v>
      </c>
      <c r="E420" s="163"/>
      <c r="F420" s="163"/>
      <c r="G420" s="466" t="s">
        <v>188</v>
      </c>
      <c r="H420" s="311">
        <v>1300</v>
      </c>
      <c r="I420" s="166">
        <f t="shared" si="71"/>
        <v>1300</v>
      </c>
      <c r="J420" s="90">
        <f t="shared" si="72"/>
        <v>1300</v>
      </c>
      <c r="K420" s="164"/>
      <c r="L420" s="656">
        <v>45227</v>
      </c>
      <c r="M420" s="656">
        <v>45249</v>
      </c>
      <c r="N420" s="163"/>
      <c r="O420" s="163"/>
      <c r="P420" s="163"/>
      <c r="Q420" s="163"/>
      <c r="R420" s="163"/>
      <c r="S420" s="630"/>
      <c r="T420" s="630"/>
      <c r="U420" s="630"/>
      <c r="V420" s="630"/>
      <c r="W420" s="630"/>
      <c r="X420" s="630"/>
      <c r="Y420" s="630"/>
      <c r="Z420" s="630"/>
      <c r="AA420" s="630"/>
      <c r="AB420" s="630"/>
      <c r="AC420" s="630"/>
      <c r="AD420" s="630"/>
      <c r="AE420" s="630"/>
      <c r="AF420" s="630"/>
      <c r="AG420" s="630"/>
      <c r="AH420" s="630"/>
      <c r="AI420" s="630"/>
      <c r="AJ420" s="630"/>
      <c r="AK420" s="630"/>
      <c r="AL420" s="630"/>
      <c r="AM420" s="630"/>
      <c r="AN420" s="630"/>
      <c r="AO420" s="630"/>
      <c r="AP420" s="630"/>
      <c r="AQ420" s="630"/>
      <c r="AR420" s="630"/>
      <c r="AS420" s="630"/>
      <c r="AT420" s="630"/>
      <c r="AU420" s="630"/>
      <c r="AV420" s="630"/>
      <c r="AW420" s="630"/>
      <c r="AX420" s="630"/>
      <c r="AY420" s="630"/>
      <c r="AZ420" s="630"/>
      <c r="BA420" s="630"/>
      <c r="BB420" s="630"/>
      <c r="BC420" s="630"/>
      <c r="BD420" s="630"/>
      <c r="BE420" s="630"/>
      <c r="BF420" s="630"/>
      <c r="BG420" s="630"/>
      <c r="BH420" s="630"/>
      <c r="BI420" s="630"/>
      <c r="BJ420" s="630"/>
      <c r="BK420" s="630"/>
      <c r="BL420" s="630"/>
      <c r="BM420" s="630"/>
      <c r="BN420" s="630"/>
      <c r="BO420" s="630"/>
      <c r="BP420" s="630"/>
      <c r="BQ420" s="630"/>
      <c r="BR420" s="630"/>
      <c r="BS420" s="630"/>
      <c r="BT420" s="630"/>
      <c r="BU420" s="630"/>
      <c r="BV420" s="630"/>
      <c r="BW420" s="630"/>
      <c r="BX420" s="630"/>
      <c r="BY420" s="630"/>
      <c r="BZ420" s="630"/>
      <c r="CA420" s="630"/>
      <c r="CB420" s="630"/>
      <c r="CC420" s="630"/>
      <c r="CD420" s="630"/>
      <c r="CE420" s="630"/>
      <c r="CF420" s="630"/>
      <c r="CG420" s="630"/>
      <c r="CH420" s="630"/>
      <c r="CI420" s="630"/>
      <c r="CJ420" s="630"/>
      <c r="CK420" s="630"/>
      <c r="CL420" s="630"/>
      <c r="CM420" s="630"/>
      <c r="CN420" s="630"/>
      <c r="FI420" s="773"/>
      <c r="FL420" s="773"/>
      <c r="FZ420" s="311">
        <v>200</v>
      </c>
      <c r="GD420" s="311">
        <v>1100</v>
      </c>
    </row>
    <row r="421" spans="1:205" s="17" customFormat="1" ht="21.75" customHeight="1" thickBot="1">
      <c r="A421" s="202" t="s">
        <v>85</v>
      </c>
      <c r="B421" s="430" t="s">
        <v>162</v>
      </c>
      <c r="C421" s="319" t="s">
        <v>163</v>
      </c>
      <c r="D421" s="163" t="s">
        <v>88</v>
      </c>
      <c r="E421" s="163"/>
      <c r="F421" s="163"/>
      <c r="G421" s="466" t="s">
        <v>188</v>
      </c>
      <c r="H421" s="311">
        <v>3700</v>
      </c>
      <c r="I421" s="166">
        <f t="shared" si="71"/>
        <v>3700</v>
      </c>
      <c r="J421" s="90">
        <f t="shared" si="72"/>
        <v>3700</v>
      </c>
      <c r="K421" s="164"/>
      <c r="L421" s="656">
        <v>45227</v>
      </c>
      <c r="M421" s="656">
        <v>45249</v>
      </c>
      <c r="N421" s="163"/>
      <c r="O421" s="163"/>
      <c r="P421" s="163"/>
      <c r="Q421" s="163"/>
      <c r="R421" s="163"/>
      <c r="S421" s="630"/>
      <c r="T421" s="630"/>
      <c r="U421" s="630"/>
      <c r="V421" s="630"/>
      <c r="W421" s="630"/>
      <c r="X421" s="630"/>
      <c r="Y421" s="630"/>
      <c r="Z421" s="630"/>
      <c r="AA421" s="630"/>
      <c r="AB421" s="630"/>
      <c r="AC421" s="630"/>
      <c r="AD421" s="630"/>
      <c r="AE421" s="630"/>
      <c r="AF421" s="630"/>
      <c r="AG421" s="630"/>
      <c r="AH421" s="630"/>
      <c r="AI421" s="630"/>
      <c r="AJ421" s="630"/>
      <c r="AK421" s="630"/>
      <c r="AL421" s="630"/>
      <c r="AM421" s="630"/>
      <c r="AN421" s="630"/>
      <c r="AO421" s="630"/>
      <c r="AP421" s="630"/>
      <c r="AQ421" s="630"/>
      <c r="AR421" s="630"/>
      <c r="AS421" s="630"/>
      <c r="AT421" s="630"/>
      <c r="AU421" s="630"/>
      <c r="AV421" s="630"/>
      <c r="AW421" s="630"/>
      <c r="AX421" s="630"/>
      <c r="AY421" s="630"/>
      <c r="AZ421" s="630"/>
      <c r="BA421" s="630"/>
      <c r="BB421" s="630"/>
      <c r="BC421" s="630"/>
      <c r="BD421" s="630"/>
      <c r="BE421" s="630"/>
      <c r="BF421" s="630"/>
      <c r="BG421" s="630"/>
      <c r="BH421" s="630"/>
      <c r="BI421" s="630"/>
      <c r="BJ421" s="630"/>
      <c r="BK421" s="630"/>
      <c r="BL421" s="630"/>
      <c r="BM421" s="630"/>
      <c r="BN421" s="630"/>
      <c r="BO421" s="630"/>
      <c r="BP421" s="630"/>
      <c r="BQ421" s="630"/>
      <c r="BR421" s="630"/>
      <c r="BS421" s="630"/>
      <c r="BT421" s="630"/>
      <c r="BU421" s="630"/>
      <c r="BV421" s="630"/>
      <c r="BW421" s="630"/>
      <c r="BX421" s="630"/>
      <c r="BY421" s="630"/>
      <c r="BZ421" s="630"/>
      <c r="CA421" s="630"/>
      <c r="CB421" s="630"/>
      <c r="CC421" s="630"/>
      <c r="CD421" s="630"/>
      <c r="CE421" s="630"/>
      <c r="CF421" s="630"/>
      <c r="CG421" s="630"/>
      <c r="CH421" s="630"/>
      <c r="CI421" s="630"/>
      <c r="CJ421" s="630"/>
      <c r="CK421" s="630"/>
      <c r="CL421" s="630"/>
      <c r="CM421" s="630"/>
      <c r="CN421" s="630"/>
      <c r="FI421" s="773"/>
      <c r="FL421" s="773"/>
      <c r="FZ421" s="311">
        <v>0</v>
      </c>
      <c r="GD421" s="311">
        <v>3700</v>
      </c>
    </row>
    <row r="422" spans="1:205" s="17" customFormat="1" ht="21.75" customHeight="1" thickBot="1">
      <c r="A422" s="202" t="s">
        <v>85</v>
      </c>
      <c r="B422" s="320" t="s">
        <v>122</v>
      </c>
      <c r="C422" s="320" t="s">
        <v>164</v>
      </c>
      <c r="D422" s="163" t="s">
        <v>88</v>
      </c>
      <c r="E422" s="163"/>
      <c r="F422" s="163"/>
      <c r="G422" s="466" t="s">
        <v>188</v>
      </c>
      <c r="H422" s="311">
        <v>11000</v>
      </c>
      <c r="I422" s="166">
        <f t="shared" si="71"/>
        <v>11000</v>
      </c>
      <c r="J422" s="90">
        <f t="shared" si="72"/>
        <v>11000</v>
      </c>
      <c r="K422" s="164"/>
      <c r="L422" s="656">
        <v>45227</v>
      </c>
      <c r="M422" s="656">
        <v>45249</v>
      </c>
      <c r="N422" s="163"/>
      <c r="O422" s="163"/>
      <c r="P422" s="163"/>
      <c r="Q422" s="163"/>
      <c r="R422" s="163"/>
      <c r="S422" s="630"/>
      <c r="T422" s="630"/>
      <c r="U422" s="630"/>
      <c r="V422" s="630"/>
      <c r="W422" s="630"/>
      <c r="X422" s="630"/>
      <c r="Y422" s="630"/>
      <c r="Z422" s="630"/>
      <c r="AA422" s="630"/>
      <c r="AB422" s="630"/>
      <c r="AC422" s="630"/>
      <c r="AD422" s="630"/>
      <c r="AE422" s="630"/>
      <c r="AF422" s="630"/>
      <c r="AG422" s="630"/>
      <c r="AH422" s="630"/>
      <c r="AI422" s="630"/>
      <c r="AJ422" s="630"/>
      <c r="AK422" s="630"/>
      <c r="AL422" s="630"/>
      <c r="AM422" s="630"/>
      <c r="AN422" s="630"/>
      <c r="AO422" s="630"/>
      <c r="AP422" s="630"/>
      <c r="AQ422" s="630"/>
      <c r="AR422" s="630"/>
      <c r="AS422" s="630"/>
      <c r="AT422" s="630"/>
      <c r="AU422" s="630"/>
      <c r="AV422" s="630"/>
      <c r="AW422" s="630"/>
      <c r="AX422" s="630"/>
      <c r="AY422" s="630"/>
      <c r="AZ422" s="630"/>
      <c r="BA422" s="630"/>
      <c r="BB422" s="630"/>
      <c r="BC422" s="630"/>
      <c r="BD422" s="630"/>
      <c r="BE422" s="630"/>
      <c r="BF422" s="630"/>
      <c r="BG422" s="630"/>
      <c r="BH422" s="630"/>
      <c r="BI422" s="630"/>
      <c r="BJ422" s="630"/>
      <c r="BK422" s="630"/>
      <c r="BL422" s="630"/>
      <c r="BM422" s="630"/>
      <c r="BN422" s="630"/>
      <c r="BO422" s="630"/>
      <c r="BP422" s="630"/>
      <c r="BQ422" s="630"/>
      <c r="BR422" s="630"/>
      <c r="BS422" s="630"/>
      <c r="BT422" s="630"/>
      <c r="BU422" s="630"/>
      <c r="BV422" s="630"/>
      <c r="BW422" s="630"/>
      <c r="BX422" s="630"/>
      <c r="BY422" s="630"/>
      <c r="BZ422" s="630"/>
      <c r="CA422" s="630"/>
      <c r="CB422" s="630"/>
      <c r="CC422" s="630"/>
      <c r="CD422" s="630"/>
      <c r="CE422" s="630"/>
      <c r="CF422" s="630"/>
      <c r="CG422" s="630"/>
      <c r="CH422" s="630"/>
      <c r="CI422" s="630"/>
      <c r="CJ422" s="630"/>
      <c r="CK422" s="630"/>
      <c r="CL422" s="630"/>
      <c r="CM422" s="630"/>
      <c r="CN422" s="630"/>
      <c r="FI422" s="773"/>
      <c r="FL422" s="773"/>
      <c r="FZ422" s="311">
        <v>4000</v>
      </c>
      <c r="GD422" s="311">
        <v>7000</v>
      </c>
    </row>
    <row r="423" spans="1:205" s="17" customFormat="1" ht="21.75" customHeight="1">
      <c r="A423" s="202" t="s">
        <v>85</v>
      </c>
      <c r="B423" s="431" t="s">
        <v>165</v>
      </c>
      <c r="C423" s="318" t="s">
        <v>166</v>
      </c>
      <c r="D423" s="163" t="s">
        <v>88</v>
      </c>
      <c r="E423" s="163"/>
      <c r="F423" s="163"/>
      <c r="G423" s="466" t="s">
        <v>188</v>
      </c>
      <c r="H423" s="311">
        <v>600</v>
      </c>
      <c r="I423" s="166">
        <f t="shared" si="71"/>
        <v>600</v>
      </c>
      <c r="J423" s="90">
        <f t="shared" si="72"/>
        <v>600</v>
      </c>
      <c r="K423" s="164"/>
      <c r="L423" s="656">
        <v>45227</v>
      </c>
      <c r="M423" s="656">
        <v>45249</v>
      </c>
      <c r="N423" s="163"/>
      <c r="O423" s="163"/>
      <c r="P423" s="163"/>
      <c r="Q423" s="163"/>
      <c r="R423" s="163"/>
      <c r="S423" s="630"/>
      <c r="T423" s="630"/>
      <c r="U423" s="630"/>
      <c r="V423" s="630"/>
      <c r="W423" s="630"/>
      <c r="X423" s="630"/>
      <c r="Y423" s="630"/>
      <c r="Z423" s="630"/>
      <c r="AA423" s="630"/>
      <c r="AB423" s="630"/>
      <c r="AC423" s="630"/>
      <c r="AD423" s="630"/>
      <c r="AE423" s="630"/>
      <c r="AF423" s="630"/>
      <c r="AG423" s="630"/>
      <c r="AH423" s="630"/>
      <c r="AI423" s="630"/>
      <c r="AJ423" s="630"/>
      <c r="AK423" s="630"/>
      <c r="AL423" s="630"/>
      <c r="AM423" s="630"/>
      <c r="AN423" s="630"/>
      <c r="AO423" s="630"/>
      <c r="AP423" s="630"/>
      <c r="AQ423" s="630"/>
      <c r="AR423" s="630"/>
      <c r="AS423" s="630"/>
      <c r="AT423" s="630"/>
      <c r="AU423" s="630"/>
      <c r="AV423" s="630"/>
      <c r="AW423" s="630"/>
      <c r="AX423" s="630"/>
      <c r="AY423" s="630"/>
      <c r="AZ423" s="630"/>
      <c r="BA423" s="630"/>
      <c r="BB423" s="630"/>
      <c r="BC423" s="630"/>
      <c r="BD423" s="630"/>
      <c r="BE423" s="630"/>
      <c r="BF423" s="630"/>
      <c r="BG423" s="630"/>
      <c r="BH423" s="630"/>
      <c r="BI423" s="630"/>
      <c r="BJ423" s="630"/>
      <c r="BK423" s="630"/>
      <c r="BL423" s="630"/>
      <c r="BM423" s="630"/>
      <c r="BN423" s="630"/>
      <c r="BO423" s="630"/>
      <c r="BP423" s="630"/>
      <c r="BQ423" s="630"/>
      <c r="BR423" s="630"/>
      <c r="BS423" s="630"/>
      <c r="BT423" s="630"/>
      <c r="BU423" s="630"/>
      <c r="BV423" s="630"/>
      <c r="BW423" s="630"/>
      <c r="BX423" s="630"/>
      <c r="BY423" s="630"/>
      <c r="BZ423" s="630"/>
      <c r="CA423" s="630"/>
      <c r="CB423" s="630"/>
      <c r="CC423" s="630"/>
      <c r="CD423" s="630"/>
      <c r="CE423" s="630"/>
      <c r="CF423" s="630"/>
      <c r="CG423" s="630"/>
      <c r="CH423" s="630"/>
      <c r="CI423" s="630"/>
      <c r="CJ423" s="630"/>
      <c r="CK423" s="630"/>
      <c r="CL423" s="630"/>
      <c r="CM423" s="630"/>
      <c r="CN423" s="630"/>
      <c r="FI423" s="773"/>
      <c r="FL423" s="773"/>
      <c r="FZ423" s="311">
        <v>200</v>
      </c>
      <c r="GD423" s="311">
        <v>400</v>
      </c>
    </row>
    <row r="424" spans="1:205" s="17" customFormat="1" ht="21.75" customHeight="1">
      <c r="A424" s="202" t="s">
        <v>85</v>
      </c>
      <c r="B424" s="427" t="s">
        <v>167</v>
      </c>
      <c r="C424" s="316" t="s">
        <v>168</v>
      </c>
      <c r="D424" s="163" t="s">
        <v>88</v>
      </c>
      <c r="E424" s="163"/>
      <c r="F424" s="163"/>
      <c r="G424" s="466" t="s">
        <v>188</v>
      </c>
      <c r="H424" s="311">
        <v>1300</v>
      </c>
      <c r="I424" s="166">
        <f t="shared" si="71"/>
        <v>1300</v>
      </c>
      <c r="J424" s="90">
        <f t="shared" si="72"/>
        <v>1300</v>
      </c>
      <c r="K424" s="164"/>
      <c r="L424" s="656">
        <v>45227</v>
      </c>
      <c r="M424" s="656">
        <v>45249</v>
      </c>
      <c r="N424" s="163"/>
      <c r="O424" s="163"/>
      <c r="P424" s="163"/>
      <c r="Q424" s="163"/>
      <c r="R424" s="163"/>
      <c r="S424" s="630"/>
      <c r="T424" s="630"/>
      <c r="U424" s="630"/>
      <c r="V424" s="630"/>
      <c r="W424" s="630"/>
      <c r="X424" s="630"/>
      <c r="Y424" s="630"/>
      <c r="Z424" s="630"/>
      <c r="AA424" s="630"/>
      <c r="AB424" s="630"/>
      <c r="AC424" s="630"/>
      <c r="AD424" s="630"/>
      <c r="AE424" s="630"/>
      <c r="AF424" s="630"/>
      <c r="AG424" s="630"/>
      <c r="AH424" s="630"/>
      <c r="AI424" s="630"/>
      <c r="AJ424" s="630"/>
      <c r="AK424" s="630"/>
      <c r="AL424" s="630"/>
      <c r="AM424" s="630"/>
      <c r="AN424" s="630"/>
      <c r="AO424" s="630"/>
      <c r="AP424" s="630"/>
      <c r="AQ424" s="630"/>
      <c r="AR424" s="630"/>
      <c r="AS424" s="630"/>
      <c r="AT424" s="630"/>
      <c r="AU424" s="630"/>
      <c r="AV424" s="630"/>
      <c r="AW424" s="630"/>
      <c r="AX424" s="630"/>
      <c r="AY424" s="630"/>
      <c r="AZ424" s="630"/>
      <c r="BA424" s="630"/>
      <c r="BB424" s="630"/>
      <c r="BC424" s="630"/>
      <c r="BD424" s="630"/>
      <c r="BE424" s="630"/>
      <c r="BF424" s="630"/>
      <c r="BG424" s="630"/>
      <c r="BH424" s="630"/>
      <c r="BI424" s="630"/>
      <c r="BJ424" s="630"/>
      <c r="BK424" s="630"/>
      <c r="BL424" s="630"/>
      <c r="BM424" s="630"/>
      <c r="BN424" s="630"/>
      <c r="BO424" s="630"/>
      <c r="BP424" s="630"/>
      <c r="BQ424" s="630"/>
      <c r="BR424" s="630"/>
      <c r="BS424" s="630"/>
      <c r="BT424" s="630"/>
      <c r="BU424" s="630"/>
      <c r="BV424" s="630"/>
      <c r="BW424" s="630"/>
      <c r="BX424" s="630"/>
      <c r="BY424" s="630"/>
      <c r="BZ424" s="630"/>
      <c r="CA424" s="630"/>
      <c r="CB424" s="630"/>
      <c r="CC424" s="630"/>
      <c r="CD424" s="630"/>
      <c r="CE424" s="630"/>
      <c r="CF424" s="630"/>
      <c r="CG424" s="630"/>
      <c r="CH424" s="630"/>
      <c r="CI424" s="630"/>
      <c r="CJ424" s="630"/>
      <c r="CK424" s="630"/>
      <c r="CL424" s="630"/>
      <c r="CM424" s="630"/>
      <c r="CN424" s="630"/>
      <c r="FI424" s="773"/>
      <c r="FL424" s="773"/>
      <c r="FZ424" s="311">
        <v>300</v>
      </c>
      <c r="GD424" s="311">
        <v>1000</v>
      </c>
    </row>
    <row r="425" spans="1:205" s="17" customFormat="1" ht="21.75" customHeight="1">
      <c r="A425" s="202" t="s">
        <v>85</v>
      </c>
      <c r="B425" s="427" t="s">
        <v>177</v>
      </c>
      <c r="C425" s="316" t="s">
        <v>170</v>
      </c>
      <c r="D425" s="163" t="s">
        <v>88</v>
      </c>
      <c r="E425" s="163"/>
      <c r="F425" s="163"/>
      <c r="G425" s="466" t="s">
        <v>188</v>
      </c>
      <c r="H425" s="311">
        <v>3700</v>
      </c>
      <c r="I425" s="166">
        <f t="shared" si="71"/>
        <v>3700</v>
      </c>
      <c r="J425" s="90">
        <f t="shared" si="72"/>
        <v>3700</v>
      </c>
      <c r="K425" s="164"/>
      <c r="L425" s="656">
        <v>45227</v>
      </c>
      <c r="M425" s="656">
        <v>45249</v>
      </c>
      <c r="N425" s="163"/>
      <c r="O425" s="163"/>
      <c r="P425" s="163"/>
      <c r="Q425" s="163"/>
      <c r="R425" s="163"/>
      <c r="S425" s="630"/>
      <c r="T425" s="630"/>
      <c r="U425" s="630"/>
      <c r="V425" s="630"/>
      <c r="W425" s="630"/>
      <c r="X425" s="630"/>
      <c r="Y425" s="630"/>
      <c r="Z425" s="630"/>
      <c r="AA425" s="630"/>
      <c r="AB425" s="630"/>
      <c r="AC425" s="630"/>
      <c r="AD425" s="630"/>
      <c r="AE425" s="630"/>
      <c r="AF425" s="630"/>
      <c r="AG425" s="630"/>
      <c r="AH425" s="630"/>
      <c r="AI425" s="630"/>
      <c r="AJ425" s="630"/>
      <c r="AK425" s="630"/>
      <c r="AL425" s="630"/>
      <c r="AM425" s="630"/>
      <c r="AN425" s="630"/>
      <c r="AO425" s="630"/>
      <c r="AP425" s="630"/>
      <c r="AQ425" s="630"/>
      <c r="AR425" s="630"/>
      <c r="AS425" s="630"/>
      <c r="AT425" s="630"/>
      <c r="AU425" s="630"/>
      <c r="AV425" s="630"/>
      <c r="AW425" s="630"/>
      <c r="AX425" s="630"/>
      <c r="AY425" s="630"/>
      <c r="AZ425" s="630"/>
      <c r="BA425" s="630"/>
      <c r="BB425" s="630"/>
      <c r="BC425" s="630"/>
      <c r="BD425" s="630"/>
      <c r="BE425" s="630"/>
      <c r="BF425" s="630"/>
      <c r="BG425" s="630"/>
      <c r="BH425" s="630"/>
      <c r="BI425" s="630"/>
      <c r="BJ425" s="630"/>
      <c r="BK425" s="630"/>
      <c r="BL425" s="630"/>
      <c r="BM425" s="630"/>
      <c r="BN425" s="630"/>
      <c r="BO425" s="630"/>
      <c r="BP425" s="630"/>
      <c r="BQ425" s="630"/>
      <c r="BR425" s="630"/>
      <c r="BS425" s="630"/>
      <c r="BT425" s="630"/>
      <c r="BU425" s="630"/>
      <c r="BV425" s="630"/>
      <c r="BW425" s="630"/>
      <c r="BX425" s="630"/>
      <c r="BY425" s="630"/>
      <c r="BZ425" s="630"/>
      <c r="CA425" s="630"/>
      <c r="CB425" s="630"/>
      <c r="CC425" s="630"/>
      <c r="CD425" s="630"/>
      <c r="CE425" s="630"/>
      <c r="CF425" s="630"/>
      <c r="CG425" s="630"/>
      <c r="CH425" s="630"/>
      <c r="CI425" s="630"/>
      <c r="CJ425" s="630"/>
      <c r="CK425" s="630"/>
      <c r="CL425" s="630"/>
      <c r="CM425" s="630"/>
      <c r="CN425" s="630"/>
      <c r="FI425" s="773"/>
      <c r="FL425" s="773"/>
      <c r="FZ425" s="311">
        <v>300</v>
      </c>
      <c r="GD425" s="311">
        <v>3400</v>
      </c>
    </row>
    <row r="426" spans="1:205" s="17" customFormat="1" ht="21.75" customHeight="1">
      <c r="A426" s="202" t="s">
        <v>85</v>
      </c>
      <c r="B426" s="163"/>
      <c r="C426" s="163"/>
      <c r="D426" s="163"/>
      <c r="E426" s="163"/>
      <c r="F426" s="163"/>
      <c r="G426" s="164"/>
      <c r="H426" s="164">
        <f>SUM(H405:H425)</f>
        <v>111800</v>
      </c>
      <c r="I426" s="164">
        <f>SUM(I405:I425)</f>
        <v>111800</v>
      </c>
      <c r="J426" s="164">
        <f>SUM(J383:J403)</f>
        <v>62400</v>
      </c>
      <c r="K426" s="164"/>
      <c r="L426" s="164"/>
      <c r="M426" s="164"/>
      <c r="N426" s="163"/>
      <c r="O426" s="163"/>
      <c r="P426" s="163"/>
      <c r="Q426" s="163"/>
      <c r="R426" s="163"/>
      <c r="S426" s="630"/>
      <c r="T426" s="630"/>
      <c r="U426" s="630"/>
      <c r="V426" s="630"/>
      <c r="W426" s="630"/>
      <c r="X426" s="630"/>
      <c r="Y426" s="630"/>
      <c r="Z426" s="630"/>
      <c r="AA426" s="630"/>
      <c r="AB426" s="630"/>
      <c r="AC426" s="630"/>
      <c r="AD426" s="630"/>
      <c r="AE426" s="630"/>
      <c r="AF426" s="630"/>
      <c r="AG426" s="630"/>
      <c r="AH426" s="630"/>
      <c r="AI426" s="630"/>
      <c r="AJ426" s="630"/>
      <c r="AK426" s="630"/>
      <c r="AL426" s="630"/>
      <c r="AM426" s="630"/>
      <c r="AN426" s="630"/>
      <c r="AO426" s="630"/>
      <c r="AP426" s="630"/>
      <c r="AQ426" s="630"/>
      <c r="AR426" s="630"/>
      <c r="AS426" s="630"/>
      <c r="AT426" s="630"/>
      <c r="AU426" s="630"/>
      <c r="AV426" s="630"/>
      <c r="AW426" s="630"/>
      <c r="AX426" s="630"/>
      <c r="AY426" s="630"/>
      <c r="AZ426" s="630"/>
      <c r="BA426" s="630"/>
      <c r="BB426" s="630"/>
      <c r="BC426" s="630"/>
      <c r="BD426" s="630"/>
      <c r="BE426" s="630"/>
      <c r="BF426" s="630"/>
      <c r="BG426" s="630"/>
      <c r="BH426" s="630"/>
      <c r="BI426" s="630"/>
      <c r="BJ426" s="630"/>
      <c r="BK426" s="630"/>
      <c r="BL426" s="630"/>
      <c r="BM426" s="630"/>
      <c r="BN426" s="630"/>
      <c r="BO426" s="630"/>
      <c r="BP426" s="630"/>
      <c r="BQ426" s="630"/>
      <c r="BR426" s="630"/>
      <c r="BS426" s="630"/>
      <c r="BT426" s="630"/>
      <c r="BU426" s="630"/>
      <c r="BV426" s="630"/>
      <c r="BW426" s="630"/>
      <c r="BX426" s="630"/>
      <c r="BY426" s="630"/>
      <c r="BZ426" s="630"/>
      <c r="CA426" s="630"/>
      <c r="CB426" s="630"/>
      <c r="CC426" s="630"/>
      <c r="CD426" s="630"/>
      <c r="CE426" s="630"/>
      <c r="CF426" s="630"/>
      <c r="CG426" s="630"/>
      <c r="CH426" s="630"/>
      <c r="CI426" s="630"/>
      <c r="CJ426" s="630"/>
      <c r="CK426" s="630"/>
      <c r="CL426" s="630"/>
      <c r="CM426" s="630"/>
      <c r="CN426" s="630"/>
    </row>
    <row r="427" spans="1:205" s="17" customFormat="1" ht="21.75" customHeight="1">
      <c r="A427" s="202" t="s">
        <v>85</v>
      </c>
      <c r="B427" s="427" t="s">
        <v>131</v>
      </c>
      <c r="C427" s="261" t="s">
        <v>132</v>
      </c>
      <c r="D427" s="163" t="s">
        <v>88</v>
      </c>
      <c r="E427" s="163"/>
      <c r="F427" s="163"/>
      <c r="G427" s="17" t="s">
        <v>189</v>
      </c>
      <c r="H427" s="311">
        <v>5400</v>
      </c>
      <c r="I427" s="166">
        <f t="shared" ref="I427:I447" si="73">SUM(AG427:GW427)</f>
        <v>5400</v>
      </c>
      <c r="J427" s="90">
        <f t="shared" ref="J427:J447" si="74">SUM(O427:LS427)</f>
        <v>5400</v>
      </c>
      <c r="K427" s="164"/>
      <c r="L427" s="656">
        <v>45226</v>
      </c>
      <c r="M427" s="656">
        <v>45277</v>
      </c>
      <c r="N427" s="163" t="s">
        <v>45</v>
      </c>
      <c r="O427" s="163"/>
      <c r="P427" s="163"/>
      <c r="Q427" s="163"/>
      <c r="R427" s="163"/>
      <c r="S427" s="630"/>
      <c r="T427" s="630"/>
      <c r="U427" s="630"/>
      <c r="V427" s="630"/>
      <c r="W427" s="630"/>
      <c r="X427" s="630"/>
      <c r="Y427" s="630"/>
      <c r="Z427" s="630"/>
      <c r="AA427" s="630"/>
      <c r="AB427" s="630"/>
      <c r="AC427" s="630"/>
      <c r="AD427" s="630"/>
      <c r="AE427" s="630"/>
      <c r="AF427" s="630"/>
      <c r="AG427" s="630"/>
      <c r="AH427" s="630"/>
      <c r="AI427" s="630"/>
      <c r="AJ427" s="630"/>
      <c r="AK427" s="630"/>
      <c r="AL427" s="630"/>
      <c r="AM427" s="630"/>
      <c r="AN427" s="630"/>
      <c r="AO427" s="630"/>
      <c r="AP427" s="630"/>
      <c r="AQ427" s="630"/>
      <c r="AR427" s="630"/>
      <c r="AS427" s="630"/>
      <c r="AT427" s="630"/>
      <c r="AU427" s="630"/>
      <c r="AV427" s="630"/>
      <c r="AW427" s="630"/>
      <c r="AX427" s="630"/>
      <c r="AY427" s="630"/>
      <c r="AZ427" s="630"/>
      <c r="BA427" s="630"/>
      <c r="BB427" s="630"/>
      <c r="BC427" s="630"/>
      <c r="BD427" s="630"/>
      <c r="BE427" s="630"/>
      <c r="BF427" s="630"/>
      <c r="BG427" s="630"/>
      <c r="BH427" s="630"/>
      <c r="BI427" s="630"/>
      <c r="BJ427" s="630"/>
      <c r="BK427" s="630"/>
      <c r="BL427" s="630"/>
      <c r="BM427" s="630"/>
      <c r="BN427" s="630"/>
      <c r="BO427" s="630"/>
      <c r="BP427" s="630"/>
      <c r="BQ427" s="630"/>
      <c r="BR427" s="630"/>
      <c r="BS427" s="630"/>
      <c r="BT427" s="630"/>
      <c r="BU427" s="630"/>
      <c r="BV427" s="630"/>
      <c r="BW427" s="630"/>
      <c r="BX427" s="630"/>
      <c r="BY427" s="630"/>
      <c r="BZ427" s="630"/>
      <c r="CA427" s="630"/>
      <c r="CB427" s="630"/>
      <c r="CC427" s="630"/>
      <c r="CD427" s="630"/>
      <c r="CE427" s="630"/>
      <c r="CF427" s="630"/>
      <c r="CG427" s="630"/>
      <c r="CH427" s="630"/>
      <c r="CI427" s="630"/>
      <c r="CJ427" s="630"/>
      <c r="CK427" s="630"/>
      <c r="CL427" s="630"/>
      <c r="CM427" s="630"/>
      <c r="CN427" s="630"/>
      <c r="GH427" s="311">
        <v>1300</v>
      </c>
      <c r="GJ427" s="311"/>
      <c r="GM427" s="311">
        <v>2800</v>
      </c>
      <c r="GO427" s="311">
        <v>1300</v>
      </c>
      <c r="GW427" s="311"/>
    </row>
    <row r="428" spans="1:205" s="17" customFormat="1" ht="21.75" customHeight="1">
      <c r="A428" s="202" t="s">
        <v>85</v>
      </c>
      <c r="B428" s="427" t="s">
        <v>134</v>
      </c>
      <c r="C428" s="261" t="s">
        <v>135</v>
      </c>
      <c r="D428" s="163" t="s">
        <v>88</v>
      </c>
      <c r="E428" s="163"/>
      <c r="F428" s="163"/>
      <c r="G428" s="17" t="s">
        <v>189</v>
      </c>
      <c r="H428" s="311">
        <v>6700</v>
      </c>
      <c r="I428" s="166">
        <f t="shared" si="73"/>
        <v>6700</v>
      </c>
      <c r="J428" s="90">
        <f t="shared" si="74"/>
        <v>6700</v>
      </c>
      <c r="K428" s="164"/>
      <c r="L428" s="656">
        <v>45226</v>
      </c>
      <c r="M428" s="656">
        <v>45277</v>
      </c>
      <c r="N428" s="163" t="s">
        <v>45</v>
      </c>
      <c r="O428" s="163"/>
      <c r="P428" s="163"/>
      <c r="Q428" s="163"/>
      <c r="R428" s="163"/>
      <c r="S428" s="630"/>
      <c r="T428" s="630"/>
      <c r="U428" s="630"/>
      <c r="V428" s="630"/>
      <c r="W428" s="630"/>
      <c r="X428" s="630"/>
      <c r="Y428" s="630"/>
      <c r="Z428" s="630"/>
      <c r="AA428" s="630"/>
      <c r="AB428" s="630"/>
      <c r="AC428" s="630"/>
      <c r="AD428" s="630"/>
      <c r="AE428" s="630"/>
      <c r="AF428" s="630"/>
      <c r="AG428" s="630"/>
      <c r="AH428" s="630"/>
      <c r="AI428" s="630"/>
      <c r="AJ428" s="630"/>
      <c r="AK428" s="630"/>
      <c r="AL428" s="630"/>
      <c r="AM428" s="630"/>
      <c r="AN428" s="630"/>
      <c r="AO428" s="630"/>
      <c r="AP428" s="630"/>
      <c r="AQ428" s="630"/>
      <c r="AR428" s="630"/>
      <c r="AS428" s="630"/>
      <c r="AT428" s="630"/>
      <c r="AU428" s="630"/>
      <c r="AV428" s="630"/>
      <c r="AW428" s="630"/>
      <c r="AX428" s="630"/>
      <c r="AY428" s="630"/>
      <c r="AZ428" s="630"/>
      <c r="BA428" s="630"/>
      <c r="BB428" s="630"/>
      <c r="BC428" s="630"/>
      <c r="BD428" s="630"/>
      <c r="BE428" s="630"/>
      <c r="BF428" s="630"/>
      <c r="BG428" s="630"/>
      <c r="BH428" s="630"/>
      <c r="BI428" s="630"/>
      <c r="BJ428" s="630"/>
      <c r="BK428" s="630"/>
      <c r="BL428" s="630"/>
      <c r="BM428" s="630"/>
      <c r="BN428" s="630"/>
      <c r="BO428" s="630"/>
      <c r="BP428" s="630"/>
      <c r="BQ428" s="630"/>
      <c r="BR428" s="630"/>
      <c r="BS428" s="630"/>
      <c r="BT428" s="630"/>
      <c r="BU428" s="630"/>
      <c r="BV428" s="630"/>
      <c r="BW428" s="630"/>
      <c r="BX428" s="630"/>
      <c r="BY428" s="630"/>
      <c r="BZ428" s="630"/>
      <c r="CA428" s="630"/>
      <c r="CB428" s="630"/>
      <c r="CC428" s="630"/>
      <c r="CD428" s="630"/>
      <c r="CE428" s="630"/>
      <c r="CF428" s="630"/>
      <c r="CG428" s="630"/>
      <c r="CH428" s="630"/>
      <c r="CI428" s="630"/>
      <c r="CJ428" s="630"/>
      <c r="CK428" s="630"/>
      <c r="CL428" s="630"/>
      <c r="CM428" s="630"/>
      <c r="CN428" s="630"/>
      <c r="GH428" s="311">
        <v>1600</v>
      </c>
      <c r="GJ428" s="311"/>
      <c r="GM428" s="311">
        <v>3500</v>
      </c>
      <c r="GO428" s="311">
        <v>1600</v>
      </c>
      <c r="GW428" s="311"/>
    </row>
    <row r="429" spans="1:205" s="17" customFormat="1" ht="21.75" customHeight="1" thickBot="1">
      <c r="A429" s="202" t="s">
        <v>85</v>
      </c>
      <c r="B429" s="430" t="s">
        <v>136</v>
      </c>
      <c r="C429" s="428" t="s">
        <v>137</v>
      </c>
      <c r="D429" s="163" t="s">
        <v>88</v>
      </c>
      <c r="E429" s="163"/>
      <c r="F429" s="163"/>
      <c r="G429" s="17" t="s">
        <v>189</v>
      </c>
      <c r="H429" s="311">
        <v>13600</v>
      </c>
      <c r="I429" s="166">
        <f t="shared" si="73"/>
        <v>13600</v>
      </c>
      <c r="J429" s="90">
        <f t="shared" si="74"/>
        <v>13600</v>
      </c>
      <c r="K429" s="164"/>
      <c r="L429" s="656">
        <v>45226</v>
      </c>
      <c r="M429" s="656">
        <v>45277</v>
      </c>
      <c r="N429" s="163" t="s">
        <v>45</v>
      </c>
      <c r="O429" s="163"/>
      <c r="P429" s="163"/>
      <c r="Q429" s="163"/>
      <c r="R429" s="163"/>
      <c r="S429" s="630"/>
      <c r="T429" s="630"/>
      <c r="U429" s="630"/>
      <c r="V429" s="630"/>
      <c r="W429" s="630"/>
      <c r="X429" s="630"/>
      <c r="Y429" s="630"/>
      <c r="Z429" s="630"/>
      <c r="AA429" s="630"/>
      <c r="AB429" s="630"/>
      <c r="AC429" s="630"/>
      <c r="AD429" s="630"/>
      <c r="AE429" s="630"/>
      <c r="AF429" s="630"/>
      <c r="AG429" s="630"/>
      <c r="AH429" s="630"/>
      <c r="AI429" s="630"/>
      <c r="AJ429" s="630"/>
      <c r="AK429" s="630"/>
      <c r="AL429" s="630"/>
      <c r="AM429" s="630"/>
      <c r="AN429" s="630"/>
      <c r="AO429" s="630"/>
      <c r="AP429" s="630"/>
      <c r="AQ429" s="630"/>
      <c r="AR429" s="630"/>
      <c r="AS429" s="630"/>
      <c r="AT429" s="630"/>
      <c r="AU429" s="630"/>
      <c r="AV429" s="630"/>
      <c r="AW429" s="630"/>
      <c r="AX429" s="630"/>
      <c r="AY429" s="630"/>
      <c r="AZ429" s="630"/>
      <c r="BA429" s="630"/>
      <c r="BB429" s="630"/>
      <c r="BC429" s="630"/>
      <c r="BD429" s="630"/>
      <c r="BE429" s="630"/>
      <c r="BF429" s="630"/>
      <c r="BG429" s="630"/>
      <c r="BH429" s="630"/>
      <c r="BI429" s="630"/>
      <c r="BJ429" s="630"/>
      <c r="BK429" s="630"/>
      <c r="BL429" s="630"/>
      <c r="BM429" s="630"/>
      <c r="BN429" s="630"/>
      <c r="BO429" s="630"/>
      <c r="BP429" s="630"/>
      <c r="BQ429" s="630"/>
      <c r="BR429" s="630"/>
      <c r="BS429" s="630"/>
      <c r="BT429" s="630"/>
      <c r="BU429" s="630"/>
      <c r="BV429" s="630"/>
      <c r="BW429" s="630"/>
      <c r="BX429" s="630"/>
      <c r="BY429" s="630"/>
      <c r="BZ429" s="630"/>
      <c r="CA429" s="630"/>
      <c r="CB429" s="630"/>
      <c r="CC429" s="630"/>
      <c r="CD429" s="630"/>
      <c r="CE429" s="630"/>
      <c r="CF429" s="630"/>
      <c r="CG429" s="630"/>
      <c r="CH429" s="630"/>
      <c r="CI429" s="630"/>
      <c r="CJ429" s="630"/>
      <c r="CK429" s="630"/>
      <c r="CL429" s="630"/>
      <c r="CM429" s="630"/>
      <c r="CN429" s="630"/>
      <c r="GH429" s="311">
        <v>3400</v>
      </c>
      <c r="GJ429" s="311"/>
      <c r="GM429" s="311">
        <v>6800</v>
      </c>
      <c r="GO429" s="311">
        <v>3400</v>
      </c>
      <c r="GW429" s="311"/>
    </row>
    <row r="430" spans="1:205" s="17" customFormat="1" ht="21.75" customHeight="1" thickBot="1">
      <c r="A430" s="202" t="s">
        <v>85</v>
      </c>
      <c r="B430" s="345" t="s">
        <v>94</v>
      </c>
      <c r="C430" s="345" t="s">
        <v>138</v>
      </c>
      <c r="D430" s="163" t="s">
        <v>88</v>
      </c>
      <c r="E430" s="163"/>
      <c r="F430" s="163"/>
      <c r="G430" s="17" t="s">
        <v>189</v>
      </c>
      <c r="H430" s="311">
        <v>51400</v>
      </c>
      <c r="I430" s="166">
        <f t="shared" si="73"/>
        <v>51400</v>
      </c>
      <c r="J430" s="90">
        <f t="shared" si="74"/>
        <v>51400</v>
      </c>
      <c r="K430" s="164"/>
      <c r="L430" s="656">
        <v>45226</v>
      </c>
      <c r="M430" s="656">
        <v>45277</v>
      </c>
      <c r="N430" s="163" t="s">
        <v>45</v>
      </c>
      <c r="O430" s="163"/>
      <c r="P430" s="163"/>
      <c r="Q430" s="163"/>
      <c r="R430" s="163"/>
      <c r="S430" s="630"/>
      <c r="T430" s="630"/>
      <c r="U430" s="630"/>
      <c r="V430" s="630"/>
      <c r="W430" s="630"/>
      <c r="X430" s="630"/>
      <c r="Y430" s="630"/>
      <c r="Z430" s="630"/>
      <c r="AA430" s="630"/>
      <c r="AB430" s="630"/>
      <c r="AC430" s="630"/>
      <c r="AD430" s="630"/>
      <c r="AE430" s="630"/>
      <c r="AF430" s="630"/>
      <c r="AG430" s="630"/>
      <c r="AH430" s="630"/>
      <c r="AI430" s="630"/>
      <c r="AJ430" s="630"/>
      <c r="AK430" s="630"/>
      <c r="AL430" s="630"/>
      <c r="AM430" s="630"/>
      <c r="AN430" s="630"/>
      <c r="AO430" s="630"/>
      <c r="AP430" s="630"/>
      <c r="AQ430" s="630"/>
      <c r="AR430" s="630"/>
      <c r="AS430" s="630"/>
      <c r="AT430" s="630"/>
      <c r="AU430" s="630"/>
      <c r="AV430" s="630"/>
      <c r="AW430" s="630"/>
      <c r="AX430" s="630"/>
      <c r="AY430" s="630"/>
      <c r="AZ430" s="630"/>
      <c r="BA430" s="630"/>
      <c r="BB430" s="630"/>
      <c r="BC430" s="630"/>
      <c r="BD430" s="630"/>
      <c r="BE430" s="630"/>
      <c r="BF430" s="630"/>
      <c r="BG430" s="630"/>
      <c r="BH430" s="630"/>
      <c r="BI430" s="630"/>
      <c r="BJ430" s="630"/>
      <c r="BK430" s="630"/>
      <c r="BL430" s="630"/>
      <c r="BM430" s="630"/>
      <c r="BN430" s="630"/>
      <c r="BO430" s="630"/>
      <c r="BP430" s="630"/>
      <c r="BQ430" s="630"/>
      <c r="BR430" s="630"/>
      <c r="BS430" s="630"/>
      <c r="BT430" s="630"/>
      <c r="BU430" s="630"/>
      <c r="BV430" s="630"/>
      <c r="BW430" s="630"/>
      <c r="BX430" s="630"/>
      <c r="BY430" s="630"/>
      <c r="BZ430" s="630"/>
      <c r="CA430" s="630"/>
      <c r="CB430" s="630"/>
      <c r="CC430" s="630"/>
      <c r="CD430" s="630"/>
      <c r="CE430" s="630"/>
      <c r="CF430" s="630"/>
      <c r="CG430" s="630"/>
      <c r="CH430" s="630"/>
      <c r="CI430" s="630"/>
      <c r="CJ430" s="630"/>
      <c r="CK430" s="630"/>
      <c r="CL430" s="630"/>
      <c r="CM430" s="630"/>
      <c r="CN430" s="630"/>
      <c r="GH430" s="311">
        <v>12800</v>
      </c>
      <c r="GJ430" s="311"/>
      <c r="GM430" s="311">
        <v>25800</v>
      </c>
      <c r="GO430" s="311">
        <v>12800</v>
      </c>
      <c r="GW430" s="311"/>
    </row>
    <row r="431" spans="1:205" s="17" customFormat="1" ht="21.75" customHeight="1">
      <c r="A431" s="202" t="s">
        <v>85</v>
      </c>
      <c r="B431" s="431" t="s">
        <v>139</v>
      </c>
      <c r="C431" s="429" t="s">
        <v>140</v>
      </c>
      <c r="D431" s="163" t="s">
        <v>88</v>
      </c>
      <c r="E431" s="163"/>
      <c r="F431" s="163"/>
      <c r="G431" s="17" t="s">
        <v>189</v>
      </c>
      <c r="H431" s="311">
        <v>5400</v>
      </c>
      <c r="I431" s="166">
        <f t="shared" si="73"/>
        <v>5400</v>
      </c>
      <c r="J431" s="90">
        <f t="shared" si="74"/>
        <v>5400</v>
      </c>
      <c r="K431" s="164"/>
      <c r="L431" s="656">
        <v>45226</v>
      </c>
      <c r="M431" s="656">
        <v>45277</v>
      </c>
      <c r="N431" s="163" t="s">
        <v>45</v>
      </c>
      <c r="O431" s="163"/>
      <c r="P431" s="163"/>
      <c r="Q431" s="163"/>
      <c r="R431" s="163"/>
      <c r="S431" s="630"/>
      <c r="T431" s="630"/>
      <c r="U431" s="630"/>
      <c r="V431" s="630"/>
      <c r="W431" s="630"/>
      <c r="X431" s="630"/>
      <c r="Y431" s="630"/>
      <c r="Z431" s="630"/>
      <c r="AA431" s="630"/>
      <c r="AB431" s="630"/>
      <c r="AC431" s="630"/>
      <c r="AD431" s="630"/>
      <c r="AE431" s="630"/>
      <c r="AF431" s="630"/>
      <c r="AG431" s="630"/>
      <c r="AH431" s="630"/>
      <c r="AI431" s="630"/>
      <c r="AJ431" s="630"/>
      <c r="AK431" s="630"/>
      <c r="AL431" s="630"/>
      <c r="AM431" s="630"/>
      <c r="AN431" s="630"/>
      <c r="AO431" s="630"/>
      <c r="AP431" s="630"/>
      <c r="AQ431" s="630"/>
      <c r="AR431" s="630"/>
      <c r="AS431" s="630"/>
      <c r="AT431" s="630"/>
      <c r="AU431" s="630"/>
      <c r="AV431" s="630"/>
      <c r="AW431" s="630"/>
      <c r="AX431" s="630"/>
      <c r="AY431" s="630"/>
      <c r="AZ431" s="630"/>
      <c r="BA431" s="630"/>
      <c r="BB431" s="630"/>
      <c r="BC431" s="630"/>
      <c r="BD431" s="630"/>
      <c r="BE431" s="630"/>
      <c r="BF431" s="630"/>
      <c r="BG431" s="630"/>
      <c r="BH431" s="630"/>
      <c r="BI431" s="630"/>
      <c r="BJ431" s="630"/>
      <c r="BK431" s="630"/>
      <c r="BL431" s="630"/>
      <c r="BM431" s="630"/>
      <c r="BN431" s="630"/>
      <c r="BO431" s="630"/>
      <c r="BP431" s="630"/>
      <c r="BQ431" s="630"/>
      <c r="BR431" s="630"/>
      <c r="BS431" s="630"/>
      <c r="BT431" s="630"/>
      <c r="BU431" s="630"/>
      <c r="BV431" s="630"/>
      <c r="BW431" s="630"/>
      <c r="BX431" s="630"/>
      <c r="BY431" s="630"/>
      <c r="BZ431" s="630"/>
      <c r="CA431" s="630"/>
      <c r="CB431" s="630"/>
      <c r="CC431" s="630"/>
      <c r="CD431" s="630"/>
      <c r="CE431" s="630"/>
      <c r="CF431" s="630"/>
      <c r="CG431" s="630"/>
      <c r="CH431" s="630"/>
      <c r="CI431" s="630"/>
      <c r="CJ431" s="630"/>
      <c r="CK431" s="630"/>
      <c r="CL431" s="630"/>
      <c r="CM431" s="630"/>
      <c r="CN431" s="630"/>
      <c r="GH431" s="311">
        <v>1300</v>
      </c>
      <c r="GJ431" s="311"/>
      <c r="GM431" s="311">
        <v>2800</v>
      </c>
      <c r="GO431" s="311">
        <v>1300</v>
      </c>
      <c r="GW431" s="311"/>
    </row>
    <row r="432" spans="1:205" s="17" customFormat="1" ht="21.75" customHeight="1">
      <c r="A432" s="202" t="s">
        <v>85</v>
      </c>
      <c r="B432" s="427" t="s">
        <v>141</v>
      </c>
      <c r="C432" s="429" t="s">
        <v>142</v>
      </c>
      <c r="D432" s="163" t="s">
        <v>88</v>
      </c>
      <c r="E432" s="163"/>
      <c r="F432" s="163"/>
      <c r="G432" s="17" t="s">
        <v>189</v>
      </c>
      <c r="H432" s="311">
        <v>6700</v>
      </c>
      <c r="I432" s="166">
        <f t="shared" si="73"/>
        <v>6700</v>
      </c>
      <c r="J432" s="90">
        <f t="shared" si="74"/>
        <v>6700</v>
      </c>
      <c r="K432" s="164"/>
      <c r="L432" s="656">
        <v>45226</v>
      </c>
      <c r="M432" s="656">
        <v>45277</v>
      </c>
      <c r="N432" s="163" t="s">
        <v>45</v>
      </c>
      <c r="O432" s="163"/>
      <c r="P432" s="163"/>
      <c r="Q432" s="163"/>
      <c r="R432" s="163"/>
      <c r="S432" s="630"/>
      <c r="T432" s="630"/>
      <c r="U432" s="630"/>
      <c r="V432" s="630"/>
      <c r="W432" s="630"/>
      <c r="X432" s="630"/>
      <c r="Y432" s="630"/>
      <c r="Z432" s="630"/>
      <c r="AA432" s="630"/>
      <c r="AB432" s="630"/>
      <c r="AC432" s="630"/>
      <c r="AD432" s="630"/>
      <c r="AE432" s="630"/>
      <c r="AF432" s="630"/>
      <c r="AG432" s="630"/>
      <c r="AH432" s="630"/>
      <c r="AI432" s="630"/>
      <c r="AJ432" s="630"/>
      <c r="AK432" s="630"/>
      <c r="AL432" s="630"/>
      <c r="AM432" s="630"/>
      <c r="AN432" s="630"/>
      <c r="AO432" s="630"/>
      <c r="AP432" s="630"/>
      <c r="AQ432" s="630"/>
      <c r="AR432" s="630"/>
      <c r="AS432" s="630"/>
      <c r="AT432" s="630"/>
      <c r="AU432" s="630"/>
      <c r="AV432" s="630"/>
      <c r="AW432" s="630"/>
      <c r="AX432" s="630"/>
      <c r="AY432" s="630"/>
      <c r="AZ432" s="630"/>
      <c r="BA432" s="630"/>
      <c r="BB432" s="630"/>
      <c r="BC432" s="630"/>
      <c r="BD432" s="630"/>
      <c r="BE432" s="630"/>
      <c r="BF432" s="630"/>
      <c r="BG432" s="630"/>
      <c r="BH432" s="630"/>
      <c r="BI432" s="630"/>
      <c r="BJ432" s="630"/>
      <c r="BK432" s="630"/>
      <c r="BL432" s="630"/>
      <c r="BM432" s="630"/>
      <c r="BN432" s="630"/>
      <c r="BO432" s="630"/>
      <c r="BP432" s="630"/>
      <c r="BQ432" s="630"/>
      <c r="BR432" s="630"/>
      <c r="BS432" s="630"/>
      <c r="BT432" s="630"/>
      <c r="BU432" s="630"/>
      <c r="BV432" s="630"/>
      <c r="BW432" s="630"/>
      <c r="BX432" s="630"/>
      <c r="BY432" s="630"/>
      <c r="BZ432" s="630"/>
      <c r="CA432" s="630"/>
      <c r="CB432" s="630"/>
      <c r="CC432" s="630"/>
      <c r="CD432" s="630"/>
      <c r="CE432" s="630"/>
      <c r="CF432" s="630"/>
      <c r="CG432" s="630"/>
      <c r="CH432" s="630"/>
      <c r="CI432" s="630"/>
      <c r="CJ432" s="630"/>
      <c r="CK432" s="630"/>
      <c r="CL432" s="630"/>
      <c r="CM432" s="630"/>
      <c r="CN432" s="630"/>
      <c r="GH432" s="311">
        <v>1600</v>
      </c>
      <c r="GJ432" s="311"/>
      <c r="GM432" s="311">
        <v>3400</v>
      </c>
      <c r="GO432" s="311">
        <v>1700</v>
      </c>
      <c r="GW432" s="311"/>
    </row>
    <row r="433" spans="1:205" s="17" customFormat="1" ht="21.75" customHeight="1" thickBot="1">
      <c r="A433" s="202" t="s">
        <v>85</v>
      </c>
      <c r="B433" s="430" t="s">
        <v>143</v>
      </c>
      <c r="C433" s="428" t="s">
        <v>144</v>
      </c>
      <c r="D433" s="163" t="s">
        <v>88</v>
      </c>
      <c r="E433" s="163"/>
      <c r="F433" s="163"/>
      <c r="G433" s="17" t="s">
        <v>189</v>
      </c>
      <c r="H433" s="311">
        <v>13600</v>
      </c>
      <c r="I433" s="166">
        <f t="shared" si="73"/>
        <v>13600</v>
      </c>
      <c r="J433" s="90">
        <f t="shared" si="74"/>
        <v>13600</v>
      </c>
      <c r="K433" s="164"/>
      <c r="L433" s="656">
        <v>45226</v>
      </c>
      <c r="M433" s="656">
        <v>45277</v>
      </c>
      <c r="N433" s="163" t="s">
        <v>45</v>
      </c>
      <c r="O433" s="163"/>
      <c r="P433" s="163"/>
      <c r="Q433" s="163"/>
      <c r="R433" s="163"/>
      <c r="S433" s="630"/>
      <c r="T433" s="630"/>
      <c r="U433" s="630"/>
      <c r="V433" s="630"/>
      <c r="W433" s="630"/>
      <c r="X433" s="630"/>
      <c r="Y433" s="630"/>
      <c r="Z433" s="630"/>
      <c r="AA433" s="630"/>
      <c r="AB433" s="630"/>
      <c r="AC433" s="630"/>
      <c r="AD433" s="630"/>
      <c r="AE433" s="630"/>
      <c r="AF433" s="630"/>
      <c r="AG433" s="630"/>
      <c r="AH433" s="630"/>
      <c r="AI433" s="630"/>
      <c r="AJ433" s="630"/>
      <c r="AK433" s="630"/>
      <c r="AL433" s="630"/>
      <c r="AM433" s="630"/>
      <c r="AN433" s="630"/>
      <c r="AO433" s="630"/>
      <c r="AP433" s="630"/>
      <c r="AQ433" s="630"/>
      <c r="AR433" s="630"/>
      <c r="AS433" s="630"/>
      <c r="AT433" s="630"/>
      <c r="AU433" s="630"/>
      <c r="AV433" s="630"/>
      <c r="AW433" s="630"/>
      <c r="AX433" s="630"/>
      <c r="AY433" s="630"/>
      <c r="AZ433" s="630"/>
      <c r="BA433" s="630"/>
      <c r="BB433" s="630"/>
      <c r="BC433" s="630"/>
      <c r="BD433" s="630"/>
      <c r="BE433" s="630"/>
      <c r="BF433" s="630"/>
      <c r="BG433" s="630"/>
      <c r="BH433" s="630"/>
      <c r="BI433" s="630"/>
      <c r="BJ433" s="630"/>
      <c r="BK433" s="630"/>
      <c r="BL433" s="630"/>
      <c r="BM433" s="630"/>
      <c r="BN433" s="630"/>
      <c r="BO433" s="630"/>
      <c r="BP433" s="630"/>
      <c r="BQ433" s="630"/>
      <c r="BR433" s="630"/>
      <c r="BS433" s="630"/>
      <c r="BT433" s="630"/>
      <c r="BU433" s="630"/>
      <c r="BV433" s="630"/>
      <c r="BW433" s="630"/>
      <c r="BX433" s="630"/>
      <c r="BY433" s="630"/>
      <c r="BZ433" s="630"/>
      <c r="CA433" s="630"/>
      <c r="CB433" s="630"/>
      <c r="CC433" s="630"/>
      <c r="CD433" s="630"/>
      <c r="CE433" s="630"/>
      <c r="CF433" s="630"/>
      <c r="CG433" s="630"/>
      <c r="CH433" s="630"/>
      <c r="CI433" s="630"/>
      <c r="CJ433" s="630"/>
      <c r="CK433" s="630"/>
      <c r="CL433" s="630"/>
      <c r="CM433" s="630"/>
      <c r="CN433" s="630"/>
      <c r="GH433" s="311">
        <v>3400</v>
      </c>
      <c r="GJ433" s="311"/>
      <c r="GM433" s="311">
        <v>6800</v>
      </c>
      <c r="GO433" s="311">
        <v>3400</v>
      </c>
      <c r="GW433" s="311"/>
    </row>
    <row r="434" spans="1:205" s="17" customFormat="1" ht="21.75" customHeight="1" thickBot="1">
      <c r="A434" s="202" t="s">
        <v>85</v>
      </c>
      <c r="B434" s="345" t="s">
        <v>102</v>
      </c>
      <c r="C434" s="345" t="s">
        <v>145</v>
      </c>
      <c r="D434" s="163" t="s">
        <v>88</v>
      </c>
      <c r="E434" s="163"/>
      <c r="F434" s="163"/>
      <c r="G434" s="17" t="s">
        <v>189</v>
      </c>
      <c r="H434" s="311">
        <v>6200</v>
      </c>
      <c r="I434" s="166">
        <f t="shared" si="73"/>
        <v>6200</v>
      </c>
      <c r="J434" s="90">
        <f t="shared" si="74"/>
        <v>6200</v>
      </c>
      <c r="K434" s="164"/>
      <c r="L434" s="656">
        <v>45226</v>
      </c>
      <c r="M434" s="656">
        <v>45277</v>
      </c>
      <c r="N434" s="163" t="s">
        <v>45</v>
      </c>
      <c r="O434" s="163"/>
      <c r="P434" s="163"/>
      <c r="Q434" s="163"/>
      <c r="R434" s="163"/>
      <c r="S434" s="630"/>
      <c r="T434" s="630"/>
      <c r="U434" s="630"/>
      <c r="V434" s="630"/>
      <c r="W434" s="630"/>
      <c r="X434" s="630"/>
      <c r="Y434" s="630"/>
      <c r="Z434" s="630"/>
      <c r="AA434" s="630"/>
      <c r="AB434" s="630"/>
      <c r="AC434" s="630"/>
      <c r="AD434" s="630"/>
      <c r="AE434" s="630"/>
      <c r="AF434" s="630"/>
      <c r="AG434" s="630"/>
      <c r="AH434" s="630"/>
      <c r="AI434" s="630"/>
      <c r="AJ434" s="630"/>
      <c r="AK434" s="630"/>
      <c r="AL434" s="630"/>
      <c r="AM434" s="630"/>
      <c r="AN434" s="630"/>
      <c r="AO434" s="630"/>
      <c r="AP434" s="630"/>
      <c r="AQ434" s="630"/>
      <c r="AR434" s="630"/>
      <c r="AS434" s="630"/>
      <c r="AT434" s="630"/>
      <c r="AU434" s="630"/>
      <c r="AV434" s="630"/>
      <c r="AW434" s="630"/>
      <c r="AX434" s="630"/>
      <c r="AY434" s="630"/>
      <c r="AZ434" s="630"/>
      <c r="BA434" s="630"/>
      <c r="BB434" s="630"/>
      <c r="BC434" s="630"/>
      <c r="BD434" s="630"/>
      <c r="BE434" s="630"/>
      <c r="BF434" s="630"/>
      <c r="BG434" s="630"/>
      <c r="BH434" s="630"/>
      <c r="BI434" s="630"/>
      <c r="BJ434" s="630"/>
      <c r="BK434" s="630"/>
      <c r="BL434" s="630"/>
      <c r="BM434" s="630"/>
      <c r="BN434" s="630"/>
      <c r="BO434" s="630"/>
      <c r="BP434" s="630"/>
      <c r="BQ434" s="630"/>
      <c r="BR434" s="630"/>
      <c r="BS434" s="630"/>
      <c r="BT434" s="630"/>
      <c r="BU434" s="630"/>
      <c r="BV434" s="630"/>
      <c r="BW434" s="630"/>
      <c r="BX434" s="630"/>
      <c r="BY434" s="630"/>
      <c r="BZ434" s="630"/>
      <c r="CA434" s="630"/>
      <c r="CB434" s="630"/>
      <c r="CC434" s="630"/>
      <c r="CD434" s="630"/>
      <c r="CE434" s="630"/>
      <c r="CF434" s="630"/>
      <c r="CG434" s="630"/>
      <c r="CH434" s="630"/>
      <c r="CI434" s="630"/>
      <c r="CJ434" s="630"/>
      <c r="CK434" s="630"/>
      <c r="CL434" s="630"/>
      <c r="CM434" s="630"/>
      <c r="CN434" s="630"/>
      <c r="GH434" s="311">
        <v>1500</v>
      </c>
      <c r="GJ434" s="311"/>
      <c r="GM434" s="311">
        <v>3100</v>
      </c>
      <c r="GO434" s="311">
        <v>1600</v>
      </c>
      <c r="GW434" s="311"/>
    </row>
    <row r="435" spans="1:205" s="17" customFormat="1" ht="21.75" customHeight="1">
      <c r="A435" s="202" t="s">
        <v>85</v>
      </c>
      <c r="B435" s="431" t="s">
        <v>146</v>
      </c>
      <c r="C435" s="318" t="s">
        <v>147</v>
      </c>
      <c r="D435" s="163" t="s">
        <v>88</v>
      </c>
      <c r="E435" s="163"/>
      <c r="F435" s="163"/>
      <c r="G435" s="17" t="s">
        <v>189</v>
      </c>
      <c r="H435" s="311">
        <v>2300</v>
      </c>
      <c r="I435" s="166">
        <f t="shared" si="73"/>
        <v>2300</v>
      </c>
      <c r="J435" s="90">
        <f t="shared" si="74"/>
        <v>2300</v>
      </c>
      <c r="K435" s="164"/>
      <c r="L435" s="656">
        <v>45226</v>
      </c>
      <c r="M435" s="656">
        <v>45277</v>
      </c>
      <c r="N435" s="163" t="s">
        <v>45</v>
      </c>
      <c r="O435" s="163"/>
      <c r="P435" s="163"/>
      <c r="Q435" s="163"/>
      <c r="R435" s="163"/>
      <c r="S435" s="630"/>
      <c r="T435" s="630"/>
      <c r="U435" s="630"/>
      <c r="V435" s="630"/>
      <c r="W435" s="630"/>
      <c r="X435" s="630"/>
      <c r="Y435" s="630"/>
      <c r="Z435" s="630"/>
      <c r="AA435" s="630"/>
      <c r="AB435" s="630"/>
      <c r="AC435" s="630"/>
      <c r="AD435" s="630"/>
      <c r="AE435" s="630"/>
      <c r="AF435" s="630"/>
      <c r="AG435" s="630"/>
      <c r="AH435" s="630"/>
      <c r="AI435" s="630"/>
      <c r="AJ435" s="630"/>
      <c r="AK435" s="630"/>
      <c r="AL435" s="630"/>
      <c r="AM435" s="630"/>
      <c r="AN435" s="630"/>
      <c r="AO435" s="630"/>
      <c r="AP435" s="630"/>
      <c r="AQ435" s="630"/>
      <c r="AR435" s="630"/>
      <c r="AS435" s="630"/>
      <c r="AT435" s="630"/>
      <c r="AU435" s="630"/>
      <c r="AV435" s="630"/>
      <c r="AW435" s="630"/>
      <c r="AX435" s="630"/>
      <c r="AY435" s="630"/>
      <c r="AZ435" s="630"/>
      <c r="BA435" s="630"/>
      <c r="BB435" s="630"/>
      <c r="BC435" s="630"/>
      <c r="BD435" s="630"/>
      <c r="BE435" s="630"/>
      <c r="BF435" s="630"/>
      <c r="BG435" s="630"/>
      <c r="BH435" s="630"/>
      <c r="BI435" s="630"/>
      <c r="BJ435" s="630"/>
      <c r="BK435" s="630"/>
      <c r="BL435" s="630"/>
      <c r="BM435" s="630"/>
      <c r="BN435" s="630"/>
      <c r="BO435" s="630"/>
      <c r="BP435" s="630"/>
      <c r="BQ435" s="630"/>
      <c r="BR435" s="630"/>
      <c r="BS435" s="630"/>
      <c r="BT435" s="630"/>
      <c r="BU435" s="630"/>
      <c r="BV435" s="630"/>
      <c r="BW435" s="630"/>
      <c r="BX435" s="630"/>
      <c r="BY435" s="630"/>
      <c r="BZ435" s="630"/>
      <c r="CA435" s="630"/>
      <c r="CB435" s="630"/>
      <c r="CC435" s="630"/>
      <c r="CD435" s="630"/>
      <c r="CE435" s="630"/>
      <c r="CF435" s="630"/>
      <c r="CG435" s="630"/>
      <c r="CH435" s="630"/>
      <c r="CI435" s="630"/>
      <c r="CJ435" s="630"/>
      <c r="CK435" s="630"/>
      <c r="CL435" s="630"/>
      <c r="CM435" s="630"/>
      <c r="CN435" s="630"/>
      <c r="GH435" s="311">
        <v>500</v>
      </c>
      <c r="GJ435" s="311"/>
      <c r="GM435" s="311">
        <v>1200</v>
      </c>
      <c r="GO435" s="311">
        <v>600</v>
      </c>
      <c r="GW435" s="311"/>
    </row>
    <row r="436" spans="1:205" s="17" customFormat="1" ht="21.75" customHeight="1">
      <c r="A436" s="202" t="s">
        <v>85</v>
      </c>
      <c r="B436" s="427" t="s">
        <v>148</v>
      </c>
      <c r="C436" s="316" t="s">
        <v>149</v>
      </c>
      <c r="D436" s="163" t="s">
        <v>88</v>
      </c>
      <c r="E436" s="163"/>
      <c r="F436" s="163"/>
      <c r="G436" s="17" t="s">
        <v>189</v>
      </c>
      <c r="H436" s="311">
        <v>2300</v>
      </c>
      <c r="I436" s="166">
        <f t="shared" si="73"/>
        <v>2300</v>
      </c>
      <c r="J436" s="90">
        <f t="shared" si="74"/>
        <v>2300</v>
      </c>
      <c r="K436" s="164"/>
      <c r="L436" s="656">
        <v>45226</v>
      </c>
      <c r="M436" s="656">
        <v>45277</v>
      </c>
      <c r="N436" s="163" t="s">
        <v>45</v>
      </c>
      <c r="O436" s="163"/>
      <c r="P436" s="163"/>
      <c r="Q436" s="163"/>
      <c r="R436" s="163"/>
      <c r="S436" s="630"/>
      <c r="T436" s="630"/>
      <c r="U436" s="630"/>
      <c r="V436" s="630"/>
      <c r="W436" s="630"/>
      <c r="X436" s="630"/>
      <c r="Y436" s="630"/>
      <c r="Z436" s="630"/>
      <c r="AA436" s="630"/>
      <c r="AB436" s="630"/>
      <c r="AC436" s="630"/>
      <c r="AD436" s="630"/>
      <c r="AE436" s="630"/>
      <c r="AF436" s="630"/>
      <c r="AG436" s="630"/>
      <c r="AH436" s="630"/>
      <c r="AI436" s="630"/>
      <c r="AJ436" s="630"/>
      <c r="AK436" s="630"/>
      <c r="AL436" s="630"/>
      <c r="AM436" s="630"/>
      <c r="AN436" s="630"/>
      <c r="AO436" s="630"/>
      <c r="AP436" s="630"/>
      <c r="AQ436" s="630"/>
      <c r="AR436" s="630"/>
      <c r="AS436" s="630"/>
      <c r="AT436" s="630"/>
      <c r="AU436" s="630"/>
      <c r="AV436" s="630"/>
      <c r="AW436" s="630"/>
      <c r="AX436" s="630"/>
      <c r="AY436" s="630"/>
      <c r="AZ436" s="630"/>
      <c r="BA436" s="630"/>
      <c r="BB436" s="630"/>
      <c r="BC436" s="630"/>
      <c r="BD436" s="630"/>
      <c r="BE436" s="630"/>
      <c r="BF436" s="630"/>
      <c r="BG436" s="630"/>
      <c r="BH436" s="630"/>
      <c r="BI436" s="630"/>
      <c r="BJ436" s="630"/>
      <c r="BK436" s="630"/>
      <c r="BL436" s="630"/>
      <c r="BM436" s="630"/>
      <c r="BN436" s="630"/>
      <c r="BO436" s="630"/>
      <c r="BP436" s="630"/>
      <c r="BQ436" s="630"/>
      <c r="BR436" s="630"/>
      <c r="BS436" s="630"/>
      <c r="BT436" s="630"/>
      <c r="BU436" s="630"/>
      <c r="BV436" s="630"/>
      <c r="BW436" s="630"/>
      <c r="BX436" s="630"/>
      <c r="BY436" s="630"/>
      <c r="BZ436" s="630"/>
      <c r="CA436" s="630"/>
      <c r="CB436" s="630"/>
      <c r="CC436" s="630"/>
      <c r="CD436" s="630"/>
      <c r="CE436" s="630"/>
      <c r="CF436" s="630"/>
      <c r="CG436" s="630"/>
      <c r="CH436" s="630"/>
      <c r="CI436" s="630"/>
      <c r="CJ436" s="630"/>
      <c r="CK436" s="630"/>
      <c r="CL436" s="630"/>
      <c r="CM436" s="630"/>
      <c r="CN436" s="630"/>
      <c r="GH436" s="311">
        <v>500</v>
      </c>
      <c r="GJ436" s="311"/>
      <c r="GM436" s="311">
        <v>1200</v>
      </c>
      <c r="GO436" s="311">
        <v>600</v>
      </c>
      <c r="GW436" s="311"/>
    </row>
    <row r="437" spans="1:205" s="17" customFormat="1" ht="21.75" customHeight="1">
      <c r="A437" s="202" t="s">
        <v>85</v>
      </c>
      <c r="B437" s="427" t="s">
        <v>150</v>
      </c>
      <c r="C437" s="316" t="s">
        <v>151</v>
      </c>
      <c r="D437" s="163" t="s">
        <v>88</v>
      </c>
      <c r="E437" s="163"/>
      <c r="F437" s="163"/>
      <c r="G437" s="17" t="s">
        <v>189</v>
      </c>
      <c r="H437" s="311">
        <v>200</v>
      </c>
      <c r="I437" s="166">
        <f t="shared" si="73"/>
        <v>200</v>
      </c>
      <c r="J437" s="90">
        <f t="shared" si="74"/>
        <v>200</v>
      </c>
      <c r="K437" s="164"/>
      <c r="L437" s="656">
        <v>45226</v>
      </c>
      <c r="M437" s="656">
        <v>45277</v>
      </c>
      <c r="N437" s="163" t="s">
        <v>45</v>
      </c>
      <c r="O437" s="163"/>
      <c r="P437" s="163"/>
      <c r="Q437" s="163"/>
      <c r="R437" s="163"/>
      <c r="S437" s="630"/>
      <c r="T437" s="630"/>
      <c r="U437" s="630"/>
      <c r="V437" s="630"/>
      <c r="W437" s="630"/>
      <c r="X437" s="630"/>
      <c r="Y437" s="630"/>
      <c r="Z437" s="630"/>
      <c r="AA437" s="630"/>
      <c r="AB437" s="630"/>
      <c r="AC437" s="630"/>
      <c r="AD437" s="630"/>
      <c r="AE437" s="630"/>
      <c r="AF437" s="630"/>
      <c r="AG437" s="630"/>
      <c r="AH437" s="630"/>
      <c r="AI437" s="630"/>
      <c r="AJ437" s="630"/>
      <c r="AK437" s="630"/>
      <c r="AL437" s="630"/>
      <c r="AM437" s="630"/>
      <c r="AN437" s="630"/>
      <c r="AO437" s="630"/>
      <c r="AP437" s="630"/>
      <c r="AQ437" s="630"/>
      <c r="AR437" s="630"/>
      <c r="AS437" s="630"/>
      <c r="AT437" s="630"/>
      <c r="AU437" s="630"/>
      <c r="AV437" s="630"/>
      <c r="AW437" s="630"/>
      <c r="AX437" s="630"/>
      <c r="AY437" s="630"/>
      <c r="AZ437" s="630"/>
      <c r="BA437" s="630"/>
      <c r="BB437" s="630"/>
      <c r="BC437" s="630"/>
      <c r="BD437" s="630"/>
      <c r="BE437" s="630"/>
      <c r="BF437" s="630"/>
      <c r="BG437" s="630"/>
      <c r="BH437" s="630"/>
      <c r="BI437" s="630"/>
      <c r="BJ437" s="630"/>
      <c r="BK437" s="630"/>
      <c r="BL437" s="630"/>
      <c r="BM437" s="630"/>
      <c r="BN437" s="630"/>
      <c r="BO437" s="630"/>
      <c r="BP437" s="630"/>
      <c r="BQ437" s="630"/>
      <c r="BR437" s="630"/>
      <c r="BS437" s="630"/>
      <c r="BT437" s="630"/>
      <c r="BU437" s="630"/>
      <c r="BV437" s="630"/>
      <c r="BW437" s="630"/>
      <c r="BX437" s="630"/>
      <c r="BY437" s="630"/>
      <c r="BZ437" s="630"/>
      <c r="CA437" s="630"/>
      <c r="CB437" s="630"/>
      <c r="CC437" s="630"/>
      <c r="CD437" s="630"/>
      <c r="CE437" s="630"/>
      <c r="CF437" s="630"/>
      <c r="CG437" s="630"/>
      <c r="CH437" s="630"/>
      <c r="CI437" s="630"/>
      <c r="CJ437" s="630"/>
      <c r="CK437" s="630"/>
      <c r="CL437" s="630"/>
      <c r="CM437" s="630"/>
      <c r="CN437" s="630"/>
      <c r="GH437" s="311">
        <v>100</v>
      </c>
      <c r="GJ437" s="311"/>
      <c r="GM437" s="311">
        <v>100</v>
      </c>
      <c r="GO437" s="311"/>
      <c r="GW437" s="311"/>
    </row>
    <row r="438" spans="1:205" s="17" customFormat="1" ht="21.75" customHeight="1">
      <c r="A438" s="202" t="s">
        <v>85</v>
      </c>
      <c r="B438" s="427" t="s">
        <v>152</v>
      </c>
      <c r="C438" s="316" t="s">
        <v>153</v>
      </c>
      <c r="D438" s="163" t="s">
        <v>88</v>
      </c>
      <c r="E438" s="163"/>
      <c r="F438" s="163"/>
      <c r="G438" s="17" t="s">
        <v>189</v>
      </c>
      <c r="H438" s="311">
        <v>200</v>
      </c>
      <c r="I438" s="166">
        <f t="shared" si="73"/>
        <v>200</v>
      </c>
      <c r="J438" s="90">
        <f t="shared" si="74"/>
        <v>200</v>
      </c>
      <c r="K438" s="164"/>
      <c r="L438" s="656">
        <v>45226</v>
      </c>
      <c r="M438" s="656">
        <v>45277</v>
      </c>
      <c r="N438" s="163" t="s">
        <v>45</v>
      </c>
      <c r="O438" s="163"/>
      <c r="P438" s="163"/>
      <c r="Q438" s="163"/>
      <c r="R438" s="163"/>
      <c r="S438" s="630"/>
      <c r="T438" s="630"/>
      <c r="U438" s="630"/>
      <c r="V438" s="630"/>
      <c r="W438" s="630"/>
      <c r="X438" s="630"/>
      <c r="Y438" s="630"/>
      <c r="Z438" s="630"/>
      <c r="AA438" s="630"/>
      <c r="AB438" s="630"/>
      <c r="AC438" s="630"/>
      <c r="AD438" s="630"/>
      <c r="AE438" s="630"/>
      <c r="AF438" s="630"/>
      <c r="AG438" s="630"/>
      <c r="AH438" s="630"/>
      <c r="AI438" s="630"/>
      <c r="AJ438" s="630"/>
      <c r="AK438" s="630"/>
      <c r="AL438" s="630"/>
      <c r="AM438" s="630"/>
      <c r="AN438" s="630"/>
      <c r="AO438" s="630"/>
      <c r="AP438" s="630"/>
      <c r="AQ438" s="630"/>
      <c r="AR438" s="630"/>
      <c r="AS438" s="630"/>
      <c r="AT438" s="630"/>
      <c r="AU438" s="630"/>
      <c r="AV438" s="630"/>
      <c r="AW438" s="630"/>
      <c r="AX438" s="630"/>
      <c r="AY438" s="630"/>
      <c r="AZ438" s="630"/>
      <c r="BA438" s="630"/>
      <c r="BB438" s="630"/>
      <c r="BC438" s="630"/>
      <c r="BD438" s="630"/>
      <c r="BE438" s="630"/>
      <c r="BF438" s="630"/>
      <c r="BG438" s="630"/>
      <c r="BH438" s="630"/>
      <c r="BI438" s="630"/>
      <c r="BJ438" s="630"/>
      <c r="BK438" s="630"/>
      <c r="BL438" s="630"/>
      <c r="BM438" s="630"/>
      <c r="BN438" s="630"/>
      <c r="BO438" s="630"/>
      <c r="BP438" s="630"/>
      <c r="BQ438" s="630"/>
      <c r="BR438" s="630"/>
      <c r="BS438" s="630"/>
      <c r="BT438" s="630"/>
      <c r="BU438" s="630"/>
      <c r="BV438" s="630"/>
      <c r="BW438" s="630"/>
      <c r="BX438" s="630"/>
      <c r="BY438" s="630"/>
      <c r="BZ438" s="630"/>
      <c r="CA438" s="630"/>
      <c r="CB438" s="630"/>
      <c r="CC438" s="630"/>
      <c r="CD438" s="630"/>
      <c r="CE438" s="630"/>
      <c r="CF438" s="630"/>
      <c r="CG438" s="630"/>
      <c r="CH438" s="630"/>
      <c r="CI438" s="630"/>
      <c r="CJ438" s="630"/>
      <c r="CK438" s="630"/>
      <c r="CL438" s="630"/>
      <c r="CM438" s="630"/>
      <c r="CN438" s="630"/>
      <c r="GH438" s="311">
        <v>100</v>
      </c>
      <c r="GJ438" s="311"/>
      <c r="GM438" s="311">
        <v>100</v>
      </c>
      <c r="GO438" s="311"/>
      <c r="GW438" s="311"/>
    </row>
    <row r="439" spans="1:205" s="17" customFormat="1" ht="21.75" customHeight="1">
      <c r="A439" s="202" t="s">
        <v>85</v>
      </c>
      <c r="B439" s="427" t="s">
        <v>154</v>
      </c>
      <c r="C439" s="316" t="s">
        <v>155</v>
      </c>
      <c r="D439" s="163" t="s">
        <v>88</v>
      </c>
      <c r="E439" s="163"/>
      <c r="F439" s="163"/>
      <c r="G439" s="17" t="s">
        <v>189</v>
      </c>
      <c r="H439" s="311">
        <v>600</v>
      </c>
      <c r="I439" s="166">
        <f t="shared" si="73"/>
        <v>600</v>
      </c>
      <c r="J439" s="90">
        <f t="shared" si="74"/>
        <v>600</v>
      </c>
      <c r="K439" s="164"/>
      <c r="L439" s="656">
        <v>45226</v>
      </c>
      <c r="M439" s="656">
        <v>45277</v>
      </c>
      <c r="N439" s="163" t="s">
        <v>45</v>
      </c>
      <c r="O439" s="163"/>
      <c r="P439" s="163"/>
      <c r="Q439" s="163"/>
      <c r="R439" s="163"/>
      <c r="S439" s="630"/>
      <c r="T439" s="630"/>
      <c r="U439" s="630"/>
      <c r="V439" s="630"/>
      <c r="W439" s="630"/>
      <c r="X439" s="630"/>
      <c r="Y439" s="630"/>
      <c r="Z439" s="630"/>
      <c r="AA439" s="630"/>
      <c r="AB439" s="630"/>
      <c r="AC439" s="630"/>
      <c r="AD439" s="630"/>
      <c r="AE439" s="630"/>
      <c r="AF439" s="630"/>
      <c r="AG439" s="630"/>
      <c r="AH439" s="630"/>
      <c r="AI439" s="630"/>
      <c r="AJ439" s="630"/>
      <c r="AK439" s="630"/>
      <c r="AL439" s="630"/>
      <c r="AM439" s="630"/>
      <c r="AN439" s="630"/>
      <c r="AO439" s="630"/>
      <c r="AP439" s="630"/>
      <c r="AQ439" s="630"/>
      <c r="AR439" s="630"/>
      <c r="AS439" s="630"/>
      <c r="AT439" s="630"/>
      <c r="AU439" s="630"/>
      <c r="AV439" s="630"/>
      <c r="AW439" s="630"/>
      <c r="AX439" s="630"/>
      <c r="AY439" s="630"/>
      <c r="AZ439" s="630"/>
      <c r="BA439" s="630"/>
      <c r="BB439" s="630"/>
      <c r="BC439" s="630"/>
      <c r="BD439" s="630"/>
      <c r="BE439" s="630"/>
      <c r="BF439" s="630"/>
      <c r="BG439" s="630"/>
      <c r="BH439" s="630"/>
      <c r="BI439" s="630"/>
      <c r="BJ439" s="630"/>
      <c r="BK439" s="630"/>
      <c r="BL439" s="630"/>
      <c r="BM439" s="630"/>
      <c r="BN439" s="630"/>
      <c r="BO439" s="630"/>
      <c r="BP439" s="630"/>
      <c r="BQ439" s="630"/>
      <c r="BR439" s="630"/>
      <c r="BS439" s="630"/>
      <c r="BT439" s="630"/>
      <c r="BU439" s="630"/>
      <c r="BV439" s="630"/>
      <c r="BW439" s="630"/>
      <c r="BX439" s="630"/>
      <c r="BY439" s="630"/>
      <c r="BZ439" s="630"/>
      <c r="CA439" s="630"/>
      <c r="CB439" s="630"/>
      <c r="CC439" s="630"/>
      <c r="CD439" s="630"/>
      <c r="CE439" s="630"/>
      <c r="CF439" s="630"/>
      <c r="CG439" s="630"/>
      <c r="CH439" s="630"/>
      <c r="CI439" s="630"/>
      <c r="CJ439" s="630"/>
      <c r="CK439" s="630"/>
      <c r="CL439" s="630"/>
      <c r="CM439" s="630"/>
      <c r="CN439" s="630"/>
      <c r="GH439" s="311">
        <v>100</v>
      </c>
      <c r="GJ439" s="311"/>
      <c r="GM439" s="311">
        <v>400</v>
      </c>
      <c r="GO439" s="311">
        <v>100</v>
      </c>
      <c r="GW439" s="311"/>
    </row>
    <row r="440" spans="1:205" s="17" customFormat="1" ht="21.75" customHeight="1">
      <c r="A440" s="202" t="s">
        <v>85</v>
      </c>
      <c r="B440" s="427" t="s">
        <v>156</v>
      </c>
      <c r="C440" s="316" t="s">
        <v>157</v>
      </c>
      <c r="D440" s="163" t="s">
        <v>88</v>
      </c>
      <c r="E440" s="163"/>
      <c r="F440" s="163"/>
      <c r="G440" s="17" t="s">
        <v>189</v>
      </c>
      <c r="H440" s="311">
        <v>500</v>
      </c>
      <c r="I440" s="166">
        <f t="shared" si="73"/>
        <v>500</v>
      </c>
      <c r="J440" s="90">
        <f t="shared" si="74"/>
        <v>500</v>
      </c>
      <c r="K440" s="164"/>
      <c r="L440" s="656">
        <v>45226</v>
      </c>
      <c r="M440" s="656">
        <v>45277</v>
      </c>
      <c r="N440" s="163" t="s">
        <v>45</v>
      </c>
      <c r="O440" s="163"/>
      <c r="P440" s="163"/>
      <c r="Q440" s="163"/>
      <c r="R440" s="163"/>
      <c r="S440" s="630"/>
      <c r="T440" s="630"/>
      <c r="U440" s="630"/>
      <c r="V440" s="630"/>
      <c r="W440" s="630"/>
      <c r="X440" s="630"/>
      <c r="Y440" s="630"/>
      <c r="Z440" s="630"/>
      <c r="AA440" s="630"/>
      <c r="AB440" s="630"/>
      <c r="AC440" s="630"/>
      <c r="AD440" s="630"/>
      <c r="AE440" s="630"/>
      <c r="AF440" s="630"/>
      <c r="AG440" s="630"/>
      <c r="AH440" s="630"/>
      <c r="AI440" s="630"/>
      <c r="AJ440" s="630"/>
      <c r="AK440" s="630"/>
      <c r="AL440" s="630"/>
      <c r="AM440" s="630"/>
      <c r="AN440" s="630"/>
      <c r="AO440" s="630"/>
      <c r="AP440" s="630"/>
      <c r="AQ440" s="630"/>
      <c r="AR440" s="630"/>
      <c r="AS440" s="630"/>
      <c r="AT440" s="630"/>
      <c r="AU440" s="630"/>
      <c r="AV440" s="630"/>
      <c r="AW440" s="630"/>
      <c r="AX440" s="630"/>
      <c r="AY440" s="630"/>
      <c r="AZ440" s="630"/>
      <c r="BA440" s="630"/>
      <c r="BB440" s="630"/>
      <c r="BC440" s="630"/>
      <c r="BD440" s="630"/>
      <c r="BE440" s="630"/>
      <c r="BF440" s="630"/>
      <c r="BG440" s="630"/>
      <c r="BH440" s="630"/>
      <c r="BI440" s="630"/>
      <c r="BJ440" s="630"/>
      <c r="BK440" s="630"/>
      <c r="BL440" s="630"/>
      <c r="BM440" s="630"/>
      <c r="BN440" s="630"/>
      <c r="BO440" s="630"/>
      <c r="BP440" s="630"/>
      <c r="BQ440" s="630"/>
      <c r="BR440" s="630"/>
      <c r="BS440" s="630"/>
      <c r="BT440" s="630"/>
      <c r="BU440" s="630"/>
      <c r="BV440" s="630"/>
      <c r="BW440" s="630"/>
      <c r="BX440" s="630"/>
      <c r="BY440" s="630"/>
      <c r="BZ440" s="630"/>
      <c r="CA440" s="630"/>
      <c r="CB440" s="630"/>
      <c r="CC440" s="630"/>
      <c r="CD440" s="630"/>
      <c r="CE440" s="630"/>
      <c r="CF440" s="630"/>
      <c r="CG440" s="630"/>
      <c r="CH440" s="630"/>
      <c r="CI440" s="630"/>
      <c r="CJ440" s="630"/>
      <c r="CK440" s="630"/>
      <c r="CL440" s="630"/>
      <c r="CM440" s="630"/>
      <c r="CN440" s="630"/>
      <c r="GH440" s="311">
        <v>100</v>
      </c>
      <c r="GJ440" s="311"/>
      <c r="GM440" s="311">
        <v>300</v>
      </c>
      <c r="GO440" s="311">
        <v>100</v>
      </c>
      <c r="GW440" s="311"/>
    </row>
    <row r="441" spans="1:205" s="17" customFormat="1" ht="21.75" customHeight="1">
      <c r="A441" s="202" t="s">
        <v>85</v>
      </c>
      <c r="B441" s="427" t="s">
        <v>158</v>
      </c>
      <c r="C441" s="316" t="s">
        <v>159</v>
      </c>
      <c r="D441" s="163" t="s">
        <v>88</v>
      </c>
      <c r="E441" s="163"/>
      <c r="F441" s="163"/>
      <c r="G441" s="17" t="s">
        <v>189</v>
      </c>
      <c r="H441" s="311">
        <v>1200</v>
      </c>
      <c r="I441" s="166">
        <f t="shared" si="73"/>
        <v>1200</v>
      </c>
      <c r="J441" s="90">
        <f t="shared" si="74"/>
        <v>1200</v>
      </c>
      <c r="K441" s="164"/>
      <c r="L441" s="656">
        <v>45226</v>
      </c>
      <c r="M441" s="656">
        <v>45277</v>
      </c>
      <c r="N441" s="163" t="s">
        <v>45</v>
      </c>
      <c r="O441" s="163"/>
      <c r="P441" s="163"/>
      <c r="Q441" s="163"/>
      <c r="R441" s="163"/>
      <c r="S441" s="630"/>
      <c r="T441" s="630"/>
      <c r="U441" s="630"/>
      <c r="V441" s="630"/>
      <c r="W441" s="630"/>
      <c r="X441" s="630"/>
      <c r="Y441" s="630"/>
      <c r="Z441" s="630"/>
      <c r="AA441" s="630"/>
      <c r="AB441" s="630"/>
      <c r="AC441" s="630"/>
      <c r="AD441" s="630"/>
      <c r="AE441" s="630"/>
      <c r="AF441" s="630"/>
      <c r="AG441" s="630"/>
      <c r="AH441" s="630"/>
      <c r="AI441" s="630"/>
      <c r="AJ441" s="630"/>
      <c r="AK441" s="630"/>
      <c r="AL441" s="630"/>
      <c r="AM441" s="630"/>
      <c r="AN441" s="630"/>
      <c r="AO441" s="630"/>
      <c r="AP441" s="630"/>
      <c r="AQ441" s="630"/>
      <c r="AR441" s="630"/>
      <c r="AS441" s="630"/>
      <c r="AT441" s="630"/>
      <c r="AU441" s="630"/>
      <c r="AV441" s="630"/>
      <c r="AW441" s="630"/>
      <c r="AX441" s="630"/>
      <c r="AY441" s="630"/>
      <c r="AZ441" s="630"/>
      <c r="BA441" s="630"/>
      <c r="BB441" s="630"/>
      <c r="BC441" s="630"/>
      <c r="BD441" s="630"/>
      <c r="BE441" s="630"/>
      <c r="BF441" s="630"/>
      <c r="BG441" s="630"/>
      <c r="BH441" s="630"/>
      <c r="BI441" s="630"/>
      <c r="BJ441" s="630"/>
      <c r="BK441" s="630"/>
      <c r="BL441" s="630"/>
      <c r="BM441" s="630"/>
      <c r="BN441" s="630"/>
      <c r="BO441" s="630"/>
      <c r="BP441" s="630"/>
      <c r="BQ441" s="630"/>
      <c r="BR441" s="630"/>
      <c r="BS441" s="630"/>
      <c r="BT441" s="630"/>
      <c r="BU441" s="630"/>
      <c r="BV441" s="630"/>
      <c r="BW441" s="630"/>
      <c r="BX441" s="630"/>
      <c r="BY441" s="630"/>
      <c r="BZ441" s="630"/>
      <c r="CA441" s="630"/>
      <c r="CB441" s="630"/>
      <c r="CC441" s="630"/>
      <c r="CD441" s="630"/>
      <c r="CE441" s="630"/>
      <c r="CF441" s="630"/>
      <c r="CG441" s="630"/>
      <c r="CH441" s="630"/>
      <c r="CI441" s="630"/>
      <c r="CJ441" s="630"/>
      <c r="CK441" s="630"/>
      <c r="CL441" s="630"/>
      <c r="CM441" s="630"/>
      <c r="CN441" s="630"/>
      <c r="GH441" s="311">
        <v>300</v>
      </c>
      <c r="GJ441" s="311"/>
      <c r="GM441" s="311">
        <v>600</v>
      </c>
      <c r="GO441" s="311">
        <v>300</v>
      </c>
      <c r="GW441" s="311"/>
    </row>
    <row r="442" spans="1:205" s="17" customFormat="1" ht="21.75" customHeight="1">
      <c r="A442" s="202" t="s">
        <v>85</v>
      </c>
      <c r="B442" s="427" t="s">
        <v>160</v>
      </c>
      <c r="C442" s="319" t="s">
        <v>161</v>
      </c>
      <c r="D442" s="163" t="s">
        <v>88</v>
      </c>
      <c r="E442" s="163"/>
      <c r="F442" s="163"/>
      <c r="G442" s="17" t="s">
        <v>189</v>
      </c>
      <c r="H442" s="311">
        <v>3000</v>
      </c>
      <c r="I442" s="166">
        <f t="shared" si="73"/>
        <v>3000</v>
      </c>
      <c r="J442" s="90">
        <f t="shared" si="74"/>
        <v>3000</v>
      </c>
      <c r="K442" s="164"/>
      <c r="L442" s="656">
        <v>45226</v>
      </c>
      <c r="M442" s="656">
        <v>45277</v>
      </c>
      <c r="N442" s="163" t="s">
        <v>45</v>
      </c>
      <c r="O442" s="163"/>
      <c r="P442" s="163"/>
      <c r="Q442" s="163"/>
      <c r="R442" s="163"/>
      <c r="S442" s="630"/>
      <c r="T442" s="630"/>
      <c r="U442" s="630"/>
      <c r="V442" s="630"/>
      <c r="W442" s="630"/>
      <c r="X442" s="630"/>
      <c r="Y442" s="630"/>
      <c r="Z442" s="630"/>
      <c r="AA442" s="630"/>
      <c r="AB442" s="630"/>
      <c r="AC442" s="630"/>
      <c r="AD442" s="630"/>
      <c r="AE442" s="630"/>
      <c r="AF442" s="630"/>
      <c r="AG442" s="630"/>
      <c r="AH442" s="630"/>
      <c r="AI442" s="630"/>
      <c r="AJ442" s="630"/>
      <c r="AK442" s="630"/>
      <c r="AL442" s="630"/>
      <c r="AM442" s="630"/>
      <c r="AN442" s="630"/>
      <c r="AO442" s="630"/>
      <c r="AP442" s="630"/>
      <c r="AQ442" s="630"/>
      <c r="AR442" s="630"/>
      <c r="AS442" s="630"/>
      <c r="AT442" s="630"/>
      <c r="AU442" s="630"/>
      <c r="AV442" s="630"/>
      <c r="AW442" s="630"/>
      <c r="AX442" s="630"/>
      <c r="AY442" s="630"/>
      <c r="AZ442" s="630"/>
      <c r="BA442" s="630"/>
      <c r="BB442" s="630"/>
      <c r="BC442" s="630"/>
      <c r="BD442" s="630"/>
      <c r="BE442" s="630"/>
      <c r="BF442" s="630"/>
      <c r="BG442" s="630"/>
      <c r="BH442" s="630"/>
      <c r="BI442" s="630"/>
      <c r="BJ442" s="630"/>
      <c r="BK442" s="630"/>
      <c r="BL442" s="630"/>
      <c r="BM442" s="630"/>
      <c r="BN442" s="630"/>
      <c r="BO442" s="630"/>
      <c r="BP442" s="630"/>
      <c r="BQ442" s="630"/>
      <c r="BR442" s="630"/>
      <c r="BS442" s="630"/>
      <c r="BT442" s="630"/>
      <c r="BU442" s="630"/>
      <c r="BV442" s="630"/>
      <c r="BW442" s="630"/>
      <c r="BX442" s="630"/>
      <c r="BY442" s="630"/>
      <c r="BZ442" s="630"/>
      <c r="CA442" s="630"/>
      <c r="CB442" s="630"/>
      <c r="CC442" s="630"/>
      <c r="CD442" s="630"/>
      <c r="CE442" s="630"/>
      <c r="CF442" s="630"/>
      <c r="CG442" s="630"/>
      <c r="CH442" s="630"/>
      <c r="CI442" s="630"/>
      <c r="CJ442" s="630"/>
      <c r="CK442" s="630"/>
      <c r="CL442" s="630"/>
      <c r="CM442" s="630"/>
      <c r="CN442" s="630"/>
      <c r="GH442" s="311">
        <v>700</v>
      </c>
      <c r="GJ442" s="311"/>
      <c r="GM442" s="311">
        <v>1600</v>
      </c>
      <c r="GO442" s="311">
        <v>700</v>
      </c>
      <c r="GW442" s="311"/>
    </row>
    <row r="443" spans="1:205" s="17" customFormat="1" ht="21.75" customHeight="1" thickBot="1">
      <c r="A443" s="202" t="s">
        <v>85</v>
      </c>
      <c r="B443" s="430" t="s">
        <v>162</v>
      </c>
      <c r="C443" s="319" t="s">
        <v>163</v>
      </c>
      <c r="D443" s="163" t="s">
        <v>88</v>
      </c>
      <c r="E443" s="163"/>
      <c r="F443" s="163"/>
      <c r="G443" s="17" t="s">
        <v>189</v>
      </c>
      <c r="H443" s="311">
        <v>5200</v>
      </c>
      <c r="I443" s="166">
        <f t="shared" si="73"/>
        <v>5200</v>
      </c>
      <c r="J443" s="90">
        <f t="shared" si="74"/>
        <v>5200</v>
      </c>
      <c r="K443" s="164"/>
      <c r="L443" s="656">
        <v>45226</v>
      </c>
      <c r="M443" s="656">
        <v>45277</v>
      </c>
      <c r="N443" s="163" t="s">
        <v>45</v>
      </c>
      <c r="O443" s="163"/>
      <c r="P443" s="163"/>
      <c r="Q443" s="163"/>
      <c r="R443" s="163"/>
      <c r="S443" s="630"/>
      <c r="T443" s="630"/>
      <c r="U443" s="630"/>
      <c r="V443" s="630"/>
      <c r="W443" s="630"/>
      <c r="X443" s="630"/>
      <c r="Y443" s="630"/>
      <c r="Z443" s="630"/>
      <c r="AA443" s="630"/>
      <c r="AB443" s="630"/>
      <c r="AC443" s="630"/>
      <c r="AD443" s="630"/>
      <c r="AE443" s="630"/>
      <c r="AF443" s="630"/>
      <c r="AG443" s="630"/>
      <c r="AH443" s="630"/>
      <c r="AI443" s="630"/>
      <c r="AJ443" s="630"/>
      <c r="AK443" s="630"/>
      <c r="AL443" s="630"/>
      <c r="AM443" s="630"/>
      <c r="AN443" s="630"/>
      <c r="AO443" s="630"/>
      <c r="AP443" s="630"/>
      <c r="AQ443" s="630"/>
      <c r="AR443" s="630"/>
      <c r="AS443" s="630"/>
      <c r="AT443" s="630"/>
      <c r="AU443" s="630"/>
      <c r="AV443" s="630"/>
      <c r="AW443" s="630"/>
      <c r="AX443" s="630"/>
      <c r="AY443" s="630"/>
      <c r="AZ443" s="630"/>
      <c r="BA443" s="630"/>
      <c r="BB443" s="630"/>
      <c r="BC443" s="630"/>
      <c r="BD443" s="630"/>
      <c r="BE443" s="630"/>
      <c r="BF443" s="630"/>
      <c r="BG443" s="630"/>
      <c r="BH443" s="630"/>
      <c r="BI443" s="630"/>
      <c r="BJ443" s="630"/>
      <c r="BK443" s="630"/>
      <c r="BL443" s="630"/>
      <c r="BM443" s="630"/>
      <c r="BN443" s="630"/>
      <c r="BO443" s="630"/>
      <c r="BP443" s="630"/>
      <c r="BQ443" s="630"/>
      <c r="BR443" s="630"/>
      <c r="BS443" s="630"/>
      <c r="BT443" s="630"/>
      <c r="BU443" s="630"/>
      <c r="BV443" s="630"/>
      <c r="BW443" s="630"/>
      <c r="BX443" s="630"/>
      <c r="BY443" s="630"/>
      <c r="BZ443" s="630"/>
      <c r="CA443" s="630"/>
      <c r="CB443" s="630"/>
      <c r="CC443" s="630"/>
      <c r="CD443" s="630"/>
      <c r="CE443" s="630"/>
      <c r="CF443" s="630"/>
      <c r="CG443" s="630"/>
      <c r="CH443" s="630"/>
      <c r="CI443" s="630"/>
      <c r="CJ443" s="630"/>
      <c r="CK443" s="630"/>
      <c r="CL443" s="630"/>
      <c r="CM443" s="630"/>
      <c r="CN443" s="630"/>
      <c r="GH443" s="311">
        <v>1300</v>
      </c>
      <c r="GJ443" s="311"/>
      <c r="GM443" s="311">
        <v>2600</v>
      </c>
      <c r="GO443" s="311">
        <v>1300</v>
      </c>
      <c r="GW443" s="311"/>
    </row>
    <row r="444" spans="1:205" s="17" customFormat="1" ht="21.75" customHeight="1" thickBot="1">
      <c r="A444" s="202" t="s">
        <v>85</v>
      </c>
      <c r="B444" s="320" t="s">
        <v>122</v>
      </c>
      <c r="C444" s="320" t="s">
        <v>164</v>
      </c>
      <c r="D444" s="163" t="s">
        <v>88</v>
      </c>
      <c r="E444" s="163"/>
      <c r="F444" s="163"/>
      <c r="G444" s="17" t="s">
        <v>189</v>
      </c>
      <c r="H444" s="311">
        <v>18900</v>
      </c>
      <c r="I444" s="166">
        <f t="shared" si="73"/>
        <v>18900</v>
      </c>
      <c r="J444" s="90">
        <f t="shared" si="74"/>
        <v>18900</v>
      </c>
      <c r="K444" s="164"/>
      <c r="L444" s="656">
        <v>45226</v>
      </c>
      <c r="M444" s="656">
        <v>45277</v>
      </c>
      <c r="N444" s="163" t="s">
        <v>45</v>
      </c>
      <c r="O444" s="163"/>
      <c r="P444" s="163"/>
      <c r="Q444" s="163"/>
      <c r="R444" s="163"/>
      <c r="S444" s="630"/>
      <c r="T444" s="630"/>
      <c r="U444" s="630"/>
      <c r="V444" s="630"/>
      <c r="W444" s="630"/>
      <c r="X444" s="630"/>
      <c r="Y444" s="630"/>
      <c r="Z444" s="630"/>
      <c r="AA444" s="630"/>
      <c r="AB444" s="630"/>
      <c r="AC444" s="630"/>
      <c r="AD444" s="630"/>
      <c r="AE444" s="630"/>
      <c r="AF444" s="630"/>
      <c r="AG444" s="630"/>
      <c r="AH444" s="630"/>
      <c r="AI444" s="630"/>
      <c r="AJ444" s="630"/>
      <c r="AK444" s="630"/>
      <c r="AL444" s="630"/>
      <c r="AM444" s="630"/>
      <c r="AN444" s="630"/>
      <c r="AO444" s="630"/>
      <c r="AP444" s="630"/>
      <c r="AQ444" s="630"/>
      <c r="AR444" s="630"/>
      <c r="AS444" s="630"/>
      <c r="AT444" s="630"/>
      <c r="AU444" s="630"/>
      <c r="AV444" s="630"/>
      <c r="AW444" s="630"/>
      <c r="AX444" s="630"/>
      <c r="AY444" s="630"/>
      <c r="AZ444" s="630"/>
      <c r="BA444" s="630"/>
      <c r="BB444" s="630"/>
      <c r="BC444" s="630"/>
      <c r="BD444" s="630"/>
      <c r="BE444" s="630"/>
      <c r="BF444" s="630"/>
      <c r="BG444" s="630"/>
      <c r="BH444" s="630"/>
      <c r="BI444" s="630"/>
      <c r="BJ444" s="630"/>
      <c r="BK444" s="630"/>
      <c r="BL444" s="630"/>
      <c r="BM444" s="630"/>
      <c r="BN444" s="630"/>
      <c r="BO444" s="630"/>
      <c r="BP444" s="630"/>
      <c r="BQ444" s="630"/>
      <c r="BR444" s="630"/>
      <c r="BS444" s="630"/>
      <c r="BT444" s="630"/>
      <c r="BU444" s="630"/>
      <c r="BV444" s="630"/>
      <c r="BW444" s="630"/>
      <c r="BX444" s="630"/>
      <c r="BY444" s="630"/>
      <c r="BZ444" s="630"/>
      <c r="CA444" s="630"/>
      <c r="CB444" s="630"/>
      <c r="CC444" s="630"/>
      <c r="CD444" s="630"/>
      <c r="CE444" s="630"/>
      <c r="CF444" s="630"/>
      <c r="CG444" s="630"/>
      <c r="CH444" s="630"/>
      <c r="CI444" s="630"/>
      <c r="CJ444" s="630"/>
      <c r="CK444" s="630"/>
      <c r="CL444" s="630"/>
      <c r="CM444" s="630"/>
      <c r="CN444" s="630"/>
      <c r="GH444" s="311">
        <v>4700</v>
      </c>
      <c r="GJ444" s="311"/>
      <c r="GM444" s="311">
        <v>9500</v>
      </c>
      <c r="GO444" s="311">
        <v>4700</v>
      </c>
      <c r="GW444" s="311"/>
    </row>
    <row r="445" spans="1:205" s="17" customFormat="1" ht="21.75" customHeight="1">
      <c r="A445" s="202" t="s">
        <v>85</v>
      </c>
      <c r="B445" s="431" t="s">
        <v>165</v>
      </c>
      <c r="C445" s="318" t="s">
        <v>166</v>
      </c>
      <c r="D445" s="163" t="s">
        <v>88</v>
      </c>
      <c r="E445" s="163"/>
      <c r="F445" s="163"/>
      <c r="G445" s="17" t="s">
        <v>189</v>
      </c>
      <c r="H445" s="311">
        <v>1200</v>
      </c>
      <c r="I445" s="166">
        <f t="shared" si="73"/>
        <v>1200</v>
      </c>
      <c r="J445" s="90">
        <f t="shared" si="74"/>
        <v>1200</v>
      </c>
      <c r="K445" s="164"/>
      <c r="L445" s="656">
        <v>45226</v>
      </c>
      <c r="M445" s="656">
        <v>45277</v>
      </c>
      <c r="N445" s="163" t="s">
        <v>45</v>
      </c>
      <c r="O445" s="163"/>
      <c r="P445" s="163"/>
      <c r="Q445" s="163"/>
      <c r="R445" s="163"/>
      <c r="S445" s="630"/>
      <c r="T445" s="630"/>
      <c r="U445" s="630"/>
      <c r="V445" s="630"/>
      <c r="W445" s="630"/>
      <c r="X445" s="630"/>
      <c r="Y445" s="630"/>
      <c r="Z445" s="630"/>
      <c r="AA445" s="630"/>
      <c r="AB445" s="630"/>
      <c r="AC445" s="630"/>
      <c r="AD445" s="630"/>
      <c r="AE445" s="630"/>
      <c r="AF445" s="630"/>
      <c r="AG445" s="630"/>
      <c r="AH445" s="630"/>
      <c r="AI445" s="630"/>
      <c r="AJ445" s="630"/>
      <c r="AK445" s="630"/>
      <c r="AL445" s="630"/>
      <c r="AM445" s="630"/>
      <c r="AN445" s="630"/>
      <c r="AO445" s="630"/>
      <c r="AP445" s="630"/>
      <c r="AQ445" s="630"/>
      <c r="AR445" s="630"/>
      <c r="AS445" s="630"/>
      <c r="AT445" s="630"/>
      <c r="AU445" s="630"/>
      <c r="AV445" s="630"/>
      <c r="AW445" s="630"/>
      <c r="AX445" s="630"/>
      <c r="AY445" s="630"/>
      <c r="AZ445" s="630"/>
      <c r="BA445" s="630"/>
      <c r="BB445" s="630"/>
      <c r="BC445" s="630"/>
      <c r="BD445" s="630"/>
      <c r="BE445" s="630"/>
      <c r="BF445" s="630"/>
      <c r="BG445" s="630"/>
      <c r="BH445" s="630"/>
      <c r="BI445" s="630"/>
      <c r="BJ445" s="630"/>
      <c r="BK445" s="630"/>
      <c r="BL445" s="630"/>
      <c r="BM445" s="630"/>
      <c r="BN445" s="630"/>
      <c r="BO445" s="630"/>
      <c r="BP445" s="630"/>
      <c r="BQ445" s="630"/>
      <c r="BR445" s="630"/>
      <c r="BS445" s="630"/>
      <c r="BT445" s="630"/>
      <c r="BU445" s="630"/>
      <c r="BV445" s="630"/>
      <c r="BW445" s="630"/>
      <c r="BX445" s="630"/>
      <c r="BY445" s="630"/>
      <c r="BZ445" s="630"/>
      <c r="CA445" s="630"/>
      <c r="CB445" s="630"/>
      <c r="CC445" s="630"/>
      <c r="CD445" s="630"/>
      <c r="CE445" s="630"/>
      <c r="CF445" s="630"/>
      <c r="CG445" s="630"/>
      <c r="CH445" s="630"/>
      <c r="CI445" s="630"/>
      <c r="CJ445" s="630"/>
      <c r="CK445" s="630"/>
      <c r="CL445" s="630"/>
      <c r="CM445" s="630"/>
      <c r="CN445" s="630"/>
      <c r="GH445" s="311">
        <v>300</v>
      </c>
      <c r="GJ445" s="311"/>
      <c r="GM445" s="311">
        <v>600</v>
      </c>
      <c r="GO445" s="311">
        <v>300</v>
      </c>
      <c r="GW445" s="311"/>
    </row>
    <row r="446" spans="1:205" s="17" customFormat="1" ht="21.75" customHeight="1">
      <c r="A446" s="202" t="s">
        <v>85</v>
      </c>
      <c r="B446" s="427" t="s">
        <v>167</v>
      </c>
      <c r="C446" s="316" t="s">
        <v>168</v>
      </c>
      <c r="D446" s="163" t="s">
        <v>88</v>
      </c>
      <c r="E446" s="163"/>
      <c r="F446" s="163"/>
      <c r="G446" s="17" t="s">
        <v>189</v>
      </c>
      <c r="H446" s="311">
        <v>3000</v>
      </c>
      <c r="I446" s="166">
        <f t="shared" si="73"/>
        <v>3000</v>
      </c>
      <c r="J446" s="90">
        <f t="shared" si="74"/>
        <v>3000</v>
      </c>
      <c r="K446" s="164"/>
      <c r="L446" s="656">
        <v>45226</v>
      </c>
      <c r="M446" s="656">
        <v>45277</v>
      </c>
      <c r="N446" s="163" t="s">
        <v>45</v>
      </c>
      <c r="O446" s="163"/>
      <c r="P446" s="163"/>
      <c r="Q446" s="163"/>
      <c r="R446" s="163"/>
      <c r="S446" s="630"/>
      <c r="T446" s="630"/>
      <c r="U446" s="630"/>
      <c r="V446" s="630"/>
      <c r="W446" s="630"/>
      <c r="X446" s="630"/>
      <c r="Y446" s="630"/>
      <c r="Z446" s="630"/>
      <c r="AA446" s="630"/>
      <c r="AB446" s="630"/>
      <c r="AC446" s="630"/>
      <c r="AD446" s="630"/>
      <c r="AE446" s="630"/>
      <c r="AF446" s="630"/>
      <c r="AG446" s="630"/>
      <c r="AH446" s="630"/>
      <c r="AI446" s="630"/>
      <c r="AJ446" s="630"/>
      <c r="AK446" s="630"/>
      <c r="AL446" s="630"/>
      <c r="AM446" s="630"/>
      <c r="AN446" s="630"/>
      <c r="AO446" s="630"/>
      <c r="AP446" s="630"/>
      <c r="AQ446" s="630"/>
      <c r="AR446" s="630"/>
      <c r="AS446" s="630"/>
      <c r="AT446" s="630"/>
      <c r="AU446" s="630"/>
      <c r="AV446" s="630"/>
      <c r="AW446" s="630"/>
      <c r="AX446" s="630"/>
      <c r="AY446" s="630"/>
      <c r="AZ446" s="630"/>
      <c r="BA446" s="630"/>
      <c r="BB446" s="630"/>
      <c r="BC446" s="630"/>
      <c r="BD446" s="630"/>
      <c r="BE446" s="630"/>
      <c r="BF446" s="630"/>
      <c r="BG446" s="630"/>
      <c r="BH446" s="630"/>
      <c r="BI446" s="630"/>
      <c r="BJ446" s="630"/>
      <c r="BK446" s="630"/>
      <c r="BL446" s="630"/>
      <c r="BM446" s="630"/>
      <c r="BN446" s="630"/>
      <c r="BO446" s="630"/>
      <c r="BP446" s="630"/>
      <c r="BQ446" s="630"/>
      <c r="BR446" s="630"/>
      <c r="BS446" s="630"/>
      <c r="BT446" s="630"/>
      <c r="BU446" s="630"/>
      <c r="BV446" s="630"/>
      <c r="BW446" s="630"/>
      <c r="BX446" s="630"/>
      <c r="BY446" s="630"/>
      <c r="BZ446" s="630"/>
      <c r="CA446" s="630"/>
      <c r="CB446" s="630"/>
      <c r="CC446" s="630"/>
      <c r="CD446" s="630"/>
      <c r="CE446" s="630"/>
      <c r="CF446" s="630"/>
      <c r="CG446" s="630"/>
      <c r="CH446" s="630"/>
      <c r="CI446" s="630"/>
      <c r="CJ446" s="630"/>
      <c r="CK446" s="630"/>
      <c r="CL446" s="630"/>
      <c r="CM446" s="630"/>
      <c r="CN446" s="630"/>
      <c r="GH446" s="311">
        <v>700</v>
      </c>
      <c r="GJ446" s="311"/>
      <c r="GM446" s="311">
        <v>1600</v>
      </c>
      <c r="GO446" s="311">
        <v>700</v>
      </c>
      <c r="GW446" s="311"/>
    </row>
    <row r="447" spans="1:205" s="17" customFormat="1" ht="21.75" customHeight="1">
      <c r="A447" s="202" t="s">
        <v>85</v>
      </c>
      <c r="B447" s="427" t="s">
        <v>177</v>
      </c>
      <c r="C447" s="316" t="s">
        <v>170</v>
      </c>
      <c r="D447" s="163" t="s">
        <v>88</v>
      </c>
      <c r="E447" s="163"/>
      <c r="F447" s="163"/>
      <c r="G447" s="17" t="s">
        <v>189</v>
      </c>
      <c r="H447" s="311">
        <v>5200</v>
      </c>
      <c r="I447" s="166">
        <f t="shared" si="73"/>
        <v>5200</v>
      </c>
      <c r="J447" s="90">
        <f t="shared" si="74"/>
        <v>5200</v>
      </c>
      <c r="K447" s="164"/>
      <c r="L447" s="656">
        <v>45226</v>
      </c>
      <c r="M447" s="656">
        <v>45277</v>
      </c>
      <c r="N447" s="163" t="s">
        <v>45</v>
      </c>
      <c r="O447" s="163"/>
      <c r="P447" s="163"/>
      <c r="Q447" s="163"/>
      <c r="R447" s="163"/>
      <c r="S447" s="630"/>
      <c r="T447" s="630"/>
      <c r="U447" s="630"/>
      <c r="V447" s="630"/>
      <c r="W447" s="630"/>
      <c r="X447" s="630"/>
      <c r="Y447" s="630"/>
      <c r="Z447" s="630"/>
      <c r="AA447" s="630"/>
      <c r="AB447" s="630"/>
      <c r="AC447" s="630"/>
      <c r="AD447" s="630"/>
      <c r="AE447" s="630"/>
      <c r="AF447" s="630"/>
      <c r="AG447" s="630"/>
      <c r="AH447" s="630"/>
      <c r="AI447" s="630"/>
      <c r="AJ447" s="630"/>
      <c r="AK447" s="630"/>
      <c r="AL447" s="630"/>
      <c r="AM447" s="630"/>
      <c r="AN447" s="630"/>
      <c r="AO447" s="630"/>
      <c r="AP447" s="630"/>
      <c r="AQ447" s="630"/>
      <c r="AR447" s="630"/>
      <c r="AS447" s="630"/>
      <c r="AT447" s="630"/>
      <c r="AU447" s="630"/>
      <c r="AV447" s="630"/>
      <c r="AW447" s="630"/>
      <c r="AX447" s="630"/>
      <c r="AY447" s="630"/>
      <c r="AZ447" s="630"/>
      <c r="BA447" s="630"/>
      <c r="BB447" s="630"/>
      <c r="BC447" s="630"/>
      <c r="BD447" s="630"/>
      <c r="BE447" s="630"/>
      <c r="BF447" s="630"/>
      <c r="BG447" s="630"/>
      <c r="BH447" s="630"/>
      <c r="BI447" s="630"/>
      <c r="BJ447" s="630"/>
      <c r="BK447" s="630"/>
      <c r="BL447" s="630"/>
      <c r="BM447" s="630"/>
      <c r="BN447" s="630"/>
      <c r="BO447" s="630"/>
      <c r="BP447" s="630"/>
      <c r="BQ447" s="630"/>
      <c r="BR447" s="630"/>
      <c r="BS447" s="630"/>
      <c r="BT447" s="630"/>
      <c r="BU447" s="630"/>
      <c r="BV447" s="630"/>
      <c r="BW447" s="630"/>
      <c r="BX447" s="630"/>
      <c r="BY447" s="630"/>
      <c r="BZ447" s="630"/>
      <c r="CA447" s="630"/>
      <c r="CB447" s="630"/>
      <c r="CC447" s="630"/>
      <c r="CD447" s="630"/>
      <c r="CE447" s="630"/>
      <c r="CF447" s="630"/>
      <c r="CG447" s="630"/>
      <c r="CH447" s="630"/>
      <c r="CI447" s="630"/>
      <c r="CJ447" s="630"/>
      <c r="CK447" s="630"/>
      <c r="CL447" s="630"/>
      <c r="CM447" s="630"/>
      <c r="CN447" s="630"/>
      <c r="GH447" s="311">
        <v>1300</v>
      </c>
      <c r="GJ447" s="311"/>
      <c r="GM447" s="311">
        <v>2600</v>
      </c>
      <c r="GO447" s="311">
        <v>1300</v>
      </c>
      <c r="GW447" s="311"/>
    </row>
    <row r="448" spans="1:205" s="17" customFormat="1" ht="21.75" customHeight="1">
      <c r="A448" s="202" t="s">
        <v>85</v>
      </c>
      <c r="B448" s="163"/>
      <c r="C448" s="163"/>
      <c r="D448" s="163"/>
      <c r="E448" s="163"/>
      <c r="F448" s="163"/>
      <c r="G448" s="164"/>
      <c r="H448" s="164">
        <f>SUM(H427:H447)</f>
        <v>152800</v>
      </c>
      <c r="I448" s="814">
        <f>SUM(I427:I447)</f>
        <v>152800</v>
      </c>
      <c r="J448" s="164"/>
      <c r="K448" s="164"/>
      <c r="L448" s="164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  <c r="AA448" s="164"/>
      <c r="AB448" s="164"/>
      <c r="AC448" s="164"/>
      <c r="AD448" s="164"/>
      <c r="AE448" s="164"/>
      <c r="AF448" s="164"/>
      <c r="AG448" s="164"/>
      <c r="AH448" s="164"/>
      <c r="AI448" s="164"/>
      <c r="AJ448" s="164"/>
      <c r="AK448" s="164"/>
      <c r="AL448" s="164"/>
      <c r="AM448" s="164"/>
      <c r="AN448" s="164"/>
      <c r="AO448" s="164"/>
      <c r="AP448" s="164"/>
      <c r="AQ448" s="164"/>
      <c r="AR448" s="164"/>
      <c r="AS448" s="164"/>
      <c r="AT448" s="164"/>
      <c r="AU448" s="164"/>
      <c r="AV448" s="164"/>
      <c r="AW448" s="164"/>
      <c r="AX448" s="164"/>
      <c r="AY448" s="164"/>
      <c r="AZ448" s="164"/>
      <c r="BA448" s="164"/>
      <c r="BB448" s="164"/>
      <c r="BC448" s="164"/>
      <c r="BD448" s="164"/>
      <c r="BE448" s="164"/>
      <c r="BF448" s="164"/>
      <c r="BG448" s="164"/>
      <c r="BH448" s="164"/>
      <c r="BI448" s="164"/>
      <c r="BJ448" s="164"/>
      <c r="BK448" s="164"/>
      <c r="BL448" s="164"/>
      <c r="BM448" s="164"/>
      <c r="BN448" s="164"/>
      <c r="BO448" s="164"/>
      <c r="BP448" s="164"/>
      <c r="BQ448" s="164"/>
      <c r="BR448" s="164"/>
      <c r="BS448" s="164"/>
      <c r="BT448" s="164"/>
      <c r="BU448" s="164"/>
      <c r="BV448" s="164"/>
      <c r="BW448" s="164"/>
      <c r="BX448" s="164"/>
      <c r="BY448" s="164"/>
      <c r="BZ448" s="164"/>
      <c r="CA448" s="164"/>
      <c r="CB448" s="164"/>
      <c r="CC448" s="164"/>
      <c r="CD448" s="164"/>
      <c r="CE448" s="164"/>
      <c r="CF448" s="164"/>
      <c r="CG448" s="164"/>
      <c r="CH448" s="164"/>
      <c r="CI448" s="164"/>
      <c r="CJ448" s="164"/>
      <c r="CK448" s="164"/>
      <c r="CL448" s="164"/>
      <c r="CM448" s="164"/>
      <c r="CN448" s="164"/>
      <c r="CO448" s="164"/>
      <c r="CP448" s="164"/>
      <c r="CQ448" s="164"/>
      <c r="CR448" s="164"/>
      <c r="CS448" s="164"/>
      <c r="CT448" s="164"/>
      <c r="CU448" s="164"/>
      <c r="CV448" s="164"/>
      <c r="CW448" s="164"/>
      <c r="CX448" s="164"/>
      <c r="CY448" s="164"/>
      <c r="CZ448" s="164"/>
      <c r="DA448" s="164"/>
      <c r="DB448" s="164"/>
      <c r="DC448" s="164"/>
      <c r="DD448" s="164"/>
      <c r="DE448" s="164"/>
      <c r="DF448" s="164"/>
      <c r="DG448" s="164"/>
      <c r="DH448" s="164"/>
      <c r="DI448" s="164"/>
      <c r="DJ448" s="164"/>
      <c r="DK448" s="164"/>
      <c r="DL448" s="164"/>
      <c r="DM448" s="164"/>
      <c r="DN448" s="164"/>
      <c r="DO448" s="164"/>
      <c r="DP448" s="164"/>
      <c r="DQ448" s="164"/>
      <c r="DR448" s="164"/>
      <c r="DS448" s="164"/>
      <c r="DT448" s="164"/>
      <c r="DU448" s="164"/>
      <c r="DV448" s="164"/>
      <c r="DW448" s="164"/>
      <c r="DX448" s="164"/>
      <c r="DY448" s="164"/>
      <c r="DZ448" s="164"/>
      <c r="EA448" s="164"/>
      <c r="EB448" s="164"/>
      <c r="EC448" s="164"/>
      <c r="ED448" s="164"/>
      <c r="EE448" s="164"/>
      <c r="EF448" s="164"/>
      <c r="EG448" s="164"/>
      <c r="EH448" s="164"/>
      <c r="EI448" s="164"/>
      <c r="EJ448" s="164"/>
      <c r="EK448" s="164"/>
      <c r="EL448" s="164"/>
      <c r="EM448" s="164"/>
      <c r="EN448" s="164"/>
      <c r="EO448" s="164"/>
      <c r="EP448" s="164"/>
      <c r="EQ448" s="164"/>
      <c r="ER448" s="164"/>
      <c r="ES448" s="164"/>
      <c r="ET448" s="164"/>
      <c r="EU448" s="164"/>
      <c r="EV448" s="164"/>
      <c r="EW448" s="164"/>
      <c r="EX448" s="164"/>
      <c r="EY448" s="164"/>
      <c r="EZ448" s="164"/>
      <c r="FA448" s="164"/>
      <c r="FB448" s="164"/>
      <c r="FC448" s="164"/>
      <c r="FD448" s="164"/>
      <c r="FE448" s="164"/>
      <c r="FF448" s="164"/>
    </row>
    <row r="449" spans="1:207" s="17" customFormat="1" ht="21.75" customHeight="1">
      <c r="A449" s="202" t="s">
        <v>85</v>
      </c>
      <c r="B449" s="427" t="s">
        <v>131</v>
      </c>
      <c r="C449" s="261" t="s">
        <v>132</v>
      </c>
      <c r="D449" s="163" t="s">
        <v>88</v>
      </c>
      <c r="E449" s="163"/>
      <c r="F449" s="163"/>
      <c r="G449" s="17" t="s">
        <v>190</v>
      </c>
      <c r="H449" s="311">
        <v>2200</v>
      </c>
      <c r="I449" s="166">
        <f t="shared" ref="I449:I469" si="75">SUM(AG449:GZ449)</f>
        <v>2200</v>
      </c>
      <c r="J449" s="90">
        <f t="shared" ref="J449:J469" si="76">SUM(O449:LS449)</f>
        <v>2200</v>
      </c>
      <c r="K449" s="164"/>
      <c r="L449" s="785">
        <v>45259</v>
      </c>
      <c r="M449" s="785">
        <v>45315</v>
      </c>
      <c r="N449" s="163" t="s">
        <v>45</v>
      </c>
      <c r="O449" s="164"/>
      <c r="P449" s="164"/>
      <c r="Q449" s="164"/>
      <c r="R449" s="164"/>
      <c r="S449" s="653"/>
      <c r="T449" s="653"/>
      <c r="U449" s="653"/>
      <c r="V449" s="653"/>
      <c r="W449" s="653"/>
      <c r="X449" s="653"/>
      <c r="Y449" s="653"/>
      <c r="Z449" s="653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53"/>
      <c r="BL449" s="653"/>
      <c r="BM449" s="653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  <c r="BX449" s="653"/>
      <c r="BY449" s="653"/>
      <c r="BZ449" s="653"/>
      <c r="CA449" s="653"/>
      <c r="CB449" s="653"/>
      <c r="CC449" s="653"/>
      <c r="CD449" s="653"/>
      <c r="CE449" s="653"/>
      <c r="CF449" s="653"/>
      <c r="CG449" s="653"/>
      <c r="CH449" s="653"/>
      <c r="CI449" s="653"/>
      <c r="CJ449" s="653"/>
      <c r="CK449" s="653"/>
      <c r="CL449" s="653"/>
      <c r="CM449" s="653"/>
      <c r="CN449" s="653"/>
      <c r="CO449" s="653"/>
      <c r="CP449" s="653"/>
      <c r="CQ449" s="653"/>
      <c r="CR449" s="653"/>
      <c r="CS449" s="653"/>
      <c r="CT449" s="653"/>
      <c r="CU449" s="653"/>
      <c r="CV449" s="653"/>
      <c r="CW449" s="653"/>
      <c r="CX449" s="653"/>
      <c r="CY449" s="653"/>
      <c r="CZ449" s="653"/>
      <c r="DA449" s="653"/>
      <c r="DB449" s="653"/>
      <c r="DC449" s="653"/>
      <c r="DD449" s="653"/>
      <c r="DE449" s="653"/>
      <c r="DF449" s="653"/>
      <c r="DG449" s="653"/>
      <c r="DH449" s="653"/>
      <c r="DI449" s="653"/>
      <c r="DJ449" s="653"/>
      <c r="DK449" s="653"/>
      <c r="DL449" s="653"/>
      <c r="DM449" s="653"/>
      <c r="DN449" s="653"/>
      <c r="DO449" s="653"/>
      <c r="DP449" s="653"/>
      <c r="DQ449" s="653"/>
      <c r="DR449" s="653"/>
      <c r="DS449" s="653"/>
      <c r="DT449" s="653"/>
      <c r="DU449" s="653"/>
      <c r="DV449" s="653"/>
      <c r="DW449" s="653"/>
      <c r="DX449" s="653"/>
      <c r="DY449" s="653"/>
      <c r="DZ449" s="653"/>
      <c r="EA449" s="653"/>
      <c r="EB449" s="653"/>
      <c r="EC449" s="653"/>
      <c r="ED449" s="653"/>
      <c r="EE449" s="653"/>
      <c r="EF449" s="653"/>
      <c r="EG449" s="653"/>
      <c r="EH449" s="653"/>
      <c r="EI449" s="653"/>
      <c r="EJ449" s="653"/>
      <c r="EK449" s="653"/>
      <c r="EL449" s="653"/>
      <c r="EM449" s="653"/>
      <c r="EN449" s="653"/>
      <c r="EO449" s="653"/>
      <c r="EP449" s="653"/>
      <c r="EQ449" s="653"/>
      <c r="ER449" s="653"/>
      <c r="ES449" s="653"/>
      <c r="ET449" s="653"/>
      <c r="EU449" s="653"/>
      <c r="EV449" s="653"/>
      <c r="EW449" s="653"/>
      <c r="EX449" s="653"/>
      <c r="EY449" s="653"/>
      <c r="EZ449" s="653"/>
      <c r="FA449" s="653"/>
      <c r="FB449" s="653"/>
      <c r="FC449" s="653"/>
      <c r="FD449" s="653"/>
      <c r="FE449" s="653"/>
      <c r="FF449" s="653"/>
      <c r="GS449" s="311"/>
      <c r="GU449" s="311">
        <v>1100</v>
      </c>
      <c r="GY449" s="311">
        <v>1100</v>
      </c>
    </row>
    <row r="450" spans="1:207" s="17" customFormat="1" ht="21.75" customHeight="1">
      <c r="A450" s="202" t="s">
        <v>85</v>
      </c>
      <c r="B450" s="427" t="s">
        <v>134</v>
      </c>
      <c r="C450" s="261" t="s">
        <v>135</v>
      </c>
      <c r="D450" s="163" t="s">
        <v>88</v>
      </c>
      <c r="E450" s="163"/>
      <c r="F450" s="163"/>
      <c r="G450" s="17" t="s">
        <v>190</v>
      </c>
      <c r="H450" s="311">
        <v>3800</v>
      </c>
      <c r="I450" s="166">
        <f t="shared" si="75"/>
        <v>3800</v>
      </c>
      <c r="J450" s="90">
        <f t="shared" si="76"/>
        <v>3800</v>
      </c>
      <c r="K450" s="164"/>
      <c r="L450" s="785">
        <v>45259</v>
      </c>
      <c r="M450" s="785">
        <v>45315</v>
      </c>
      <c r="N450" s="163" t="s">
        <v>45</v>
      </c>
      <c r="O450" s="164"/>
      <c r="P450" s="164"/>
      <c r="Q450" s="164"/>
      <c r="R450" s="164"/>
      <c r="S450" s="653"/>
      <c r="T450" s="653"/>
      <c r="U450" s="653"/>
      <c r="V450" s="653"/>
      <c r="W450" s="653"/>
      <c r="X450" s="653"/>
      <c r="Y450" s="653"/>
      <c r="Z450" s="653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53"/>
      <c r="BL450" s="653"/>
      <c r="BM450" s="653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  <c r="BX450" s="653"/>
      <c r="BY450" s="653"/>
      <c r="BZ450" s="653"/>
      <c r="CA450" s="653"/>
      <c r="CB450" s="653"/>
      <c r="CC450" s="653"/>
      <c r="CD450" s="653"/>
      <c r="CE450" s="653"/>
      <c r="CF450" s="653"/>
      <c r="CG450" s="653"/>
      <c r="CH450" s="653"/>
      <c r="CI450" s="653"/>
      <c r="CJ450" s="653"/>
      <c r="CK450" s="653"/>
      <c r="CL450" s="653"/>
      <c r="CM450" s="653"/>
      <c r="CN450" s="653"/>
      <c r="CO450" s="653"/>
      <c r="CP450" s="653"/>
      <c r="CQ450" s="653"/>
      <c r="CR450" s="653"/>
      <c r="CS450" s="653"/>
      <c r="CT450" s="653"/>
      <c r="CU450" s="653"/>
      <c r="CV450" s="653"/>
      <c r="CW450" s="653"/>
      <c r="CX450" s="653"/>
      <c r="CY450" s="653"/>
      <c r="CZ450" s="653"/>
      <c r="DA450" s="653"/>
      <c r="DB450" s="653"/>
      <c r="DC450" s="653"/>
      <c r="DD450" s="653"/>
      <c r="DE450" s="653"/>
      <c r="DF450" s="653"/>
      <c r="DG450" s="653"/>
      <c r="DH450" s="653"/>
      <c r="DI450" s="653"/>
      <c r="DJ450" s="653"/>
      <c r="DK450" s="653"/>
      <c r="DL450" s="653"/>
      <c r="DM450" s="653"/>
      <c r="DN450" s="653"/>
      <c r="DO450" s="653"/>
      <c r="DP450" s="653"/>
      <c r="DQ450" s="653"/>
      <c r="DR450" s="653"/>
      <c r="DS450" s="653"/>
      <c r="DT450" s="653"/>
      <c r="DU450" s="653"/>
      <c r="DV450" s="653"/>
      <c r="DW450" s="653"/>
      <c r="DX450" s="653"/>
      <c r="DY450" s="653"/>
      <c r="DZ450" s="653"/>
      <c r="EA450" s="653"/>
      <c r="EB450" s="653"/>
      <c r="EC450" s="653"/>
      <c r="ED450" s="653"/>
      <c r="EE450" s="653"/>
      <c r="EF450" s="653"/>
      <c r="EG450" s="653"/>
      <c r="EH450" s="653"/>
      <c r="EI450" s="653"/>
      <c r="EJ450" s="653"/>
      <c r="EK450" s="653"/>
      <c r="EL450" s="653"/>
      <c r="EM450" s="653"/>
      <c r="EN450" s="653"/>
      <c r="EO450" s="653"/>
      <c r="EP450" s="653"/>
      <c r="EQ450" s="653"/>
      <c r="ER450" s="653"/>
      <c r="ES450" s="653"/>
      <c r="ET450" s="653"/>
      <c r="EU450" s="653"/>
      <c r="EV450" s="653"/>
      <c r="EW450" s="653"/>
      <c r="EX450" s="653"/>
      <c r="EY450" s="653"/>
      <c r="EZ450" s="653"/>
      <c r="FA450" s="653"/>
      <c r="FB450" s="653"/>
      <c r="FC450" s="653"/>
      <c r="FD450" s="653"/>
      <c r="FE450" s="653"/>
      <c r="FF450" s="653"/>
      <c r="GS450" s="311"/>
      <c r="GU450" s="311">
        <v>1900</v>
      </c>
      <c r="GY450" s="311">
        <v>1900</v>
      </c>
    </row>
    <row r="451" spans="1:207" s="17" customFormat="1" ht="21.75" customHeight="1" thickBot="1">
      <c r="A451" s="202" t="s">
        <v>85</v>
      </c>
      <c r="B451" s="430" t="s">
        <v>136</v>
      </c>
      <c r="C451" s="428" t="s">
        <v>137</v>
      </c>
      <c r="D451" s="163" t="s">
        <v>88</v>
      </c>
      <c r="E451" s="163"/>
      <c r="F451" s="163"/>
      <c r="G451" s="17" t="s">
        <v>190</v>
      </c>
      <c r="H451" s="311">
        <v>12700</v>
      </c>
      <c r="I451" s="166">
        <f t="shared" si="75"/>
        <v>12700</v>
      </c>
      <c r="J451" s="90">
        <f t="shared" si="76"/>
        <v>12700</v>
      </c>
      <c r="K451" s="164"/>
      <c r="L451" s="785">
        <v>45259</v>
      </c>
      <c r="M451" s="785">
        <v>45315</v>
      </c>
      <c r="N451" s="163" t="s">
        <v>45</v>
      </c>
      <c r="O451" s="164"/>
      <c r="P451" s="164"/>
      <c r="Q451" s="164"/>
      <c r="R451" s="164"/>
      <c r="S451" s="653"/>
      <c r="T451" s="653"/>
      <c r="U451" s="653"/>
      <c r="V451" s="653"/>
      <c r="W451" s="653"/>
      <c r="X451" s="653"/>
      <c r="Y451" s="653"/>
      <c r="Z451" s="653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653"/>
      <c r="BL451" s="653"/>
      <c r="BM451" s="653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  <c r="BX451" s="653"/>
      <c r="BY451" s="653"/>
      <c r="BZ451" s="653"/>
      <c r="CA451" s="653"/>
      <c r="CB451" s="653"/>
      <c r="CC451" s="653"/>
      <c r="CD451" s="653"/>
      <c r="CE451" s="653"/>
      <c r="CF451" s="653"/>
      <c r="CG451" s="653"/>
      <c r="CH451" s="653"/>
      <c r="CI451" s="653"/>
      <c r="CJ451" s="653"/>
      <c r="CK451" s="653"/>
      <c r="CL451" s="653"/>
      <c r="CM451" s="653"/>
      <c r="CN451" s="653"/>
      <c r="CO451" s="653"/>
      <c r="CP451" s="653"/>
      <c r="CQ451" s="653"/>
      <c r="CR451" s="653"/>
      <c r="CS451" s="653"/>
      <c r="CT451" s="653"/>
      <c r="CU451" s="653"/>
      <c r="CV451" s="653"/>
      <c r="CW451" s="653"/>
      <c r="CX451" s="653"/>
      <c r="CY451" s="653"/>
      <c r="CZ451" s="653"/>
      <c r="DA451" s="653"/>
      <c r="DB451" s="653"/>
      <c r="DC451" s="653"/>
      <c r="DD451" s="653"/>
      <c r="DE451" s="653"/>
      <c r="DF451" s="653"/>
      <c r="DG451" s="653"/>
      <c r="DH451" s="653"/>
      <c r="DI451" s="653"/>
      <c r="DJ451" s="653"/>
      <c r="DK451" s="653"/>
      <c r="DL451" s="653"/>
      <c r="DM451" s="653"/>
      <c r="DN451" s="653"/>
      <c r="DO451" s="653"/>
      <c r="DP451" s="653"/>
      <c r="DQ451" s="653"/>
      <c r="DR451" s="653"/>
      <c r="DS451" s="653"/>
      <c r="DT451" s="653"/>
      <c r="DU451" s="653"/>
      <c r="DV451" s="653"/>
      <c r="DW451" s="653"/>
      <c r="DX451" s="653"/>
      <c r="DY451" s="653"/>
      <c r="DZ451" s="653"/>
      <c r="EA451" s="653"/>
      <c r="EB451" s="653"/>
      <c r="EC451" s="653"/>
      <c r="ED451" s="653"/>
      <c r="EE451" s="653"/>
      <c r="EF451" s="653"/>
      <c r="EG451" s="653"/>
      <c r="EH451" s="653"/>
      <c r="EI451" s="653"/>
      <c r="EJ451" s="653"/>
      <c r="EK451" s="653"/>
      <c r="EL451" s="653"/>
      <c r="EM451" s="653"/>
      <c r="EN451" s="653"/>
      <c r="EO451" s="653"/>
      <c r="EP451" s="653"/>
      <c r="EQ451" s="653"/>
      <c r="ER451" s="653"/>
      <c r="ES451" s="653"/>
      <c r="ET451" s="653"/>
      <c r="EU451" s="653"/>
      <c r="EV451" s="653"/>
      <c r="EW451" s="653"/>
      <c r="EX451" s="653"/>
      <c r="EY451" s="653"/>
      <c r="EZ451" s="653"/>
      <c r="FA451" s="653"/>
      <c r="FB451" s="653"/>
      <c r="FC451" s="653"/>
      <c r="FD451" s="653"/>
      <c r="FE451" s="653"/>
      <c r="FF451" s="653"/>
      <c r="GS451" s="311"/>
      <c r="GU451" s="311">
        <v>6300</v>
      </c>
      <c r="GY451" s="311">
        <v>6400</v>
      </c>
    </row>
    <row r="452" spans="1:207" s="17" customFormat="1" ht="21.75" customHeight="1" thickBot="1">
      <c r="A452" s="202" t="s">
        <v>85</v>
      </c>
      <c r="B452" s="345" t="s">
        <v>94</v>
      </c>
      <c r="C452" s="345" t="s">
        <v>138</v>
      </c>
      <c r="D452" s="163" t="s">
        <v>88</v>
      </c>
      <c r="E452" s="163"/>
      <c r="F452" s="163"/>
      <c r="G452" s="17" t="s">
        <v>190</v>
      </c>
      <c r="H452" s="311">
        <v>37300</v>
      </c>
      <c r="I452" s="166">
        <f t="shared" si="75"/>
        <v>37300</v>
      </c>
      <c r="J452" s="90">
        <f t="shared" si="76"/>
        <v>37300</v>
      </c>
      <c r="K452" s="164"/>
      <c r="L452" s="785">
        <v>45259</v>
      </c>
      <c r="M452" s="785">
        <v>45315</v>
      </c>
      <c r="N452" s="163" t="s">
        <v>45</v>
      </c>
      <c r="O452" s="164"/>
      <c r="P452" s="164"/>
      <c r="Q452" s="164"/>
      <c r="R452" s="164"/>
      <c r="S452" s="653"/>
      <c r="T452" s="653"/>
      <c r="U452" s="653"/>
      <c r="V452" s="653"/>
      <c r="W452" s="653"/>
      <c r="X452" s="653"/>
      <c r="Y452" s="653"/>
      <c r="Z452" s="653"/>
      <c r="AA452" s="653"/>
      <c r="AB452" s="653"/>
      <c r="AC452" s="653"/>
      <c r="AD452" s="653"/>
      <c r="AE452" s="653"/>
      <c r="AF452" s="653"/>
      <c r="AG452" s="653"/>
      <c r="AH452" s="653"/>
      <c r="AI452" s="653"/>
      <c r="AJ452" s="653"/>
      <c r="AK452" s="653"/>
      <c r="AL452" s="653"/>
      <c r="AM452" s="653"/>
      <c r="AN452" s="653"/>
      <c r="AO452" s="653"/>
      <c r="AP452" s="653"/>
      <c r="AQ452" s="653"/>
      <c r="AR452" s="653"/>
      <c r="AS452" s="653"/>
      <c r="AT452" s="653"/>
      <c r="AU452" s="653"/>
      <c r="AV452" s="653"/>
      <c r="AW452" s="653"/>
      <c r="AX452" s="653"/>
      <c r="AY452" s="653"/>
      <c r="AZ452" s="653"/>
      <c r="BA452" s="653"/>
      <c r="BB452" s="653"/>
      <c r="BC452" s="653"/>
      <c r="BD452" s="653"/>
      <c r="BE452" s="653"/>
      <c r="BF452" s="653"/>
      <c r="BG452" s="653"/>
      <c r="BH452" s="653"/>
      <c r="BI452" s="653"/>
      <c r="BJ452" s="653"/>
      <c r="BK452" s="653"/>
      <c r="BL452" s="653"/>
      <c r="BM452" s="653"/>
      <c r="BN452" s="653"/>
      <c r="BO452" s="653"/>
      <c r="BP452" s="653"/>
      <c r="BQ452" s="653"/>
      <c r="BR452" s="653"/>
      <c r="BS452" s="653"/>
      <c r="BT452" s="653"/>
      <c r="BU452" s="653"/>
      <c r="BV452" s="653"/>
      <c r="BW452" s="653"/>
      <c r="BX452" s="653"/>
      <c r="BY452" s="653"/>
      <c r="BZ452" s="653"/>
      <c r="CA452" s="653"/>
      <c r="CB452" s="653"/>
      <c r="CC452" s="653"/>
      <c r="CD452" s="653"/>
      <c r="CE452" s="653"/>
      <c r="CF452" s="653"/>
      <c r="CG452" s="653"/>
      <c r="CH452" s="653"/>
      <c r="CI452" s="653"/>
      <c r="CJ452" s="653"/>
      <c r="CK452" s="653"/>
      <c r="CL452" s="653"/>
      <c r="CM452" s="653"/>
      <c r="CN452" s="653"/>
      <c r="CO452" s="653"/>
      <c r="CP452" s="653"/>
      <c r="CQ452" s="653"/>
      <c r="CR452" s="653"/>
      <c r="CS452" s="653"/>
      <c r="CT452" s="653"/>
      <c r="CU452" s="653"/>
      <c r="CV452" s="653"/>
      <c r="CW452" s="653"/>
      <c r="CX452" s="653"/>
      <c r="CY452" s="653"/>
      <c r="CZ452" s="653"/>
      <c r="DA452" s="653"/>
      <c r="DB452" s="653"/>
      <c r="DC452" s="653"/>
      <c r="DD452" s="653"/>
      <c r="DE452" s="653"/>
      <c r="DF452" s="653"/>
      <c r="DG452" s="653"/>
      <c r="DH452" s="653"/>
      <c r="DI452" s="653"/>
      <c r="DJ452" s="653"/>
      <c r="DK452" s="653"/>
      <c r="DL452" s="653"/>
      <c r="DM452" s="653"/>
      <c r="DN452" s="653"/>
      <c r="DO452" s="653"/>
      <c r="DP452" s="653"/>
      <c r="DQ452" s="653"/>
      <c r="DR452" s="653"/>
      <c r="DS452" s="653"/>
      <c r="DT452" s="653"/>
      <c r="DU452" s="653"/>
      <c r="DV452" s="653"/>
      <c r="DW452" s="653"/>
      <c r="DX452" s="653"/>
      <c r="DY452" s="653"/>
      <c r="DZ452" s="653"/>
      <c r="EA452" s="653"/>
      <c r="EB452" s="653"/>
      <c r="EC452" s="653"/>
      <c r="ED452" s="653"/>
      <c r="EE452" s="653"/>
      <c r="EF452" s="653"/>
      <c r="EG452" s="653"/>
      <c r="EH452" s="653"/>
      <c r="EI452" s="653"/>
      <c r="EJ452" s="653"/>
      <c r="EK452" s="653"/>
      <c r="EL452" s="653"/>
      <c r="EM452" s="653"/>
      <c r="EN452" s="653"/>
      <c r="EO452" s="653"/>
      <c r="EP452" s="653"/>
      <c r="EQ452" s="653"/>
      <c r="ER452" s="653"/>
      <c r="ES452" s="653"/>
      <c r="ET452" s="653"/>
      <c r="EU452" s="653"/>
      <c r="EV452" s="653"/>
      <c r="EW452" s="653"/>
      <c r="EX452" s="653"/>
      <c r="EY452" s="653"/>
      <c r="EZ452" s="653"/>
      <c r="FA452" s="653"/>
      <c r="FB452" s="653"/>
      <c r="FC452" s="653"/>
      <c r="FD452" s="653"/>
      <c r="FE452" s="653"/>
      <c r="FF452" s="653"/>
      <c r="GS452" s="311"/>
      <c r="GU452" s="311">
        <v>18600</v>
      </c>
      <c r="GY452" s="311">
        <v>18700</v>
      </c>
    </row>
    <row r="453" spans="1:207" s="17" customFormat="1" ht="21.75" customHeight="1">
      <c r="A453" s="202" t="s">
        <v>85</v>
      </c>
      <c r="B453" s="431" t="s">
        <v>139</v>
      </c>
      <c r="C453" s="429" t="s">
        <v>140</v>
      </c>
      <c r="D453" s="163" t="s">
        <v>88</v>
      </c>
      <c r="E453" s="163"/>
      <c r="F453" s="163"/>
      <c r="G453" s="17" t="s">
        <v>190</v>
      </c>
      <c r="H453" s="311">
        <v>2200</v>
      </c>
      <c r="I453" s="166">
        <f t="shared" si="75"/>
        <v>2200</v>
      </c>
      <c r="J453" s="90">
        <f t="shared" si="76"/>
        <v>2200</v>
      </c>
      <c r="K453" s="164"/>
      <c r="L453" s="785">
        <v>45259</v>
      </c>
      <c r="M453" s="785">
        <v>45315</v>
      </c>
      <c r="N453" s="163" t="s">
        <v>45</v>
      </c>
      <c r="O453" s="164"/>
      <c r="P453" s="164"/>
      <c r="Q453" s="164"/>
      <c r="R453" s="164"/>
      <c r="S453" s="653"/>
      <c r="T453" s="653"/>
      <c r="U453" s="653"/>
      <c r="V453" s="653"/>
      <c r="W453" s="653"/>
      <c r="X453" s="653"/>
      <c r="Y453" s="653"/>
      <c r="Z453" s="653"/>
      <c r="AA453" s="653"/>
      <c r="AB453" s="653"/>
      <c r="AC453" s="653"/>
      <c r="AD453" s="653"/>
      <c r="AE453" s="653"/>
      <c r="AF453" s="653"/>
      <c r="AG453" s="653"/>
      <c r="AH453" s="653"/>
      <c r="AI453" s="653"/>
      <c r="AJ453" s="653"/>
      <c r="AK453" s="653"/>
      <c r="AL453" s="653"/>
      <c r="AM453" s="653"/>
      <c r="AN453" s="653"/>
      <c r="AO453" s="653"/>
      <c r="AP453" s="653"/>
      <c r="AQ453" s="653"/>
      <c r="AR453" s="653"/>
      <c r="AS453" s="653"/>
      <c r="AT453" s="653"/>
      <c r="AU453" s="653"/>
      <c r="AV453" s="653"/>
      <c r="AW453" s="653"/>
      <c r="AX453" s="653"/>
      <c r="AY453" s="653"/>
      <c r="AZ453" s="653"/>
      <c r="BA453" s="653"/>
      <c r="BB453" s="653"/>
      <c r="BC453" s="653"/>
      <c r="BD453" s="653"/>
      <c r="BE453" s="653"/>
      <c r="BF453" s="653"/>
      <c r="BG453" s="653"/>
      <c r="BH453" s="653"/>
      <c r="BI453" s="653"/>
      <c r="BJ453" s="653"/>
      <c r="BK453" s="653"/>
      <c r="BL453" s="653"/>
      <c r="BM453" s="653"/>
      <c r="BN453" s="653"/>
      <c r="BO453" s="653"/>
      <c r="BP453" s="653"/>
      <c r="BQ453" s="653"/>
      <c r="BR453" s="653"/>
      <c r="BS453" s="653"/>
      <c r="BT453" s="653"/>
      <c r="BU453" s="653"/>
      <c r="BV453" s="653"/>
      <c r="BW453" s="653"/>
      <c r="BX453" s="653"/>
      <c r="BY453" s="653"/>
      <c r="BZ453" s="653"/>
      <c r="CA453" s="653"/>
      <c r="CB453" s="653"/>
      <c r="CC453" s="653"/>
      <c r="CD453" s="653"/>
      <c r="CE453" s="653"/>
      <c r="CF453" s="653"/>
      <c r="CG453" s="653"/>
      <c r="CH453" s="653"/>
      <c r="CI453" s="653"/>
      <c r="CJ453" s="653"/>
      <c r="CK453" s="653"/>
      <c r="CL453" s="653"/>
      <c r="CM453" s="653"/>
      <c r="CN453" s="653"/>
      <c r="CO453" s="653"/>
      <c r="CP453" s="653"/>
      <c r="CQ453" s="653"/>
      <c r="CR453" s="653"/>
      <c r="CS453" s="653"/>
      <c r="CT453" s="653"/>
      <c r="CU453" s="653"/>
      <c r="CV453" s="653"/>
      <c r="CW453" s="653"/>
      <c r="CX453" s="653"/>
      <c r="CY453" s="653"/>
      <c r="CZ453" s="653"/>
      <c r="DA453" s="653"/>
      <c r="DB453" s="653"/>
      <c r="DC453" s="653"/>
      <c r="DD453" s="653"/>
      <c r="DE453" s="653"/>
      <c r="DF453" s="653"/>
      <c r="DG453" s="653"/>
      <c r="DH453" s="653"/>
      <c r="DI453" s="653"/>
      <c r="DJ453" s="653"/>
      <c r="DK453" s="653"/>
      <c r="DL453" s="653"/>
      <c r="DM453" s="653"/>
      <c r="DN453" s="653"/>
      <c r="DO453" s="653"/>
      <c r="DP453" s="653"/>
      <c r="DQ453" s="653"/>
      <c r="DR453" s="653"/>
      <c r="DS453" s="653"/>
      <c r="DT453" s="653"/>
      <c r="DU453" s="653"/>
      <c r="DV453" s="653"/>
      <c r="DW453" s="653"/>
      <c r="DX453" s="653"/>
      <c r="DY453" s="653"/>
      <c r="DZ453" s="653"/>
      <c r="EA453" s="653"/>
      <c r="EB453" s="653"/>
      <c r="EC453" s="653"/>
      <c r="ED453" s="653"/>
      <c r="EE453" s="653"/>
      <c r="EF453" s="653"/>
      <c r="EG453" s="653"/>
      <c r="EH453" s="653"/>
      <c r="EI453" s="653"/>
      <c r="EJ453" s="653"/>
      <c r="EK453" s="653"/>
      <c r="EL453" s="653"/>
      <c r="EM453" s="653"/>
      <c r="EN453" s="653"/>
      <c r="EO453" s="653"/>
      <c r="EP453" s="653"/>
      <c r="EQ453" s="653"/>
      <c r="ER453" s="653"/>
      <c r="ES453" s="653"/>
      <c r="ET453" s="653"/>
      <c r="EU453" s="653"/>
      <c r="EV453" s="653"/>
      <c r="EW453" s="653"/>
      <c r="EX453" s="653"/>
      <c r="EY453" s="653"/>
      <c r="EZ453" s="653"/>
      <c r="FA453" s="653"/>
      <c r="FB453" s="653"/>
      <c r="FC453" s="653"/>
      <c r="FD453" s="653"/>
      <c r="FE453" s="653"/>
      <c r="FF453" s="653"/>
      <c r="GS453" s="311"/>
      <c r="GU453" s="311">
        <v>1100</v>
      </c>
      <c r="GY453" s="311">
        <v>1100</v>
      </c>
    </row>
    <row r="454" spans="1:207" s="17" customFormat="1" ht="21.75" customHeight="1">
      <c r="A454" s="202" t="s">
        <v>85</v>
      </c>
      <c r="B454" s="427" t="s">
        <v>141</v>
      </c>
      <c r="C454" s="429" t="s">
        <v>142</v>
      </c>
      <c r="D454" s="163" t="s">
        <v>88</v>
      </c>
      <c r="E454" s="163"/>
      <c r="F454" s="163"/>
      <c r="G454" s="17" t="s">
        <v>190</v>
      </c>
      <c r="H454" s="311">
        <v>3700</v>
      </c>
      <c r="I454" s="166">
        <f t="shared" si="75"/>
        <v>3700</v>
      </c>
      <c r="J454" s="90">
        <f t="shared" si="76"/>
        <v>3700</v>
      </c>
      <c r="K454" s="164"/>
      <c r="L454" s="785">
        <v>45259</v>
      </c>
      <c r="M454" s="785">
        <v>45315</v>
      </c>
      <c r="N454" s="163" t="s">
        <v>45</v>
      </c>
      <c r="O454" s="164"/>
      <c r="P454" s="164"/>
      <c r="Q454" s="164"/>
      <c r="R454" s="164"/>
      <c r="S454" s="653"/>
      <c r="T454" s="653"/>
      <c r="U454" s="653"/>
      <c r="V454" s="653"/>
      <c r="W454" s="653"/>
      <c r="X454" s="653"/>
      <c r="Y454" s="653"/>
      <c r="Z454" s="653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53"/>
      <c r="BL454" s="653"/>
      <c r="BM454" s="653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  <c r="BX454" s="653"/>
      <c r="BY454" s="653"/>
      <c r="BZ454" s="653"/>
      <c r="CA454" s="653"/>
      <c r="CB454" s="653"/>
      <c r="CC454" s="653"/>
      <c r="CD454" s="653"/>
      <c r="CE454" s="653"/>
      <c r="CF454" s="653"/>
      <c r="CG454" s="653"/>
      <c r="CH454" s="653"/>
      <c r="CI454" s="653"/>
      <c r="CJ454" s="653"/>
      <c r="CK454" s="653"/>
      <c r="CL454" s="653"/>
      <c r="CM454" s="653"/>
      <c r="CN454" s="653"/>
      <c r="CO454" s="653"/>
      <c r="CP454" s="653"/>
      <c r="CQ454" s="653"/>
      <c r="CR454" s="653"/>
      <c r="CS454" s="653"/>
      <c r="CT454" s="653"/>
      <c r="CU454" s="653"/>
      <c r="CV454" s="653"/>
      <c r="CW454" s="653"/>
      <c r="CX454" s="653"/>
      <c r="CY454" s="653"/>
      <c r="CZ454" s="653"/>
      <c r="DA454" s="653"/>
      <c r="DB454" s="653"/>
      <c r="DC454" s="653"/>
      <c r="DD454" s="653"/>
      <c r="DE454" s="653"/>
      <c r="DF454" s="653"/>
      <c r="DG454" s="653"/>
      <c r="DH454" s="653"/>
      <c r="DI454" s="653"/>
      <c r="DJ454" s="653"/>
      <c r="DK454" s="653"/>
      <c r="DL454" s="653"/>
      <c r="DM454" s="653"/>
      <c r="DN454" s="653"/>
      <c r="DO454" s="653"/>
      <c r="DP454" s="653"/>
      <c r="DQ454" s="653"/>
      <c r="DR454" s="653"/>
      <c r="DS454" s="653"/>
      <c r="DT454" s="653"/>
      <c r="DU454" s="653"/>
      <c r="DV454" s="653"/>
      <c r="DW454" s="653"/>
      <c r="DX454" s="653"/>
      <c r="DY454" s="653"/>
      <c r="DZ454" s="653"/>
      <c r="EA454" s="653"/>
      <c r="EB454" s="653"/>
      <c r="EC454" s="653"/>
      <c r="ED454" s="653"/>
      <c r="EE454" s="653"/>
      <c r="EF454" s="653"/>
      <c r="EG454" s="653"/>
      <c r="EH454" s="653"/>
      <c r="EI454" s="653"/>
      <c r="EJ454" s="653"/>
      <c r="EK454" s="653"/>
      <c r="EL454" s="653"/>
      <c r="EM454" s="653"/>
      <c r="EN454" s="653"/>
      <c r="EO454" s="653"/>
      <c r="EP454" s="653"/>
      <c r="EQ454" s="653"/>
      <c r="ER454" s="653"/>
      <c r="ES454" s="653"/>
      <c r="ET454" s="653"/>
      <c r="EU454" s="653"/>
      <c r="EV454" s="653"/>
      <c r="EW454" s="653"/>
      <c r="EX454" s="653"/>
      <c r="EY454" s="653"/>
      <c r="EZ454" s="653"/>
      <c r="FA454" s="653"/>
      <c r="FB454" s="653"/>
      <c r="FC454" s="653"/>
      <c r="FD454" s="653"/>
      <c r="FE454" s="653"/>
      <c r="FF454" s="653"/>
      <c r="GS454" s="311"/>
      <c r="GU454" s="311">
        <v>1800</v>
      </c>
      <c r="GY454" s="311">
        <v>1900</v>
      </c>
    </row>
    <row r="455" spans="1:207" s="17" customFormat="1" ht="21.75" customHeight="1" thickBot="1">
      <c r="A455" s="202" t="s">
        <v>85</v>
      </c>
      <c r="B455" s="430" t="s">
        <v>143</v>
      </c>
      <c r="C455" s="428" t="s">
        <v>144</v>
      </c>
      <c r="D455" s="163" t="s">
        <v>88</v>
      </c>
      <c r="E455" s="163"/>
      <c r="F455" s="163"/>
      <c r="G455" s="17" t="s">
        <v>190</v>
      </c>
      <c r="H455" s="311">
        <v>12900</v>
      </c>
      <c r="I455" s="166">
        <f t="shared" si="75"/>
        <v>12900</v>
      </c>
      <c r="J455" s="90">
        <f t="shared" si="76"/>
        <v>12900</v>
      </c>
      <c r="K455" s="164"/>
      <c r="L455" s="785">
        <v>45259</v>
      </c>
      <c r="M455" s="785">
        <v>45315</v>
      </c>
      <c r="N455" s="163" t="s">
        <v>45</v>
      </c>
      <c r="O455" s="164"/>
      <c r="P455" s="164"/>
      <c r="Q455" s="164"/>
      <c r="R455" s="164"/>
      <c r="S455" s="653"/>
      <c r="T455" s="653"/>
      <c r="U455" s="653"/>
      <c r="V455" s="653"/>
      <c r="W455" s="653"/>
      <c r="X455" s="653"/>
      <c r="Y455" s="653"/>
      <c r="Z455" s="653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53"/>
      <c r="BL455" s="653"/>
      <c r="BM455" s="653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  <c r="BX455" s="653"/>
      <c r="BY455" s="653"/>
      <c r="BZ455" s="653"/>
      <c r="CA455" s="653"/>
      <c r="CB455" s="653"/>
      <c r="CC455" s="653"/>
      <c r="CD455" s="653"/>
      <c r="CE455" s="653"/>
      <c r="CF455" s="653"/>
      <c r="CG455" s="653"/>
      <c r="CH455" s="653"/>
      <c r="CI455" s="653"/>
      <c r="CJ455" s="653"/>
      <c r="CK455" s="653"/>
      <c r="CL455" s="653"/>
      <c r="CM455" s="653"/>
      <c r="CN455" s="653"/>
      <c r="CO455" s="653"/>
      <c r="CP455" s="653"/>
      <c r="CQ455" s="653"/>
      <c r="CR455" s="653"/>
      <c r="CS455" s="653"/>
      <c r="CT455" s="653"/>
      <c r="CU455" s="653"/>
      <c r="CV455" s="653"/>
      <c r="CW455" s="653"/>
      <c r="CX455" s="653"/>
      <c r="CY455" s="653"/>
      <c r="CZ455" s="653"/>
      <c r="DA455" s="653"/>
      <c r="DB455" s="653"/>
      <c r="DC455" s="653"/>
      <c r="DD455" s="653"/>
      <c r="DE455" s="653"/>
      <c r="DF455" s="653"/>
      <c r="DG455" s="653"/>
      <c r="DH455" s="653"/>
      <c r="DI455" s="653"/>
      <c r="DJ455" s="653"/>
      <c r="DK455" s="653"/>
      <c r="DL455" s="653"/>
      <c r="DM455" s="653"/>
      <c r="DN455" s="653"/>
      <c r="DO455" s="653"/>
      <c r="DP455" s="653"/>
      <c r="DQ455" s="653"/>
      <c r="DR455" s="653"/>
      <c r="DS455" s="653"/>
      <c r="DT455" s="653"/>
      <c r="DU455" s="653"/>
      <c r="DV455" s="653"/>
      <c r="DW455" s="653"/>
      <c r="DX455" s="653"/>
      <c r="DY455" s="653"/>
      <c r="DZ455" s="653"/>
      <c r="EA455" s="653"/>
      <c r="EB455" s="653"/>
      <c r="EC455" s="653"/>
      <c r="ED455" s="653"/>
      <c r="EE455" s="653"/>
      <c r="EF455" s="653"/>
      <c r="EG455" s="653"/>
      <c r="EH455" s="653"/>
      <c r="EI455" s="653"/>
      <c r="EJ455" s="653"/>
      <c r="EK455" s="653"/>
      <c r="EL455" s="653"/>
      <c r="EM455" s="653"/>
      <c r="EN455" s="653"/>
      <c r="EO455" s="653"/>
      <c r="EP455" s="653"/>
      <c r="EQ455" s="653"/>
      <c r="ER455" s="653"/>
      <c r="ES455" s="653"/>
      <c r="ET455" s="653"/>
      <c r="EU455" s="653"/>
      <c r="EV455" s="653"/>
      <c r="EW455" s="653"/>
      <c r="EX455" s="653"/>
      <c r="EY455" s="653"/>
      <c r="EZ455" s="653"/>
      <c r="FA455" s="653"/>
      <c r="FB455" s="653"/>
      <c r="FC455" s="653"/>
      <c r="FD455" s="653"/>
      <c r="FE455" s="653"/>
      <c r="FF455" s="653"/>
      <c r="GS455" s="311"/>
      <c r="GU455" s="311">
        <v>6500</v>
      </c>
      <c r="GY455" s="311">
        <v>6400</v>
      </c>
    </row>
    <row r="456" spans="1:207" s="17" customFormat="1" ht="21.75" customHeight="1" thickBot="1">
      <c r="A456" s="202" t="s">
        <v>85</v>
      </c>
      <c r="B456" s="345" t="s">
        <v>102</v>
      </c>
      <c r="C456" s="345" t="s">
        <v>145</v>
      </c>
      <c r="D456" s="163" t="s">
        <v>88</v>
      </c>
      <c r="E456" s="163"/>
      <c r="F456" s="163"/>
      <c r="G456" s="17" t="s">
        <v>190</v>
      </c>
      <c r="H456" s="311">
        <v>3800</v>
      </c>
      <c r="I456" s="166">
        <f t="shared" si="75"/>
        <v>3800</v>
      </c>
      <c r="J456" s="90">
        <f t="shared" si="76"/>
        <v>3800</v>
      </c>
      <c r="K456" s="164"/>
      <c r="L456" s="785">
        <v>45259</v>
      </c>
      <c r="M456" s="785">
        <v>45315</v>
      </c>
      <c r="N456" s="163" t="s">
        <v>45</v>
      </c>
      <c r="O456" s="164"/>
      <c r="P456" s="164"/>
      <c r="Q456" s="164"/>
      <c r="R456" s="164"/>
      <c r="S456" s="653"/>
      <c r="T456" s="653"/>
      <c r="U456" s="653"/>
      <c r="V456" s="653"/>
      <c r="W456" s="653"/>
      <c r="X456" s="653"/>
      <c r="Y456" s="653"/>
      <c r="Z456" s="653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653"/>
      <c r="BL456" s="653"/>
      <c r="BM456" s="653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  <c r="BX456" s="653"/>
      <c r="BY456" s="653"/>
      <c r="BZ456" s="653"/>
      <c r="CA456" s="653"/>
      <c r="CB456" s="653"/>
      <c r="CC456" s="653"/>
      <c r="CD456" s="653"/>
      <c r="CE456" s="653"/>
      <c r="CF456" s="653"/>
      <c r="CG456" s="653"/>
      <c r="CH456" s="653"/>
      <c r="CI456" s="653"/>
      <c r="CJ456" s="653"/>
      <c r="CK456" s="653"/>
      <c r="CL456" s="653"/>
      <c r="CM456" s="653"/>
      <c r="CN456" s="653"/>
      <c r="CO456" s="653"/>
      <c r="CP456" s="653"/>
      <c r="CQ456" s="653"/>
      <c r="CR456" s="653"/>
      <c r="CS456" s="653"/>
      <c r="CT456" s="653"/>
      <c r="CU456" s="653"/>
      <c r="CV456" s="653"/>
      <c r="CW456" s="653"/>
      <c r="CX456" s="653"/>
      <c r="CY456" s="653"/>
      <c r="CZ456" s="653"/>
      <c r="DA456" s="653"/>
      <c r="DB456" s="653"/>
      <c r="DC456" s="653"/>
      <c r="DD456" s="653"/>
      <c r="DE456" s="653"/>
      <c r="DF456" s="653"/>
      <c r="DG456" s="653"/>
      <c r="DH456" s="653"/>
      <c r="DI456" s="653"/>
      <c r="DJ456" s="653"/>
      <c r="DK456" s="653"/>
      <c r="DL456" s="653"/>
      <c r="DM456" s="653"/>
      <c r="DN456" s="653"/>
      <c r="DO456" s="653"/>
      <c r="DP456" s="653"/>
      <c r="DQ456" s="653"/>
      <c r="DR456" s="653"/>
      <c r="DS456" s="653"/>
      <c r="DT456" s="653"/>
      <c r="DU456" s="653"/>
      <c r="DV456" s="653"/>
      <c r="DW456" s="653"/>
      <c r="DX456" s="653"/>
      <c r="DY456" s="653"/>
      <c r="DZ456" s="653"/>
      <c r="EA456" s="653"/>
      <c r="EB456" s="653"/>
      <c r="EC456" s="653"/>
      <c r="ED456" s="653"/>
      <c r="EE456" s="653"/>
      <c r="EF456" s="653"/>
      <c r="EG456" s="653"/>
      <c r="EH456" s="653"/>
      <c r="EI456" s="653"/>
      <c r="EJ456" s="653"/>
      <c r="EK456" s="653"/>
      <c r="EL456" s="653"/>
      <c r="EM456" s="653"/>
      <c r="EN456" s="653"/>
      <c r="EO456" s="653"/>
      <c r="EP456" s="653"/>
      <c r="EQ456" s="653"/>
      <c r="ER456" s="653"/>
      <c r="ES456" s="653"/>
      <c r="ET456" s="653"/>
      <c r="EU456" s="653"/>
      <c r="EV456" s="653"/>
      <c r="EW456" s="653"/>
      <c r="EX456" s="653"/>
      <c r="EY456" s="653"/>
      <c r="EZ456" s="653"/>
      <c r="FA456" s="653"/>
      <c r="FB456" s="653"/>
      <c r="FC456" s="653"/>
      <c r="FD456" s="653"/>
      <c r="FE456" s="653"/>
      <c r="FF456" s="653"/>
      <c r="GS456" s="311"/>
      <c r="GU456" s="311">
        <v>1900</v>
      </c>
      <c r="GY456" s="311">
        <v>1900</v>
      </c>
    </row>
    <row r="457" spans="1:207" s="17" customFormat="1" ht="21.75" customHeight="1">
      <c r="A457" s="202" t="s">
        <v>85</v>
      </c>
      <c r="B457" s="431" t="s">
        <v>146</v>
      </c>
      <c r="C457" s="318" t="s">
        <v>147</v>
      </c>
      <c r="D457" s="163" t="s">
        <v>88</v>
      </c>
      <c r="E457" s="163"/>
      <c r="F457" s="163"/>
      <c r="G457" s="17" t="s">
        <v>190</v>
      </c>
      <c r="H457" s="311">
        <v>1300</v>
      </c>
      <c r="I457" s="166">
        <f t="shared" si="75"/>
        <v>1300</v>
      </c>
      <c r="J457" s="90">
        <f t="shared" si="76"/>
        <v>1300</v>
      </c>
      <c r="K457" s="164"/>
      <c r="L457" s="785">
        <v>45259</v>
      </c>
      <c r="M457" s="785">
        <v>45315</v>
      </c>
      <c r="N457" s="163" t="s">
        <v>45</v>
      </c>
      <c r="O457" s="164"/>
      <c r="P457" s="164"/>
      <c r="Q457" s="164"/>
      <c r="R457" s="164"/>
      <c r="S457" s="653"/>
      <c r="T457" s="653"/>
      <c r="U457" s="653"/>
      <c r="V457" s="653"/>
      <c r="W457" s="653"/>
      <c r="X457" s="653"/>
      <c r="Y457" s="653"/>
      <c r="Z457" s="653"/>
      <c r="AA457" s="653"/>
      <c r="AB457" s="653"/>
      <c r="AC457" s="653"/>
      <c r="AD457" s="653"/>
      <c r="AE457" s="653"/>
      <c r="AF457" s="653"/>
      <c r="AG457" s="653"/>
      <c r="AH457" s="653"/>
      <c r="AI457" s="653"/>
      <c r="AJ457" s="653"/>
      <c r="AK457" s="653"/>
      <c r="AL457" s="653"/>
      <c r="AM457" s="653"/>
      <c r="AN457" s="653"/>
      <c r="AO457" s="653"/>
      <c r="AP457" s="653"/>
      <c r="AQ457" s="653"/>
      <c r="AR457" s="653"/>
      <c r="AS457" s="653"/>
      <c r="AT457" s="653"/>
      <c r="AU457" s="653"/>
      <c r="AV457" s="653"/>
      <c r="AW457" s="653"/>
      <c r="AX457" s="653"/>
      <c r="AY457" s="653"/>
      <c r="AZ457" s="653"/>
      <c r="BA457" s="653"/>
      <c r="BB457" s="653"/>
      <c r="BC457" s="653"/>
      <c r="BD457" s="653"/>
      <c r="BE457" s="653"/>
      <c r="BF457" s="653"/>
      <c r="BG457" s="653"/>
      <c r="BH457" s="653"/>
      <c r="BI457" s="653"/>
      <c r="BJ457" s="653"/>
      <c r="BK457" s="653"/>
      <c r="BL457" s="653"/>
      <c r="BM457" s="653"/>
      <c r="BN457" s="653"/>
      <c r="BO457" s="653"/>
      <c r="BP457" s="653"/>
      <c r="BQ457" s="653"/>
      <c r="BR457" s="653"/>
      <c r="BS457" s="653"/>
      <c r="BT457" s="653"/>
      <c r="BU457" s="653"/>
      <c r="BV457" s="653"/>
      <c r="BW457" s="653"/>
      <c r="BX457" s="653"/>
      <c r="BY457" s="653"/>
      <c r="BZ457" s="653"/>
      <c r="CA457" s="653"/>
      <c r="CB457" s="653"/>
      <c r="CC457" s="653"/>
      <c r="CD457" s="653"/>
      <c r="CE457" s="653"/>
      <c r="CF457" s="653"/>
      <c r="CG457" s="653"/>
      <c r="CH457" s="653"/>
      <c r="CI457" s="653"/>
      <c r="CJ457" s="653"/>
      <c r="CK457" s="653"/>
      <c r="CL457" s="653"/>
      <c r="CM457" s="653"/>
      <c r="CN457" s="653"/>
      <c r="CO457" s="653"/>
      <c r="CP457" s="653"/>
      <c r="CQ457" s="653"/>
      <c r="CR457" s="653"/>
      <c r="CS457" s="653"/>
      <c r="CT457" s="653"/>
      <c r="CU457" s="653"/>
      <c r="CV457" s="653"/>
      <c r="CW457" s="653"/>
      <c r="CX457" s="653"/>
      <c r="CY457" s="653"/>
      <c r="CZ457" s="653"/>
      <c r="DA457" s="653"/>
      <c r="DB457" s="653"/>
      <c r="DC457" s="653"/>
      <c r="DD457" s="653"/>
      <c r="DE457" s="653"/>
      <c r="DF457" s="653"/>
      <c r="DG457" s="653"/>
      <c r="DH457" s="653"/>
      <c r="DI457" s="653"/>
      <c r="DJ457" s="653"/>
      <c r="DK457" s="653"/>
      <c r="DL457" s="653"/>
      <c r="DM457" s="653"/>
      <c r="DN457" s="653"/>
      <c r="DO457" s="653"/>
      <c r="DP457" s="653"/>
      <c r="DQ457" s="653"/>
      <c r="DR457" s="653"/>
      <c r="DS457" s="653"/>
      <c r="DT457" s="653"/>
      <c r="DU457" s="653"/>
      <c r="DV457" s="653"/>
      <c r="DW457" s="653"/>
      <c r="DX457" s="653"/>
      <c r="DY457" s="653"/>
      <c r="DZ457" s="653"/>
      <c r="EA457" s="653"/>
      <c r="EB457" s="653"/>
      <c r="EC457" s="653"/>
      <c r="ED457" s="653"/>
      <c r="EE457" s="653"/>
      <c r="EF457" s="653"/>
      <c r="EG457" s="653"/>
      <c r="EH457" s="653"/>
      <c r="EI457" s="653"/>
      <c r="EJ457" s="653"/>
      <c r="EK457" s="653"/>
      <c r="EL457" s="653"/>
      <c r="EM457" s="653"/>
      <c r="EN457" s="653"/>
      <c r="EO457" s="653"/>
      <c r="EP457" s="653"/>
      <c r="EQ457" s="653"/>
      <c r="ER457" s="653"/>
      <c r="ES457" s="653"/>
      <c r="ET457" s="653"/>
      <c r="EU457" s="653"/>
      <c r="EV457" s="653"/>
      <c r="EW457" s="653"/>
      <c r="EX457" s="653"/>
      <c r="EY457" s="653"/>
      <c r="EZ457" s="653"/>
      <c r="FA457" s="653"/>
      <c r="FB457" s="653"/>
      <c r="FC457" s="653"/>
      <c r="FD457" s="653"/>
      <c r="FE457" s="653"/>
      <c r="FF457" s="653"/>
      <c r="GS457" s="311"/>
      <c r="GU457" s="311">
        <v>700</v>
      </c>
      <c r="GY457" s="311">
        <v>600</v>
      </c>
    </row>
    <row r="458" spans="1:207" s="17" customFormat="1" ht="21.75" customHeight="1">
      <c r="A458" s="202" t="s">
        <v>85</v>
      </c>
      <c r="B458" s="427" t="s">
        <v>148</v>
      </c>
      <c r="C458" s="316" t="s">
        <v>149</v>
      </c>
      <c r="D458" s="163" t="s">
        <v>88</v>
      </c>
      <c r="E458" s="163"/>
      <c r="F458" s="163"/>
      <c r="G458" s="17" t="s">
        <v>190</v>
      </c>
      <c r="H458" s="311">
        <v>1300</v>
      </c>
      <c r="I458" s="166">
        <f t="shared" si="75"/>
        <v>1300</v>
      </c>
      <c r="J458" s="90">
        <f t="shared" si="76"/>
        <v>1300</v>
      </c>
      <c r="K458" s="164"/>
      <c r="L458" s="785">
        <v>45259</v>
      </c>
      <c r="M458" s="785">
        <v>45315</v>
      </c>
      <c r="N458" s="163" t="s">
        <v>45</v>
      </c>
      <c r="O458" s="164"/>
      <c r="P458" s="164"/>
      <c r="Q458" s="164"/>
      <c r="R458" s="164"/>
      <c r="S458" s="653"/>
      <c r="T458" s="653"/>
      <c r="U458" s="653"/>
      <c r="V458" s="653"/>
      <c r="W458" s="653"/>
      <c r="X458" s="653"/>
      <c r="Y458" s="653"/>
      <c r="Z458" s="653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53"/>
      <c r="BL458" s="653"/>
      <c r="BM458" s="653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  <c r="BX458" s="653"/>
      <c r="BY458" s="653"/>
      <c r="BZ458" s="653"/>
      <c r="CA458" s="653"/>
      <c r="CB458" s="653"/>
      <c r="CC458" s="653"/>
      <c r="CD458" s="653"/>
      <c r="CE458" s="653"/>
      <c r="CF458" s="653"/>
      <c r="CG458" s="653"/>
      <c r="CH458" s="653"/>
      <c r="CI458" s="653"/>
      <c r="CJ458" s="653"/>
      <c r="CK458" s="653"/>
      <c r="CL458" s="653"/>
      <c r="CM458" s="653"/>
      <c r="CN458" s="653"/>
      <c r="CO458" s="653"/>
      <c r="CP458" s="653"/>
      <c r="CQ458" s="653"/>
      <c r="CR458" s="653"/>
      <c r="CS458" s="653"/>
      <c r="CT458" s="653"/>
      <c r="CU458" s="653"/>
      <c r="CV458" s="653"/>
      <c r="CW458" s="653"/>
      <c r="CX458" s="653"/>
      <c r="CY458" s="653"/>
      <c r="CZ458" s="653"/>
      <c r="DA458" s="653"/>
      <c r="DB458" s="653"/>
      <c r="DC458" s="653"/>
      <c r="DD458" s="653"/>
      <c r="DE458" s="653"/>
      <c r="DF458" s="653"/>
      <c r="DG458" s="653"/>
      <c r="DH458" s="653"/>
      <c r="DI458" s="653"/>
      <c r="DJ458" s="653"/>
      <c r="DK458" s="653"/>
      <c r="DL458" s="653"/>
      <c r="DM458" s="653"/>
      <c r="DN458" s="653"/>
      <c r="DO458" s="653"/>
      <c r="DP458" s="653"/>
      <c r="DQ458" s="653"/>
      <c r="DR458" s="653"/>
      <c r="DS458" s="653"/>
      <c r="DT458" s="653"/>
      <c r="DU458" s="653"/>
      <c r="DV458" s="653"/>
      <c r="DW458" s="653"/>
      <c r="DX458" s="653"/>
      <c r="DY458" s="653"/>
      <c r="DZ458" s="653"/>
      <c r="EA458" s="653"/>
      <c r="EB458" s="653"/>
      <c r="EC458" s="653"/>
      <c r="ED458" s="653"/>
      <c r="EE458" s="653"/>
      <c r="EF458" s="653"/>
      <c r="EG458" s="653"/>
      <c r="EH458" s="653"/>
      <c r="EI458" s="653"/>
      <c r="EJ458" s="653"/>
      <c r="EK458" s="653"/>
      <c r="EL458" s="653"/>
      <c r="EM458" s="653"/>
      <c r="EN458" s="653"/>
      <c r="EO458" s="653"/>
      <c r="EP458" s="653"/>
      <c r="EQ458" s="653"/>
      <c r="ER458" s="653"/>
      <c r="ES458" s="653"/>
      <c r="ET458" s="653"/>
      <c r="EU458" s="653"/>
      <c r="EV458" s="653"/>
      <c r="EW458" s="653"/>
      <c r="EX458" s="653"/>
      <c r="EY458" s="653"/>
      <c r="EZ458" s="653"/>
      <c r="FA458" s="653"/>
      <c r="FB458" s="653"/>
      <c r="FC458" s="653"/>
      <c r="FD458" s="653"/>
      <c r="FE458" s="653"/>
      <c r="FF458" s="653"/>
      <c r="GS458" s="311"/>
      <c r="GU458" s="311">
        <v>700</v>
      </c>
      <c r="GY458" s="311">
        <v>600</v>
      </c>
    </row>
    <row r="459" spans="1:207" s="17" customFormat="1" ht="21.75" customHeight="1">
      <c r="A459" s="202" t="s">
        <v>85</v>
      </c>
      <c r="B459" s="427" t="s">
        <v>150</v>
      </c>
      <c r="C459" s="316" t="s">
        <v>151</v>
      </c>
      <c r="D459" s="163" t="s">
        <v>88</v>
      </c>
      <c r="E459" s="163"/>
      <c r="F459" s="163"/>
      <c r="G459" s="17" t="s">
        <v>190</v>
      </c>
      <c r="H459" s="311">
        <v>0</v>
      </c>
      <c r="I459" s="166">
        <f t="shared" si="75"/>
        <v>0</v>
      </c>
      <c r="J459" s="90">
        <f t="shared" si="76"/>
        <v>0</v>
      </c>
      <c r="K459" s="164"/>
      <c r="L459" s="785">
        <v>45259</v>
      </c>
      <c r="M459" s="785">
        <v>45315</v>
      </c>
      <c r="N459" s="163" t="s">
        <v>45</v>
      </c>
      <c r="O459" s="164"/>
      <c r="P459" s="164"/>
      <c r="Q459" s="164"/>
      <c r="R459" s="164"/>
      <c r="S459" s="653"/>
      <c r="T459" s="653"/>
      <c r="U459" s="653"/>
      <c r="V459" s="653"/>
      <c r="W459" s="653"/>
      <c r="X459" s="653"/>
      <c r="Y459" s="653"/>
      <c r="Z459" s="653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53"/>
      <c r="BL459" s="653"/>
      <c r="BM459" s="653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  <c r="BX459" s="653"/>
      <c r="BY459" s="653"/>
      <c r="BZ459" s="653"/>
      <c r="CA459" s="653"/>
      <c r="CB459" s="653"/>
      <c r="CC459" s="653"/>
      <c r="CD459" s="653"/>
      <c r="CE459" s="653"/>
      <c r="CF459" s="653"/>
      <c r="CG459" s="653"/>
      <c r="CH459" s="653"/>
      <c r="CI459" s="653"/>
      <c r="CJ459" s="653"/>
      <c r="CK459" s="653"/>
      <c r="CL459" s="653"/>
      <c r="CM459" s="653"/>
      <c r="CN459" s="653"/>
      <c r="CO459" s="653"/>
      <c r="CP459" s="653"/>
      <c r="CQ459" s="653"/>
      <c r="CR459" s="653"/>
      <c r="CS459" s="653"/>
      <c r="CT459" s="653"/>
      <c r="CU459" s="653"/>
      <c r="CV459" s="653"/>
      <c r="CW459" s="653"/>
      <c r="CX459" s="653"/>
      <c r="CY459" s="653"/>
      <c r="CZ459" s="653"/>
      <c r="DA459" s="653"/>
      <c r="DB459" s="653"/>
      <c r="DC459" s="653"/>
      <c r="DD459" s="653"/>
      <c r="DE459" s="653"/>
      <c r="DF459" s="653"/>
      <c r="DG459" s="653"/>
      <c r="DH459" s="653"/>
      <c r="DI459" s="653"/>
      <c r="DJ459" s="653"/>
      <c r="DK459" s="653"/>
      <c r="DL459" s="653"/>
      <c r="DM459" s="653"/>
      <c r="DN459" s="653"/>
      <c r="DO459" s="653"/>
      <c r="DP459" s="653"/>
      <c r="DQ459" s="653"/>
      <c r="DR459" s="653"/>
      <c r="DS459" s="653"/>
      <c r="DT459" s="653"/>
      <c r="DU459" s="653"/>
      <c r="DV459" s="653"/>
      <c r="DW459" s="653"/>
      <c r="DX459" s="653"/>
      <c r="DY459" s="653"/>
      <c r="DZ459" s="653"/>
      <c r="EA459" s="653"/>
      <c r="EB459" s="653"/>
      <c r="EC459" s="653"/>
      <c r="ED459" s="653"/>
      <c r="EE459" s="653"/>
      <c r="EF459" s="653"/>
      <c r="EG459" s="653"/>
      <c r="EH459" s="653"/>
      <c r="EI459" s="653"/>
      <c r="EJ459" s="653"/>
      <c r="EK459" s="653"/>
      <c r="EL459" s="653"/>
      <c r="EM459" s="653"/>
      <c r="EN459" s="653"/>
      <c r="EO459" s="653"/>
      <c r="EP459" s="653"/>
      <c r="EQ459" s="653"/>
      <c r="ER459" s="653"/>
      <c r="ES459" s="653"/>
      <c r="ET459" s="653"/>
      <c r="EU459" s="653"/>
      <c r="EV459" s="653"/>
      <c r="EW459" s="653"/>
      <c r="EX459" s="653"/>
      <c r="EY459" s="653"/>
      <c r="EZ459" s="653"/>
      <c r="FA459" s="653"/>
      <c r="FB459" s="653"/>
      <c r="FC459" s="653"/>
      <c r="FD459" s="653"/>
      <c r="FE459" s="653"/>
      <c r="FF459" s="653"/>
      <c r="GS459" s="311"/>
      <c r="GU459" s="311">
        <v>0</v>
      </c>
      <c r="GY459" s="311">
        <v>0</v>
      </c>
    </row>
    <row r="460" spans="1:207" s="17" customFormat="1" ht="21.75" customHeight="1">
      <c r="A460" s="202" t="s">
        <v>85</v>
      </c>
      <c r="B460" s="427" t="s">
        <v>152</v>
      </c>
      <c r="C460" s="316" t="s">
        <v>153</v>
      </c>
      <c r="D460" s="163" t="s">
        <v>88</v>
      </c>
      <c r="E460" s="163"/>
      <c r="F460" s="163"/>
      <c r="G460" s="17" t="s">
        <v>190</v>
      </c>
      <c r="H460" s="311">
        <v>0</v>
      </c>
      <c r="I460" s="166">
        <f t="shared" si="75"/>
        <v>0</v>
      </c>
      <c r="J460" s="90">
        <f t="shared" si="76"/>
        <v>0</v>
      </c>
      <c r="K460" s="164"/>
      <c r="L460" s="785">
        <v>45259</v>
      </c>
      <c r="M460" s="785">
        <v>45315</v>
      </c>
      <c r="N460" s="163" t="s">
        <v>45</v>
      </c>
      <c r="O460" s="164"/>
      <c r="P460" s="164"/>
      <c r="Q460" s="164"/>
      <c r="R460" s="164"/>
      <c r="S460" s="653"/>
      <c r="T460" s="653"/>
      <c r="U460" s="653"/>
      <c r="V460" s="653"/>
      <c r="W460" s="653"/>
      <c r="X460" s="653"/>
      <c r="Y460" s="653"/>
      <c r="Z460" s="653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653"/>
      <c r="BL460" s="653"/>
      <c r="BM460" s="653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  <c r="BX460" s="653"/>
      <c r="BY460" s="653"/>
      <c r="BZ460" s="653"/>
      <c r="CA460" s="653"/>
      <c r="CB460" s="653"/>
      <c r="CC460" s="653"/>
      <c r="CD460" s="653"/>
      <c r="CE460" s="653"/>
      <c r="CF460" s="653"/>
      <c r="CG460" s="653"/>
      <c r="CH460" s="653"/>
      <c r="CI460" s="653"/>
      <c r="CJ460" s="653"/>
      <c r="CK460" s="653"/>
      <c r="CL460" s="653"/>
      <c r="CM460" s="653"/>
      <c r="CN460" s="653"/>
      <c r="CO460" s="653"/>
      <c r="CP460" s="653"/>
      <c r="CQ460" s="653"/>
      <c r="CR460" s="653"/>
      <c r="CS460" s="653"/>
      <c r="CT460" s="653"/>
      <c r="CU460" s="653"/>
      <c r="CV460" s="653"/>
      <c r="CW460" s="653"/>
      <c r="CX460" s="653"/>
      <c r="CY460" s="653"/>
      <c r="CZ460" s="653"/>
      <c r="DA460" s="653"/>
      <c r="DB460" s="653"/>
      <c r="DC460" s="653"/>
      <c r="DD460" s="653"/>
      <c r="DE460" s="653"/>
      <c r="DF460" s="653"/>
      <c r="DG460" s="653"/>
      <c r="DH460" s="653"/>
      <c r="DI460" s="653"/>
      <c r="DJ460" s="653"/>
      <c r="DK460" s="653"/>
      <c r="DL460" s="653"/>
      <c r="DM460" s="653"/>
      <c r="DN460" s="653"/>
      <c r="DO460" s="653"/>
      <c r="DP460" s="653"/>
      <c r="DQ460" s="653"/>
      <c r="DR460" s="653"/>
      <c r="DS460" s="653"/>
      <c r="DT460" s="653"/>
      <c r="DU460" s="653"/>
      <c r="DV460" s="653"/>
      <c r="DW460" s="653"/>
      <c r="DX460" s="653"/>
      <c r="DY460" s="653"/>
      <c r="DZ460" s="653"/>
      <c r="EA460" s="653"/>
      <c r="EB460" s="653"/>
      <c r="EC460" s="653"/>
      <c r="ED460" s="653"/>
      <c r="EE460" s="653"/>
      <c r="EF460" s="653"/>
      <c r="EG460" s="653"/>
      <c r="EH460" s="653"/>
      <c r="EI460" s="653"/>
      <c r="EJ460" s="653"/>
      <c r="EK460" s="653"/>
      <c r="EL460" s="653"/>
      <c r="EM460" s="653"/>
      <c r="EN460" s="653"/>
      <c r="EO460" s="653"/>
      <c r="EP460" s="653"/>
      <c r="EQ460" s="653"/>
      <c r="ER460" s="653"/>
      <c r="ES460" s="653"/>
      <c r="ET460" s="653"/>
      <c r="EU460" s="653"/>
      <c r="EV460" s="653"/>
      <c r="EW460" s="653"/>
      <c r="EX460" s="653"/>
      <c r="EY460" s="653"/>
      <c r="EZ460" s="653"/>
      <c r="FA460" s="653"/>
      <c r="FB460" s="653"/>
      <c r="FC460" s="653"/>
      <c r="FD460" s="653"/>
      <c r="FE460" s="653"/>
      <c r="FF460" s="653"/>
      <c r="GS460" s="311"/>
      <c r="GU460" s="311">
        <v>0</v>
      </c>
      <c r="GY460" s="311">
        <v>0</v>
      </c>
    </row>
    <row r="461" spans="1:207" s="17" customFormat="1" ht="21.75" customHeight="1">
      <c r="A461" s="202" t="s">
        <v>85</v>
      </c>
      <c r="B461" s="427" t="s">
        <v>154</v>
      </c>
      <c r="C461" s="316" t="s">
        <v>155</v>
      </c>
      <c r="D461" s="163" t="s">
        <v>88</v>
      </c>
      <c r="E461" s="163"/>
      <c r="F461" s="163"/>
      <c r="G461" s="17" t="s">
        <v>190</v>
      </c>
      <c r="H461" s="311">
        <v>800</v>
      </c>
      <c r="I461" s="166">
        <f t="shared" si="75"/>
        <v>800</v>
      </c>
      <c r="J461" s="90">
        <f t="shared" si="76"/>
        <v>800</v>
      </c>
      <c r="K461" s="164"/>
      <c r="L461" s="785">
        <v>45259</v>
      </c>
      <c r="M461" s="785">
        <v>45315</v>
      </c>
      <c r="N461" s="163" t="s">
        <v>45</v>
      </c>
      <c r="O461" s="164"/>
      <c r="P461" s="164"/>
      <c r="Q461" s="164"/>
      <c r="R461" s="164"/>
      <c r="S461" s="653"/>
      <c r="T461" s="653"/>
      <c r="U461" s="653"/>
      <c r="V461" s="653"/>
      <c r="W461" s="653"/>
      <c r="X461" s="653"/>
      <c r="Y461" s="653"/>
      <c r="Z461" s="653"/>
      <c r="AA461" s="653"/>
      <c r="AB461" s="653"/>
      <c r="AC461" s="653"/>
      <c r="AD461" s="653"/>
      <c r="AE461" s="653"/>
      <c r="AF461" s="653"/>
      <c r="AG461" s="653"/>
      <c r="AH461" s="653"/>
      <c r="AI461" s="653"/>
      <c r="AJ461" s="653"/>
      <c r="AK461" s="653"/>
      <c r="AL461" s="653"/>
      <c r="AM461" s="653"/>
      <c r="AN461" s="653"/>
      <c r="AO461" s="653"/>
      <c r="AP461" s="653"/>
      <c r="AQ461" s="653"/>
      <c r="AR461" s="653"/>
      <c r="AS461" s="653"/>
      <c r="AT461" s="653"/>
      <c r="AU461" s="653"/>
      <c r="AV461" s="653"/>
      <c r="AW461" s="653"/>
      <c r="AX461" s="653"/>
      <c r="AY461" s="653"/>
      <c r="AZ461" s="653"/>
      <c r="BA461" s="653"/>
      <c r="BB461" s="653"/>
      <c r="BC461" s="653"/>
      <c r="BD461" s="653"/>
      <c r="BE461" s="653"/>
      <c r="BF461" s="653"/>
      <c r="BG461" s="653"/>
      <c r="BH461" s="653"/>
      <c r="BI461" s="653"/>
      <c r="BJ461" s="653"/>
      <c r="BK461" s="653"/>
      <c r="BL461" s="653"/>
      <c r="BM461" s="653"/>
      <c r="BN461" s="653"/>
      <c r="BO461" s="653"/>
      <c r="BP461" s="653"/>
      <c r="BQ461" s="653"/>
      <c r="BR461" s="653"/>
      <c r="BS461" s="653"/>
      <c r="BT461" s="653"/>
      <c r="BU461" s="653"/>
      <c r="BV461" s="653"/>
      <c r="BW461" s="653"/>
      <c r="BX461" s="653"/>
      <c r="BY461" s="653"/>
      <c r="BZ461" s="653"/>
      <c r="CA461" s="653"/>
      <c r="CB461" s="653"/>
      <c r="CC461" s="653"/>
      <c r="CD461" s="653"/>
      <c r="CE461" s="653"/>
      <c r="CF461" s="653"/>
      <c r="CG461" s="653"/>
      <c r="CH461" s="653"/>
      <c r="CI461" s="653"/>
      <c r="CJ461" s="653"/>
      <c r="CK461" s="653"/>
      <c r="CL461" s="653"/>
      <c r="CM461" s="653"/>
      <c r="CN461" s="653"/>
      <c r="CO461" s="653"/>
      <c r="CP461" s="653"/>
      <c r="CQ461" s="653"/>
      <c r="CR461" s="653"/>
      <c r="CS461" s="653"/>
      <c r="CT461" s="653"/>
      <c r="CU461" s="653"/>
      <c r="CV461" s="653"/>
      <c r="CW461" s="653"/>
      <c r="CX461" s="653"/>
      <c r="CY461" s="653"/>
      <c r="CZ461" s="653"/>
      <c r="DA461" s="653"/>
      <c r="DB461" s="653"/>
      <c r="DC461" s="653"/>
      <c r="DD461" s="653"/>
      <c r="DE461" s="653"/>
      <c r="DF461" s="653"/>
      <c r="DG461" s="653"/>
      <c r="DH461" s="653"/>
      <c r="DI461" s="653"/>
      <c r="DJ461" s="653"/>
      <c r="DK461" s="653"/>
      <c r="DL461" s="653"/>
      <c r="DM461" s="653"/>
      <c r="DN461" s="653"/>
      <c r="DO461" s="653"/>
      <c r="DP461" s="653"/>
      <c r="DQ461" s="653"/>
      <c r="DR461" s="653"/>
      <c r="DS461" s="653"/>
      <c r="DT461" s="653"/>
      <c r="DU461" s="653"/>
      <c r="DV461" s="653"/>
      <c r="DW461" s="653"/>
      <c r="DX461" s="653"/>
      <c r="DY461" s="653"/>
      <c r="DZ461" s="653"/>
      <c r="EA461" s="653"/>
      <c r="EB461" s="653"/>
      <c r="EC461" s="653"/>
      <c r="ED461" s="653"/>
      <c r="EE461" s="653"/>
      <c r="EF461" s="653"/>
      <c r="EG461" s="653"/>
      <c r="EH461" s="653"/>
      <c r="EI461" s="653"/>
      <c r="EJ461" s="653"/>
      <c r="EK461" s="653"/>
      <c r="EL461" s="653"/>
      <c r="EM461" s="653"/>
      <c r="EN461" s="653"/>
      <c r="EO461" s="653"/>
      <c r="EP461" s="653"/>
      <c r="EQ461" s="653"/>
      <c r="ER461" s="653"/>
      <c r="ES461" s="653"/>
      <c r="ET461" s="653"/>
      <c r="EU461" s="653"/>
      <c r="EV461" s="653"/>
      <c r="EW461" s="653"/>
      <c r="EX461" s="653"/>
      <c r="EY461" s="653"/>
      <c r="EZ461" s="653"/>
      <c r="FA461" s="653"/>
      <c r="FB461" s="653"/>
      <c r="FC461" s="653"/>
      <c r="FD461" s="653"/>
      <c r="FE461" s="653"/>
      <c r="FF461" s="653"/>
      <c r="GS461" s="311"/>
      <c r="GU461" s="311">
        <v>400</v>
      </c>
      <c r="GY461" s="311">
        <v>400</v>
      </c>
    </row>
    <row r="462" spans="1:207" s="17" customFormat="1" ht="21.75" customHeight="1">
      <c r="A462" s="202" t="s">
        <v>85</v>
      </c>
      <c r="B462" s="427" t="s">
        <v>156</v>
      </c>
      <c r="C462" s="316" t="s">
        <v>157</v>
      </c>
      <c r="D462" s="163" t="s">
        <v>88</v>
      </c>
      <c r="E462" s="163"/>
      <c r="F462" s="163"/>
      <c r="G462" s="17" t="s">
        <v>190</v>
      </c>
      <c r="H462" s="311">
        <v>900</v>
      </c>
      <c r="I462" s="166">
        <f t="shared" si="75"/>
        <v>900</v>
      </c>
      <c r="J462" s="90">
        <f t="shared" si="76"/>
        <v>900</v>
      </c>
      <c r="K462" s="164"/>
      <c r="L462" s="785">
        <v>45259</v>
      </c>
      <c r="M462" s="785">
        <v>45315</v>
      </c>
      <c r="N462" s="163" t="s">
        <v>45</v>
      </c>
      <c r="O462" s="164"/>
      <c r="P462" s="164"/>
      <c r="Q462" s="164"/>
      <c r="R462" s="164"/>
      <c r="S462" s="653"/>
      <c r="T462" s="653"/>
      <c r="U462" s="653"/>
      <c r="V462" s="653"/>
      <c r="W462" s="653"/>
      <c r="X462" s="653"/>
      <c r="Y462" s="653"/>
      <c r="Z462" s="653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53"/>
      <c r="BL462" s="653"/>
      <c r="BM462" s="653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  <c r="BX462" s="653"/>
      <c r="BY462" s="653"/>
      <c r="BZ462" s="653"/>
      <c r="CA462" s="653"/>
      <c r="CB462" s="653"/>
      <c r="CC462" s="653"/>
      <c r="CD462" s="653"/>
      <c r="CE462" s="653"/>
      <c r="CF462" s="653"/>
      <c r="CG462" s="653"/>
      <c r="CH462" s="653"/>
      <c r="CI462" s="653"/>
      <c r="CJ462" s="653"/>
      <c r="CK462" s="653"/>
      <c r="CL462" s="653"/>
      <c r="CM462" s="653"/>
      <c r="CN462" s="653"/>
      <c r="CO462" s="653"/>
      <c r="CP462" s="653"/>
      <c r="CQ462" s="653"/>
      <c r="CR462" s="653"/>
      <c r="CS462" s="653"/>
      <c r="CT462" s="653"/>
      <c r="CU462" s="653"/>
      <c r="CV462" s="653"/>
      <c r="CW462" s="653"/>
      <c r="CX462" s="653"/>
      <c r="CY462" s="653"/>
      <c r="CZ462" s="653"/>
      <c r="DA462" s="653"/>
      <c r="DB462" s="653"/>
      <c r="DC462" s="653"/>
      <c r="DD462" s="653"/>
      <c r="DE462" s="653"/>
      <c r="DF462" s="653"/>
      <c r="DG462" s="653"/>
      <c r="DH462" s="653"/>
      <c r="DI462" s="653"/>
      <c r="DJ462" s="653"/>
      <c r="DK462" s="653"/>
      <c r="DL462" s="653"/>
      <c r="DM462" s="653"/>
      <c r="DN462" s="653"/>
      <c r="DO462" s="653"/>
      <c r="DP462" s="653"/>
      <c r="DQ462" s="653"/>
      <c r="DR462" s="653"/>
      <c r="DS462" s="653"/>
      <c r="DT462" s="653"/>
      <c r="DU462" s="653"/>
      <c r="DV462" s="653"/>
      <c r="DW462" s="653"/>
      <c r="DX462" s="653"/>
      <c r="DY462" s="653"/>
      <c r="DZ462" s="653"/>
      <c r="EA462" s="653"/>
      <c r="EB462" s="653"/>
      <c r="EC462" s="653"/>
      <c r="ED462" s="653"/>
      <c r="EE462" s="653"/>
      <c r="EF462" s="653"/>
      <c r="EG462" s="653"/>
      <c r="EH462" s="653"/>
      <c r="EI462" s="653"/>
      <c r="EJ462" s="653"/>
      <c r="EK462" s="653"/>
      <c r="EL462" s="653"/>
      <c r="EM462" s="653"/>
      <c r="EN462" s="653"/>
      <c r="EO462" s="653"/>
      <c r="EP462" s="653"/>
      <c r="EQ462" s="653"/>
      <c r="ER462" s="653"/>
      <c r="ES462" s="653"/>
      <c r="ET462" s="653"/>
      <c r="EU462" s="653"/>
      <c r="EV462" s="653"/>
      <c r="EW462" s="653"/>
      <c r="EX462" s="653"/>
      <c r="EY462" s="653"/>
      <c r="EZ462" s="653"/>
      <c r="FA462" s="653"/>
      <c r="FB462" s="653"/>
      <c r="FC462" s="653"/>
      <c r="FD462" s="653"/>
      <c r="FE462" s="653"/>
      <c r="FF462" s="653"/>
      <c r="GS462" s="311"/>
      <c r="GU462" s="311">
        <v>400</v>
      </c>
      <c r="GY462" s="311">
        <v>500</v>
      </c>
    </row>
    <row r="463" spans="1:207" s="17" customFormat="1" ht="21.75" customHeight="1">
      <c r="A463" s="202" t="s">
        <v>85</v>
      </c>
      <c r="B463" s="427" t="s">
        <v>158</v>
      </c>
      <c r="C463" s="316" t="s">
        <v>159</v>
      </c>
      <c r="D463" s="163" t="s">
        <v>88</v>
      </c>
      <c r="E463" s="163"/>
      <c r="F463" s="163"/>
      <c r="G463" s="17" t="s">
        <v>190</v>
      </c>
      <c r="H463" s="311">
        <v>600</v>
      </c>
      <c r="I463" s="166">
        <f t="shared" si="75"/>
        <v>600</v>
      </c>
      <c r="J463" s="90">
        <f t="shared" si="76"/>
        <v>600</v>
      </c>
      <c r="K463" s="164"/>
      <c r="L463" s="785">
        <v>45259</v>
      </c>
      <c r="M463" s="785">
        <v>45315</v>
      </c>
      <c r="N463" s="163" t="s">
        <v>45</v>
      </c>
      <c r="O463" s="164"/>
      <c r="P463" s="164"/>
      <c r="Q463" s="164"/>
      <c r="R463" s="164"/>
      <c r="S463" s="653"/>
      <c r="T463" s="653"/>
      <c r="U463" s="653"/>
      <c r="V463" s="653"/>
      <c r="W463" s="653"/>
      <c r="X463" s="653"/>
      <c r="Y463" s="653"/>
      <c r="Z463" s="653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53"/>
      <c r="BL463" s="653"/>
      <c r="BM463" s="653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  <c r="BX463" s="653"/>
      <c r="BY463" s="653"/>
      <c r="BZ463" s="653"/>
      <c r="CA463" s="653"/>
      <c r="CB463" s="653"/>
      <c r="CC463" s="653"/>
      <c r="CD463" s="653"/>
      <c r="CE463" s="653"/>
      <c r="CF463" s="653"/>
      <c r="CG463" s="653"/>
      <c r="CH463" s="653"/>
      <c r="CI463" s="653"/>
      <c r="CJ463" s="653"/>
      <c r="CK463" s="653"/>
      <c r="CL463" s="653"/>
      <c r="CM463" s="653"/>
      <c r="CN463" s="653"/>
      <c r="CO463" s="653"/>
      <c r="CP463" s="653"/>
      <c r="CQ463" s="653"/>
      <c r="CR463" s="653"/>
      <c r="CS463" s="653"/>
      <c r="CT463" s="653"/>
      <c r="CU463" s="653"/>
      <c r="CV463" s="653"/>
      <c r="CW463" s="653"/>
      <c r="CX463" s="653"/>
      <c r="CY463" s="653"/>
      <c r="CZ463" s="653"/>
      <c r="DA463" s="653"/>
      <c r="DB463" s="653"/>
      <c r="DC463" s="653"/>
      <c r="DD463" s="653"/>
      <c r="DE463" s="653"/>
      <c r="DF463" s="653"/>
      <c r="DG463" s="653"/>
      <c r="DH463" s="653"/>
      <c r="DI463" s="653"/>
      <c r="DJ463" s="653"/>
      <c r="DK463" s="653"/>
      <c r="DL463" s="653"/>
      <c r="DM463" s="653"/>
      <c r="DN463" s="653"/>
      <c r="DO463" s="653"/>
      <c r="DP463" s="653"/>
      <c r="DQ463" s="653"/>
      <c r="DR463" s="653"/>
      <c r="DS463" s="653"/>
      <c r="DT463" s="653"/>
      <c r="DU463" s="653"/>
      <c r="DV463" s="653"/>
      <c r="DW463" s="653"/>
      <c r="DX463" s="653"/>
      <c r="DY463" s="653"/>
      <c r="DZ463" s="653"/>
      <c r="EA463" s="653"/>
      <c r="EB463" s="653"/>
      <c r="EC463" s="653"/>
      <c r="ED463" s="653"/>
      <c r="EE463" s="653"/>
      <c r="EF463" s="653"/>
      <c r="EG463" s="653"/>
      <c r="EH463" s="653"/>
      <c r="EI463" s="653"/>
      <c r="EJ463" s="653"/>
      <c r="EK463" s="653"/>
      <c r="EL463" s="653"/>
      <c r="EM463" s="653"/>
      <c r="EN463" s="653"/>
      <c r="EO463" s="653"/>
      <c r="EP463" s="653"/>
      <c r="EQ463" s="653"/>
      <c r="ER463" s="653"/>
      <c r="ES463" s="653"/>
      <c r="ET463" s="653"/>
      <c r="EU463" s="653"/>
      <c r="EV463" s="653"/>
      <c r="EW463" s="653"/>
      <c r="EX463" s="653"/>
      <c r="EY463" s="653"/>
      <c r="EZ463" s="653"/>
      <c r="FA463" s="653"/>
      <c r="FB463" s="653"/>
      <c r="FC463" s="653"/>
      <c r="FD463" s="653"/>
      <c r="FE463" s="653"/>
      <c r="FF463" s="653"/>
      <c r="GS463" s="311"/>
      <c r="GU463" s="311">
        <v>300</v>
      </c>
      <c r="GY463" s="311">
        <v>300</v>
      </c>
    </row>
    <row r="464" spans="1:207" s="17" customFormat="1" ht="21.75" customHeight="1">
      <c r="A464" s="202" t="s">
        <v>85</v>
      </c>
      <c r="B464" s="427" t="s">
        <v>160</v>
      </c>
      <c r="C464" s="319" t="s">
        <v>161</v>
      </c>
      <c r="D464" s="163" t="s">
        <v>88</v>
      </c>
      <c r="E464" s="163"/>
      <c r="F464" s="163"/>
      <c r="G464" s="17" t="s">
        <v>190</v>
      </c>
      <c r="H464" s="311">
        <v>2300</v>
      </c>
      <c r="I464" s="166">
        <f t="shared" si="75"/>
        <v>2300</v>
      </c>
      <c r="J464" s="90">
        <f t="shared" si="76"/>
        <v>2300</v>
      </c>
      <c r="K464" s="164"/>
      <c r="L464" s="785">
        <v>45259</v>
      </c>
      <c r="M464" s="785">
        <v>45315</v>
      </c>
      <c r="N464" s="163" t="s">
        <v>45</v>
      </c>
      <c r="O464" s="164"/>
      <c r="P464" s="164"/>
      <c r="Q464" s="164"/>
      <c r="R464" s="164"/>
      <c r="S464" s="653"/>
      <c r="T464" s="653"/>
      <c r="U464" s="653"/>
      <c r="V464" s="653"/>
      <c r="W464" s="653"/>
      <c r="X464" s="653"/>
      <c r="Y464" s="653"/>
      <c r="Z464" s="653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653"/>
      <c r="BL464" s="653"/>
      <c r="BM464" s="653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  <c r="BX464" s="653"/>
      <c r="BY464" s="653"/>
      <c r="BZ464" s="653"/>
      <c r="CA464" s="653"/>
      <c r="CB464" s="653"/>
      <c r="CC464" s="653"/>
      <c r="CD464" s="653"/>
      <c r="CE464" s="653"/>
      <c r="CF464" s="653"/>
      <c r="CG464" s="653"/>
      <c r="CH464" s="653"/>
      <c r="CI464" s="653"/>
      <c r="CJ464" s="653"/>
      <c r="CK464" s="653"/>
      <c r="CL464" s="653"/>
      <c r="CM464" s="653"/>
      <c r="CN464" s="653"/>
      <c r="CO464" s="653"/>
      <c r="CP464" s="653"/>
      <c r="CQ464" s="653"/>
      <c r="CR464" s="653"/>
      <c r="CS464" s="653"/>
      <c r="CT464" s="653"/>
      <c r="CU464" s="653"/>
      <c r="CV464" s="653"/>
      <c r="CW464" s="653"/>
      <c r="CX464" s="653"/>
      <c r="CY464" s="653"/>
      <c r="CZ464" s="653"/>
      <c r="DA464" s="653"/>
      <c r="DB464" s="653"/>
      <c r="DC464" s="653"/>
      <c r="DD464" s="653"/>
      <c r="DE464" s="653"/>
      <c r="DF464" s="653"/>
      <c r="DG464" s="653"/>
      <c r="DH464" s="653"/>
      <c r="DI464" s="653"/>
      <c r="DJ464" s="653"/>
      <c r="DK464" s="653"/>
      <c r="DL464" s="653"/>
      <c r="DM464" s="653"/>
      <c r="DN464" s="653"/>
      <c r="DO464" s="653"/>
      <c r="DP464" s="653"/>
      <c r="DQ464" s="653"/>
      <c r="DR464" s="653"/>
      <c r="DS464" s="653"/>
      <c r="DT464" s="653"/>
      <c r="DU464" s="653"/>
      <c r="DV464" s="653"/>
      <c r="DW464" s="653"/>
      <c r="DX464" s="653"/>
      <c r="DY464" s="653"/>
      <c r="DZ464" s="653"/>
      <c r="EA464" s="653"/>
      <c r="EB464" s="653"/>
      <c r="EC464" s="653"/>
      <c r="ED464" s="653"/>
      <c r="EE464" s="653"/>
      <c r="EF464" s="653"/>
      <c r="EG464" s="653"/>
      <c r="EH464" s="653"/>
      <c r="EI464" s="653"/>
      <c r="EJ464" s="653"/>
      <c r="EK464" s="653"/>
      <c r="EL464" s="653"/>
      <c r="EM464" s="653"/>
      <c r="EN464" s="653"/>
      <c r="EO464" s="653"/>
      <c r="EP464" s="653"/>
      <c r="EQ464" s="653"/>
      <c r="ER464" s="653"/>
      <c r="ES464" s="653"/>
      <c r="ET464" s="653"/>
      <c r="EU464" s="653"/>
      <c r="EV464" s="653"/>
      <c r="EW464" s="653"/>
      <c r="EX464" s="653"/>
      <c r="EY464" s="653"/>
      <c r="EZ464" s="653"/>
      <c r="FA464" s="653"/>
      <c r="FB464" s="653"/>
      <c r="FC464" s="653"/>
      <c r="FD464" s="653"/>
      <c r="FE464" s="653"/>
      <c r="FF464" s="653"/>
      <c r="GS464" s="311"/>
      <c r="GU464" s="311">
        <v>1200</v>
      </c>
      <c r="GY464" s="311">
        <v>1100</v>
      </c>
    </row>
    <row r="465" spans="1:255" s="17" customFormat="1" ht="21.75" customHeight="1" thickBot="1">
      <c r="A465" s="202" t="s">
        <v>85</v>
      </c>
      <c r="B465" s="430" t="s">
        <v>162</v>
      </c>
      <c r="C465" s="319" t="s">
        <v>163</v>
      </c>
      <c r="D465" s="163" t="s">
        <v>88</v>
      </c>
      <c r="E465" s="163"/>
      <c r="F465" s="163"/>
      <c r="G465" s="17" t="s">
        <v>190</v>
      </c>
      <c r="H465" s="311">
        <v>4800</v>
      </c>
      <c r="I465" s="166">
        <f t="shared" si="75"/>
        <v>4800</v>
      </c>
      <c r="J465" s="90">
        <f t="shared" si="76"/>
        <v>4800</v>
      </c>
      <c r="K465" s="164"/>
      <c r="L465" s="785">
        <v>45259</v>
      </c>
      <c r="M465" s="785">
        <v>45315</v>
      </c>
      <c r="N465" s="163" t="s">
        <v>45</v>
      </c>
      <c r="O465" s="164"/>
      <c r="P465" s="164"/>
      <c r="Q465" s="164"/>
      <c r="R465" s="164"/>
      <c r="S465" s="653"/>
      <c r="T465" s="653"/>
      <c r="U465" s="653"/>
      <c r="V465" s="653"/>
      <c r="W465" s="653"/>
      <c r="X465" s="653"/>
      <c r="Y465" s="653"/>
      <c r="Z465" s="653"/>
      <c r="AA465" s="653"/>
      <c r="AB465" s="653"/>
      <c r="AC465" s="653"/>
      <c r="AD465" s="653"/>
      <c r="AE465" s="653"/>
      <c r="AF465" s="653"/>
      <c r="AG465" s="653"/>
      <c r="AH465" s="653"/>
      <c r="AI465" s="653"/>
      <c r="AJ465" s="653"/>
      <c r="AK465" s="653"/>
      <c r="AL465" s="653"/>
      <c r="AM465" s="653"/>
      <c r="AN465" s="653"/>
      <c r="AO465" s="653"/>
      <c r="AP465" s="653"/>
      <c r="AQ465" s="653"/>
      <c r="AR465" s="653"/>
      <c r="AS465" s="653"/>
      <c r="AT465" s="653"/>
      <c r="AU465" s="653"/>
      <c r="AV465" s="653"/>
      <c r="AW465" s="653"/>
      <c r="AX465" s="653"/>
      <c r="AY465" s="653"/>
      <c r="AZ465" s="653"/>
      <c r="BA465" s="653"/>
      <c r="BB465" s="653"/>
      <c r="BC465" s="653"/>
      <c r="BD465" s="653"/>
      <c r="BE465" s="653"/>
      <c r="BF465" s="653"/>
      <c r="BG465" s="653"/>
      <c r="BH465" s="653"/>
      <c r="BI465" s="653"/>
      <c r="BJ465" s="653"/>
      <c r="BK465" s="653"/>
      <c r="BL465" s="653"/>
      <c r="BM465" s="653"/>
      <c r="BN465" s="653"/>
      <c r="BO465" s="653"/>
      <c r="BP465" s="653"/>
      <c r="BQ465" s="653"/>
      <c r="BR465" s="653"/>
      <c r="BS465" s="653"/>
      <c r="BT465" s="653"/>
      <c r="BU465" s="653"/>
      <c r="BV465" s="653"/>
      <c r="BW465" s="653"/>
      <c r="BX465" s="653"/>
      <c r="BY465" s="653"/>
      <c r="BZ465" s="653"/>
      <c r="CA465" s="653"/>
      <c r="CB465" s="653"/>
      <c r="CC465" s="653"/>
      <c r="CD465" s="653"/>
      <c r="CE465" s="653"/>
      <c r="CF465" s="653"/>
      <c r="CG465" s="653"/>
      <c r="CH465" s="653"/>
      <c r="CI465" s="653"/>
      <c r="CJ465" s="653"/>
      <c r="CK465" s="653"/>
      <c r="CL465" s="653"/>
      <c r="CM465" s="653"/>
      <c r="CN465" s="653"/>
      <c r="CO465" s="653"/>
      <c r="CP465" s="653"/>
      <c r="CQ465" s="653"/>
      <c r="CR465" s="653"/>
      <c r="CS465" s="653"/>
      <c r="CT465" s="653"/>
      <c r="CU465" s="653"/>
      <c r="CV465" s="653"/>
      <c r="CW465" s="653"/>
      <c r="CX465" s="653"/>
      <c r="CY465" s="653"/>
      <c r="CZ465" s="653"/>
      <c r="DA465" s="653"/>
      <c r="DB465" s="653"/>
      <c r="DC465" s="653"/>
      <c r="DD465" s="653"/>
      <c r="DE465" s="653"/>
      <c r="DF465" s="653"/>
      <c r="DG465" s="653"/>
      <c r="DH465" s="653"/>
      <c r="DI465" s="653"/>
      <c r="DJ465" s="653"/>
      <c r="DK465" s="653"/>
      <c r="DL465" s="653"/>
      <c r="DM465" s="653"/>
      <c r="DN465" s="653"/>
      <c r="DO465" s="653"/>
      <c r="DP465" s="653"/>
      <c r="DQ465" s="653"/>
      <c r="DR465" s="653"/>
      <c r="DS465" s="653"/>
      <c r="DT465" s="653"/>
      <c r="DU465" s="653"/>
      <c r="DV465" s="653"/>
      <c r="DW465" s="653"/>
      <c r="DX465" s="653"/>
      <c r="DY465" s="653"/>
      <c r="DZ465" s="653"/>
      <c r="EA465" s="653"/>
      <c r="EB465" s="653"/>
      <c r="EC465" s="653"/>
      <c r="ED465" s="653"/>
      <c r="EE465" s="653"/>
      <c r="EF465" s="653"/>
      <c r="EG465" s="653"/>
      <c r="EH465" s="653"/>
      <c r="EI465" s="653"/>
      <c r="EJ465" s="653"/>
      <c r="EK465" s="653"/>
      <c r="EL465" s="653"/>
      <c r="EM465" s="653"/>
      <c r="EN465" s="653"/>
      <c r="EO465" s="653"/>
      <c r="EP465" s="653"/>
      <c r="EQ465" s="653"/>
      <c r="ER465" s="653"/>
      <c r="ES465" s="653"/>
      <c r="ET465" s="653"/>
      <c r="EU465" s="653"/>
      <c r="EV465" s="653"/>
      <c r="EW465" s="653"/>
      <c r="EX465" s="653"/>
      <c r="EY465" s="653"/>
      <c r="EZ465" s="653"/>
      <c r="FA465" s="653"/>
      <c r="FB465" s="653"/>
      <c r="FC465" s="653"/>
      <c r="FD465" s="653"/>
      <c r="FE465" s="653"/>
      <c r="FF465" s="653"/>
      <c r="GS465" s="311"/>
      <c r="GU465" s="311">
        <v>2400</v>
      </c>
      <c r="GY465" s="311">
        <v>2400</v>
      </c>
    </row>
    <row r="466" spans="1:255" s="17" customFormat="1" ht="21.75" customHeight="1" thickBot="1">
      <c r="A466" s="202" t="s">
        <v>85</v>
      </c>
      <c r="B466" s="320" t="s">
        <v>122</v>
      </c>
      <c r="C466" s="320" t="s">
        <v>164</v>
      </c>
      <c r="D466" s="163" t="s">
        <v>88</v>
      </c>
      <c r="E466" s="163"/>
      <c r="F466" s="163"/>
      <c r="G466" s="17" t="s">
        <v>190</v>
      </c>
      <c r="H466" s="311">
        <v>14900</v>
      </c>
      <c r="I466" s="166">
        <f t="shared" si="75"/>
        <v>14900</v>
      </c>
      <c r="J466" s="90">
        <f t="shared" si="76"/>
        <v>14900</v>
      </c>
      <c r="K466" s="164"/>
      <c r="L466" s="785">
        <v>45259</v>
      </c>
      <c r="M466" s="785">
        <v>45315</v>
      </c>
      <c r="N466" s="163" t="s">
        <v>45</v>
      </c>
      <c r="O466" s="164"/>
      <c r="P466" s="164"/>
      <c r="Q466" s="164"/>
      <c r="R466" s="164"/>
      <c r="S466" s="653"/>
      <c r="T466" s="653"/>
      <c r="U466" s="653"/>
      <c r="V466" s="653"/>
      <c r="W466" s="653"/>
      <c r="X466" s="653"/>
      <c r="Y466" s="653"/>
      <c r="Z466" s="653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53"/>
      <c r="BL466" s="653"/>
      <c r="BM466" s="653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  <c r="BX466" s="653"/>
      <c r="BY466" s="653"/>
      <c r="BZ466" s="653"/>
      <c r="CA466" s="653"/>
      <c r="CB466" s="653"/>
      <c r="CC466" s="653"/>
      <c r="CD466" s="653"/>
      <c r="CE466" s="653"/>
      <c r="CF466" s="653"/>
      <c r="CG466" s="653"/>
      <c r="CH466" s="653"/>
      <c r="CI466" s="653"/>
      <c r="CJ466" s="653"/>
      <c r="CK466" s="653"/>
      <c r="CL466" s="653"/>
      <c r="CM466" s="653"/>
      <c r="CN466" s="653"/>
      <c r="CO466" s="653"/>
      <c r="CP466" s="653"/>
      <c r="CQ466" s="653"/>
      <c r="CR466" s="653"/>
      <c r="CS466" s="653"/>
      <c r="CT466" s="653"/>
      <c r="CU466" s="653"/>
      <c r="CV466" s="653"/>
      <c r="CW466" s="653"/>
      <c r="CX466" s="653"/>
      <c r="CY466" s="653"/>
      <c r="CZ466" s="653"/>
      <c r="DA466" s="653"/>
      <c r="DB466" s="653"/>
      <c r="DC466" s="653"/>
      <c r="DD466" s="653"/>
      <c r="DE466" s="653"/>
      <c r="DF466" s="653"/>
      <c r="DG466" s="653"/>
      <c r="DH466" s="653"/>
      <c r="DI466" s="653"/>
      <c r="DJ466" s="653"/>
      <c r="DK466" s="653"/>
      <c r="DL466" s="653"/>
      <c r="DM466" s="653"/>
      <c r="DN466" s="653"/>
      <c r="DO466" s="653"/>
      <c r="DP466" s="653"/>
      <c r="DQ466" s="653"/>
      <c r="DR466" s="653"/>
      <c r="DS466" s="653"/>
      <c r="DT466" s="653"/>
      <c r="DU466" s="653"/>
      <c r="DV466" s="653"/>
      <c r="DW466" s="653"/>
      <c r="DX466" s="653"/>
      <c r="DY466" s="653"/>
      <c r="DZ466" s="653"/>
      <c r="EA466" s="653"/>
      <c r="EB466" s="653"/>
      <c r="EC466" s="653"/>
      <c r="ED466" s="653"/>
      <c r="EE466" s="653"/>
      <c r="EF466" s="653"/>
      <c r="EG466" s="653"/>
      <c r="EH466" s="653"/>
      <c r="EI466" s="653"/>
      <c r="EJ466" s="653"/>
      <c r="EK466" s="653"/>
      <c r="EL466" s="653"/>
      <c r="EM466" s="653"/>
      <c r="EN466" s="653"/>
      <c r="EO466" s="653"/>
      <c r="EP466" s="653"/>
      <c r="EQ466" s="653"/>
      <c r="ER466" s="653"/>
      <c r="ES466" s="653"/>
      <c r="ET466" s="653"/>
      <c r="EU466" s="653"/>
      <c r="EV466" s="653"/>
      <c r="EW466" s="653"/>
      <c r="EX466" s="653"/>
      <c r="EY466" s="653"/>
      <c r="EZ466" s="653"/>
      <c r="FA466" s="653"/>
      <c r="FB466" s="653"/>
      <c r="FC466" s="653"/>
      <c r="FD466" s="653"/>
      <c r="FE466" s="653"/>
      <c r="FF466" s="653"/>
      <c r="GS466" s="311"/>
      <c r="GU466" s="311">
        <v>7500</v>
      </c>
      <c r="GY466" s="311">
        <v>7400</v>
      </c>
    </row>
    <row r="467" spans="1:255" s="17" customFormat="1" ht="21.75" customHeight="1">
      <c r="A467" s="202" t="s">
        <v>85</v>
      </c>
      <c r="B467" s="431" t="s">
        <v>165</v>
      </c>
      <c r="C467" s="318" t="s">
        <v>166</v>
      </c>
      <c r="D467" s="163" t="s">
        <v>88</v>
      </c>
      <c r="E467" s="163"/>
      <c r="F467" s="163"/>
      <c r="G467" s="17" t="s">
        <v>190</v>
      </c>
      <c r="H467" s="311">
        <v>600</v>
      </c>
      <c r="I467" s="166">
        <f t="shared" si="75"/>
        <v>600</v>
      </c>
      <c r="J467" s="90">
        <f t="shared" si="76"/>
        <v>600</v>
      </c>
      <c r="K467" s="164"/>
      <c r="L467" s="785">
        <v>45259</v>
      </c>
      <c r="M467" s="785">
        <v>45315</v>
      </c>
      <c r="N467" s="163" t="s">
        <v>45</v>
      </c>
      <c r="O467" s="164"/>
      <c r="P467" s="164"/>
      <c r="Q467" s="164"/>
      <c r="R467" s="164"/>
      <c r="S467" s="653"/>
      <c r="T467" s="653"/>
      <c r="U467" s="653"/>
      <c r="V467" s="653"/>
      <c r="W467" s="653"/>
      <c r="X467" s="653"/>
      <c r="Y467" s="653"/>
      <c r="Z467" s="653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53"/>
      <c r="BL467" s="653"/>
      <c r="BM467" s="653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  <c r="BX467" s="653"/>
      <c r="BY467" s="653"/>
      <c r="BZ467" s="653"/>
      <c r="CA467" s="653"/>
      <c r="CB467" s="653"/>
      <c r="CC467" s="653"/>
      <c r="CD467" s="653"/>
      <c r="CE467" s="653"/>
      <c r="CF467" s="653"/>
      <c r="CG467" s="653"/>
      <c r="CH467" s="653"/>
      <c r="CI467" s="653"/>
      <c r="CJ467" s="653"/>
      <c r="CK467" s="653"/>
      <c r="CL467" s="653"/>
      <c r="CM467" s="653"/>
      <c r="CN467" s="653"/>
      <c r="CO467" s="653"/>
      <c r="CP467" s="653"/>
      <c r="CQ467" s="653"/>
      <c r="CR467" s="653"/>
      <c r="CS467" s="653"/>
      <c r="CT467" s="653"/>
      <c r="CU467" s="653"/>
      <c r="CV467" s="653"/>
      <c r="CW467" s="653"/>
      <c r="CX467" s="653"/>
      <c r="CY467" s="653"/>
      <c r="CZ467" s="653"/>
      <c r="DA467" s="653"/>
      <c r="DB467" s="653"/>
      <c r="DC467" s="653"/>
      <c r="DD467" s="653"/>
      <c r="DE467" s="653"/>
      <c r="DF467" s="653"/>
      <c r="DG467" s="653"/>
      <c r="DH467" s="653"/>
      <c r="DI467" s="653"/>
      <c r="DJ467" s="653"/>
      <c r="DK467" s="653"/>
      <c r="DL467" s="653"/>
      <c r="DM467" s="653"/>
      <c r="DN467" s="653"/>
      <c r="DO467" s="653"/>
      <c r="DP467" s="653"/>
      <c r="DQ467" s="653"/>
      <c r="DR467" s="653"/>
      <c r="DS467" s="653"/>
      <c r="DT467" s="653"/>
      <c r="DU467" s="653"/>
      <c r="DV467" s="653"/>
      <c r="DW467" s="653"/>
      <c r="DX467" s="653"/>
      <c r="DY467" s="653"/>
      <c r="DZ467" s="653"/>
      <c r="EA467" s="653"/>
      <c r="EB467" s="653"/>
      <c r="EC467" s="653"/>
      <c r="ED467" s="653"/>
      <c r="EE467" s="653"/>
      <c r="EF467" s="653"/>
      <c r="EG467" s="653"/>
      <c r="EH467" s="653"/>
      <c r="EI467" s="653"/>
      <c r="EJ467" s="653"/>
      <c r="EK467" s="653"/>
      <c r="EL467" s="653"/>
      <c r="EM467" s="653"/>
      <c r="EN467" s="653"/>
      <c r="EO467" s="653"/>
      <c r="EP467" s="653"/>
      <c r="EQ467" s="653"/>
      <c r="ER467" s="653"/>
      <c r="ES467" s="653"/>
      <c r="ET467" s="653"/>
      <c r="EU467" s="653"/>
      <c r="EV467" s="653"/>
      <c r="EW467" s="653"/>
      <c r="EX467" s="653"/>
      <c r="EY467" s="653"/>
      <c r="EZ467" s="653"/>
      <c r="FA467" s="653"/>
      <c r="FB467" s="653"/>
      <c r="FC467" s="653"/>
      <c r="FD467" s="653"/>
      <c r="FE467" s="653"/>
      <c r="FF467" s="653"/>
      <c r="GS467" s="311"/>
      <c r="GU467" s="311">
        <v>300</v>
      </c>
      <c r="GY467" s="311">
        <v>300</v>
      </c>
    </row>
    <row r="468" spans="1:255" s="17" customFormat="1" ht="21.75" customHeight="1">
      <c r="A468" s="202" t="s">
        <v>85</v>
      </c>
      <c r="B468" s="427" t="s">
        <v>167</v>
      </c>
      <c r="C468" s="316" t="s">
        <v>168</v>
      </c>
      <c r="D468" s="163" t="s">
        <v>88</v>
      </c>
      <c r="E468" s="163"/>
      <c r="F468" s="163"/>
      <c r="G468" s="17" t="s">
        <v>190</v>
      </c>
      <c r="H468" s="311">
        <v>2300</v>
      </c>
      <c r="I468" s="166">
        <f t="shared" si="75"/>
        <v>2300</v>
      </c>
      <c r="J468" s="90">
        <f t="shared" si="76"/>
        <v>2300</v>
      </c>
      <c r="K468" s="164"/>
      <c r="L468" s="785">
        <v>45259</v>
      </c>
      <c r="M468" s="785">
        <v>45315</v>
      </c>
      <c r="N468" s="163" t="s">
        <v>45</v>
      </c>
      <c r="O468" s="164"/>
      <c r="P468" s="164"/>
      <c r="Q468" s="164"/>
      <c r="R468" s="164"/>
      <c r="S468" s="653"/>
      <c r="T468" s="653"/>
      <c r="U468" s="653"/>
      <c r="V468" s="653"/>
      <c r="W468" s="653"/>
      <c r="X468" s="653"/>
      <c r="Y468" s="653"/>
      <c r="Z468" s="653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653"/>
      <c r="BL468" s="653"/>
      <c r="BM468" s="653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  <c r="BX468" s="653"/>
      <c r="BY468" s="653"/>
      <c r="BZ468" s="653"/>
      <c r="CA468" s="653"/>
      <c r="CB468" s="653"/>
      <c r="CC468" s="653"/>
      <c r="CD468" s="653"/>
      <c r="CE468" s="653"/>
      <c r="CF468" s="653"/>
      <c r="CG468" s="653"/>
      <c r="CH468" s="653"/>
      <c r="CI468" s="653"/>
      <c r="CJ468" s="653"/>
      <c r="CK468" s="653"/>
      <c r="CL468" s="653"/>
      <c r="CM468" s="653"/>
      <c r="CN468" s="653"/>
      <c r="CO468" s="653"/>
      <c r="CP468" s="653"/>
      <c r="CQ468" s="653"/>
      <c r="CR468" s="653"/>
      <c r="CS468" s="653"/>
      <c r="CT468" s="653"/>
      <c r="CU468" s="653"/>
      <c r="CV468" s="653"/>
      <c r="CW468" s="653"/>
      <c r="CX468" s="653"/>
      <c r="CY468" s="653"/>
      <c r="CZ468" s="653"/>
      <c r="DA468" s="653"/>
      <c r="DB468" s="653"/>
      <c r="DC468" s="653"/>
      <c r="DD468" s="653"/>
      <c r="DE468" s="653"/>
      <c r="DF468" s="653"/>
      <c r="DG468" s="653"/>
      <c r="DH468" s="653"/>
      <c r="DI468" s="653"/>
      <c r="DJ468" s="653"/>
      <c r="DK468" s="653"/>
      <c r="DL468" s="653"/>
      <c r="DM468" s="653"/>
      <c r="DN468" s="653"/>
      <c r="DO468" s="653"/>
      <c r="DP468" s="653"/>
      <c r="DQ468" s="653"/>
      <c r="DR468" s="653"/>
      <c r="DS468" s="653"/>
      <c r="DT468" s="653"/>
      <c r="DU468" s="653"/>
      <c r="DV468" s="653"/>
      <c r="DW468" s="653"/>
      <c r="DX468" s="653"/>
      <c r="DY468" s="653"/>
      <c r="DZ468" s="653"/>
      <c r="EA468" s="653"/>
      <c r="EB468" s="653"/>
      <c r="EC468" s="653"/>
      <c r="ED468" s="653"/>
      <c r="EE468" s="653"/>
      <c r="EF468" s="653"/>
      <c r="EG468" s="653"/>
      <c r="EH468" s="653"/>
      <c r="EI468" s="653"/>
      <c r="EJ468" s="653"/>
      <c r="EK468" s="653"/>
      <c r="EL468" s="653"/>
      <c r="EM468" s="653"/>
      <c r="EN468" s="653"/>
      <c r="EO468" s="653"/>
      <c r="EP468" s="653"/>
      <c r="EQ468" s="653"/>
      <c r="ER468" s="653"/>
      <c r="ES468" s="653"/>
      <c r="ET468" s="653"/>
      <c r="EU468" s="653"/>
      <c r="EV468" s="653"/>
      <c r="EW468" s="653"/>
      <c r="EX468" s="653"/>
      <c r="EY468" s="653"/>
      <c r="EZ468" s="653"/>
      <c r="FA468" s="653"/>
      <c r="FB468" s="653"/>
      <c r="FC468" s="653"/>
      <c r="FD468" s="653"/>
      <c r="FE468" s="653"/>
      <c r="FF468" s="653"/>
      <c r="GS468" s="311"/>
      <c r="GU468" s="311">
        <v>1200</v>
      </c>
      <c r="GY468" s="311">
        <v>1100</v>
      </c>
    </row>
    <row r="469" spans="1:255" s="17" customFormat="1" ht="21.75" customHeight="1">
      <c r="A469" s="202" t="s">
        <v>85</v>
      </c>
      <c r="B469" s="427" t="s">
        <v>177</v>
      </c>
      <c r="C469" s="316" t="s">
        <v>170</v>
      </c>
      <c r="D469" s="163" t="s">
        <v>88</v>
      </c>
      <c r="E469" s="163"/>
      <c r="F469" s="163"/>
      <c r="G469" s="17" t="s">
        <v>190</v>
      </c>
      <c r="H469" s="311">
        <v>4800</v>
      </c>
      <c r="I469" s="166">
        <f t="shared" si="75"/>
        <v>4800</v>
      </c>
      <c r="J469" s="90">
        <f t="shared" si="76"/>
        <v>4800</v>
      </c>
      <c r="K469" s="164"/>
      <c r="L469" s="785">
        <v>45259</v>
      </c>
      <c r="M469" s="785">
        <v>45315</v>
      </c>
      <c r="N469" s="163" t="s">
        <v>45</v>
      </c>
      <c r="O469" s="164"/>
      <c r="P469" s="164"/>
      <c r="Q469" s="164"/>
      <c r="R469" s="164"/>
      <c r="S469" s="653"/>
      <c r="T469" s="653"/>
      <c r="U469" s="653"/>
      <c r="V469" s="653"/>
      <c r="W469" s="653"/>
      <c r="X469" s="653"/>
      <c r="Y469" s="653"/>
      <c r="Z469" s="653"/>
      <c r="AA469" s="653"/>
      <c r="AB469" s="653"/>
      <c r="AC469" s="653"/>
      <c r="AD469" s="653"/>
      <c r="AE469" s="653"/>
      <c r="AF469" s="653"/>
      <c r="AG469" s="653"/>
      <c r="AH469" s="653"/>
      <c r="AI469" s="653"/>
      <c r="AJ469" s="653"/>
      <c r="AK469" s="653"/>
      <c r="AL469" s="653"/>
      <c r="AM469" s="653"/>
      <c r="AN469" s="653"/>
      <c r="AO469" s="653"/>
      <c r="AP469" s="653"/>
      <c r="AQ469" s="653"/>
      <c r="AR469" s="653"/>
      <c r="AS469" s="653"/>
      <c r="AT469" s="653"/>
      <c r="AU469" s="653"/>
      <c r="AV469" s="653"/>
      <c r="AW469" s="653"/>
      <c r="AX469" s="653"/>
      <c r="AY469" s="653"/>
      <c r="AZ469" s="653"/>
      <c r="BA469" s="653"/>
      <c r="BB469" s="653"/>
      <c r="BC469" s="653"/>
      <c r="BD469" s="653"/>
      <c r="BE469" s="653"/>
      <c r="BF469" s="653"/>
      <c r="BG469" s="653"/>
      <c r="BH469" s="653"/>
      <c r="BI469" s="653"/>
      <c r="BJ469" s="653"/>
      <c r="BK469" s="653"/>
      <c r="BL469" s="653"/>
      <c r="BM469" s="653"/>
      <c r="BN469" s="653"/>
      <c r="BO469" s="653"/>
      <c r="BP469" s="653"/>
      <c r="BQ469" s="653"/>
      <c r="BR469" s="653"/>
      <c r="BS469" s="653"/>
      <c r="BT469" s="653"/>
      <c r="BU469" s="653"/>
      <c r="BV469" s="653"/>
      <c r="BW469" s="653"/>
      <c r="BX469" s="653"/>
      <c r="BY469" s="653"/>
      <c r="BZ469" s="653"/>
      <c r="CA469" s="653"/>
      <c r="CB469" s="653"/>
      <c r="CC469" s="653"/>
      <c r="CD469" s="653"/>
      <c r="CE469" s="653"/>
      <c r="CF469" s="653"/>
      <c r="CG469" s="653"/>
      <c r="CH469" s="653"/>
      <c r="CI469" s="653"/>
      <c r="CJ469" s="653"/>
      <c r="CK469" s="653"/>
      <c r="CL469" s="653"/>
      <c r="CM469" s="653"/>
      <c r="CN469" s="653"/>
      <c r="CO469" s="653"/>
      <c r="CP469" s="653"/>
      <c r="CQ469" s="653"/>
      <c r="CR469" s="653"/>
      <c r="CS469" s="653"/>
      <c r="CT469" s="653"/>
      <c r="CU469" s="653"/>
      <c r="CV469" s="653"/>
      <c r="CW469" s="653"/>
      <c r="CX469" s="653"/>
      <c r="CY469" s="653"/>
      <c r="CZ469" s="653"/>
      <c r="DA469" s="653"/>
      <c r="DB469" s="653"/>
      <c r="DC469" s="653"/>
      <c r="DD469" s="653"/>
      <c r="DE469" s="653"/>
      <c r="DF469" s="653"/>
      <c r="DG469" s="653"/>
      <c r="DH469" s="653"/>
      <c r="DI469" s="653"/>
      <c r="DJ469" s="653"/>
      <c r="DK469" s="653"/>
      <c r="DL469" s="653"/>
      <c r="DM469" s="653"/>
      <c r="DN469" s="653"/>
      <c r="DO469" s="653"/>
      <c r="DP469" s="653"/>
      <c r="DQ469" s="653"/>
      <c r="DR469" s="653"/>
      <c r="DS469" s="653"/>
      <c r="DT469" s="653"/>
      <c r="DU469" s="653"/>
      <c r="DV469" s="653"/>
      <c r="DW469" s="653"/>
      <c r="DX469" s="653"/>
      <c r="DY469" s="653"/>
      <c r="DZ469" s="653"/>
      <c r="EA469" s="653"/>
      <c r="EB469" s="653"/>
      <c r="EC469" s="653"/>
      <c r="ED469" s="653"/>
      <c r="EE469" s="653"/>
      <c r="EF469" s="653"/>
      <c r="EG469" s="653"/>
      <c r="EH469" s="653"/>
      <c r="EI469" s="653"/>
      <c r="EJ469" s="653"/>
      <c r="EK469" s="653"/>
      <c r="EL469" s="653"/>
      <c r="EM469" s="653"/>
      <c r="EN469" s="653"/>
      <c r="EO469" s="653"/>
      <c r="EP469" s="653"/>
      <c r="EQ469" s="653"/>
      <c r="ER469" s="653"/>
      <c r="ES469" s="653"/>
      <c r="ET469" s="653"/>
      <c r="EU469" s="653"/>
      <c r="EV469" s="653"/>
      <c r="EW469" s="653"/>
      <c r="EX469" s="653"/>
      <c r="EY469" s="653"/>
      <c r="EZ469" s="653"/>
      <c r="FA469" s="653"/>
      <c r="FB469" s="653"/>
      <c r="FC469" s="653"/>
      <c r="FD469" s="653"/>
      <c r="FE469" s="653"/>
      <c r="FF469" s="653"/>
      <c r="GS469" s="311"/>
      <c r="GU469" s="311">
        <v>2400</v>
      </c>
      <c r="GY469" s="311">
        <v>2400</v>
      </c>
    </row>
    <row r="470" spans="1:255" s="17" customFormat="1" ht="21.75" customHeight="1">
      <c r="A470" s="202" t="s">
        <v>85</v>
      </c>
      <c r="B470" s="163"/>
      <c r="C470" s="163"/>
      <c r="D470" s="163"/>
      <c r="E470" s="163"/>
      <c r="F470" s="163"/>
      <c r="G470" s="164"/>
      <c r="H470" s="164">
        <f>SUM(H449:H469)</f>
        <v>113200</v>
      </c>
      <c r="I470" s="814">
        <f>SUM(I449:I469)</f>
        <v>113200</v>
      </c>
      <c r="J470" s="164"/>
      <c r="K470" s="164"/>
      <c r="L470" s="164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  <c r="AA470" s="164"/>
      <c r="AB470" s="164"/>
      <c r="AC470" s="164"/>
      <c r="AD470" s="164"/>
      <c r="AE470" s="164"/>
      <c r="AF470" s="164"/>
      <c r="AG470" s="164"/>
      <c r="AH470" s="164"/>
      <c r="AI470" s="164"/>
      <c r="AJ470" s="164"/>
      <c r="AK470" s="164"/>
      <c r="AL470" s="164"/>
      <c r="AM470" s="164"/>
      <c r="AN470" s="164"/>
      <c r="AO470" s="164"/>
      <c r="AP470" s="164"/>
      <c r="AQ470" s="164"/>
      <c r="AR470" s="164"/>
      <c r="AS470" s="164"/>
      <c r="AT470" s="164"/>
      <c r="AU470" s="164"/>
      <c r="AV470" s="164"/>
      <c r="AW470" s="164"/>
      <c r="AX470" s="164"/>
      <c r="AY470" s="164"/>
      <c r="AZ470" s="164"/>
      <c r="BA470" s="164"/>
      <c r="BB470" s="164"/>
      <c r="BC470" s="164"/>
      <c r="BD470" s="164"/>
      <c r="BE470" s="164"/>
      <c r="BF470" s="164"/>
      <c r="BG470" s="164"/>
      <c r="BH470" s="164"/>
      <c r="BI470" s="164"/>
      <c r="BJ470" s="164"/>
      <c r="BK470" s="164"/>
      <c r="BL470" s="164"/>
      <c r="BM470" s="164"/>
      <c r="BN470" s="164"/>
      <c r="BO470" s="164"/>
      <c r="BP470" s="164"/>
      <c r="BQ470" s="164"/>
      <c r="BR470" s="164"/>
      <c r="BS470" s="164"/>
      <c r="BT470" s="164"/>
      <c r="BU470" s="164"/>
      <c r="BV470" s="164"/>
      <c r="BW470" s="164"/>
      <c r="BX470" s="164"/>
      <c r="BY470" s="164"/>
      <c r="BZ470" s="164"/>
      <c r="CA470" s="164"/>
      <c r="CB470" s="164"/>
      <c r="CC470" s="164"/>
      <c r="CD470" s="164"/>
      <c r="CE470" s="164"/>
      <c r="CF470" s="164"/>
      <c r="CG470" s="164"/>
      <c r="CH470" s="164"/>
      <c r="CI470" s="164"/>
      <c r="CJ470" s="164"/>
      <c r="CK470" s="164"/>
      <c r="CL470" s="164"/>
      <c r="CM470" s="164"/>
      <c r="CN470" s="164"/>
      <c r="CO470" s="164"/>
      <c r="CP470" s="164"/>
      <c r="CQ470" s="164"/>
      <c r="CR470" s="164"/>
      <c r="CS470" s="164"/>
      <c r="CT470" s="164"/>
      <c r="CU470" s="164"/>
      <c r="CV470" s="164"/>
      <c r="CW470" s="164"/>
      <c r="CX470" s="164"/>
      <c r="CY470" s="164"/>
      <c r="CZ470" s="164"/>
      <c r="DA470" s="164"/>
      <c r="DB470" s="164"/>
      <c r="DC470" s="164"/>
      <c r="DD470" s="164"/>
      <c r="DE470" s="164"/>
      <c r="DF470" s="164"/>
      <c r="DG470" s="164"/>
      <c r="DH470" s="164"/>
      <c r="DI470" s="164"/>
      <c r="DJ470" s="164"/>
      <c r="DK470" s="164"/>
      <c r="DL470" s="164"/>
      <c r="DM470" s="164"/>
      <c r="DN470" s="164"/>
      <c r="DO470" s="164"/>
      <c r="DP470" s="164"/>
      <c r="DQ470" s="164"/>
      <c r="DR470" s="164"/>
      <c r="DS470" s="164"/>
      <c r="DT470" s="164"/>
      <c r="DU470" s="164"/>
      <c r="DV470" s="164"/>
      <c r="DW470" s="164"/>
      <c r="DX470" s="164"/>
      <c r="DY470" s="164"/>
      <c r="DZ470" s="164"/>
      <c r="EA470" s="164"/>
      <c r="EB470" s="164"/>
      <c r="EC470" s="164"/>
      <c r="ED470" s="164"/>
      <c r="EE470" s="164"/>
      <c r="EF470" s="164"/>
      <c r="EG470" s="164"/>
      <c r="EH470" s="164"/>
      <c r="EI470" s="164"/>
      <c r="EJ470" s="164"/>
      <c r="EK470" s="164"/>
      <c r="EL470" s="164"/>
      <c r="EM470" s="164"/>
      <c r="EN470" s="164"/>
      <c r="EO470" s="164"/>
      <c r="EP470" s="164"/>
      <c r="EQ470" s="164"/>
      <c r="ER470" s="164"/>
      <c r="ES470" s="164"/>
      <c r="ET470" s="164"/>
      <c r="EU470" s="164"/>
      <c r="EV470" s="164"/>
      <c r="EW470" s="164"/>
      <c r="EX470" s="164"/>
      <c r="EY470" s="164"/>
      <c r="EZ470" s="164"/>
      <c r="FA470" s="164"/>
      <c r="FB470" s="164"/>
      <c r="FC470" s="164"/>
      <c r="FD470" s="164"/>
      <c r="FE470" s="164"/>
      <c r="FF470" s="164"/>
    </row>
    <row r="471" spans="1:255" s="17" customFormat="1" ht="21.75" customHeight="1">
      <c r="A471" s="202" t="s">
        <v>85</v>
      </c>
      <c r="B471" s="427" t="s">
        <v>131</v>
      </c>
      <c r="C471" s="261" t="s">
        <v>132</v>
      </c>
      <c r="D471" s="163" t="s">
        <v>88</v>
      </c>
      <c r="E471" s="163"/>
      <c r="F471" s="163"/>
      <c r="G471" s="17" t="s">
        <v>191</v>
      </c>
      <c r="H471" s="311">
        <v>1500</v>
      </c>
      <c r="I471" s="166">
        <f>SUM(AG471:IV471)</f>
        <v>1500</v>
      </c>
      <c r="J471" s="90">
        <f>SUM(O471:LS471)</f>
        <v>1500</v>
      </c>
      <c r="K471" s="164"/>
      <c r="L471" s="656">
        <v>45655</v>
      </c>
      <c r="M471" s="785">
        <v>45304</v>
      </c>
      <c r="N471" s="163" t="s">
        <v>45</v>
      </c>
      <c r="O471" s="164"/>
      <c r="P471" s="164"/>
      <c r="Q471" s="164"/>
      <c r="R471" s="164"/>
      <c r="S471" s="653"/>
      <c r="T471" s="653"/>
      <c r="U471" s="653"/>
      <c r="V471" s="653"/>
      <c r="W471" s="653"/>
      <c r="X471" s="653"/>
      <c r="Y471" s="653"/>
      <c r="Z471" s="653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53"/>
      <c r="BL471" s="653"/>
      <c r="BM471" s="653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  <c r="BX471" s="653"/>
      <c r="BY471" s="653"/>
      <c r="BZ471" s="653"/>
      <c r="CA471" s="653"/>
      <c r="CB471" s="653"/>
      <c r="CC471" s="653"/>
      <c r="CD471" s="653"/>
      <c r="CE471" s="653"/>
      <c r="CF471" s="653"/>
      <c r="CG471" s="653"/>
      <c r="CH471" s="653"/>
      <c r="CI471" s="653"/>
      <c r="CJ471" s="653"/>
      <c r="CK471" s="653"/>
      <c r="CL471" s="653"/>
      <c r="CM471" s="653"/>
      <c r="CN471" s="653"/>
      <c r="CO471" s="653"/>
      <c r="CP471" s="653"/>
      <c r="CQ471" s="653"/>
      <c r="CR471" s="653"/>
      <c r="CS471" s="653"/>
      <c r="CT471" s="653"/>
      <c r="CU471" s="653"/>
      <c r="CV471" s="653"/>
      <c r="CW471" s="653"/>
      <c r="CX471" s="653"/>
      <c r="CY471" s="653"/>
      <c r="CZ471" s="653"/>
      <c r="DA471" s="653"/>
      <c r="DB471" s="653"/>
      <c r="DC471" s="653"/>
      <c r="DD471" s="653"/>
      <c r="DE471" s="653"/>
      <c r="DF471" s="653"/>
      <c r="DG471" s="653"/>
      <c r="DH471" s="653"/>
      <c r="DI471" s="653"/>
      <c r="DJ471" s="653"/>
      <c r="DK471" s="653"/>
      <c r="DL471" s="653"/>
      <c r="DM471" s="653"/>
      <c r="DN471" s="653"/>
      <c r="DO471" s="653"/>
      <c r="DP471" s="653"/>
      <c r="DQ471" s="653"/>
      <c r="DR471" s="653"/>
      <c r="DS471" s="653"/>
      <c r="DT471" s="653"/>
      <c r="DU471" s="653"/>
      <c r="DV471" s="653"/>
      <c r="DW471" s="653"/>
      <c r="DX471" s="653"/>
      <c r="DY471" s="653"/>
      <c r="DZ471" s="653"/>
      <c r="EA471" s="653"/>
      <c r="EB471" s="653"/>
      <c r="EC471" s="653"/>
      <c r="ED471" s="653"/>
      <c r="EE471" s="653"/>
      <c r="EF471" s="653"/>
      <c r="EG471" s="653"/>
      <c r="EH471" s="653"/>
      <c r="EI471" s="653"/>
      <c r="EJ471" s="653"/>
      <c r="EK471" s="653"/>
      <c r="EL471" s="653"/>
      <c r="EM471" s="653"/>
      <c r="EN471" s="653"/>
      <c r="EO471" s="653"/>
      <c r="EP471" s="653"/>
      <c r="EQ471" s="653"/>
      <c r="ER471" s="653"/>
      <c r="ES471" s="653"/>
      <c r="ET471" s="653"/>
      <c r="EU471" s="653"/>
      <c r="EV471" s="653"/>
      <c r="EW471" s="653"/>
      <c r="EX471" s="653"/>
      <c r="EY471" s="653"/>
      <c r="EZ471" s="653"/>
      <c r="FA471" s="653"/>
      <c r="FB471" s="653"/>
      <c r="FC471" s="653"/>
      <c r="FD471" s="653"/>
      <c r="FE471" s="653"/>
      <c r="FF471" s="653"/>
      <c r="HL471" s="311">
        <v>500</v>
      </c>
      <c r="IF471" s="311">
        <v>800</v>
      </c>
      <c r="IU471" s="17">
        <v>200</v>
      </c>
    </row>
    <row r="472" spans="1:255" s="17" customFormat="1" ht="21.75" customHeight="1">
      <c r="A472" s="202" t="s">
        <v>85</v>
      </c>
      <c r="B472" s="427" t="s">
        <v>134</v>
      </c>
      <c r="C472" s="261" t="s">
        <v>135</v>
      </c>
      <c r="D472" s="163" t="s">
        <v>88</v>
      </c>
      <c r="E472" s="163"/>
      <c r="F472" s="163"/>
      <c r="G472" s="17" t="s">
        <v>191</v>
      </c>
      <c r="H472" s="311">
        <v>6700</v>
      </c>
      <c r="I472" s="166">
        <f t="shared" ref="I472:I491" si="77">SUM(AG472:IV472)</f>
        <v>6700</v>
      </c>
      <c r="J472" s="90">
        <f t="shared" ref="J472:J491" si="78">SUM(O472:LS472)</f>
        <v>6700</v>
      </c>
      <c r="K472" s="164"/>
      <c r="L472" s="656">
        <v>45655</v>
      </c>
      <c r="M472" s="785">
        <v>45304</v>
      </c>
      <c r="N472" s="163" t="s">
        <v>45</v>
      </c>
      <c r="O472" s="164"/>
      <c r="P472" s="164"/>
      <c r="Q472" s="164"/>
      <c r="R472" s="164"/>
      <c r="S472" s="653"/>
      <c r="T472" s="653"/>
      <c r="U472" s="653"/>
      <c r="V472" s="653"/>
      <c r="W472" s="653"/>
      <c r="X472" s="653"/>
      <c r="Y472" s="653"/>
      <c r="Z472" s="653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653"/>
      <c r="BL472" s="653"/>
      <c r="BM472" s="653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  <c r="BX472" s="653"/>
      <c r="BY472" s="653"/>
      <c r="BZ472" s="653"/>
      <c r="CA472" s="653"/>
      <c r="CB472" s="653"/>
      <c r="CC472" s="653"/>
      <c r="CD472" s="653"/>
      <c r="CE472" s="653"/>
      <c r="CF472" s="653"/>
      <c r="CG472" s="653"/>
      <c r="CH472" s="653"/>
      <c r="CI472" s="653"/>
      <c r="CJ472" s="653"/>
      <c r="CK472" s="653"/>
      <c r="CL472" s="653"/>
      <c r="CM472" s="653"/>
      <c r="CN472" s="653"/>
      <c r="CO472" s="653"/>
      <c r="CP472" s="653"/>
      <c r="CQ472" s="653"/>
      <c r="CR472" s="653"/>
      <c r="CS472" s="653"/>
      <c r="CT472" s="653"/>
      <c r="CU472" s="653"/>
      <c r="CV472" s="653"/>
      <c r="CW472" s="653"/>
      <c r="CX472" s="653"/>
      <c r="CY472" s="653"/>
      <c r="CZ472" s="653"/>
      <c r="DA472" s="653"/>
      <c r="DB472" s="653"/>
      <c r="DC472" s="653"/>
      <c r="DD472" s="653"/>
      <c r="DE472" s="653"/>
      <c r="DF472" s="653"/>
      <c r="DG472" s="653"/>
      <c r="DH472" s="653"/>
      <c r="DI472" s="653"/>
      <c r="DJ472" s="653"/>
      <c r="DK472" s="653"/>
      <c r="DL472" s="653"/>
      <c r="DM472" s="653"/>
      <c r="DN472" s="653"/>
      <c r="DO472" s="653"/>
      <c r="DP472" s="653"/>
      <c r="DQ472" s="653"/>
      <c r="DR472" s="653"/>
      <c r="DS472" s="653"/>
      <c r="DT472" s="653"/>
      <c r="DU472" s="653"/>
      <c r="DV472" s="653"/>
      <c r="DW472" s="653"/>
      <c r="DX472" s="653"/>
      <c r="DY472" s="653"/>
      <c r="DZ472" s="653"/>
      <c r="EA472" s="653"/>
      <c r="EB472" s="653"/>
      <c r="EC472" s="653"/>
      <c r="ED472" s="653"/>
      <c r="EE472" s="653"/>
      <c r="EF472" s="653"/>
      <c r="EG472" s="653"/>
      <c r="EH472" s="653"/>
      <c r="EI472" s="653"/>
      <c r="EJ472" s="653"/>
      <c r="EK472" s="653"/>
      <c r="EL472" s="653"/>
      <c r="EM472" s="653"/>
      <c r="EN472" s="653"/>
      <c r="EO472" s="653"/>
      <c r="EP472" s="653"/>
      <c r="EQ472" s="653"/>
      <c r="ER472" s="653"/>
      <c r="ES472" s="653"/>
      <c r="ET472" s="653"/>
      <c r="EU472" s="653"/>
      <c r="EV472" s="653"/>
      <c r="EW472" s="653"/>
      <c r="EX472" s="653"/>
      <c r="EY472" s="653"/>
      <c r="EZ472" s="653"/>
      <c r="FA472" s="653"/>
      <c r="FB472" s="653"/>
      <c r="FC472" s="653"/>
      <c r="FD472" s="653"/>
      <c r="FE472" s="653"/>
      <c r="FF472" s="653"/>
      <c r="HL472" s="311">
        <v>3300</v>
      </c>
      <c r="IF472" s="311">
        <v>1700</v>
      </c>
      <c r="IU472" s="17">
        <v>1700</v>
      </c>
    </row>
    <row r="473" spans="1:255" s="17" customFormat="1" ht="21.75" customHeight="1" thickBot="1">
      <c r="A473" s="202" t="s">
        <v>85</v>
      </c>
      <c r="B473" s="430" t="s">
        <v>136</v>
      </c>
      <c r="C473" s="428" t="s">
        <v>137</v>
      </c>
      <c r="D473" s="163" t="s">
        <v>88</v>
      </c>
      <c r="E473" s="163"/>
      <c r="F473" s="163"/>
      <c r="G473" s="17" t="s">
        <v>191</v>
      </c>
      <c r="H473" s="311">
        <v>9700</v>
      </c>
      <c r="I473" s="166">
        <f t="shared" si="77"/>
        <v>9700</v>
      </c>
      <c r="J473" s="90">
        <f t="shared" si="78"/>
        <v>9700</v>
      </c>
      <c r="K473" s="164"/>
      <c r="L473" s="656">
        <v>45655</v>
      </c>
      <c r="M473" s="785">
        <v>45304</v>
      </c>
      <c r="N473" s="163" t="s">
        <v>45</v>
      </c>
      <c r="O473" s="164"/>
      <c r="P473" s="164"/>
      <c r="Q473" s="164"/>
      <c r="R473" s="164"/>
      <c r="S473" s="653"/>
      <c r="T473" s="653"/>
      <c r="U473" s="653"/>
      <c r="V473" s="653"/>
      <c r="W473" s="653"/>
      <c r="X473" s="653"/>
      <c r="Y473" s="653"/>
      <c r="Z473" s="653"/>
      <c r="AA473" s="653"/>
      <c r="AB473" s="653"/>
      <c r="AC473" s="653"/>
      <c r="AD473" s="653"/>
      <c r="AE473" s="653"/>
      <c r="AF473" s="653"/>
      <c r="AG473" s="653"/>
      <c r="AH473" s="653"/>
      <c r="AI473" s="653"/>
      <c r="AJ473" s="653"/>
      <c r="AK473" s="653"/>
      <c r="AL473" s="653"/>
      <c r="AM473" s="653"/>
      <c r="AN473" s="653"/>
      <c r="AO473" s="653"/>
      <c r="AP473" s="653"/>
      <c r="AQ473" s="653"/>
      <c r="AR473" s="653"/>
      <c r="AS473" s="653"/>
      <c r="AT473" s="653"/>
      <c r="AU473" s="653"/>
      <c r="AV473" s="653"/>
      <c r="AW473" s="653"/>
      <c r="AX473" s="653"/>
      <c r="AY473" s="653"/>
      <c r="AZ473" s="653"/>
      <c r="BA473" s="653"/>
      <c r="BB473" s="653"/>
      <c r="BC473" s="653"/>
      <c r="BD473" s="653"/>
      <c r="BE473" s="653"/>
      <c r="BF473" s="653"/>
      <c r="BG473" s="653"/>
      <c r="BH473" s="653"/>
      <c r="BI473" s="653"/>
      <c r="BJ473" s="653"/>
      <c r="BK473" s="653"/>
      <c r="BL473" s="653"/>
      <c r="BM473" s="653"/>
      <c r="BN473" s="653"/>
      <c r="BO473" s="653"/>
      <c r="BP473" s="653"/>
      <c r="BQ473" s="653"/>
      <c r="BR473" s="653"/>
      <c r="BS473" s="653"/>
      <c r="BT473" s="653"/>
      <c r="BU473" s="653"/>
      <c r="BV473" s="653"/>
      <c r="BW473" s="653"/>
      <c r="BX473" s="653"/>
      <c r="BY473" s="653"/>
      <c r="BZ473" s="653"/>
      <c r="CA473" s="653"/>
      <c r="CB473" s="653"/>
      <c r="CC473" s="653"/>
      <c r="CD473" s="653"/>
      <c r="CE473" s="653"/>
      <c r="CF473" s="653"/>
      <c r="CG473" s="653"/>
      <c r="CH473" s="653"/>
      <c r="CI473" s="653"/>
      <c r="CJ473" s="653"/>
      <c r="CK473" s="653"/>
      <c r="CL473" s="653"/>
      <c r="CM473" s="653"/>
      <c r="CN473" s="653"/>
      <c r="CO473" s="653"/>
      <c r="CP473" s="653"/>
      <c r="CQ473" s="653"/>
      <c r="CR473" s="653"/>
      <c r="CS473" s="653"/>
      <c r="CT473" s="653"/>
      <c r="CU473" s="653"/>
      <c r="CV473" s="653"/>
      <c r="CW473" s="653"/>
      <c r="CX473" s="653"/>
      <c r="CY473" s="653"/>
      <c r="CZ473" s="653"/>
      <c r="DA473" s="653"/>
      <c r="DB473" s="653"/>
      <c r="DC473" s="653"/>
      <c r="DD473" s="653"/>
      <c r="DE473" s="653"/>
      <c r="DF473" s="653"/>
      <c r="DG473" s="653"/>
      <c r="DH473" s="653"/>
      <c r="DI473" s="653"/>
      <c r="DJ473" s="653"/>
      <c r="DK473" s="653"/>
      <c r="DL473" s="653"/>
      <c r="DM473" s="653"/>
      <c r="DN473" s="653"/>
      <c r="DO473" s="653"/>
      <c r="DP473" s="653"/>
      <c r="DQ473" s="653"/>
      <c r="DR473" s="653"/>
      <c r="DS473" s="653"/>
      <c r="DT473" s="653"/>
      <c r="DU473" s="653"/>
      <c r="DV473" s="653"/>
      <c r="DW473" s="653"/>
      <c r="DX473" s="653"/>
      <c r="DY473" s="653"/>
      <c r="DZ473" s="653"/>
      <c r="EA473" s="653"/>
      <c r="EB473" s="653"/>
      <c r="EC473" s="653"/>
      <c r="ED473" s="653"/>
      <c r="EE473" s="653"/>
      <c r="EF473" s="653"/>
      <c r="EG473" s="653"/>
      <c r="EH473" s="653"/>
      <c r="EI473" s="653"/>
      <c r="EJ473" s="653"/>
      <c r="EK473" s="653"/>
      <c r="EL473" s="653"/>
      <c r="EM473" s="653"/>
      <c r="EN473" s="653"/>
      <c r="EO473" s="653"/>
      <c r="EP473" s="653"/>
      <c r="EQ473" s="653"/>
      <c r="ER473" s="653"/>
      <c r="ES473" s="653"/>
      <c r="ET473" s="653"/>
      <c r="EU473" s="653"/>
      <c r="EV473" s="653"/>
      <c r="EW473" s="653"/>
      <c r="EX473" s="653"/>
      <c r="EY473" s="653"/>
      <c r="EZ473" s="653"/>
      <c r="FA473" s="653"/>
      <c r="FB473" s="653"/>
      <c r="FC473" s="653"/>
      <c r="FD473" s="653"/>
      <c r="FE473" s="653"/>
      <c r="FF473" s="653"/>
      <c r="HL473" s="311">
        <v>3000</v>
      </c>
      <c r="IF473" s="311">
        <v>3900</v>
      </c>
      <c r="IU473" s="17">
        <v>2800</v>
      </c>
    </row>
    <row r="474" spans="1:255" s="17" customFormat="1" ht="21.75" customHeight="1" thickBot="1">
      <c r="A474" s="202" t="s">
        <v>85</v>
      </c>
      <c r="B474" s="345" t="s">
        <v>94</v>
      </c>
      <c r="C474" s="345" t="s">
        <v>138</v>
      </c>
      <c r="D474" s="163" t="s">
        <v>88</v>
      </c>
      <c r="E474" s="163"/>
      <c r="F474" s="163"/>
      <c r="G474" s="17" t="s">
        <v>191</v>
      </c>
      <c r="H474" s="311">
        <v>35700</v>
      </c>
      <c r="I474" s="166">
        <f t="shared" si="77"/>
        <v>35700</v>
      </c>
      <c r="J474" s="90">
        <f t="shared" si="78"/>
        <v>35700</v>
      </c>
      <c r="K474" s="164"/>
      <c r="L474" s="656">
        <v>45655</v>
      </c>
      <c r="M474" s="785">
        <v>45304</v>
      </c>
      <c r="N474" s="163" t="s">
        <v>45</v>
      </c>
      <c r="O474" s="164"/>
      <c r="P474" s="164"/>
      <c r="Q474" s="164"/>
      <c r="R474" s="164"/>
      <c r="S474" s="653"/>
      <c r="T474" s="653"/>
      <c r="U474" s="653"/>
      <c r="V474" s="653"/>
      <c r="W474" s="653"/>
      <c r="X474" s="653"/>
      <c r="Y474" s="653"/>
      <c r="Z474" s="653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53"/>
      <c r="BL474" s="653"/>
      <c r="BM474" s="653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  <c r="BX474" s="653"/>
      <c r="BY474" s="653"/>
      <c r="BZ474" s="653"/>
      <c r="CA474" s="653"/>
      <c r="CB474" s="653"/>
      <c r="CC474" s="653"/>
      <c r="CD474" s="653"/>
      <c r="CE474" s="653"/>
      <c r="CF474" s="653"/>
      <c r="CG474" s="653"/>
      <c r="CH474" s="653"/>
      <c r="CI474" s="653"/>
      <c r="CJ474" s="653"/>
      <c r="CK474" s="653"/>
      <c r="CL474" s="653"/>
      <c r="CM474" s="653"/>
      <c r="CN474" s="653"/>
      <c r="CO474" s="653"/>
      <c r="CP474" s="653"/>
      <c r="CQ474" s="653"/>
      <c r="CR474" s="653"/>
      <c r="CS474" s="653"/>
      <c r="CT474" s="653"/>
      <c r="CU474" s="653"/>
      <c r="CV474" s="653"/>
      <c r="CW474" s="653"/>
      <c r="CX474" s="653"/>
      <c r="CY474" s="653"/>
      <c r="CZ474" s="653"/>
      <c r="DA474" s="653"/>
      <c r="DB474" s="653"/>
      <c r="DC474" s="653"/>
      <c r="DD474" s="653"/>
      <c r="DE474" s="653"/>
      <c r="DF474" s="653"/>
      <c r="DG474" s="653"/>
      <c r="DH474" s="653"/>
      <c r="DI474" s="653"/>
      <c r="DJ474" s="653"/>
      <c r="DK474" s="653"/>
      <c r="DL474" s="653"/>
      <c r="DM474" s="653"/>
      <c r="DN474" s="653"/>
      <c r="DO474" s="653"/>
      <c r="DP474" s="653"/>
      <c r="DQ474" s="653"/>
      <c r="DR474" s="653"/>
      <c r="DS474" s="653"/>
      <c r="DT474" s="653"/>
      <c r="DU474" s="653"/>
      <c r="DV474" s="653"/>
      <c r="DW474" s="653"/>
      <c r="DX474" s="653"/>
      <c r="DY474" s="653"/>
      <c r="DZ474" s="653"/>
      <c r="EA474" s="653"/>
      <c r="EB474" s="653"/>
      <c r="EC474" s="653"/>
      <c r="ED474" s="653"/>
      <c r="EE474" s="653"/>
      <c r="EF474" s="653"/>
      <c r="EG474" s="653"/>
      <c r="EH474" s="653"/>
      <c r="EI474" s="653"/>
      <c r="EJ474" s="653"/>
      <c r="EK474" s="653"/>
      <c r="EL474" s="653"/>
      <c r="EM474" s="653"/>
      <c r="EN474" s="653"/>
      <c r="EO474" s="653"/>
      <c r="EP474" s="653"/>
      <c r="EQ474" s="653"/>
      <c r="ER474" s="653"/>
      <c r="ES474" s="653"/>
      <c r="ET474" s="653"/>
      <c r="EU474" s="653"/>
      <c r="EV474" s="653"/>
      <c r="EW474" s="653"/>
      <c r="EX474" s="653"/>
      <c r="EY474" s="653"/>
      <c r="EZ474" s="653"/>
      <c r="FA474" s="653"/>
      <c r="FB474" s="653"/>
      <c r="FC474" s="653"/>
      <c r="FD474" s="653"/>
      <c r="FE474" s="653"/>
      <c r="FF474" s="653"/>
      <c r="HL474" s="311">
        <v>9900</v>
      </c>
      <c r="IF474" s="311">
        <v>10000</v>
      </c>
      <c r="IU474" s="17">
        <v>15800</v>
      </c>
    </row>
    <row r="475" spans="1:255" s="17" customFormat="1" ht="21.75" customHeight="1">
      <c r="A475" s="202" t="s">
        <v>85</v>
      </c>
      <c r="B475" s="431" t="s">
        <v>139</v>
      </c>
      <c r="C475" s="429" t="s">
        <v>140</v>
      </c>
      <c r="D475" s="163" t="s">
        <v>88</v>
      </c>
      <c r="E475" s="163"/>
      <c r="F475" s="163"/>
      <c r="G475" s="17" t="s">
        <v>191</v>
      </c>
      <c r="H475" s="311">
        <v>1600</v>
      </c>
      <c r="I475" s="166">
        <f t="shared" si="77"/>
        <v>1600</v>
      </c>
      <c r="J475" s="90">
        <f t="shared" si="78"/>
        <v>1600</v>
      </c>
      <c r="K475" s="164"/>
      <c r="L475" s="656">
        <v>45655</v>
      </c>
      <c r="M475" s="785">
        <v>45304</v>
      </c>
      <c r="N475" s="163" t="s">
        <v>45</v>
      </c>
      <c r="O475" s="164"/>
      <c r="P475" s="164"/>
      <c r="Q475" s="164"/>
      <c r="R475" s="164"/>
      <c r="S475" s="653"/>
      <c r="T475" s="653"/>
      <c r="U475" s="653"/>
      <c r="V475" s="653"/>
      <c r="W475" s="653"/>
      <c r="X475" s="653"/>
      <c r="Y475" s="653"/>
      <c r="Z475" s="653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53"/>
      <c r="BL475" s="653"/>
      <c r="BM475" s="653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  <c r="BX475" s="653"/>
      <c r="BY475" s="653"/>
      <c r="BZ475" s="653"/>
      <c r="CA475" s="653"/>
      <c r="CB475" s="653"/>
      <c r="CC475" s="653"/>
      <c r="CD475" s="653"/>
      <c r="CE475" s="653"/>
      <c r="CF475" s="653"/>
      <c r="CG475" s="653"/>
      <c r="CH475" s="653"/>
      <c r="CI475" s="653"/>
      <c r="CJ475" s="653"/>
      <c r="CK475" s="653"/>
      <c r="CL475" s="653"/>
      <c r="CM475" s="653"/>
      <c r="CN475" s="653"/>
      <c r="CO475" s="653"/>
      <c r="CP475" s="653"/>
      <c r="CQ475" s="653"/>
      <c r="CR475" s="653"/>
      <c r="CS475" s="653"/>
      <c r="CT475" s="653"/>
      <c r="CU475" s="653"/>
      <c r="CV475" s="653"/>
      <c r="CW475" s="653"/>
      <c r="CX475" s="653"/>
      <c r="CY475" s="653"/>
      <c r="CZ475" s="653"/>
      <c r="DA475" s="653"/>
      <c r="DB475" s="653"/>
      <c r="DC475" s="653"/>
      <c r="DD475" s="653"/>
      <c r="DE475" s="653"/>
      <c r="DF475" s="653"/>
      <c r="DG475" s="653"/>
      <c r="DH475" s="653"/>
      <c r="DI475" s="653"/>
      <c r="DJ475" s="653"/>
      <c r="DK475" s="653"/>
      <c r="DL475" s="653"/>
      <c r="DM475" s="653"/>
      <c r="DN475" s="653"/>
      <c r="DO475" s="653"/>
      <c r="DP475" s="653"/>
      <c r="DQ475" s="653"/>
      <c r="DR475" s="653"/>
      <c r="DS475" s="653"/>
      <c r="DT475" s="653"/>
      <c r="DU475" s="653"/>
      <c r="DV475" s="653"/>
      <c r="DW475" s="653"/>
      <c r="DX475" s="653"/>
      <c r="DY475" s="653"/>
      <c r="DZ475" s="653"/>
      <c r="EA475" s="653"/>
      <c r="EB475" s="653"/>
      <c r="EC475" s="653"/>
      <c r="ED475" s="653"/>
      <c r="EE475" s="653"/>
      <c r="EF475" s="653"/>
      <c r="EG475" s="653"/>
      <c r="EH475" s="653"/>
      <c r="EI475" s="653"/>
      <c r="EJ475" s="653"/>
      <c r="EK475" s="653"/>
      <c r="EL475" s="653"/>
      <c r="EM475" s="653"/>
      <c r="EN475" s="653"/>
      <c r="EO475" s="653"/>
      <c r="EP475" s="653"/>
      <c r="EQ475" s="653"/>
      <c r="ER475" s="653"/>
      <c r="ES475" s="653"/>
      <c r="ET475" s="653"/>
      <c r="EU475" s="653"/>
      <c r="EV475" s="653"/>
      <c r="EW475" s="653"/>
      <c r="EX475" s="653"/>
      <c r="EY475" s="653"/>
      <c r="EZ475" s="653"/>
      <c r="FA475" s="653"/>
      <c r="FB475" s="653"/>
      <c r="FC475" s="653"/>
      <c r="FD475" s="653"/>
      <c r="FE475" s="653"/>
      <c r="FF475" s="653"/>
      <c r="HL475" s="311">
        <v>800</v>
      </c>
      <c r="IF475" s="311">
        <v>400</v>
      </c>
      <c r="IU475" s="17">
        <v>400</v>
      </c>
    </row>
    <row r="476" spans="1:255" s="17" customFormat="1" ht="21.75" customHeight="1">
      <c r="A476" s="202" t="s">
        <v>85</v>
      </c>
      <c r="B476" s="427" t="s">
        <v>141</v>
      </c>
      <c r="C476" s="429" t="s">
        <v>142</v>
      </c>
      <c r="D476" s="163" t="s">
        <v>88</v>
      </c>
      <c r="E476" s="163"/>
      <c r="F476" s="163"/>
      <c r="G476" s="17" t="s">
        <v>191</v>
      </c>
      <c r="H476" s="311">
        <v>6800</v>
      </c>
      <c r="I476" s="166">
        <f t="shared" si="77"/>
        <v>6800</v>
      </c>
      <c r="J476" s="90">
        <f t="shared" si="78"/>
        <v>6800</v>
      </c>
      <c r="K476" s="164"/>
      <c r="L476" s="656">
        <v>45655</v>
      </c>
      <c r="M476" s="785">
        <v>45304</v>
      </c>
      <c r="N476" s="163" t="s">
        <v>45</v>
      </c>
      <c r="O476" s="164"/>
      <c r="P476" s="164"/>
      <c r="Q476" s="164"/>
      <c r="R476" s="164"/>
      <c r="S476" s="653"/>
      <c r="T476" s="653"/>
      <c r="U476" s="653"/>
      <c r="V476" s="653"/>
      <c r="W476" s="653"/>
      <c r="X476" s="653"/>
      <c r="Y476" s="653"/>
      <c r="Z476" s="653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653"/>
      <c r="BL476" s="653"/>
      <c r="BM476" s="653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  <c r="BX476" s="653"/>
      <c r="BY476" s="653"/>
      <c r="BZ476" s="653"/>
      <c r="CA476" s="653"/>
      <c r="CB476" s="653"/>
      <c r="CC476" s="653"/>
      <c r="CD476" s="653"/>
      <c r="CE476" s="653"/>
      <c r="CF476" s="653"/>
      <c r="CG476" s="653"/>
      <c r="CH476" s="653"/>
      <c r="CI476" s="653"/>
      <c r="CJ476" s="653"/>
      <c r="CK476" s="653"/>
      <c r="CL476" s="653"/>
      <c r="CM476" s="653"/>
      <c r="CN476" s="653"/>
      <c r="CO476" s="653"/>
      <c r="CP476" s="653"/>
      <c r="CQ476" s="653"/>
      <c r="CR476" s="653"/>
      <c r="CS476" s="653"/>
      <c r="CT476" s="653"/>
      <c r="CU476" s="653"/>
      <c r="CV476" s="653"/>
      <c r="CW476" s="653"/>
      <c r="CX476" s="653"/>
      <c r="CY476" s="653"/>
      <c r="CZ476" s="653"/>
      <c r="DA476" s="653"/>
      <c r="DB476" s="653"/>
      <c r="DC476" s="653"/>
      <c r="DD476" s="653"/>
      <c r="DE476" s="653"/>
      <c r="DF476" s="653"/>
      <c r="DG476" s="653"/>
      <c r="DH476" s="653"/>
      <c r="DI476" s="653"/>
      <c r="DJ476" s="653"/>
      <c r="DK476" s="653"/>
      <c r="DL476" s="653"/>
      <c r="DM476" s="653"/>
      <c r="DN476" s="653"/>
      <c r="DO476" s="653"/>
      <c r="DP476" s="653"/>
      <c r="DQ476" s="653"/>
      <c r="DR476" s="653"/>
      <c r="DS476" s="653"/>
      <c r="DT476" s="653"/>
      <c r="DU476" s="653"/>
      <c r="DV476" s="653"/>
      <c r="DW476" s="653"/>
      <c r="DX476" s="653"/>
      <c r="DY476" s="653"/>
      <c r="DZ476" s="653"/>
      <c r="EA476" s="653"/>
      <c r="EB476" s="653"/>
      <c r="EC476" s="653"/>
      <c r="ED476" s="653"/>
      <c r="EE476" s="653"/>
      <c r="EF476" s="653"/>
      <c r="EG476" s="653"/>
      <c r="EH476" s="653"/>
      <c r="EI476" s="653"/>
      <c r="EJ476" s="653"/>
      <c r="EK476" s="653"/>
      <c r="EL476" s="653"/>
      <c r="EM476" s="653"/>
      <c r="EN476" s="653"/>
      <c r="EO476" s="653"/>
      <c r="EP476" s="653"/>
      <c r="EQ476" s="653"/>
      <c r="ER476" s="653"/>
      <c r="ES476" s="653"/>
      <c r="ET476" s="653"/>
      <c r="EU476" s="653"/>
      <c r="EV476" s="653"/>
      <c r="EW476" s="653"/>
      <c r="EX476" s="653"/>
      <c r="EY476" s="653"/>
      <c r="EZ476" s="653"/>
      <c r="FA476" s="653"/>
      <c r="FB476" s="653"/>
      <c r="FC476" s="653"/>
      <c r="FD476" s="653"/>
      <c r="FE476" s="653"/>
      <c r="FF476" s="653"/>
      <c r="HL476" s="311">
        <v>3200</v>
      </c>
      <c r="IF476" s="311">
        <v>2400</v>
      </c>
      <c r="IU476" s="17">
        <v>1200</v>
      </c>
    </row>
    <row r="477" spans="1:255" s="17" customFormat="1" ht="21.75" customHeight="1" thickBot="1">
      <c r="A477" s="202" t="s">
        <v>85</v>
      </c>
      <c r="B477" s="430" t="s">
        <v>143</v>
      </c>
      <c r="C477" s="428" t="s">
        <v>144</v>
      </c>
      <c r="D477" s="163" t="s">
        <v>88</v>
      </c>
      <c r="E477" s="163"/>
      <c r="F477" s="163"/>
      <c r="G477" s="17" t="s">
        <v>191</v>
      </c>
      <c r="H477" s="311">
        <v>9500</v>
      </c>
      <c r="I477" s="166">
        <f t="shared" si="77"/>
        <v>9500</v>
      </c>
      <c r="J477" s="90">
        <f t="shared" si="78"/>
        <v>9500</v>
      </c>
      <c r="K477" s="164"/>
      <c r="L477" s="656">
        <v>45655</v>
      </c>
      <c r="M477" s="785">
        <v>45304</v>
      </c>
      <c r="N477" s="163" t="s">
        <v>45</v>
      </c>
      <c r="O477" s="164"/>
      <c r="P477" s="164"/>
      <c r="Q477" s="164"/>
      <c r="R477" s="164"/>
      <c r="S477" s="653"/>
      <c r="T477" s="653"/>
      <c r="U477" s="653"/>
      <c r="V477" s="653"/>
      <c r="W477" s="653"/>
      <c r="X477" s="653"/>
      <c r="Y477" s="653"/>
      <c r="Z477" s="653"/>
      <c r="AA477" s="653"/>
      <c r="AB477" s="653"/>
      <c r="AC477" s="653"/>
      <c r="AD477" s="653"/>
      <c r="AE477" s="653"/>
      <c r="AF477" s="653"/>
      <c r="AG477" s="653"/>
      <c r="AH477" s="653"/>
      <c r="AI477" s="653"/>
      <c r="AJ477" s="653"/>
      <c r="AK477" s="653"/>
      <c r="AL477" s="653"/>
      <c r="AM477" s="653"/>
      <c r="AN477" s="653"/>
      <c r="AO477" s="653"/>
      <c r="AP477" s="653"/>
      <c r="AQ477" s="653"/>
      <c r="AR477" s="653"/>
      <c r="AS477" s="653"/>
      <c r="AT477" s="653"/>
      <c r="AU477" s="653"/>
      <c r="AV477" s="653"/>
      <c r="AW477" s="653"/>
      <c r="AX477" s="653"/>
      <c r="AY477" s="653"/>
      <c r="AZ477" s="653"/>
      <c r="BA477" s="653"/>
      <c r="BB477" s="653"/>
      <c r="BC477" s="653"/>
      <c r="BD477" s="653"/>
      <c r="BE477" s="653"/>
      <c r="BF477" s="653"/>
      <c r="BG477" s="653"/>
      <c r="BH477" s="653"/>
      <c r="BI477" s="653"/>
      <c r="BJ477" s="653"/>
      <c r="BK477" s="653"/>
      <c r="BL477" s="653"/>
      <c r="BM477" s="653"/>
      <c r="BN477" s="653"/>
      <c r="BO477" s="653"/>
      <c r="BP477" s="653"/>
      <c r="BQ477" s="653"/>
      <c r="BR477" s="653"/>
      <c r="BS477" s="653"/>
      <c r="BT477" s="653"/>
      <c r="BU477" s="653"/>
      <c r="BV477" s="653"/>
      <c r="BW477" s="653"/>
      <c r="BX477" s="653"/>
      <c r="BY477" s="653"/>
      <c r="BZ477" s="653"/>
      <c r="CA477" s="653"/>
      <c r="CB477" s="653"/>
      <c r="CC477" s="653"/>
      <c r="CD477" s="653"/>
      <c r="CE477" s="653"/>
      <c r="CF477" s="653"/>
      <c r="CG477" s="653"/>
      <c r="CH477" s="653"/>
      <c r="CI477" s="653"/>
      <c r="CJ477" s="653"/>
      <c r="CK477" s="653"/>
      <c r="CL477" s="653"/>
      <c r="CM477" s="653"/>
      <c r="CN477" s="653"/>
      <c r="CO477" s="653"/>
      <c r="CP477" s="653"/>
      <c r="CQ477" s="653"/>
      <c r="CR477" s="653"/>
      <c r="CS477" s="653"/>
      <c r="CT477" s="653"/>
      <c r="CU477" s="653"/>
      <c r="CV477" s="653"/>
      <c r="CW477" s="653"/>
      <c r="CX477" s="653"/>
      <c r="CY477" s="653"/>
      <c r="CZ477" s="653"/>
      <c r="DA477" s="653"/>
      <c r="DB477" s="653"/>
      <c r="DC477" s="653"/>
      <c r="DD477" s="653"/>
      <c r="DE477" s="653"/>
      <c r="DF477" s="653"/>
      <c r="DG477" s="653"/>
      <c r="DH477" s="653"/>
      <c r="DI477" s="653"/>
      <c r="DJ477" s="653"/>
      <c r="DK477" s="653"/>
      <c r="DL477" s="653"/>
      <c r="DM477" s="653"/>
      <c r="DN477" s="653"/>
      <c r="DO477" s="653"/>
      <c r="DP477" s="653"/>
      <c r="DQ477" s="653"/>
      <c r="DR477" s="653"/>
      <c r="DS477" s="653"/>
      <c r="DT477" s="653"/>
      <c r="DU477" s="653"/>
      <c r="DV477" s="653"/>
      <c r="DW477" s="653"/>
      <c r="DX477" s="653"/>
      <c r="DY477" s="653"/>
      <c r="DZ477" s="653"/>
      <c r="EA477" s="653"/>
      <c r="EB477" s="653"/>
      <c r="EC477" s="653"/>
      <c r="ED477" s="653"/>
      <c r="EE477" s="653"/>
      <c r="EF477" s="653"/>
      <c r="EG477" s="653"/>
      <c r="EH477" s="653"/>
      <c r="EI477" s="653"/>
      <c r="EJ477" s="653"/>
      <c r="EK477" s="653"/>
      <c r="EL477" s="653"/>
      <c r="EM477" s="653"/>
      <c r="EN477" s="653"/>
      <c r="EO477" s="653"/>
      <c r="EP477" s="653"/>
      <c r="EQ477" s="653"/>
      <c r="ER477" s="653"/>
      <c r="ES477" s="653"/>
      <c r="ET477" s="653"/>
      <c r="EU477" s="653"/>
      <c r="EV477" s="653"/>
      <c r="EW477" s="653"/>
      <c r="EX477" s="653"/>
      <c r="EY477" s="653"/>
      <c r="EZ477" s="653"/>
      <c r="FA477" s="653"/>
      <c r="FB477" s="653"/>
      <c r="FC477" s="653"/>
      <c r="FD477" s="653"/>
      <c r="FE477" s="653"/>
      <c r="FF477" s="653"/>
      <c r="HL477" s="311">
        <v>2400</v>
      </c>
      <c r="IF477" s="311">
        <v>2800</v>
      </c>
      <c r="IU477" s="17">
        <v>4300</v>
      </c>
    </row>
    <row r="478" spans="1:255" s="17" customFormat="1" ht="21.75" customHeight="1" thickBot="1">
      <c r="A478" s="202" t="s">
        <v>85</v>
      </c>
      <c r="B478" s="345" t="s">
        <v>102</v>
      </c>
      <c r="C478" s="345" t="s">
        <v>145</v>
      </c>
      <c r="D478" s="163" t="s">
        <v>88</v>
      </c>
      <c r="E478" s="163"/>
      <c r="F478" s="163"/>
      <c r="G478" s="17" t="s">
        <v>191</v>
      </c>
      <c r="H478" s="311">
        <v>3800</v>
      </c>
      <c r="I478" s="166">
        <f t="shared" si="77"/>
        <v>3800</v>
      </c>
      <c r="J478" s="90">
        <f t="shared" si="78"/>
        <v>3800</v>
      </c>
      <c r="K478" s="164"/>
      <c r="L478" s="656">
        <v>45655</v>
      </c>
      <c r="M478" s="785">
        <v>45304</v>
      </c>
      <c r="N478" s="163" t="s">
        <v>45</v>
      </c>
      <c r="O478" s="164"/>
      <c r="P478" s="164"/>
      <c r="Q478" s="164"/>
      <c r="R478" s="164"/>
      <c r="S478" s="653"/>
      <c r="T478" s="653"/>
      <c r="U478" s="653"/>
      <c r="V478" s="653"/>
      <c r="W478" s="653"/>
      <c r="X478" s="653"/>
      <c r="Y478" s="653"/>
      <c r="Z478" s="653"/>
      <c r="AA478" s="653"/>
      <c r="AB478" s="653"/>
      <c r="AC478" s="653"/>
      <c r="AD478" s="653"/>
      <c r="AE478" s="653"/>
      <c r="AF478" s="653"/>
      <c r="AG478" s="653"/>
      <c r="AH478" s="653"/>
      <c r="AI478" s="653"/>
      <c r="AJ478" s="653"/>
      <c r="AK478" s="653"/>
      <c r="AL478" s="653"/>
      <c r="AM478" s="653"/>
      <c r="AN478" s="653"/>
      <c r="AO478" s="653"/>
      <c r="AP478" s="653"/>
      <c r="AQ478" s="653"/>
      <c r="AR478" s="653"/>
      <c r="AS478" s="653"/>
      <c r="AT478" s="653"/>
      <c r="AU478" s="653"/>
      <c r="AV478" s="653"/>
      <c r="AW478" s="653"/>
      <c r="AX478" s="653"/>
      <c r="AY478" s="653"/>
      <c r="AZ478" s="653"/>
      <c r="BA478" s="653"/>
      <c r="BB478" s="653"/>
      <c r="BC478" s="653"/>
      <c r="BD478" s="653"/>
      <c r="BE478" s="653"/>
      <c r="BF478" s="653"/>
      <c r="BG478" s="653"/>
      <c r="BH478" s="653"/>
      <c r="BI478" s="653"/>
      <c r="BJ478" s="653"/>
      <c r="BK478" s="653"/>
      <c r="BL478" s="653"/>
      <c r="BM478" s="653"/>
      <c r="BN478" s="653"/>
      <c r="BO478" s="653"/>
      <c r="BP478" s="653"/>
      <c r="BQ478" s="653"/>
      <c r="BR478" s="653"/>
      <c r="BS478" s="653"/>
      <c r="BT478" s="653"/>
      <c r="BU478" s="653"/>
      <c r="BV478" s="653"/>
      <c r="BW478" s="653"/>
      <c r="BX478" s="653"/>
      <c r="BY478" s="653"/>
      <c r="BZ478" s="653"/>
      <c r="CA478" s="653"/>
      <c r="CB478" s="653"/>
      <c r="CC478" s="653"/>
      <c r="CD478" s="653"/>
      <c r="CE478" s="653"/>
      <c r="CF478" s="653"/>
      <c r="CG478" s="653"/>
      <c r="CH478" s="653"/>
      <c r="CI478" s="653"/>
      <c r="CJ478" s="653"/>
      <c r="CK478" s="653"/>
      <c r="CL478" s="653"/>
      <c r="CM478" s="653"/>
      <c r="CN478" s="653"/>
      <c r="CO478" s="653"/>
      <c r="CP478" s="653"/>
      <c r="CQ478" s="653"/>
      <c r="CR478" s="653"/>
      <c r="CS478" s="653"/>
      <c r="CT478" s="653"/>
      <c r="CU478" s="653"/>
      <c r="CV478" s="653"/>
      <c r="CW478" s="653"/>
      <c r="CX478" s="653"/>
      <c r="CY478" s="653"/>
      <c r="CZ478" s="653"/>
      <c r="DA478" s="653"/>
      <c r="DB478" s="653"/>
      <c r="DC478" s="653"/>
      <c r="DD478" s="653"/>
      <c r="DE478" s="653"/>
      <c r="DF478" s="653"/>
      <c r="DG478" s="653"/>
      <c r="DH478" s="653"/>
      <c r="DI478" s="653"/>
      <c r="DJ478" s="653"/>
      <c r="DK478" s="653"/>
      <c r="DL478" s="653"/>
      <c r="DM478" s="653"/>
      <c r="DN478" s="653"/>
      <c r="DO478" s="653"/>
      <c r="DP478" s="653"/>
      <c r="DQ478" s="653"/>
      <c r="DR478" s="653"/>
      <c r="DS478" s="653"/>
      <c r="DT478" s="653"/>
      <c r="DU478" s="653"/>
      <c r="DV478" s="653"/>
      <c r="DW478" s="653"/>
      <c r="DX478" s="653"/>
      <c r="DY478" s="653"/>
      <c r="DZ478" s="653"/>
      <c r="EA478" s="653"/>
      <c r="EB478" s="653"/>
      <c r="EC478" s="653"/>
      <c r="ED478" s="653"/>
      <c r="EE478" s="653"/>
      <c r="EF478" s="653"/>
      <c r="EG478" s="653"/>
      <c r="EH478" s="653"/>
      <c r="EI478" s="653"/>
      <c r="EJ478" s="653"/>
      <c r="EK478" s="653"/>
      <c r="EL478" s="653"/>
      <c r="EM478" s="653"/>
      <c r="EN478" s="653"/>
      <c r="EO478" s="653"/>
      <c r="EP478" s="653"/>
      <c r="EQ478" s="653"/>
      <c r="ER478" s="653"/>
      <c r="ES478" s="653"/>
      <c r="ET478" s="653"/>
      <c r="EU478" s="653"/>
      <c r="EV478" s="653"/>
      <c r="EW478" s="653"/>
      <c r="EX478" s="653"/>
      <c r="EY478" s="653"/>
      <c r="EZ478" s="653"/>
      <c r="FA478" s="653"/>
      <c r="FB478" s="653"/>
      <c r="FC478" s="653"/>
      <c r="FD478" s="653"/>
      <c r="FE478" s="653"/>
      <c r="FF478" s="653"/>
      <c r="HL478" s="311">
        <v>1900</v>
      </c>
      <c r="IF478" s="311">
        <v>1000</v>
      </c>
      <c r="IU478" s="17">
        <v>900</v>
      </c>
    </row>
    <row r="479" spans="1:255" s="17" customFormat="1" ht="21.75" customHeight="1">
      <c r="A479" s="202" t="s">
        <v>85</v>
      </c>
      <c r="B479" s="431" t="s">
        <v>146</v>
      </c>
      <c r="C479" s="318" t="s">
        <v>147</v>
      </c>
      <c r="D479" s="163" t="s">
        <v>88</v>
      </c>
      <c r="E479" s="163"/>
      <c r="F479" s="163"/>
      <c r="G479" s="17" t="s">
        <v>191</v>
      </c>
      <c r="H479" s="311">
        <v>2100</v>
      </c>
      <c r="I479" s="166">
        <f t="shared" si="77"/>
        <v>2100</v>
      </c>
      <c r="J479" s="90">
        <f t="shared" si="78"/>
        <v>2100</v>
      </c>
      <c r="K479" s="164"/>
      <c r="L479" s="656">
        <v>45655</v>
      </c>
      <c r="M479" s="785">
        <v>45304</v>
      </c>
      <c r="N479" s="163" t="s">
        <v>45</v>
      </c>
      <c r="O479" s="164"/>
      <c r="P479" s="164"/>
      <c r="Q479" s="164"/>
      <c r="R479" s="164"/>
      <c r="S479" s="653"/>
      <c r="T479" s="653"/>
      <c r="U479" s="653"/>
      <c r="V479" s="653"/>
      <c r="W479" s="653"/>
      <c r="X479" s="653"/>
      <c r="Y479" s="653"/>
      <c r="Z479" s="653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53"/>
      <c r="BL479" s="653"/>
      <c r="BM479" s="653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  <c r="BX479" s="653"/>
      <c r="BY479" s="653"/>
      <c r="BZ479" s="653"/>
      <c r="CA479" s="653"/>
      <c r="CB479" s="653"/>
      <c r="CC479" s="653"/>
      <c r="CD479" s="653"/>
      <c r="CE479" s="653"/>
      <c r="CF479" s="653"/>
      <c r="CG479" s="653"/>
      <c r="CH479" s="653"/>
      <c r="CI479" s="653"/>
      <c r="CJ479" s="653"/>
      <c r="CK479" s="653"/>
      <c r="CL479" s="653"/>
      <c r="CM479" s="653"/>
      <c r="CN479" s="653"/>
      <c r="CO479" s="653"/>
      <c r="CP479" s="653"/>
      <c r="CQ479" s="653"/>
      <c r="CR479" s="653"/>
      <c r="CS479" s="653"/>
      <c r="CT479" s="653"/>
      <c r="CU479" s="653"/>
      <c r="CV479" s="653"/>
      <c r="CW479" s="653"/>
      <c r="CX479" s="653"/>
      <c r="CY479" s="653"/>
      <c r="CZ479" s="653"/>
      <c r="DA479" s="653"/>
      <c r="DB479" s="653"/>
      <c r="DC479" s="653"/>
      <c r="DD479" s="653"/>
      <c r="DE479" s="653"/>
      <c r="DF479" s="653"/>
      <c r="DG479" s="653"/>
      <c r="DH479" s="653"/>
      <c r="DI479" s="653"/>
      <c r="DJ479" s="653"/>
      <c r="DK479" s="653"/>
      <c r="DL479" s="653"/>
      <c r="DM479" s="653"/>
      <c r="DN479" s="653"/>
      <c r="DO479" s="653"/>
      <c r="DP479" s="653"/>
      <c r="DQ479" s="653"/>
      <c r="DR479" s="653"/>
      <c r="DS479" s="653"/>
      <c r="DT479" s="653"/>
      <c r="DU479" s="653"/>
      <c r="DV479" s="653"/>
      <c r="DW479" s="653"/>
      <c r="DX479" s="653"/>
      <c r="DY479" s="653"/>
      <c r="DZ479" s="653"/>
      <c r="EA479" s="653"/>
      <c r="EB479" s="653"/>
      <c r="EC479" s="653"/>
      <c r="ED479" s="653"/>
      <c r="EE479" s="653"/>
      <c r="EF479" s="653"/>
      <c r="EG479" s="653"/>
      <c r="EH479" s="653"/>
      <c r="EI479" s="653"/>
      <c r="EJ479" s="653"/>
      <c r="EK479" s="653"/>
      <c r="EL479" s="653"/>
      <c r="EM479" s="653"/>
      <c r="EN479" s="653"/>
      <c r="EO479" s="653"/>
      <c r="EP479" s="653"/>
      <c r="EQ479" s="653"/>
      <c r="ER479" s="653"/>
      <c r="ES479" s="653"/>
      <c r="ET479" s="653"/>
      <c r="EU479" s="653"/>
      <c r="EV479" s="653"/>
      <c r="EW479" s="653"/>
      <c r="EX479" s="653"/>
      <c r="EY479" s="653"/>
      <c r="EZ479" s="653"/>
      <c r="FA479" s="653"/>
      <c r="FB479" s="653"/>
      <c r="FC479" s="653"/>
      <c r="FD479" s="653"/>
      <c r="FE479" s="653"/>
      <c r="FF479" s="653"/>
      <c r="HL479" s="311">
        <v>300</v>
      </c>
      <c r="IF479" s="311">
        <v>1000</v>
      </c>
      <c r="IU479" s="17">
        <v>800</v>
      </c>
    </row>
    <row r="480" spans="1:255" s="17" customFormat="1" ht="21.75" customHeight="1">
      <c r="A480" s="202" t="s">
        <v>85</v>
      </c>
      <c r="B480" s="427" t="s">
        <v>148</v>
      </c>
      <c r="C480" s="316" t="s">
        <v>149</v>
      </c>
      <c r="D480" s="163" t="s">
        <v>88</v>
      </c>
      <c r="E480" s="163"/>
      <c r="F480" s="163"/>
      <c r="G480" s="17" t="s">
        <v>191</v>
      </c>
      <c r="H480" s="311">
        <v>2100</v>
      </c>
      <c r="I480" s="166">
        <f t="shared" si="77"/>
        <v>2100</v>
      </c>
      <c r="J480" s="90">
        <f t="shared" si="78"/>
        <v>2100</v>
      </c>
      <c r="K480" s="164"/>
      <c r="L480" s="656">
        <v>45655</v>
      </c>
      <c r="M480" s="785">
        <v>45304</v>
      </c>
      <c r="N480" s="163" t="s">
        <v>45</v>
      </c>
      <c r="O480" s="164"/>
      <c r="P480" s="164"/>
      <c r="Q480" s="164"/>
      <c r="R480" s="164"/>
      <c r="S480" s="653"/>
      <c r="T480" s="653"/>
      <c r="U480" s="653"/>
      <c r="V480" s="653"/>
      <c r="W480" s="653"/>
      <c r="X480" s="653"/>
      <c r="Y480" s="653"/>
      <c r="Z480" s="653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53"/>
      <c r="BL480" s="653"/>
      <c r="BM480" s="653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  <c r="BX480" s="653"/>
      <c r="BY480" s="653"/>
      <c r="BZ480" s="653"/>
      <c r="CA480" s="653"/>
      <c r="CB480" s="653"/>
      <c r="CC480" s="653"/>
      <c r="CD480" s="653"/>
      <c r="CE480" s="653"/>
      <c r="CF480" s="653"/>
      <c r="CG480" s="653"/>
      <c r="CH480" s="653"/>
      <c r="CI480" s="653"/>
      <c r="CJ480" s="653"/>
      <c r="CK480" s="653"/>
      <c r="CL480" s="653"/>
      <c r="CM480" s="653"/>
      <c r="CN480" s="653"/>
      <c r="CO480" s="653"/>
      <c r="CP480" s="653"/>
      <c r="CQ480" s="653"/>
      <c r="CR480" s="653"/>
      <c r="CS480" s="653"/>
      <c r="CT480" s="653"/>
      <c r="CU480" s="653"/>
      <c r="CV480" s="653"/>
      <c r="CW480" s="653"/>
      <c r="CX480" s="653"/>
      <c r="CY480" s="653"/>
      <c r="CZ480" s="653"/>
      <c r="DA480" s="653"/>
      <c r="DB480" s="653"/>
      <c r="DC480" s="653"/>
      <c r="DD480" s="653"/>
      <c r="DE480" s="653"/>
      <c r="DF480" s="653"/>
      <c r="DG480" s="653"/>
      <c r="DH480" s="653"/>
      <c r="DI480" s="653"/>
      <c r="DJ480" s="653"/>
      <c r="DK480" s="653"/>
      <c r="DL480" s="653"/>
      <c r="DM480" s="653"/>
      <c r="DN480" s="653"/>
      <c r="DO480" s="653"/>
      <c r="DP480" s="653"/>
      <c r="DQ480" s="653"/>
      <c r="DR480" s="653"/>
      <c r="DS480" s="653"/>
      <c r="DT480" s="653"/>
      <c r="DU480" s="653"/>
      <c r="DV480" s="653"/>
      <c r="DW480" s="653"/>
      <c r="DX480" s="653"/>
      <c r="DY480" s="653"/>
      <c r="DZ480" s="653"/>
      <c r="EA480" s="653"/>
      <c r="EB480" s="653"/>
      <c r="EC480" s="653"/>
      <c r="ED480" s="653"/>
      <c r="EE480" s="653"/>
      <c r="EF480" s="653"/>
      <c r="EG480" s="653"/>
      <c r="EH480" s="653"/>
      <c r="EI480" s="653"/>
      <c r="EJ480" s="653"/>
      <c r="EK480" s="653"/>
      <c r="EL480" s="653"/>
      <c r="EM480" s="653"/>
      <c r="EN480" s="653"/>
      <c r="EO480" s="653"/>
      <c r="EP480" s="653"/>
      <c r="EQ480" s="653"/>
      <c r="ER480" s="653"/>
      <c r="ES480" s="653"/>
      <c r="ET480" s="653"/>
      <c r="EU480" s="653"/>
      <c r="EV480" s="653"/>
      <c r="EW480" s="653"/>
      <c r="EX480" s="653"/>
      <c r="EY480" s="653"/>
      <c r="EZ480" s="653"/>
      <c r="FA480" s="653"/>
      <c r="FB480" s="653"/>
      <c r="FC480" s="653"/>
      <c r="FD480" s="653"/>
      <c r="FE480" s="653"/>
      <c r="FF480" s="653"/>
      <c r="HL480" s="311">
        <v>200</v>
      </c>
      <c r="IF480" s="311">
        <v>1000</v>
      </c>
      <c r="IU480" s="17">
        <v>900</v>
      </c>
    </row>
    <row r="481" spans="1:305" s="17" customFormat="1" ht="21.75" customHeight="1">
      <c r="A481" s="202" t="s">
        <v>85</v>
      </c>
      <c r="B481" s="427" t="s">
        <v>150</v>
      </c>
      <c r="C481" s="316" t="s">
        <v>151</v>
      </c>
      <c r="D481" s="163" t="s">
        <v>88</v>
      </c>
      <c r="E481" s="163"/>
      <c r="F481" s="163"/>
      <c r="G481" s="17" t="s">
        <v>191</v>
      </c>
      <c r="H481" s="311">
        <v>0</v>
      </c>
      <c r="I481" s="166">
        <f t="shared" si="77"/>
        <v>0</v>
      </c>
      <c r="J481" s="90">
        <f t="shared" si="78"/>
        <v>0</v>
      </c>
      <c r="K481" s="164"/>
      <c r="L481" s="656">
        <v>45655</v>
      </c>
      <c r="M481" s="785">
        <v>45304</v>
      </c>
      <c r="N481" s="163" t="s">
        <v>45</v>
      </c>
      <c r="O481" s="164"/>
      <c r="P481" s="164"/>
      <c r="Q481" s="164"/>
      <c r="R481" s="164"/>
      <c r="S481" s="653"/>
      <c r="T481" s="653"/>
      <c r="U481" s="653"/>
      <c r="V481" s="653"/>
      <c r="W481" s="653"/>
      <c r="X481" s="653"/>
      <c r="Y481" s="653"/>
      <c r="Z481" s="653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653"/>
      <c r="BL481" s="653"/>
      <c r="BM481" s="653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  <c r="BX481" s="653"/>
      <c r="BY481" s="653"/>
      <c r="BZ481" s="653"/>
      <c r="CA481" s="653"/>
      <c r="CB481" s="653"/>
      <c r="CC481" s="653"/>
      <c r="CD481" s="653"/>
      <c r="CE481" s="653"/>
      <c r="CF481" s="653"/>
      <c r="CG481" s="653"/>
      <c r="CH481" s="653"/>
      <c r="CI481" s="653"/>
      <c r="CJ481" s="653"/>
      <c r="CK481" s="653"/>
      <c r="CL481" s="653"/>
      <c r="CM481" s="653"/>
      <c r="CN481" s="653"/>
      <c r="CO481" s="653"/>
      <c r="CP481" s="653"/>
      <c r="CQ481" s="653"/>
      <c r="CR481" s="653"/>
      <c r="CS481" s="653"/>
      <c r="CT481" s="653"/>
      <c r="CU481" s="653"/>
      <c r="CV481" s="653"/>
      <c r="CW481" s="653"/>
      <c r="CX481" s="653"/>
      <c r="CY481" s="653"/>
      <c r="CZ481" s="653"/>
      <c r="DA481" s="653"/>
      <c r="DB481" s="653"/>
      <c r="DC481" s="653"/>
      <c r="DD481" s="653"/>
      <c r="DE481" s="653"/>
      <c r="DF481" s="653"/>
      <c r="DG481" s="653"/>
      <c r="DH481" s="653"/>
      <c r="DI481" s="653"/>
      <c r="DJ481" s="653"/>
      <c r="DK481" s="653"/>
      <c r="DL481" s="653"/>
      <c r="DM481" s="653"/>
      <c r="DN481" s="653"/>
      <c r="DO481" s="653"/>
      <c r="DP481" s="653"/>
      <c r="DQ481" s="653"/>
      <c r="DR481" s="653"/>
      <c r="DS481" s="653"/>
      <c r="DT481" s="653"/>
      <c r="DU481" s="653"/>
      <c r="DV481" s="653"/>
      <c r="DW481" s="653"/>
      <c r="DX481" s="653"/>
      <c r="DY481" s="653"/>
      <c r="DZ481" s="653"/>
      <c r="EA481" s="653"/>
      <c r="EB481" s="653"/>
      <c r="EC481" s="653"/>
      <c r="ED481" s="653"/>
      <c r="EE481" s="653"/>
      <c r="EF481" s="653"/>
      <c r="EG481" s="653"/>
      <c r="EH481" s="653"/>
      <c r="EI481" s="653"/>
      <c r="EJ481" s="653"/>
      <c r="EK481" s="653"/>
      <c r="EL481" s="653"/>
      <c r="EM481" s="653"/>
      <c r="EN481" s="653"/>
      <c r="EO481" s="653"/>
      <c r="EP481" s="653"/>
      <c r="EQ481" s="653"/>
      <c r="ER481" s="653"/>
      <c r="ES481" s="653"/>
      <c r="ET481" s="653"/>
      <c r="EU481" s="653"/>
      <c r="EV481" s="653"/>
      <c r="EW481" s="653"/>
      <c r="EX481" s="653"/>
      <c r="EY481" s="653"/>
      <c r="EZ481" s="653"/>
      <c r="FA481" s="653"/>
      <c r="FB481" s="653"/>
      <c r="FC481" s="653"/>
      <c r="FD481" s="653"/>
      <c r="FE481" s="653"/>
      <c r="FF481" s="653"/>
      <c r="HL481" s="311">
        <v>0</v>
      </c>
      <c r="IF481" s="311">
        <v>0</v>
      </c>
      <c r="IU481" s="17">
        <v>0</v>
      </c>
    </row>
    <row r="482" spans="1:305" s="17" customFormat="1" ht="21.75" customHeight="1">
      <c r="A482" s="202" t="s">
        <v>85</v>
      </c>
      <c r="B482" s="427" t="s">
        <v>152</v>
      </c>
      <c r="C482" s="316" t="s">
        <v>153</v>
      </c>
      <c r="D482" s="163" t="s">
        <v>88</v>
      </c>
      <c r="E482" s="163"/>
      <c r="F482" s="163"/>
      <c r="G482" s="17" t="s">
        <v>191</v>
      </c>
      <c r="H482" s="311">
        <v>0</v>
      </c>
      <c r="I482" s="166">
        <f t="shared" si="77"/>
        <v>0</v>
      </c>
      <c r="J482" s="90">
        <f t="shared" si="78"/>
        <v>0</v>
      </c>
      <c r="K482" s="164"/>
      <c r="L482" s="656">
        <v>45655</v>
      </c>
      <c r="M482" s="785">
        <v>45304</v>
      </c>
      <c r="N482" s="163" t="s">
        <v>45</v>
      </c>
      <c r="O482" s="164"/>
      <c r="P482" s="164"/>
      <c r="Q482" s="164"/>
      <c r="R482" s="164"/>
      <c r="S482" s="653"/>
      <c r="T482" s="653"/>
      <c r="U482" s="653"/>
      <c r="V482" s="653"/>
      <c r="W482" s="653"/>
      <c r="X482" s="653"/>
      <c r="Y482" s="653"/>
      <c r="Z482" s="653"/>
      <c r="AA482" s="653"/>
      <c r="AB482" s="653"/>
      <c r="AC482" s="653"/>
      <c r="AD482" s="653"/>
      <c r="AE482" s="653"/>
      <c r="AF482" s="653"/>
      <c r="AG482" s="653"/>
      <c r="AH482" s="653"/>
      <c r="AI482" s="653"/>
      <c r="AJ482" s="653"/>
      <c r="AK482" s="653"/>
      <c r="AL482" s="653"/>
      <c r="AM482" s="653"/>
      <c r="AN482" s="653"/>
      <c r="AO482" s="653"/>
      <c r="AP482" s="653"/>
      <c r="AQ482" s="653"/>
      <c r="AR482" s="653"/>
      <c r="AS482" s="653"/>
      <c r="AT482" s="653"/>
      <c r="AU482" s="653"/>
      <c r="AV482" s="653"/>
      <c r="AW482" s="653"/>
      <c r="AX482" s="653"/>
      <c r="AY482" s="653"/>
      <c r="AZ482" s="653"/>
      <c r="BA482" s="653"/>
      <c r="BB482" s="653"/>
      <c r="BC482" s="653"/>
      <c r="BD482" s="653"/>
      <c r="BE482" s="653"/>
      <c r="BF482" s="653"/>
      <c r="BG482" s="653"/>
      <c r="BH482" s="653"/>
      <c r="BI482" s="653"/>
      <c r="BJ482" s="653"/>
      <c r="BK482" s="653"/>
      <c r="BL482" s="653"/>
      <c r="BM482" s="653"/>
      <c r="BN482" s="653"/>
      <c r="BO482" s="653"/>
      <c r="BP482" s="653"/>
      <c r="BQ482" s="653"/>
      <c r="BR482" s="653"/>
      <c r="BS482" s="653"/>
      <c r="BT482" s="653"/>
      <c r="BU482" s="653"/>
      <c r="BV482" s="653"/>
      <c r="BW482" s="653"/>
      <c r="BX482" s="653"/>
      <c r="BY482" s="653"/>
      <c r="BZ482" s="653"/>
      <c r="CA482" s="653"/>
      <c r="CB482" s="653"/>
      <c r="CC482" s="653"/>
      <c r="CD482" s="653"/>
      <c r="CE482" s="653"/>
      <c r="CF482" s="653"/>
      <c r="CG482" s="653"/>
      <c r="CH482" s="653"/>
      <c r="CI482" s="653"/>
      <c r="CJ482" s="653"/>
      <c r="CK482" s="653"/>
      <c r="CL482" s="653"/>
      <c r="CM482" s="653"/>
      <c r="CN482" s="653"/>
      <c r="CO482" s="653"/>
      <c r="CP482" s="653"/>
      <c r="CQ482" s="653"/>
      <c r="CR482" s="653"/>
      <c r="CS482" s="653"/>
      <c r="CT482" s="653"/>
      <c r="CU482" s="653"/>
      <c r="CV482" s="653"/>
      <c r="CW482" s="653"/>
      <c r="CX482" s="653"/>
      <c r="CY482" s="653"/>
      <c r="CZ482" s="653"/>
      <c r="DA482" s="653"/>
      <c r="DB482" s="653"/>
      <c r="DC482" s="653"/>
      <c r="DD482" s="653"/>
      <c r="DE482" s="653"/>
      <c r="DF482" s="653"/>
      <c r="DG482" s="653"/>
      <c r="DH482" s="653"/>
      <c r="DI482" s="653"/>
      <c r="DJ482" s="653"/>
      <c r="DK482" s="653"/>
      <c r="DL482" s="653"/>
      <c r="DM482" s="653"/>
      <c r="DN482" s="653"/>
      <c r="DO482" s="653"/>
      <c r="DP482" s="653"/>
      <c r="DQ482" s="653"/>
      <c r="DR482" s="653"/>
      <c r="DS482" s="653"/>
      <c r="DT482" s="653"/>
      <c r="DU482" s="653"/>
      <c r="DV482" s="653"/>
      <c r="DW482" s="653"/>
      <c r="DX482" s="653"/>
      <c r="DY482" s="653"/>
      <c r="DZ482" s="653"/>
      <c r="EA482" s="653"/>
      <c r="EB482" s="653"/>
      <c r="EC482" s="653"/>
      <c r="ED482" s="653"/>
      <c r="EE482" s="653"/>
      <c r="EF482" s="653"/>
      <c r="EG482" s="653"/>
      <c r="EH482" s="653"/>
      <c r="EI482" s="653"/>
      <c r="EJ482" s="653"/>
      <c r="EK482" s="653"/>
      <c r="EL482" s="653"/>
      <c r="EM482" s="653"/>
      <c r="EN482" s="653"/>
      <c r="EO482" s="653"/>
      <c r="EP482" s="653"/>
      <c r="EQ482" s="653"/>
      <c r="ER482" s="653"/>
      <c r="ES482" s="653"/>
      <c r="ET482" s="653"/>
      <c r="EU482" s="653"/>
      <c r="EV482" s="653"/>
      <c r="EW482" s="653"/>
      <c r="EX482" s="653"/>
      <c r="EY482" s="653"/>
      <c r="EZ482" s="653"/>
      <c r="FA482" s="653"/>
      <c r="FB482" s="653"/>
      <c r="FC482" s="653"/>
      <c r="FD482" s="653"/>
      <c r="FE482" s="653"/>
      <c r="FF482" s="653"/>
      <c r="HL482" s="311">
        <v>0</v>
      </c>
      <c r="IF482" s="311">
        <v>0</v>
      </c>
      <c r="IU482" s="17">
        <v>0</v>
      </c>
    </row>
    <row r="483" spans="1:305" s="17" customFormat="1" ht="21.75" customHeight="1">
      <c r="A483" s="202" t="s">
        <v>85</v>
      </c>
      <c r="B483" s="427" t="s">
        <v>154</v>
      </c>
      <c r="C483" s="316" t="s">
        <v>155</v>
      </c>
      <c r="D483" s="163" t="s">
        <v>88</v>
      </c>
      <c r="E483" s="163"/>
      <c r="F483" s="163"/>
      <c r="G483" s="17" t="s">
        <v>191</v>
      </c>
      <c r="H483" s="311">
        <v>0</v>
      </c>
      <c r="I483" s="166">
        <f t="shared" si="77"/>
        <v>0</v>
      </c>
      <c r="J483" s="90">
        <f t="shared" si="78"/>
        <v>0</v>
      </c>
      <c r="K483" s="164"/>
      <c r="L483" s="656">
        <v>45655</v>
      </c>
      <c r="M483" s="785">
        <v>45304</v>
      </c>
      <c r="N483" s="163" t="s">
        <v>45</v>
      </c>
      <c r="O483" s="164"/>
      <c r="P483" s="164"/>
      <c r="Q483" s="164"/>
      <c r="R483" s="164"/>
      <c r="S483" s="653"/>
      <c r="T483" s="653"/>
      <c r="U483" s="653"/>
      <c r="V483" s="653"/>
      <c r="W483" s="653"/>
      <c r="X483" s="653"/>
      <c r="Y483" s="653"/>
      <c r="Z483" s="653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53"/>
      <c r="BL483" s="653"/>
      <c r="BM483" s="653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  <c r="BX483" s="653"/>
      <c r="BY483" s="653"/>
      <c r="BZ483" s="653"/>
      <c r="CA483" s="653"/>
      <c r="CB483" s="653"/>
      <c r="CC483" s="653"/>
      <c r="CD483" s="653"/>
      <c r="CE483" s="653"/>
      <c r="CF483" s="653"/>
      <c r="CG483" s="653"/>
      <c r="CH483" s="653"/>
      <c r="CI483" s="653"/>
      <c r="CJ483" s="653"/>
      <c r="CK483" s="653"/>
      <c r="CL483" s="653"/>
      <c r="CM483" s="653"/>
      <c r="CN483" s="653"/>
      <c r="CO483" s="653"/>
      <c r="CP483" s="653"/>
      <c r="CQ483" s="653"/>
      <c r="CR483" s="653"/>
      <c r="CS483" s="653"/>
      <c r="CT483" s="653"/>
      <c r="CU483" s="653"/>
      <c r="CV483" s="653"/>
      <c r="CW483" s="653"/>
      <c r="CX483" s="653"/>
      <c r="CY483" s="653"/>
      <c r="CZ483" s="653"/>
      <c r="DA483" s="653"/>
      <c r="DB483" s="653"/>
      <c r="DC483" s="653"/>
      <c r="DD483" s="653"/>
      <c r="DE483" s="653"/>
      <c r="DF483" s="653"/>
      <c r="DG483" s="653"/>
      <c r="DH483" s="653"/>
      <c r="DI483" s="653"/>
      <c r="DJ483" s="653"/>
      <c r="DK483" s="653"/>
      <c r="DL483" s="653"/>
      <c r="DM483" s="653"/>
      <c r="DN483" s="653"/>
      <c r="DO483" s="653"/>
      <c r="DP483" s="653"/>
      <c r="DQ483" s="653"/>
      <c r="DR483" s="653"/>
      <c r="DS483" s="653"/>
      <c r="DT483" s="653"/>
      <c r="DU483" s="653"/>
      <c r="DV483" s="653"/>
      <c r="DW483" s="653"/>
      <c r="DX483" s="653"/>
      <c r="DY483" s="653"/>
      <c r="DZ483" s="653"/>
      <c r="EA483" s="653"/>
      <c r="EB483" s="653"/>
      <c r="EC483" s="653"/>
      <c r="ED483" s="653"/>
      <c r="EE483" s="653"/>
      <c r="EF483" s="653"/>
      <c r="EG483" s="653"/>
      <c r="EH483" s="653"/>
      <c r="EI483" s="653"/>
      <c r="EJ483" s="653"/>
      <c r="EK483" s="653"/>
      <c r="EL483" s="653"/>
      <c r="EM483" s="653"/>
      <c r="EN483" s="653"/>
      <c r="EO483" s="653"/>
      <c r="EP483" s="653"/>
      <c r="EQ483" s="653"/>
      <c r="ER483" s="653"/>
      <c r="ES483" s="653"/>
      <c r="ET483" s="653"/>
      <c r="EU483" s="653"/>
      <c r="EV483" s="653"/>
      <c r="EW483" s="653"/>
      <c r="EX483" s="653"/>
      <c r="EY483" s="653"/>
      <c r="EZ483" s="653"/>
      <c r="FA483" s="653"/>
      <c r="FB483" s="653"/>
      <c r="FC483" s="653"/>
      <c r="FD483" s="653"/>
      <c r="FE483" s="653"/>
      <c r="FF483" s="653"/>
      <c r="HL483" s="311">
        <v>0</v>
      </c>
      <c r="IF483" s="311">
        <v>0</v>
      </c>
      <c r="IU483" s="17">
        <v>0</v>
      </c>
    </row>
    <row r="484" spans="1:305" s="17" customFormat="1" ht="21.75" customHeight="1">
      <c r="A484" s="202" t="s">
        <v>85</v>
      </c>
      <c r="B484" s="427" t="s">
        <v>156</v>
      </c>
      <c r="C484" s="316" t="s">
        <v>157</v>
      </c>
      <c r="D484" s="163" t="s">
        <v>88</v>
      </c>
      <c r="E484" s="163"/>
      <c r="F484" s="163"/>
      <c r="G484" s="17" t="s">
        <v>191</v>
      </c>
      <c r="H484" s="311">
        <v>0</v>
      </c>
      <c r="I484" s="166">
        <f t="shared" si="77"/>
        <v>0</v>
      </c>
      <c r="J484" s="90">
        <f t="shared" si="78"/>
        <v>0</v>
      </c>
      <c r="K484" s="164"/>
      <c r="L484" s="656">
        <v>45655</v>
      </c>
      <c r="M484" s="785">
        <v>45304</v>
      </c>
      <c r="N484" s="163" t="s">
        <v>45</v>
      </c>
      <c r="O484" s="164"/>
      <c r="P484" s="164"/>
      <c r="Q484" s="164"/>
      <c r="R484" s="164"/>
      <c r="S484" s="653"/>
      <c r="T484" s="653"/>
      <c r="U484" s="653"/>
      <c r="V484" s="653"/>
      <c r="W484" s="653"/>
      <c r="X484" s="653"/>
      <c r="Y484" s="653"/>
      <c r="Z484" s="653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53"/>
      <c r="BL484" s="653"/>
      <c r="BM484" s="653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  <c r="BX484" s="653"/>
      <c r="BY484" s="653"/>
      <c r="BZ484" s="653"/>
      <c r="CA484" s="653"/>
      <c r="CB484" s="653"/>
      <c r="CC484" s="653"/>
      <c r="CD484" s="653"/>
      <c r="CE484" s="653"/>
      <c r="CF484" s="653"/>
      <c r="CG484" s="653"/>
      <c r="CH484" s="653"/>
      <c r="CI484" s="653"/>
      <c r="CJ484" s="653"/>
      <c r="CK484" s="653"/>
      <c r="CL484" s="653"/>
      <c r="CM484" s="653"/>
      <c r="CN484" s="653"/>
      <c r="CO484" s="653"/>
      <c r="CP484" s="653"/>
      <c r="CQ484" s="653"/>
      <c r="CR484" s="653"/>
      <c r="CS484" s="653"/>
      <c r="CT484" s="653"/>
      <c r="CU484" s="653"/>
      <c r="CV484" s="653"/>
      <c r="CW484" s="653"/>
      <c r="CX484" s="653"/>
      <c r="CY484" s="653"/>
      <c r="CZ484" s="653"/>
      <c r="DA484" s="653"/>
      <c r="DB484" s="653"/>
      <c r="DC484" s="653"/>
      <c r="DD484" s="653"/>
      <c r="DE484" s="653"/>
      <c r="DF484" s="653"/>
      <c r="DG484" s="653"/>
      <c r="DH484" s="653"/>
      <c r="DI484" s="653"/>
      <c r="DJ484" s="653"/>
      <c r="DK484" s="653"/>
      <c r="DL484" s="653"/>
      <c r="DM484" s="653"/>
      <c r="DN484" s="653"/>
      <c r="DO484" s="653"/>
      <c r="DP484" s="653"/>
      <c r="DQ484" s="653"/>
      <c r="DR484" s="653"/>
      <c r="DS484" s="653"/>
      <c r="DT484" s="653"/>
      <c r="DU484" s="653"/>
      <c r="DV484" s="653"/>
      <c r="DW484" s="653"/>
      <c r="DX484" s="653"/>
      <c r="DY484" s="653"/>
      <c r="DZ484" s="653"/>
      <c r="EA484" s="653"/>
      <c r="EB484" s="653"/>
      <c r="EC484" s="653"/>
      <c r="ED484" s="653"/>
      <c r="EE484" s="653"/>
      <c r="EF484" s="653"/>
      <c r="EG484" s="653"/>
      <c r="EH484" s="653"/>
      <c r="EI484" s="653"/>
      <c r="EJ484" s="653"/>
      <c r="EK484" s="653"/>
      <c r="EL484" s="653"/>
      <c r="EM484" s="653"/>
      <c r="EN484" s="653"/>
      <c r="EO484" s="653"/>
      <c r="EP484" s="653"/>
      <c r="EQ484" s="653"/>
      <c r="ER484" s="653"/>
      <c r="ES484" s="653"/>
      <c r="ET484" s="653"/>
      <c r="EU484" s="653"/>
      <c r="EV484" s="653"/>
      <c r="EW484" s="653"/>
      <c r="EX484" s="653"/>
      <c r="EY484" s="653"/>
      <c r="EZ484" s="653"/>
      <c r="FA484" s="653"/>
      <c r="FB484" s="653"/>
      <c r="FC484" s="653"/>
      <c r="FD484" s="653"/>
      <c r="FE484" s="653"/>
      <c r="FF484" s="653"/>
      <c r="HL484" s="311">
        <v>0</v>
      </c>
      <c r="IF484" s="311">
        <v>0</v>
      </c>
      <c r="IU484" s="17">
        <v>0</v>
      </c>
    </row>
    <row r="485" spans="1:305" s="17" customFormat="1" ht="21.75" customHeight="1">
      <c r="A485" s="202" t="s">
        <v>85</v>
      </c>
      <c r="B485" s="427" t="s">
        <v>158</v>
      </c>
      <c r="C485" s="316" t="s">
        <v>159</v>
      </c>
      <c r="D485" s="163" t="s">
        <v>88</v>
      </c>
      <c r="E485" s="163"/>
      <c r="F485" s="163"/>
      <c r="G485" s="17" t="s">
        <v>191</v>
      </c>
      <c r="H485" s="311">
        <v>0</v>
      </c>
      <c r="I485" s="166">
        <f t="shared" si="77"/>
        <v>0</v>
      </c>
      <c r="J485" s="90">
        <f t="shared" si="78"/>
        <v>0</v>
      </c>
      <c r="K485" s="164"/>
      <c r="L485" s="656">
        <v>45655</v>
      </c>
      <c r="M485" s="785">
        <v>45304</v>
      </c>
      <c r="N485" s="163" t="s">
        <v>45</v>
      </c>
      <c r="O485" s="164"/>
      <c r="P485" s="164"/>
      <c r="Q485" s="164"/>
      <c r="R485" s="164"/>
      <c r="S485" s="653"/>
      <c r="T485" s="653"/>
      <c r="U485" s="653"/>
      <c r="V485" s="653"/>
      <c r="W485" s="653"/>
      <c r="X485" s="653"/>
      <c r="Y485" s="653"/>
      <c r="Z485" s="653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653"/>
      <c r="BL485" s="653"/>
      <c r="BM485" s="653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  <c r="BX485" s="653"/>
      <c r="BY485" s="653"/>
      <c r="BZ485" s="653"/>
      <c r="CA485" s="653"/>
      <c r="CB485" s="653"/>
      <c r="CC485" s="653"/>
      <c r="CD485" s="653"/>
      <c r="CE485" s="653"/>
      <c r="CF485" s="653"/>
      <c r="CG485" s="653"/>
      <c r="CH485" s="653"/>
      <c r="CI485" s="653"/>
      <c r="CJ485" s="653"/>
      <c r="CK485" s="653"/>
      <c r="CL485" s="653"/>
      <c r="CM485" s="653"/>
      <c r="CN485" s="653"/>
      <c r="CO485" s="653"/>
      <c r="CP485" s="653"/>
      <c r="CQ485" s="653"/>
      <c r="CR485" s="653"/>
      <c r="CS485" s="653"/>
      <c r="CT485" s="653"/>
      <c r="CU485" s="653"/>
      <c r="CV485" s="653"/>
      <c r="CW485" s="653"/>
      <c r="CX485" s="653"/>
      <c r="CY485" s="653"/>
      <c r="CZ485" s="653"/>
      <c r="DA485" s="653"/>
      <c r="DB485" s="653"/>
      <c r="DC485" s="653"/>
      <c r="DD485" s="653"/>
      <c r="DE485" s="653"/>
      <c r="DF485" s="653"/>
      <c r="DG485" s="653"/>
      <c r="DH485" s="653"/>
      <c r="DI485" s="653"/>
      <c r="DJ485" s="653"/>
      <c r="DK485" s="653"/>
      <c r="DL485" s="653"/>
      <c r="DM485" s="653"/>
      <c r="DN485" s="653"/>
      <c r="DO485" s="653"/>
      <c r="DP485" s="653"/>
      <c r="DQ485" s="653"/>
      <c r="DR485" s="653"/>
      <c r="DS485" s="653"/>
      <c r="DT485" s="653"/>
      <c r="DU485" s="653"/>
      <c r="DV485" s="653"/>
      <c r="DW485" s="653"/>
      <c r="DX485" s="653"/>
      <c r="DY485" s="653"/>
      <c r="DZ485" s="653"/>
      <c r="EA485" s="653"/>
      <c r="EB485" s="653"/>
      <c r="EC485" s="653"/>
      <c r="ED485" s="653"/>
      <c r="EE485" s="653"/>
      <c r="EF485" s="653"/>
      <c r="EG485" s="653"/>
      <c r="EH485" s="653"/>
      <c r="EI485" s="653"/>
      <c r="EJ485" s="653"/>
      <c r="EK485" s="653"/>
      <c r="EL485" s="653"/>
      <c r="EM485" s="653"/>
      <c r="EN485" s="653"/>
      <c r="EO485" s="653"/>
      <c r="EP485" s="653"/>
      <c r="EQ485" s="653"/>
      <c r="ER485" s="653"/>
      <c r="ES485" s="653"/>
      <c r="ET485" s="653"/>
      <c r="EU485" s="653"/>
      <c r="EV485" s="653"/>
      <c r="EW485" s="653"/>
      <c r="EX485" s="653"/>
      <c r="EY485" s="653"/>
      <c r="EZ485" s="653"/>
      <c r="FA485" s="653"/>
      <c r="FB485" s="653"/>
      <c r="FC485" s="653"/>
      <c r="FD485" s="653"/>
      <c r="FE485" s="653"/>
      <c r="FF485" s="653"/>
      <c r="HL485" s="311">
        <v>0</v>
      </c>
      <c r="IF485" s="311">
        <v>0</v>
      </c>
      <c r="IU485" s="17">
        <v>0</v>
      </c>
    </row>
    <row r="486" spans="1:305" s="17" customFormat="1" ht="21.75" customHeight="1">
      <c r="A486" s="202" t="s">
        <v>85</v>
      </c>
      <c r="B486" s="427" t="s">
        <v>160</v>
      </c>
      <c r="C486" s="319" t="s">
        <v>161</v>
      </c>
      <c r="D486" s="163" t="s">
        <v>88</v>
      </c>
      <c r="E486" s="163"/>
      <c r="F486" s="163"/>
      <c r="G486" s="17" t="s">
        <v>191</v>
      </c>
      <c r="H486" s="311">
        <v>4200</v>
      </c>
      <c r="I486" s="166">
        <f t="shared" si="77"/>
        <v>4200</v>
      </c>
      <c r="J486" s="90">
        <f t="shared" si="78"/>
        <v>4200</v>
      </c>
      <c r="K486" s="164"/>
      <c r="L486" s="656">
        <v>45655</v>
      </c>
      <c r="M486" s="785">
        <v>45304</v>
      </c>
      <c r="N486" s="163" t="s">
        <v>45</v>
      </c>
      <c r="O486" s="164"/>
      <c r="P486" s="164"/>
      <c r="Q486" s="164"/>
      <c r="R486" s="164"/>
      <c r="S486" s="653"/>
      <c r="T486" s="653"/>
      <c r="U486" s="653"/>
      <c r="V486" s="653"/>
      <c r="W486" s="653"/>
      <c r="X486" s="653"/>
      <c r="Y486" s="653"/>
      <c r="Z486" s="653"/>
      <c r="AA486" s="653"/>
      <c r="AB486" s="653"/>
      <c r="AC486" s="653"/>
      <c r="AD486" s="653"/>
      <c r="AE486" s="653"/>
      <c r="AF486" s="653"/>
      <c r="AG486" s="653"/>
      <c r="AH486" s="653"/>
      <c r="AI486" s="653"/>
      <c r="AJ486" s="653"/>
      <c r="AK486" s="653"/>
      <c r="AL486" s="653"/>
      <c r="AM486" s="653"/>
      <c r="AN486" s="653"/>
      <c r="AO486" s="653"/>
      <c r="AP486" s="653"/>
      <c r="AQ486" s="653"/>
      <c r="AR486" s="653"/>
      <c r="AS486" s="653"/>
      <c r="AT486" s="653"/>
      <c r="AU486" s="653"/>
      <c r="AV486" s="653"/>
      <c r="AW486" s="653"/>
      <c r="AX486" s="653"/>
      <c r="AY486" s="653"/>
      <c r="AZ486" s="653"/>
      <c r="BA486" s="653"/>
      <c r="BB486" s="653"/>
      <c r="BC486" s="653"/>
      <c r="BD486" s="653"/>
      <c r="BE486" s="653"/>
      <c r="BF486" s="653"/>
      <c r="BG486" s="653"/>
      <c r="BH486" s="653"/>
      <c r="BI486" s="653"/>
      <c r="BJ486" s="653"/>
      <c r="BK486" s="653"/>
      <c r="BL486" s="653"/>
      <c r="BM486" s="653"/>
      <c r="BN486" s="653"/>
      <c r="BO486" s="653"/>
      <c r="BP486" s="653"/>
      <c r="BQ486" s="653"/>
      <c r="BR486" s="653"/>
      <c r="BS486" s="653"/>
      <c r="BT486" s="653"/>
      <c r="BU486" s="653"/>
      <c r="BV486" s="653"/>
      <c r="BW486" s="653"/>
      <c r="BX486" s="653"/>
      <c r="BY486" s="653"/>
      <c r="BZ486" s="653"/>
      <c r="CA486" s="653"/>
      <c r="CB486" s="653"/>
      <c r="CC486" s="653"/>
      <c r="CD486" s="653"/>
      <c r="CE486" s="653"/>
      <c r="CF486" s="653"/>
      <c r="CG486" s="653"/>
      <c r="CH486" s="653"/>
      <c r="CI486" s="653"/>
      <c r="CJ486" s="653"/>
      <c r="CK486" s="653"/>
      <c r="CL486" s="653"/>
      <c r="CM486" s="653"/>
      <c r="CN486" s="653"/>
      <c r="CO486" s="653"/>
      <c r="CP486" s="653"/>
      <c r="CQ486" s="653"/>
      <c r="CR486" s="653"/>
      <c r="CS486" s="653"/>
      <c r="CT486" s="653"/>
      <c r="CU486" s="653"/>
      <c r="CV486" s="653"/>
      <c r="CW486" s="653"/>
      <c r="CX486" s="653"/>
      <c r="CY486" s="653"/>
      <c r="CZ486" s="653"/>
      <c r="DA486" s="653"/>
      <c r="DB486" s="653"/>
      <c r="DC486" s="653"/>
      <c r="DD486" s="653"/>
      <c r="DE486" s="653"/>
      <c r="DF486" s="653"/>
      <c r="DG486" s="653"/>
      <c r="DH486" s="653"/>
      <c r="DI486" s="653"/>
      <c r="DJ486" s="653"/>
      <c r="DK486" s="653"/>
      <c r="DL486" s="653"/>
      <c r="DM486" s="653"/>
      <c r="DN486" s="653"/>
      <c r="DO486" s="653"/>
      <c r="DP486" s="653"/>
      <c r="DQ486" s="653"/>
      <c r="DR486" s="653"/>
      <c r="DS486" s="653"/>
      <c r="DT486" s="653"/>
      <c r="DU486" s="653"/>
      <c r="DV486" s="653"/>
      <c r="DW486" s="653"/>
      <c r="DX486" s="653"/>
      <c r="DY486" s="653"/>
      <c r="DZ486" s="653"/>
      <c r="EA486" s="653"/>
      <c r="EB486" s="653"/>
      <c r="EC486" s="653"/>
      <c r="ED486" s="653"/>
      <c r="EE486" s="653"/>
      <c r="EF486" s="653"/>
      <c r="EG486" s="653"/>
      <c r="EH486" s="653"/>
      <c r="EI486" s="653"/>
      <c r="EJ486" s="653"/>
      <c r="EK486" s="653"/>
      <c r="EL486" s="653"/>
      <c r="EM486" s="653"/>
      <c r="EN486" s="653"/>
      <c r="EO486" s="653"/>
      <c r="EP486" s="653"/>
      <c r="EQ486" s="653"/>
      <c r="ER486" s="653"/>
      <c r="ES486" s="653"/>
      <c r="ET486" s="653"/>
      <c r="EU486" s="653"/>
      <c r="EV486" s="653"/>
      <c r="EW486" s="653"/>
      <c r="EX486" s="653"/>
      <c r="EY486" s="653"/>
      <c r="EZ486" s="653"/>
      <c r="FA486" s="653"/>
      <c r="FB486" s="653"/>
      <c r="FC486" s="653"/>
      <c r="FD486" s="653"/>
      <c r="FE486" s="653"/>
      <c r="FF486" s="653"/>
      <c r="HL486" s="311">
        <v>1000</v>
      </c>
      <c r="IF486" s="311">
        <v>2100</v>
      </c>
      <c r="IU486" s="17">
        <v>1100</v>
      </c>
    </row>
    <row r="487" spans="1:305" s="17" customFormat="1" ht="21.75" customHeight="1" thickBot="1">
      <c r="A487" s="202" t="s">
        <v>85</v>
      </c>
      <c r="B487" s="430" t="s">
        <v>162</v>
      </c>
      <c r="C487" s="319" t="s">
        <v>163</v>
      </c>
      <c r="D487" s="163" t="s">
        <v>88</v>
      </c>
      <c r="E487" s="163"/>
      <c r="F487" s="163"/>
      <c r="G487" s="17" t="s">
        <v>191</v>
      </c>
      <c r="H487" s="311">
        <v>2700</v>
      </c>
      <c r="I487" s="166">
        <f t="shared" si="77"/>
        <v>2700</v>
      </c>
      <c r="J487" s="90">
        <f t="shared" si="78"/>
        <v>2700</v>
      </c>
      <c r="K487" s="164"/>
      <c r="L487" s="656">
        <v>45655</v>
      </c>
      <c r="M487" s="785">
        <v>45304</v>
      </c>
      <c r="N487" s="163" t="s">
        <v>45</v>
      </c>
      <c r="O487" s="164"/>
      <c r="P487" s="164"/>
      <c r="Q487" s="164"/>
      <c r="R487" s="164"/>
      <c r="S487" s="653"/>
      <c r="T487" s="653"/>
      <c r="U487" s="653"/>
      <c r="V487" s="653"/>
      <c r="W487" s="653"/>
      <c r="X487" s="653"/>
      <c r="Y487" s="653"/>
      <c r="Z487" s="653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53"/>
      <c r="BL487" s="653"/>
      <c r="BM487" s="653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  <c r="BX487" s="653"/>
      <c r="BY487" s="653"/>
      <c r="BZ487" s="653"/>
      <c r="CA487" s="653"/>
      <c r="CB487" s="653"/>
      <c r="CC487" s="653"/>
      <c r="CD487" s="653"/>
      <c r="CE487" s="653"/>
      <c r="CF487" s="653"/>
      <c r="CG487" s="653"/>
      <c r="CH487" s="653"/>
      <c r="CI487" s="653"/>
      <c r="CJ487" s="653"/>
      <c r="CK487" s="653"/>
      <c r="CL487" s="653"/>
      <c r="CM487" s="653"/>
      <c r="CN487" s="653"/>
      <c r="CO487" s="653"/>
      <c r="CP487" s="653"/>
      <c r="CQ487" s="653"/>
      <c r="CR487" s="653"/>
      <c r="CS487" s="653"/>
      <c r="CT487" s="653"/>
      <c r="CU487" s="653"/>
      <c r="CV487" s="653"/>
      <c r="CW487" s="653"/>
      <c r="CX487" s="653"/>
      <c r="CY487" s="653"/>
      <c r="CZ487" s="653"/>
      <c r="DA487" s="653"/>
      <c r="DB487" s="653"/>
      <c r="DC487" s="653"/>
      <c r="DD487" s="653"/>
      <c r="DE487" s="653"/>
      <c r="DF487" s="653"/>
      <c r="DG487" s="653"/>
      <c r="DH487" s="653"/>
      <c r="DI487" s="653"/>
      <c r="DJ487" s="653"/>
      <c r="DK487" s="653"/>
      <c r="DL487" s="653"/>
      <c r="DM487" s="653"/>
      <c r="DN487" s="653"/>
      <c r="DO487" s="653"/>
      <c r="DP487" s="653"/>
      <c r="DQ487" s="653"/>
      <c r="DR487" s="653"/>
      <c r="DS487" s="653"/>
      <c r="DT487" s="653"/>
      <c r="DU487" s="653"/>
      <c r="DV487" s="653"/>
      <c r="DW487" s="653"/>
      <c r="DX487" s="653"/>
      <c r="DY487" s="653"/>
      <c r="DZ487" s="653"/>
      <c r="EA487" s="653"/>
      <c r="EB487" s="653"/>
      <c r="EC487" s="653"/>
      <c r="ED487" s="653"/>
      <c r="EE487" s="653"/>
      <c r="EF487" s="653"/>
      <c r="EG487" s="653"/>
      <c r="EH487" s="653"/>
      <c r="EI487" s="653"/>
      <c r="EJ487" s="653"/>
      <c r="EK487" s="653"/>
      <c r="EL487" s="653"/>
      <c r="EM487" s="653"/>
      <c r="EN487" s="653"/>
      <c r="EO487" s="653"/>
      <c r="EP487" s="653"/>
      <c r="EQ487" s="653"/>
      <c r="ER487" s="653"/>
      <c r="ES487" s="653"/>
      <c r="ET487" s="653"/>
      <c r="EU487" s="653"/>
      <c r="EV487" s="653"/>
      <c r="EW487" s="653"/>
      <c r="EX487" s="653"/>
      <c r="EY487" s="653"/>
      <c r="EZ487" s="653"/>
      <c r="FA487" s="653"/>
      <c r="FB487" s="653"/>
      <c r="FC487" s="653"/>
      <c r="FD487" s="653"/>
      <c r="FE487" s="653"/>
      <c r="FF487" s="653"/>
      <c r="HL487" s="311">
        <v>700</v>
      </c>
      <c r="IF487" s="311">
        <v>1300</v>
      </c>
      <c r="IU487" s="17">
        <v>700</v>
      </c>
    </row>
    <row r="488" spans="1:305" s="17" customFormat="1" ht="21.75" customHeight="1" thickBot="1">
      <c r="A488" s="202" t="s">
        <v>85</v>
      </c>
      <c r="B488" s="320" t="s">
        <v>122</v>
      </c>
      <c r="C488" s="320" t="s">
        <v>164</v>
      </c>
      <c r="D488" s="163" t="s">
        <v>88</v>
      </c>
      <c r="E488" s="163"/>
      <c r="F488" s="163"/>
      <c r="G488" s="17" t="s">
        <v>191</v>
      </c>
      <c r="H488" s="311">
        <v>13100</v>
      </c>
      <c r="I488" s="166">
        <f t="shared" si="77"/>
        <v>13100</v>
      </c>
      <c r="J488" s="90">
        <f t="shared" si="78"/>
        <v>13100</v>
      </c>
      <c r="K488" s="164"/>
      <c r="L488" s="656">
        <v>45655</v>
      </c>
      <c r="M488" s="785">
        <v>45304</v>
      </c>
      <c r="N488" s="163" t="s">
        <v>45</v>
      </c>
      <c r="O488" s="164"/>
      <c r="P488" s="164"/>
      <c r="Q488" s="164"/>
      <c r="R488" s="164"/>
      <c r="S488" s="653"/>
      <c r="T488" s="653"/>
      <c r="U488" s="653"/>
      <c r="V488" s="653"/>
      <c r="W488" s="653"/>
      <c r="X488" s="653"/>
      <c r="Y488" s="653"/>
      <c r="Z488" s="653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53"/>
      <c r="BL488" s="653"/>
      <c r="BM488" s="653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  <c r="BX488" s="653"/>
      <c r="BY488" s="653"/>
      <c r="BZ488" s="653"/>
      <c r="CA488" s="653"/>
      <c r="CB488" s="653"/>
      <c r="CC488" s="653"/>
      <c r="CD488" s="653"/>
      <c r="CE488" s="653"/>
      <c r="CF488" s="653"/>
      <c r="CG488" s="653"/>
      <c r="CH488" s="653"/>
      <c r="CI488" s="653"/>
      <c r="CJ488" s="653"/>
      <c r="CK488" s="653"/>
      <c r="CL488" s="653"/>
      <c r="CM488" s="653"/>
      <c r="CN488" s="653"/>
      <c r="CO488" s="653"/>
      <c r="CP488" s="653"/>
      <c r="CQ488" s="653"/>
      <c r="CR488" s="653"/>
      <c r="CS488" s="653"/>
      <c r="CT488" s="653"/>
      <c r="CU488" s="653"/>
      <c r="CV488" s="653"/>
      <c r="CW488" s="653"/>
      <c r="CX488" s="653"/>
      <c r="CY488" s="653"/>
      <c r="CZ488" s="653"/>
      <c r="DA488" s="653"/>
      <c r="DB488" s="653"/>
      <c r="DC488" s="653"/>
      <c r="DD488" s="653"/>
      <c r="DE488" s="653"/>
      <c r="DF488" s="653"/>
      <c r="DG488" s="653"/>
      <c r="DH488" s="653"/>
      <c r="DI488" s="653"/>
      <c r="DJ488" s="653"/>
      <c r="DK488" s="653"/>
      <c r="DL488" s="653"/>
      <c r="DM488" s="653"/>
      <c r="DN488" s="653"/>
      <c r="DO488" s="653"/>
      <c r="DP488" s="653"/>
      <c r="DQ488" s="653"/>
      <c r="DR488" s="653"/>
      <c r="DS488" s="653"/>
      <c r="DT488" s="653"/>
      <c r="DU488" s="653"/>
      <c r="DV488" s="653"/>
      <c r="DW488" s="653"/>
      <c r="DX488" s="653"/>
      <c r="DY488" s="653"/>
      <c r="DZ488" s="653"/>
      <c r="EA488" s="653"/>
      <c r="EB488" s="653"/>
      <c r="EC488" s="653"/>
      <c r="ED488" s="653"/>
      <c r="EE488" s="653"/>
      <c r="EF488" s="653"/>
      <c r="EG488" s="653"/>
      <c r="EH488" s="653"/>
      <c r="EI488" s="653"/>
      <c r="EJ488" s="653"/>
      <c r="EK488" s="653"/>
      <c r="EL488" s="653"/>
      <c r="EM488" s="653"/>
      <c r="EN488" s="653"/>
      <c r="EO488" s="653"/>
      <c r="EP488" s="653"/>
      <c r="EQ488" s="653"/>
      <c r="ER488" s="653"/>
      <c r="ES488" s="653"/>
      <c r="ET488" s="653"/>
      <c r="EU488" s="653"/>
      <c r="EV488" s="653"/>
      <c r="EW488" s="653"/>
      <c r="EX488" s="653"/>
      <c r="EY488" s="653"/>
      <c r="EZ488" s="653"/>
      <c r="FA488" s="653"/>
      <c r="FB488" s="653"/>
      <c r="FC488" s="653"/>
      <c r="FD488" s="653"/>
      <c r="FE488" s="653"/>
      <c r="FF488" s="653"/>
      <c r="HL488" s="311">
        <v>4600</v>
      </c>
      <c r="IF488" s="311">
        <v>4500</v>
      </c>
      <c r="IU488" s="17">
        <v>4000</v>
      </c>
    </row>
    <row r="489" spans="1:305" s="17" customFormat="1" ht="21.75" customHeight="1">
      <c r="A489" s="202" t="s">
        <v>85</v>
      </c>
      <c r="B489" s="431" t="s">
        <v>165</v>
      </c>
      <c r="C489" s="318" t="s">
        <v>166</v>
      </c>
      <c r="D489" s="163" t="s">
        <v>88</v>
      </c>
      <c r="E489" s="163"/>
      <c r="F489" s="163"/>
      <c r="G489" s="17" t="s">
        <v>191</v>
      </c>
      <c r="H489" s="311">
        <v>0</v>
      </c>
      <c r="I489" s="166">
        <f t="shared" si="77"/>
        <v>0</v>
      </c>
      <c r="J489" s="90">
        <f t="shared" si="78"/>
        <v>0</v>
      </c>
      <c r="K489" s="164"/>
      <c r="L489" s="656">
        <v>45655</v>
      </c>
      <c r="M489" s="785">
        <v>45304</v>
      </c>
      <c r="N489" s="163" t="s">
        <v>45</v>
      </c>
      <c r="O489" s="164"/>
      <c r="P489" s="164"/>
      <c r="Q489" s="164"/>
      <c r="R489" s="164"/>
      <c r="S489" s="653"/>
      <c r="T489" s="653"/>
      <c r="U489" s="653"/>
      <c r="V489" s="653"/>
      <c r="W489" s="653"/>
      <c r="X489" s="653"/>
      <c r="Y489" s="653"/>
      <c r="Z489" s="653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653"/>
      <c r="BL489" s="653"/>
      <c r="BM489" s="653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  <c r="BX489" s="653"/>
      <c r="BY489" s="653"/>
      <c r="BZ489" s="653"/>
      <c r="CA489" s="653"/>
      <c r="CB489" s="653"/>
      <c r="CC489" s="653"/>
      <c r="CD489" s="653"/>
      <c r="CE489" s="653"/>
      <c r="CF489" s="653"/>
      <c r="CG489" s="653"/>
      <c r="CH489" s="653"/>
      <c r="CI489" s="653"/>
      <c r="CJ489" s="653"/>
      <c r="CK489" s="653"/>
      <c r="CL489" s="653"/>
      <c r="CM489" s="653"/>
      <c r="CN489" s="653"/>
      <c r="CO489" s="653"/>
      <c r="CP489" s="653"/>
      <c r="CQ489" s="653"/>
      <c r="CR489" s="653"/>
      <c r="CS489" s="653"/>
      <c r="CT489" s="653"/>
      <c r="CU489" s="653"/>
      <c r="CV489" s="653"/>
      <c r="CW489" s="653"/>
      <c r="CX489" s="653"/>
      <c r="CY489" s="653"/>
      <c r="CZ489" s="653"/>
      <c r="DA489" s="653"/>
      <c r="DB489" s="653"/>
      <c r="DC489" s="653"/>
      <c r="DD489" s="653"/>
      <c r="DE489" s="653"/>
      <c r="DF489" s="653"/>
      <c r="DG489" s="653"/>
      <c r="DH489" s="653"/>
      <c r="DI489" s="653"/>
      <c r="DJ489" s="653"/>
      <c r="DK489" s="653"/>
      <c r="DL489" s="653"/>
      <c r="DM489" s="653"/>
      <c r="DN489" s="653"/>
      <c r="DO489" s="653"/>
      <c r="DP489" s="653"/>
      <c r="DQ489" s="653"/>
      <c r="DR489" s="653"/>
      <c r="DS489" s="653"/>
      <c r="DT489" s="653"/>
      <c r="DU489" s="653"/>
      <c r="DV489" s="653"/>
      <c r="DW489" s="653"/>
      <c r="DX489" s="653"/>
      <c r="DY489" s="653"/>
      <c r="DZ489" s="653"/>
      <c r="EA489" s="653"/>
      <c r="EB489" s="653"/>
      <c r="EC489" s="653"/>
      <c r="ED489" s="653"/>
      <c r="EE489" s="653"/>
      <c r="EF489" s="653"/>
      <c r="EG489" s="653"/>
      <c r="EH489" s="653"/>
      <c r="EI489" s="653"/>
      <c r="EJ489" s="653"/>
      <c r="EK489" s="653"/>
      <c r="EL489" s="653"/>
      <c r="EM489" s="653"/>
      <c r="EN489" s="653"/>
      <c r="EO489" s="653"/>
      <c r="EP489" s="653"/>
      <c r="EQ489" s="653"/>
      <c r="ER489" s="653"/>
      <c r="ES489" s="653"/>
      <c r="ET489" s="653"/>
      <c r="EU489" s="653"/>
      <c r="EV489" s="653"/>
      <c r="EW489" s="653"/>
      <c r="EX489" s="653"/>
      <c r="EY489" s="653"/>
      <c r="EZ489" s="653"/>
      <c r="FA489" s="653"/>
      <c r="FB489" s="653"/>
      <c r="FC489" s="653"/>
      <c r="FD489" s="653"/>
      <c r="FE489" s="653"/>
      <c r="FF489" s="653"/>
      <c r="HL489" s="311">
        <v>0</v>
      </c>
      <c r="IF489" s="311">
        <v>0</v>
      </c>
      <c r="IU489" s="17">
        <v>0</v>
      </c>
    </row>
    <row r="490" spans="1:305" s="17" customFormat="1" ht="21.75" customHeight="1">
      <c r="A490" s="202" t="s">
        <v>85</v>
      </c>
      <c r="B490" s="427" t="s">
        <v>167</v>
      </c>
      <c r="C490" s="316" t="s">
        <v>168</v>
      </c>
      <c r="D490" s="163" t="s">
        <v>88</v>
      </c>
      <c r="E490" s="163"/>
      <c r="F490" s="163"/>
      <c r="G490" s="17" t="s">
        <v>191</v>
      </c>
      <c r="H490" s="311">
        <v>4200</v>
      </c>
      <c r="I490" s="166">
        <f t="shared" si="77"/>
        <v>4200</v>
      </c>
      <c r="J490" s="90">
        <f t="shared" si="78"/>
        <v>4200</v>
      </c>
      <c r="K490" s="164"/>
      <c r="L490" s="656">
        <v>45655</v>
      </c>
      <c r="M490" s="785">
        <v>45304</v>
      </c>
      <c r="N490" s="163" t="s">
        <v>45</v>
      </c>
      <c r="O490" s="164"/>
      <c r="P490" s="164"/>
      <c r="Q490" s="164"/>
      <c r="R490" s="164"/>
      <c r="S490" s="653"/>
      <c r="T490" s="653"/>
      <c r="U490" s="653"/>
      <c r="V490" s="653"/>
      <c r="W490" s="653"/>
      <c r="X490" s="653"/>
      <c r="Y490" s="653"/>
      <c r="Z490" s="653"/>
      <c r="AA490" s="653"/>
      <c r="AB490" s="653"/>
      <c r="AC490" s="653"/>
      <c r="AD490" s="653"/>
      <c r="AE490" s="653"/>
      <c r="AF490" s="653"/>
      <c r="AG490" s="653"/>
      <c r="AH490" s="653"/>
      <c r="AI490" s="653"/>
      <c r="AJ490" s="653"/>
      <c r="AK490" s="653"/>
      <c r="AL490" s="653"/>
      <c r="AM490" s="653"/>
      <c r="AN490" s="653"/>
      <c r="AO490" s="653"/>
      <c r="AP490" s="653"/>
      <c r="AQ490" s="653"/>
      <c r="AR490" s="653"/>
      <c r="AS490" s="653"/>
      <c r="AT490" s="653"/>
      <c r="AU490" s="653"/>
      <c r="AV490" s="653"/>
      <c r="AW490" s="653"/>
      <c r="AX490" s="653"/>
      <c r="AY490" s="653"/>
      <c r="AZ490" s="653"/>
      <c r="BA490" s="653"/>
      <c r="BB490" s="653"/>
      <c r="BC490" s="653"/>
      <c r="BD490" s="653"/>
      <c r="BE490" s="653"/>
      <c r="BF490" s="653"/>
      <c r="BG490" s="653"/>
      <c r="BH490" s="653"/>
      <c r="BI490" s="653"/>
      <c r="BJ490" s="653"/>
      <c r="BK490" s="653"/>
      <c r="BL490" s="653"/>
      <c r="BM490" s="653"/>
      <c r="BN490" s="653"/>
      <c r="BO490" s="653"/>
      <c r="BP490" s="653"/>
      <c r="BQ490" s="653"/>
      <c r="BR490" s="653"/>
      <c r="BS490" s="653"/>
      <c r="BT490" s="653"/>
      <c r="BU490" s="653"/>
      <c r="BV490" s="653"/>
      <c r="BW490" s="653"/>
      <c r="BX490" s="653"/>
      <c r="BY490" s="653"/>
      <c r="BZ490" s="653"/>
      <c r="CA490" s="653"/>
      <c r="CB490" s="653"/>
      <c r="CC490" s="653"/>
      <c r="CD490" s="653"/>
      <c r="CE490" s="653"/>
      <c r="CF490" s="653"/>
      <c r="CG490" s="653"/>
      <c r="CH490" s="653"/>
      <c r="CI490" s="653"/>
      <c r="CJ490" s="653"/>
      <c r="CK490" s="653"/>
      <c r="CL490" s="653"/>
      <c r="CM490" s="653"/>
      <c r="CN490" s="653"/>
      <c r="CO490" s="653"/>
      <c r="CP490" s="653"/>
      <c r="CQ490" s="653"/>
      <c r="CR490" s="653"/>
      <c r="CS490" s="653"/>
      <c r="CT490" s="653"/>
      <c r="CU490" s="653"/>
      <c r="CV490" s="653"/>
      <c r="CW490" s="653"/>
      <c r="CX490" s="653"/>
      <c r="CY490" s="653"/>
      <c r="CZ490" s="653"/>
      <c r="DA490" s="653"/>
      <c r="DB490" s="653"/>
      <c r="DC490" s="653"/>
      <c r="DD490" s="653"/>
      <c r="DE490" s="653"/>
      <c r="DF490" s="653"/>
      <c r="DG490" s="653"/>
      <c r="DH490" s="653"/>
      <c r="DI490" s="653"/>
      <c r="DJ490" s="653"/>
      <c r="DK490" s="653"/>
      <c r="DL490" s="653"/>
      <c r="DM490" s="653"/>
      <c r="DN490" s="653"/>
      <c r="DO490" s="653"/>
      <c r="DP490" s="653"/>
      <c r="DQ490" s="653"/>
      <c r="DR490" s="653"/>
      <c r="DS490" s="653"/>
      <c r="DT490" s="653"/>
      <c r="DU490" s="653"/>
      <c r="DV490" s="653"/>
      <c r="DW490" s="653"/>
      <c r="DX490" s="653"/>
      <c r="DY490" s="653"/>
      <c r="DZ490" s="653"/>
      <c r="EA490" s="653"/>
      <c r="EB490" s="653"/>
      <c r="EC490" s="653"/>
      <c r="ED490" s="653"/>
      <c r="EE490" s="653"/>
      <c r="EF490" s="653"/>
      <c r="EG490" s="653"/>
      <c r="EH490" s="653"/>
      <c r="EI490" s="653"/>
      <c r="EJ490" s="653"/>
      <c r="EK490" s="653"/>
      <c r="EL490" s="653"/>
      <c r="EM490" s="653"/>
      <c r="EN490" s="653"/>
      <c r="EO490" s="653"/>
      <c r="EP490" s="653"/>
      <c r="EQ490" s="653"/>
      <c r="ER490" s="653"/>
      <c r="ES490" s="653"/>
      <c r="ET490" s="653"/>
      <c r="EU490" s="653"/>
      <c r="EV490" s="653"/>
      <c r="EW490" s="653"/>
      <c r="EX490" s="653"/>
      <c r="EY490" s="653"/>
      <c r="EZ490" s="653"/>
      <c r="FA490" s="653"/>
      <c r="FB490" s="653"/>
      <c r="FC490" s="653"/>
      <c r="FD490" s="653"/>
      <c r="FE490" s="653"/>
      <c r="FF490" s="653"/>
      <c r="HL490" s="311">
        <v>1100</v>
      </c>
      <c r="IF490" s="311">
        <v>2100</v>
      </c>
      <c r="IU490" s="17">
        <v>1000</v>
      </c>
    </row>
    <row r="491" spans="1:305" s="17" customFormat="1" ht="21.75" customHeight="1">
      <c r="A491" s="202" t="s">
        <v>85</v>
      </c>
      <c r="B491" s="427" t="s">
        <v>177</v>
      </c>
      <c r="C491" s="316" t="s">
        <v>170</v>
      </c>
      <c r="D491" s="163" t="s">
        <v>88</v>
      </c>
      <c r="E491" s="163"/>
      <c r="F491" s="163"/>
      <c r="G491" s="17" t="s">
        <v>191</v>
      </c>
      <c r="H491" s="311">
        <v>2700</v>
      </c>
      <c r="I491" s="166">
        <f t="shared" si="77"/>
        <v>2700</v>
      </c>
      <c r="J491" s="90">
        <f t="shared" si="78"/>
        <v>2700</v>
      </c>
      <c r="K491" s="164"/>
      <c r="L491" s="656">
        <v>45655</v>
      </c>
      <c r="M491" s="785">
        <v>45304</v>
      </c>
      <c r="N491" s="163" t="s">
        <v>45</v>
      </c>
      <c r="O491" s="164"/>
      <c r="P491" s="164"/>
      <c r="Q491" s="164"/>
      <c r="R491" s="164"/>
      <c r="S491" s="653"/>
      <c r="T491" s="653"/>
      <c r="U491" s="653"/>
      <c r="V491" s="653"/>
      <c r="W491" s="653"/>
      <c r="X491" s="653"/>
      <c r="Y491" s="653"/>
      <c r="Z491" s="653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53"/>
      <c r="BL491" s="653"/>
      <c r="BM491" s="653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  <c r="BX491" s="653"/>
      <c r="BY491" s="653"/>
      <c r="BZ491" s="653"/>
      <c r="CA491" s="653"/>
      <c r="CB491" s="653"/>
      <c r="CC491" s="653"/>
      <c r="CD491" s="653"/>
      <c r="CE491" s="653"/>
      <c r="CF491" s="653"/>
      <c r="CG491" s="653"/>
      <c r="CH491" s="653"/>
      <c r="CI491" s="653"/>
      <c r="CJ491" s="653"/>
      <c r="CK491" s="653"/>
      <c r="CL491" s="653"/>
      <c r="CM491" s="653"/>
      <c r="CN491" s="653"/>
      <c r="CO491" s="653"/>
      <c r="CP491" s="653"/>
      <c r="CQ491" s="653"/>
      <c r="CR491" s="653"/>
      <c r="CS491" s="653"/>
      <c r="CT491" s="653"/>
      <c r="CU491" s="653"/>
      <c r="CV491" s="653"/>
      <c r="CW491" s="653"/>
      <c r="CX491" s="653"/>
      <c r="CY491" s="653"/>
      <c r="CZ491" s="653"/>
      <c r="DA491" s="653"/>
      <c r="DB491" s="653"/>
      <c r="DC491" s="653"/>
      <c r="DD491" s="653"/>
      <c r="DE491" s="653"/>
      <c r="DF491" s="653"/>
      <c r="DG491" s="653"/>
      <c r="DH491" s="653"/>
      <c r="DI491" s="653"/>
      <c r="DJ491" s="653"/>
      <c r="DK491" s="653"/>
      <c r="DL491" s="653"/>
      <c r="DM491" s="653"/>
      <c r="DN491" s="653"/>
      <c r="DO491" s="653"/>
      <c r="DP491" s="653"/>
      <c r="DQ491" s="653"/>
      <c r="DR491" s="653"/>
      <c r="DS491" s="653"/>
      <c r="DT491" s="653"/>
      <c r="DU491" s="653"/>
      <c r="DV491" s="653"/>
      <c r="DW491" s="653"/>
      <c r="DX491" s="653"/>
      <c r="DY491" s="653"/>
      <c r="DZ491" s="653"/>
      <c r="EA491" s="653"/>
      <c r="EB491" s="653"/>
      <c r="EC491" s="653"/>
      <c r="ED491" s="653"/>
      <c r="EE491" s="653"/>
      <c r="EF491" s="653"/>
      <c r="EG491" s="653"/>
      <c r="EH491" s="653"/>
      <c r="EI491" s="653"/>
      <c r="EJ491" s="653"/>
      <c r="EK491" s="653"/>
      <c r="EL491" s="653"/>
      <c r="EM491" s="653"/>
      <c r="EN491" s="653"/>
      <c r="EO491" s="653"/>
      <c r="EP491" s="653"/>
      <c r="EQ491" s="653"/>
      <c r="ER491" s="653"/>
      <c r="ES491" s="653"/>
      <c r="ET491" s="653"/>
      <c r="EU491" s="653"/>
      <c r="EV491" s="653"/>
      <c r="EW491" s="653"/>
      <c r="EX491" s="653"/>
      <c r="EY491" s="653"/>
      <c r="EZ491" s="653"/>
      <c r="FA491" s="653"/>
      <c r="FB491" s="653"/>
      <c r="FC491" s="653"/>
      <c r="FD491" s="653"/>
      <c r="FE491" s="653"/>
      <c r="FF491" s="653"/>
      <c r="HL491" s="311">
        <v>1000</v>
      </c>
      <c r="IF491" s="311">
        <v>1300</v>
      </c>
      <c r="IU491" s="17">
        <v>400</v>
      </c>
    </row>
    <row r="492" spans="1:305" s="17" customFormat="1" ht="21.75" customHeight="1">
      <c r="A492" s="202" t="s">
        <v>85</v>
      </c>
      <c r="B492" s="163"/>
      <c r="C492" s="163"/>
      <c r="D492" s="163"/>
      <c r="E492" s="163"/>
      <c r="F492" s="163"/>
      <c r="G492" s="164"/>
      <c r="H492" s="164">
        <f>SUM(H471:H491)</f>
        <v>106400</v>
      </c>
      <c r="I492" s="814">
        <f>SUM(I471:I491)</f>
        <v>106400</v>
      </c>
      <c r="J492" s="164"/>
      <c r="K492" s="164"/>
      <c r="L492" s="164"/>
      <c r="M492" s="164"/>
      <c r="N492" s="164"/>
      <c r="O492" s="164"/>
      <c r="P492" s="164"/>
      <c r="Q492" s="164"/>
      <c r="R492" s="164"/>
      <c r="S492" s="653"/>
      <c r="T492" s="653"/>
      <c r="U492" s="653"/>
      <c r="V492" s="653"/>
      <c r="W492" s="653"/>
      <c r="X492" s="653"/>
      <c r="Y492" s="653"/>
      <c r="Z492" s="653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53"/>
      <c r="BL492" s="653"/>
      <c r="BM492" s="653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  <c r="BX492" s="653"/>
      <c r="BY492" s="653"/>
      <c r="BZ492" s="653"/>
      <c r="CA492" s="653"/>
      <c r="CB492" s="653"/>
      <c r="CC492" s="653"/>
      <c r="CD492" s="653"/>
      <c r="CE492" s="653"/>
      <c r="CF492" s="653"/>
      <c r="CG492" s="653"/>
      <c r="CH492" s="653"/>
      <c r="CI492" s="653"/>
      <c r="CJ492" s="653"/>
      <c r="CK492" s="653"/>
      <c r="CL492" s="653"/>
      <c r="CM492" s="653"/>
      <c r="CN492" s="653"/>
      <c r="CO492" s="653"/>
      <c r="CP492" s="653"/>
      <c r="CQ492" s="653"/>
      <c r="CR492" s="653"/>
      <c r="CS492" s="653"/>
      <c r="CT492" s="653"/>
      <c r="CU492" s="653"/>
      <c r="CV492" s="653"/>
      <c r="CW492" s="653"/>
      <c r="CX492" s="653"/>
      <c r="CY492" s="653"/>
      <c r="CZ492" s="653"/>
      <c r="DA492" s="653"/>
      <c r="DB492" s="653"/>
      <c r="DC492" s="653"/>
      <c r="DD492" s="653"/>
      <c r="DE492" s="653"/>
      <c r="DF492" s="653"/>
      <c r="DG492" s="653"/>
      <c r="DH492" s="653"/>
      <c r="DI492" s="653"/>
      <c r="DJ492" s="653"/>
      <c r="DK492" s="653"/>
      <c r="DL492" s="653"/>
      <c r="DM492" s="653"/>
      <c r="DN492" s="653"/>
      <c r="DO492" s="653"/>
      <c r="DP492" s="653"/>
      <c r="DQ492" s="653"/>
      <c r="DR492" s="653"/>
      <c r="DS492" s="653"/>
      <c r="DT492" s="653"/>
      <c r="DU492" s="653"/>
      <c r="DV492" s="653"/>
      <c r="DW492" s="653"/>
      <c r="DX492" s="653"/>
      <c r="DY492" s="653"/>
      <c r="DZ492" s="653"/>
      <c r="EA492" s="653"/>
      <c r="EB492" s="653"/>
      <c r="EC492" s="653"/>
      <c r="ED492" s="653"/>
      <c r="EE492" s="653"/>
      <c r="EF492" s="653"/>
      <c r="EG492" s="653"/>
      <c r="EH492" s="653"/>
      <c r="EI492" s="653"/>
      <c r="EJ492" s="653"/>
      <c r="EK492" s="653"/>
      <c r="EL492" s="653"/>
      <c r="EM492" s="653"/>
      <c r="EN492" s="653"/>
      <c r="EO492" s="653"/>
      <c r="EP492" s="653"/>
      <c r="EQ492" s="653"/>
      <c r="ER492" s="653"/>
      <c r="ES492" s="653"/>
      <c r="ET492" s="653"/>
      <c r="EU492" s="653"/>
      <c r="EV492" s="653"/>
      <c r="EW492" s="653"/>
      <c r="EX492" s="653"/>
      <c r="EY492" s="653"/>
      <c r="EZ492" s="653"/>
      <c r="FA492" s="653"/>
      <c r="FB492" s="653"/>
      <c r="FC492" s="653"/>
      <c r="FD492" s="653"/>
      <c r="FE492" s="653"/>
      <c r="FF492" s="653"/>
    </row>
    <row r="493" spans="1:305" s="17" customFormat="1" ht="21.75" customHeight="1">
      <c r="A493" s="202" t="s">
        <v>85</v>
      </c>
      <c r="B493" s="810" t="s">
        <v>131</v>
      </c>
      <c r="C493" s="316" t="s">
        <v>132</v>
      </c>
      <c r="D493" s="163" t="s">
        <v>88</v>
      </c>
      <c r="E493" s="163"/>
      <c r="F493" s="163"/>
      <c r="G493" s="17" t="s">
        <v>192</v>
      </c>
      <c r="H493" s="311">
        <v>1400</v>
      </c>
      <c r="I493" s="166">
        <f>SUM(AG493:KT493)</f>
        <v>1400</v>
      </c>
      <c r="J493" s="90">
        <f>SUM(O493:KT493)</f>
        <v>1400</v>
      </c>
      <c r="K493" s="164"/>
      <c r="L493" s="656">
        <v>45293</v>
      </c>
      <c r="M493" s="656">
        <v>45403</v>
      </c>
      <c r="N493" s="163" t="s">
        <v>45</v>
      </c>
      <c r="O493" s="164"/>
      <c r="P493" s="164"/>
      <c r="Q493" s="164"/>
      <c r="R493" s="164"/>
      <c r="S493" s="653"/>
      <c r="T493" s="653"/>
      <c r="U493" s="653"/>
      <c r="V493" s="653"/>
      <c r="W493" s="653"/>
      <c r="X493" s="653"/>
      <c r="Y493" s="653"/>
      <c r="Z493" s="653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653"/>
      <c r="BL493" s="653"/>
      <c r="BM493" s="653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  <c r="BX493" s="653"/>
      <c r="BY493" s="653"/>
      <c r="BZ493" s="653"/>
      <c r="CA493" s="653"/>
      <c r="CB493" s="653"/>
      <c r="CC493" s="653"/>
      <c r="CD493" s="653"/>
      <c r="CE493" s="653"/>
      <c r="CF493" s="653"/>
      <c r="CG493" s="653"/>
      <c r="CH493" s="653"/>
      <c r="CI493" s="653"/>
      <c r="CJ493" s="653"/>
      <c r="CK493" s="653"/>
      <c r="CL493" s="653"/>
      <c r="CM493" s="653"/>
      <c r="CN493" s="653"/>
      <c r="CO493" s="653"/>
      <c r="CP493" s="653"/>
      <c r="CQ493" s="653"/>
      <c r="CR493" s="653"/>
      <c r="CS493" s="653"/>
      <c r="CT493" s="653"/>
      <c r="CU493" s="653"/>
      <c r="CV493" s="653"/>
      <c r="CW493" s="653"/>
      <c r="CX493" s="653"/>
      <c r="CY493" s="653"/>
      <c r="CZ493" s="653"/>
      <c r="DA493" s="653"/>
      <c r="DB493" s="653"/>
      <c r="DC493" s="653"/>
      <c r="DD493" s="653"/>
      <c r="DE493" s="653"/>
      <c r="DF493" s="653"/>
      <c r="DG493" s="653"/>
      <c r="DH493" s="653"/>
      <c r="DI493" s="653"/>
      <c r="DJ493" s="653"/>
      <c r="DK493" s="653"/>
      <c r="DL493" s="653"/>
      <c r="DM493" s="653"/>
      <c r="DN493" s="653"/>
      <c r="DO493" s="653"/>
      <c r="DP493" s="653"/>
      <c r="DQ493" s="653"/>
      <c r="DR493" s="653"/>
      <c r="DS493" s="653"/>
      <c r="DT493" s="653"/>
      <c r="DU493" s="653"/>
      <c r="DV493" s="653"/>
      <c r="DW493" s="653"/>
      <c r="DX493" s="653"/>
      <c r="DY493" s="653"/>
      <c r="DZ493" s="653"/>
      <c r="EA493" s="653"/>
      <c r="EB493" s="653"/>
      <c r="EC493" s="653"/>
      <c r="ED493" s="653"/>
      <c r="EE493" s="653"/>
      <c r="EF493" s="653"/>
      <c r="EG493" s="653"/>
      <c r="EH493" s="653"/>
      <c r="EI493" s="653"/>
      <c r="EJ493" s="653"/>
      <c r="EK493" s="653"/>
      <c r="EL493" s="653"/>
      <c r="EM493" s="653"/>
      <c r="EN493" s="653"/>
      <c r="EO493" s="653"/>
      <c r="EP493" s="653"/>
      <c r="EQ493" s="653"/>
      <c r="ER493" s="653"/>
      <c r="ES493" s="653"/>
      <c r="ET493" s="653"/>
      <c r="EU493" s="653"/>
      <c r="EV493" s="653"/>
      <c r="EW493" s="653"/>
      <c r="EX493" s="653"/>
      <c r="EY493" s="653"/>
      <c r="EZ493" s="653"/>
      <c r="FA493" s="653"/>
      <c r="FB493" s="653"/>
      <c r="FC493" s="653"/>
      <c r="FD493" s="653"/>
      <c r="FE493" s="653"/>
      <c r="FF493" s="653"/>
      <c r="JI493" s="311">
        <v>500</v>
      </c>
      <c r="JW493" s="311">
        <v>200</v>
      </c>
      <c r="KD493" s="311">
        <v>300</v>
      </c>
      <c r="KL493" s="311"/>
      <c r="KS493" s="311">
        <v>400</v>
      </c>
    </row>
    <row r="494" spans="1:305" s="17" customFormat="1" ht="21.75" customHeight="1">
      <c r="A494" s="202" t="s">
        <v>85</v>
      </c>
      <c r="B494" s="810" t="s">
        <v>134</v>
      </c>
      <c r="C494" s="316" t="s">
        <v>135</v>
      </c>
      <c r="D494" s="163" t="s">
        <v>88</v>
      </c>
      <c r="E494" s="163"/>
      <c r="F494" s="163"/>
      <c r="G494" s="17" t="s">
        <v>192</v>
      </c>
      <c r="H494" s="311">
        <v>5600</v>
      </c>
      <c r="I494" s="166">
        <f t="shared" ref="I494:I513" si="79">SUM(AG494:KT494)</f>
        <v>5600</v>
      </c>
      <c r="J494" s="90">
        <f t="shared" ref="J494:J513" si="80">SUM(O494:LS494)</f>
        <v>5600</v>
      </c>
      <c r="K494" s="164"/>
      <c r="L494" s="656">
        <v>45293</v>
      </c>
      <c r="M494" s="656">
        <v>45403</v>
      </c>
      <c r="N494" s="163" t="s">
        <v>45</v>
      </c>
      <c r="O494" s="164"/>
      <c r="P494" s="164"/>
      <c r="Q494" s="164"/>
      <c r="R494" s="164"/>
      <c r="S494" s="653"/>
      <c r="T494" s="653"/>
      <c r="U494" s="653"/>
      <c r="V494" s="653"/>
      <c r="W494" s="653"/>
      <c r="X494" s="653"/>
      <c r="Y494" s="653"/>
      <c r="Z494" s="653"/>
      <c r="AA494" s="653"/>
      <c r="AB494" s="653"/>
      <c r="AC494" s="653"/>
      <c r="AD494" s="653"/>
      <c r="AE494" s="653"/>
      <c r="AF494" s="653"/>
      <c r="AG494" s="653"/>
      <c r="AH494" s="653"/>
      <c r="AI494" s="653"/>
      <c r="AJ494" s="653"/>
      <c r="AK494" s="653"/>
      <c r="AL494" s="653"/>
      <c r="AM494" s="653"/>
      <c r="AN494" s="653"/>
      <c r="AO494" s="653"/>
      <c r="AP494" s="653"/>
      <c r="AQ494" s="653"/>
      <c r="AR494" s="653"/>
      <c r="AS494" s="653"/>
      <c r="AT494" s="653"/>
      <c r="AU494" s="653"/>
      <c r="AV494" s="653"/>
      <c r="AW494" s="653"/>
      <c r="AX494" s="653"/>
      <c r="AY494" s="653"/>
      <c r="AZ494" s="653"/>
      <c r="BA494" s="653"/>
      <c r="BB494" s="653"/>
      <c r="BC494" s="653"/>
      <c r="BD494" s="653"/>
      <c r="BE494" s="653"/>
      <c r="BF494" s="653"/>
      <c r="BG494" s="653"/>
      <c r="BH494" s="653"/>
      <c r="BI494" s="653"/>
      <c r="BJ494" s="653"/>
      <c r="BK494" s="653"/>
      <c r="BL494" s="653"/>
      <c r="BM494" s="653"/>
      <c r="BN494" s="653"/>
      <c r="BO494" s="653"/>
      <c r="BP494" s="653"/>
      <c r="BQ494" s="653"/>
      <c r="BR494" s="653"/>
      <c r="BS494" s="653"/>
      <c r="BT494" s="653"/>
      <c r="BU494" s="653"/>
      <c r="BV494" s="653"/>
      <c r="BW494" s="653"/>
      <c r="BX494" s="653"/>
      <c r="BY494" s="653"/>
      <c r="BZ494" s="653"/>
      <c r="CA494" s="653"/>
      <c r="CB494" s="653"/>
      <c r="CC494" s="653"/>
      <c r="CD494" s="653"/>
      <c r="CE494" s="653"/>
      <c r="CF494" s="653"/>
      <c r="CG494" s="653"/>
      <c r="CH494" s="653"/>
      <c r="CI494" s="653"/>
      <c r="CJ494" s="653"/>
      <c r="CK494" s="653"/>
      <c r="CL494" s="653"/>
      <c r="CM494" s="653"/>
      <c r="CN494" s="653"/>
      <c r="CO494" s="653"/>
      <c r="CP494" s="653"/>
      <c r="CQ494" s="653"/>
      <c r="CR494" s="653"/>
      <c r="CS494" s="653"/>
      <c r="CT494" s="653"/>
      <c r="CU494" s="653"/>
      <c r="CV494" s="653"/>
      <c r="CW494" s="653"/>
      <c r="CX494" s="653"/>
      <c r="CY494" s="653"/>
      <c r="CZ494" s="653"/>
      <c r="DA494" s="653"/>
      <c r="DB494" s="653"/>
      <c r="DC494" s="653"/>
      <c r="DD494" s="653"/>
      <c r="DE494" s="653"/>
      <c r="DF494" s="653"/>
      <c r="DG494" s="653"/>
      <c r="DH494" s="653"/>
      <c r="DI494" s="653"/>
      <c r="DJ494" s="653"/>
      <c r="DK494" s="653"/>
      <c r="DL494" s="653"/>
      <c r="DM494" s="653"/>
      <c r="DN494" s="653"/>
      <c r="DO494" s="653"/>
      <c r="DP494" s="653"/>
      <c r="DQ494" s="653"/>
      <c r="DR494" s="653"/>
      <c r="DS494" s="653"/>
      <c r="DT494" s="653"/>
      <c r="DU494" s="653"/>
      <c r="DV494" s="653"/>
      <c r="DW494" s="653"/>
      <c r="DX494" s="653"/>
      <c r="DY494" s="653"/>
      <c r="DZ494" s="653"/>
      <c r="EA494" s="653"/>
      <c r="EB494" s="653"/>
      <c r="EC494" s="653"/>
      <c r="ED494" s="653"/>
      <c r="EE494" s="653"/>
      <c r="EF494" s="653"/>
      <c r="EG494" s="653"/>
      <c r="EH494" s="653"/>
      <c r="EI494" s="653"/>
      <c r="EJ494" s="653"/>
      <c r="EK494" s="653"/>
      <c r="EL494" s="653"/>
      <c r="EM494" s="653"/>
      <c r="EN494" s="653"/>
      <c r="EO494" s="653"/>
      <c r="EP494" s="653"/>
      <c r="EQ494" s="653"/>
      <c r="ER494" s="653"/>
      <c r="ES494" s="653"/>
      <c r="ET494" s="653"/>
      <c r="EU494" s="653"/>
      <c r="EV494" s="653"/>
      <c r="EW494" s="653"/>
      <c r="EX494" s="653"/>
      <c r="EY494" s="653"/>
      <c r="EZ494" s="653"/>
      <c r="FA494" s="653"/>
      <c r="FB494" s="653"/>
      <c r="FC494" s="653"/>
      <c r="FD494" s="653"/>
      <c r="FE494" s="653"/>
      <c r="FF494" s="653"/>
      <c r="JI494" s="311">
        <v>2200</v>
      </c>
      <c r="JW494" s="311">
        <v>1100</v>
      </c>
      <c r="KD494" s="311">
        <v>1100</v>
      </c>
      <c r="KL494" s="311"/>
      <c r="KS494" s="311">
        <v>1200</v>
      </c>
    </row>
    <row r="495" spans="1:305" s="17" customFormat="1" ht="21.75" customHeight="1">
      <c r="A495" s="202" t="s">
        <v>85</v>
      </c>
      <c r="B495" s="810" t="s">
        <v>136</v>
      </c>
      <c r="C495" s="316" t="s">
        <v>137</v>
      </c>
      <c r="D495" s="163" t="s">
        <v>88</v>
      </c>
      <c r="E495" s="163"/>
      <c r="F495" s="163"/>
      <c r="G495" s="17" t="s">
        <v>192</v>
      </c>
      <c r="H495" s="311">
        <v>10300</v>
      </c>
      <c r="I495" s="166">
        <f t="shared" si="79"/>
        <v>10300</v>
      </c>
      <c r="J495" s="90">
        <f t="shared" si="80"/>
        <v>10300</v>
      </c>
      <c r="K495" s="164"/>
      <c r="L495" s="656">
        <v>45293</v>
      </c>
      <c r="M495" s="656">
        <v>45403</v>
      </c>
      <c r="N495" s="163" t="s">
        <v>45</v>
      </c>
      <c r="O495" s="164"/>
      <c r="P495" s="164"/>
      <c r="Q495" s="164"/>
      <c r="R495" s="164"/>
      <c r="S495" s="653"/>
      <c r="T495" s="653"/>
      <c r="U495" s="653"/>
      <c r="V495" s="653"/>
      <c r="W495" s="653"/>
      <c r="X495" s="653"/>
      <c r="Y495" s="653"/>
      <c r="Z495" s="653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53"/>
      <c r="BL495" s="653"/>
      <c r="BM495" s="653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  <c r="BX495" s="653"/>
      <c r="BY495" s="653"/>
      <c r="BZ495" s="653"/>
      <c r="CA495" s="653"/>
      <c r="CB495" s="653"/>
      <c r="CC495" s="653"/>
      <c r="CD495" s="653"/>
      <c r="CE495" s="653"/>
      <c r="CF495" s="653"/>
      <c r="CG495" s="653"/>
      <c r="CH495" s="653"/>
      <c r="CI495" s="653"/>
      <c r="CJ495" s="653"/>
      <c r="CK495" s="653"/>
      <c r="CL495" s="653"/>
      <c r="CM495" s="653"/>
      <c r="CN495" s="653"/>
      <c r="CO495" s="653"/>
      <c r="CP495" s="653"/>
      <c r="CQ495" s="653"/>
      <c r="CR495" s="653"/>
      <c r="CS495" s="653"/>
      <c r="CT495" s="653"/>
      <c r="CU495" s="653"/>
      <c r="CV495" s="653"/>
      <c r="CW495" s="653"/>
      <c r="CX495" s="653"/>
      <c r="CY495" s="653"/>
      <c r="CZ495" s="653"/>
      <c r="DA495" s="653"/>
      <c r="DB495" s="653"/>
      <c r="DC495" s="653"/>
      <c r="DD495" s="653"/>
      <c r="DE495" s="653"/>
      <c r="DF495" s="653"/>
      <c r="DG495" s="653"/>
      <c r="DH495" s="653"/>
      <c r="DI495" s="653"/>
      <c r="DJ495" s="653"/>
      <c r="DK495" s="653"/>
      <c r="DL495" s="653"/>
      <c r="DM495" s="653"/>
      <c r="DN495" s="653"/>
      <c r="DO495" s="653"/>
      <c r="DP495" s="653"/>
      <c r="DQ495" s="653"/>
      <c r="DR495" s="653"/>
      <c r="DS495" s="653"/>
      <c r="DT495" s="653"/>
      <c r="DU495" s="653"/>
      <c r="DV495" s="653"/>
      <c r="DW495" s="653"/>
      <c r="DX495" s="653"/>
      <c r="DY495" s="653"/>
      <c r="DZ495" s="653"/>
      <c r="EA495" s="653"/>
      <c r="EB495" s="653"/>
      <c r="EC495" s="653"/>
      <c r="ED495" s="653"/>
      <c r="EE495" s="653"/>
      <c r="EF495" s="653"/>
      <c r="EG495" s="653"/>
      <c r="EH495" s="653"/>
      <c r="EI495" s="653"/>
      <c r="EJ495" s="653"/>
      <c r="EK495" s="653"/>
      <c r="EL495" s="653"/>
      <c r="EM495" s="653"/>
      <c r="EN495" s="653"/>
      <c r="EO495" s="653"/>
      <c r="EP495" s="653"/>
      <c r="EQ495" s="653"/>
      <c r="ER495" s="653"/>
      <c r="ES495" s="653"/>
      <c r="ET495" s="653"/>
      <c r="EU495" s="653"/>
      <c r="EV495" s="653"/>
      <c r="EW495" s="653"/>
      <c r="EX495" s="653"/>
      <c r="EY495" s="653"/>
      <c r="EZ495" s="653"/>
      <c r="FA495" s="653"/>
      <c r="FB495" s="653"/>
      <c r="FC495" s="653"/>
      <c r="FD495" s="653"/>
      <c r="FE495" s="653"/>
      <c r="FF495" s="653"/>
      <c r="JI495" s="311">
        <v>4000</v>
      </c>
      <c r="JW495" s="311">
        <v>2000</v>
      </c>
      <c r="KD495" s="311">
        <v>2000</v>
      </c>
      <c r="KL495" s="311"/>
      <c r="KS495" s="311">
        <v>2300</v>
      </c>
    </row>
    <row r="496" spans="1:305" s="17" customFormat="1" ht="21.75" customHeight="1">
      <c r="A496" s="202" t="s">
        <v>85</v>
      </c>
      <c r="B496" s="810" t="s">
        <v>94</v>
      </c>
      <c r="C496" s="316" t="s">
        <v>138</v>
      </c>
      <c r="D496" s="163" t="s">
        <v>88</v>
      </c>
      <c r="E496" s="163"/>
      <c r="F496" s="163"/>
      <c r="G496" s="17" t="s">
        <v>192</v>
      </c>
      <c r="H496" s="311">
        <v>34500</v>
      </c>
      <c r="I496" s="166">
        <f t="shared" si="79"/>
        <v>34500</v>
      </c>
      <c r="J496" s="90">
        <f t="shared" si="80"/>
        <v>34500</v>
      </c>
      <c r="K496" s="164"/>
      <c r="L496" s="656">
        <v>45293</v>
      </c>
      <c r="M496" s="656">
        <v>45403</v>
      </c>
      <c r="N496" s="163" t="s">
        <v>45</v>
      </c>
      <c r="O496" s="164"/>
      <c r="P496" s="164"/>
      <c r="Q496" s="164"/>
      <c r="R496" s="164"/>
      <c r="S496" s="653"/>
      <c r="T496" s="653"/>
      <c r="U496" s="653"/>
      <c r="V496" s="653"/>
      <c r="W496" s="653"/>
      <c r="X496" s="653"/>
      <c r="Y496" s="653"/>
      <c r="Z496" s="653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53"/>
      <c r="BL496" s="653"/>
      <c r="BM496" s="653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  <c r="BX496" s="653"/>
      <c r="BY496" s="653"/>
      <c r="BZ496" s="653"/>
      <c r="CA496" s="653"/>
      <c r="CB496" s="653"/>
      <c r="CC496" s="653"/>
      <c r="CD496" s="653"/>
      <c r="CE496" s="653"/>
      <c r="CF496" s="653"/>
      <c r="CG496" s="653"/>
      <c r="CH496" s="653"/>
      <c r="CI496" s="653"/>
      <c r="CJ496" s="653"/>
      <c r="CK496" s="653"/>
      <c r="CL496" s="653"/>
      <c r="CM496" s="653"/>
      <c r="CN496" s="653"/>
      <c r="CO496" s="653"/>
      <c r="CP496" s="653"/>
      <c r="CQ496" s="653"/>
      <c r="CR496" s="653"/>
      <c r="CS496" s="653"/>
      <c r="CT496" s="653"/>
      <c r="CU496" s="653"/>
      <c r="CV496" s="653"/>
      <c r="CW496" s="653"/>
      <c r="CX496" s="653"/>
      <c r="CY496" s="653"/>
      <c r="CZ496" s="653"/>
      <c r="DA496" s="653"/>
      <c r="DB496" s="653"/>
      <c r="DC496" s="653"/>
      <c r="DD496" s="653"/>
      <c r="DE496" s="653"/>
      <c r="DF496" s="653"/>
      <c r="DG496" s="653"/>
      <c r="DH496" s="653"/>
      <c r="DI496" s="653"/>
      <c r="DJ496" s="653"/>
      <c r="DK496" s="653"/>
      <c r="DL496" s="653"/>
      <c r="DM496" s="653"/>
      <c r="DN496" s="653"/>
      <c r="DO496" s="653"/>
      <c r="DP496" s="653"/>
      <c r="DQ496" s="653"/>
      <c r="DR496" s="653"/>
      <c r="DS496" s="653"/>
      <c r="DT496" s="653"/>
      <c r="DU496" s="653"/>
      <c r="DV496" s="653"/>
      <c r="DW496" s="653"/>
      <c r="DX496" s="653"/>
      <c r="DY496" s="653"/>
      <c r="DZ496" s="653"/>
      <c r="EA496" s="653"/>
      <c r="EB496" s="653"/>
      <c r="EC496" s="653"/>
      <c r="ED496" s="653"/>
      <c r="EE496" s="653"/>
      <c r="EF496" s="653"/>
      <c r="EG496" s="653"/>
      <c r="EH496" s="653"/>
      <c r="EI496" s="653"/>
      <c r="EJ496" s="653"/>
      <c r="EK496" s="653"/>
      <c r="EL496" s="653"/>
      <c r="EM496" s="653"/>
      <c r="EN496" s="653"/>
      <c r="EO496" s="653"/>
      <c r="EP496" s="653"/>
      <c r="EQ496" s="653"/>
      <c r="ER496" s="653"/>
      <c r="ES496" s="653"/>
      <c r="ET496" s="653"/>
      <c r="EU496" s="653"/>
      <c r="EV496" s="653"/>
      <c r="EW496" s="653"/>
      <c r="EX496" s="653"/>
      <c r="EY496" s="653"/>
      <c r="EZ496" s="653"/>
      <c r="FA496" s="653"/>
      <c r="FB496" s="653"/>
      <c r="FC496" s="653"/>
      <c r="FD496" s="653"/>
      <c r="FE496" s="653"/>
      <c r="FF496" s="653"/>
      <c r="JI496" s="311">
        <v>13800</v>
      </c>
      <c r="JW496" s="311">
        <v>3800</v>
      </c>
      <c r="KD496" s="311">
        <v>10000</v>
      </c>
      <c r="KL496" s="311"/>
      <c r="KS496" s="311">
        <v>6900</v>
      </c>
    </row>
    <row r="497" spans="1:305" s="17" customFormat="1" ht="21.75" customHeight="1">
      <c r="A497" s="202" t="s">
        <v>85</v>
      </c>
      <c r="B497" s="810" t="s">
        <v>139</v>
      </c>
      <c r="C497" s="316" t="s">
        <v>140</v>
      </c>
      <c r="D497" s="163" t="s">
        <v>88</v>
      </c>
      <c r="E497" s="163"/>
      <c r="F497" s="163"/>
      <c r="G497" s="17" t="s">
        <v>192</v>
      </c>
      <c r="H497" s="311">
        <v>1400</v>
      </c>
      <c r="I497" s="166">
        <f t="shared" si="79"/>
        <v>1400</v>
      </c>
      <c r="J497" s="90">
        <f t="shared" si="80"/>
        <v>1400</v>
      </c>
      <c r="K497" s="164"/>
      <c r="L497" s="656">
        <v>45293</v>
      </c>
      <c r="M497" s="656">
        <v>45403</v>
      </c>
      <c r="N497" s="163" t="s">
        <v>45</v>
      </c>
      <c r="O497" s="164"/>
      <c r="P497" s="164"/>
      <c r="Q497" s="164"/>
      <c r="R497" s="164"/>
      <c r="S497" s="653"/>
      <c r="T497" s="653"/>
      <c r="U497" s="653"/>
      <c r="V497" s="653"/>
      <c r="W497" s="653"/>
      <c r="X497" s="653"/>
      <c r="Y497" s="653"/>
      <c r="Z497" s="653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653"/>
      <c r="BL497" s="653"/>
      <c r="BM497" s="653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  <c r="BX497" s="653"/>
      <c r="BY497" s="653"/>
      <c r="BZ497" s="653"/>
      <c r="CA497" s="653"/>
      <c r="CB497" s="653"/>
      <c r="CC497" s="653"/>
      <c r="CD497" s="653"/>
      <c r="CE497" s="653"/>
      <c r="CF497" s="653"/>
      <c r="CG497" s="653"/>
      <c r="CH497" s="653"/>
      <c r="CI497" s="653"/>
      <c r="CJ497" s="653"/>
      <c r="CK497" s="653"/>
      <c r="CL497" s="653"/>
      <c r="CM497" s="653"/>
      <c r="CN497" s="653"/>
      <c r="CO497" s="653"/>
      <c r="CP497" s="653"/>
      <c r="CQ497" s="653"/>
      <c r="CR497" s="653"/>
      <c r="CS497" s="653"/>
      <c r="CT497" s="653"/>
      <c r="CU497" s="653"/>
      <c r="CV497" s="653"/>
      <c r="CW497" s="653"/>
      <c r="CX497" s="653"/>
      <c r="CY497" s="653"/>
      <c r="CZ497" s="653"/>
      <c r="DA497" s="653"/>
      <c r="DB497" s="653"/>
      <c r="DC497" s="653"/>
      <c r="DD497" s="653"/>
      <c r="DE497" s="653"/>
      <c r="DF497" s="653"/>
      <c r="DG497" s="653"/>
      <c r="DH497" s="653"/>
      <c r="DI497" s="653"/>
      <c r="DJ497" s="653"/>
      <c r="DK497" s="653"/>
      <c r="DL497" s="653"/>
      <c r="DM497" s="653"/>
      <c r="DN497" s="653"/>
      <c r="DO497" s="653"/>
      <c r="DP497" s="653"/>
      <c r="DQ497" s="653"/>
      <c r="DR497" s="653"/>
      <c r="DS497" s="653"/>
      <c r="DT497" s="653"/>
      <c r="DU497" s="653"/>
      <c r="DV497" s="653"/>
      <c r="DW497" s="653"/>
      <c r="DX497" s="653"/>
      <c r="DY497" s="653"/>
      <c r="DZ497" s="653"/>
      <c r="EA497" s="653"/>
      <c r="EB497" s="653"/>
      <c r="EC497" s="653"/>
      <c r="ED497" s="653"/>
      <c r="EE497" s="653"/>
      <c r="EF497" s="653"/>
      <c r="EG497" s="653"/>
      <c r="EH497" s="653"/>
      <c r="EI497" s="653"/>
      <c r="EJ497" s="653"/>
      <c r="EK497" s="653"/>
      <c r="EL497" s="653"/>
      <c r="EM497" s="653"/>
      <c r="EN497" s="653"/>
      <c r="EO497" s="653"/>
      <c r="EP497" s="653"/>
      <c r="EQ497" s="653"/>
      <c r="ER497" s="653"/>
      <c r="ES497" s="653"/>
      <c r="ET497" s="653"/>
      <c r="EU497" s="653"/>
      <c r="EV497" s="653"/>
      <c r="EW497" s="653"/>
      <c r="EX497" s="653"/>
      <c r="EY497" s="653"/>
      <c r="EZ497" s="653"/>
      <c r="FA497" s="653"/>
      <c r="FB497" s="653"/>
      <c r="FC497" s="653"/>
      <c r="FD497" s="653"/>
      <c r="FE497" s="653"/>
      <c r="FF497" s="653"/>
      <c r="JI497" s="311">
        <v>500</v>
      </c>
      <c r="JW497" s="311">
        <v>200</v>
      </c>
      <c r="KD497" s="311">
        <v>300</v>
      </c>
      <c r="KL497" s="311"/>
      <c r="KS497" s="311">
        <v>400</v>
      </c>
    </row>
    <row r="498" spans="1:305" s="17" customFormat="1" ht="21.75" customHeight="1">
      <c r="A498" s="202" t="s">
        <v>85</v>
      </c>
      <c r="B498" s="810" t="s">
        <v>141</v>
      </c>
      <c r="C498" s="316" t="s">
        <v>142</v>
      </c>
      <c r="D498" s="163" t="s">
        <v>88</v>
      </c>
      <c r="E498" s="163"/>
      <c r="F498" s="163"/>
      <c r="G498" s="17" t="s">
        <v>192</v>
      </c>
      <c r="H498" s="311">
        <v>5600</v>
      </c>
      <c r="I498" s="166">
        <f t="shared" si="79"/>
        <v>5600</v>
      </c>
      <c r="J498" s="90">
        <f t="shared" si="80"/>
        <v>5600</v>
      </c>
      <c r="K498" s="164"/>
      <c r="L498" s="656">
        <v>45293</v>
      </c>
      <c r="M498" s="656">
        <v>45403</v>
      </c>
      <c r="N498" s="163" t="s">
        <v>45</v>
      </c>
      <c r="O498" s="164"/>
      <c r="P498" s="164"/>
      <c r="Q498" s="164"/>
      <c r="R498" s="164"/>
      <c r="S498" s="653"/>
      <c r="T498" s="653"/>
      <c r="U498" s="653"/>
      <c r="V498" s="653"/>
      <c r="W498" s="653"/>
      <c r="X498" s="653"/>
      <c r="Y498" s="653"/>
      <c r="Z498" s="653"/>
      <c r="AA498" s="653"/>
      <c r="AB498" s="653"/>
      <c r="AC498" s="653"/>
      <c r="AD498" s="653"/>
      <c r="AE498" s="653"/>
      <c r="AF498" s="653"/>
      <c r="AG498" s="653"/>
      <c r="AH498" s="653"/>
      <c r="AI498" s="653"/>
      <c r="AJ498" s="653"/>
      <c r="AK498" s="653"/>
      <c r="AL498" s="653"/>
      <c r="AM498" s="653"/>
      <c r="AN498" s="653"/>
      <c r="AO498" s="653"/>
      <c r="AP498" s="653"/>
      <c r="AQ498" s="653"/>
      <c r="AR498" s="653"/>
      <c r="AS498" s="653"/>
      <c r="AT498" s="653"/>
      <c r="AU498" s="653"/>
      <c r="AV498" s="653"/>
      <c r="AW498" s="653"/>
      <c r="AX498" s="653"/>
      <c r="AY498" s="653"/>
      <c r="AZ498" s="653"/>
      <c r="BA498" s="653"/>
      <c r="BB498" s="653"/>
      <c r="BC498" s="653"/>
      <c r="BD498" s="653"/>
      <c r="BE498" s="653"/>
      <c r="BF498" s="653"/>
      <c r="BG498" s="653"/>
      <c r="BH498" s="653"/>
      <c r="BI498" s="653"/>
      <c r="BJ498" s="653"/>
      <c r="BK498" s="653"/>
      <c r="BL498" s="653"/>
      <c r="BM498" s="653"/>
      <c r="BN498" s="653"/>
      <c r="BO498" s="653"/>
      <c r="BP498" s="653"/>
      <c r="BQ498" s="653"/>
      <c r="BR498" s="653"/>
      <c r="BS498" s="653"/>
      <c r="BT498" s="653"/>
      <c r="BU498" s="653"/>
      <c r="BV498" s="653"/>
      <c r="BW498" s="653"/>
      <c r="BX498" s="653"/>
      <c r="BY498" s="653"/>
      <c r="BZ498" s="653"/>
      <c r="CA498" s="653"/>
      <c r="CB498" s="653"/>
      <c r="CC498" s="653"/>
      <c r="CD498" s="653"/>
      <c r="CE498" s="653"/>
      <c r="CF498" s="653"/>
      <c r="CG498" s="653"/>
      <c r="CH498" s="653"/>
      <c r="CI498" s="653"/>
      <c r="CJ498" s="653"/>
      <c r="CK498" s="653"/>
      <c r="CL498" s="653"/>
      <c r="CM498" s="653"/>
      <c r="CN498" s="653"/>
      <c r="CO498" s="653"/>
      <c r="CP498" s="653"/>
      <c r="CQ498" s="653"/>
      <c r="CR498" s="653"/>
      <c r="CS498" s="653"/>
      <c r="CT498" s="653"/>
      <c r="CU498" s="653"/>
      <c r="CV498" s="653"/>
      <c r="CW498" s="653"/>
      <c r="CX498" s="653"/>
      <c r="CY498" s="653"/>
      <c r="CZ498" s="653"/>
      <c r="DA498" s="653"/>
      <c r="DB498" s="653"/>
      <c r="DC498" s="653"/>
      <c r="DD498" s="653"/>
      <c r="DE498" s="653"/>
      <c r="DF498" s="653"/>
      <c r="DG498" s="653"/>
      <c r="DH498" s="653"/>
      <c r="DI498" s="653"/>
      <c r="DJ498" s="653"/>
      <c r="DK498" s="653"/>
      <c r="DL498" s="653"/>
      <c r="DM498" s="653"/>
      <c r="DN498" s="653"/>
      <c r="DO498" s="653"/>
      <c r="DP498" s="653"/>
      <c r="DQ498" s="653"/>
      <c r="DR498" s="653"/>
      <c r="DS498" s="653"/>
      <c r="DT498" s="653"/>
      <c r="DU498" s="653"/>
      <c r="DV498" s="653"/>
      <c r="DW498" s="653"/>
      <c r="DX498" s="653"/>
      <c r="DY498" s="653"/>
      <c r="DZ498" s="653"/>
      <c r="EA498" s="653"/>
      <c r="EB498" s="653"/>
      <c r="EC498" s="653"/>
      <c r="ED498" s="653"/>
      <c r="EE498" s="653"/>
      <c r="EF498" s="653"/>
      <c r="EG498" s="653"/>
      <c r="EH498" s="653"/>
      <c r="EI498" s="653"/>
      <c r="EJ498" s="653"/>
      <c r="EK498" s="653"/>
      <c r="EL498" s="653"/>
      <c r="EM498" s="653"/>
      <c r="EN498" s="653"/>
      <c r="EO498" s="653"/>
      <c r="EP498" s="653"/>
      <c r="EQ498" s="653"/>
      <c r="ER498" s="653"/>
      <c r="ES498" s="653"/>
      <c r="ET498" s="653"/>
      <c r="EU498" s="653"/>
      <c r="EV498" s="653"/>
      <c r="EW498" s="653"/>
      <c r="EX498" s="653"/>
      <c r="EY498" s="653"/>
      <c r="EZ498" s="653"/>
      <c r="FA498" s="653"/>
      <c r="FB498" s="653"/>
      <c r="FC498" s="653"/>
      <c r="FD498" s="653"/>
      <c r="FE498" s="653"/>
      <c r="FF498" s="653"/>
      <c r="JI498" s="311">
        <v>2200</v>
      </c>
      <c r="JW498" s="311">
        <v>1100</v>
      </c>
      <c r="KD498" s="311">
        <v>1100</v>
      </c>
      <c r="KL498" s="311"/>
      <c r="KS498" s="311">
        <v>1200</v>
      </c>
    </row>
    <row r="499" spans="1:305" s="17" customFormat="1" ht="21.75" customHeight="1">
      <c r="A499" s="202" t="s">
        <v>85</v>
      </c>
      <c r="B499" s="810" t="s">
        <v>143</v>
      </c>
      <c r="C499" s="316" t="s">
        <v>144</v>
      </c>
      <c r="D499" s="163" t="s">
        <v>88</v>
      </c>
      <c r="E499" s="163"/>
      <c r="F499" s="163"/>
      <c r="G499" s="17" t="s">
        <v>192</v>
      </c>
      <c r="H499" s="311">
        <v>10200</v>
      </c>
      <c r="I499" s="166">
        <f t="shared" si="79"/>
        <v>10200</v>
      </c>
      <c r="J499" s="90">
        <f t="shared" si="80"/>
        <v>10200</v>
      </c>
      <c r="K499" s="164"/>
      <c r="L499" s="656">
        <v>45293</v>
      </c>
      <c r="M499" s="656">
        <v>45403</v>
      </c>
      <c r="N499" s="163" t="s">
        <v>45</v>
      </c>
      <c r="O499" s="164"/>
      <c r="P499" s="164"/>
      <c r="Q499" s="164"/>
      <c r="R499" s="164"/>
      <c r="S499" s="653"/>
      <c r="T499" s="653"/>
      <c r="U499" s="653"/>
      <c r="V499" s="653"/>
      <c r="W499" s="653"/>
      <c r="X499" s="653"/>
      <c r="Y499" s="653"/>
      <c r="Z499" s="653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53"/>
      <c r="BL499" s="653"/>
      <c r="BM499" s="653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  <c r="BX499" s="653"/>
      <c r="BY499" s="653"/>
      <c r="BZ499" s="653"/>
      <c r="CA499" s="653"/>
      <c r="CB499" s="653"/>
      <c r="CC499" s="653"/>
      <c r="CD499" s="653"/>
      <c r="CE499" s="653"/>
      <c r="CF499" s="653"/>
      <c r="CG499" s="653"/>
      <c r="CH499" s="653"/>
      <c r="CI499" s="653"/>
      <c r="CJ499" s="653"/>
      <c r="CK499" s="653"/>
      <c r="CL499" s="653"/>
      <c r="CM499" s="653"/>
      <c r="CN499" s="653"/>
      <c r="CO499" s="653"/>
      <c r="CP499" s="653"/>
      <c r="CQ499" s="653"/>
      <c r="CR499" s="653"/>
      <c r="CS499" s="653"/>
      <c r="CT499" s="653"/>
      <c r="CU499" s="653"/>
      <c r="CV499" s="653"/>
      <c r="CW499" s="653"/>
      <c r="CX499" s="653"/>
      <c r="CY499" s="653"/>
      <c r="CZ499" s="653"/>
      <c r="DA499" s="653"/>
      <c r="DB499" s="653"/>
      <c r="DC499" s="653"/>
      <c r="DD499" s="653"/>
      <c r="DE499" s="653"/>
      <c r="DF499" s="653"/>
      <c r="DG499" s="653"/>
      <c r="DH499" s="653"/>
      <c r="DI499" s="653"/>
      <c r="DJ499" s="653"/>
      <c r="DK499" s="653"/>
      <c r="DL499" s="653"/>
      <c r="DM499" s="653"/>
      <c r="DN499" s="653"/>
      <c r="DO499" s="653"/>
      <c r="DP499" s="653"/>
      <c r="DQ499" s="653"/>
      <c r="DR499" s="653"/>
      <c r="DS499" s="653"/>
      <c r="DT499" s="653"/>
      <c r="DU499" s="653"/>
      <c r="DV499" s="653"/>
      <c r="DW499" s="653"/>
      <c r="DX499" s="653"/>
      <c r="DY499" s="653"/>
      <c r="DZ499" s="653"/>
      <c r="EA499" s="653"/>
      <c r="EB499" s="653"/>
      <c r="EC499" s="653"/>
      <c r="ED499" s="653"/>
      <c r="EE499" s="653"/>
      <c r="EF499" s="653"/>
      <c r="EG499" s="653"/>
      <c r="EH499" s="653"/>
      <c r="EI499" s="653"/>
      <c r="EJ499" s="653"/>
      <c r="EK499" s="653"/>
      <c r="EL499" s="653"/>
      <c r="EM499" s="653"/>
      <c r="EN499" s="653"/>
      <c r="EO499" s="653"/>
      <c r="EP499" s="653"/>
      <c r="EQ499" s="653"/>
      <c r="ER499" s="653"/>
      <c r="ES499" s="653"/>
      <c r="ET499" s="653"/>
      <c r="EU499" s="653"/>
      <c r="EV499" s="653"/>
      <c r="EW499" s="653"/>
      <c r="EX499" s="653"/>
      <c r="EY499" s="653"/>
      <c r="EZ499" s="653"/>
      <c r="FA499" s="653"/>
      <c r="FB499" s="653"/>
      <c r="FC499" s="653"/>
      <c r="FD499" s="653"/>
      <c r="FE499" s="653"/>
      <c r="FF499" s="653"/>
      <c r="JI499" s="311">
        <v>4000</v>
      </c>
      <c r="JW499" s="311">
        <v>2000</v>
      </c>
      <c r="KD499" s="311">
        <v>2000</v>
      </c>
      <c r="KL499" s="311"/>
      <c r="KS499" s="311">
        <v>2200</v>
      </c>
    </row>
    <row r="500" spans="1:305" s="17" customFormat="1" ht="21.75" customHeight="1">
      <c r="A500" s="202" t="s">
        <v>85</v>
      </c>
      <c r="B500" s="810" t="s">
        <v>102</v>
      </c>
      <c r="C500" s="316" t="s">
        <v>145</v>
      </c>
      <c r="D500" s="163" t="s">
        <v>88</v>
      </c>
      <c r="E500" s="163"/>
      <c r="F500" s="163"/>
      <c r="G500" s="17" t="s">
        <v>192</v>
      </c>
      <c r="H500" s="311">
        <v>7100</v>
      </c>
      <c r="I500" s="166">
        <f t="shared" si="79"/>
        <v>7100</v>
      </c>
      <c r="J500" s="90">
        <f t="shared" si="80"/>
        <v>7100</v>
      </c>
      <c r="K500" s="164"/>
      <c r="L500" s="656">
        <v>45293</v>
      </c>
      <c r="M500" s="656">
        <v>45403</v>
      </c>
      <c r="N500" s="163" t="s">
        <v>45</v>
      </c>
      <c r="O500" s="164"/>
      <c r="P500" s="164"/>
      <c r="Q500" s="164"/>
      <c r="R500" s="164"/>
      <c r="S500" s="653"/>
      <c r="T500" s="653"/>
      <c r="U500" s="653"/>
      <c r="V500" s="653"/>
      <c r="W500" s="653"/>
      <c r="X500" s="653"/>
      <c r="Y500" s="653"/>
      <c r="Z500" s="653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53"/>
      <c r="BL500" s="653"/>
      <c r="BM500" s="653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  <c r="BX500" s="653"/>
      <c r="BY500" s="653"/>
      <c r="BZ500" s="653"/>
      <c r="CA500" s="653"/>
      <c r="CB500" s="653"/>
      <c r="CC500" s="653"/>
      <c r="CD500" s="653"/>
      <c r="CE500" s="653"/>
      <c r="CF500" s="653"/>
      <c r="CG500" s="653"/>
      <c r="CH500" s="653"/>
      <c r="CI500" s="653"/>
      <c r="CJ500" s="653"/>
      <c r="CK500" s="653"/>
      <c r="CL500" s="653"/>
      <c r="CM500" s="653"/>
      <c r="CN500" s="653"/>
      <c r="CO500" s="653"/>
      <c r="CP500" s="653"/>
      <c r="CQ500" s="653"/>
      <c r="CR500" s="653"/>
      <c r="CS500" s="653"/>
      <c r="CT500" s="653"/>
      <c r="CU500" s="653"/>
      <c r="CV500" s="653"/>
      <c r="CW500" s="653"/>
      <c r="CX500" s="653"/>
      <c r="CY500" s="653"/>
      <c r="CZ500" s="653"/>
      <c r="DA500" s="653"/>
      <c r="DB500" s="653"/>
      <c r="DC500" s="653"/>
      <c r="DD500" s="653"/>
      <c r="DE500" s="653"/>
      <c r="DF500" s="653"/>
      <c r="DG500" s="653"/>
      <c r="DH500" s="653"/>
      <c r="DI500" s="653"/>
      <c r="DJ500" s="653"/>
      <c r="DK500" s="653"/>
      <c r="DL500" s="653"/>
      <c r="DM500" s="653"/>
      <c r="DN500" s="653"/>
      <c r="DO500" s="653"/>
      <c r="DP500" s="653"/>
      <c r="DQ500" s="653"/>
      <c r="DR500" s="653"/>
      <c r="DS500" s="653"/>
      <c r="DT500" s="653"/>
      <c r="DU500" s="653"/>
      <c r="DV500" s="653"/>
      <c r="DW500" s="653"/>
      <c r="DX500" s="653"/>
      <c r="DY500" s="653"/>
      <c r="DZ500" s="653"/>
      <c r="EA500" s="653"/>
      <c r="EB500" s="653"/>
      <c r="EC500" s="653"/>
      <c r="ED500" s="653"/>
      <c r="EE500" s="653"/>
      <c r="EF500" s="653"/>
      <c r="EG500" s="653"/>
      <c r="EH500" s="653"/>
      <c r="EI500" s="653"/>
      <c r="EJ500" s="653"/>
      <c r="EK500" s="653"/>
      <c r="EL500" s="653"/>
      <c r="EM500" s="653"/>
      <c r="EN500" s="653"/>
      <c r="EO500" s="653"/>
      <c r="EP500" s="653"/>
      <c r="EQ500" s="653"/>
      <c r="ER500" s="653"/>
      <c r="ES500" s="653"/>
      <c r="ET500" s="653"/>
      <c r="EU500" s="653"/>
      <c r="EV500" s="653"/>
      <c r="EW500" s="653"/>
      <c r="EX500" s="653"/>
      <c r="EY500" s="653"/>
      <c r="EZ500" s="653"/>
      <c r="FA500" s="653"/>
      <c r="FB500" s="653"/>
      <c r="FC500" s="653"/>
      <c r="FD500" s="653"/>
      <c r="FE500" s="653"/>
      <c r="FF500" s="653"/>
      <c r="JI500" s="311">
        <v>2800</v>
      </c>
      <c r="JW500" s="311">
        <v>1400</v>
      </c>
      <c r="KD500" s="311">
        <v>1400</v>
      </c>
      <c r="KL500" s="311"/>
      <c r="KS500" s="311">
        <v>1500</v>
      </c>
    </row>
    <row r="501" spans="1:305" s="17" customFormat="1" ht="21.75" customHeight="1">
      <c r="A501" s="202" t="s">
        <v>85</v>
      </c>
      <c r="B501" s="810" t="s">
        <v>146</v>
      </c>
      <c r="C501" s="316" t="s">
        <v>147</v>
      </c>
      <c r="D501" s="163" t="s">
        <v>88</v>
      </c>
      <c r="E501" s="163"/>
      <c r="F501" s="163"/>
      <c r="G501" s="17" t="s">
        <v>192</v>
      </c>
      <c r="H501" s="311">
        <v>2600</v>
      </c>
      <c r="I501" s="166">
        <f t="shared" si="79"/>
        <v>2600</v>
      </c>
      <c r="J501" s="90">
        <f t="shared" si="80"/>
        <v>2600</v>
      </c>
      <c r="K501" s="164"/>
      <c r="L501" s="656">
        <v>45293</v>
      </c>
      <c r="M501" s="656">
        <v>45403</v>
      </c>
      <c r="N501" s="163" t="s">
        <v>45</v>
      </c>
      <c r="O501" s="164"/>
      <c r="P501" s="164"/>
      <c r="Q501" s="164"/>
      <c r="R501" s="164"/>
      <c r="S501" s="653"/>
      <c r="T501" s="653"/>
      <c r="U501" s="653"/>
      <c r="V501" s="653"/>
      <c r="W501" s="653"/>
      <c r="X501" s="653"/>
      <c r="Y501" s="653"/>
      <c r="Z501" s="653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653"/>
      <c r="BL501" s="653"/>
      <c r="BM501" s="653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  <c r="BX501" s="653"/>
      <c r="BY501" s="653"/>
      <c r="BZ501" s="653"/>
      <c r="CA501" s="653"/>
      <c r="CB501" s="653"/>
      <c r="CC501" s="653"/>
      <c r="CD501" s="653"/>
      <c r="CE501" s="653"/>
      <c r="CF501" s="653"/>
      <c r="CG501" s="653"/>
      <c r="CH501" s="653"/>
      <c r="CI501" s="653"/>
      <c r="CJ501" s="653"/>
      <c r="CK501" s="653"/>
      <c r="CL501" s="653"/>
      <c r="CM501" s="653"/>
      <c r="CN501" s="653"/>
      <c r="CO501" s="653"/>
      <c r="CP501" s="653"/>
      <c r="CQ501" s="653"/>
      <c r="CR501" s="653"/>
      <c r="CS501" s="653"/>
      <c r="CT501" s="653"/>
      <c r="CU501" s="653"/>
      <c r="CV501" s="653"/>
      <c r="CW501" s="653"/>
      <c r="CX501" s="653"/>
      <c r="CY501" s="653"/>
      <c r="CZ501" s="653"/>
      <c r="DA501" s="653"/>
      <c r="DB501" s="653"/>
      <c r="DC501" s="653"/>
      <c r="DD501" s="653"/>
      <c r="DE501" s="653"/>
      <c r="DF501" s="653"/>
      <c r="DG501" s="653"/>
      <c r="DH501" s="653"/>
      <c r="DI501" s="653"/>
      <c r="DJ501" s="653"/>
      <c r="DK501" s="653"/>
      <c r="DL501" s="653"/>
      <c r="DM501" s="653"/>
      <c r="DN501" s="653"/>
      <c r="DO501" s="653"/>
      <c r="DP501" s="653"/>
      <c r="DQ501" s="653"/>
      <c r="DR501" s="653"/>
      <c r="DS501" s="653"/>
      <c r="DT501" s="653"/>
      <c r="DU501" s="653"/>
      <c r="DV501" s="653"/>
      <c r="DW501" s="653"/>
      <c r="DX501" s="653"/>
      <c r="DY501" s="653"/>
      <c r="DZ501" s="653"/>
      <c r="EA501" s="653"/>
      <c r="EB501" s="653"/>
      <c r="EC501" s="653"/>
      <c r="ED501" s="653"/>
      <c r="EE501" s="653"/>
      <c r="EF501" s="653"/>
      <c r="EG501" s="653"/>
      <c r="EH501" s="653"/>
      <c r="EI501" s="653"/>
      <c r="EJ501" s="653"/>
      <c r="EK501" s="653"/>
      <c r="EL501" s="653"/>
      <c r="EM501" s="653"/>
      <c r="EN501" s="653"/>
      <c r="EO501" s="653"/>
      <c r="EP501" s="653"/>
      <c r="EQ501" s="653"/>
      <c r="ER501" s="653"/>
      <c r="ES501" s="653"/>
      <c r="ET501" s="653"/>
      <c r="EU501" s="653"/>
      <c r="EV501" s="653"/>
      <c r="EW501" s="653"/>
      <c r="EX501" s="653"/>
      <c r="EY501" s="653"/>
      <c r="EZ501" s="653"/>
      <c r="FA501" s="653"/>
      <c r="FB501" s="653"/>
      <c r="FC501" s="653"/>
      <c r="FD501" s="653"/>
      <c r="FE501" s="653"/>
      <c r="FF501" s="653"/>
      <c r="JI501" s="311">
        <v>1100</v>
      </c>
      <c r="JW501" s="311">
        <v>900</v>
      </c>
      <c r="KD501" s="311"/>
      <c r="KL501" s="311"/>
      <c r="KS501" s="311">
        <v>600</v>
      </c>
    </row>
    <row r="502" spans="1:305" s="17" customFormat="1" ht="21.75" customHeight="1">
      <c r="A502" s="202" t="s">
        <v>85</v>
      </c>
      <c r="B502" s="810" t="s">
        <v>148</v>
      </c>
      <c r="C502" s="316" t="s">
        <v>149</v>
      </c>
      <c r="D502" s="163" t="s">
        <v>88</v>
      </c>
      <c r="E502" s="163"/>
      <c r="F502" s="163"/>
      <c r="G502" s="17" t="s">
        <v>192</v>
      </c>
      <c r="H502" s="311">
        <v>2500</v>
      </c>
      <c r="I502" s="166">
        <f t="shared" si="79"/>
        <v>2500</v>
      </c>
      <c r="J502" s="90">
        <f t="shared" si="80"/>
        <v>2500</v>
      </c>
      <c r="K502" s="164"/>
      <c r="L502" s="656">
        <v>45293</v>
      </c>
      <c r="M502" s="656">
        <v>45403</v>
      </c>
      <c r="N502" s="163" t="s">
        <v>45</v>
      </c>
      <c r="O502" s="164"/>
      <c r="P502" s="164"/>
      <c r="Q502" s="164"/>
      <c r="R502" s="164"/>
      <c r="S502" s="653"/>
      <c r="T502" s="653"/>
      <c r="U502" s="653"/>
      <c r="V502" s="653"/>
      <c r="W502" s="653"/>
      <c r="X502" s="653"/>
      <c r="Y502" s="653"/>
      <c r="Z502" s="653"/>
      <c r="AA502" s="653"/>
      <c r="AB502" s="653"/>
      <c r="AC502" s="653"/>
      <c r="AD502" s="653"/>
      <c r="AE502" s="653"/>
      <c r="AF502" s="653"/>
      <c r="AG502" s="653"/>
      <c r="AH502" s="653"/>
      <c r="AI502" s="653"/>
      <c r="AJ502" s="653"/>
      <c r="AK502" s="653"/>
      <c r="AL502" s="653"/>
      <c r="AM502" s="653"/>
      <c r="AN502" s="653"/>
      <c r="AO502" s="653"/>
      <c r="AP502" s="653"/>
      <c r="AQ502" s="653"/>
      <c r="AR502" s="653"/>
      <c r="AS502" s="653"/>
      <c r="AT502" s="653"/>
      <c r="AU502" s="653"/>
      <c r="AV502" s="653"/>
      <c r="AW502" s="653"/>
      <c r="AX502" s="653"/>
      <c r="AY502" s="653"/>
      <c r="AZ502" s="653"/>
      <c r="BA502" s="653"/>
      <c r="BB502" s="653"/>
      <c r="BC502" s="653"/>
      <c r="BD502" s="653"/>
      <c r="BE502" s="653"/>
      <c r="BF502" s="653"/>
      <c r="BG502" s="653"/>
      <c r="BH502" s="653"/>
      <c r="BI502" s="653"/>
      <c r="BJ502" s="653"/>
      <c r="BK502" s="653"/>
      <c r="BL502" s="653"/>
      <c r="BM502" s="653"/>
      <c r="BN502" s="653"/>
      <c r="BO502" s="653"/>
      <c r="BP502" s="653"/>
      <c r="BQ502" s="653"/>
      <c r="BR502" s="653"/>
      <c r="BS502" s="653"/>
      <c r="BT502" s="653"/>
      <c r="BU502" s="653"/>
      <c r="BV502" s="653"/>
      <c r="BW502" s="653"/>
      <c r="BX502" s="653"/>
      <c r="BY502" s="653"/>
      <c r="BZ502" s="653"/>
      <c r="CA502" s="653"/>
      <c r="CB502" s="653"/>
      <c r="CC502" s="653"/>
      <c r="CD502" s="653"/>
      <c r="CE502" s="653"/>
      <c r="CF502" s="653"/>
      <c r="CG502" s="653"/>
      <c r="CH502" s="653"/>
      <c r="CI502" s="653"/>
      <c r="CJ502" s="653"/>
      <c r="CK502" s="653"/>
      <c r="CL502" s="653"/>
      <c r="CM502" s="653"/>
      <c r="CN502" s="653"/>
      <c r="CO502" s="653"/>
      <c r="CP502" s="653"/>
      <c r="CQ502" s="653"/>
      <c r="CR502" s="653"/>
      <c r="CS502" s="653"/>
      <c r="CT502" s="653"/>
      <c r="CU502" s="653"/>
      <c r="CV502" s="653"/>
      <c r="CW502" s="653"/>
      <c r="CX502" s="653"/>
      <c r="CY502" s="653"/>
      <c r="CZ502" s="653"/>
      <c r="DA502" s="653"/>
      <c r="DB502" s="653"/>
      <c r="DC502" s="653"/>
      <c r="DD502" s="653"/>
      <c r="DE502" s="653"/>
      <c r="DF502" s="653"/>
      <c r="DG502" s="653"/>
      <c r="DH502" s="653"/>
      <c r="DI502" s="653"/>
      <c r="DJ502" s="653"/>
      <c r="DK502" s="653"/>
      <c r="DL502" s="653"/>
      <c r="DM502" s="653"/>
      <c r="DN502" s="653"/>
      <c r="DO502" s="653"/>
      <c r="DP502" s="653"/>
      <c r="DQ502" s="653"/>
      <c r="DR502" s="653"/>
      <c r="DS502" s="653"/>
      <c r="DT502" s="653"/>
      <c r="DU502" s="653"/>
      <c r="DV502" s="653"/>
      <c r="DW502" s="653"/>
      <c r="DX502" s="653"/>
      <c r="DY502" s="653"/>
      <c r="DZ502" s="653"/>
      <c r="EA502" s="653"/>
      <c r="EB502" s="653"/>
      <c r="EC502" s="653"/>
      <c r="ED502" s="653"/>
      <c r="EE502" s="653"/>
      <c r="EF502" s="653"/>
      <c r="EG502" s="653"/>
      <c r="EH502" s="653"/>
      <c r="EI502" s="653"/>
      <c r="EJ502" s="653"/>
      <c r="EK502" s="653"/>
      <c r="EL502" s="653"/>
      <c r="EM502" s="653"/>
      <c r="EN502" s="653"/>
      <c r="EO502" s="653"/>
      <c r="EP502" s="653"/>
      <c r="EQ502" s="653"/>
      <c r="ER502" s="653"/>
      <c r="ES502" s="653"/>
      <c r="ET502" s="653"/>
      <c r="EU502" s="653"/>
      <c r="EV502" s="653"/>
      <c r="EW502" s="653"/>
      <c r="EX502" s="653"/>
      <c r="EY502" s="653"/>
      <c r="EZ502" s="653"/>
      <c r="FA502" s="653"/>
      <c r="FB502" s="653"/>
      <c r="FC502" s="653"/>
      <c r="FD502" s="653"/>
      <c r="FE502" s="653"/>
      <c r="FF502" s="653"/>
      <c r="JI502" s="311">
        <v>1100</v>
      </c>
      <c r="JW502" s="311">
        <v>900</v>
      </c>
      <c r="KD502" s="311"/>
      <c r="KL502" s="311"/>
      <c r="KS502" s="311">
        <v>500</v>
      </c>
    </row>
    <row r="503" spans="1:305" s="17" customFormat="1" ht="21.75" customHeight="1">
      <c r="A503" s="202" t="s">
        <v>85</v>
      </c>
      <c r="B503" s="810" t="s">
        <v>150</v>
      </c>
      <c r="C503" s="316" t="s">
        <v>151</v>
      </c>
      <c r="D503" s="163" t="s">
        <v>88</v>
      </c>
      <c r="E503" s="163"/>
      <c r="F503" s="163"/>
      <c r="G503" s="17" t="s">
        <v>192</v>
      </c>
      <c r="H503" s="311">
        <v>100</v>
      </c>
      <c r="I503" s="166">
        <f t="shared" si="79"/>
        <v>100</v>
      </c>
      <c r="J503" s="90">
        <f t="shared" si="80"/>
        <v>100</v>
      </c>
      <c r="K503" s="164"/>
      <c r="L503" s="656">
        <v>45293</v>
      </c>
      <c r="M503" s="656">
        <v>45403</v>
      </c>
      <c r="N503" s="163" t="s">
        <v>45</v>
      </c>
      <c r="O503" s="164"/>
      <c r="P503" s="164"/>
      <c r="Q503" s="164"/>
      <c r="R503" s="164"/>
      <c r="S503" s="653"/>
      <c r="T503" s="653"/>
      <c r="U503" s="653"/>
      <c r="V503" s="653"/>
      <c r="W503" s="653"/>
      <c r="X503" s="653"/>
      <c r="Y503" s="653"/>
      <c r="Z503" s="653"/>
      <c r="AA503" s="653"/>
      <c r="AB503" s="653"/>
      <c r="AC503" s="653"/>
      <c r="AD503" s="653"/>
      <c r="AE503" s="653"/>
      <c r="AF503" s="653"/>
      <c r="AG503" s="653"/>
      <c r="AH503" s="653"/>
      <c r="AI503" s="653"/>
      <c r="AJ503" s="653"/>
      <c r="AK503" s="653"/>
      <c r="AL503" s="653"/>
      <c r="AM503" s="653"/>
      <c r="AN503" s="653"/>
      <c r="AO503" s="653"/>
      <c r="AP503" s="653"/>
      <c r="AQ503" s="653"/>
      <c r="AR503" s="653"/>
      <c r="AS503" s="653"/>
      <c r="AT503" s="653"/>
      <c r="AU503" s="653"/>
      <c r="AV503" s="653"/>
      <c r="AW503" s="653"/>
      <c r="AX503" s="653"/>
      <c r="AY503" s="653"/>
      <c r="AZ503" s="653"/>
      <c r="BA503" s="653"/>
      <c r="BB503" s="653"/>
      <c r="BC503" s="653"/>
      <c r="BD503" s="653"/>
      <c r="BE503" s="653"/>
      <c r="BF503" s="653"/>
      <c r="BG503" s="653"/>
      <c r="BH503" s="653"/>
      <c r="BI503" s="653"/>
      <c r="BJ503" s="653"/>
      <c r="BK503" s="653"/>
      <c r="BL503" s="653"/>
      <c r="BM503" s="653"/>
      <c r="BN503" s="653"/>
      <c r="BO503" s="653"/>
      <c r="BP503" s="653"/>
      <c r="BQ503" s="653"/>
      <c r="BR503" s="653"/>
      <c r="BS503" s="653"/>
      <c r="BT503" s="653"/>
      <c r="BU503" s="653"/>
      <c r="BV503" s="653"/>
      <c r="BW503" s="653"/>
      <c r="BX503" s="653"/>
      <c r="BY503" s="653"/>
      <c r="BZ503" s="653"/>
      <c r="CA503" s="653"/>
      <c r="CB503" s="653"/>
      <c r="CC503" s="653"/>
      <c r="CD503" s="653"/>
      <c r="CE503" s="653"/>
      <c r="CF503" s="653"/>
      <c r="CG503" s="653"/>
      <c r="CH503" s="653"/>
      <c r="CI503" s="653"/>
      <c r="CJ503" s="653"/>
      <c r="CK503" s="653"/>
      <c r="CL503" s="653"/>
      <c r="CM503" s="653"/>
      <c r="CN503" s="653"/>
      <c r="CO503" s="653"/>
      <c r="CP503" s="653"/>
      <c r="CQ503" s="653"/>
      <c r="CR503" s="653"/>
      <c r="CS503" s="653"/>
      <c r="CT503" s="653"/>
      <c r="CU503" s="653"/>
      <c r="CV503" s="653"/>
      <c r="CW503" s="653"/>
      <c r="CX503" s="653"/>
      <c r="CY503" s="653"/>
      <c r="CZ503" s="653"/>
      <c r="DA503" s="653"/>
      <c r="DB503" s="653"/>
      <c r="DC503" s="653"/>
      <c r="DD503" s="653"/>
      <c r="DE503" s="653"/>
      <c r="DF503" s="653"/>
      <c r="DG503" s="653"/>
      <c r="DH503" s="653"/>
      <c r="DI503" s="653"/>
      <c r="DJ503" s="653"/>
      <c r="DK503" s="653"/>
      <c r="DL503" s="653"/>
      <c r="DM503" s="653"/>
      <c r="DN503" s="653"/>
      <c r="DO503" s="653"/>
      <c r="DP503" s="653"/>
      <c r="DQ503" s="653"/>
      <c r="DR503" s="653"/>
      <c r="DS503" s="653"/>
      <c r="DT503" s="653"/>
      <c r="DU503" s="653"/>
      <c r="DV503" s="653"/>
      <c r="DW503" s="653"/>
      <c r="DX503" s="653"/>
      <c r="DY503" s="653"/>
      <c r="DZ503" s="653"/>
      <c r="EA503" s="653"/>
      <c r="EB503" s="653"/>
      <c r="EC503" s="653"/>
      <c r="ED503" s="653"/>
      <c r="EE503" s="653"/>
      <c r="EF503" s="653"/>
      <c r="EG503" s="653"/>
      <c r="EH503" s="653"/>
      <c r="EI503" s="653"/>
      <c r="EJ503" s="653"/>
      <c r="EK503" s="653"/>
      <c r="EL503" s="653"/>
      <c r="EM503" s="653"/>
      <c r="EN503" s="653"/>
      <c r="EO503" s="653"/>
      <c r="EP503" s="653"/>
      <c r="EQ503" s="653"/>
      <c r="ER503" s="653"/>
      <c r="ES503" s="653"/>
      <c r="ET503" s="653"/>
      <c r="EU503" s="653"/>
      <c r="EV503" s="653"/>
      <c r="EW503" s="653"/>
      <c r="EX503" s="653"/>
      <c r="EY503" s="653"/>
      <c r="EZ503" s="653"/>
      <c r="FA503" s="653"/>
      <c r="FB503" s="653"/>
      <c r="FC503" s="653"/>
      <c r="FD503" s="653"/>
      <c r="FE503" s="653"/>
      <c r="FF503" s="653"/>
      <c r="JI503" s="311">
        <v>0</v>
      </c>
      <c r="JW503" s="311">
        <v>0</v>
      </c>
      <c r="KD503" s="311"/>
      <c r="KL503" s="311"/>
      <c r="KS503" s="311">
        <v>100</v>
      </c>
    </row>
    <row r="504" spans="1:305" s="17" customFormat="1" ht="21.75" customHeight="1">
      <c r="A504" s="202" t="s">
        <v>85</v>
      </c>
      <c r="B504" s="810" t="s">
        <v>152</v>
      </c>
      <c r="C504" s="316" t="s">
        <v>153</v>
      </c>
      <c r="D504" s="163" t="s">
        <v>88</v>
      </c>
      <c r="E504" s="163"/>
      <c r="F504" s="163"/>
      <c r="G504" s="17" t="s">
        <v>192</v>
      </c>
      <c r="H504" s="311">
        <v>100</v>
      </c>
      <c r="I504" s="166">
        <f t="shared" si="79"/>
        <v>100</v>
      </c>
      <c r="J504" s="90">
        <f t="shared" si="80"/>
        <v>100</v>
      </c>
      <c r="K504" s="164"/>
      <c r="L504" s="656">
        <v>45293</v>
      </c>
      <c r="M504" s="656">
        <v>45403</v>
      </c>
      <c r="N504" s="163" t="s">
        <v>45</v>
      </c>
      <c r="O504" s="164"/>
      <c r="P504" s="164"/>
      <c r="Q504" s="164"/>
      <c r="R504" s="164"/>
      <c r="S504" s="653"/>
      <c r="T504" s="653"/>
      <c r="U504" s="653"/>
      <c r="V504" s="653"/>
      <c r="W504" s="653"/>
      <c r="X504" s="653"/>
      <c r="Y504" s="653"/>
      <c r="Z504" s="653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53"/>
      <c r="BL504" s="653"/>
      <c r="BM504" s="653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  <c r="BX504" s="653"/>
      <c r="BY504" s="653"/>
      <c r="BZ504" s="653"/>
      <c r="CA504" s="653"/>
      <c r="CB504" s="653"/>
      <c r="CC504" s="653"/>
      <c r="CD504" s="653"/>
      <c r="CE504" s="653"/>
      <c r="CF504" s="653"/>
      <c r="CG504" s="653"/>
      <c r="CH504" s="653"/>
      <c r="CI504" s="653"/>
      <c r="CJ504" s="653"/>
      <c r="CK504" s="653"/>
      <c r="CL504" s="653"/>
      <c r="CM504" s="653"/>
      <c r="CN504" s="653"/>
      <c r="CO504" s="653"/>
      <c r="CP504" s="653"/>
      <c r="CQ504" s="653"/>
      <c r="CR504" s="653"/>
      <c r="CS504" s="653"/>
      <c r="CT504" s="653"/>
      <c r="CU504" s="653"/>
      <c r="CV504" s="653"/>
      <c r="CW504" s="653"/>
      <c r="CX504" s="653"/>
      <c r="CY504" s="653"/>
      <c r="CZ504" s="653"/>
      <c r="DA504" s="653"/>
      <c r="DB504" s="653"/>
      <c r="DC504" s="653"/>
      <c r="DD504" s="653"/>
      <c r="DE504" s="653"/>
      <c r="DF504" s="653"/>
      <c r="DG504" s="653"/>
      <c r="DH504" s="653"/>
      <c r="DI504" s="653"/>
      <c r="DJ504" s="653"/>
      <c r="DK504" s="653"/>
      <c r="DL504" s="653"/>
      <c r="DM504" s="653"/>
      <c r="DN504" s="653"/>
      <c r="DO504" s="653"/>
      <c r="DP504" s="653"/>
      <c r="DQ504" s="653"/>
      <c r="DR504" s="653"/>
      <c r="DS504" s="653"/>
      <c r="DT504" s="653"/>
      <c r="DU504" s="653"/>
      <c r="DV504" s="653"/>
      <c r="DW504" s="653"/>
      <c r="DX504" s="653"/>
      <c r="DY504" s="653"/>
      <c r="DZ504" s="653"/>
      <c r="EA504" s="653"/>
      <c r="EB504" s="653"/>
      <c r="EC504" s="653"/>
      <c r="ED504" s="653"/>
      <c r="EE504" s="653"/>
      <c r="EF504" s="653"/>
      <c r="EG504" s="653"/>
      <c r="EH504" s="653"/>
      <c r="EI504" s="653"/>
      <c r="EJ504" s="653"/>
      <c r="EK504" s="653"/>
      <c r="EL504" s="653"/>
      <c r="EM504" s="653"/>
      <c r="EN504" s="653"/>
      <c r="EO504" s="653"/>
      <c r="EP504" s="653"/>
      <c r="EQ504" s="653"/>
      <c r="ER504" s="653"/>
      <c r="ES504" s="653"/>
      <c r="ET504" s="653"/>
      <c r="EU504" s="653"/>
      <c r="EV504" s="653"/>
      <c r="EW504" s="653"/>
      <c r="EX504" s="653"/>
      <c r="EY504" s="653"/>
      <c r="EZ504" s="653"/>
      <c r="FA504" s="653"/>
      <c r="FB504" s="653"/>
      <c r="FC504" s="653"/>
      <c r="FD504" s="653"/>
      <c r="FE504" s="653"/>
      <c r="FF504" s="653"/>
      <c r="JI504" s="311">
        <v>0</v>
      </c>
      <c r="JW504" s="311">
        <v>0</v>
      </c>
      <c r="KD504" s="311"/>
      <c r="KL504" s="311"/>
      <c r="KS504" s="311">
        <v>100</v>
      </c>
    </row>
    <row r="505" spans="1:305" s="17" customFormat="1" ht="21.75" customHeight="1">
      <c r="A505" s="202" t="s">
        <v>85</v>
      </c>
      <c r="B505" s="810" t="s">
        <v>154</v>
      </c>
      <c r="C505" s="316" t="s">
        <v>155</v>
      </c>
      <c r="D505" s="163" t="s">
        <v>88</v>
      </c>
      <c r="E505" s="163"/>
      <c r="F505" s="163"/>
      <c r="G505" s="17" t="s">
        <v>192</v>
      </c>
      <c r="H505" s="311">
        <v>700</v>
      </c>
      <c r="I505" s="166">
        <f t="shared" si="79"/>
        <v>700</v>
      </c>
      <c r="J505" s="90">
        <f t="shared" si="80"/>
        <v>700</v>
      </c>
      <c r="K505" s="164"/>
      <c r="L505" s="656">
        <v>45293</v>
      </c>
      <c r="M505" s="656">
        <v>45403</v>
      </c>
      <c r="N505" s="163" t="s">
        <v>45</v>
      </c>
      <c r="O505" s="164"/>
      <c r="P505" s="164"/>
      <c r="Q505" s="164"/>
      <c r="R505" s="164"/>
      <c r="S505" s="653"/>
      <c r="T505" s="653"/>
      <c r="U505" s="653"/>
      <c r="V505" s="653"/>
      <c r="W505" s="653"/>
      <c r="X505" s="653"/>
      <c r="Y505" s="653"/>
      <c r="Z505" s="653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53"/>
      <c r="BL505" s="653"/>
      <c r="BM505" s="653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  <c r="BX505" s="653"/>
      <c r="BY505" s="653"/>
      <c r="BZ505" s="653"/>
      <c r="CA505" s="653"/>
      <c r="CB505" s="653"/>
      <c r="CC505" s="653"/>
      <c r="CD505" s="653"/>
      <c r="CE505" s="653"/>
      <c r="CF505" s="653"/>
      <c r="CG505" s="653"/>
      <c r="CH505" s="653"/>
      <c r="CI505" s="653"/>
      <c r="CJ505" s="653"/>
      <c r="CK505" s="653"/>
      <c r="CL505" s="653"/>
      <c r="CM505" s="653"/>
      <c r="CN505" s="653"/>
      <c r="CO505" s="653"/>
      <c r="CP505" s="653"/>
      <c r="CQ505" s="653"/>
      <c r="CR505" s="653"/>
      <c r="CS505" s="653"/>
      <c r="CT505" s="653"/>
      <c r="CU505" s="653"/>
      <c r="CV505" s="653"/>
      <c r="CW505" s="653"/>
      <c r="CX505" s="653"/>
      <c r="CY505" s="653"/>
      <c r="CZ505" s="653"/>
      <c r="DA505" s="653"/>
      <c r="DB505" s="653"/>
      <c r="DC505" s="653"/>
      <c r="DD505" s="653"/>
      <c r="DE505" s="653"/>
      <c r="DF505" s="653"/>
      <c r="DG505" s="653"/>
      <c r="DH505" s="653"/>
      <c r="DI505" s="653"/>
      <c r="DJ505" s="653"/>
      <c r="DK505" s="653"/>
      <c r="DL505" s="653"/>
      <c r="DM505" s="653"/>
      <c r="DN505" s="653"/>
      <c r="DO505" s="653"/>
      <c r="DP505" s="653"/>
      <c r="DQ505" s="653"/>
      <c r="DR505" s="653"/>
      <c r="DS505" s="653"/>
      <c r="DT505" s="653"/>
      <c r="DU505" s="653"/>
      <c r="DV505" s="653"/>
      <c r="DW505" s="653"/>
      <c r="DX505" s="653"/>
      <c r="DY505" s="653"/>
      <c r="DZ505" s="653"/>
      <c r="EA505" s="653"/>
      <c r="EB505" s="653"/>
      <c r="EC505" s="653"/>
      <c r="ED505" s="653"/>
      <c r="EE505" s="653"/>
      <c r="EF505" s="653"/>
      <c r="EG505" s="653"/>
      <c r="EH505" s="653"/>
      <c r="EI505" s="653"/>
      <c r="EJ505" s="653"/>
      <c r="EK505" s="653"/>
      <c r="EL505" s="653"/>
      <c r="EM505" s="653"/>
      <c r="EN505" s="653"/>
      <c r="EO505" s="653"/>
      <c r="EP505" s="653"/>
      <c r="EQ505" s="653"/>
      <c r="ER505" s="653"/>
      <c r="ES505" s="653"/>
      <c r="ET505" s="653"/>
      <c r="EU505" s="653"/>
      <c r="EV505" s="653"/>
      <c r="EW505" s="653"/>
      <c r="EX505" s="653"/>
      <c r="EY505" s="653"/>
      <c r="EZ505" s="653"/>
      <c r="FA505" s="653"/>
      <c r="FB505" s="653"/>
      <c r="FC505" s="653"/>
      <c r="FD505" s="653"/>
      <c r="FE505" s="653"/>
      <c r="FF505" s="653"/>
      <c r="JI505" s="311">
        <v>200</v>
      </c>
      <c r="JW505" s="311">
        <v>100</v>
      </c>
      <c r="KD505" s="311">
        <v>100</v>
      </c>
      <c r="KL505" s="311"/>
      <c r="KS505" s="311">
        <v>300</v>
      </c>
    </row>
    <row r="506" spans="1:305" s="17" customFormat="1" ht="21.75" customHeight="1">
      <c r="A506" s="202" t="s">
        <v>85</v>
      </c>
      <c r="B506" s="810" t="s">
        <v>156</v>
      </c>
      <c r="C506" s="316" t="s">
        <v>157</v>
      </c>
      <c r="D506" s="163" t="s">
        <v>88</v>
      </c>
      <c r="E506" s="163"/>
      <c r="F506" s="163"/>
      <c r="G506" s="17" t="s">
        <v>192</v>
      </c>
      <c r="H506" s="311">
        <v>700</v>
      </c>
      <c r="I506" s="166">
        <f t="shared" si="79"/>
        <v>700</v>
      </c>
      <c r="J506" s="90">
        <f t="shared" si="80"/>
        <v>700</v>
      </c>
      <c r="K506" s="164"/>
      <c r="L506" s="656">
        <v>45293</v>
      </c>
      <c r="M506" s="656">
        <v>45403</v>
      </c>
      <c r="N506" s="163" t="s">
        <v>45</v>
      </c>
      <c r="O506" s="164"/>
      <c r="P506" s="164"/>
      <c r="Q506" s="164"/>
      <c r="R506" s="164"/>
      <c r="S506" s="653"/>
      <c r="T506" s="653"/>
      <c r="U506" s="653"/>
      <c r="V506" s="653"/>
      <c r="W506" s="653"/>
      <c r="X506" s="653"/>
      <c r="Y506" s="653"/>
      <c r="Z506" s="653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653"/>
      <c r="BL506" s="653"/>
      <c r="BM506" s="653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  <c r="BX506" s="653"/>
      <c r="BY506" s="653"/>
      <c r="BZ506" s="653"/>
      <c r="CA506" s="653"/>
      <c r="CB506" s="653"/>
      <c r="CC506" s="653"/>
      <c r="CD506" s="653"/>
      <c r="CE506" s="653"/>
      <c r="CF506" s="653"/>
      <c r="CG506" s="653"/>
      <c r="CH506" s="653"/>
      <c r="CI506" s="653"/>
      <c r="CJ506" s="653"/>
      <c r="CK506" s="653"/>
      <c r="CL506" s="653"/>
      <c r="CM506" s="653"/>
      <c r="CN506" s="653"/>
      <c r="CO506" s="653"/>
      <c r="CP506" s="653"/>
      <c r="CQ506" s="653"/>
      <c r="CR506" s="653"/>
      <c r="CS506" s="653"/>
      <c r="CT506" s="653"/>
      <c r="CU506" s="653"/>
      <c r="CV506" s="653"/>
      <c r="CW506" s="653"/>
      <c r="CX506" s="653"/>
      <c r="CY506" s="653"/>
      <c r="CZ506" s="653"/>
      <c r="DA506" s="653"/>
      <c r="DB506" s="653"/>
      <c r="DC506" s="653"/>
      <c r="DD506" s="653"/>
      <c r="DE506" s="653"/>
      <c r="DF506" s="653"/>
      <c r="DG506" s="653"/>
      <c r="DH506" s="653"/>
      <c r="DI506" s="653"/>
      <c r="DJ506" s="653"/>
      <c r="DK506" s="653"/>
      <c r="DL506" s="653"/>
      <c r="DM506" s="653"/>
      <c r="DN506" s="653"/>
      <c r="DO506" s="653"/>
      <c r="DP506" s="653"/>
      <c r="DQ506" s="653"/>
      <c r="DR506" s="653"/>
      <c r="DS506" s="653"/>
      <c r="DT506" s="653"/>
      <c r="DU506" s="653"/>
      <c r="DV506" s="653"/>
      <c r="DW506" s="653"/>
      <c r="DX506" s="653"/>
      <c r="DY506" s="653"/>
      <c r="DZ506" s="653"/>
      <c r="EA506" s="653"/>
      <c r="EB506" s="653"/>
      <c r="EC506" s="653"/>
      <c r="ED506" s="653"/>
      <c r="EE506" s="653"/>
      <c r="EF506" s="653"/>
      <c r="EG506" s="653"/>
      <c r="EH506" s="653"/>
      <c r="EI506" s="653"/>
      <c r="EJ506" s="653"/>
      <c r="EK506" s="653"/>
      <c r="EL506" s="653"/>
      <c r="EM506" s="653"/>
      <c r="EN506" s="653"/>
      <c r="EO506" s="653"/>
      <c r="EP506" s="653"/>
      <c r="EQ506" s="653"/>
      <c r="ER506" s="653"/>
      <c r="ES506" s="653"/>
      <c r="ET506" s="653"/>
      <c r="EU506" s="653"/>
      <c r="EV506" s="653"/>
      <c r="EW506" s="653"/>
      <c r="EX506" s="653"/>
      <c r="EY506" s="653"/>
      <c r="EZ506" s="653"/>
      <c r="FA506" s="653"/>
      <c r="FB506" s="653"/>
      <c r="FC506" s="653"/>
      <c r="FD506" s="653"/>
      <c r="FE506" s="653"/>
      <c r="FF506" s="653"/>
      <c r="JI506" s="311">
        <v>200</v>
      </c>
      <c r="JW506" s="311">
        <v>100</v>
      </c>
      <c r="KD506" s="311">
        <v>100</v>
      </c>
      <c r="KL506" s="311"/>
      <c r="KS506" s="311">
        <v>300</v>
      </c>
    </row>
    <row r="507" spans="1:305" s="17" customFormat="1" ht="21.75" customHeight="1">
      <c r="A507" s="202" t="s">
        <v>85</v>
      </c>
      <c r="B507" s="810" t="s">
        <v>158</v>
      </c>
      <c r="C507" s="316" t="s">
        <v>159</v>
      </c>
      <c r="D507" s="163" t="s">
        <v>88</v>
      </c>
      <c r="E507" s="163"/>
      <c r="F507" s="163"/>
      <c r="G507" s="17" t="s">
        <v>192</v>
      </c>
      <c r="H507" s="311">
        <v>100</v>
      </c>
      <c r="I507" s="166">
        <f t="shared" si="79"/>
        <v>100</v>
      </c>
      <c r="J507" s="90">
        <f t="shared" si="80"/>
        <v>100</v>
      </c>
      <c r="K507" s="164"/>
      <c r="L507" s="656">
        <v>45293</v>
      </c>
      <c r="M507" s="656">
        <v>45403</v>
      </c>
      <c r="N507" s="163" t="s">
        <v>45</v>
      </c>
      <c r="O507" s="164"/>
      <c r="P507" s="164"/>
      <c r="Q507" s="164"/>
      <c r="R507" s="164"/>
      <c r="S507" s="653"/>
      <c r="T507" s="653"/>
      <c r="U507" s="653"/>
      <c r="V507" s="653"/>
      <c r="W507" s="653"/>
      <c r="X507" s="653"/>
      <c r="Y507" s="653"/>
      <c r="Z507" s="653"/>
      <c r="AA507" s="653"/>
      <c r="AB507" s="653"/>
      <c r="AC507" s="653"/>
      <c r="AD507" s="653"/>
      <c r="AE507" s="653"/>
      <c r="AF507" s="653"/>
      <c r="AG507" s="653"/>
      <c r="AH507" s="653"/>
      <c r="AI507" s="653"/>
      <c r="AJ507" s="653"/>
      <c r="AK507" s="653"/>
      <c r="AL507" s="653"/>
      <c r="AM507" s="653"/>
      <c r="AN507" s="653"/>
      <c r="AO507" s="653"/>
      <c r="AP507" s="653"/>
      <c r="AQ507" s="653"/>
      <c r="AR507" s="653"/>
      <c r="AS507" s="653"/>
      <c r="AT507" s="653"/>
      <c r="AU507" s="653"/>
      <c r="AV507" s="653"/>
      <c r="AW507" s="653"/>
      <c r="AX507" s="653"/>
      <c r="AY507" s="653"/>
      <c r="AZ507" s="653"/>
      <c r="BA507" s="653"/>
      <c r="BB507" s="653"/>
      <c r="BC507" s="653"/>
      <c r="BD507" s="653"/>
      <c r="BE507" s="653"/>
      <c r="BF507" s="653"/>
      <c r="BG507" s="653"/>
      <c r="BH507" s="653"/>
      <c r="BI507" s="653"/>
      <c r="BJ507" s="653"/>
      <c r="BK507" s="653"/>
      <c r="BL507" s="653"/>
      <c r="BM507" s="653"/>
      <c r="BN507" s="653"/>
      <c r="BO507" s="653"/>
      <c r="BP507" s="653"/>
      <c r="BQ507" s="653"/>
      <c r="BR507" s="653"/>
      <c r="BS507" s="653"/>
      <c r="BT507" s="653"/>
      <c r="BU507" s="653"/>
      <c r="BV507" s="653"/>
      <c r="BW507" s="653"/>
      <c r="BX507" s="653"/>
      <c r="BY507" s="653"/>
      <c r="BZ507" s="653"/>
      <c r="CA507" s="653"/>
      <c r="CB507" s="653"/>
      <c r="CC507" s="653"/>
      <c r="CD507" s="653"/>
      <c r="CE507" s="653"/>
      <c r="CF507" s="653"/>
      <c r="CG507" s="653"/>
      <c r="CH507" s="653"/>
      <c r="CI507" s="653"/>
      <c r="CJ507" s="653"/>
      <c r="CK507" s="653"/>
      <c r="CL507" s="653"/>
      <c r="CM507" s="653"/>
      <c r="CN507" s="653"/>
      <c r="CO507" s="653"/>
      <c r="CP507" s="653"/>
      <c r="CQ507" s="653"/>
      <c r="CR507" s="653"/>
      <c r="CS507" s="653"/>
      <c r="CT507" s="653"/>
      <c r="CU507" s="653"/>
      <c r="CV507" s="653"/>
      <c r="CW507" s="653"/>
      <c r="CX507" s="653"/>
      <c r="CY507" s="653"/>
      <c r="CZ507" s="653"/>
      <c r="DA507" s="653"/>
      <c r="DB507" s="653"/>
      <c r="DC507" s="653"/>
      <c r="DD507" s="653"/>
      <c r="DE507" s="653"/>
      <c r="DF507" s="653"/>
      <c r="DG507" s="653"/>
      <c r="DH507" s="653"/>
      <c r="DI507" s="653"/>
      <c r="DJ507" s="653"/>
      <c r="DK507" s="653"/>
      <c r="DL507" s="653"/>
      <c r="DM507" s="653"/>
      <c r="DN507" s="653"/>
      <c r="DO507" s="653"/>
      <c r="DP507" s="653"/>
      <c r="DQ507" s="653"/>
      <c r="DR507" s="653"/>
      <c r="DS507" s="653"/>
      <c r="DT507" s="653"/>
      <c r="DU507" s="653"/>
      <c r="DV507" s="653"/>
      <c r="DW507" s="653"/>
      <c r="DX507" s="653"/>
      <c r="DY507" s="653"/>
      <c r="DZ507" s="653"/>
      <c r="EA507" s="653"/>
      <c r="EB507" s="653"/>
      <c r="EC507" s="653"/>
      <c r="ED507" s="653"/>
      <c r="EE507" s="653"/>
      <c r="EF507" s="653"/>
      <c r="EG507" s="653"/>
      <c r="EH507" s="653"/>
      <c r="EI507" s="653"/>
      <c r="EJ507" s="653"/>
      <c r="EK507" s="653"/>
      <c r="EL507" s="653"/>
      <c r="EM507" s="653"/>
      <c r="EN507" s="653"/>
      <c r="EO507" s="653"/>
      <c r="EP507" s="653"/>
      <c r="EQ507" s="653"/>
      <c r="ER507" s="653"/>
      <c r="ES507" s="653"/>
      <c r="ET507" s="653"/>
      <c r="EU507" s="653"/>
      <c r="EV507" s="653"/>
      <c r="EW507" s="653"/>
      <c r="EX507" s="653"/>
      <c r="EY507" s="653"/>
      <c r="EZ507" s="653"/>
      <c r="FA507" s="653"/>
      <c r="FB507" s="653"/>
      <c r="FC507" s="653"/>
      <c r="FD507" s="653"/>
      <c r="FE507" s="653"/>
      <c r="FF507" s="653"/>
      <c r="JI507" s="311">
        <v>0</v>
      </c>
      <c r="JW507" s="311">
        <v>0</v>
      </c>
      <c r="KD507" s="311"/>
      <c r="KL507" s="311"/>
      <c r="KS507" s="311">
        <v>100</v>
      </c>
    </row>
    <row r="508" spans="1:305" s="17" customFormat="1" ht="21.75" customHeight="1">
      <c r="A508" s="202" t="s">
        <v>85</v>
      </c>
      <c r="B508" s="810" t="s">
        <v>160</v>
      </c>
      <c r="C508" s="316" t="s">
        <v>161</v>
      </c>
      <c r="D508" s="163" t="s">
        <v>88</v>
      </c>
      <c r="E508" s="163"/>
      <c r="F508" s="163"/>
      <c r="G508" s="17" t="s">
        <v>192</v>
      </c>
      <c r="H508" s="311">
        <v>2200</v>
      </c>
      <c r="I508" s="166">
        <f t="shared" si="79"/>
        <v>2200</v>
      </c>
      <c r="J508" s="90">
        <f t="shared" si="80"/>
        <v>2200</v>
      </c>
      <c r="K508" s="164"/>
      <c r="L508" s="656">
        <v>45293</v>
      </c>
      <c r="M508" s="656">
        <v>45403</v>
      </c>
      <c r="N508" s="163" t="s">
        <v>45</v>
      </c>
      <c r="O508" s="164"/>
      <c r="P508" s="164"/>
      <c r="Q508" s="164"/>
      <c r="R508" s="164"/>
      <c r="S508" s="653"/>
      <c r="T508" s="653"/>
      <c r="U508" s="653"/>
      <c r="V508" s="653"/>
      <c r="W508" s="653"/>
      <c r="X508" s="653"/>
      <c r="Y508" s="653"/>
      <c r="Z508" s="653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53"/>
      <c r="BL508" s="653"/>
      <c r="BM508" s="653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  <c r="BX508" s="653"/>
      <c r="BY508" s="653"/>
      <c r="BZ508" s="653"/>
      <c r="CA508" s="653"/>
      <c r="CB508" s="653"/>
      <c r="CC508" s="653"/>
      <c r="CD508" s="653"/>
      <c r="CE508" s="653"/>
      <c r="CF508" s="653"/>
      <c r="CG508" s="653"/>
      <c r="CH508" s="653"/>
      <c r="CI508" s="653"/>
      <c r="CJ508" s="653"/>
      <c r="CK508" s="653"/>
      <c r="CL508" s="653"/>
      <c r="CM508" s="653"/>
      <c r="CN508" s="653"/>
      <c r="CO508" s="653"/>
      <c r="CP508" s="653"/>
      <c r="CQ508" s="653"/>
      <c r="CR508" s="653"/>
      <c r="CS508" s="653"/>
      <c r="CT508" s="653"/>
      <c r="CU508" s="653"/>
      <c r="CV508" s="653"/>
      <c r="CW508" s="653"/>
      <c r="CX508" s="653"/>
      <c r="CY508" s="653"/>
      <c r="CZ508" s="653"/>
      <c r="DA508" s="653"/>
      <c r="DB508" s="653"/>
      <c r="DC508" s="653"/>
      <c r="DD508" s="653"/>
      <c r="DE508" s="653"/>
      <c r="DF508" s="653"/>
      <c r="DG508" s="653"/>
      <c r="DH508" s="653"/>
      <c r="DI508" s="653"/>
      <c r="DJ508" s="653"/>
      <c r="DK508" s="653"/>
      <c r="DL508" s="653"/>
      <c r="DM508" s="653"/>
      <c r="DN508" s="653"/>
      <c r="DO508" s="653"/>
      <c r="DP508" s="653"/>
      <c r="DQ508" s="653"/>
      <c r="DR508" s="653"/>
      <c r="DS508" s="653"/>
      <c r="DT508" s="653"/>
      <c r="DU508" s="653"/>
      <c r="DV508" s="653"/>
      <c r="DW508" s="653"/>
      <c r="DX508" s="653"/>
      <c r="DY508" s="653"/>
      <c r="DZ508" s="653"/>
      <c r="EA508" s="653"/>
      <c r="EB508" s="653"/>
      <c r="EC508" s="653"/>
      <c r="ED508" s="653"/>
      <c r="EE508" s="653"/>
      <c r="EF508" s="653"/>
      <c r="EG508" s="653"/>
      <c r="EH508" s="653"/>
      <c r="EI508" s="653"/>
      <c r="EJ508" s="653"/>
      <c r="EK508" s="653"/>
      <c r="EL508" s="653"/>
      <c r="EM508" s="653"/>
      <c r="EN508" s="653"/>
      <c r="EO508" s="653"/>
      <c r="EP508" s="653"/>
      <c r="EQ508" s="653"/>
      <c r="ER508" s="653"/>
      <c r="ES508" s="653"/>
      <c r="ET508" s="653"/>
      <c r="EU508" s="653"/>
      <c r="EV508" s="653"/>
      <c r="EW508" s="653"/>
      <c r="EX508" s="653"/>
      <c r="EY508" s="653"/>
      <c r="EZ508" s="653"/>
      <c r="FA508" s="653"/>
      <c r="FB508" s="653"/>
      <c r="FC508" s="653"/>
      <c r="FD508" s="653"/>
      <c r="FE508" s="653"/>
      <c r="FF508" s="653"/>
      <c r="JI508" s="311">
        <v>800</v>
      </c>
      <c r="JW508" s="311">
        <v>400</v>
      </c>
      <c r="KD508" s="311">
        <v>400</v>
      </c>
      <c r="KL508" s="311"/>
      <c r="KS508" s="311">
        <v>600</v>
      </c>
    </row>
    <row r="509" spans="1:305" s="17" customFormat="1" ht="21.75" customHeight="1">
      <c r="A509" s="202" t="s">
        <v>85</v>
      </c>
      <c r="B509" s="810" t="s">
        <v>162</v>
      </c>
      <c r="C509" s="316" t="s">
        <v>163</v>
      </c>
      <c r="D509" s="163" t="s">
        <v>88</v>
      </c>
      <c r="E509" s="163"/>
      <c r="F509" s="163"/>
      <c r="G509" s="17" t="s">
        <v>192</v>
      </c>
      <c r="H509" s="311">
        <v>3600</v>
      </c>
      <c r="I509" s="166">
        <f t="shared" si="79"/>
        <v>3600</v>
      </c>
      <c r="J509" s="90">
        <f t="shared" si="80"/>
        <v>3600</v>
      </c>
      <c r="K509" s="164"/>
      <c r="L509" s="656">
        <v>45293</v>
      </c>
      <c r="M509" s="656">
        <v>45403</v>
      </c>
      <c r="N509" s="163" t="s">
        <v>45</v>
      </c>
      <c r="O509" s="164"/>
      <c r="P509" s="164"/>
      <c r="Q509" s="164"/>
      <c r="R509" s="164"/>
      <c r="S509" s="653"/>
      <c r="T509" s="653"/>
      <c r="U509" s="653"/>
      <c r="V509" s="653"/>
      <c r="W509" s="653"/>
      <c r="X509" s="653"/>
      <c r="Y509" s="653"/>
      <c r="Z509" s="653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53"/>
      <c r="BL509" s="653"/>
      <c r="BM509" s="653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  <c r="BX509" s="653"/>
      <c r="BY509" s="653"/>
      <c r="BZ509" s="653"/>
      <c r="CA509" s="653"/>
      <c r="CB509" s="653"/>
      <c r="CC509" s="653"/>
      <c r="CD509" s="653"/>
      <c r="CE509" s="653"/>
      <c r="CF509" s="653"/>
      <c r="CG509" s="653"/>
      <c r="CH509" s="653"/>
      <c r="CI509" s="653"/>
      <c r="CJ509" s="653"/>
      <c r="CK509" s="653"/>
      <c r="CL509" s="653"/>
      <c r="CM509" s="653"/>
      <c r="CN509" s="653"/>
      <c r="CO509" s="653"/>
      <c r="CP509" s="653"/>
      <c r="CQ509" s="653"/>
      <c r="CR509" s="653"/>
      <c r="CS509" s="653"/>
      <c r="CT509" s="653"/>
      <c r="CU509" s="653"/>
      <c r="CV509" s="653"/>
      <c r="CW509" s="653"/>
      <c r="CX509" s="653"/>
      <c r="CY509" s="653"/>
      <c r="CZ509" s="653"/>
      <c r="DA509" s="653"/>
      <c r="DB509" s="653"/>
      <c r="DC509" s="653"/>
      <c r="DD509" s="653"/>
      <c r="DE509" s="653"/>
      <c r="DF509" s="653"/>
      <c r="DG509" s="653"/>
      <c r="DH509" s="653"/>
      <c r="DI509" s="653"/>
      <c r="DJ509" s="653"/>
      <c r="DK509" s="653"/>
      <c r="DL509" s="653"/>
      <c r="DM509" s="653"/>
      <c r="DN509" s="653"/>
      <c r="DO509" s="653"/>
      <c r="DP509" s="653"/>
      <c r="DQ509" s="653"/>
      <c r="DR509" s="653"/>
      <c r="DS509" s="653"/>
      <c r="DT509" s="653"/>
      <c r="DU509" s="653"/>
      <c r="DV509" s="653"/>
      <c r="DW509" s="653"/>
      <c r="DX509" s="653"/>
      <c r="DY509" s="653"/>
      <c r="DZ509" s="653"/>
      <c r="EA509" s="653"/>
      <c r="EB509" s="653"/>
      <c r="EC509" s="653"/>
      <c r="ED509" s="653"/>
      <c r="EE509" s="653"/>
      <c r="EF509" s="653"/>
      <c r="EG509" s="653"/>
      <c r="EH509" s="653"/>
      <c r="EI509" s="653"/>
      <c r="EJ509" s="653"/>
      <c r="EK509" s="653"/>
      <c r="EL509" s="653"/>
      <c r="EM509" s="653"/>
      <c r="EN509" s="653"/>
      <c r="EO509" s="653"/>
      <c r="EP509" s="653"/>
      <c r="EQ509" s="653"/>
      <c r="ER509" s="653"/>
      <c r="ES509" s="653"/>
      <c r="ET509" s="653"/>
      <c r="EU509" s="653"/>
      <c r="EV509" s="653"/>
      <c r="EW509" s="653"/>
      <c r="EX509" s="653"/>
      <c r="EY509" s="653"/>
      <c r="EZ509" s="653"/>
      <c r="FA509" s="653"/>
      <c r="FB509" s="653"/>
      <c r="FC509" s="653"/>
      <c r="FD509" s="653"/>
      <c r="FE509" s="653"/>
      <c r="FF509" s="653"/>
      <c r="JI509" s="311">
        <v>1400</v>
      </c>
      <c r="JW509" s="311">
        <v>700</v>
      </c>
      <c r="KD509" s="311">
        <v>700</v>
      </c>
      <c r="KL509" s="311"/>
      <c r="KS509" s="311">
        <v>800</v>
      </c>
    </row>
    <row r="510" spans="1:305" s="17" customFormat="1" ht="21.75" customHeight="1">
      <c r="A510" s="202" t="s">
        <v>85</v>
      </c>
      <c r="B510" s="810" t="s">
        <v>122</v>
      </c>
      <c r="C510" s="316" t="s">
        <v>164</v>
      </c>
      <c r="D510" s="163" t="s">
        <v>88</v>
      </c>
      <c r="E510" s="163"/>
      <c r="F510" s="163"/>
      <c r="G510" s="17" t="s">
        <v>192</v>
      </c>
      <c r="H510" s="311">
        <v>11900</v>
      </c>
      <c r="I510" s="166">
        <f t="shared" si="79"/>
        <v>11900</v>
      </c>
      <c r="J510" s="90">
        <f t="shared" si="80"/>
        <v>11900</v>
      </c>
      <c r="K510" s="164"/>
      <c r="L510" s="656">
        <v>45293</v>
      </c>
      <c r="M510" s="656">
        <v>45403</v>
      </c>
      <c r="N510" s="163" t="s">
        <v>45</v>
      </c>
      <c r="O510" s="164"/>
      <c r="P510" s="164"/>
      <c r="Q510" s="164"/>
      <c r="R510" s="164"/>
      <c r="S510" s="653"/>
      <c r="T510" s="653"/>
      <c r="U510" s="653"/>
      <c r="V510" s="653"/>
      <c r="W510" s="653"/>
      <c r="X510" s="653"/>
      <c r="Y510" s="653"/>
      <c r="Z510" s="653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653"/>
      <c r="BL510" s="653"/>
      <c r="BM510" s="653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  <c r="BX510" s="653"/>
      <c r="BY510" s="653"/>
      <c r="BZ510" s="653"/>
      <c r="CA510" s="653"/>
      <c r="CB510" s="653"/>
      <c r="CC510" s="653"/>
      <c r="CD510" s="653"/>
      <c r="CE510" s="653"/>
      <c r="CF510" s="653"/>
      <c r="CG510" s="653"/>
      <c r="CH510" s="653"/>
      <c r="CI510" s="653"/>
      <c r="CJ510" s="653"/>
      <c r="CK510" s="653"/>
      <c r="CL510" s="653"/>
      <c r="CM510" s="653"/>
      <c r="CN510" s="653"/>
      <c r="CO510" s="653"/>
      <c r="CP510" s="653"/>
      <c r="CQ510" s="653"/>
      <c r="CR510" s="653"/>
      <c r="CS510" s="653"/>
      <c r="CT510" s="653"/>
      <c r="CU510" s="653"/>
      <c r="CV510" s="653"/>
      <c r="CW510" s="653"/>
      <c r="CX510" s="653"/>
      <c r="CY510" s="653"/>
      <c r="CZ510" s="653"/>
      <c r="DA510" s="653"/>
      <c r="DB510" s="653"/>
      <c r="DC510" s="653"/>
      <c r="DD510" s="653"/>
      <c r="DE510" s="653"/>
      <c r="DF510" s="653"/>
      <c r="DG510" s="653"/>
      <c r="DH510" s="653"/>
      <c r="DI510" s="653"/>
      <c r="DJ510" s="653"/>
      <c r="DK510" s="653"/>
      <c r="DL510" s="653"/>
      <c r="DM510" s="653"/>
      <c r="DN510" s="653"/>
      <c r="DO510" s="653"/>
      <c r="DP510" s="653"/>
      <c r="DQ510" s="653"/>
      <c r="DR510" s="653"/>
      <c r="DS510" s="653"/>
      <c r="DT510" s="653"/>
      <c r="DU510" s="653"/>
      <c r="DV510" s="653"/>
      <c r="DW510" s="653"/>
      <c r="DX510" s="653"/>
      <c r="DY510" s="653"/>
      <c r="DZ510" s="653"/>
      <c r="EA510" s="653"/>
      <c r="EB510" s="653"/>
      <c r="EC510" s="653"/>
      <c r="ED510" s="653"/>
      <c r="EE510" s="653"/>
      <c r="EF510" s="653"/>
      <c r="EG510" s="653"/>
      <c r="EH510" s="653"/>
      <c r="EI510" s="653"/>
      <c r="EJ510" s="653"/>
      <c r="EK510" s="653"/>
      <c r="EL510" s="653"/>
      <c r="EM510" s="653"/>
      <c r="EN510" s="653"/>
      <c r="EO510" s="653"/>
      <c r="EP510" s="653"/>
      <c r="EQ510" s="653"/>
      <c r="ER510" s="653"/>
      <c r="ES510" s="653"/>
      <c r="ET510" s="653"/>
      <c r="EU510" s="653"/>
      <c r="EV510" s="653"/>
      <c r="EW510" s="653"/>
      <c r="EX510" s="653"/>
      <c r="EY510" s="653"/>
      <c r="EZ510" s="653"/>
      <c r="FA510" s="653"/>
      <c r="FB510" s="653"/>
      <c r="FC510" s="653"/>
      <c r="FD510" s="653"/>
      <c r="FE510" s="653"/>
      <c r="FF510" s="653"/>
      <c r="JI510" s="311">
        <v>4700</v>
      </c>
      <c r="JW510" s="311">
        <v>2000</v>
      </c>
      <c r="KD510" s="311">
        <v>2700</v>
      </c>
      <c r="KL510" s="311"/>
      <c r="KS510" s="311">
        <v>2500</v>
      </c>
    </row>
    <row r="511" spans="1:305" s="17" customFormat="1" ht="21.75" customHeight="1">
      <c r="A511" s="202" t="s">
        <v>85</v>
      </c>
      <c r="B511" s="810" t="s">
        <v>165</v>
      </c>
      <c r="C511" s="316" t="s">
        <v>166</v>
      </c>
      <c r="D511" s="163" t="s">
        <v>88</v>
      </c>
      <c r="E511" s="163"/>
      <c r="F511" s="163"/>
      <c r="G511" s="17" t="s">
        <v>192</v>
      </c>
      <c r="H511" s="311">
        <v>100</v>
      </c>
      <c r="I511" s="166">
        <f t="shared" si="79"/>
        <v>100</v>
      </c>
      <c r="J511" s="90">
        <f t="shared" si="80"/>
        <v>100</v>
      </c>
      <c r="K511" s="164"/>
      <c r="L511" s="656">
        <v>45293</v>
      </c>
      <c r="M511" s="656">
        <v>45403</v>
      </c>
      <c r="N511" s="163" t="s">
        <v>45</v>
      </c>
      <c r="O511" s="164"/>
      <c r="P511" s="164"/>
      <c r="Q511" s="164"/>
      <c r="R511" s="164"/>
      <c r="S511" s="653"/>
      <c r="T511" s="653"/>
      <c r="U511" s="653"/>
      <c r="V511" s="653"/>
      <c r="W511" s="653"/>
      <c r="X511" s="653"/>
      <c r="Y511" s="653"/>
      <c r="Z511" s="653"/>
      <c r="AA511" s="653"/>
      <c r="AB511" s="653"/>
      <c r="AC511" s="653"/>
      <c r="AD511" s="653"/>
      <c r="AE511" s="653"/>
      <c r="AF511" s="653"/>
      <c r="AG511" s="653"/>
      <c r="AH511" s="653"/>
      <c r="AI511" s="653"/>
      <c r="AJ511" s="653"/>
      <c r="AK511" s="653"/>
      <c r="AL511" s="653"/>
      <c r="AM511" s="653"/>
      <c r="AN511" s="653"/>
      <c r="AO511" s="653"/>
      <c r="AP511" s="653"/>
      <c r="AQ511" s="653"/>
      <c r="AR511" s="653"/>
      <c r="AS511" s="653"/>
      <c r="AT511" s="653"/>
      <c r="AU511" s="653"/>
      <c r="AV511" s="653"/>
      <c r="AW511" s="653"/>
      <c r="AX511" s="653"/>
      <c r="AY511" s="653"/>
      <c r="AZ511" s="653"/>
      <c r="BA511" s="653"/>
      <c r="BB511" s="653"/>
      <c r="BC511" s="653"/>
      <c r="BD511" s="653"/>
      <c r="BE511" s="653"/>
      <c r="BF511" s="653"/>
      <c r="BG511" s="653"/>
      <c r="BH511" s="653"/>
      <c r="BI511" s="653"/>
      <c r="BJ511" s="653"/>
      <c r="BK511" s="653"/>
      <c r="BL511" s="653"/>
      <c r="BM511" s="653"/>
      <c r="BN511" s="653"/>
      <c r="BO511" s="653"/>
      <c r="BP511" s="653"/>
      <c r="BQ511" s="653"/>
      <c r="BR511" s="653"/>
      <c r="BS511" s="653"/>
      <c r="BT511" s="653"/>
      <c r="BU511" s="653"/>
      <c r="BV511" s="653"/>
      <c r="BW511" s="653"/>
      <c r="BX511" s="653"/>
      <c r="BY511" s="653"/>
      <c r="BZ511" s="653"/>
      <c r="CA511" s="653"/>
      <c r="CB511" s="653"/>
      <c r="CC511" s="653"/>
      <c r="CD511" s="653"/>
      <c r="CE511" s="653"/>
      <c r="CF511" s="653"/>
      <c r="CG511" s="653"/>
      <c r="CH511" s="653"/>
      <c r="CI511" s="653"/>
      <c r="CJ511" s="653"/>
      <c r="CK511" s="653"/>
      <c r="CL511" s="653"/>
      <c r="CM511" s="653"/>
      <c r="CN511" s="653"/>
      <c r="CO511" s="653"/>
      <c r="CP511" s="653"/>
      <c r="CQ511" s="653"/>
      <c r="CR511" s="653"/>
      <c r="CS511" s="653"/>
      <c r="CT511" s="653"/>
      <c r="CU511" s="653"/>
      <c r="CV511" s="653"/>
      <c r="CW511" s="653"/>
      <c r="CX511" s="653"/>
      <c r="CY511" s="653"/>
      <c r="CZ511" s="653"/>
      <c r="DA511" s="653"/>
      <c r="DB511" s="653"/>
      <c r="DC511" s="653"/>
      <c r="DD511" s="653"/>
      <c r="DE511" s="653"/>
      <c r="DF511" s="653"/>
      <c r="DG511" s="653"/>
      <c r="DH511" s="653"/>
      <c r="DI511" s="653"/>
      <c r="DJ511" s="653"/>
      <c r="DK511" s="653"/>
      <c r="DL511" s="653"/>
      <c r="DM511" s="653"/>
      <c r="DN511" s="653"/>
      <c r="DO511" s="653"/>
      <c r="DP511" s="653"/>
      <c r="DQ511" s="653"/>
      <c r="DR511" s="653"/>
      <c r="DS511" s="653"/>
      <c r="DT511" s="653"/>
      <c r="DU511" s="653"/>
      <c r="DV511" s="653"/>
      <c r="DW511" s="653"/>
      <c r="DX511" s="653"/>
      <c r="DY511" s="653"/>
      <c r="DZ511" s="653"/>
      <c r="EA511" s="653"/>
      <c r="EB511" s="653"/>
      <c r="EC511" s="653"/>
      <c r="ED511" s="653"/>
      <c r="EE511" s="653"/>
      <c r="EF511" s="653"/>
      <c r="EG511" s="653"/>
      <c r="EH511" s="653"/>
      <c r="EI511" s="653"/>
      <c r="EJ511" s="653"/>
      <c r="EK511" s="653"/>
      <c r="EL511" s="653"/>
      <c r="EM511" s="653"/>
      <c r="EN511" s="653"/>
      <c r="EO511" s="653"/>
      <c r="EP511" s="653"/>
      <c r="EQ511" s="653"/>
      <c r="ER511" s="653"/>
      <c r="ES511" s="653"/>
      <c r="ET511" s="653"/>
      <c r="EU511" s="653"/>
      <c r="EV511" s="653"/>
      <c r="EW511" s="653"/>
      <c r="EX511" s="653"/>
      <c r="EY511" s="653"/>
      <c r="EZ511" s="653"/>
      <c r="FA511" s="653"/>
      <c r="FB511" s="653"/>
      <c r="FC511" s="653"/>
      <c r="FD511" s="653"/>
      <c r="FE511" s="653"/>
      <c r="FF511" s="653"/>
      <c r="JI511" s="311">
        <v>0</v>
      </c>
      <c r="JW511" s="311">
        <v>0</v>
      </c>
      <c r="KD511" s="311"/>
      <c r="KL511" s="311"/>
      <c r="KS511" s="311">
        <v>100</v>
      </c>
    </row>
    <row r="512" spans="1:305" s="17" customFormat="1" ht="21.75" customHeight="1">
      <c r="A512" s="202" t="s">
        <v>85</v>
      </c>
      <c r="B512" s="810" t="s">
        <v>167</v>
      </c>
      <c r="C512" s="316" t="s">
        <v>168</v>
      </c>
      <c r="D512" s="163" t="s">
        <v>88</v>
      </c>
      <c r="E512" s="163"/>
      <c r="F512" s="163"/>
      <c r="G512" s="17" t="s">
        <v>192</v>
      </c>
      <c r="H512" s="311">
        <v>2300</v>
      </c>
      <c r="I512" s="166">
        <f t="shared" si="79"/>
        <v>2300</v>
      </c>
      <c r="J512" s="90">
        <f t="shared" si="80"/>
        <v>2300</v>
      </c>
      <c r="K512" s="164"/>
      <c r="L512" s="656">
        <v>45293</v>
      </c>
      <c r="M512" s="656">
        <v>45403</v>
      </c>
      <c r="N512" s="163" t="s">
        <v>45</v>
      </c>
      <c r="O512" s="164"/>
      <c r="P512" s="164"/>
      <c r="Q512" s="164"/>
      <c r="R512" s="164"/>
      <c r="S512" s="653"/>
      <c r="T512" s="653"/>
      <c r="U512" s="653"/>
      <c r="V512" s="653"/>
      <c r="W512" s="653"/>
      <c r="X512" s="653"/>
      <c r="Y512" s="653"/>
      <c r="Z512" s="653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53"/>
      <c r="BL512" s="653"/>
      <c r="BM512" s="653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  <c r="BX512" s="653"/>
      <c r="BY512" s="653"/>
      <c r="BZ512" s="653"/>
      <c r="CA512" s="653"/>
      <c r="CB512" s="653"/>
      <c r="CC512" s="653"/>
      <c r="CD512" s="653"/>
      <c r="CE512" s="653"/>
      <c r="CF512" s="653"/>
      <c r="CG512" s="653"/>
      <c r="CH512" s="653"/>
      <c r="CI512" s="653"/>
      <c r="CJ512" s="653"/>
      <c r="CK512" s="653"/>
      <c r="CL512" s="653"/>
      <c r="CM512" s="653"/>
      <c r="CN512" s="653"/>
      <c r="CO512" s="653"/>
      <c r="CP512" s="653"/>
      <c r="CQ512" s="653"/>
      <c r="CR512" s="653"/>
      <c r="CS512" s="653"/>
      <c r="CT512" s="653"/>
      <c r="CU512" s="653"/>
      <c r="CV512" s="653"/>
      <c r="CW512" s="653"/>
      <c r="CX512" s="653"/>
      <c r="CY512" s="653"/>
      <c r="CZ512" s="653"/>
      <c r="DA512" s="653"/>
      <c r="DB512" s="653"/>
      <c r="DC512" s="653"/>
      <c r="DD512" s="653"/>
      <c r="DE512" s="653"/>
      <c r="DF512" s="653"/>
      <c r="DG512" s="653"/>
      <c r="DH512" s="653"/>
      <c r="DI512" s="653"/>
      <c r="DJ512" s="653"/>
      <c r="DK512" s="653"/>
      <c r="DL512" s="653"/>
      <c r="DM512" s="653"/>
      <c r="DN512" s="653"/>
      <c r="DO512" s="653"/>
      <c r="DP512" s="653"/>
      <c r="DQ512" s="653"/>
      <c r="DR512" s="653"/>
      <c r="DS512" s="653"/>
      <c r="DT512" s="653"/>
      <c r="DU512" s="653"/>
      <c r="DV512" s="653"/>
      <c r="DW512" s="653"/>
      <c r="DX512" s="653"/>
      <c r="DY512" s="653"/>
      <c r="DZ512" s="653"/>
      <c r="EA512" s="653"/>
      <c r="EB512" s="653"/>
      <c r="EC512" s="653"/>
      <c r="ED512" s="653"/>
      <c r="EE512" s="653"/>
      <c r="EF512" s="653"/>
      <c r="EG512" s="653"/>
      <c r="EH512" s="653"/>
      <c r="EI512" s="653"/>
      <c r="EJ512" s="653"/>
      <c r="EK512" s="653"/>
      <c r="EL512" s="653"/>
      <c r="EM512" s="653"/>
      <c r="EN512" s="653"/>
      <c r="EO512" s="653"/>
      <c r="EP512" s="653"/>
      <c r="EQ512" s="653"/>
      <c r="ER512" s="653"/>
      <c r="ES512" s="653"/>
      <c r="ET512" s="653"/>
      <c r="EU512" s="653"/>
      <c r="EV512" s="653"/>
      <c r="EW512" s="653"/>
      <c r="EX512" s="653"/>
      <c r="EY512" s="653"/>
      <c r="EZ512" s="653"/>
      <c r="FA512" s="653"/>
      <c r="FB512" s="653"/>
      <c r="FC512" s="653"/>
      <c r="FD512" s="653"/>
      <c r="FE512" s="653"/>
      <c r="FF512" s="653"/>
      <c r="JI512" s="311">
        <v>900</v>
      </c>
      <c r="JW512" s="311">
        <v>400</v>
      </c>
      <c r="KD512" s="311">
        <v>500</v>
      </c>
      <c r="KL512" s="311"/>
      <c r="KS512" s="311">
        <v>500</v>
      </c>
    </row>
    <row r="513" spans="1:331" s="17" customFormat="1" ht="21.75" customHeight="1">
      <c r="A513" s="202" t="s">
        <v>85</v>
      </c>
      <c r="B513" s="810" t="s">
        <v>169</v>
      </c>
      <c r="C513" s="316" t="s">
        <v>170</v>
      </c>
      <c r="D513" s="163" t="s">
        <v>88</v>
      </c>
      <c r="E513" s="163"/>
      <c r="F513" s="163"/>
      <c r="G513" s="17" t="s">
        <v>192</v>
      </c>
      <c r="H513" s="311">
        <v>3600</v>
      </c>
      <c r="I513" s="166">
        <f t="shared" si="79"/>
        <v>3600</v>
      </c>
      <c r="J513" s="90">
        <f t="shared" si="80"/>
        <v>3600</v>
      </c>
      <c r="K513" s="164"/>
      <c r="L513" s="656">
        <v>45293</v>
      </c>
      <c r="M513" s="656">
        <v>45403</v>
      </c>
      <c r="N513" s="163" t="s">
        <v>45</v>
      </c>
      <c r="O513" s="164"/>
      <c r="P513" s="164"/>
      <c r="Q513" s="164"/>
      <c r="R513" s="164"/>
      <c r="S513" s="653"/>
      <c r="T513" s="653"/>
      <c r="U513" s="653"/>
      <c r="V513" s="653"/>
      <c r="W513" s="653"/>
      <c r="X513" s="653"/>
      <c r="Y513" s="653"/>
      <c r="Z513" s="653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53"/>
      <c r="BL513" s="653"/>
      <c r="BM513" s="653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  <c r="BX513" s="653"/>
      <c r="BY513" s="653"/>
      <c r="BZ513" s="653"/>
      <c r="CA513" s="653"/>
      <c r="CB513" s="653"/>
      <c r="CC513" s="653"/>
      <c r="CD513" s="653"/>
      <c r="CE513" s="653"/>
      <c r="CF513" s="653"/>
      <c r="CG513" s="653"/>
      <c r="CH513" s="653"/>
      <c r="CI513" s="653"/>
      <c r="CJ513" s="653"/>
      <c r="CK513" s="653"/>
      <c r="CL513" s="653"/>
      <c r="CM513" s="653"/>
      <c r="CN513" s="653"/>
      <c r="CO513" s="653"/>
      <c r="CP513" s="653"/>
      <c r="CQ513" s="653"/>
      <c r="CR513" s="653"/>
      <c r="CS513" s="653"/>
      <c r="CT513" s="653"/>
      <c r="CU513" s="653"/>
      <c r="CV513" s="653"/>
      <c r="CW513" s="653"/>
      <c r="CX513" s="653"/>
      <c r="CY513" s="653"/>
      <c r="CZ513" s="653"/>
      <c r="DA513" s="653"/>
      <c r="DB513" s="653"/>
      <c r="DC513" s="653"/>
      <c r="DD513" s="653"/>
      <c r="DE513" s="653"/>
      <c r="DF513" s="653"/>
      <c r="DG513" s="653"/>
      <c r="DH513" s="653"/>
      <c r="DI513" s="653"/>
      <c r="DJ513" s="653"/>
      <c r="DK513" s="653"/>
      <c r="DL513" s="653"/>
      <c r="DM513" s="653"/>
      <c r="DN513" s="653"/>
      <c r="DO513" s="653"/>
      <c r="DP513" s="653"/>
      <c r="DQ513" s="653"/>
      <c r="DR513" s="653"/>
      <c r="DS513" s="653"/>
      <c r="DT513" s="653"/>
      <c r="DU513" s="653"/>
      <c r="DV513" s="653"/>
      <c r="DW513" s="653"/>
      <c r="DX513" s="653"/>
      <c r="DY513" s="653"/>
      <c r="DZ513" s="653"/>
      <c r="EA513" s="653"/>
      <c r="EB513" s="653"/>
      <c r="EC513" s="653"/>
      <c r="ED513" s="653"/>
      <c r="EE513" s="653"/>
      <c r="EF513" s="653"/>
      <c r="EG513" s="653"/>
      <c r="EH513" s="653"/>
      <c r="EI513" s="653"/>
      <c r="EJ513" s="653"/>
      <c r="EK513" s="653"/>
      <c r="EL513" s="653"/>
      <c r="EM513" s="653"/>
      <c r="EN513" s="653"/>
      <c r="EO513" s="653"/>
      <c r="EP513" s="653"/>
      <c r="EQ513" s="653"/>
      <c r="ER513" s="653"/>
      <c r="ES513" s="653"/>
      <c r="ET513" s="653"/>
      <c r="EU513" s="653"/>
      <c r="EV513" s="653"/>
      <c r="EW513" s="653"/>
      <c r="EX513" s="653"/>
      <c r="EY513" s="653"/>
      <c r="EZ513" s="653"/>
      <c r="FA513" s="653"/>
      <c r="FB513" s="653"/>
      <c r="FC513" s="653"/>
      <c r="FD513" s="653"/>
      <c r="FE513" s="653"/>
      <c r="FF513" s="653"/>
      <c r="JI513" s="311">
        <v>1400</v>
      </c>
      <c r="JW513" s="311">
        <v>700</v>
      </c>
      <c r="KD513" s="311">
        <v>700</v>
      </c>
      <c r="KL513" s="311"/>
      <c r="KS513" s="311">
        <v>800</v>
      </c>
    </row>
    <row r="514" spans="1:331" s="17" customFormat="1" ht="21.75" customHeight="1">
      <c r="A514" s="202" t="s">
        <v>85</v>
      </c>
      <c r="B514" s="163"/>
      <c r="C514" s="163"/>
      <c r="D514" s="163"/>
      <c r="E514" s="163"/>
      <c r="F514" s="163"/>
      <c r="G514" s="164"/>
      <c r="H514" s="164">
        <f>SUM(H493:H513)</f>
        <v>106600</v>
      </c>
      <c r="I514" s="814">
        <f>SUM(I493:I513)</f>
        <v>106600</v>
      </c>
      <c r="J514" s="164"/>
      <c r="K514" s="164"/>
      <c r="L514" s="164"/>
      <c r="M514" s="164"/>
      <c r="N514" s="164"/>
      <c r="O514" s="164"/>
      <c r="P514" s="164"/>
      <c r="Q514" s="164"/>
      <c r="R514" s="164"/>
      <c r="S514" s="653"/>
      <c r="T514" s="653"/>
      <c r="U514" s="653"/>
      <c r="V514" s="653"/>
      <c r="W514" s="653"/>
      <c r="X514" s="653"/>
      <c r="Y514" s="653"/>
      <c r="Z514" s="653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653"/>
      <c r="BL514" s="653"/>
      <c r="BM514" s="653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  <c r="BX514" s="653"/>
      <c r="BY514" s="653"/>
      <c r="BZ514" s="653"/>
      <c r="CA514" s="653"/>
      <c r="CB514" s="653"/>
      <c r="CC514" s="653"/>
      <c r="CD514" s="653"/>
      <c r="CE514" s="653"/>
      <c r="CF514" s="653"/>
      <c r="CG514" s="653"/>
      <c r="CH514" s="653"/>
      <c r="CI514" s="653"/>
      <c r="CJ514" s="653"/>
      <c r="CK514" s="653"/>
      <c r="CL514" s="653"/>
      <c r="CM514" s="653"/>
      <c r="CN514" s="653"/>
      <c r="CO514" s="653"/>
      <c r="CP514" s="653"/>
      <c r="CQ514" s="653"/>
      <c r="CR514" s="653"/>
      <c r="CS514" s="653"/>
      <c r="CT514" s="653"/>
      <c r="CU514" s="653"/>
      <c r="CV514" s="653"/>
      <c r="CW514" s="653"/>
      <c r="CX514" s="653"/>
      <c r="CY514" s="653"/>
      <c r="CZ514" s="653"/>
      <c r="DA514" s="653"/>
      <c r="DB514" s="653"/>
      <c r="DC514" s="653"/>
      <c r="DD514" s="653"/>
      <c r="DE514" s="653"/>
      <c r="DF514" s="653"/>
      <c r="DG514" s="653"/>
      <c r="DH514" s="653"/>
      <c r="DI514" s="653"/>
      <c r="DJ514" s="653"/>
      <c r="DK514" s="653"/>
      <c r="DL514" s="653"/>
      <c r="DM514" s="653"/>
      <c r="DN514" s="653"/>
      <c r="DO514" s="653"/>
      <c r="DP514" s="653"/>
      <c r="DQ514" s="653"/>
      <c r="DR514" s="653"/>
      <c r="DS514" s="653"/>
      <c r="DT514" s="653"/>
      <c r="DU514" s="653"/>
      <c r="DV514" s="653"/>
      <c r="DW514" s="653"/>
      <c r="DX514" s="653"/>
      <c r="DY514" s="653"/>
      <c r="DZ514" s="653"/>
      <c r="EA514" s="653"/>
      <c r="EB514" s="653"/>
      <c r="EC514" s="653"/>
      <c r="ED514" s="653"/>
      <c r="EE514" s="653"/>
      <c r="EF514" s="653"/>
      <c r="EG514" s="653"/>
      <c r="EH514" s="653"/>
      <c r="EI514" s="653"/>
      <c r="EJ514" s="653"/>
      <c r="EK514" s="653"/>
      <c r="EL514" s="653"/>
      <c r="EM514" s="653"/>
      <c r="EN514" s="653"/>
      <c r="EO514" s="653"/>
      <c r="EP514" s="653"/>
      <c r="EQ514" s="653"/>
      <c r="ER514" s="653"/>
      <c r="ES514" s="653"/>
      <c r="ET514" s="653"/>
      <c r="EU514" s="653"/>
      <c r="EV514" s="653"/>
      <c r="EW514" s="653"/>
      <c r="EX514" s="653"/>
      <c r="EY514" s="653"/>
      <c r="EZ514" s="653"/>
      <c r="FA514" s="653"/>
      <c r="FB514" s="653"/>
      <c r="FC514" s="653"/>
      <c r="FD514" s="653"/>
      <c r="FE514" s="653"/>
      <c r="FF514" s="653"/>
    </row>
    <row r="515" spans="1:331" s="17" customFormat="1" ht="21.75" customHeight="1">
      <c r="A515" s="202" t="s">
        <v>85</v>
      </c>
      <c r="B515" s="810" t="s">
        <v>131</v>
      </c>
      <c r="C515" s="316" t="s">
        <v>132</v>
      </c>
      <c r="D515" s="163" t="s">
        <v>88</v>
      </c>
      <c r="E515" s="163"/>
      <c r="F515" s="163"/>
      <c r="G515" s="886" t="s">
        <v>193</v>
      </c>
      <c r="H515" s="311">
        <v>1700</v>
      </c>
      <c r="I515" s="166">
        <f t="shared" ref="I515:I535" si="81">SUM(AG515:LS515)</f>
        <v>1700</v>
      </c>
      <c r="J515" s="90">
        <f t="shared" ref="J515:J557" si="82">SUM(O515:LS515)</f>
        <v>1700</v>
      </c>
      <c r="K515" s="164"/>
      <c r="L515" s="656">
        <v>45353</v>
      </c>
      <c r="M515" s="656">
        <v>45403</v>
      </c>
      <c r="N515" s="163" t="s">
        <v>45</v>
      </c>
      <c r="O515" s="164"/>
      <c r="P515" s="164"/>
      <c r="Q515" s="164"/>
      <c r="R515" s="164"/>
      <c r="S515" s="653"/>
      <c r="T515" s="653"/>
      <c r="U515" s="653"/>
      <c r="V515" s="653"/>
      <c r="W515" s="653"/>
      <c r="X515" s="653"/>
      <c r="Y515" s="653"/>
      <c r="Z515" s="653"/>
      <c r="AA515" s="653"/>
      <c r="AB515" s="653"/>
      <c r="AC515" s="653"/>
      <c r="AD515" s="653"/>
      <c r="AE515" s="653"/>
      <c r="AF515" s="653"/>
      <c r="AG515" s="653"/>
      <c r="AH515" s="653"/>
      <c r="AI515" s="653"/>
      <c r="AJ515" s="653"/>
      <c r="AK515" s="653"/>
      <c r="AL515" s="653"/>
      <c r="AM515" s="653"/>
      <c r="AN515" s="653"/>
      <c r="AO515" s="653"/>
      <c r="AP515" s="653"/>
      <c r="AQ515" s="653"/>
      <c r="AR515" s="653"/>
      <c r="AS515" s="653"/>
      <c r="AT515" s="653"/>
      <c r="AU515" s="653"/>
      <c r="AV515" s="653"/>
      <c r="AW515" s="653"/>
      <c r="AX515" s="653"/>
      <c r="AY515" s="653"/>
      <c r="AZ515" s="653"/>
      <c r="BA515" s="653"/>
      <c r="BB515" s="653"/>
      <c r="BC515" s="653"/>
      <c r="BD515" s="653"/>
      <c r="BE515" s="653"/>
      <c r="BF515" s="653"/>
      <c r="BG515" s="653"/>
      <c r="BH515" s="653"/>
      <c r="BI515" s="653"/>
      <c r="BJ515" s="653"/>
      <c r="BK515" s="653"/>
      <c r="BL515" s="653"/>
      <c r="BM515" s="653"/>
      <c r="BN515" s="653"/>
      <c r="BO515" s="653"/>
      <c r="BP515" s="653"/>
      <c r="BQ515" s="653"/>
      <c r="BR515" s="653"/>
      <c r="BS515" s="653"/>
      <c r="BT515" s="653"/>
      <c r="BU515" s="653"/>
      <c r="BV515" s="653"/>
      <c r="BW515" s="653"/>
      <c r="BX515" s="653"/>
      <c r="BY515" s="653"/>
      <c r="BZ515" s="653"/>
      <c r="CA515" s="653"/>
      <c r="CB515" s="653"/>
      <c r="CC515" s="653"/>
      <c r="CD515" s="653"/>
      <c r="CE515" s="653"/>
      <c r="CF515" s="653"/>
      <c r="CG515" s="653"/>
      <c r="CH515" s="653"/>
      <c r="CI515" s="653"/>
      <c r="CJ515" s="653"/>
      <c r="CK515" s="653"/>
      <c r="CL515" s="653"/>
      <c r="CM515" s="653"/>
      <c r="CN515" s="653"/>
      <c r="CO515" s="653"/>
      <c r="CP515" s="653"/>
      <c r="CQ515" s="653"/>
      <c r="CR515" s="653"/>
      <c r="CS515" s="653"/>
      <c r="CT515" s="653"/>
      <c r="CU515" s="653"/>
      <c r="CV515" s="653"/>
      <c r="CW515" s="653"/>
      <c r="CX515" s="653"/>
      <c r="CY515" s="653"/>
      <c r="CZ515" s="653"/>
      <c r="DA515" s="653"/>
      <c r="DB515" s="653"/>
      <c r="DC515" s="653"/>
      <c r="DD515" s="653"/>
      <c r="DE515" s="653"/>
      <c r="DF515" s="653"/>
      <c r="DG515" s="653"/>
      <c r="DH515" s="653"/>
      <c r="DI515" s="653"/>
      <c r="DJ515" s="653"/>
      <c r="DK515" s="653"/>
      <c r="DL515" s="653"/>
      <c r="DM515" s="653"/>
      <c r="DN515" s="653"/>
      <c r="DO515" s="653"/>
      <c r="DP515" s="653"/>
      <c r="DQ515" s="653"/>
      <c r="DR515" s="653"/>
      <c r="DS515" s="653"/>
      <c r="DT515" s="653"/>
      <c r="DU515" s="653"/>
      <c r="DV515" s="653"/>
      <c r="DW515" s="653"/>
      <c r="DX515" s="653"/>
      <c r="DY515" s="653"/>
      <c r="DZ515" s="653"/>
      <c r="EA515" s="653"/>
      <c r="EB515" s="653"/>
      <c r="EC515" s="653"/>
      <c r="ED515" s="653"/>
      <c r="EE515" s="653"/>
      <c r="EF515" s="653"/>
      <c r="EG515" s="653"/>
      <c r="EH515" s="653"/>
      <c r="EI515" s="653"/>
      <c r="EJ515" s="653"/>
      <c r="EK515" s="653"/>
      <c r="EL515" s="653"/>
      <c r="EM515" s="653"/>
      <c r="EN515" s="653"/>
      <c r="EO515" s="653"/>
      <c r="EP515" s="653"/>
      <c r="EQ515" s="653"/>
      <c r="ER515" s="653"/>
      <c r="ES515" s="653"/>
      <c r="ET515" s="653"/>
      <c r="EU515" s="653"/>
      <c r="EV515" s="653"/>
      <c r="EW515" s="653"/>
      <c r="EX515" s="653"/>
      <c r="EY515" s="653"/>
      <c r="EZ515" s="653"/>
      <c r="FA515" s="653"/>
      <c r="FB515" s="653"/>
      <c r="FC515" s="653"/>
      <c r="FD515" s="653"/>
      <c r="FE515" s="653"/>
      <c r="FF515" s="653"/>
      <c r="KX515" s="311">
        <v>400</v>
      </c>
      <c r="LM515" s="311">
        <v>700</v>
      </c>
      <c r="LS515" s="311">
        <v>600</v>
      </c>
    </row>
    <row r="516" spans="1:331" s="17" customFormat="1" ht="21.75" customHeight="1">
      <c r="A516" s="202" t="s">
        <v>85</v>
      </c>
      <c r="B516" s="810" t="s">
        <v>134</v>
      </c>
      <c r="C516" s="316" t="s">
        <v>135</v>
      </c>
      <c r="D516" s="163" t="s">
        <v>88</v>
      </c>
      <c r="E516" s="163"/>
      <c r="F516" s="163"/>
      <c r="G516" s="886" t="s">
        <v>193</v>
      </c>
      <c r="H516" s="311">
        <v>4100</v>
      </c>
      <c r="I516" s="166">
        <f t="shared" si="81"/>
        <v>4100</v>
      </c>
      <c r="J516" s="90">
        <f t="shared" si="82"/>
        <v>4100</v>
      </c>
      <c r="K516" s="164"/>
      <c r="L516" s="656">
        <v>45353</v>
      </c>
      <c r="M516" s="164"/>
      <c r="N516" s="164"/>
      <c r="O516" s="164"/>
      <c r="P516" s="164"/>
      <c r="Q516" s="164"/>
      <c r="R516" s="164"/>
      <c r="S516" s="653"/>
      <c r="T516" s="653"/>
      <c r="U516" s="653"/>
      <c r="V516" s="653"/>
      <c r="W516" s="653"/>
      <c r="X516" s="653"/>
      <c r="Y516" s="653"/>
      <c r="Z516" s="653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53"/>
      <c r="BL516" s="653"/>
      <c r="BM516" s="653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  <c r="BX516" s="653"/>
      <c r="BY516" s="653"/>
      <c r="BZ516" s="653"/>
      <c r="CA516" s="653"/>
      <c r="CB516" s="653"/>
      <c r="CC516" s="653"/>
      <c r="CD516" s="653"/>
      <c r="CE516" s="653"/>
      <c r="CF516" s="653"/>
      <c r="CG516" s="653"/>
      <c r="CH516" s="653"/>
      <c r="CI516" s="653"/>
      <c r="CJ516" s="653"/>
      <c r="CK516" s="653"/>
      <c r="CL516" s="653"/>
      <c r="CM516" s="653"/>
      <c r="CN516" s="653"/>
      <c r="CO516" s="653"/>
      <c r="CP516" s="653"/>
      <c r="CQ516" s="653"/>
      <c r="CR516" s="653"/>
      <c r="CS516" s="653"/>
      <c r="CT516" s="653"/>
      <c r="CU516" s="653"/>
      <c r="CV516" s="653"/>
      <c r="CW516" s="653"/>
      <c r="CX516" s="653"/>
      <c r="CY516" s="653"/>
      <c r="CZ516" s="653"/>
      <c r="DA516" s="653"/>
      <c r="DB516" s="653"/>
      <c r="DC516" s="653"/>
      <c r="DD516" s="653"/>
      <c r="DE516" s="653"/>
      <c r="DF516" s="653"/>
      <c r="DG516" s="653"/>
      <c r="DH516" s="653"/>
      <c r="DI516" s="653"/>
      <c r="DJ516" s="653"/>
      <c r="DK516" s="653"/>
      <c r="DL516" s="653"/>
      <c r="DM516" s="653"/>
      <c r="DN516" s="653"/>
      <c r="DO516" s="653"/>
      <c r="DP516" s="653"/>
      <c r="DQ516" s="653"/>
      <c r="DR516" s="653"/>
      <c r="DS516" s="653"/>
      <c r="DT516" s="653"/>
      <c r="DU516" s="653"/>
      <c r="DV516" s="653"/>
      <c r="DW516" s="653"/>
      <c r="DX516" s="653"/>
      <c r="DY516" s="653"/>
      <c r="DZ516" s="653"/>
      <c r="EA516" s="653"/>
      <c r="EB516" s="653"/>
      <c r="EC516" s="653"/>
      <c r="ED516" s="653"/>
      <c r="EE516" s="653"/>
      <c r="EF516" s="653"/>
      <c r="EG516" s="653"/>
      <c r="EH516" s="653"/>
      <c r="EI516" s="653"/>
      <c r="EJ516" s="653"/>
      <c r="EK516" s="653"/>
      <c r="EL516" s="653"/>
      <c r="EM516" s="653"/>
      <c r="EN516" s="653"/>
      <c r="EO516" s="653"/>
      <c r="EP516" s="653"/>
      <c r="EQ516" s="653"/>
      <c r="ER516" s="653"/>
      <c r="ES516" s="653"/>
      <c r="ET516" s="653"/>
      <c r="EU516" s="653"/>
      <c r="EV516" s="653"/>
      <c r="EW516" s="653"/>
      <c r="EX516" s="653"/>
      <c r="EY516" s="653"/>
      <c r="EZ516" s="653"/>
      <c r="FA516" s="653"/>
      <c r="FB516" s="653"/>
      <c r="FC516" s="653"/>
      <c r="FD516" s="653"/>
      <c r="FE516" s="653"/>
      <c r="FF516" s="653"/>
      <c r="KX516" s="311">
        <v>900</v>
      </c>
      <c r="LM516" s="311">
        <v>1600</v>
      </c>
      <c r="LS516" s="311">
        <v>1600</v>
      </c>
    </row>
    <row r="517" spans="1:331" s="17" customFormat="1" ht="21.75" customHeight="1">
      <c r="A517" s="202" t="s">
        <v>85</v>
      </c>
      <c r="B517" s="810" t="s">
        <v>136</v>
      </c>
      <c r="C517" s="316" t="s">
        <v>137</v>
      </c>
      <c r="D517" s="163" t="s">
        <v>88</v>
      </c>
      <c r="E517" s="163"/>
      <c r="F517" s="163"/>
      <c r="G517" s="886" t="s">
        <v>193</v>
      </c>
      <c r="H517" s="311">
        <v>10200</v>
      </c>
      <c r="I517" s="166">
        <f t="shared" si="81"/>
        <v>10200</v>
      </c>
      <c r="J517" s="90">
        <f t="shared" si="82"/>
        <v>10200</v>
      </c>
      <c r="K517" s="164"/>
      <c r="L517" s="656">
        <v>45353</v>
      </c>
      <c r="M517" s="164"/>
      <c r="N517" s="164"/>
      <c r="O517" s="164"/>
      <c r="P517" s="164"/>
      <c r="Q517" s="164"/>
      <c r="R517" s="164"/>
      <c r="S517" s="653"/>
      <c r="T517" s="653"/>
      <c r="U517" s="653"/>
      <c r="V517" s="653"/>
      <c r="W517" s="653"/>
      <c r="X517" s="653"/>
      <c r="Y517" s="653"/>
      <c r="Z517" s="653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53"/>
      <c r="BL517" s="653"/>
      <c r="BM517" s="653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  <c r="BX517" s="653"/>
      <c r="BY517" s="653"/>
      <c r="BZ517" s="653"/>
      <c r="CA517" s="653"/>
      <c r="CB517" s="653"/>
      <c r="CC517" s="653"/>
      <c r="CD517" s="653"/>
      <c r="CE517" s="653"/>
      <c r="CF517" s="653"/>
      <c r="CG517" s="653"/>
      <c r="CH517" s="653"/>
      <c r="CI517" s="653"/>
      <c r="CJ517" s="653"/>
      <c r="CK517" s="653"/>
      <c r="CL517" s="653"/>
      <c r="CM517" s="653"/>
      <c r="CN517" s="653"/>
      <c r="CO517" s="653"/>
      <c r="CP517" s="653"/>
      <c r="CQ517" s="653"/>
      <c r="CR517" s="653"/>
      <c r="CS517" s="653"/>
      <c r="CT517" s="653"/>
      <c r="CU517" s="653"/>
      <c r="CV517" s="653"/>
      <c r="CW517" s="653"/>
      <c r="CX517" s="653"/>
      <c r="CY517" s="653"/>
      <c r="CZ517" s="653"/>
      <c r="DA517" s="653"/>
      <c r="DB517" s="653"/>
      <c r="DC517" s="653"/>
      <c r="DD517" s="653"/>
      <c r="DE517" s="653"/>
      <c r="DF517" s="653"/>
      <c r="DG517" s="653"/>
      <c r="DH517" s="653"/>
      <c r="DI517" s="653"/>
      <c r="DJ517" s="653"/>
      <c r="DK517" s="653"/>
      <c r="DL517" s="653"/>
      <c r="DM517" s="653"/>
      <c r="DN517" s="653"/>
      <c r="DO517" s="653"/>
      <c r="DP517" s="653"/>
      <c r="DQ517" s="653"/>
      <c r="DR517" s="653"/>
      <c r="DS517" s="653"/>
      <c r="DT517" s="653"/>
      <c r="DU517" s="653"/>
      <c r="DV517" s="653"/>
      <c r="DW517" s="653"/>
      <c r="DX517" s="653"/>
      <c r="DY517" s="653"/>
      <c r="DZ517" s="653"/>
      <c r="EA517" s="653"/>
      <c r="EB517" s="653"/>
      <c r="EC517" s="653"/>
      <c r="ED517" s="653"/>
      <c r="EE517" s="653"/>
      <c r="EF517" s="653"/>
      <c r="EG517" s="653"/>
      <c r="EH517" s="653"/>
      <c r="EI517" s="653"/>
      <c r="EJ517" s="653"/>
      <c r="EK517" s="653"/>
      <c r="EL517" s="653"/>
      <c r="EM517" s="653"/>
      <c r="EN517" s="653"/>
      <c r="EO517" s="653"/>
      <c r="EP517" s="653"/>
      <c r="EQ517" s="653"/>
      <c r="ER517" s="653"/>
      <c r="ES517" s="653"/>
      <c r="ET517" s="653"/>
      <c r="EU517" s="653"/>
      <c r="EV517" s="653"/>
      <c r="EW517" s="653"/>
      <c r="EX517" s="653"/>
      <c r="EY517" s="653"/>
      <c r="EZ517" s="653"/>
      <c r="FA517" s="653"/>
      <c r="FB517" s="653"/>
      <c r="FC517" s="653"/>
      <c r="FD517" s="653"/>
      <c r="FE517" s="653"/>
      <c r="FF517" s="653"/>
      <c r="KX517" s="311">
        <v>2200</v>
      </c>
      <c r="LM517" s="311">
        <v>4000</v>
      </c>
      <c r="LS517" s="311">
        <v>4000</v>
      </c>
    </row>
    <row r="518" spans="1:331" s="17" customFormat="1" ht="21.75" customHeight="1">
      <c r="A518" s="202" t="s">
        <v>85</v>
      </c>
      <c r="B518" s="810" t="s">
        <v>94</v>
      </c>
      <c r="C518" s="316" t="s">
        <v>138</v>
      </c>
      <c r="D518" s="163" t="s">
        <v>88</v>
      </c>
      <c r="E518" s="163"/>
      <c r="F518" s="163"/>
      <c r="G518" s="886" t="s">
        <v>193</v>
      </c>
      <c r="H518" s="311">
        <v>32000</v>
      </c>
      <c r="I518" s="166">
        <f t="shared" si="81"/>
        <v>32000</v>
      </c>
      <c r="J518" s="90">
        <f t="shared" si="82"/>
        <v>32000</v>
      </c>
      <c r="K518" s="164"/>
      <c r="L518" s="656">
        <v>45353</v>
      </c>
      <c r="M518" s="164"/>
      <c r="N518" s="164"/>
      <c r="O518" s="164"/>
      <c r="P518" s="164"/>
      <c r="Q518" s="164"/>
      <c r="R518" s="164"/>
      <c r="S518" s="653"/>
      <c r="T518" s="653"/>
      <c r="U518" s="653"/>
      <c r="V518" s="653"/>
      <c r="W518" s="653"/>
      <c r="X518" s="653"/>
      <c r="Y518" s="653"/>
      <c r="Z518" s="653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653"/>
      <c r="BL518" s="653"/>
      <c r="BM518" s="653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  <c r="BX518" s="653"/>
      <c r="BY518" s="653"/>
      <c r="BZ518" s="653"/>
      <c r="CA518" s="653"/>
      <c r="CB518" s="653"/>
      <c r="CC518" s="653"/>
      <c r="CD518" s="653"/>
      <c r="CE518" s="653"/>
      <c r="CF518" s="653"/>
      <c r="CG518" s="653"/>
      <c r="CH518" s="653"/>
      <c r="CI518" s="653"/>
      <c r="CJ518" s="653"/>
      <c r="CK518" s="653"/>
      <c r="CL518" s="653"/>
      <c r="CM518" s="653"/>
      <c r="CN518" s="653"/>
      <c r="CO518" s="653"/>
      <c r="CP518" s="653"/>
      <c r="CQ518" s="653"/>
      <c r="CR518" s="653"/>
      <c r="CS518" s="653"/>
      <c r="CT518" s="653"/>
      <c r="CU518" s="653"/>
      <c r="CV518" s="653"/>
      <c r="CW518" s="653"/>
      <c r="CX518" s="653"/>
      <c r="CY518" s="653"/>
      <c r="CZ518" s="653"/>
      <c r="DA518" s="653"/>
      <c r="DB518" s="653"/>
      <c r="DC518" s="653"/>
      <c r="DD518" s="653"/>
      <c r="DE518" s="653"/>
      <c r="DF518" s="653"/>
      <c r="DG518" s="653"/>
      <c r="DH518" s="653"/>
      <c r="DI518" s="653"/>
      <c r="DJ518" s="653"/>
      <c r="DK518" s="653"/>
      <c r="DL518" s="653"/>
      <c r="DM518" s="653"/>
      <c r="DN518" s="653"/>
      <c r="DO518" s="653"/>
      <c r="DP518" s="653"/>
      <c r="DQ518" s="653"/>
      <c r="DR518" s="653"/>
      <c r="DS518" s="653"/>
      <c r="DT518" s="653"/>
      <c r="DU518" s="653"/>
      <c r="DV518" s="653"/>
      <c r="DW518" s="653"/>
      <c r="DX518" s="653"/>
      <c r="DY518" s="653"/>
      <c r="DZ518" s="653"/>
      <c r="EA518" s="653"/>
      <c r="EB518" s="653"/>
      <c r="EC518" s="653"/>
      <c r="ED518" s="653"/>
      <c r="EE518" s="653"/>
      <c r="EF518" s="653"/>
      <c r="EG518" s="653"/>
      <c r="EH518" s="653"/>
      <c r="EI518" s="653"/>
      <c r="EJ518" s="653"/>
      <c r="EK518" s="653"/>
      <c r="EL518" s="653"/>
      <c r="EM518" s="653"/>
      <c r="EN518" s="653"/>
      <c r="EO518" s="653"/>
      <c r="EP518" s="653"/>
      <c r="EQ518" s="653"/>
      <c r="ER518" s="653"/>
      <c r="ES518" s="653"/>
      <c r="ET518" s="653"/>
      <c r="EU518" s="653"/>
      <c r="EV518" s="653"/>
      <c r="EW518" s="653"/>
      <c r="EX518" s="653"/>
      <c r="EY518" s="653"/>
      <c r="EZ518" s="653"/>
      <c r="FA518" s="653"/>
      <c r="FB518" s="653"/>
      <c r="FC518" s="653"/>
      <c r="FD518" s="653"/>
      <c r="FE518" s="653"/>
      <c r="FF518" s="653"/>
      <c r="KX518" s="311">
        <v>6000</v>
      </c>
      <c r="LM518" s="311">
        <v>13000</v>
      </c>
      <c r="LS518" s="311">
        <v>13000</v>
      </c>
    </row>
    <row r="519" spans="1:331" s="17" customFormat="1" ht="21.75" customHeight="1">
      <c r="A519" s="202" t="s">
        <v>85</v>
      </c>
      <c r="B519" s="810" t="s">
        <v>139</v>
      </c>
      <c r="C519" s="316" t="s">
        <v>140</v>
      </c>
      <c r="D519" s="163" t="s">
        <v>88</v>
      </c>
      <c r="E519" s="163"/>
      <c r="F519" s="163"/>
      <c r="G519" s="886" t="s">
        <v>193</v>
      </c>
      <c r="H519" s="311">
        <v>1800</v>
      </c>
      <c r="I519" s="166">
        <f t="shared" si="81"/>
        <v>1800</v>
      </c>
      <c r="J519" s="90">
        <f t="shared" si="82"/>
        <v>1800</v>
      </c>
      <c r="K519" s="164"/>
      <c r="L519" s="656">
        <v>45353</v>
      </c>
      <c r="M519" s="164"/>
      <c r="N519" s="164"/>
      <c r="O519" s="164"/>
      <c r="P519" s="164"/>
      <c r="Q519" s="164"/>
      <c r="R519" s="164"/>
      <c r="S519" s="653"/>
      <c r="T519" s="653"/>
      <c r="U519" s="653"/>
      <c r="V519" s="653"/>
      <c r="W519" s="653"/>
      <c r="X519" s="653"/>
      <c r="Y519" s="653"/>
      <c r="Z519" s="653"/>
      <c r="AA519" s="653"/>
      <c r="AB519" s="653"/>
      <c r="AC519" s="653"/>
      <c r="AD519" s="653"/>
      <c r="AE519" s="653"/>
      <c r="AF519" s="653"/>
      <c r="AG519" s="653"/>
      <c r="AH519" s="653"/>
      <c r="AI519" s="653"/>
      <c r="AJ519" s="653"/>
      <c r="AK519" s="653"/>
      <c r="AL519" s="653"/>
      <c r="AM519" s="653"/>
      <c r="AN519" s="653"/>
      <c r="AO519" s="653"/>
      <c r="AP519" s="653"/>
      <c r="AQ519" s="653"/>
      <c r="AR519" s="653"/>
      <c r="AS519" s="653"/>
      <c r="AT519" s="653"/>
      <c r="AU519" s="653"/>
      <c r="AV519" s="653"/>
      <c r="AW519" s="653"/>
      <c r="AX519" s="653"/>
      <c r="AY519" s="653"/>
      <c r="AZ519" s="653"/>
      <c r="BA519" s="653"/>
      <c r="BB519" s="653"/>
      <c r="BC519" s="653"/>
      <c r="BD519" s="653"/>
      <c r="BE519" s="653"/>
      <c r="BF519" s="653"/>
      <c r="BG519" s="653"/>
      <c r="BH519" s="653"/>
      <c r="BI519" s="653"/>
      <c r="BJ519" s="653"/>
      <c r="BK519" s="653"/>
      <c r="BL519" s="653"/>
      <c r="BM519" s="653"/>
      <c r="BN519" s="653"/>
      <c r="BO519" s="653"/>
      <c r="BP519" s="653"/>
      <c r="BQ519" s="653"/>
      <c r="BR519" s="653"/>
      <c r="BS519" s="653"/>
      <c r="BT519" s="653"/>
      <c r="BU519" s="653"/>
      <c r="BV519" s="653"/>
      <c r="BW519" s="653"/>
      <c r="BX519" s="653"/>
      <c r="BY519" s="653"/>
      <c r="BZ519" s="653"/>
      <c r="CA519" s="653"/>
      <c r="CB519" s="653"/>
      <c r="CC519" s="653"/>
      <c r="CD519" s="653"/>
      <c r="CE519" s="653"/>
      <c r="CF519" s="653"/>
      <c r="CG519" s="653"/>
      <c r="CH519" s="653"/>
      <c r="CI519" s="653"/>
      <c r="CJ519" s="653"/>
      <c r="CK519" s="653"/>
      <c r="CL519" s="653"/>
      <c r="CM519" s="653"/>
      <c r="CN519" s="653"/>
      <c r="CO519" s="653"/>
      <c r="CP519" s="653"/>
      <c r="CQ519" s="653"/>
      <c r="CR519" s="653"/>
      <c r="CS519" s="653"/>
      <c r="CT519" s="653"/>
      <c r="CU519" s="653"/>
      <c r="CV519" s="653"/>
      <c r="CW519" s="653"/>
      <c r="CX519" s="653"/>
      <c r="CY519" s="653"/>
      <c r="CZ519" s="653"/>
      <c r="DA519" s="653"/>
      <c r="DB519" s="653"/>
      <c r="DC519" s="653"/>
      <c r="DD519" s="653"/>
      <c r="DE519" s="653"/>
      <c r="DF519" s="653"/>
      <c r="DG519" s="653"/>
      <c r="DH519" s="653"/>
      <c r="DI519" s="653"/>
      <c r="DJ519" s="653"/>
      <c r="DK519" s="653"/>
      <c r="DL519" s="653"/>
      <c r="DM519" s="653"/>
      <c r="DN519" s="653"/>
      <c r="DO519" s="653"/>
      <c r="DP519" s="653"/>
      <c r="DQ519" s="653"/>
      <c r="DR519" s="653"/>
      <c r="DS519" s="653"/>
      <c r="DT519" s="653"/>
      <c r="DU519" s="653"/>
      <c r="DV519" s="653"/>
      <c r="DW519" s="653"/>
      <c r="DX519" s="653"/>
      <c r="DY519" s="653"/>
      <c r="DZ519" s="653"/>
      <c r="EA519" s="653"/>
      <c r="EB519" s="653"/>
      <c r="EC519" s="653"/>
      <c r="ED519" s="653"/>
      <c r="EE519" s="653"/>
      <c r="EF519" s="653"/>
      <c r="EG519" s="653"/>
      <c r="EH519" s="653"/>
      <c r="EI519" s="653"/>
      <c r="EJ519" s="653"/>
      <c r="EK519" s="653"/>
      <c r="EL519" s="653"/>
      <c r="EM519" s="653"/>
      <c r="EN519" s="653"/>
      <c r="EO519" s="653"/>
      <c r="EP519" s="653"/>
      <c r="EQ519" s="653"/>
      <c r="ER519" s="653"/>
      <c r="ES519" s="653"/>
      <c r="ET519" s="653"/>
      <c r="EU519" s="653"/>
      <c r="EV519" s="653"/>
      <c r="EW519" s="653"/>
      <c r="EX519" s="653"/>
      <c r="EY519" s="653"/>
      <c r="EZ519" s="653"/>
      <c r="FA519" s="653"/>
      <c r="FB519" s="653"/>
      <c r="FC519" s="653"/>
      <c r="FD519" s="653"/>
      <c r="FE519" s="653"/>
      <c r="FF519" s="653"/>
      <c r="KX519" s="311">
        <v>300</v>
      </c>
      <c r="LM519" s="311">
        <v>700</v>
      </c>
      <c r="LS519" s="311">
        <v>800</v>
      </c>
    </row>
    <row r="520" spans="1:331" s="17" customFormat="1" ht="21.75" customHeight="1">
      <c r="A520" s="202" t="s">
        <v>85</v>
      </c>
      <c r="B520" s="810" t="s">
        <v>141</v>
      </c>
      <c r="C520" s="316" t="s">
        <v>142</v>
      </c>
      <c r="D520" s="163" t="s">
        <v>88</v>
      </c>
      <c r="E520" s="163"/>
      <c r="F520" s="163"/>
      <c r="G520" s="886" t="s">
        <v>193</v>
      </c>
      <c r="H520" s="311">
        <v>4000</v>
      </c>
      <c r="I520" s="166">
        <f t="shared" si="81"/>
        <v>4000</v>
      </c>
      <c r="J520" s="90">
        <f t="shared" si="82"/>
        <v>4000</v>
      </c>
      <c r="K520" s="164"/>
      <c r="L520" s="656">
        <v>45353</v>
      </c>
      <c r="M520" s="164"/>
      <c r="N520" s="164"/>
      <c r="O520" s="164"/>
      <c r="P520" s="164"/>
      <c r="Q520" s="164"/>
      <c r="R520" s="164"/>
      <c r="S520" s="653"/>
      <c r="T520" s="653"/>
      <c r="U520" s="653"/>
      <c r="V520" s="653"/>
      <c r="W520" s="653"/>
      <c r="X520" s="653"/>
      <c r="Y520" s="653"/>
      <c r="Z520" s="653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53"/>
      <c r="BL520" s="653"/>
      <c r="BM520" s="653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  <c r="BX520" s="653"/>
      <c r="BY520" s="653"/>
      <c r="BZ520" s="653"/>
      <c r="CA520" s="653"/>
      <c r="CB520" s="653"/>
      <c r="CC520" s="653"/>
      <c r="CD520" s="653"/>
      <c r="CE520" s="653"/>
      <c r="CF520" s="653"/>
      <c r="CG520" s="653"/>
      <c r="CH520" s="653"/>
      <c r="CI520" s="653"/>
      <c r="CJ520" s="653"/>
      <c r="CK520" s="653"/>
      <c r="CL520" s="653"/>
      <c r="CM520" s="653"/>
      <c r="CN520" s="653"/>
      <c r="CO520" s="653"/>
      <c r="CP520" s="653"/>
      <c r="CQ520" s="653"/>
      <c r="CR520" s="653"/>
      <c r="CS520" s="653"/>
      <c r="CT520" s="653"/>
      <c r="CU520" s="653"/>
      <c r="CV520" s="653"/>
      <c r="CW520" s="653"/>
      <c r="CX520" s="653"/>
      <c r="CY520" s="653"/>
      <c r="CZ520" s="653"/>
      <c r="DA520" s="653"/>
      <c r="DB520" s="653"/>
      <c r="DC520" s="653"/>
      <c r="DD520" s="653"/>
      <c r="DE520" s="653"/>
      <c r="DF520" s="653"/>
      <c r="DG520" s="653"/>
      <c r="DH520" s="653"/>
      <c r="DI520" s="653"/>
      <c r="DJ520" s="653"/>
      <c r="DK520" s="653"/>
      <c r="DL520" s="653"/>
      <c r="DM520" s="653"/>
      <c r="DN520" s="653"/>
      <c r="DO520" s="653"/>
      <c r="DP520" s="653"/>
      <c r="DQ520" s="653"/>
      <c r="DR520" s="653"/>
      <c r="DS520" s="653"/>
      <c r="DT520" s="653"/>
      <c r="DU520" s="653"/>
      <c r="DV520" s="653"/>
      <c r="DW520" s="653"/>
      <c r="DX520" s="653"/>
      <c r="DY520" s="653"/>
      <c r="DZ520" s="653"/>
      <c r="EA520" s="653"/>
      <c r="EB520" s="653"/>
      <c r="EC520" s="653"/>
      <c r="ED520" s="653"/>
      <c r="EE520" s="653"/>
      <c r="EF520" s="653"/>
      <c r="EG520" s="653"/>
      <c r="EH520" s="653"/>
      <c r="EI520" s="653"/>
      <c r="EJ520" s="653"/>
      <c r="EK520" s="653"/>
      <c r="EL520" s="653"/>
      <c r="EM520" s="653"/>
      <c r="EN520" s="653"/>
      <c r="EO520" s="653"/>
      <c r="EP520" s="653"/>
      <c r="EQ520" s="653"/>
      <c r="ER520" s="653"/>
      <c r="ES520" s="653"/>
      <c r="ET520" s="653"/>
      <c r="EU520" s="653"/>
      <c r="EV520" s="653"/>
      <c r="EW520" s="653"/>
      <c r="EX520" s="653"/>
      <c r="EY520" s="653"/>
      <c r="EZ520" s="653"/>
      <c r="FA520" s="653"/>
      <c r="FB520" s="653"/>
      <c r="FC520" s="653"/>
      <c r="FD520" s="653"/>
      <c r="FE520" s="653"/>
      <c r="FF520" s="653"/>
      <c r="KX520" s="311">
        <v>800</v>
      </c>
      <c r="LM520" s="311">
        <v>1600</v>
      </c>
      <c r="LS520" s="311">
        <v>1600</v>
      </c>
    </row>
    <row r="521" spans="1:331" s="17" customFormat="1" ht="21.75" customHeight="1">
      <c r="A521" s="202" t="s">
        <v>85</v>
      </c>
      <c r="B521" s="810" t="s">
        <v>143</v>
      </c>
      <c r="C521" s="316" t="s">
        <v>144</v>
      </c>
      <c r="D521" s="163" t="s">
        <v>88</v>
      </c>
      <c r="E521" s="163"/>
      <c r="F521" s="163"/>
      <c r="G521" s="886" t="s">
        <v>193</v>
      </c>
      <c r="H521" s="311">
        <v>10400</v>
      </c>
      <c r="I521" s="166">
        <f t="shared" si="81"/>
        <v>10400</v>
      </c>
      <c r="J521" s="90">
        <f t="shared" si="82"/>
        <v>10400</v>
      </c>
      <c r="K521" s="164"/>
      <c r="L521" s="656">
        <v>45353</v>
      </c>
      <c r="M521" s="164"/>
      <c r="N521" s="164"/>
      <c r="O521" s="164"/>
      <c r="P521" s="164"/>
      <c r="Q521" s="164"/>
      <c r="R521" s="164"/>
      <c r="S521" s="653"/>
      <c r="T521" s="653"/>
      <c r="U521" s="653"/>
      <c r="V521" s="653"/>
      <c r="W521" s="653"/>
      <c r="X521" s="653"/>
      <c r="Y521" s="653"/>
      <c r="Z521" s="653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53"/>
      <c r="BL521" s="653"/>
      <c r="BM521" s="653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  <c r="BX521" s="653"/>
      <c r="BY521" s="653"/>
      <c r="BZ521" s="653"/>
      <c r="CA521" s="653"/>
      <c r="CB521" s="653"/>
      <c r="CC521" s="653"/>
      <c r="CD521" s="653"/>
      <c r="CE521" s="653"/>
      <c r="CF521" s="653"/>
      <c r="CG521" s="653"/>
      <c r="CH521" s="653"/>
      <c r="CI521" s="653"/>
      <c r="CJ521" s="653"/>
      <c r="CK521" s="653"/>
      <c r="CL521" s="653"/>
      <c r="CM521" s="653"/>
      <c r="CN521" s="653"/>
      <c r="CO521" s="653"/>
      <c r="CP521" s="653"/>
      <c r="CQ521" s="653"/>
      <c r="CR521" s="653"/>
      <c r="CS521" s="653"/>
      <c r="CT521" s="653"/>
      <c r="CU521" s="653"/>
      <c r="CV521" s="653"/>
      <c r="CW521" s="653"/>
      <c r="CX521" s="653"/>
      <c r="CY521" s="653"/>
      <c r="CZ521" s="653"/>
      <c r="DA521" s="653"/>
      <c r="DB521" s="653"/>
      <c r="DC521" s="653"/>
      <c r="DD521" s="653"/>
      <c r="DE521" s="653"/>
      <c r="DF521" s="653"/>
      <c r="DG521" s="653"/>
      <c r="DH521" s="653"/>
      <c r="DI521" s="653"/>
      <c r="DJ521" s="653"/>
      <c r="DK521" s="653"/>
      <c r="DL521" s="653"/>
      <c r="DM521" s="653"/>
      <c r="DN521" s="653"/>
      <c r="DO521" s="653"/>
      <c r="DP521" s="653"/>
      <c r="DQ521" s="653"/>
      <c r="DR521" s="653"/>
      <c r="DS521" s="653"/>
      <c r="DT521" s="653"/>
      <c r="DU521" s="653"/>
      <c r="DV521" s="653"/>
      <c r="DW521" s="653"/>
      <c r="DX521" s="653"/>
      <c r="DY521" s="653"/>
      <c r="DZ521" s="653"/>
      <c r="EA521" s="653"/>
      <c r="EB521" s="653"/>
      <c r="EC521" s="653"/>
      <c r="ED521" s="653"/>
      <c r="EE521" s="653"/>
      <c r="EF521" s="653"/>
      <c r="EG521" s="653"/>
      <c r="EH521" s="653"/>
      <c r="EI521" s="653"/>
      <c r="EJ521" s="653"/>
      <c r="EK521" s="653"/>
      <c r="EL521" s="653"/>
      <c r="EM521" s="653"/>
      <c r="EN521" s="653"/>
      <c r="EO521" s="653"/>
      <c r="EP521" s="653"/>
      <c r="EQ521" s="653"/>
      <c r="ER521" s="653"/>
      <c r="ES521" s="653"/>
      <c r="ET521" s="653"/>
      <c r="EU521" s="653"/>
      <c r="EV521" s="653"/>
      <c r="EW521" s="653"/>
      <c r="EX521" s="653"/>
      <c r="EY521" s="653"/>
      <c r="EZ521" s="653"/>
      <c r="FA521" s="653"/>
      <c r="FB521" s="653"/>
      <c r="FC521" s="653"/>
      <c r="FD521" s="653"/>
      <c r="FE521" s="653"/>
      <c r="FF521" s="653"/>
      <c r="KX521" s="311">
        <v>2200</v>
      </c>
      <c r="LM521" s="311">
        <v>4100</v>
      </c>
      <c r="LS521" s="311">
        <v>4100</v>
      </c>
    </row>
    <row r="522" spans="1:331" s="17" customFormat="1" ht="21.75" customHeight="1">
      <c r="A522" s="202" t="s">
        <v>85</v>
      </c>
      <c r="B522" s="810" t="s">
        <v>102</v>
      </c>
      <c r="C522" s="316" t="s">
        <v>145</v>
      </c>
      <c r="D522" s="163" t="s">
        <v>88</v>
      </c>
      <c r="E522" s="163"/>
      <c r="F522" s="163"/>
      <c r="G522" s="886" t="s">
        <v>193</v>
      </c>
      <c r="H522" s="311">
        <v>5600</v>
      </c>
      <c r="I522" s="166">
        <f t="shared" si="81"/>
        <v>5600</v>
      </c>
      <c r="J522" s="90">
        <f t="shared" si="82"/>
        <v>5600</v>
      </c>
      <c r="K522" s="164"/>
      <c r="L522" s="656">
        <v>45353</v>
      </c>
      <c r="M522" s="164"/>
      <c r="N522" s="164"/>
      <c r="O522" s="164"/>
      <c r="P522" s="164"/>
      <c r="Q522" s="164"/>
      <c r="R522" s="164"/>
      <c r="S522" s="653"/>
      <c r="T522" s="653"/>
      <c r="U522" s="653"/>
      <c r="V522" s="653"/>
      <c r="W522" s="653"/>
      <c r="X522" s="653"/>
      <c r="Y522" s="653"/>
      <c r="Z522" s="653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653"/>
      <c r="BL522" s="653"/>
      <c r="BM522" s="653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  <c r="BX522" s="653"/>
      <c r="BY522" s="653"/>
      <c r="BZ522" s="653"/>
      <c r="CA522" s="653"/>
      <c r="CB522" s="653"/>
      <c r="CC522" s="653"/>
      <c r="CD522" s="653"/>
      <c r="CE522" s="653"/>
      <c r="CF522" s="653"/>
      <c r="CG522" s="653"/>
      <c r="CH522" s="653"/>
      <c r="CI522" s="653"/>
      <c r="CJ522" s="653"/>
      <c r="CK522" s="653"/>
      <c r="CL522" s="653"/>
      <c r="CM522" s="653"/>
      <c r="CN522" s="653"/>
      <c r="CO522" s="653"/>
      <c r="CP522" s="653"/>
      <c r="CQ522" s="653"/>
      <c r="CR522" s="653"/>
      <c r="CS522" s="653"/>
      <c r="CT522" s="653"/>
      <c r="CU522" s="653"/>
      <c r="CV522" s="653"/>
      <c r="CW522" s="653"/>
      <c r="CX522" s="653"/>
      <c r="CY522" s="653"/>
      <c r="CZ522" s="653"/>
      <c r="DA522" s="653"/>
      <c r="DB522" s="653"/>
      <c r="DC522" s="653"/>
      <c r="DD522" s="653"/>
      <c r="DE522" s="653"/>
      <c r="DF522" s="653"/>
      <c r="DG522" s="653"/>
      <c r="DH522" s="653"/>
      <c r="DI522" s="653"/>
      <c r="DJ522" s="653"/>
      <c r="DK522" s="653"/>
      <c r="DL522" s="653"/>
      <c r="DM522" s="653"/>
      <c r="DN522" s="653"/>
      <c r="DO522" s="653"/>
      <c r="DP522" s="653"/>
      <c r="DQ522" s="653"/>
      <c r="DR522" s="653"/>
      <c r="DS522" s="653"/>
      <c r="DT522" s="653"/>
      <c r="DU522" s="653"/>
      <c r="DV522" s="653"/>
      <c r="DW522" s="653"/>
      <c r="DX522" s="653"/>
      <c r="DY522" s="653"/>
      <c r="DZ522" s="653"/>
      <c r="EA522" s="653"/>
      <c r="EB522" s="653"/>
      <c r="EC522" s="653"/>
      <c r="ED522" s="653"/>
      <c r="EE522" s="653"/>
      <c r="EF522" s="653"/>
      <c r="EG522" s="653"/>
      <c r="EH522" s="653"/>
      <c r="EI522" s="653"/>
      <c r="EJ522" s="653"/>
      <c r="EK522" s="653"/>
      <c r="EL522" s="653"/>
      <c r="EM522" s="653"/>
      <c r="EN522" s="653"/>
      <c r="EO522" s="653"/>
      <c r="EP522" s="653"/>
      <c r="EQ522" s="653"/>
      <c r="ER522" s="653"/>
      <c r="ES522" s="653"/>
      <c r="ET522" s="653"/>
      <c r="EU522" s="653"/>
      <c r="EV522" s="653"/>
      <c r="EW522" s="653"/>
      <c r="EX522" s="653"/>
      <c r="EY522" s="653"/>
      <c r="EZ522" s="653"/>
      <c r="FA522" s="653"/>
      <c r="FB522" s="653"/>
      <c r="FC522" s="653"/>
      <c r="FD522" s="653"/>
      <c r="FE522" s="653"/>
      <c r="FF522" s="653"/>
      <c r="KX522" s="311">
        <v>1200</v>
      </c>
      <c r="LM522" s="311">
        <v>2200</v>
      </c>
      <c r="LS522" s="311">
        <v>2200</v>
      </c>
    </row>
    <row r="523" spans="1:331" s="17" customFormat="1" ht="21.75" customHeight="1">
      <c r="A523" s="202" t="s">
        <v>85</v>
      </c>
      <c r="B523" s="810" t="s">
        <v>146</v>
      </c>
      <c r="C523" s="316" t="s">
        <v>147</v>
      </c>
      <c r="D523" s="163" t="s">
        <v>88</v>
      </c>
      <c r="E523" s="163"/>
      <c r="F523" s="163"/>
      <c r="G523" s="886" t="s">
        <v>193</v>
      </c>
      <c r="H523" s="311">
        <v>2000</v>
      </c>
      <c r="I523" s="166">
        <f t="shared" si="81"/>
        <v>2000</v>
      </c>
      <c r="J523" s="90">
        <f t="shared" si="82"/>
        <v>2000</v>
      </c>
      <c r="K523" s="164"/>
      <c r="L523" s="656">
        <v>45353</v>
      </c>
      <c r="M523" s="164"/>
      <c r="N523" s="164"/>
      <c r="O523" s="164"/>
      <c r="P523" s="164"/>
      <c r="Q523" s="164"/>
      <c r="R523" s="164"/>
      <c r="S523" s="653"/>
      <c r="T523" s="653"/>
      <c r="U523" s="653"/>
      <c r="V523" s="653"/>
      <c r="W523" s="653"/>
      <c r="X523" s="653"/>
      <c r="Y523" s="653"/>
      <c r="Z523" s="653"/>
      <c r="AA523" s="653"/>
      <c r="AB523" s="653"/>
      <c r="AC523" s="653"/>
      <c r="AD523" s="653"/>
      <c r="AE523" s="653"/>
      <c r="AF523" s="653"/>
      <c r="AG523" s="653"/>
      <c r="AH523" s="653"/>
      <c r="AI523" s="653"/>
      <c r="AJ523" s="653"/>
      <c r="AK523" s="653"/>
      <c r="AL523" s="653"/>
      <c r="AM523" s="653"/>
      <c r="AN523" s="653"/>
      <c r="AO523" s="653"/>
      <c r="AP523" s="653"/>
      <c r="AQ523" s="653"/>
      <c r="AR523" s="653"/>
      <c r="AS523" s="653"/>
      <c r="AT523" s="653"/>
      <c r="AU523" s="653"/>
      <c r="AV523" s="653"/>
      <c r="AW523" s="653"/>
      <c r="AX523" s="653"/>
      <c r="AY523" s="653"/>
      <c r="AZ523" s="653"/>
      <c r="BA523" s="653"/>
      <c r="BB523" s="653"/>
      <c r="BC523" s="653"/>
      <c r="BD523" s="653"/>
      <c r="BE523" s="653"/>
      <c r="BF523" s="653"/>
      <c r="BG523" s="653"/>
      <c r="BH523" s="653"/>
      <c r="BI523" s="653"/>
      <c r="BJ523" s="653"/>
      <c r="BK523" s="653"/>
      <c r="BL523" s="653"/>
      <c r="BM523" s="653"/>
      <c r="BN523" s="653"/>
      <c r="BO523" s="653"/>
      <c r="BP523" s="653"/>
      <c r="BQ523" s="653"/>
      <c r="BR523" s="653"/>
      <c r="BS523" s="653"/>
      <c r="BT523" s="653"/>
      <c r="BU523" s="653"/>
      <c r="BV523" s="653"/>
      <c r="BW523" s="653"/>
      <c r="BX523" s="653"/>
      <c r="BY523" s="653"/>
      <c r="BZ523" s="653"/>
      <c r="CA523" s="653"/>
      <c r="CB523" s="653"/>
      <c r="CC523" s="653"/>
      <c r="CD523" s="653"/>
      <c r="CE523" s="653"/>
      <c r="CF523" s="653"/>
      <c r="CG523" s="653"/>
      <c r="CH523" s="653"/>
      <c r="CI523" s="653"/>
      <c r="CJ523" s="653"/>
      <c r="CK523" s="653"/>
      <c r="CL523" s="653"/>
      <c r="CM523" s="653"/>
      <c r="CN523" s="653"/>
      <c r="CO523" s="653"/>
      <c r="CP523" s="653"/>
      <c r="CQ523" s="653"/>
      <c r="CR523" s="653"/>
      <c r="CS523" s="653"/>
      <c r="CT523" s="653"/>
      <c r="CU523" s="653"/>
      <c r="CV523" s="653"/>
      <c r="CW523" s="653"/>
      <c r="CX523" s="653"/>
      <c r="CY523" s="653"/>
      <c r="CZ523" s="653"/>
      <c r="DA523" s="653"/>
      <c r="DB523" s="653"/>
      <c r="DC523" s="653"/>
      <c r="DD523" s="653"/>
      <c r="DE523" s="653"/>
      <c r="DF523" s="653"/>
      <c r="DG523" s="653"/>
      <c r="DH523" s="653"/>
      <c r="DI523" s="653"/>
      <c r="DJ523" s="653"/>
      <c r="DK523" s="653"/>
      <c r="DL523" s="653"/>
      <c r="DM523" s="653"/>
      <c r="DN523" s="653"/>
      <c r="DO523" s="653"/>
      <c r="DP523" s="653"/>
      <c r="DQ523" s="653"/>
      <c r="DR523" s="653"/>
      <c r="DS523" s="653"/>
      <c r="DT523" s="653"/>
      <c r="DU523" s="653"/>
      <c r="DV523" s="653"/>
      <c r="DW523" s="653"/>
      <c r="DX523" s="653"/>
      <c r="DY523" s="653"/>
      <c r="DZ523" s="653"/>
      <c r="EA523" s="653"/>
      <c r="EB523" s="653"/>
      <c r="EC523" s="653"/>
      <c r="ED523" s="653"/>
      <c r="EE523" s="653"/>
      <c r="EF523" s="653"/>
      <c r="EG523" s="653"/>
      <c r="EH523" s="653"/>
      <c r="EI523" s="653"/>
      <c r="EJ523" s="653"/>
      <c r="EK523" s="653"/>
      <c r="EL523" s="653"/>
      <c r="EM523" s="653"/>
      <c r="EN523" s="653"/>
      <c r="EO523" s="653"/>
      <c r="EP523" s="653"/>
      <c r="EQ523" s="653"/>
      <c r="ER523" s="653"/>
      <c r="ES523" s="653"/>
      <c r="ET523" s="653"/>
      <c r="EU523" s="653"/>
      <c r="EV523" s="653"/>
      <c r="EW523" s="653"/>
      <c r="EX523" s="653"/>
      <c r="EY523" s="653"/>
      <c r="EZ523" s="653"/>
      <c r="FA523" s="653"/>
      <c r="FB523" s="653"/>
      <c r="FC523" s="653"/>
      <c r="FD523" s="653"/>
      <c r="FE523" s="653"/>
      <c r="FF523" s="653"/>
      <c r="KX523" s="311">
        <v>400</v>
      </c>
      <c r="LM523" s="311">
        <v>800</v>
      </c>
      <c r="LS523" s="311">
        <v>800</v>
      </c>
    </row>
    <row r="524" spans="1:331" s="17" customFormat="1" ht="21.75" customHeight="1">
      <c r="A524" s="202" t="s">
        <v>85</v>
      </c>
      <c r="B524" s="810" t="s">
        <v>148</v>
      </c>
      <c r="C524" s="316" t="s">
        <v>149</v>
      </c>
      <c r="D524" s="163" t="s">
        <v>88</v>
      </c>
      <c r="E524" s="163"/>
      <c r="F524" s="163"/>
      <c r="G524" s="886" t="s">
        <v>193</v>
      </c>
      <c r="H524" s="311">
        <v>2200</v>
      </c>
      <c r="I524" s="166">
        <f t="shared" si="81"/>
        <v>2200</v>
      </c>
      <c r="J524" s="90">
        <f t="shared" si="82"/>
        <v>2200</v>
      </c>
      <c r="K524" s="164"/>
      <c r="L524" s="656">
        <v>45353</v>
      </c>
      <c r="M524" s="164"/>
      <c r="N524" s="164"/>
      <c r="O524" s="164"/>
      <c r="P524" s="164"/>
      <c r="Q524" s="164"/>
      <c r="R524" s="164"/>
      <c r="S524" s="653"/>
      <c r="T524" s="653"/>
      <c r="U524" s="653"/>
      <c r="V524" s="653"/>
      <c r="W524" s="653"/>
      <c r="X524" s="653"/>
      <c r="Y524" s="653"/>
      <c r="Z524" s="653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53"/>
      <c r="BL524" s="653"/>
      <c r="BM524" s="653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  <c r="BX524" s="653"/>
      <c r="BY524" s="653"/>
      <c r="BZ524" s="653"/>
      <c r="CA524" s="653"/>
      <c r="CB524" s="653"/>
      <c r="CC524" s="653"/>
      <c r="CD524" s="653"/>
      <c r="CE524" s="653"/>
      <c r="CF524" s="653"/>
      <c r="CG524" s="653"/>
      <c r="CH524" s="653"/>
      <c r="CI524" s="653"/>
      <c r="CJ524" s="653"/>
      <c r="CK524" s="653"/>
      <c r="CL524" s="653"/>
      <c r="CM524" s="653"/>
      <c r="CN524" s="653"/>
      <c r="CO524" s="653"/>
      <c r="CP524" s="653"/>
      <c r="CQ524" s="653"/>
      <c r="CR524" s="653"/>
      <c r="CS524" s="653"/>
      <c r="CT524" s="653"/>
      <c r="CU524" s="653"/>
      <c r="CV524" s="653"/>
      <c r="CW524" s="653"/>
      <c r="CX524" s="653"/>
      <c r="CY524" s="653"/>
      <c r="CZ524" s="653"/>
      <c r="DA524" s="653"/>
      <c r="DB524" s="653"/>
      <c r="DC524" s="653"/>
      <c r="DD524" s="653"/>
      <c r="DE524" s="653"/>
      <c r="DF524" s="653"/>
      <c r="DG524" s="653"/>
      <c r="DH524" s="653"/>
      <c r="DI524" s="653"/>
      <c r="DJ524" s="653"/>
      <c r="DK524" s="653"/>
      <c r="DL524" s="653"/>
      <c r="DM524" s="653"/>
      <c r="DN524" s="653"/>
      <c r="DO524" s="653"/>
      <c r="DP524" s="653"/>
      <c r="DQ524" s="653"/>
      <c r="DR524" s="653"/>
      <c r="DS524" s="653"/>
      <c r="DT524" s="653"/>
      <c r="DU524" s="653"/>
      <c r="DV524" s="653"/>
      <c r="DW524" s="653"/>
      <c r="DX524" s="653"/>
      <c r="DY524" s="653"/>
      <c r="DZ524" s="653"/>
      <c r="EA524" s="653"/>
      <c r="EB524" s="653"/>
      <c r="EC524" s="653"/>
      <c r="ED524" s="653"/>
      <c r="EE524" s="653"/>
      <c r="EF524" s="653"/>
      <c r="EG524" s="653"/>
      <c r="EH524" s="653"/>
      <c r="EI524" s="653"/>
      <c r="EJ524" s="653"/>
      <c r="EK524" s="653"/>
      <c r="EL524" s="653"/>
      <c r="EM524" s="653"/>
      <c r="EN524" s="653"/>
      <c r="EO524" s="653"/>
      <c r="EP524" s="653"/>
      <c r="EQ524" s="653"/>
      <c r="ER524" s="653"/>
      <c r="ES524" s="653"/>
      <c r="ET524" s="653"/>
      <c r="EU524" s="653"/>
      <c r="EV524" s="653"/>
      <c r="EW524" s="653"/>
      <c r="EX524" s="653"/>
      <c r="EY524" s="653"/>
      <c r="EZ524" s="653"/>
      <c r="FA524" s="653"/>
      <c r="FB524" s="653"/>
      <c r="FC524" s="653"/>
      <c r="FD524" s="653"/>
      <c r="FE524" s="653"/>
      <c r="FF524" s="653"/>
      <c r="KX524" s="311">
        <v>400</v>
      </c>
      <c r="LM524" s="311">
        <v>900</v>
      </c>
      <c r="LS524" s="311">
        <v>900</v>
      </c>
    </row>
    <row r="525" spans="1:331" s="17" customFormat="1" ht="21.75" customHeight="1">
      <c r="A525" s="202" t="s">
        <v>85</v>
      </c>
      <c r="B525" s="810" t="s">
        <v>150</v>
      </c>
      <c r="C525" s="316" t="s">
        <v>151</v>
      </c>
      <c r="D525" s="163" t="s">
        <v>88</v>
      </c>
      <c r="E525" s="163"/>
      <c r="F525" s="163"/>
      <c r="G525" s="886" t="s">
        <v>193</v>
      </c>
      <c r="H525" s="311">
        <v>0</v>
      </c>
      <c r="I525" s="166">
        <f t="shared" si="81"/>
        <v>0</v>
      </c>
      <c r="J525" s="90">
        <f t="shared" si="82"/>
        <v>0</v>
      </c>
      <c r="K525" s="164"/>
      <c r="L525" s="656">
        <v>45353</v>
      </c>
      <c r="M525" s="164"/>
      <c r="N525" s="164"/>
      <c r="O525" s="164"/>
      <c r="P525" s="164"/>
      <c r="Q525" s="164"/>
      <c r="R525" s="164"/>
      <c r="S525" s="653"/>
      <c r="T525" s="653"/>
      <c r="U525" s="653"/>
      <c r="V525" s="653"/>
      <c r="W525" s="653"/>
      <c r="X525" s="653"/>
      <c r="Y525" s="653"/>
      <c r="Z525" s="653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53"/>
      <c r="BL525" s="653"/>
      <c r="BM525" s="653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  <c r="BX525" s="653"/>
      <c r="BY525" s="653"/>
      <c r="BZ525" s="653"/>
      <c r="CA525" s="653"/>
      <c r="CB525" s="653"/>
      <c r="CC525" s="653"/>
      <c r="CD525" s="653"/>
      <c r="CE525" s="653"/>
      <c r="CF525" s="653"/>
      <c r="CG525" s="653"/>
      <c r="CH525" s="653"/>
      <c r="CI525" s="653"/>
      <c r="CJ525" s="653"/>
      <c r="CK525" s="653"/>
      <c r="CL525" s="653"/>
      <c r="CM525" s="653"/>
      <c r="CN525" s="653"/>
      <c r="CO525" s="653"/>
      <c r="CP525" s="653"/>
      <c r="CQ525" s="653"/>
      <c r="CR525" s="653"/>
      <c r="CS525" s="653"/>
      <c r="CT525" s="653"/>
      <c r="CU525" s="653"/>
      <c r="CV525" s="653"/>
      <c r="CW525" s="653"/>
      <c r="CX525" s="653"/>
      <c r="CY525" s="653"/>
      <c r="CZ525" s="653"/>
      <c r="DA525" s="653"/>
      <c r="DB525" s="653"/>
      <c r="DC525" s="653"/>
      <c r="DD525" s="653"/>
      <c r="DE525" s="653"/>
      <c r="DF525" s="653"/>
      <c r="DG525" s="653"/>
      <c r="DH525" s="653"/>
      <c r="DI525" s="653"/>
      <c r="DJ525" s="653"/>
      <c r="DK525" s="653"/>
      <c r="DL525" s="653"/>
      <c r="DM525" s="653"/>
      <c r="DN525" s="653"/>
      <c r="DO525" s="653"/>
      <c r="DP525" s="653"/>
      <c r="DQ525" s="653"/>
      <c r="DR525" s="653"/>
      <c r="DS525" s="653"/>
      <c r="DT525" s="653"/>
      <c r="DU525" s="653"/>
      <c r="DV525" s="653"/>
      <c r="DW525" s="653"/>
      <c r="DX525" s="653"/>
      <c r="DY525" s="653"/>
      <c r="DZ525" s="653"/>
      <c r="EA525" s="653"/>
      <c r="EB525" s="653"/>
      <c r="EC525" s="653"/>
      <c r="ED525" s="653"/>
      <c r="EE525" s="653"/>
      <c r="EF525" s="653"/>
      <c r="EG525" s="653"/>
      <c r="EH525" s="653"/>
      <c r="EI525" s="653"/>
      <c r="EJ525" s="653"/>
      <c r="EK525" s="653"/>
      <c r="EL525" s="653"/>
      <c r="EM525" s="653"/>
      <c r="EN525" s="653"/>
      <c r="EO525" s="653"/>
      <c r="EP525" s="653"/>
      <c r="EQ525" s="653"/>
      <c r="ER525" s="653"/>
      <c r="ES525" s="653"/>
      <c r="ET525" s="653"/>
      <c r="EU525" s="653"/>
      <c r="EV525" s="653"/>
      <c r="EW525" s="653"/>
      <c r="EX525" s="653"/>
      <c r="EY525" s="653"/>
      <c r="EZ525" s="653"/>
      <c r="FA525" s="653"/>
      <c r="FB525" s="653"/>
      <c r="FC525" s="653"/>
      <c r="FD525" s="653"/>
      <c r="FE525" s="653"/>
      <c r="FF525" s="653"/>
      <c r="KX525" s="311">
        <v>0</v>
      </c>
      <c r="LM525" s="311">
        <v>0</v>
      </c>
      <c r="LS525" s="311">
        <v>0</v>
      </c>
    </row>
    <row r="526" spans="1:331" s="17" customFormat="1" ht="21.75" customHeight="1">
      <c r="A526" s="202" t="s">
        <v>85</v>
      </c>
      <c r="B526" s="810" t="s">
        <v>152</v>
      </c>
      <c r="C526" s="316" t="s">
        <v>153</v>
      </c>
      <c r="D526" s="163" t="s">
        <v>88</v>
      </c>
      <c r="E526" s="163"/>
      <c r="F526" s="163"/>
      <c r="G526" s="886" t="s">
        <v>193</v>
      </c>
      <c r="H526" s="311">
        <v>0</v>
      </c>
      <c r="I526" s="166">
        <f t="shared" si="81"/>
        <v>0</v>
      </c>
      <c r="J526" s="90">
        <f t="shared" si="82"/>
        <v>0</v>
      </c>
      <c r="K526" s="164"/>
      <c r="L526" s="656">
        <v>45353</v>
      </c>
      <c r="M526" s="164"/>
      <c r="N526" s="164"/>
      <c r="O526" s="164"/>
      <c r="P526" s="164"/>
      <c r="Q526" s="164"/>
      <c r="R526" s="164"/>
      <c r="S526" s="653"/>
      <c r="T526" s="653"/>
      <c r="U526" s="653"/>
      <c r="V526" s="653"/>
      <c r="W526" s="653"/>
      <c r="X526" s="653"/>
      <c r="Y526" s="653"/>
      <c r="Z526" s="653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653"/>
      <c r="BL526" s="653"/>
      <c r="BM526" s="653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  <c r="BX526" s="653"/>
      <c r="BY526" s="653"/>
      <c r="BZ526" s="653"/>
      <c r="CA526" s="653"/>
      <c r="CB526" s="653"/>
      <c r="CC526" s="653"/>
      <c r="CD526" s="653"/>
      <c r="CE526" s="653"/>
      <c r="CF526" s="653"/>
      <c r="CG526" s="653"/>
      <c r="CH526" s="653"/>
      <c r="CI526" s="653"/>
      <c r="CJ526" s="653"/>
      <c r="CK526" s="653"/>
      <c r="CL526" s="653"/>
      <c r="CM526" s="653"/>
      <c r="CN526" s="653"/>
      <c r="CO526" s="653"/>
      <c r="CP526" s="653"/>
      <c r="CQ526" s="653"/>
      <c r="CR526" s="653"/>
      <c r="CS526" s="653"/>
      <c r="CT526" s="653"/>
      <c r="CU526" s="653"/>
      <c r="CV526" s="653"/>
      <c r="CW526" s="653"/>
      <c r="CX526" s="653"/>
      <c r="CY526" s="653"/>
      <c r="CZ526" s="653"/>
      <c r="DA526" s="653"/>
      <c r="DB526" s="653"/>
      <c r="DC526" s="653"/>
      <c r="DD526" s="653"/>
      <c r="DE526" s="653"/>
      <c r="DF526" s="653"/>
      <c r="DG526" s="653"/>
      <c r="DH526" s="653"/>
      <c r="DI526" s="653"/>
      <c r="DJ526" s="653"/>
      <c r="DK526" s="653"/>
      <c r="DL526" s="653"/>
      <c r="DM526" s="653"/>
      <c r="DN526" s="653"/>
      <c r="DO526" s="653"/>
      <c r="DP526" s="653"/>
      <c r="DQ526" s="653"/>
      <c r="DR526" s="653"/>
      <c r="DS526" s="653"/>
      <c r="DT526" s="653"/>
      <c r="DU526" s="653"/>
      <c r="DV526" s="653"/>
      <c r="DW526" s="653"/>
      <c r="DX526" s="653"/>
      <c r="DY526" s="653"/>
      <c r="DZ526" s="653"/>
      <c r="EA526" s="653"/>
      <c r="EB526" s="653"/>
      <c r="EC526" s="653"/>
      <c r="ED526" s="653"/>
      <c r="EE526" s="653"/>
      <c r="EF526" s="653"/>
      <c r="EG526" s="653"/>
      <c r="EH526" s="653"/>
      <c r="EI526" s="653"/>
      <c r="EJ526" s="653"/>
      <c r="EK526" s="653"/>
      <c r="EL526" s="653"/>
      <c r="EM526" s="653"/>
      <c r="EN526" s="653"/>
      <c r="EO526" s="653"/>
      <c r="EP526" s="653"/>
      <c r="EQ526" s="653"/>
      <c r="ER526" s="653"/>
      <c r="ES526" s="653"/>
      <c r="ET526" s="653"/>
      <c r="EU526" s="653"/>
      <c r="EV526" s="653"/>
      <c r="EW526" s="653"/>
      <c r="EX526" s="653"/>
      <c r="EY526" s="653"/>
      <c r="EZ526" s="653"/>
      <c r="FA526" s="653"/>
      <c r="FB526" s="653"/>
      <c r="FC526" s="653"/>
      <c r="FD526" s="653"/>
      <c r="FE526" s="653"/>
      <c r="FF526" s="653"/>
      <c r="KX526" s="311">
        <v>0</v>
      </c>
      <c r="LM526" s="311">
        <v>0</v>
      </c>
      <c r="LS526" s="311">
        <v>0</v>
      </c>
    </row>
    <row r="527" spans="1:331" s="17" customFormat="1" ht="21.75" customHeight="1">
      <c r="A527" s="202" t="s">
        <v>85</v>
      </c>
      <c r="B527" s="810" t="s">
        <v>154</v>
      </c>
      <c r="C527" s="316" t="s">
        <v>155</v>
      </c>
      <c r="D527" s="163" t="s">
        <v>88</v>
      </c>
      <c r="E527" s="163"/>
      <c r="F527" s="163"/>
      <c r="G527" s="886" t="s">
        <v>193</v>
      </c>
      <c r="H527" s="311">
        <v>700</v>
      </c>
      <c r="I527" s="166">
        <f t="shared" si="81"/>
        <v>700</v>
      </c>
      <c r="J527" s="90">
        <f t="shared" si="82"/>
        <v>700</v>
      </c>
      <c r="K527" s="164"/>
      <c r="L527" s="656">
        <v>45353</v>
      </c>
      <c r="M527" s="164"/>
      <c r="N527" s="164"/>
      <c r="O527" s="164"/>
      <c r="P527" s="164"/>
      <c r="Q527" s="164"/>
      <c r="R527" s="164"/>
      <c r="S527" s="653"/>
      <c r="T527" s="653"/>
      <c r="U527" s="653"/>
      <c r="V527" s="653"/>
      <c r="W527" s="653"/>
      <c r="X527" s="653"/>
      <c r="Y527" s="653"/>
      <c r="Z527" s="653"/>
      <c r="AA527" s="653"/>
      <c r="AB527" s="653"/>
      <c r="AC527" s="653"/>
      <c r="AD527" s="653"/>
      <c r="AE527" s="653"/>
      <c r="AF527" s="653"/>
      <c r="AG527" s="653"/>
      <c r="AH527" s="653"/>
      <c r="AI527" s="653"/>
      <c r="AJ527" s="653"/>
      <c r="AK527" s="653"/>
      <c r="AL527" s="653"/>
      <c r="AM527" s="653"/>
      <c r="AN527" s="653"/>
      <c r="AO527" s="653"/>
      <c r="AP527" s="653"/>
      <c r="AQ527" s="653"/>
      <c r="AR527" s="653"/>
      <c r="AS527" s="653"/>
      <c r="AT527" s="653"/>
      <c r="AU527" s="653"/>
      <c r="AV527" s="653"/>
      <c r="AW527" s="653"/>
      <c r="AX527" s="653"/>
      <c r="AY527" s="653"/>
      <c r="AZ527" s="653"/>
      <c r="BA527" s="653"/>
      <c r="BB527" s="653"/>
      <c r="BC527" s="653"/>
      <c r="BD527" s="653"/>
      <c r="BE527" s="653"/>
      <c r="BF527" s="653"/>
      <c r="BG527" s="653"/>
      <c r="BH527" s="653"/>
      <c r="BI527" s="653"/>
      <c r="BJ527" s="653"/>
      <c r="BK527" s="653"/>
      <c r="BL527" s="653"/>
      <c r="BM527" s="653"/>
      <c r="BN527" s="653"/>
      <c r="BO527" s="653"/>
      <c r="BP527" s="653"/>
      <c r="BQ527" s="653"/>
      <c r="BR527" s="653"/>
      <c r="BS527" s="653"/>
      <c r="BT527" s="653"/>
      <c r="BU527" s="653"/>
      <c r="BV527" s="653"/>
      <c r="BW527" s="653"/>
      <c r="BX527" s="653"/>
      <c r="BY527" s="653"/>
      <c r="BZ527" s="653"/>
      <c r="CA527" s="653"/>
      <c r="CB527" s="653"/>
      <c r="CC527" s="653"/>
      <c r="CD527" s="653"/>
      <c r="CE527" s="653"/>
      <c r="CF527" s="653"/>
      <c r="CG527" s="653"/>
      <c r="CH527" s="653"/>
      <c r="CI527" s="653"/>
      <c r="CJ527" s="653"/>
      <c r="CK527" s="653"/>
      <c r="CL527" s="653"/>
      <c r="CM527" s="653"/>
      <c r="CN527" s="653"/>
      <c r="CO527" s="653"/>
      <c r="CP527" s="653"/>
      <c r="CQ527" s="653"/>
      <c r="CR527" s="653"/>
      <c r="CS527" s="653"/>
      <c r="CT527" s="653"/>
      <c r="CU527" s="653"/>
      <c r="CV527" s="653"/>
      <c r="CW527" s="653"/>
      <c r="CX527" s="653"/>
      <c r="CY527" s="653"/>
      <c r="CZ527" s="653"/>
      <c r="DA527" s="653"/>
      <c r="DB527" s="653"/>
      <c r="DC527" s="653"/>
      <c r="DD527" s="653"/>
      <c r="DE527" s="653"/>
      <c r="DF527" s="653"/>
      <c r="DG527" s="653"/>
      <c r="DH527" s="653"/>
      <c r="DI527" s="653"/>
      <c r="DJ527" s="653"/>
      <c r="DK527" s="653"/>
      <c r="DL527" s="653"/>
      <c r="DM527" s="653"/>
      <c r="DN527" s="653"/>
      <c r="DO527" s="653"/>
      <c r="DP527" s="653"/>
      <c r="DQ527" s="653"/>
      <c r="DR527" s="653"/>
      <c r="DS527" s="653"/>
      <c r="DT527" s="653"/>
      <c r="DU527" s="653"/>
      <c r="DV527" s="653"/>
      <c r="DW527" s="653"/>
      <c r="DX527" s="653"/>
      <c r="DY527" s="653"/>
      <c r="DZ527" s="653"/>
      <c r="EA527" s="653"/>
      <c r="EB527" s="653"/>
      <c r="EC527" s="653"/>
      <c r="ED527" s="653"/>
      <c r="EE527" s="653"/>
      <c r="EF527" s="653"/>
      <c r="EG527" s="653"/>
      <c r="EH527" s="653"/>
      <c r="EI527" s="653"/>
      <c r="EJ527" s="653"/>
      <c r="EK527" s="653"/>
      <c r="EL527" s="653"/>
      <c r="EM527" s="653"/>
      <c r="EN527" s="653"/>
      <c r="EO527" s="653"/>
      <c r="EP527" s="653"/>
      <c r="EQ527" s="653"/>
      <c r="ER527" s="653"/>
      <c r="ES527" s="653"/>
      <c r="ET527" s="653"/>
      <c r="EU527" s="653"/>
      <c r="EV527" s="653"/>
      <c r="EW527" s="653"/>
      <c r="EX527" s="653"/>
      <c r="EY527" s="653"/>
      <c r="EZ527" s="653"/>
      <c r="FA527" s="653"/>
      <c r="FB527" s="653"/>
      <c r="FC527" s="653"/>
      <c r="FD527" s="653"/>
      <c r="FE527" s="653"/>
      <c r="FF527" s="653"/>
      <c r="KX527" s="311">
        <v>100</v>
      </c>
      <c r="LM527" s="311">
        <v>300</v>
      </c>
      <c r="LS527" s="311">
        <v>300</v>
      </c>
    </row>
    <row r="528" spans="1:331" s="17" customFormat="1" ht="21.75" customHeight="1">
      <c r="A528" s="202" t="s">
        <v>85</v>
      </c>
      <c r="B528" s="810" t="s">
        <v>156</v>
      </c>
      <c r="C528" s="316" t="s">
        <v>157</v>
      </c>
      <c r="D528" s="163" t="s">
        <v>88</v>
      </c>
      <c r="E528" s="163"/>
      <c r="F528" s="163"/>
      <c r="G528" s="886" t="s">
        <v>193</v>
      </c>
      <c r="H528" s="311">
        <v>600</v>
      </c>
      <c r="I528" s="166">
        <f t="shared" si="81"/>
        <v>600</v>
      </c>
      <c r="J528" s="90">
        <f t="shared" si="82"/>
        <v>600</v>
      </c>
      <c r="K528" s="164"/>
      <c r="L528" s="656">
        <v>45353</v>
      </c>
      <c r="M528" s="164"/>
      <c r="N528" s="164"/>
      <c r="O528" s="164"/>
      <c r="P528" s="164"/>
      <c r="Q528" s="164"/>
      <c r="R528" s="164"/>
      <c r="S528" s="653"/>
      <c r="T528" s="653"/>
      <c r="U528" s="653"/>
      <c r="V528" s="653"/>
      <c r="W528" s="653"/>
      <c r="X528" s="653"/>
      <c r="Y528" s="653"/>
      <c r="Z528" s="653"/>
      <c r="AA528" s="653"/>
      <c r="AB528" s="653"/>
      <c r="AC528" s="653"/>
      <c r="AD528" s="653"/>
      <c r="AE528" s="653"/>
      <c r="AF528" s="653"/>
      <c r="AG528" s="653"/>
      <c r="AH528" s="653"/>
      <c r="AI528" s="653"/>
      <c r="AJ528" s="653"/>
      <c r="AK528" s="653"/>
      <c r="AL528" s="653"/>
      <c r="AM528" s="653"/>
      <c r="AN528" s="653"/>
      <c r="AO528" s="653"/>
      <c r="AP528" s="653"/>
      <c r="AQ528" s="653"/>
      <c r="AR528" s="653"/>
      <c r="AS528" s="653"/>
      <c r="AT528" s="653"/>
      <c r="AU528" s="653"/>
      <c r="AV528" s="653"/>
      <c r="AW528" s="653"/>
      <c r="AX528" s="653"/>
      <c r="AY528" s="653"/>
      <c r="AZ528" s="653"/>
      <c r="BA528" s="653"/>
      <c r="BB528" s="653"/>
      <c r="BC528" s="653"/>
      <c r="BD528" s="653"/>
      <c r="BE528" s="653"/>
      <c r="BF528" s="653"/>
      <c r="BG528" s="653"/>
      <c r="BH528" s="653"/>
      <c r="BI528" s="653"/>
      <c r="BJ528" s="653"/>
      <c r="BK528" s="653"/>
      <c r="BL528" s="653"/>
      <c r="BM528" s="653"/>
      <c r="BN528" s="653"/>
      <c r="BO528" s="653"/>
      <c r="BP528" s="653"/>
      <c r="BQ528" s="653"/>
      <c r="BR528" s="653"/>
      <c r="BS528" s="653"/>
      <c r="BT528" s="653"/>
      <c r="BU528" s="653"/>
      <c r="BV528" s="653"/>
      <c r="BW528" s="653"/>
      <c r="BX528" s="653"/>
      <c r="BY528" s="653"/>
      <c r="BZ528" s="653"/>
      <c r="CA528" s="653"/>
      <c r="CB528" s="653"/>
      <c r="CC528" s="653"/>
      <c r="CD528" s="653"/>
      <c r="CE528" s="653"/>
      <c r="CF528" s="653"/>
      <c r="CG528" s="653"/>
      <c r="CH528" s="653"/>
      <c r="CI528" s="653"/>
      <c r="CJ528" s="653"/>
      <c r="CK528" s="653"/>
      <c r="CL528" s="653"/>
      <c r="CM528" s="653"/>
      <c r="CN528" s="653"/>
      <c r="CO528" s="653"/>
      <c r="CP528" s="653"/>
      <c r="CQ528" s="653"/>
      <c r="CR528" s="653"/>
      <c r="CS528" s="653"/>
      <c r="CT528" s="653"/>
      <c r="CU528" s="653"/>
      <c r="CV528" s="653"/>
      <c r="CW528" s="653"/>
      <c r="CX528" s="653"/>
      <c r="CY528" s="653"/>
      <c r="CZ528" s="653"/>
      <c r="DA528" s="653"/>
      <c r="DB528" s="653"/>
      <c r="DC528" s="653"/>
      <c r="DD528" s="653"/>
      <c r="DE528" s="653"/>
      <c r="DF528" s="653"/>
      <c r="DG528" s="653"/>
      <c r="DH528" s="653"/>
      <c r="DI528" s="653"/>
      <c r="DJ528" s="653"/>
      <c r="DK528" s="653"/>
      <c r="DL528" s="653"/>
      <c r="DM528" s="653"/>
      <c r="DN528" s="653"/>
      <c r="DO528" s="653"/>
      <c r="DP528" s="653"/>
      <c r="DQ528" s="653"/>
      <c r="DR528" s="653"/>
      <c r="DS528" s="653"/>
      <c r="DT528" s="653"/>
      <c r="DU528" s="653"/>
      <c r="DV528" s="653"/>
      <c r="DW528" s="653"/>
      <c r="DX528" s="653"/>
      <c r="DY528" s="653"/>
      <c r="DZ528" s="653"/>
      <c r="EA528" s="653"/>
      <c r="EB528" s="653"/>
      <c r="EC528" s="653"/>
      <c r="ED528" s="653"/>
      <c r="EE528" s="653"/>
      <c r="EF528" s="653"/>
      <c r="EG528" s="653"/>
      <c r="EH528" s="653"/>
      <c r="EI528" s="653"/>
      <c r="EJ528" s="653"/>
      <c r="EK528" s="653"/>
      <c r="EL528" s="653"/>
      <c r="EM528" s="653"/>
      <c r="EN528" s="653"/>
      <c r="EO528" s="653"/>
      <c r="EP528" s="653"/>
      <c r="EQ528" s="653"/>
      <c r="ER528" s="653"/>
      <c r="ES528" s="653"/>
      <c r="ET528" s="653"/>
      <c r="EU528" s="653"/>
      <c r="EV528" s="653"/>
      <c r="EW528" s="653"/>
      <c r="EX528" s="653"/>
      <c r="EY528" s="653"/>
      <c r="EZ528" s="653"/>
      <c r="FA528" s="653"/>
      <c r="FB528" s="653"/>
      <c r="FC528" s="653"/>
      <c r="FD528" s="653"/>
      <c r="FE528" s="653"/>
      <c r="FF528" s="653"/>
      <c r="KX528" s="311">
        <v>100</v>
      </c>
      <c r="LM528" s="311">
        <v>300</v>
      </c>
      <c r="LS528" s="311">
        <v>200</v>
      </c>
    </row>
    <row r="529" spans="1:353" s="17" customFormat="1" ht="21.75" customHeight="1">
      <c r="A529" s="202" t="s">
        <v>85</v>
      </c>
      <c r="B529" s="810" t="s">
        <v>158</v>
      </c>
      <c r="C529" s="316" t="s">
        <v>159</v>
      </c>
      <c r="D529" s="163" t="s">
        <v>88</v>
      </c>
      <c r="E529" s="163"/>
      <c r="F529" s="163"/>
      <c r="G529" s="886" t="s">
        <v>193</v>
      </c>
      <c r="H529" s="311">
        <v>0</v>
      </c>
      <c r="I529" s="166">
        <f t="shared" si="81"/>
        <v>0</v>
      </c>
      <c r="J529" s="90">
        <f t="shared" si="82"/>
        <v>0</v>
      </c>
      <c r="K529" s="164"/>
      <c r="L529" s="656">
        <v>45353</v>
      </c>
      <c r="M529" s="164"/>
      <c r="N529" s="164"/>
      <c r="O529" s="164"/>
      <c r="P529" s="164"/>
      <c r="Q529" s="164"/>
      <c r="R529" s="164"/>
      <c r="S529" s="653"/>
      <c r="T529" s="653"/>
      <c r="U529" s="653"/>
      <c r="V529" s="653"/>
      <c r="W529" s="653"/>
      <c r="X529" s="653"/>
      <c r="Y529" s="653"/>
      <c r="Z529" s="653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53"/>
      <c r="BL529" s="653"/>
      <c r="BM529" s="653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  <c r="BX529" s="653"/>
      <c r="BY529" s="653"/>
      <c r="BZ529" s="653"/>
      <c r="CA529" s="653"/>
      <c r="CB529" s="653"/>
      <c r="CC529" s="653"/>
      <c r="CD529" s="653"/>
      <c r="CE529" s="653"/>
      <c r="CF529" s="653"/>
      <c r="CG529" s="653"/>
      <c r="CH529" s="653"/>
      <c r="CI529" s="653"/>
      <c r="CJ529" s="653"/>
      <c r="CK529" s="653"/>
      <c r="CL529" s="653"/>
      <c r="CM529" s="653"/>
      <c r="CN529" s="653"/>
      <c r="CO529" s="653"/>
      <c r="CP529" s="653"/>
      <c r="CQ529" s="653"/>
      <c r="CR529" s="653"/>
      <c r="CS529" s="653"/>
      <c r="CT529" s="653"/>
      <c r="CU529" s="653"/>
      <c r="CV529" s="653"/>
      <c r="CW529" s="653"/>
      <c r="CX529" s="653"/>
      <c r="CY529" s="653"/>
      <c r="CZ529" s="653"/>
      <c r="DA529" s="653"/>
      <c r="DB529" s="653"/>
      <c r="DC529" s="653"/>
      <c r="DD529" s="653"/>
      <c r="DE529" s="653"/>
      <c r="DF529" s="653"/>
      <c r="DG529" s="653"/>
      <c r="DH529" s="653"/>
      <c r="DI529" s="653"/>
      <c r="DJ529" s="653"/>
      <c r="DK529" s="653"/>
      <c r="DL529" s="653"/>
      <c r="DM529" s="653"/>
      <c r="DN529" s="653"/>
      <c r="DO529" s="653"/>
      <c r="DP529" s="653"/>
      <c r="DQ529" s="653"/>
      <c r="DR529" s="653"/>
      <c r="DS529" s="653"/>
      <c r="DT529" s="653"/>
      <c r="DU529" s="653"/>
      <c r="DV529" s="653"/>
      <c r="DW529" s="653"/>
      <c r="DX529" s="653"/>
      <c r="DY529" s="653"/>
      <c r="DZ529" s="653"/>
      <c r="EA529" s="653"/>
      <c r="EB529" s="653"/>
      <c r="EC529" s="653"/>
      <c r="ED529" s="653"/>
      <c r="EE529" s="653"/>
      <c r="EF529" s="653"/>
      <c r="EG529" s="653"/>
      <c r="EH529" s="653"/>
      <c r="EI529" s="653"/>
      <c r="EJ529" s="653"/>
      <c r="EK529" s="653"/>
      <c r="EL529" s="653"/>
      <c r="EM529" s="653"/>
      <c r="EN529" s="653"/>
      <c r="EO529" s="653"/>
      <c r="EP529" s="653"/>
      <c r="EQ529" s="653"/>
      <c r="ER529" s="653"/>
      <c r="ES529" s="653"/>
      <c r="ET529" s="653"/>
      <c r="EU529" s="653"/>
      <c r="EV529" s="653"/>
      <c r="EW529" s="653"/>
      <c r="EX529" s="653"/>
      <c r="EY529" s="653"/>
      <c r="EZ529" s="653"/>
      <c r="FA529" s="653"/>
      <c r="FB529" s="653"/>
      <c r="FC529" s="653"/>
      <c r="FD529" s="653"/>
      <c r="FE529" s="653"/>
      <c r="FF529" s="653"/>
      <c r="KX529" s="311">
        <v>0</v>
      </c>
      <c r="LM529" s="311">
        <v>0</v>
      </c>
      <c r="LS529" s="311">
        <v>0</v>
      </c>
    </row>
    <row r="530" spans="1:353" s="17" customFormat="1" ht="21.75" customHeight="1">
      <c r="A530" s="202" t="s">
        <v>85</v>
      </c>
      <c r="B530" s="810" t="s">
        <v>160</v>
      </c>
      <c r="C530" s="316" t="s">
        <v>161</v>
      </c>
      <c r="D530" s="163" t="s">
        <v>88</v>
      </c>
      <c r="E530" s="163"/>
      <c r="F530" s="163"/>
      <c r="G530" s="886" t="s">
        <v>193</v>
      </c>
      <c r="H530" s="311">
        <v>1100</v>
      </c>
      <c r="I530" s="166">
        <f t="shared" si="81"/>
        <v>1100</v>
      </c>
      <c r="J530" s="90">
        <f t="shared" si="82"/>
        <v>1100</v>
      </c>
      <c r="K530" s="164"/>
      <c r="L530" s="656">
        <v>45353</v>
      </c>
      <c r="M530" s="164"/>
      <c r="N530" s="164"/>
      <c r="O530" s="164"/>
      <c r="P530" s="164"/>
      <c r="Q530" s="164"/>
      <c r="R530" s="164"/>
      <c r="S530" s="653"/>
      <c r="T530" s="653"/>
      <c r="U530" s="653"/>
      <c r="V530" s="653"/>
      <c r="W530" s="653"/>
      <c r="X530" s="653"/>
      <c r="Y530" s="653"/>
      <c r="Z530" s="653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53"/>
      <c r="BL530" s="653"/>
      <c r="BM530" s="653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  <c r="BX530" s="653"/>
      <c r="BY530" s="653"/>
      <c r="BZ530" s="653"/>
      <c r="CA530" s="653"/>
      <c r="CB530" s="653"/>
      <c r="CC530" s="653"/>
      <c r="CD530" s="653"/>
      <c r="CE530" s="653"/>
      <c r="CF530" s="653"/>
      <c r="CG530" s="653"/>
      <c r="CH530" s="653"/>
      <c r="CI530" s="653"/>
      <c r="CJ530" s="653"/>
      <c r="CK530" s="653"/>
      <c r="CL530" s="653"/>
      <c r="CM530" s="653"/>
      <c r="CN530" s="653"/>
      <c r="CO530" s="653"/>
      <c r="CP530" s="653"/>
      <c r="CQ530" s="653"/>
      <c r="CR530" s="653"/>
      <c r="CS530" s="653"/>
      <c r="CT530" s="653"/>
      <c r="CU530" s="653"/>
      <c r="CV530" s="653"/>
      <c r="CW530" s="653"/>
      <c r="CX530" s="653"/>
      <c r="CY530" s="653"/>
      <c r="CZ530" s="653"/>
      <c r="DA530" s="653"/>
      <c r="DB530" s="653"/>
      <c r="DC530" s="653"/>
      <c r="DD530" s="653"/>
      <c r="DE530" s="653"/>
      <c r="DF530" s="653"/>
      <c r="DG530" s="653"/>
      <c r="DH530" s="653"/>
      <c r="DI530" s="653"/>
      <c r="DJ530" s="653"/>
      <c r="DK530" s="653"/>
      <c r="DL530" s="653"/>
      <c r="DM530" s="653"/>
      <c r="DN530" s="653"/>
      <c r="DO530" s="653"/>
      <c r="DP530" s="653"/>
      <c r="DQ530" s="653"/>
      <c r="DR530" s="653"/>
      <c r="DS530" s="653"/>
      <c r="DT530" s="653"/>
      <c r="DU530" s="653"/>
      <c r="DV530" s="653"/>
      <c r="DW530" s="653"/>
      <c r="DX530" s="653"/>
      <c r="DY530" s="653"/>
      <c r="DZ530" s="653"/>
      <c r="EA530" s="653"/>
      <c r="EB530" s="653"/>
      <c r="EC530" s="653"/>
      <c r="ED530" s="653"/>
      <c r="EE530" s="653"/>
      <c r="EF530" s="653"/>
      <c r="EG530" s="653"/>
      <c r="EH530" s="653"/>
      <c r="EI530" s="653"/>
      <c r="EJ530" s="653"/>
      <c r="EK530" s="653"/>
      <c r="EL530" s="653"/>
      <c r="EM530" s="653"/>
      <c r="EN530" s="653"/>
      <c r="EO530" s="653"/>
      <c r="EP530" s="653"/>
      <c r="EQ530" s="653"/>
      <c r="ER530" s="653"/>
      <c r="ES530" s="653"/>
      <c r="ET530" s="653"/>
      <c r="EU530" s="653"/>
      <c r="EV530" s="653"/>
      <c r="EW530" s="653"/>
      <c r="EX530" s="653"/>
      <c r="EY530" s="653"/>
      <c r="EZ530" s="653"/>
      <c r="FA530" s="653"/>
      <c r="FB530" s="653"/>
      <c r="FC530" s="653"/>
      <c r="FD530" s="653"/>
      <c r="FE530" s="653"/>
      <c r="FF530" s="653"/>
      <c r="KX530" s="311">
        <v>300</v>
      </c>
      <c r="LM530" s="311">
        <v>400</v>
      </c>
      <c r="LS530" s="311">
        <v>400</v>
      </c>
    </row>
    <row r="531" spans="1:353" s="17" customFormat="1" ht="21.75" customHeight="1">
      <c r="A531" s="202" t="s">
        <v>85</v>
      </c>
      <c r="B531" s="810" t="s">
        <v>162</v>
      </c>
      <c r="C531" s="316" t="s">
        <v>163</v>
      </c>
      <c r="D531" s="163" t="s">
        <v>88</v>
      </c>
      <c r="E531" s="163"/>
      <c r="F531" s="163"/>
      <c r="G531" s="886" t="s">
        <v>193</v>
      </c>
      <c r="H531" s="311">
        <v>3200</v>
      </c>
      <c r="I531" s="166">
        <f t="shared" si="81"/>
        <v>3200</v>
      </c>
      <c r="J531" s="90">
        <f t="shared" si="82"/>
        <v>3200</v>
      </c>
      <c r="K531" s="164"/>
      <c r="L531" s="656">
        <v>45353</v>
      </c>
      <c r="M531" s="164"/>
      <c r="N531" s="164"/>
      <c r="O531" s="164"/>
      <c r="P531" s="164"/>
      <c r="Q531" s="164"/>
      <c r="R531" s="164"/>
      <c r="S531" s="653"/>
      <c r="T531" s="653"/>
      <c r="U531" s="653"/>
      <c r="V531" s="653"/>
      <c r="W531" s="653"/>
      <c r="X531" s="653"/>
      <c r="Y531" s="653"/>
      <c r="Z531" s="653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653"/>
      <c r="BL531" s="653"/>
      <c r="BM531" s="653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  <c r="BX531" s="653"/>
      <c r="BY531" s="653"/>
      <c r="BZ531" s="653"/>
      <c r="CA531" s="653"/>
      <c r="CB531" s="653"/>
      <c r="CC531" s="653"/>
      <c r="CD531" s="653"/>
      <c r="CE531" s="653"/>
      <c r="CF531" s="653"/>
      <c r="CG531" s="653"/>
      <c r="CH531" s="653"/>
      <c r="CI531" s="653"/>
      <c r="CJ531" s="653"/>
      <c r="CK531" s="653"/>
      <c r="CL531" s="653"/>
      <c r="CM531" s="653"/>
      <c r="CN531" s="653"/>
      <c r="CO531" s="653"/>
      <c r="CP531" s="653"/>
      <c r="CQ531" s="653"/>
      <c r="CR531" s="653"/>
      <c r="CS531" s="653"/>
      <c r="CT531" s="653"/>
      <c r="CU531" s="653"/>
      <c r="CV531" s="653"/>
      <c r="CW531" s="653"/>
      <c r="CX531" s="653"/>
      <c r="CY531" s="653"/>
      <c r="CZ531" s="653"/>
      <c r="DA531" s="653"/>
      <c r="DB531" s="653"/>
      <c r="DC531" s="653"/>
      <c r="DD531" s="653"/>
      <c r="DE531" s="653"/>
      <c r="DF531" s="653"/>
      <c r="DG531" s="653"/>
      <c r="DH531" s="653"/>
      <c r="DI531" s="653"/>
      <c r="DJ531" s="653"/>
      <c r="DK531" s="653"/>
      <c r="DL531" s="653"/>
      <c r="DM531" s="653"/>
      <c r="DN531" s="653"/>
      <c r="DO531" s="653"/>
      <c r="DP531" s="653"/>
      <c r="DQ531" s="653"/>
      <c r="DR531" s="653"/>
      <c r="DS531" s="653"/>
      <c r="DT531" s="653"/>
      <c r="DU531" s="653"/>
      <c r="DV531" s="653"/>
      <c r="DW531" s="653"/>
      <c r="DX531" s="653"/>
      <c r="DY531" s="653"/>
      <c r="DZ531" s="653"/>
      <c r="EA531" s="653"/>
      <c r="EB531" s="653"/>
      <c r="EC531" s="653"/>
      <c r="ED531" s="653"/>
      <c r="EE531" s="653"/>
      <c r="EF531" s="653"/>
      <c r="EG531" s="653"/>
      <c r="EH531" s="653"/>
      <c r="EI531" s="653"/>
      <c r="EJ531" s="653"/>
      <c r="EK531" s="653"/>
      <c r="EL531" s="653"/>
      <c r="EM531" s="653"/>
      <c r="EN531" s="653"/>
      <c r="EO531" s="653"/>
      <c r="EP531" s="653"/>
      <c r="EQ531" s="653"/>
      <c r="ER531" s="653"/>
      <c r="ES531" s="653"/>
      <c r="ET531" s="653"/>
      <c r="EU531" s="653"/>
      <c r="EV531" s="653"/>
      <c r="EW531" s="653"/>
      <c r="EX531" s="653"/>
      <c r="EY531" s="653"/>
      <c r="EZ531" s="653"/>
      <c r="FA531" s="653"/>
      <c r="FB531" s="653"/>
      <c r="FC531" s="653"/>
      <c r="FD531" s="653"/>
      <c r="FE531" s="653"/>
      <c r="FF531" s="653"/>
      <c r="KX531" s="311">
        <v>600</v>
      </c>
      <c r="LM531" s="311">
        <v>1200</v>
      </c>
      <c r="LS531" s="311">
        <v>1400</v>
      </c>
    </row>
    <row r="532" spans="1:353" s="17" customFormat="1" ht="21.75" customHeight="1">
      <c r="A532" s="202" t="s">
        <v>85</v>
      </c>
      <c r="B532" s="810" t="s">
        <v>122</v>
      </c>
      <c r="C532" s="316" t="s">
        <v>164</v>
      </c>
      <c r="D532" s="163" t="s">
        <v>88</v>
      </c>
      <c r="E532" s="163"/>
      <c r="F532" s="163"/>
      <c r="G532" s="886" t="s">
        <v>193</v>
      </c>
      <c r="H532" s="311">
        <v>8400</v>
      </c>
      <c r="I532" s="166">
        <f t="shared" si="81"/>
        <v>8400</v>
      </c>
      <c r="J532" s="90">
        <f t="shared" si="82"/>
        <v>8400</v>
      </c>
      <c r="K532" s="164"/>
      <c r="L532" s="656">
        <v>45353</v>
      </c>
      <c r="M532" s="164"/>
      <c r="N532" s="164"/>
      <c r="O532" s="164"/>
      <c r="P532" s="164"/>
      <c r="Q532" s="164"/>
      <c r="R532" s="164"/>
      <c r="S532" s="653"/>
      <c r="T532" s="653"/>
      <c r="U532" s="653"/>
      <c r="V532" s="653"/>
      <c r="W532" s="653"/>
      <c r="X532" s="653"/>
      <c r="Y532" s="653"/>
      <c r="Z532" s="653"/>
      <c r="AA532" s="653"/>
      <c r="AB532" s="653"/>
      <c r="AC532" s="653"/>
      <c r="AD532" s="653"/>
      <c r="AE532" s="653"/>
      <c r="AF532" s="653"/>
      <c r="AG532" s="653"/>
      <c r="AH532" s="653"/>
      <c r="AI532" s="653"/>
      <c r="AJ532" s="653"/>
      <c r="AK532" s="653"/>
      <c r="AL532" s="653"/>
      <c r="AM532" s="653"/>
      <c r="AN532" s="653"/>
      <c r="AO532" s="653"/>
      <c r="AP532" s="653"/>
      <c r="AQ532" s="653"/>
      <c r="AR532" s="653"/>
      <c r="AS532" s="653"/>
      <c r="AT532" s="653"/>
      <c r="AU532" s="653"/>
      <c r="AV532" s="653"/>
      <c r="AW532" s="653"/>
      <c r="AX532" s="653"/>
      <c r="AY532" s="653"/>
      <c r="AZ532" s="653"/>
      <c r="BA532" s="653"/>
      <c r="BB532" s="653"/>
      <c r="BC532" s="653"/>
      <c r="BD532" s="653"/>
      <c r="BE532" s="653"/>
      <c r="BF532" s="653"/>
      <c r="BG532" s="653"/>
      <c r="BH532" s="653"/>
      <c r="BI532" s="653"/>
      <c r="BJ532" s="653"/>
      <c r="BK532" s="653"/>
      <c r="BL532" s="653"/>
      <c r="BM532" s="653"/>
      <c r="BN532" s="653"/>
      <c r="BO532" s="653"/>
      <c r="BP532" s="653"/>
      <c r="BQ532" s="653"/>
      <c r="BR532" s="653"/>
      <c r="BS532" s="653"/>
      <c r="BT532" s="653"/>
      <c r="BU532" s="653"/>
      <c r="BV532" s="653"/>
      <c r="BW532" s="653"/>
      <c r="BX532" s="653"/>
      <c r="BY532" s="653"/>
      <c r="BZ532" s="653"/>
      <c r="CA532" s="653"/>
      <c r="CB532" s="653"/>
      <c r="CC532" s="653"/>
      <c r="CD532" s="653"/>
      <c r="CE532" s="653"/>
      <c r="CF532" s="653"/>
      <c r="CG532" s="653"/>
      <c r="CH532" s="653"/>
      <c r="CI532" s="653"/>
      <c r="CJ532" s="653"/>
      <c r="CK532" s="653"/>
      <c r="CL532" s="653"/>
      <c r="CM532" s="653"/>
      <c r="CN532" s="653"/>
      <c r="CO532" s="653"/>
      <c r="CP532" s="653"/>
      <c r="CQ532" s="653"/>
      <c r="CR532" s="653"/>
      <c r="CS532" s="653"/>
      <c r="CT532" s="653"/>
      <c r="CU532" s="653"/>
      <c r="CV532" s="653"/>
      <c r="CW532" s="653"/>
      <c r="CX532" s="653"/>
      <c r="CY532" s="653"/>
      <c r="CZ532" s="653"/>
      <c r="DA532" s="653"/>
      <c r="DB532" s="653"/>
      <c r="DC532" s="653"/>
      <c r="DD532" s="653"/>
      <c r="DE532" s="653"/>
      <c r="DF532" s="653"/>
      <c r="DG532" s="653"/>
      <c r="DH532" s="653"/>
      <c r="DI532" s="653"/>
      <c r="DJ532" s="653"/>
      <c r="DK532" s="653"/>
      <c r="DL532" s="653"/>
      <c r="DM532" s="653"/>
      <c r="DN532" s="653"/>
      <c r="DO532" s="653"/>
      <c r="DP532" s="653"/>
      <c r="DQ532" s="653"/>
      <c r="DR532" s="653"/>
      <c r="DS532" s="653"/>
      <c r="DT532" s="653"/>
      <c r="DU532" s="653"/>
      <c r="DV532" s="653"/>
      <c r="DW532" s="653"/>
      <c r="DX532" s="653"/>
      <c r="DY532" s="653"/>
      <c r="DZ532" s="653"/>
      <c r="EA532" s="653"/>
      <c r="EB532" s="653"/>
      <c r="EC532" s="653"/>
      <c r="ED532" s="653"/>
      <c r="EE532" s="653"/>
      <c r="EF532" s="653"/>
      <c r="EG532" s="653"/>
      <c r="EH532" s="653"/>
      <c r="EI532" s="653"/>
      <c r="EJ532" s="653"/>
      <c r="EK532" s="653"/>
      <c r="EL532" s="653"/>
      <c r="EM532" s="653"/>
      <c r="EN532" s="653"/>
      <c r="EO532" s="653"/>
      <c r="EP532" s="653"/>
      <c r="EQ532" s="653"/>
      <c r="ER532" s="653"/>
      <c r="ES532" s="653"/>
      <c r="ET532" s="653"/>
      <c r="EU532" s="653"/>
      <c r="EV532" s="653"/>
      <c r="EW532" s="653"/>
      <c r="EX532" s="653"/>
      <c r="EY532" s="653"/>
      <c r="EZ532" s="653"/>
      <c r="FA532" s="653"/>
      <c r="FB532" s="653"/>
      <c r="FC532" s="653"/>
      <c r="FD532" s="653"/>
      <c r="FE532" s="653"/>
      <c r="FF532" s="653"/>
      <c r="KX532" s="311">
        <v>1600</v>
      </c>
      <c r="LM532" s="311">
        <v>3400</v>
      </c>
      <c r="LS532" s="311">
        <v>3400</v>
      </c>
    </row>
    <row r="533" spans="1:353" s="17" customFormat="1" ht="21.75" customHeight="1">
      <c r="A533" s="202" t="s">
        <v>85</v>
      </c>
      <c r="B533" s="810" t="s">
        <v>165</v>
      </c>
      <c r="C533" s="316" t="s">
        <v>166</v>
      </c>
      <c r="D533" s="163" t="s">
        <v>88</v>
      </c>
      <c r="E533" s="163"/>
      <c r="F533" s="163"/>
      <c r="G533" s="886" t="s">
        <v>193</v>
      </c>
      <c r="H533" s="311">
        <v>0</v>
      </c>
      <c r="I533" s="166">
        <f t="shared" si="81"/>
        <v>0</v>
      </c>
      <c r="J533" s="90">
        <f t="shared" si="82"/>
        <v>0</v>
      </c>
      <c r="K533" s="164"/>
      <c r="L533" s="656">
        <v>45353</v>
      </c>
      <c r="M533" s="164"/>
      <c r="N533" s="164"/>
      <c r="O533" s="164"/>
      <c r="P533" s="164"/>
      <c r="Q533" s="164"/>
      <c r="R533" s="164"/>
      <c r="S533" s="653"/>
      <c r="T533" s="653"/>
      <c r="U533" s="653"/>
      <c r="V533" s="653"/>
      <c r="W533" s="653"/>
      <c r="X533" s="653"/>
      <c r="Y533" s="653"/>
      <c r="Z533" s="653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53"/>
      <c r="BL533" s="653"/>
      <c r="BM533" s="653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  <c r="BX533" s="653"/>
      <c r="BY533" s="653"/>
      <c r="BZ533" s="653"/>
      <c r="CA533" s="653"/>
      <c r="CB533" s="653"/>
      <c r="CC533" s="653"/>
      <c r="CD533" s="653"/>
      <c r="CE533" s="653"/>
      <c r="CF533" s="653"/>
      <c r="CG533" s="653"/>
      <c r="CH533" s="653"/>
      <c r="CI533" s="653"/>
      <c r="CJ533" s="653"/>
      <c r="CK533" s="653"/>
      <c r="CL533" s="653"/>
      <c r="CM533" s="653"/>
      <c r="CN533" s="653"/>
      <c r="CO533" s="653"/>
      <c r="CP533" s="653"/>
      <c r="CQ533" s="653"/>
      <c r="CR533" s="653"/>
      <c r="CS533" s="653"/>
      <c r="CT533" s="653"/>
      <c r="CU533" s="653"/>
      <c r="CV533" s="653"/>
      <c r="CW533" s="653"/>
      <c r="CX533" s="653"/>
      <c r="CY533" s="653"/>
      <c r="CZ533" s="653"/>
      <c r="DA533" s="653"/>
      <c r="DB533" s="653"/>
      <c r="DC533" s="653"/>
      <c r="DD533" s="653"/>
      <c r="DE533" s="653"/>
      <c r="DF533" s="653"/>
      <c r="DG533" s="653"/>
      <c r="DH533" s="653"/>
      <c r="DI533" s="653"/>
      <c r="DJ533" s="653"/>
      <c r="DK533" s="653"/>
      <c r="DL533" s="653"/>
      <c r="DM533" s="653"/>
      <c r="DN533" s="653"/>
      <c r="DO533" s="653"/>
      <c r="DP533" s="653"/>
      <c r="DQ533" s="653"/>
      <c r="DR533" s="653"/>
      <c r="DS533" s="653"/>
      <c r="DT533" s="653"/>
      <c r="DU533" s="653"/>
      <c r="DV533" s="653"/>
      <c r="DW533" s="653"/>
      <c r="DX533" s="653"/>
      <c r="DY533" s="653"/>
      <c r="DZ533" s="653"/>
      <c r="EA533" s="653"/>
      <c r="EB533" s="653"/>
      <c r="EC533" s="653"/>
      <c r="ED533" s="653"/>
      <c r="EE533" s="653"/>
      <c r="EF533" s="653"/>
      <c r="EG533" s="653"/>
      <c r="EH533" s="653"/>
      <c r="EI533" s="653"/>
      <c r="EJ533" s="653"/>
      <c r="EK533" s="653"/>
      <c r="EL533" s="653"/>
      <c r="EM533" s="653"/>
      <c r="EN533" s="653"/>
      <c r="EO533" s="653"/>
      <c r="EP533" s="653"/>
      <c r="EQ533" s="653"/>
      <c r="ER533" s="653"/>
      <c r="ES533" s="653"/>
      <c r="ET533" s="653"/>
      <c r="EU533" s="653"/>
      <c r="EV533" s="653"/>
      <c r="EW533" s="653"/>
      <c r="EX533" s="653"/>
      <c r="EY533" s="653"/>
      <c r="EZ533" s="653"/>
      <c r="FA533" s="653"/>
      <c r="FB533" s="653"/>
      <c r="FC533" s="653"/>
      <c r="FD533" s="653"/>
      <c r="FE533" s="653"/>
      <c r="FF533" s="653"/>
      <c r="KX533" s="311">
        <v>0</v>
      </c>
      <c r="LM533" s="311">
        <v>0</v>
      </c>
      <c r="LS533" s="311">
        <v>0</v>
      </c>
    </row>
    <row r="534" spans="1:353" s="17" customFormat="1" ht="21.75" customHeight="1">
      <c r="A534" s="202" t="s">
        <v>85</v>
      </c>
      <c r="B534" s="810" t="s">
        <v>167</v>
      </c>
      <c r="C534" s="316" t="s">
        <v>168</v>
      </c>
      <c r="D534" s="163" t="s">
        <v>88</v>
      </c>
      <c r="E534" s="163"/>
      <c r="F534" s="163"/>
      <c r="G534" s="886" t="s">
        <v>193</v>
      </c>
      <c r="H534" s="311">
        <v>1000</v>
      </c>
      <c r="I534" s="166">
        <f t="shared" si="81"/>
        <v>1000</v>
      </c>
      <c r="J534" s="90">
        <f t="shared" si="82"/>
        <v>1000</v>
      </c>
      <c r="K534" s="164"/>
      <c r="L534" s="656">
        <v>45353</v>
      </c>
      <c r="M534" s="164"/>
      <c r="N534" s="164"/>
      <c r="O534" s="164"/>
      <c r="P534" s="164"/>
      <c r="Q534" s="164"/>
      <c r="R534" s="164"/>
      <c r="S534" s="653"/>
      <c r="T534" s="653"/>
      <c r="U534" s="653"/>
      <c r="V534" s="653"/>
      <c r="W534" s="653"/>
      <c r="X534" s="653"/>
      <c r="Y534" s="653"/>
      <c r="Z534" s="653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53"/>
      <c r="BL534" s="653"/>
      <c r="BM534" s="653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  <c r="BX534" s="653"/>
      <c r="BY534" s="653"/>
      <c r="BZ534" s="653"/>
      <c r="CA534" s="653"/>
      <c r="CB534" s="653"/>
      <c r="CC534" s="653"/>
      <c r="CD534" s="653"/>
      <c r="CE534" s="653"/>
      <c r="CF534" s="653"/>
      <c r="CG534" s="653"/>
      <c r="CH534" s="653"/>
      <c r="CI534" s="653"/>
      <c r="CJ534" s="653"/>
      <c r="CK534" s="653"/>
      <c r="CL534" s="653"/>
      <c r="CM534" s="653"/>
      <c r="CN534" s="653"/>
      <c r="CO534" s="653"/>
      <c r="CP534" s="653"/>
      <c r="CQ534" s="653"/>
      <c r="CR534" s="653"/>
      <c r="CS534" s="653"/>
      <c r="CT534" s="653"/>
      <c r="CU534" s="653"/>
      <c r="CV534" s="653"/>
      <c r="CW534" s="653"/>
      <c r="CX534" s="653"/>
      <c r="CY534" s="653"/>
      <c r="CZ534" s="653"/>
      <c r="DA534" s="653"/>
      <c r="DB534" s="653"/>
      <c r="DC534" s="653"/>
      <c r="DD534" s="653"/>
      <c r="DE534" s="653"/>
      <c r="DF534" s="653"/>
      <c r="DG534" s="653"/>
      <c r="DH534" s="653"/>
      <c r="DI534" s="653"/>
      <c r="DJ534" s="653"/>
      <c r="DK534" s="653"/>
      <c r="DL534" s="653"/>
      <c r="DM534" s="653"/>
      <c r="DN534" s="653"/>
      <c r="DO534" s="653"/>
      <c r="DP534" s="653"/>
      <c r="DQ534" s="653"/>
      <c r="DR534" s="653"/>
      <c r="DS534" s="653"/>
      <c r="DT534" s="653"/>
      <c r="DU534" s="653"/>
      <c r="DV534" s="653"/>
      <c r="DW534" s="653"/>
      <c r="DX534" s="653"/>
      <c r="DY534" s="653"/>
      <c r="DZ534" s="653"/>
      <c r="EA534" s="653"/>
      <c r="EB534" s="653"/>
      <c r="EC534" s="653"/>
      <c r="ED534" s="653"/>
      <c r="EE534" s="653"/>
      <c r="EF534" s="653"/>
      <c r="EG534" s="653"/>
      <c r="EH534" s="653"/>
      <c r="EI534" s="653"/>
      <c r="EJ534" s="653"/>
      <c r="EK534" s="653"/>
      <c r="EL534" s="653"/>
      <c r="EM534" s="653"/>
      <c r="EN534" s="653"/>
      <c r="EO534" s="653"/>
      <c r="EP534" s="653"/>
      <c r="EQ534" s="653"/>
      <c r="ER534" s="653"/>
      <c r="ES534" s="653"/>
      <c r="ET534" s="653"/>
      <c r="EU534" s="653"/>
      <c r="EV534" s="653"/>
      <c r="EW534" s="653"/>
      <c r="EX534" s="653"/>
      <c r="EY534" s="653"/>
      <c r="EZ534" s="653"/>
      <c r="FA534" s="653"/>
      <c r="FB534" s="653"/>
      <c r="FC534" s="653"/>
      <c r="FD534" s="653"/>
      <c r="FE534" s="653"/>
      <c r="FF534" s="653"/>
      <c r="KX534" s="311">
        <v>200</v>
      </c>
      <c r="LM534" s="311">
        <v>400</v>
      </c>
      <c r="LS534" s="311">
        <v>400</v>
      </c>
    </row>
    <row r="535" spans="1:353" s="17" customFormat="1" ht="21.75" customHeight="1">
      <c r="A535" s="202" t="s">
        <v>85</v>
      </c>
      <c r="B535" s="810" t="s">
        <v>169</v>
      </c>
      <c r="C535" s="316" t="s">
        <v>170</v>
      </c>
      <c r="D535" s="163" t="s">
        <v>88</v>
      </c>
      <c r="E535" s="163"/>
      <c r="F535" s="163"/>
      <c r="G535" s="886" t="s">
        <v>193</v>
      </c>
      <c r="H535" s="311">
        <v>3200</v>
      </c>
      <c r="I535" s="166">
        <f t="shared" si="81"/>
        <v>3200</v>
      </c>
      <c r="J535" s="90">
        <f t="shared" si="82"/>
        <v>3200</v>
      </c>
      <c r="K535" s="164"/>
      <c r="L535" s="656">
        <v>45353</v>
      </c>
      <c r="M535" s="164"/>
      <c r="N535" s="164"/>
      <c r="O535" s="164"/>
      <c r="P535" s="164"/>
      <c r="Q535" s="164"/>
      <c r="R535" s="164"/>
      <c r="S535" s="653"/>
      <c r="T535" s="653"/>
      <c r="U535" s="653"/>
      <c r="V535" s="653"/>
      <c r="W535" s="653"/>
      <c r="X535" s="653"/>
      <c r="Y535" s="653"/>
      <c r="Z535" s="653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653"/>
      <c r="BL535" s="653"/>
      <c r="BM535" s="653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  <c r="BX535" s="653"/>
      <c r="BY535" s="653"/>
      <c r="BZ535" s="653"/>
      <c r="CA535" s="653"/>
      <c r="CB535" s="653"/>
      <c r="CC535" s="653"/>
      <c r="CD535" s="653"/>
      <c r="CE535" s="653"/>
      <c r="CF535" s="653"/>
      <c r="CG535" s="653"/>
      <c r="CH535" s="653"/>
      <c r="CI535" s="653"/>
      <c r="CJ535" s="653"/>
      <c r="CK535" s="653"/>
      <c r="CL535" s="653"/>
      <c r="CM535" s="653"/>
      <c r="CN535" s="653"/>
      <c r="CO535" s="653"/>
      <c r="CP535" s="653"/>
      <c r="CQ535" s="653"/>
      <c r="CR535" s="653"/>
      <c r="CS535" s="653"/>
      <c r="CT535" s="653"/>
      <c r="CU535" s="653"/>
      <c r="CV535" s="653"/>
      <c r="CW535" s="653"/>
      <c r="CX535" s="653"/>
      <c r="CY535" s="653"/>
      <c r="CZ535" s="653"/>
      <c r="DA535" s="653"/>
      <c r="DB535" s="653"/>
      <c r="DC535" s="653"/>
      <c r="DD535" s="653"/>
      <c r="DE535" s="653"/>
      <c r="DF535" s="653"/>
      <c r="DG535" s="653"/>
      <c r="DH535" s="653"/>
      <c r="DI535" s="653"/>
      <c r="DJ535" s="653"/>
      <c r="DK535" s="653"/>
      <c r="DL535" s="653"/>
      <c r="DM535" s="653"/>
      <c r="DN535" s="653"/>
      <c r="DO535" s="653"/>
      <c r="DP535" s="653"/>
      <c r="DQ535" s="653"/>
      <c r="DR535" s="653"/>
      <c r="DS535" s="653"/>
      <c r="DT535" s="653"/>
      <c r="DU535" s="653"/>
      <c r="DV535" s="653"/>
      <c r="DW535" s="653"/>
      <c r="DX535" s="653"/>
      <c r="DY535" s="653"/>
      <c r="DZ535" s="653"/>
      <c r="EA535" s="653"/>
      <c r="EB535" s="653"/>
      <c r="EC535" s="653"/>
      <c r="ED535" s="653"/>
      <c r="EE535" s="653"/>
      <c r="EF535" s="653"/>
      <c r="EG535" s="653"/>
      <c r="EH535" s="653"/>
      <c r="EI535" s="653"/>
      <c r="EJ535" s="653"/>
      <c r="EK535" s="653"/>
      <c r="EL535" s="653"/>
      <c r="EM535" s="653"/>
      <c r="EN535" s="653"/>
      <c r="EO535" s="653"/>
      <c r="EP535" s="653"/>
      <c r="EQ535" s="653"/>
      <c r="ER535" s="653"/>
      <c r="ES535" s="653"/>
      <c r="ET535" s="653"/>
      <c r="EU535" s="653"/>
      <c r="EV535" s="653"/>
      <c r="EW535" s="653"/>
      <c r="EX535" s="653"/>
      <c r="EY535" s="653"/>
      <c r="EZ535" s="653"/>
      <c r="FA535" s="653"/>
      <c r="FB535" s="653"/>
      <c r="FC535" s="653"/>
      <c r="FD535" s="653"/>
      <c r="FE535" s="653"/>
      <c r="FF535" s="653"/>
      <c r="KX535" s="311">
        <v>600</v>
      </c>
      <c r="LM535" s="311">
        <v>1300</v>
      </c>
      <c r="LS535" s="311">
        <v>1300</v>
      </c>
    </row>
    <row r="536" spans="1:353" s="17" customFormat="1" ht="21.75" customHeight="1">
      <c r="A536" s="202" t="s">
        <v>85</v>
      </c>
      <c r="B536" s="163"/>
      <c r="C536" s="163"/>
      <c r="D536" s="163"/>
      <c r="E536" s="163"/>
      <c r="F536" s="163"/>
      <c r="G536" s="164"/>
      <c r="H536" s="164">
        <f>SUM(H515:H535)</f>
        <v>92200</v>
      </c>
      <c r="I536" s="164">
        <f>SUM(I515:I535)</f>
        <v>92200</v>
      </c>
      <c r="J536" s="90"/>
      <c r="K536" s="164"/>
      <c r="L536" s="164"/>
      <c r="M536" s="164"/>
      <c r="N536" s="164"/>
      <c r="O536" s="164"/>
      <c r="P536" s="164"/>
      <c r="Q536" s="164"/>
      <c r="R536" s="164"/>
      <c r="S536" s="653"/>
      <c r="T536" s="653"/>
      <c r="U536" s="653"/>
      <c r="V536" s="653"/>
      <c r="W536" s="653"/>
      <c r="X536" s="653"/>
      <c r="Y536" s="653"/>
      <c r="Z536" s="653"/>
      <c r="AA536" s="653"/>
      <c r="AB536" s="653"/>
      <c r="AC536" s="653"/>
      <c r="AD536" s="653"/>
      <c r="AE536" s="653"/>
      <c r="AF536" s="653"/>
      <c r="AG536" s="653"/>
      <c r="AH536" s="653"/>
      <c r="AI536" s="653"/>
      <c r="AJ536" s="653"/>
      <c r="AK536" s="653"/>
      <c r="AL536" s="653"/>
      <c r="AM536" s="653"/>
      <c r="AN536" s="653"/>
      <c r="AO536" s="653"/>
      <c r="AP536" s="653"/>
      <c r="AQ536" s="653"/>
      <c r="AR536" s="653"/>
      <c r="AS536" s="653"/>
      <c r="AT536" s="653"/>
      <c r="AU536" s="653"/>
      <c r="AV536" s="653"/>
      <c r="AW536" s="653"/>
      <c r="AX536" s="653"/>
      <c r="AY536" s="653"/>
      <c r="AZ536" s="653"/>
      <c r="BA536" s="653"/>
      <c r="BB536" s="653"/>
      <c r="BC536" s="653"/>
      <c r="BD536" s="653"/>
      <c r="BE536" s="653"/>
      <c r="BF536" s="653"/>
      <c r="BG536" s="653"/>
      <c r="BH536" s="653"/>
      <c r="BI536" s="653"/>
      <c r="BJ536" s="653"/>
      <c r="BK536" s="653"/>
      <c r="BL536" s="653"/>
      <c r="BM536" s="653"/>
      <c r="BN536" s="653"/>
      <c r="BO536" s="653"/>
      <c r="BP536" s="653"/>
      <c r="BQ536" s="653"/>
      <c r="BR536" s="653"/>
      <c r="BS536" s="653"/>
      <c r="BT536" s="653"/>
      <c r="BU536" s="653"/>
      <c r="BV536" s="653"/>
      <c r="BW536" s="653"/>
      <c r="BX536" s="653"/>
      <c r="BY536" s="653"/>
      <c r="BZ536" s="653"/>
      <c r="CA536" s="653"/>
      <c r="CB536" s="653"/>
      <c r="CC536" s="653"/>
      <c r="CD536" s="653"/>
      <c r="CE536" s="653"/>
      <c r="CF536" s="653"/>
      <c r="CG536" s="653"/>
      <c r="CH536" s="653"/>
      <c r="CI536" s="653"/>
      <c r="CJ536" s="653"/>
      <c r="CK536" s="653"/>
      <c r="CL536" s="653"/>
      <c r="CM536" s="653"/>
      <c r="CN536" s="653"/>
      <c r="CO536" s="653"/>
      <c r="CP536" s="653"/>
      <c r="CQ536" s="653"/>
      <c r="CR536" s="653"/>
      <c r="CS536" s="653"/>
      <c r="CT536" s="653"/>
      <c r="CU536" s="653"/>
      <c r="CV536" s="653"/>
      <c r="CW536" s="653"/>
      <c r="CX536" s="653"/>
      <c r="CY536" s="653"/>
      <c r="CZ536" s="653"/>
      <c r="DA536" s="653"/>
      <c r="DB536" s="653"/>
      <c r="DC536" s="653"/>
      <c r="DD536" s="653"/>
      <c r="DE536" s="653"/>
      <c r="DF536" s="653"/>
      <c r="DG536" s="653"/>
      <c r="DH536" s="653"/>
      <c r="DI536" s="653"/>
      <c r="DJ536" s="653"/>
      <c r="DK536" s="653"/>
      <c r="DL536" s="653"/>
      <c r="DM536" s="653"/>
      <c r="DN536" s="653"/>
      <c r="DO536" s="653"/>
      <c r="DP536" s="653"/>
      <c r="DQ536" s="653"/>
      <c r="DR536" s="653"/>
      <c r="DS536" s="653"/>
      <c r="DT536" s="653"/>
      <c r="DU536" s="653"/>
      <c r="DV536" s="653"/>
      <c r="DW536" s="653"/>
      <c r="DX536" s="653"/>
      <c r="DY536" s="653"/>
      <c r="DZ536" s="653"/>
      <c r="EA536" s="653"/>
      <c r="EB536" s="653"/>
      <c r="EC536" s="653"/>
      <c r="ED536" s="653"/>
      <c r="EE536" s="653"/>
      <c r="EF536" s="653"/>
      <c r="EG536" s="653"/>
      <c r="EH536" s="653"/>
      <c r="EI536" s="653"/>
      <c r="EJ536" s="653"/>
      <c r="EK536" s="653"/>
      <c r="EL536" s="653"/>
      <c r="EM536" s="653"/>
      <c r="EN536" s="653"/>
      <c r="EO536" s="653"/>
      <c r="EP536" s="653"/>
      <c r="EQ536" s="653"/>
      <c r="ER536" s="653"/>
      <c r="ES536" s="653"/>
      <c r="ET536" s="653"/>
      <c r="EU536" s="653"/>
      <c r="EV536" s="653"/>
      <c r="EW536" s="653"/>
      <c r="EX536" s="653"/>
      <c r="EY536" s="653"/>
      <c r="EZ536" s="653"/>
      <c r="FA536" s="653"/>
      <c r="FB536" s="653"/>
      <c r="FC536" s="653"/>
      <c r="FD536" s="653"/>
      <c r="FE536" s="653"/>
      <c r="FF536" s="653"/>
    </row>
    <row r="537" spans="1:353" s="17" customFormat="1" ht="21.75" customHeight="1">
      <c r="A537" s="202" t="s">
        <v>85</v>
      </c>
      <c r="B537" s="810" t="s">
        <v>131</v>
      </c>
      <c r="C537" s="316" t="s">
        <v>132</v>
      </c>
      <c r="D537" s="163" t="s">
        <v>88</v>
      </c>
      <c r="E537" s="163"/>
      <c r="F537" s="163"/>
      <c r="G537" s="886" t="s">
        <v>194</v>
      </c>
      <c r="H537" s="164">
        <v>1500</v>
      </c>
      <c r="I537" s="166">
        <f>SUM(AG537:MP537)</f>
        <v>1500</v>
      </c>
      <c r="J537" s="90">
        <f t="shared" si="82"/>
        <v>0</v>
      </c>
      <c r="K537" s="164"/>
      <c r="L537" s="656">
        <v>45383</v>
      </c>
      <c r="M537" s="164"/>
      <c r="N537" s="164"/>
      <c r="O537" s="164"/>
      <c r="P537" s="164"/>
      <c r="Q537" s="164"/>
      <c r="R537" s="164"/>
      <c r="S537" s="653"/>
      <c r="T537" s="653"/>
      <c r="U537" s="653"/>
      <c r="V537" s="653"/>
      <c r="W537" s="653"/>
      <c r="X537" s="653"/>
      <c r="Y537" s="653"/>
      <c r="Z537" s="653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53"/>
      <c r="BL537" s="653"/>
      <c r="BM537" s="653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  <c r="BX537" s="653"/>
      <c r="BY537" s="653"/>
      <c r="BZ537" s="653"/>
      <c r="CA537" s="653"/>
      <c r="CB537" s="653"/>
      <c r="CC537" s="653"/>
      <c r="CD537" s="653"/>
      <c r="CE537" s="653"/>
      <c r="CF537" s="653"/>
      <c r="CG537" s="653"/>
      <c r="CH537" s="653"/>
      <c r="CI537" s="653"/>
      <c r="CJ537" s="653"/>
      <c r="CK537" s="653"/>
      <c r="CL537" s="653"/>
      <c r="CM537" s="653"/>
      <c r="CN537" s="653"/>
      <c r="CO537" s="653"/>
      <c r="CP537" s="653"/>
      <c r="CQ537" s="653"/>
      <c r="CR537" s="653"/>
      <c r="CS537" s="653"/>
      <c r="CT537" s="653"/>
      <c r="CU537" s="653"/>
      <c r="CV537" s="653"/>
      <c r="CW537" s="653"/>
      <c r="CX537" s="653"/>
      <c r="CY537" s="653"/>
      <c r="CZ537" s="653"/>
      <c r="DA537" s="653"/>
      <c r="DB537" s="653"/>
      <c r="DC537" s="653"/>
      <c r="DD537" s="653"/>
      <c r="DE537" s="653"/>
      <c r="DF537" s="653"/>
      <c r="DG537" s="653"/>
      <c r="DH537" s="653"/>
      <c r="DI537" s="653"/>
      <c r="DJ537" s="653"/>
      <c r="DK537" s="653"/>
      <c r="DL537" s="653"/>
      <c r="DM537" s="653"/>
      <c r="DN537" s="653"/>
      <c r="DO537" s="653"/>
      <c r="DP537" s="653"/>
      <c r="DQ537" s="653"/>
      <c r="DR537" s="653"/>
      <c r="DS537" s="653"/>
      <c r="DT537" s="653"/>
      <c r="DU537" s="653"/>
      <c r="DV537" s="653"/>
      <c r="DW537" s="653"/>
      <c r="DX537" s="653"/>
      <c r="DY537" s="653"/>
      <c r="DZ537" s="653"/>
      <c r="EA537" s="653"/>
      <c r="EB537" s="653"/>
      <c r="EC537" s="653"/>
      <c r="ED537" s="653"/>
      <c r="EE537" s="653"/>
      <c r="EF537" s="653"/>
      <c r="EG537" s="653"/>
      <c r="EH537" s="653"/>
      <c r="EI537" s="653"/>
      <c r="EJ537" s="653"/>
      <c r="EK537" s="653"/>
      <c r="EL537" s="653"/>
      <c r="EM537" s="653"/>
      <c r="EN537" s="653"/>
      <c r="EO537" s="653"/>
      <c r="EP537" s="653"/>
      <c r="EQ537" s="653"/>
      <c r="ER537" s="653"/>
      <c r="ES537" s="653"/>
      <c r="ET537" s="653"/>
      <c r="EU537" s="653"/>
      <c r="EV537" s="653"/>
      <c r="EW537" s="653"/>
      <c r="EX537" s="653"/>
      <c r="EY537" s="653"/>
      <c r="EZ537" s="653"/>
      <c r="FA537" s="653"/>
      <c r="FB537" s="653"/>
      <c r="FC537" s="653"/>
      <c r="FD537" s="653"/>
      <c r="FE537" s="653"/>
      <c r="FF537" s="653"/>
      <c r="MA537" s="311">
        <v>500</v>
      </c>
      <c r="MO537" s="311">
        <v>1000</v>
      </c>
    </row>
    <row r="538" spans="1:353" s="17" customFormat="1" ht="21.75" customHeight="1">
      <c r="A538" s="202" t="s">
        <v>85</v>
      </c>
      <c r="B538" s="810" t="s">
        <v>134</v>
      </c>
      <c r="C538" s="316" t="s">
        <v>135</v>
      </c>
      <c r="D538" s="163" t="s">
        <v>88</v>
      </c>
      <c r="E538" s="163"/>
      <c r="F538" s="163"/>
      <c r="G538" s="886" t="s">
        <v>194</v>
      </c>
      <c r="H538" s="164">
        <v>1600</v>
      </c>
      <c r="I538" s="166">
        <f t="shared" ref="I538:I557" si="83">SUM(AG538:MP538)</f>
        <v>1600</v>
      </c>
      <c r="J538" s="90">
        <f t="shared" si="82"/>
        <v>0</v>
      </c>
      <c r="K538" s="164"/>
      <c r="L538" s="656">
        <v>45383</v>
      </c>
      <c r="M538" s="164"/>
      <c r="N538" s="164"/>
      <c r="O538" s="164"/>
      <c r="P538" s="164"/>
      <c r="Q538" s="164"/>
      <c r="R538" s="164"/>
      <c r="S538" s="653"/>
      <c r="T538" s="653"/>
      <c r="U538" s="653"/>
      <c r="V538" s="653"/>
      <c r="W538" s="653"/>
      <c r="X538" s="653"/>
      <c r="Y538" s="653"/>
      <c r="Z538" s="653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53"/>
      <c r="BL538" s="653"/>
      <c r="BM538" s="653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  <c r="BX538" s="653"/>
      <c r="BY538" s="653"/>
      <c r="BZ538" s="653"/>
      <c r="CA538" s="653"/>
      <c r="CB538" s="653"/>
      <c r="CC538" s="653"/>
      <c r="CD538" s="653"/>
      <c r="CE538" s="653"/>
      <c r="CF538" s="653"/>
      <c r="CG538" s="653"/>
      <c r="CH538" s="653"/>
      <c r="CI538" s="653"/>
      <c r="CJ538" s="653"/>
      <c r="CK538" s="653"/>
      <c r="CL538" s="653"/>
      <c r="CM538" s="653"/>
      <c r="CN538" s="653"/>
      <c r="CO538" s="653"/>
      <c r="CP538" s="653"/>
      <c r="CQ538" s="653"/>
      <c r="CR538" s="653"/>
      <c r="CS538" s="653"/>
      <c r="CT538" s="653"/>
      <c r="CU538" s="653"/>
      <c r="CV538" s="653"/>
      <c r="CW538" s="653"/>
      <c r="CX538" s="653"/>
      <c r="CY538" s="653"/>
      <c r="CZ538" s="653"/>
      <c r="DA538" s="653"/>
      <c r="DB538" s="653"/>
      <c r="DC538" s="653"/>
      <c r="DD538" s="653"/>
      <c r="DE538" s="653"/>
      <c r="DF538" s="653"/>
      <c r="DG538" s="653"/>
      <c r="DH538" s="653"/>
      <c r="DI538" s="653"/>
      <c r="DJ538" s="653"/>
      <c r="DK538" s="653"/>
      <c r="DL538" s="653"/>
      <c r="DM538" s="653"/>
      <c r="DN538" s="653"/>
      <c r="DO538" s="653"/>
      <c r="DP538" s="653"/>
      <c r="DQ538" s="653"/>
      <c r="DR538" s="653"/>
      <c r="DS538" s="653"/>
      <c r="DT538" s="653"/>
      <c r="DU538" s="653"/>
      <c r="DV538" s="653"/>
      <c r="DW538" s="653"/>
      <c r="DX538" s="653"/>
      <c r="DY538" s="653"/>
      <c r="DZ538" s="653"/>
      <c r="EA538" s="653"/>
      <c r="EB538" s="653"/>
      <c r="EC538" s="653"/>
      <c r="ED538" s="653"/>
      <c r="EE538" s="653"/>
      <c r="EF538" s="653"/>
      <c r="EG538" s="653"/>
      <c r="EH538" s="653"/>
      <c r="EI538" s="653"/>
      <c r="EJ538" s="653"/>
      <c r="EK538" s="653"/>
      <c r="EL538" s="653"/>
      <c r="EM538" s="653"/>
      <c r="EN538" s="653"/>
      <c r="EO538" s="653"/>
      <c r="EP538" s="653"/>
      <c r="EQ538" s="653"/>
      <c r="ER538" s="653"/>
      <c r="ES538" s="653"/>
      <c r="ET538" s="653"/>
      <c r="EU538" s="653"/>
      <c r="EV538" s="653"/>
      <c r="EW538" s="653"/>
      <c r="EX538" s="653"/>
      <c r="EY538" s="653"/>
      <c r="EZ538" s="653"/>
      <c r="FA538" s="653"/>
      <c r="FB538" s="653"/>
      <c r="FC538" s="653"/>
      <c r="FD538" s="653"/>
      <c r="FE538" s="653"/>
      <c r="FF538" s="653"/>
      <c r="MA538" s="311">
        <v>500</v>
      </c>
      <c r="MO538" s="311">
        <v>1100</v>
      </c>
    </row>
    <row r="539" spans="1:353" s="17" customFormat="1" ht="21.75" customHeight="1">
      <c r="A539" s="202" t="s">
        <v>85</v>
      </c>
      <c r="B539" s="810" t="s">
        <v>136</v>
      </c>
      <c r="C539" s="316" t="s">
        <v>137</v>
      </c>
      <c r="D539" s="163" t="s">
        <v>88</v>
      </c>
      <c r="E539" s="163"/>
      <c r="F539" s="163"/>
      <c r="G539" s="886" t="s">
        <v>194</v>
      </c>
      <c r="H539" s="164">
        <v>9800</v>
      </c>
      <c r="I539" s="166">
        <f t="shared" si="83"/>
        <v>9800</v>
      </c>
      <c r="J539" s="90">
        <f t="shared" si="82"/>
        <v>0</v>
      </c>
      <c r="K539" s="164"/>
      <c r="L539" s="656">
        <v>45383</v>
      </c>
      <c r="M539" s="164"/>
      <c r="N539" s="164"/>
      <c r="O539" s="164"/>
      <c r="P539" s="164"/>
      <c r="Q539" s="164"/>
      <c r="R539" s="164"/>
      <c r="S539" s="653"/>
      <c r="T539" s="653"/>
      <c r="U539" s="653"/>
      <c r="V539" s="653"/>
      <c r="W539" s="653"/>
      <c r="X539" s="653"/>
      <c r="Y539" s="653"/>
      <c r="Z539" s="653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653"/>
      <c r="BL539" s="653"/>
      <c r="BM539" s="653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  <c r="BX539" s="653"/>
      <c r="BY539" s="653"/>
      <c r="BZ539" s="653"/>
      <c r="CA539" s="653"/>
      <c r="CB539" s="653"/>
      <c r="CC539" s="653"/>
      <c r="CD539" s="653"/>
      <c r="CE539" s="653"/>
      <c r="CF539" s="653"/>
      <c r="CG539" s="653"/>
      <c r="CH539" s="653"/>
      <c r="CI539" s="653"/>
      <c r="CJ539" s="653"/>
      <c r="CK539" s="653"/>
      <c r="CL539" s="653"/>
      <c r="CM539" s="653"/>
      <c r="CN539" s="653"/>
      <c r="CO539" s="653"/>
      <c r="CP539" s="653"/>
      <c r="CQ539" s="653"/>
      <c r="CR539" s="653"/>
      <c r="CS539" s="653"/>
      <c r="CT539" s="653"/>
      <c r="CU539" s="653"/>
      <c r="CV539" s="653"/>
      <c r="CW539" s="653"/>
      <c r="CX539" s="653"/>
      <c r="CY539" s="653"/>
      <c r="CZ539" s="653"/>
      <c r="DA539" s="653"/>
      <c r="DB539" s="653"/>
      <c r="DC539" s="653"/>
      <c r="DD539" s="653"/>
      <c r="DE539" s="653"/>
      <c r="DF539" s="653"/>
      <c r="DG539" s="653"/>
      <c r="DH539" s="653"/>
      <c r="DI539" s="653"/>
      <c r="DJ539" s="653"/>
      <c r="DK539" s="653"/>
      <c r="DL539" s="653"/>
      <c r="DM539" s="653"/>
      <c r="DN539" s="653"/>
      <c r="DO539" s="653"/>
      <c r="DP539" s="653"/>
      <c r="DQ539" s="653"/>
      <c r="DR539" s="653"/>
      <c r="DS539" s="653"/>
      <c r="DT539" s="653"/>
      <c r="DU539" s="653"/>
      <c r="DV539" s="653"/>
      <c r="DW539" s="653"/>
      <c r="DX539" s="653"/>
      <c r="DY539" s="653"/>
      <c r="DZ539" s="653"/>
      <c r="EA539" s="653"/>
      <c r="EB539" s="653"/>
      <c r="EC539" s="653"/>
      <c r="ED539" s="653"/>
      <c r="EE539" s="653"/>
      <c r="EF539" s="653"/>
      <c r="EG539" s="653"/>
      <c r="EH539" s="653"/>
      <c r="EI539" s="653"/>
      <c r="EJ539" s="653"/>
      <c r="EK539" s="653"/>
      <c r="EL539" s="653"/>
      <c r="EM539" s="653"/>
      <c r="EN539" s="653"/>
      <c r="EO539" s="653"/>
      <c r="EP539" s="653"/>
      <c r="EQ539" s="653"/>
      <c r="ER539" s="653"/>
      <c r="ES539" s="653"/>
      <c r="ET539" s="653"/>
      <c r="EU539" s="653"/>
      <c r="EV539" s="653"/>
      <c r="EW539" s="653"/>
      <c r="EX539" s="653"/>
      <c r="EY539" s="653"/>
      <c r="EZ539" s="653"/>
      <c r="FA539" s="653"/>
      <c r="FB539" s="653"/>
      <c r="FC539" s="653"/>
      <c r="FD539" s="653"/>
      <c r="FE539" s="653"/>
      <c r="FF539" s="653"/>
      <c r="MA539" s="311">
        <v>3200</v>
      </c>
      <c r="MO539" s="311">
        <v>6600</v>
      </c>
    </row>
    <row r="540" spans="1:353" s="17" customFormat="1" ht="21.75" customHeight="1">
      <c r="A540" s="202" t="s">
        <v>85</v>
      </c>
      <c r="B540" s="810" t="s">
        <v>94</v>
      </c>
      <c r="C540" s="316" t="s">
        <v>138</v>
      </c>
      <c r="D540" s="163" t="s">
        <v>88</v>
      </c>
      <c r="E540" s="163"/>
      <c r="F540" s="163"/>
      <c r="G540" s="886" t="s">
        <v>194</v>
      </c>
      <c r="H540" s="164">
        <v>25000</v>
      </c>
      <c r="I540" s="166">
        <f t="shared" si="83"/>
        <v>25000</v>
      </c>
      <c r="J540" s="90">
        <f t="shared" si="82"/>
        <v>0</v>
      </c>
      <c r="K540" s="164"/>
      <c r="L540" s="656">
        <v>45383</v>
      </c>
      <c r="M540" s="164"/>
      <c r="N540" s="164"/>
      <c r="O540" s="164"/>
      <c r="P540" s="164"/>
      <c r="Q540" s="164"/>
      <c r="R540" s="164"/>
      <c r="S540" s="653"/>
      <c r="T540" s="653"/>
      <c r="U540" s="653"/>
      <c r="V540" s="653"/>
      <c r="W540" s="653"/>
      <c r="X540" s="653"/>
      <c r="Y540" s="653"/>
      <c r="Z540" s="653"/>
      <c r="AA540" s="653"/>
      <c r="AB540" s="653"/>
      <c r="AC540" s="653"/>
      <c r="AD540" s="653"/>
      <c r="AE540" s="653"/>
      <c r="AF540" s="653"/>
      <c r="AG540" s="653"/>
      <c r="AH540" s="653"/>
      <c r="AI540" s="653"/>
      <c r="AJ540" s="653"/>
      <c r="AK540" s="653"/>
      <c r="AL540" s="653"/>
      <c r="AM540" s="653"/>
      <c r="AN540" s="653"/>
      <c r="AO540" s="653"/>
      <c r="AP540" s="653"/>
      <c r="AQ540" s="653"/>
      <c r="AR540" s="653"/>
      <c r="AS540" s="653"/>
      <c r="AT540" s="653"/>
      <c r="AU540" s="653"/>
      <c r="AV540" s="653"/>
      <c r="AW540" s="653"/>
      <c r="AX540" s="653"/>
      <c r="AY540" s="653"/>
      <c r="AZ540" s="653"/>
      <c r="BA540" s="653"/>
      <c r="BB540" s="653"/>
      <c r="BC540" s="653"/>
      <c r="BD540" s="653"/>
      <c r="BE540" s="653"/>
      <c r="BF540" s="653"/>
      <c r="BG540" s="653"/>
      <c r="BH540" s="653"/>
      <c r="BI540" s="653"/>
      <c r="BJ540" s="653"/>
      <c r="BK540" s="653"/>
      <c r="BL540" s="653"/>
      <c r="BM540" s="653"/>
      <c r="BN540" s="653"/>
      <c r="BO540" s="653"/>
      <c r="BP540" s="653"/>
      <c r="BQ540" s="653"/>
      <c r="BR540" s="653"/>
      <c r="BS540" s="653"/>
      <c r="BT540" s="653"/>
      <c r="BU540" s="653"/>
      <c r="BV540" s="653"/>
      <c r="BW540" s="653"/>
      <c r="BX540" s="653"/>
      <c r="BY540" s="653"/>
      <c r="BZ540" s="653"/>
      <c r="CA540" s="653"/>
      <c r="CB540" s="653"/>
      <c r="CC540" s="653"/>
      <c r="CD540" s="653"/>
      <c r="CE540" s="653"/>
      <c r="CF540" s="653"/>
      <c r="CG540" s="653"/>
      <c r="CH540" s="653"/>
      <c r="CI540" s="653"/>
      <c r="CJ540" s="653"/>
      <c r="CK540" s="653"/>
      <c r="CL540" s="653"/>
      <c r="CM540" s="653"/>
      <c r="CN540" s="653"/>
      <c r="CO540" s="653"/>
      <c r="CP540" s="653"/>
      <c r="CQ540" s="653"/>
      <c r="CR540" s="653"/>
      <c r="CS540" s="653"/>
      <c r="CT540" s="653"/>
      <c r="CU540" s="653"/>
      <c r="CV540" s="653"/>
      <c r="CW540" s="653"/>
      <c r="CX540" s="653"/>
      <c r="CY540" s="653"/>
      <c r="CZ540" s="653"/>
      <c r="DA540" s="653"/>
      <c r="DB540" s="653"/>
      <c r="DC540" s="653"/>
      <c r="DD540" s="653"/>
      <c r="DE540" s="653"/>
      <c r="DF540" s="653"/>
      <c r="DG540" s="653"/>
      <c r="DH540" s="653"/>
      <c r="DI540" s="653"/>
      <c r="DJ540" s="653"/>
      <c r="DK540" s="653"/>
      <c r="DL540" s="653"/>
      <c r="DM540" s="653"/>
      <c r="DN540" s="653"/>
      <c r="DO540" s="653"/>
      <c r="DP540" s="653"/>
      <c r="DQ540" s="653"/>
      <c r="DR540" s="653"/>
      <c r="DS540" s="653"/>
      <c r="DT540" s="653"/>
      <c r="DU540" s="653"/>
      <c r="DV540" s="653"/>
      <c r="DW540" s="653"/>
      <c r="DX540" s="653"/>
      <c r="DY540" s="653"/>
      <c r="DZ540" s="653"/>
      <c r="EA540" s="653"/>
      <c r="EB540" s="653"/>
      <c r="EC540" s="653"/>
      <c r="ED540" s="653"/>
      <c r="EE540" s="653"/>
      <c r="EF540" s="653"/>
      <c r="EG540" s="653"/>
      <c r="EH540" s="653"/>
      <c r="EI540" s="653"/>
      <c r="EJ540" s="653"/>
      <c r="EK540" s="653"/>
      <c r="EL540" s="653"/>
      <c r="EM540" s="653"/>
      <c r="EN540" s="653"/>
      <c r="EO540" s="653"/>
      <c r="EP540" s="653"/>
      <c r="EQ540" s="653"/>
      <c r="ER540" s="653"/>
      <c r="ES540" s="653"/>
      <c r="ET540" s="653"/>
      <c r="EU540" s="653"/>
      <c r="EV540" s="653"/>
      <c r="EW540" s="653"/>
      <c r="EX540" s="653"/>
      <c r="EY540" s="653"/>
      <c r="EZ540" s="653"/>
      <c r="FA540" s="653"/>
      <c r="FB540" s="653"/>
      <c r="FC540" s="653"/>
      <c r="FD540" s="653"/>
      <c r="FE540" s="653"/>
      <c r="FF540" s="653"/>
      <c r="MA540" s="311">
        <v>8300</v>
      </c>
      <c r="MO540" s="311">
        <v>16700</v>
      </c>
    </row>
    <row r="541" spans="1:353" s="17" customFormat="1" ht="21.75" customHeight="1">
      <c r="A541" s="202" t="s">
        <v>85</v>
      </c>
      <c r="B541" s="810" t="s">
        <v>139</v>
      </c>
      <c r="C541" s="316" t="s">
        <v>140</v>
      </c>
      <c r="D541" s="163" t="s">
        <v>88</v>
      </c>
      <c r="E541" s="163"/>
      <c r="F541" s="163"/>
      <c r="G541" s="886" t="s">
        <v>194</v>
      </c>
      <c r="H541" s="164">
        <v>1200</v>
      </c>
      <c r="I541" s="166">
        <f t="shared" si="83"/>
        <v>1200</v>
      </c>
      <c r="J541" s="90">
        <f t="shared" si="82"/>
        <v>0</v>
      </c>
      <c r="K541" s="164"/>
      <c r="L541" s="656">
        <v>45383</v>
      </c>
      <c r="M541" s="164"/>
      <c r="N541" s="164"/>
      <c r="O541" s="164"/>
      <c r="P541" s="164"/>
      <c r="Q541" s="164"/>
      <c r="R541" s="164"/>
      <c r="S541" s="653"/>
      <c r="T541" s="653"/>
      <c r="U541" s="653"/>
      <c r="V541" s="653"/>
      <c r="W541" s="653"/>
      <c r="X541" s="653"/>
      <c r="Y541" s="653"/>
      <c r="Z541" s="653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53"/>
      <c r="BL541" s="653"/>
      <c r="BM541" s="653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  <c r="BX541" s="653"/>
      <c r="BY541" s="653"/>
      <c r="BZ541" s="653"/>
      <c r="CA541" s="653"/>
      <c r="CB541" s="653"/>
      <c r="CC541" s="653"/>
      <c r="CD541" s="653"/>
      <c r="CE541" s="653"/>
      <c r="CF541" s="653"/>
      <c r="CG541" s="653"/>
      <c r="CH541" s="653"/>
      <c r="CI541" s="653"/>
      <c r="CJ541" s="653"/>
      <c r="CK541" s="653"/>
      <c r="CL541" s="653"/>
      <c r="CM541" s="653"/>
      <c r="CN541" s="653"/>
      <c r="CO541" s="653"/>
      <c r="CP541" s="653"/>
      <c r="CQ541" s="653"/>
      <c r="CR541" s="653"/>
      <c r="CS541" s="653"/>
      <c r="CT541" s="653"/>
      <c r="CU541" s="653"/>
      <c r="CV541" s="653"/>
      <c r="CW541" s="653"/>
      <c r="CX541" s="653"/>
      <c r="CY541" s="653"/>
      <c r="CZ541" s="653"/>
      <c r="DA541" s="653"/>
      <c r="DB541" s="653"/>
      <c r="DC541" s="653"/>
      <c r="DD541" s="653"/>
      <c r="DE541" s="653"/>
      <c r="DF541" s="653"/>
      <c r="DG541" s="653"/>
      <c r="DH541" s="653"/>
      <c r="DI541" s="653"/>
      <c r="DJ541" s="653"/>
      <c r="DK541" s="653"/>
      <c r="DL541" s="653"/>
      <c r="DM541" s="653"/>
      <c r="DN541" s="653"/>
      <c r="DO541" s="653"/>
      <c r="DP541" s="653"/>
      <c r="DQ541" s="653"/>
      <c r="DR541" s="653"/>
      <c r="DS541" s="653"/>
      <c r="DT541" s="653"/>
      <c r="DU541" s="653"/>
      <c r="DV541" s="653"/>
      <c r="DW541" s="653"/>
      <c r="DX541" s="653"/>
      <c r="DY541" s="653"/>
      <c r="DZ541" s="653"/>
      <c r="EA541" s="653"/>
      <c r="EB541" s="653"/>
      <c r="EC541" s="653"/>
      <c r="ED541" s="653"/>
      <c r="EE541" s="653"/>
      <c r="EF541" s="653"/>
      <c r="EG541" s="653"/>
      <c r="EH541" s="653"/>
      <c r="EI541" s="653"/>
      <c r="EJ541" s="653"/>
      <c r="EK541" s="653"/>
      <c r="EL541" s="653"/>
      <c r="EM541" s="653"/>
      <c r="EN541" s="653"/>
      <c r="EO541" s="653"/>
      <c r="EP541" s="653"/>
      <c r="EQ541" s="653"/>
      <c r="ER541" s="653"/>
      <c r="ES541" s="653"/>
      <c r="ET541" s="653"/>
      <c r="EU541" s="653"/>
      <c r="EV541" s="653"/>
      <c r="EW541" s="653"/>
      <c r="EX541" s="653"/>
      <c r="EY541" s="653"/>
      <c r="EZ541" s="653"/>
      <c r="FA541" s="653"/>
      <c r="FB541" s="653"/>
      <c r="FC541" s="653"/>
      <c r="FD541" s="653"/>
      <c r="FE541" s="653"/>
      <c r="FF541" s="653"/>
      <c r="MA541" s="311">
        <v>400</v>
      </c>
      <c r="MO541" s="311">
        <v>800</v>
      </c>
    </row>
    <row r="542" spans="1:353" s="17" customFormat="1" ht="21.75" customHeight="1">
      <c r="A542" s="202" t="s">
        <v>85</v>
      </c>
      <c r="B542" s="810" t="s">
        <v>141</v>
      </c>
      <c r="C542" s="316" t="s">
        <v>142</v>
      </c>
      <c r="D542" s="163" t="s">
        <v>88</v>
      </c>
      <c r="E542" s="163"/>
      <c r="F542" s="163"/>
      <c r="G542" s="886" t="s">
        <v>194</v>
      </c>
      <c r="H542" s="164">
        <v>1700</v>
      </c>
      <c r="I542" s="166">
        <f t="shared" si="83"/>
        <v>1700</v>
      </c>
      <c r="J542" s="90">
        <f t="shared" si="82"/>
        <v>0</v>
      </c>
      <c r="K542" s="164"/>
      <c r="L542" s="656">
        <v>45383</v>
      </c>
      <c r="M542" s="164"/>
      <c r="N542" s="164"/>
      <c r="O542" s="164"/>
      <c r="P542" s="164"/>
      <c r="Q542" s="164"/>
      <c r="R542" s="164"/>
      <c r="S542" s="653"/>
      <c r="T542" s="653"/>
      <c r="U542" s="653"/>
      <c r="V542" s="653"/>
      <c r="W542" s="653"/>
      <c r="X542" s="653"/>
      <c r="Y542" s="653"/>
      <c r="Z542" s="653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53"/>
      <c r="BL542" s="653"/>
      <c r="BM542" s="653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  <c r="BX542" s="653"/>
      <c r="BY542" s="653"/>
      <c r="BZ542" s="653"/>
      <c r="CA542" s="653"/>
      <c r="CB542" s="653"/>
      <c r="CC542" s="653"/>
      <c r="CD542" s="653"/>
      <c r="CE542" s="653"/>
      <c r="CF542" s="653"/>
      <c r="CG542" s="653"/>
      <c r="CH542" s="653"/>
      <c r="CI542" s="653"/>
      <c r="CJ542" s="653"/>
      <c r="CK542" s="653"/>
      <c r="CL542" s="653"/>
      <c r="CM542" s="653"/>
      <c r="CN542" s="653"/>
      <c r="CO542" s="653"/>
      <c r="CP542" s="653"/>
      <c r="CQ542" s="653"/>
      <c r="CR542" s="653"/>
      <c r="CS542" s="653"/>
      <c r="CT542" s="653"/>
      <c r="CU542" s="653"/>
      <c r="CV542" s="653"/>
      <c r="CW542" s="653"/>
      <c r="CX542" s="653"/>
      <c r="CY542" s="653"/>
      <c r="CZ542" s="653"/>
      <c r="DA542" s="653"/>
      <c r="DB542" s="653"/>
      <c r="DC542" s="653"/>
      <c r="DD542" s="653"/>
      <c r="DE542" s="653"/>
      <c r="DF542" s="653"/>
      <c r="DG542" s="653"/>
      <c r="DH542" s="653"/>
      <c r="DI542" s="653"/>
      <c r="DJ542" s="653"/>
      <c r="DK542" s="653"/>
      <c r="DL542" s="653"/>
      <c r="DM542" s="653"/>
      <c r="DN542" s="653"/>
      <c r="DO542" s="653"/>
      <c r="DP542" s="653"/>
      <c r="DQ542" s="653"/>
      <c r="DR542" s="653"/>
      <c r="DS542" s="653"/>
      <c r="DT542" s="653"/>
      <c r="DU542" s="653"/>
      <c r="DV542" s="653"/>
      <c r="DW542" s="653"/>
      <c r="DX542" s="653"/>
      <c r="DY542" s="653"/>
      <c r="DZ542" s="653"/>
      <c r="EA542" s="653"/>
      <c r="EB542" s="653"/>
      <c r="EC542" s="653"/>
      <c r="ED542" s="653"/>
      <c r="EE542" s="653"/>
      <c r="EF542" s="653"/>
      <c r="EG542" s="653"/>
      <c r="EH542" s="653"/>
      <c r="EI542" s="653"/>
      <c r="EJ542" s="653"/>
      <c r="EK542" s="653"/>
      <c r="EL542" s="653"/>
      <c r="EM542" s="653"/>
      <c r="EN542" s="653"/>
      <c r="EO542" s="653"/>
      <c r="EP542" s="653"/>
      <c r="EQ542" s="653"/>
      <c r="ER542" s="653"/>
      <c r="ES542" s="653"/>
      <c r="ET542" s="653"/>
      <c r="EU542" s="653"/>
      <c r="EV542" s="653"/>
      <c r="EW542" s="653"/>
      <c r="EX542" s="653"/>
      <c r="EY542" s="653"/>
      <c r="EZ542" s="653"/>
      <c r="FA542" s="653"/>
      <c r="FB542" s="653"/>
      <c r="FC542" s="653"/>
      <c r="FD542" s="653"/>
      <c r="FE542" s="653"/>
      <c r="FF542" s="653"/>
      <c r="MA542" s="311">
        <v>500</v>
      </c>
      <c r="MO542" s="311">
        <v>1200</v>
      </c>
    </row>
    <row r="543" spans="1:353" s="17" customFormat="1" ht="21.75" customHeight="1">
      <c r="A543" s="202" t="s">
        <v>85</v>
      </c>
      <c r="B543" s="810" t="s">
        <v>143</v>
      </c>
      <c r="C543" s="316" t="s">
        <v>144</v>
      </c>
      <c r="D543" s="163" t="s">
        <v>88</v>
      </c>
      <c r="E543" s="163"/>
      <c r="F543" s="163"/>
      <c r="G543" s="886" t="s">
        <v>194</v>
      </c>
      <c r="H543" s="164">
        <v>9800</v>
      </c>
      <c r="I543" s="166">
        <f t="shared" si="83"/>
        <v>9800</v>
      </c>
      <c r="J543" s="90">
        <f t="shared" si="82"/>
        <v>0</v>
      </c>
      <c r="K543" s="164"/>
      <c r="L543" s="656">
        <v>45383</v>
      </c>
      <c r="M543" s="164"/>
      <c r="N543" s="164"/>
      <c r="O543" s="164"/>
      <c r="P543" s="164"/>
      <c r="Q543" s="164"/>
      <c r="R543" s="164"/>
      <c r="S543" s="653"/>
      <c r="T543" s="653"/>
      <c r="U543" s="653"/>
      <c r="V543" s="653"/>
      <c r="W543" s="653"/>
      <c r="X543" s="653"/>
      <c r="Y543" s="653"/>
      <c r="Z543" s="653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653"/>
      <c r="BL543" s="653"/>
      <c r="BM543" s="653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  <c r="BX543" s="653"/>
      <c r="BY543" s="653"/>
      <c r="BZ543" s="653"/>
      <c r="CA543" s="653"/>
      <c r="CB543" s="653"/>
      <c r="CC543" s="653"/>
      <c r="CD543" s="653"/>
      <c r="CE543" s="653"/>
      <c r="CF543" s="653"/>
      <c r="CG543" s="653"/>
      <c r="CH543" s="653"/>
      <c r="CI543" s="653"/>
      <c r="CJ543" s="653"/>
      <c r="CK543" s="653"/>
      <c r="CL543" s="653"/>
      <c r="CM543" s="653"/>
      <c r="CN543" s="653"/>
      <c r="CO543" s="653"/>
      <c r="CP543" s="653"/>
      <c r="CQ543" s="653"/>
      <c r="CR543" s="653"/>
      <c r="CS543" s="653"/>
      <c r="CT543" s="653"/>
      <c r="CU543" s="653"/>
      <c r="CV543" s="653"/>
      <c r="CW543" s="653"/>
      <c r="CX543" s="653"/>
      <c r="CY543" s="653"/>
      <c r="CZ543" s="653"/>
      <c r="DA543" s="653"/>
      <c r="DB543" s="653"/>
      <c r="DC543" s="653"/>
      <c r="DD543" s="653"/>
      <c r="DE543" s="653"/>
      <c r="DF543" s="653"/>
      <c r="DG543" s="653"/>
      <c r="DH543" s="653"/>
      <c r="DI543" s="653"/>
      <c r="DJ543" s="653"/>
      <c r="DK543" s="653"/>
      <c r="DL543" s="653"/>
      <c r="DM543" s="653"/>
      <c r="DN543" s="653"/>
      <c r="DO543" s="653"/>
      <c r="DP543" s="653"/>
      <c r="DQ543" s="653"/>
      <c r="DR543" s="653"/>
      <c r="DS543" s="653"/>
      <c r="DT543" s="653"/>
      <c r="DU543" s="653"/>
      <c r="DV543" s="653"/>
      <c r="DW543" s="653"/>
      <c r="DX543" s="653"/>
      <c r="DY543" s="653"/>
      <c r="DZ543" s="653"/>
      <c r="EA543" s="653"/>
      <c r="EB543" s="653"/>
      <c r="EC543" s="653"/>
      <c r="ED543" s="653"/>
      <c r="EE543" s="653"/>
      <c r="EF543" s="653"/>
      <c r="EG543" s="653"/>
      <c r="EH543" s="653"/>
      <c r="EI543" s="653"/>
      <c r="EJ543" s="653"/>
      <c r="EK543" s="653"/>
      <c r="EL543" s="653"/>
      <c r="EM543" s="653"/>
      <c r="EN543" s="653"/>
      <c r="EO543" s="653"/>
      <c r="EP543" s="653"/>
      <c r="EQ543" s="653"/>
      <c r="ER543" s="653"/>
      <c r="ES543" s="653"/>
      <c r="ET543" s="653"/>
      <c r="EU543" s="653"/>
      <c r="EV543" s="653"/>
      <c r="EW543" s="653"/>
      <c r="EX543" s="653"/>
      <c r="EY543" s="653"/>
      <c r="EZ543" s="653"/>
      <c r="FA543" s="653"/>
      <c r="FB543" s="653"/>
      <c r="FC543" s="653"/>
      <c r="FD543" s="653"/>
      <c r="FE543" s="653"/>
      <c r="FF543" s="653"/>
      <c r="MA543" s="311">
        <v>3200</v>
      </c>
      <c r="MO543" s="311">
        <v>6600</v>
      </c>
    </row>
    <row r="544" spans="1:353" s="17" customFormat="1" ht="21.75" customHeight="1">
      <c r="A544" s="202" t="s">
        <v>85</v>
      </c>
      <c r="B544" s="810" t="s">
        <v>102</v>
      </c>
      <c r="C544" s="316" t="s">
        <v>145</v>
      </c>
      <c r="D544" s="163" t="s">
        <v>88</v>
      </c>
      <c r="E544" s="163"/>
      <c r="F544" s="163"/>
      <c r="G544" s="886" t="s">
        <v>194</v>
      </c>
      <c r="H544" s="164">
        <v>3600</v>
      </c>
      <c r="I544" s="166">
        <f t="shared" si="83"/>
        <v>3600</v>
      </c>
      <c r="J544" s="90">
        <f t="shared" si="82"/>
        <v>0</v>
      </c>
      <c r="K544" s="164"/>
      <c r="L544" s="656">
        <v>45383</v>
      </c>
      <c r="M544" s="164"/>
      <c r="N544" s="164"/>
      <c r="O544" s="164"/>
      <c r="P544" s="164"/>
      <c r="Q544" s="164"/>
      <c r="R544" s="164"/>
      <c r="S544" s="653"/>
      <c r="T544" s="653"/>
      <c r="U544" s="653"/>
      <c r="V544" s="653"/>
      <c r="W544" s="653"/>
      <c r="X544" s="653"/>
      <c r="Y544" s="653"/>
      <c r="Z544" s="653"/>
      <c r="AA544" s="653"/>
      <c r="AB544" s="653"/>
      <c r="AC544" s="653"/>
      <c r="AD544" s="653"/>
      <c r="AE544" s="653"/>
      <c r="AF544" s="653"/>
      <c r="AG544" s="653"/>
      <c r="AH544" s="653"/>
      <c r="AI544" s="653"/>
      <c r="AJ544" s="653"/>
      <c r="AK544" s="653"/>
      <c r="AL544" s="653"/>
      <c r="AM544" s="653"/>
      <c r="AN544" s="653"/>
      <c r="AO544" s="653"/>
      <c r="AP544" s="653"/>
      <c r="AQ544" s="653"/>
      <c r="AR544" s="653"/>
      <c r="AS544" s="653"/>
      <c r="AT544" s="653"/>
      <c r="AU544" s="653"/>
      <c r="AV544" s="653"/>
      <c r="AW544" s="653"/>
      <c r="AX544" s="653"/>
      <c r="AY544" s="653"/>
      <c r="AZ544" s="653"/>
      <c r="BA544" s="653"/>
      <c r="BB544" s="653"/>
      <c r="BC544" s="653"/>
      <c r="BD544" s="653"/>
      <c r="BE544" s="653"/>
      <c r="BF544" s="653"/>
      <c r="BG544" s="653"/>
      <c r="BH544" s="653"/>
      <c r="BI544" s="653"/>
      <c r="BJ544" s="653"/>
      <c r="BK544" s="653"/>
      <c r="BL544" s="653"/>
      <c r="BM544" s="653"/>
      <c r="BN544" s="653"/>
      <c r="BO544" s="653"/>
      <c r="BP544" s="653"/>
      <c r="BQ544" s="653"/>
      <c r="BR544" s="653"/>
      <c r="BS544" s="653"/>
      <c r="BT544" s="653"/>
      <c r="BU544" s="653"/>
      <c r="BV544" s="653"/>
      <c r="BW544" s="653"/>
      <c r="BX544" s="653"/>
      <c r="BY544" s="653"/>
      <c r="BZ544" s="653"/>
      <c r="CA544" s="653"/>
      <c r="CB544" s="653"/>
      <c r="CC544" s="653"/>
      <c r="CD544" s="653"/>
      <c r="CE544" s="653"/>
      <c r="CF544" s="653"/>
      <c r="CG544" s="653"/>
      <c r="CH544" s="653"/>
      <c r="CI544" s="653"/>
      <c r="CJ544" s="653"/>
      <c r="CK544" s="653"/>
      <c r="CL544" s="653"/>
      <c r="CM544" s="653"/>
      <c r="CN544" s="653"/>
      <c r="CO544" s="653"/>
      <c r="CP544" s="653"/>
      <c r="CQ544" s="653"/>
      <c r="CR544" s="653"/>
      <c r="CS544" s="653"/>
      <c r="CT544" s="653"/>
      <c r="CU544" s="653"/>
      <c r="CV544" s="653"/>
      <c r="CW544" s="653"/>
      <c r="CX544" s="653"/>
      <c r="CY544" s="653"/>
      <c r="CZ544" s="653"/>
      <c r="DA544" s="653"/>
      <c r="DB544" s="653"/>
      <c r="DC544" s="653"/>
      <c r="DD544" s="653"/>
      <c r="DE544" s="653"/>
      <c r="DF544" s="653"/>
      <c r="DG544" s="653"/>
      <c r="DH544" s="653"/>
      <c r="DI544" s="653"/>
      <c r="DJ544" s="653"/>
      <c r="DK544" s="653"/>
      <c r="DL544" s="653"/>
      <c r="DM544" s="653"/>
      <c r="DN544" s="653"/>
      <c r="DO544" s="653"/>
      <c r="DP544" s="653"/>
      <c r="DQ544" s="653"/>
      <c r="DR544" s="653"/>
      <c r="DS544" s="653"/>
      <c r="DT544" s="653"/>
      <c r="DU544" s="653"/>
      <c r="DV544" s="653"/>
      <c r="DW544" s="653"/>
      <c r="DX544" s="653"/>
      <c r="DY544" s="653"/>
      <c r="DZ544" s="653"/>
      <c r="EA544" s="653"/>
      <c r="EB544" s="653"/>
      <c r="EC544" s="653"/>
      <c r="ED544" s="653"/>
      <c r="EE544" s="653"/>
      <c r="EF544" s="653"/>
      <c r="EG544" s="653"/>
      <c r="EH544" s="653"/>
      <c r="EI544" s="653"/>
      <c r="EJ544" s="653"/>
      <c r="EK544" s="653"/>
      <c r="EL544" s="653"/>
      <c r="EM544" s="653"/>
      <c r="EN544" s="653"/>
      <c r="EO544" s="653"/>
      <c r="EP544" s="653"/>
      <c r="EQ544" s="653"/>
      <c r="ER544" s="653"/>
      <c r="ES544" s="653"/>
      <c r="ET544" s="653"/>
      <c r="EU544" s="653"/>
      <c r="EV544" s="653"/>
      <c r="EW544" s="653"/>
      <c r="EX544" s="653"/>
      <c r="EY544" s="653"/>
      <c r="EZ544" s="653"/>
      <c r="FA544" s="653"/>
      <c r="FB544" s="653"/>
      <c r="FC544" s="653"/>
      <c r="FD544" s="653"/>
      <c r="FE544" s="653"/>
      <c r="FF544" s="653"/>
      <c r="MA544" s="311">
        <v>1200</v>
      </c>
      <c r="MO544" s="311">
        <v>2400</v>
      </c>
    </row>
    <row r="545" spans="1:353" s="17" customFormat="1" ht="21.75" customHeight="1">
      <c r="A545" s="202" t="s">
        <v>85</v>
      </c>
      <c r="B545" s="810" t="s">
        <v>146</v>
      </c>
      <c r="C545" s="316" t="s">
        <v>147</v>
      </c>
      <c r="D545" s="163" t="s">
        <v>88</v>
      </c>
      <c r="E545" s="163"/>
      <c r="F545" s="163"/>
      <c r="G545" s="886" t="s">
        <v>194</v>
      </c>
      <c r="H545" s="164">
        <v>1200</v>
      </c>
      <c r="I545" s="166">
        <f t="shared" si="83"/>
        <v>1200</v>
      </c>
      <c r="J545" s="90">
        <f t="shared" si="82"/>
        <v>0</v>
      </c>
      <c r="K545" s="164"/>
      <c r="L545" s="656">
        <v>45383</v>
      </c>
      <c r="M545" s="164"/>
      <c r="N545" s="164"/>
      <c r="O545" s="164"/>
      <c r="P545" s="164"/>
      <c r="Q545" s="164"/>
      <c r="R545" s="164"/>
      <c r="S545" s="653"/>
      <c r="T545" s="653"/>
      <c r="U545" s="653"/>
      <c r="V545" s="653"/>
      <c r="W545" s="653"/>
      <c r="X545" s="653"/>
      <c r="Y545" s="653"/>
      <c r="Z545" s="653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53"/>
      <c r="BL545" s="653"/>
      <c r="BM545" s="653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  <c r="BX545" s="653"/>
      <c r="BY545" s="653"/>
      <c r="BZ545" s="653"/>
      <c r="CA545" s="653"/>
      <c r="CB545" s="653"/>
      <c r="CC545" s="653"/>
      <c r="CD545" s="653"/>
      <c r="CE545" s="653"/>
      <c r="CF545" s="653"/>
      <c r="CG545" s="653"/>
      <c r="CH545" s="653"/>
      <c r="CI545" s="653"/>
      <c r="CJ545" s="653"/>
      <c r="CK545" s="653"/>
      <c r="CL545" s="653"/>
      <c r="CM545" s="653"/>
      <c r="CN545" s="653"/>
      <c r="CO545" s="653"/>
      <c r="CP545" s="653"/>
      <c r="CQ545" s="653"/>
      <c r="CR545" s="653"/>
      <c r="CS545" s="653"/>
      <c r="CT545" s="653"/>
      <c r="CU545" s="653"/>
      <c r="CV545" s="653"/>
      <c r="CW545" s="653"/>
      <c r="CX545" s="653"/>
      <c r="CY545" s="653"/>
      <c r="CZ545" s="653"/>
      <c r="DA545" s="653"/>
      <c r="DB545" s="653"/>
      <c r="DC545" s="653"/>
      <c r="DD545" s="653"/>
      <c r="DE545" s="653"/>
      <c r="DF545" s="653"/>
      <c r="DG545" s="653"/>
      <c r="DH545" s="653"/>
      <c r="DI545" s="653"/>
      <c r="DJ545" s="653"/>
      <c r="DK545" s="653"/>
      <c r="DL545" s="653"/>
      <c r="DM545" s="653"/>
      <c r="DN545" s="653"/>
      <c r="DO545" s="653"/>
      <c r="DP545" s="653"/>
      <c r="DQ545" s="653"/>
      <c r="DR545" s="653"/>
      <c r="DS545" s="653"/>
      <c r="DT545" s="653"/>
      <c r="DU545" s="653"/>
      <c r="DV545" s="653"/>
      <c r="DW545" s="653"/>
      <c r="DX545" s="653"/>
      <c r="DY545" s="653"/>
      <c r="DZ545" s="653"/>
      <c r="EA545" s="653"/>
      <c r="EB545" s="653"/>
      <c r="EC545" s="653"/>
      <c r="ED545" s="653"/>
      <c r="EE545" s="653"/>
      <c r="EF545" s="653"/>
      <c r="EG545" s="653"/>
      <c r="EH545" s="653"/>
      <c r="EI545" s="653"/>
      <c r="EJ545" s="653"/>
      <c r="EK545" s="653"/>
      <c r="EL545" s="653"/>
      <c r="EM545" s="653"/>
      <c r="EN545" s="653"/>
      <c r="EO545" s="653"/>
      <c r="EP545" s="653"/>
      <c r="EQ545" s="653"/>
      <c r="ER545" s="653"/>
      <c r="ES545" s="653"/>
      <c r="ET545" s="653"/>
      <c r="EU545" s="653"/>
      <c r="EV545" s="653"/>
      <c r="EW545" s="653"/>
      <c r="EX545" s="653"/>
      <c r="EY545" s="653"/>
      <c r="EZ545" s="653"/>
      <c r="FA545" s="653"/>
      <c r="FB545" s="653"/>
      <c r="FC545" s="653"/>
      <c r="FD545" s="653"/>
      <c r="FE545" s="653"/>
      <c r="FF545" s="653"/>
      <c r="MA545" s="311">
        <v>400</v>
      </c>
      <c r="MO545" s="311">
        <v>800</v>
      </c>
    </row>
    <row r="546" spans="1:353" s="17" customFormat="1" ht="21.75" customHeight="1">
      <c r="A546" s="202" t="s">
        <v>85</v>
      </c>
      <c r="B546" s="810" t="s">
        <v>148</v>
      </c>
      <c r="C546" s="316" t="s">
        <v>149</v>
      </c>
      <c r="D546" s="163" t="s">
        <v>88</v>
      </c>
      <c r="E546" s="163"/>
      <c r="F546" s="163"/>
      <c r="G546" s="886" t="s">
        <v>194</v>
      </c>
      <c r="H546" s="164">
        <v>1100</v>
      </c>
      <c r="I546" s="166">
        <f t="shared" si="83"/>
        <v>1100</v>
      </c>
      <c r="J546" s="90">
        <f t="shared" si="82"/>
        <v>0</v>
      </c>
      <c r="K546" s="164"/>
      <c r="L546" s="656">
        <v>45383</v>
      </c>
      <c r="M546" s="164"/>
      <c r="N546" s="164"/>
      <c r="O546" s="164"/>
      <c r="P546" s="164"/>
      <c r="Q546" s="164"/>
      <c r="R546" s="164"/>
      <c r="S546" s="653"/>
      <c r="T546" s="653"/>
      <c r="U546" s="653"/>
      <c r="V546" s="653"/>
      <c r="W546" s="653"/>
      <c r="X546" s="653"/>
      <c r="Y546" s="653"/>
      <c r="Z546" s="653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53"/>
      <c r="BL546" s="653"/>
      <c r="BM546" s="653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  <c r="BX546" s="653"/>
      <c r="BY546" s="653"/>
      <c r="BZ546" s="653"/>
      <c r="CA546" s="653"/>
      <c r="CB546" s="653"/>
      <c r="CC546" s="653"/>
      <c r="CD546" s="653"/>
      <c r="CE546" s="653"/>
      <c r="CF546" s="653"/>
      <c r="CG546" s="653"/>
      <c r="CH546" s="653"/>
      <c r="CI546" s="653"/>
      <c r="CJ546" s="653"/>
      <c r="CK546" s="653"/>
      <c r="CL546" s="653"/>
      <c r="CM546" s="653"/>
      <c r="CN546" s="653"/>
      <c r="CO546" s="653"/>
      <c r="CP546" s="653"/>
      <c r="CQ546" s="653"/>
      <c r="CR546" s="653"/>
      <c r="CS546" s="653"/>
      <c r="CT546" s="653"/>
      <c r="CU546" s="653"/>
      <c r="CV546" s="653"/>
      <c r="CW546" s="653"/>
      <c r="CX546" s="653"/>
      <c r="CY546" s="653"/>
      <c r="CZ546" s="653"/>
      <c r="DA546" s="653"/>
      <c r="DB546" s="653"/>
      <c r="DC546" s="653"/>
      <c r="DD546" s="653"/>
      <c r="DE546" s="653"/>
      <c r="DF546" s="653"/>
      <c r="DG546" s="653"/>
      <c r="DH546" s="653"/>
      <c r="DI546" s="653"/>
      <c r="DJ546" s="653"/>
      <c r="DK546" s="653"/>
      <c r="DL546" s="653"/>
      <c r="DM546" s="653"/>
      <c r="DN546" s="653"/>
      <c r="DO546" s="653"/>
      <c r="DP546" s="653"/>
      <c r="DQ546" s="653"/>
      <c r="DR546" s="653"/>
      <c r="DS546" s="653"/>
      <c r="DT546" s="653"/>
      <c r="DU546" s="653"/>
      <c r="DV546" s="653"/>
      <c r="DW546" s="653"/>
      <c r="DX546" s="653"/>
      <c r="DY546" s="653"/>
      <c r="DZ546" s="653"/>
      <c r="EA546" s="653"/>
      <c r="EB546" s="653"/>
      <c r="EC546" s="653"/>
      <c r="ED546" s="653"/>
      <c r="EE546" s="653"/>
      <c r="EF546" s="653"/>
      <c r="EG546" s="653"/>
      <c r="EH546" s="653"/>
      <c r="EI546" s="653"/>
      <c r="EJ546" s="653"/>
      <c r="EK546" s="653"/>
      <c r="EL546" s="653"/>
      <c r="EM546" s="653"/>
      <c r="EN546" s="653"/>
      <c r="EO546" s="653"/>
      <c r="EP546" s="653"/>
      <c r="EQ546" s="653"/>
      <c r="ER546" s="653"/>
      <c r="ES546" s="653"/>
      <c r="ET546" s="653"/>
      <c r="EU546" s="653"/>
      <c r="EV546" s="653"/>
      <c r="EW546" s="653"/>
      <c r="EX546" s="653"/>
      <c r="EY546" s="653"/>
      <c r="EZ546" s="653"/>
      <c r="FA546" s="653"/>
      <c r="FB546" s="653"/>
      <c r="FC546" s="653"/>
      <c r="FD546" s="653"/>
      <c r="FE546" s="653"/>
      <c r="FF546" s="653"/>
      <c r="MA546" s="311">
        <v>300</v>
      </c>
      <c r="MO546" s="311">
        <v>800</v>
      </c>
    </row>
    <row r="547" spans="1:353" s="17" customFormat="1" ht="21.75" customHeight="1">
      <c r="A547" s="202" t="s">
        <v>85</v>
      </c>
      <c r="B547" s="810" t="s">
        <v>150</v>
      </c>
      <c r="C547" s="316" t="s">
        <v>151</v>
      </c>
      <c r="D547" s="163" t="s">
        <v>88</v>
      </c>
      <c r="E547" s="163"/>
      <c r="F547" s="163"/>
      <c r="G547" s="886" t="s">
        <v>194</v>
      </c>
      <c r="H547" s="164">
        <v>0</v>
      </c>
      <c r="I547" s="166">
        <f t="shared" si="83"/>
        <v>0</v>
      </c>
      <c r="J547" s="90">
        <f t="shared" si="82"/>
        <v>0</v>
      </c>
      <c r="K547" s="164"/>
      <c r="L547" s="656">
        <v>45383</v>
      </c>
      <c r="M547" s="164"/>
      <c r="N547" s="164"/>
      <c r="O547" s="164"/>
      <c r="P547" s="164"/>
      <c r="Q547" s="164"/>
      <c r="R547" s="164"/>
      <c r="S547" s="653"/>
      <c r="T547" s="653"/>
      <c r="U547" s="653"/>
      <c r="V547" s="653"/>
      <c r="W547" s="653"/>
      <c r="X547" s="653"/>
      <c r="Y547" s="653"/>
      <c r="Z547" s="653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653"/>
      <c r="BL547" s="653"/>
      <c r="BM547" s="653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  <c r="BX547" s="653"/>
      <c r="BY547" s="653"/>
      <c r="BZ547" s="653"/>
      <c r="CA547" s="653"/>
      <c r="CB547" s="653"/>
      <c r="CC547" s="653"/>
      <c r="CD547" s="653"/>
      <c r="CE547" s="653"/>
      <c r="CF547" s="653"/>
      <c r="CG547" s="653"/>
      <c r="CH547" s="653"/>
      <c r="CI547" s="653"/>
      <c r="CJ547" s="653"/>
      <c r="CK547" s="653"/>
      <c r="CL547" s="653"/>
      <c r="CM547" s="653"/>
      <c r="CN547" s="653"/>
      <c r="CO547" s="653"/>
      <c r="CP547" s="653"/>
      <c r="CQ547" s="653"/>
      <c r="CR547" s="653"/>
      <c r="CS547" s="653"/>
      <c r="CT547" s="653"/>
      <c r="CU547" s="653"/>
      <c r="CV547" s="653"/>
      <c r="CW547" s="653"/>
      <c r="CX547" s="653"/>
      <c r="CY547" s="653"/>
      <c r="CZ547" s="653"/>
      <c r="DA547" s="653"/>
      <c r="DB547" s="653"/>
      <c r="DC547" s="653"/>
      <c r="DD547" s="653"/>
      <c r="DE547" s="653"/>
      <c r="DF547" s="653"/>
      <c r="DG547" s="653"/>
      <c r="DH547" s="653"/>
      <c r="DI547" s="653"/>
      <c r="DJ547" s="653"/>
      <c r="DK547" s="653"/>
      <c r="DL547" s="653"/>
      <c r="DM547" s="653"/>
      <c r="DN547" s="653"/>
      <c r="DO547" s="653"/>
      <c r="DP547" s="653"/>
      <c r="DQ547" s="653"/>
      <c r="DR547" s="653"/>
      <c r="DS547" s="653"/>
      <c r="DT547" s="653"/>
      <c r="DU547" s="653"/>
      <c r="DV547" s="653"/>
      <c r="DW547" s="653"/>
      <c r="DX547" s="653"/>
      <c r="DY547" s="653"/>
      <c r="DZ547" s="653"/>
      <c r="EA547" s="653"/>
      <c r="EB547" s="653"/>
      <c r="EC547" s="653"/>
      <c r="ED547" s="653"/>
      <c r="EE547" s="653"/>
      <c r="EF547" s="653"/>
      <c r="EG547" s="653"/>
      <c r="EH547" s="653"/>
      <c r="EI547" s="653"/>
      <c r="EJ547" s="653"/>
      <c r="EK547" s="653"/>
      <c r="EL547" s="653"/>
      <c r="EM547" s="653"/>
      <c r="EN547" s="653"/>
      <c r="EO547" s="653"/>
      <c r="EP547" s="653"/>
      <c r="EQ547" s="653"/>
      <c r="ER547" s="653"/>
      <c r="ES547" s="653"/>
      <c r="ET547" s="653"/>
      <c r="EU547" s="653"/>
      <c r="EV547" s="653"/>
      <c r="EW547" s="653"/>
      <c r="EX547" s="653"/>
      <c r="EY547" s="653"/>
      <c r="EZ547" s="653"/>
      <c r="FA547" s="653"/>
      <c r="FB547" s="653"/>
      <c r="FC547" s="653"/>
      <c r="FD547" s="653"/>
      <c r="FE547" s="653"/>
      <c r="FF547" s="653"/>
      <c r="MA547" s="311"/>
      <c r="MO547" s="311">
        <v>0</v>
      </c>
    </row>
    <row r="548" spans="1:353" s="17" customFormat="1" ht="21.75" customHeight="1">
      <c r="A548" s="202" t="s">
        <v>85</v>
      </c>
      <c r="B548" s="810" t="s">
        <v>152</v>
      </c>
      <c r="C548" s="316" t="s">
        <v>153</v>
      </c>
      <c r="D548" s="163" t="s">
        <v>88</v>
      </c>
      <c r="E548" s="163"/>
      <c r="F548" s="163"/>
      <c r="G548" s="886" t="s">
        <v>194</v>
      </c>
      <c r="H548" s="164">
        <v>0</v>
      </c>
      <c r="I548" s="166">
        <f t="shared" si="83"/>
        <v>0</v>
      </c>
      <c r="J548" s="90">
        <f t="shared" si="82"/>
        <v>0</v>
      </c>
      <c r="K548" s="164"/>
      <c r="L548" s="656">
        <v>45383</v>
      </c>
      <c r="M548" s="164"/>
      <c r="N548" s="164"/>
      <c r="O548" s="164"/>
      <c r="P548" s="164"/>
      <c r="Q548" s="164"/>
      <c r="R548" s="164"/>
      <c r="S548" s="653"/>
      <c r="T548" s="653"/>
      <c r="U548" s="653"/>
      <c r="V548" s="653"/>
      <c r="W548" s="653"/>
      <c r="X548" s="653"/>
      <c r="Y548" s="653"/>
      <c r="Z548" s="653"/>
      <c r="AA548" s="653"/>
      <c r="AB548" s="653"/>
      <c r="AC548" s="653"/>
      <c r="AD548" s="653"/>
      <c r="AE548" s="653"/>
      <c r="AF548" s="653"/>
      <c r="AG548" s="653"/>
      <c r="AH548" s="653"/>
      <c r="AI548" s="653"/>
      <c r="AJ548" s="653"/>
      <c r="AK548" s="653"/>
      <c r="AL548" s="653"/>
      <c r="AM548" s="653"/>
      <c r="AN548" s="653"/>
      <c r="AO548" s="653"/>
      <c r="AP548" s="653"/>
      <c r="AQ548" s="653"/>
      <c r="AR548" s="653"/>
      <c r="AS548" s="653"/>
      <c r="AT548" s="653"/>
      <c r="AU548" s="653"/>
      <c r="AV548" s="653"/>
      <c r="AW548" s="653"/>
      <c r="AX548" s="653"/>
      <c r="AY548" s="653"/>
      <c r="AZ548" s="653"/>
      <c r="BA548" s="653"/>
      <c r="BB548" s="653"/>
      <c r="BC548" s="653"/>
      <c r="BD548" s="653"/>
      <c r="BE548" s="653"/>
      <c r="BF548" s="653"/>
      <c r="BG548" s="653"/>
      <c r="BH548" s="653"/>
      <c r="BI548" s="653"/>
      <c r="BJ548" s="653"/>
      <c r="BK548" s="653"/>
      <c r="BL548" s="653"/>
      <c r="BM548" s="653"/>
      <c r="BN548" s="653"/>
      <c r="BO548" s="653"/>
      <c r="BP548" s="653"/>
      <c r="BQ548" s="653"/>
      <c r="BR548" s="653"/>
      <c r="BS548" s="653"/>
      <c r="BT548" s="653"/>
      <c r="BU548" s="653"/>
      <c r="BV548" s="653"/>
      <c r="BW548" s="653"/>
      <c r="BX548" s="653"/>
      <c r="BY548" s="653"/>
      <c r="BZ548" s="653"/>
      <c r="CA548" s="653"/>
      <c r="CB548" s="653"/>
      <c r="CC548" s="653"/>
      <c r="CD548" s="653"/>
      <c r="CE548" s="653"/>
      <c r="CF548" s="653"/>
      <c r="CG548" s="653"/>
      <c r="CH548" s="653"/>
      <c r="CI548" s="653"/>
      <c r="CJ548" s="653"/>
      <c r="CK548" s="653"/>
      <c r="CL548" s="653"/>
      <c r="CM548" s="653"/>
      <c r="CN548" s="653"/>
      <c r="CO548" s="653"/>
      <c r="CP548" s="653"/>
      <c r="CQ548" s="653"/>
      <c r="CR548" s="653"/>
      <c r="CS548" s="653"/>
      <c r="CT548" s="653"/>
      <c r="CU548" s="653"/>
      <c r="CV548" s="653"/>
      <c r="CW548" s="653"/>
      <c r="CX548" s="653"/>
      <c r="CY548" s="653"/>
      <c r="CZ548" s="653"/>
      <c r="DA548" s="653"/>
      <c r="DB548" s="653"/>
      <c r="DC548" s="653"/>
      <c r="DD548" s="653"/>
      <c r="DE548" s="653"/>
      <c r="DF548" s="653"/>
      <c r="DG548" s="653"/>
      <c r="DH548" s="653"/>
      <c r="DI548" s="653"/>
      <c r="DJ548" s="653"/>
      <c r="DK548" s="653"/>
      <c r="DL548" s="653"/>
      <c r="DM548" s="653"/>
      <c r="DN548" s="653"/>
      <c r="DO548" s="653"/>
      <c r="DP548" s="653"/>
      <c r="DQ548" s="653"/>
      <c r="DR548" s="653"/>
      <c r="DS548" s="653"/>
      <c r="DT548" s="653"/>
      <c r="DU548" s="653"/>
      <c r="DV548" s="653"/>
      <c r="DW548" s="653"/>
      <c r="DX548" s="653"/>
      <c r="DY548" s="653"/>
      <c r="DZ548" s="653"/>
      <c r="EA548" s="653"/>
      <c r="EB548" s="653"/>
      <c r="EC548" s="653"/>
      <c r="ED548" s="653"/>
      <c r="EE548" s="653"/>
      <c r="EF548" s="653"/>
      <c r="EG548" s="653"/>
      <c r="EH548" s="653"/>
      <c r="EI548" s="653"/>
      <c r="EJ548" s="653"/>
      <c r="EK548" s="653"/>
      <c r="EL548" s="653"/>
      <c r="EM548" s="653"/>
      <c r="EN548" s="653"/>
      <c r="EO548" s="653"/>
      <c r="EP548" s="653"/>
      <c r="EQ548" s="653"/>
      <c r="ER548" s="653"/>
      <c r="ES548" s="653"/>
      <c r="ET548" s="653"/>
      <c r="EU548" s="653"/>
      <c r="EV548" s="653"/>
      <c r="EW548" s="653"/>
      <c r="EX548" s="653"/>
      <c r="EY548" s="653"/>
      <c r="EZ548" s="653"/>
      <c r="FA548" s="653"/>
      <c r="FB548" s="653"/>
      <c r="FC548" s="653"/>
      <c r="FD548" s="653"/>
      <c r="FE548" s="653"/>
      <c r="FF548" s="653"/>
      <c r="MA548" s="311"/>
      <c r="MO548" s="311">
        <v>0</v>
      </c>
    </row>
    <row r="549" spans="1:353" s="17" customFormat="1" ht="21.75" customHeight="1">
      <c r="A549" s="202" t="s">
        <v>85</v>
      </c>
      <c r="B549" s="810" t="s">
        <v>154</v>
      </c>
      <c r="C549" s="316" t="s">
        <v>155</v>
      </c>
      <c r="D549" s="163" t="s">
        <v>88</v>
      </c>
      <c r="E549" s="163"/>
      <c r="F549" s="163"/>
      <c r="G549" s="886" t="s">
        <v>194</v>
      </c>
      <c r="H549" s="164">
        <v>900</v>
      </c>
      <c r="I549" s="166">
        <f t="shared" si="83"/>
        <v>900</v>
      </c>
      <c r="J549" s="90">
        <f t="shared" si="82"/>
        <v>0</v>
      </c>
      <c r="K549" s="164"/>
      <c r="L549" s="656">
        <v>45383</v>
      </c>
      <c r="M549" s="164"/>
      <c r="N549" s="164"/>
      <c r="O549" s="164"/>
      <c r="P549" s="164"/>
      <c r="Q549" s="164"/>
      <c r="R549" s="164"/>
      <c r="S549" s="653"/>
      <c r="T549" s="653"/>
      <c r="U549" s="653"/>
      <c r="V549" s="653"/>
      <c r="W549" s="653"/>
      <c r="X549" s="653"/>
      <c r="Y549" s="653"/>
      <c r="Z549" s="653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53"/>
      <c r="BL549" s="653"/>
      <c r="BM549" s="653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  <c r="BX549" s="653"/>
      <c r="BY549" s="653"/>
      <c r="BZ549" s="653"/>
      <c r="CA549" s="653"/>
      <c r="CB549" s="653"/>
      <c r="CC549" s="653"/>
      <c r="CD549" s="653"/>
      <c r="CE549" s="653"/>
      <c r="CF549" s="653"/>
      <c r="CG549" s="653"/>
      <c r="CH549" s="653"/>
      <c r="CI549" s="653"/>
      <c r="CJ549" s="653"/>
      <c r="CK549" s="653"/>
      <c r="CL549" s="653"/>
      <c r="CM549" s="653"/>
      <c r="CN549" s="653"/>
      <c r="CO549" s="653"/>
      <c r="CP549" s="653"/>
      <c r="CQ549" s="653"/>
      <c r="CR549" s="653"/>
      <c r="CS549" s="653"/>
      <c r="CT549" s="653"/>
      <c r="CU549" s="653"/>
      <c r="CV549" s="653"/>
      <c r="CW549" s="653"/>
      <c r="CX549" s="653"/>
      <c r="CY549" s="653"/>
      <c r="CZ549" s="653"/>
      <c r="DA549" s="653"/>
      <c r="DB549" s="653"/>
      <c r="DC549" s="653"/>
      <c r="DD549" s="653"/>
      <c r="DE549" s="653"/>
      <c r="DF549" s="653"/>
      <c r="DG549" s="653"/>
      <c r="DH549" s="653"/>
      <c r="DI549" s="653"/>
      <c r="DJ549" s="653"/>
      <c r="DK549" s="653"/>
      <c r="DL549" s="653"/>
      <c r="DM549" s="653"/>
      <c r="DN549" s="653"/>
      <c r="DO549" s="653"/>
      <c r="DP549" s="653"/>
      <c r="DQ549" s="653"/>
      <c r="DR549" s="653"/>
      <c r="DS549" s="653"/>
      <c r="DT549" s="653"/>
      <c r="DU549" s="653"/>
      <c r="DV549" s="653"/>
      <c r="DW549" s="653"/>
      <c r="DX549" s="653"/>
      <c r="DY549" s="653"/>
      <c r="DZ549" s="653"/>
      <c r="EA549" s="653"/>
      <c r="EB549" s="653"/>
      <c r="EC549" s="653"/>
      <c r="ED549" s="653"/>
      <c r="EE549" s="653"/>
      <c r="EF549" s="653"/>
      <c r="EG549" s="653"/>
      <c r="EH549" s="653"/>
      <c r="EI549" s="653"/>
      <c r="EJ549" s="653"/>
      <c r="EK549" s="653"/>
      <c r="EL549" s="653"/>
      <c r="EM549" s="653"/>
      <c r="EN549" s="653"/>
      <c r="EO549" s="653"/>
      <c r="EP549" s="653"/>
      <c r="EQ549" s="653"/>
      <c r="ER549" s="653"/>
      <c r="ES549" s="653"/>
      <c r="ET549" s="653"/>
      <c r="EU549" s="653"/>
      <c r="EV549" s="653"/>
      <c r="EW549" s="653"/>
      <c r="EX549" s="653"/>
      <c r="EY549" s="653"/>
      <c r="EZ549" s="653"/>
      <c r="FA549" s="653"/>
      <c r="FB549" s="653"/>
      <c r="FC549" s="653"/>
      <c r="FD549" s="653"/>
      <c r="FE549" s="653"/>
      <c r="FF549" s="653"/>
      <c r="MA549" s="311">
        <v>300</v>
      </c>
      <c r="MO549" s="311">
        <v>600</v>
      </c>
    </row>
    <row r="550" spans="1:353" s="17" customFormat="1" ht="21.75" customHeight="1">
      <c r="A550" s="202" t="s">
        <v>85</v>
      </c>
      <c r="B550" s="810" t="s">
        <v>156</v>
      </c>
      <c r="C550" s="316" t="s">
        <v>157</v>
      </c>
      <c r="D550" s="163" t="s">
        <v>88</v>
      </c>
      <c r="E550" s="163"/>
      <c r="F550" s="163"/>
      <c r="G550" s="886" t="s">
        <v>194</v>
      </c>
      <c r="H550" s="164">
        <v>900</v>
      </c>
      <c r="I550" s="166">
        <f t="shared" si="83"/>
        <v>900</v>
      </c>
      <c r="J550" s="90">
        <f t="shared" si="82"/>
        <v>0</v>
      </c>
      <c r="K550" s="164"/>
      <c r="L550" s="656">
        <v>45383</v>
      </c>
      <c r="M550" s="164"/>
      <c r="N550" s="164"/>
      <c r="O550" s="164"/>
      <c r="P550" s="164"/>
      <c r="Q550" s="164"/>
      <c r="R550" s="164"/>
      <c r="S550" s="653"/>
      <c r="T550" s="653"/>
      <c r="U550" s="653"/>
      <c r="V550" s="653"/>
      <c r="W550" s="653"/>
      <c r="X550" s="653"/>
      <c r="Y550" s="653"/>
      <c r="Z550" s="653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53"/>
      <c r="BL550" s="653"/>
      <c r="BM550" s="653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  <c r="BX550" s="653"/>
      <c r="BY550" s="653"/>
      <c r="BZ550" s="653"/>
      <c r="CA550" s="653"/>
      <c r="CB550" s="653"/>
      <c r="CC550" s="653"/>
      <c r="CD550" s="653"/>
      <c r="CE550" s="653"/>
      <c r="CF550" s="653"/>
      <c r="CG550" s="653"/>
      <c r="CH550" s="653"/>
      <c r="CI550" s="653"/>
      <c r="CJ550" s="653"/>
      <c r="CK550" s="653"/>
      <c r="CL550" s="653"/>
      <c r="CM550" s="653"/>
      <c r="CN550" s="653"/>
      <c r="CO550" s="653"/>
      <c r="CP550" s="653"/>
      <c r="CQ550" s="653"/>
      <c r="CR550" s="653"/>
      <c r="CS550" s="653"/>
      <c r="CT550" s="653"/>
      <c r="CU550" s="653"/>
      <c r="CV550" s="653"/>
      <c r="CW550" s="653"/>
      <c r="CX550" s="653"/>
      <c r="CY550" s="653"/>
      <c r="CZ550" s="653"/>
      <c r="DA550" s="653"/>
      <c r="DB550" s="653"/>
      <c r="DC550" s="653"/>
      <c r="DD550" s="653"/>
      <c r="DE550" s="653"/>
      <c r="DF550" s="653"/>
      <c r="DG550" s="653"/>
      <c r="DH550" s="653"/>
      <c r="DI550" s="653"/>
      <c r="DJ550" s="653"/>
      <c r="DK550" s="653"/>
      <c r="DL550" s="653"/>
      <c r="DM550" s="653"/>
      <c r="DN550" s="653"/>
      <c r="DO550" s="653"/>
      <c r="DP550" s="653"/>
      <c r="DQ550" s="653"/>
      <c r="DR550" s="653"/>
      <c r="DS550" s="653"/>
      <c r="DT550" s="653"/>
      <c r="DU550" s="653"/>
      <c r="DV550" s="653"/>
      <c r="DW550" s="653"/>
      <c r="DX550" s="653"/>
      <c r="DY550" s="653"/>
      <c r="DZ550" s="653"/>
      <c r="EA550" s="653"/>
      <c r="EB550" s="653"/>
      <c r="EC550" s="653"/>
      <c r="ED550" s="653"/>
      <c r="EE550" s="653"/>
      <c r="EF550" s="653"/>
      <c r="EG550" s="653"/>
      <c r="EH550" s="653"/>
      <c r="EI550" s="653"/>
      <c r="EJ550" s="653"/>
      <c r="EK550" s="653"/>
      <c r="EL550" s="653"/>
      <c r="EM550" s="653"/>
      <c r="EN550" s="653"/>
      <c r="EO550" s="653"/>
      <c r="EP550" s="653"/>
      <c r="EQ550" s="653"/>
      <c r="ER550" s="653"/>
      <c r="ES550" s="653"/>
      <c r="ET550" s="653"/>
      <c r="EU550" s="653"/>
      <c r="EV550" s="653"/>
      <c r="EW550" s="653"/>
      <c r="EX550" s="653"/>
      <c r="EY550" s="653"/>
      <c r="EZ550" s="653"/>
      <c r="FA550" s="653"/>
      <c r="FB550" s="653"/>
      <c r="FC550" s="653"/>
      <c r="FD550" s="653"/>
      <c r="FE550" s="653"/>
      <c r="FF550" s="653"/>
      <c r="MA550" s="311">
        <v>300</v>
      </c>
      <c r="MO550" s="311">
        <v>600</v>
      </c>
    </row>
    <row r="551" spans="1:353" s="17" customFormat="1" ht="21.75" customHeight="1">
      <c r="A551" s="202" t="s">
        <v>85</v>
      </c>
      <c r="B551" s="810" t="s">
        <v>158</v>
      </c>
      <c r="C551" s="316" t="s">
        <v>159</v>
      </c>
      <c r="D551" s="163" t="s">
        <v>88</v>
      </c>
      <c r="E551" s="163"/>
      <c r="F551" s="163"/>
      <c r="G551" s="886" t="s">
        <v>194</v>
      </c>
      <c r="H551" s="164">
        <v>0</v>
      </c>
      <c r="I551" s="166">
        <f t="shared" si="83"/>
        <v>0</v>
      </c>
      <c r="J551" s="90">
        <f t="shared" si="82"/>
        <v>0</v>
      </c>
      <c r="K551" s="164"/>
      <c r="L551" s="656">
        <v>45383</v>
      </c>
      <c r="M551" s="164"/>
      <c r="N551" s="164"/>
      <c r="O551" s="164"/>
      <c r="P551" s="164"/>
      <c r="Q551" s="164"/>
      <c r="R551" s="164"/>
      <c r="S551" s="653"/>
      <c r="T551" s="653"/>
      <c r="U551" s="653"/>
      <c r="V551" s="653"/>
      <c r="W551" s="653"/>
      <c r="X551" s="653"/>
      <c r="Y551" s="653"/>
      <c r="Z551" s="653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653"/>
      <c r="BL551" s="653"/>
      <c r="BM551" s="653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  <c r="BX551" s="653"/>
      <c r="BY551" s="653"/>
      <c r="BZ551" s="653"/>
      <c r="CA551" s="653"/>
      <c r="CB551" s="653"/>
      <c r="CC551" s="653"/>
      <c r="CD551" s="653"/>
      <c r="CE551" s="653"/>
      <c r="CF551" s="653"/>
      <c r="CG551" s="653"/>
      <c r="CH551" s="653"/>
      <c r="CI551" s="653"/>
      <c r="CJ551" s="653"/>
      <c r="CK551" s="653"/>
      <c r="CL551" s="653"/>
      <c r="CM551" s="653"/>
      <c r="CN551" s="653"/>
      <c r="CO551" s="653"/>
      <c r="CP551" s="653"/>
      <c r="CQ551" s="653"/>
      <c r="CR551" s="653"/>
      <c r="CS551" s="653"/>
      <c r="CT551" s="653"/>
      <c r="CU551" s="653"/>
      <c r="CV551" s="653"/>
      <c r="CW551" s="653"/>
      <c r="CX551" s="653"/>
      <c r="CY551" s="653"/>
      <c r="CZ551" s="653"/>
      <c r="DA551" s="653"/>
      <c r="DB551" s="653"/>
      <c r="DC551" s="653"/>
      <c r="DD551" s="653"/>
      <c r="DE551" s="653"/>
      <c r="DF551" s="653"/>
      <c r="DG551" s="653"/>
      <c r="DH551" s="653"/>
      <c r="DI551" s="653"/>
      <c r="DJ551" s="653"/>
      <c r="DK551" s="653"/>
      <c r="DL551" s="653"/>
      <c r="DM551" s="653"/>
      <c r="DN551" s="653"/>
      <c r="DO551" s="653"/>
      <c r="DP551" s="653"/>
      <c r="DQ551" s="653"/>
      <c r="DR551" s="653"/>
      <c r="DS551" s="653"/>
      <c r="DT551" s="653"/>
      <c r="DU551" s="653"/>
      <c r="DV551" s="653"/>
      <c r="DW551" s="653"/>
      <c r="DX551" s="653"/>
      <c r="DY551" s="653"/>
      <c r="DZ551" s="653"/>
      <c r="EA551" s="653"/>
      <c r="EB551" s="653"/>
      <c r="EC551" s="653"/>
      <c r="ED551" s="653"/>
      <c r="EE551" s="653"/>
      <c r="EF551" s="653"/>
      <c r="EG551" s="653"/>
      <c r="EH551" s="653"/>
      <c r="EI551" s="653"/>
      <c r="EJ551" s="653"/>
      <c r="EK551" s="653"/>
      <c r="EL551" s="653"/>
      <c r="EM551" s="653"/>
      <c r="EN551" s="653"/>
      <c r="EO551" s="653"/>
      <c r="EP551" s="653"/>
      <c r="EQ551" s="653"/>
      <c r="ER551" s="653"/>
      <c r="ES551" s="653"/>
      <c r="ET551" s="653"/>
      <c r="EU551" s="653"/>
      <c r="EV551" s="653"/>
      <c r="EW551" s="653"/>
      <c r="EX551" s="653"/>
      <c r="EY551" s="653"/>
      <c r="EZ551" s="653"/>
      <c r="FA551" s="653"/>
      <c r="FB551" s="653"/>
      <c r="FC551" s="653"/>
      <c r="FD551" s="653"/>
      <c r="FE551" s="653"/>
      <c r="FF551" s="653"/>
      <c r="MA551" s="311"/>
      <c r="MO551" s="311">
        <v>0</v>
      </c>
    </row>
    <row r="552" spans="1:353" s="17" customFormat="1" ht="21.75" customHeight="1">
      <c r="A552" s="202" t="s">
        <v>85</v>
      </c>
      <c r="B552" s="810" t="s">
        <v>160</v>
      </c>
      <c r="C552" s="316" t="s">
        <v>161</v>
      </c>
      <c r="D552" s="163" t="s">
        <v>88</v>
      </c>
      <c r="E552" s="163"/>
      <c r="F552" s="163"/>
      <c r="G552" s="886" t="s">
        <v>194</v>
      </c>
      <c r="H552" s="164">
        <v>0</v>
      </c>
      <c r="I552" s="166">
        <f t="shared" si="83"/>
        <v>0</v>
      </c>
      <c r="J552" s="90">
        <f t="shared" si="82"/>
        <v>0</v>
      </c>
      <c r="K552" s="164"/>
      <c r="L552" s="656">
        <v>45383</v>
      </c>
      <c r="M552" s="164"/>
      <c r="N552" s="164"/>
      <c r="O552" s="164"/>
      <c r="P552" s="164"/>
      <c r="Q552" s="164"/>
      <c r="R552" s="164"/>
      <c r="S552" s="653"/>
      <c r="T552" s="653"/>
      <c r="U552" s="653"/>
      <c r="V552" s="653"/>
      <c r="W552" s="653"/>
      <c r="X552" s="653"/>
      <c r="Y552" s="653"/>
      <c r="Z552" s="653"/>
      <c r="AA552" s="653"/>
      <c r="AB552" s="653"/>
      <c r="AC552" s="653"/>
      <c r="AD552" s="653"/>
      <c r="AE552" s="653"/>
      <c r="AF552" s="653"/>
      <c r="AG552" s="653"/>
      <c r="AH552" s="653"/>
      <c r="AI552" s="653"/>
      <c r="AJ552" s="653"/>
      <c r="AK552" s="653"/>
      <c r="AL552" s="653"/>
      <c r="AM552" s="653"/>
      <c r="AN552" s="653"/>
      <c r="AO552" s="653"/>
      <c r="AP552" s="653"/>
      <c r="AQ552" s="653"/>
      <c r="AR552" s="653"/>
      <c r="AS552" s="653"/>
      <c r="AT552" s="653"/>
      <c r="AU552" s="653"/>
      <c r="AV552" s="653"/>
      <c r="AW552" s="653"/>
      <c r="AX552" s="653"/>
      <c r="AY552" s="653"/>
      <c r="AZ552" s="653"/>
      <c r="BA552" s="653"/>
      <c r="BB552" s="653"/>
      <c r="BC552" s="653"/>
      <c r="BD552" s="653"/>
      <c r="BE552" s="653"/>
      <c r="BF552" s="653"/>
      <c r="BG552" s="653"/>
      <c r="BH552" s="653"/>
      <c r="BI552" s="653"/>
      <c r="BJ552" s="653"/>
      <c r="BK552" s="653"/>
      <c r="BL552" s="653"/>
      <c r="BM552" s="653"/>
      <c r="BN552" s="653"/>
      <c r="BO552" s="653"/>
      <c r="BP552" s="653"/>
      <c r="BQ552" s="653"/>
      <c r="BR552" s="653"/>
      <c r="BS552" s="653"/>
      <c r="BT552" s="653"/>
      <c r="BU552" s="653"/>
      <c r="BV552" s="653"/>
      <c r="BW552" s="653"/>
      <c r="BX552" s="653"/>
      <c r="BY552" s="653"/>
      <c r="BZ552" s="653"/>
      <c r="CA552" s="653"/>
      <c r="CB552" s="653"/>
      <c r="CC552" s="653"/>
      <c r="CD552" s="653"/>
      <c r="CE552" s="653"/>
      <c r="CF552" s="653"/>
      <c r="CG552" s="653"/>
      <c r="CH552" s="653"/>
      <c r="CI552" s="653"/>
      <c r="CJ552" s="653"/>
      <c r="CK552" s="653"/>
      <c r="CL552" s="653"/>
      <c r="CM552" s="653"/>
      <c r="CN552" s="653"/>
      <c r="CO552" s="653"/>
      <c r="CP552" s="653"/>
      <c r="CQ552" s="653"/>
      <c r="CR552" s="653"/>
      <c r="CS552" s="653"/>
      <c r="CT552" s="653"/>
      <c r="CU552" s="653"/>
      <c r="CV552" s="653"/>
      <c r="CW552" s="653"/>
      <c r="CX552" s="653"/>
      <c r="CY552" s="653"/>
      <c r="CZ552" s="653"/>
      <c r="DA552" s="653"/>
      <c r="DB552" s="653"/>
      <c r="DC552" s="653"/>
      <c r="DD552" s="653"/>
      <c r="DE552" s="653"/>
      <c r="DF552" s="653"/>
      <c r="DG552" s="653"/>
      <c r="DH552" s="653"/>
      <c r="DI552" s="653"/>
      <c r="DJ552" s="653"/>
      <c r="DK552" s="653"/>
      <c r="DL552" s="653"/>
      <c r="DM552" s="653"/>
      <c r="DN552" s="653"/>
      <c r="DO552" s="653"/>
      <c r="DP552" s="653"/>
      <c r="DQ552" s="653"/>
      <c r="DR552" s="653"/>
      <c r="DS552" s="653"/>
      <c r="DT552" s="653"/>
      <c r="DU552" s="653"/>
      <c r="DV552" s="653"/>
      <c r="DW552" s="653"/>
      <c r="DX552" s="653"/>
      <c r="DY552" s="653"/>
      <c r="DZ552" s="653"/>
      <c r="EA552" s="653"/>
      <c r="EB552" s="653"/>
      <c r="EC552" s="653"/>
      <c r="ED552" s="653"/>
      <c r="EE552" s="653"/>
      <c r="EF552" s="653"/>
      <c r="EG552" s="653"/>
      <c r="EH552" s="653"/>
      <c r="EI552" s="653"/>
      <c r="EJ552" s="653"/>
      <c r="EK552" s="653"/>
      <c r="EL552" s="653"/>
      <c r="EM552" s="653"/>
      <c r="EN552" s="653"/>
      <c r="EO552" s="653"/>
      <c r="EP552" s="653"/>
      <c r="EQ552" s="653"/>
      <c r="ER552" s="653"/>
      <c r="ES552" s="653"/>
      <c r="ET552" s="653"/>
      <c r="EU552" s="653"/>
      <c r="EV552" s="653"/>
      <c r="EW552" s="653"/>
      <c r="EX552" s="653"/>
      <c r="EY552" s="653"/>
      <c r="EZ552" s="653"/>
      <c r="FA552" s="653"/>
      <c r="FB552" s="653"/>
      <c r="FC552" s="653"/>
      <c r="FD552" s="653"/>
      <c r="FE552" s="653"/>
      <c r="FF552" s="653"/>
      <c r="MA552" s="311"/>
      <c r="MO552" s="311">
        <v>0</v>
      </c>
    </row>
    <row r="553" spans="1:353" s="17" customFormat="1" ht="21.75" customHeight="1">
      <c r="A553" s="202" t="s">
        <v>85</v>
      </c>
      <c r="B553" s="810" t="s">
        <v>162</v>
      </c>
      <c r="C553" s="316" t="s">
        <v>163</v>
      </c>
      <c r="D553" s="163" t="s">
        <v>88</v>
      </c>
      <c r="E553" s="163"/>
      <c r="F553" s="163"/>
      <c r="G553" s="886" t="s">
        <v>194</v>
      </c>
      <c r="H553" s="164">
        <v>1200</v>
      </c>
      <c r="I553" s="166">
        <f t="shared" si="83"/>
        <v>1200</v>
      </c>
      <c r="J553" s="90">
        <f t="shared" si="82"/>
        <v>0</v>
      </c>
      <c r="K553" s="164"/>
      <c r="L553" s="656">
        <v>45383</v>
      </c>
      <c r="M553" s="164"/>
      <c r="N553" s="164"/>
      <c r="O553" s="164"/>
      <c r="P553" s="164"/>
      <c r="Q553" s="164"/>
      <c r="R553" s="164"/>
      <c r="S553" s="653"/>
      <c r="T553" s="653"/>
      <c r="U553" s="653"/>
      <c r="V553" s="653"/>
      <c r="W553" s="653"/>
      <c r="X553" s="653"/>
      <c r="Y553" s="653"/>
      <c r="Z553" s="653"/>
      <c r="AA553" s="653"/>
      <c r="AB553" s="653"/>
      <c r="AC553" s="653"/>
      <c r="AD553" s="653"/>
      <c r="AE553" s="653"/>
      <c r="AF553" s="653"/>
      <c r="AG553" s="653"/>
      <c r="AH553" s="653"/>
      <c r="AI553" s="653"/>
      <c r="AJ553" s="653"/>
      <c r="AK553" s="653"/>
      <c r="AL553" s="653"/>
      <c r="AM553" s="653"/>
      <c r="AN553" s="653"/>
      <c r="AO553" s="653"/>
      <c r="AP553" s="653"/>
      <c r="AQ553" s="653"/>
      <c r="AR553" s="653"/>
      <c r="AS553" s="653"/>
      <c r="AT553" s="653"/>
      <c r="AU553" s="653"/>
      <c r="AV553" s="653"/>
      <c r="AW553" s="653"/>
      <c r="AX553" s="653"/>
      <c r="AY553" s="653"/>
      <c r="AZ553" s="653"/>
      <c r="BA553" s="653"/>
      <c r="BB553" s="653"/>
      <c r="BC553" s="653"/>
      <c r="BD553" s="653"/>
      <c r="BE553" s="653"/>
      <c r="BF553" s="653"/>
      <c r="BG553" s="653"/>
      <c r="BH553" s="653"/>
      <c r="BI553" s="653"/>
      <c r="BJ553" s="653"/>
      <c r="BK553" s="653"/>
      <c r="BL553" s="653"/>
      <c r="BM553" s="653"/>
      <c r="BN553" s="653"/>
      <c r="BO553" s="653"/>
      <c r="BP553" s="653"/>
      <c r="BQ553" s="653"/>
      <c r="BR553" s="653"/>
      <c r="BS553" s="653"/>
      <c r="BT553" s="653"/>
      <c r="BU553" s="653"/>
      <c r="BV553" s="653"/>
      <c r="BW553" s="653"/>
      <c r="BX553" s="653"/>
      <c r="BY553" s="653"/>
      <c r="BZ553" s="653"/>
      <c r="CA553" s="653"/>
      <c r="CB553" s="653"/>
      <c r="CC553" s="653"/>
      <c r="CD553" s="653"/>
      <c r="CE553" s="653"/>
      <c r="CF553" s="653"/>
      <c r="CG553" s="653"/>
      <c r="CH553" s="653"/>
      <c r="CI553" s="653"/>
      <c r="CJ553" s="653"/>
      <c r="CK553" s="653"/>
      <c r="CL553" s="653"/>
      <c r="CM553" s="653"/>
      <c r="CN553" s="653"/>
      <c r="CO553" s="653"/>
      <c r="CP553" s="653"/>
      <c r="CQ553" s="653"/>
      <c r="CR553" s="653"/>
      <c r="CS553" s="653"/>
      <c r="CT553" s="653"/>
      <c r="CU553" s="653"/>
      <c r="CV553" s="653"/>
      <c r="CW553" s="653"/>
      <c r="CX553" s="653"/>
      <c r="CY553" s="653"/>
      <c r="CZ553" s="653"/>
      <c r="DA553" s="653"/>
      <c r="DB553" s="653"/>
      <c r="DC553" s="653"/>
      <c r="DD553" s="653"/>
      <c r="DE553" s="653"/>
      <c r="DF553" s="653"/>
      <c r="DG553" s="653"/>
      <c r="DH553" s="653"/>
      <c r="DI553" s="653"/>
      <c r="DJ553" s="653"/>
      <c r="DK553" s="653"/>
      <c r="DL553" s="653"/>
      <c r="DM553" s="653"/>
      <c r="DN553" s="653"/>
      <c r="DO553" s="653"/>
      <c r="DP553" s="653"/>
      <c r="DQ553" s="653"/>
      <c r="DR553" s="653"/>
      <c r="DS553" s="653"/>
      <c r="DT553" s="653"/>
      <c r="DU553" s="653"/>
      <c r="DV553" s="653"/>
      <c r="DW553" s="653"/>
      <c r="DX553" s="653"/>
      <c r="DY553" s="653"/>
      <c r="DZ553" s="653"/>
      <c r="EA553" s="653"/>
      <c r="EB553" s="653"/>
      <c r="EC553" s="653"/>
      <c r="ED553" s="653"/>
      <c r="EE553" s="653"/>
      <c r="EF553" s="653"/>
      <c r="EG553" s="653"/>
      <c r="EH553" s="653"/>
      <c r="EI553" s="653"/>
      <c r="EJ553" s="653"/>
      <c r="EK553" s="653"/>
      <c r="EL553" s="653"/>
      <c r="EM553" s="653"/>
      <c r="EN553" s="653"/>
      <c r="EO553" s="653"/>
      <c r="EP553" s="653"/>
      <c r="EQ553" s="653"/>
      <c r="ER553" s="653"/>
      <c r="ES553" s="653"/>
      <c r="ET553" s="653"/>
      <c r="EU553" s="653"/>
      <c r="EV553" s="653"/>
      <c r="EW553" s="653"/>
      <c r="EX553" s="653"/>
      <c r="EY553" s="653"/>
      <c r="EZ553" s="653"/>
      <c r="FA553" s="653"/>
      <c r="FB553" s="653"/>
      <c r="FC553" s="653"/>
      <c r="FD553" s="653"/>
      <c r="FE553" s="653"/>
      <c r="FF553" s="653"/>
      <c r="MA553" s="311">
        <v>400</v>
      </c>
      <c r="MO553" s="311">
        <v>800</v>
      </c>
    </row>
    <row r="554" spans="1:353" s="17" customFormat="1" ht="21.75" customHeight="1">
      <c r="A554" s="202" t="s">
        <v>85</v>
      </c>
      <c r="B554" s="810" t="s">
        <v>122</v>
      </c>
      <c r="C554" s="316" t="s">
        <v>164</v>
      </c>
      <c r="D554" s="163" t="s">
        <v>88</v>
      </c>
      <c r="E554" s="163"/>
      <c r="F554" s="163"/>
      <c r="G554" s="886" t="s">
        <v>194</v>
      </c>
      <c r="H554" s="164">
        <v>2800</v>
      </c>
      <c r="I554" s="166">
        <f t="shared" si="83"/>
        <v>2800</v>
      </c>
      <c r="J554" s="90">
        <f t="shared" si="82"/>
        <v>0</v>
      </c>
      <c r="K554" s="164"/>
      <c r="L554" s="656">
        <v>45383</v>
      </c>
      <c r="M554" s="164"/>
      <c r="N554" s="164"/>
      <c r="O554" s="164"/>
      <c r="P554" s="164"/>
      <c r="Q554" s="164"/>
      <c r="R554" s="164"/>
      <c r="S554" s="653"/>
      <c r="T554" s="653"/>
      <c r="U554" s="653"/>
      <c r="V554" s="653"/>
      <c r="W554" s="653"/>
      <c r="X554" s="653"/>
      <c r="Y554" s="653"/>
      <c r="Z554" s="653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53"/>
      <c r="BL554" s="653"/>
      <c r="BM554" s="653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  <c r="BX554" s="653"/>
      <c r="BY554" s="653"/>
      <c r="BZ554" s="653"/>
      <c r="CA554" s="653"/>
      <c r="CB554" s="653"/>
      <c r="CC554" s="653"/>
      <c r="CD554" s="653"/>
      <c r="CE554" s="653"/>
      <c r="CF554" s="653"/>
      <c r="CG554" s="653"/>
      <c r="CH554" s="653"/>
      <c r="CI554" s="653"/>
      <c r="CJ554" s="653"/>
      <c r="CK554" s="653"/>
      <c r="CL554" s="653"/>
      <c r="CM554" s="653"/>
      <c r="CN554" s="653"/>
      <c r="CO554" s="653"/>
      <c r="CP554" s="653"/>
      <c r="CQ554" s="653"/>
      <c r="CR554" s="653"/>
      <c r="CS554" s="653"/>
      <c r="CT554" s="653"/>
      <c r="CU554" s="653"/>
      <c r="CV554" s="653"/>
      <c r="CW554" s="653"/>
      <c r="CX554" s="653"/>
      <c r="CY554" s="653"/>
      <c r="CZ554" s="653"/>
      <c r="DA554" s="653"/>
      <c r="DB554" s="653"/>
      <c r="DC554" s="653"/>
      <c r="DD554" s="653"/>
      <c r="DE554" s="653"/>
      <c r="DF554" s="653"/>
      <c r="DG554" s="653"/>
      <c r="DH554" s="653"/>
      <c r="DI554" s="653"/>
      <c r="DJ554" s="653"/>
      <c r="DK554" s="653"/>
      <c r="DL554" s="653"/>
      <c r="DM554" s="653"/>
      <c r="DN554" s="653"/>
      <c r="DO554" s="653"/>
      <c r="DP554" s="653"/>
      <c r="DQ554" s="653"/>
      <c r="DR554" s="653"/>
      <c r="DS554" s="653"/>
      <c r="DT554" s="653"/>
      <c r="DU554" s="653"/>
      <c r="DV554" s="653"/>
      <c r="DW554" s="653"/>
      <c r="DX554" s="653"/>
      <c r="DY554" s="653"/>
      <c r="DZ554" s="653"/>
      <c r="EA554" s="653"/>
      <c r="EB554" s="653"/>
      <c r="EC554" s="653"/>
      <c r="ED554" s="653"/>
      <c r="EE554" s="653"/>
      <c r="EF554" s="653"/>
      <c r="EG554" s="653"/>
      <c r="EH554" s="653"/>
      <c r="EI554" s="653"/>
      <c r="EJ554" s="653"/>
      <c r="EK554" s="653"/>
      <c r="EL554" s="653"/>
      <c r="EM554" s="653"/>
      <c r="EN554" s="653"/>
      <c r="EO554" s="653"/>
      <c r="EP554" s="653"/>
      <c r="EQ554" s="653"/>
      <c r="ER554" s="653"/>
      <c r="ES554" s="653"/>
      <c r="ET554" s="653"/>
      <c r="EU554" s="653"/>
      <c r="EV554" s="653"/>
      <c r="EW554" s="653"/>
      <c r="EX554" s="653"/>
      <c r="EY554" s="653"/>
      <c r="EZ554" s="653"/>
      <c r="FA554" s="653"/>
      <c r="FB554" s="653"/>
      <c r="FC554" s="653"/>
      <c r="FD554" s="653"/>
      <c r="FE554" s="653"/>
      <c r="FF554" s="653"/>
      <c r="MA554" s="311">
        <v>900</v>
      </c>
      <c r="MO554" s="311">
        <v>1900</v>
      </c>
    </row>
    <row r="555" spans="1:353" s="17" customFormat="1" ht="21.75" customHeight="1">
      <c r="A555" s="202" t="s">
        <v>85</v>
      </c>
      <c r="B555" s="810" t="s">
        <v>165</v>
      </c>
      <c r="C555" s="316" t="s">
        <v>166</v>
      </c>
      <c r="D555" s="163" t="s">
        <v>88</v>
      </c>
      <c r="E555" s="163"/>
      <c r="F555" s="163"/>
      <c r="G555" s="886" t="s">
        <v>194</v>
      </c>
      <c r="H555" s="164">
        <v>0</v>
      </c>
      <c r="I555" s="166">
        <f t="shared" si="83"/>
        <v>0</v>
      </c>
      <c r="J555" s="90">
        <f t="shared" si="82"/>
        <v>0</v>
      </c>
      <c r="K555" s="164"/>
      <c r="L555" s="656">
        <v>45383</v>
      </c>
      <c r="M555" s="164"/>
      <c r="N555" s="164"/>
      <c r="O555" s="164"/>
      <c r="P555" s="164"/>
      <c r="Q555" s="164"/>
      <c r="R555" s="164"/>
      <c r="S555" s="653"/>
      <c r="T555" s="653"/>
      <c r="U555" s="653"/>
      <c r="V555" s="653"/>
      <c r="W555" s="653"/>
      <c r="X555" s="653"/>
      <c r="Y555" s="653"/>
      <c r="Z555" s="653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53"/>
      <c r="BL555" s="653"/>
      <c r="BM555" s="653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  <c r="BX555" s="653"/>
      <c r="BY555" s="653"/>
      <c r="BZ555" s="653"/>
      <c r="CA555" s="653"/>
      <c r="CB555" s="653"/>
      <c r="CC555" s="653"/>
      <c r="CD555" s="653"/>
      <c r="CE555" s="653"/>
      <c r="CF555" s="653"/>
      <c r="CG555" s="653"/>
      <c r="CH555" s="653"/>
      <c r="CI555" s="653"/>
      <c r="CJ555" s="653"/>
      <c r="CK555" s="653"/>
      <c r="CL555" s="653"/>
      <c r="CM555" s="653"/>
      <c r="CN555" s="653"/>
      <c r="CO555" s="653"/>
      <c r="CP555" s="653"/>
      <c r="CQ555" s="653"/>
      <c r="CR555" s="653"/>
      <c r="CS555" s="653"/>
      <c r="CT555" s="653"/>
      <c r="CU555" s="653"/>
      <c r="CV555" s="653"/>
      <c r="CW555" s="653"/>
      <c r="CX555" s="653"/>
      <c r="CY555" s="653"/>
      <c r="CZ555" s="653"/>
      <c r="DA555" s="653"/>
      <c r="DB555" s="653"/>
      <c r="DC555" s="653"/>
      <c r="DD555" s="653"/>
      <c r="DE555" s="653"/>
      <c r="DF555" s="653"/>
      <c r="DG555" s="653"/>
      <c r="DH555" s="653"/>
      <c r="DI555" s="653"/>
      <c r="DJ555" s="653"/>
      <c r="DK555" s="653"/>
      <c r="DL555" s="653"/>
      <c r="DM555" s="653"/>
      <c r="DN555" s="653"/>
      <c r="DO555" s="653"/>
      <c r="DP555" s="653"/>
      <c r="DQ555" s="653"/>
      <c r="DR555" s="653"/>
      <c r="DS555" s="653"/>
      <c r="DT555" s="653"/>
      <c r="DU555" s="653"/>
      <c r="DV555" s="653"/>
      <c r="DW555" s="653"/>
      <c r="DX555" s="653"/>
      <c r="DY555" s="653"/>
      <c r="DZ555" s="653"/>
      <c r="EA555" s="653"/>
      <c r="EB555" s="653"/>
      <c r="EC555" s="653"/>
      <c r="ED555" s="653"/>
      <c r="EE555" s="653"/>
      <c r="EF555" s="653"/>
      <c r="EG555" s="653"/>
      <c r="EH555" s="653"/>
      <c r="EI555" s="653"/>
      <c r="EJ555" s="653"/>
      <c r="EK555" s="653"/>
      <c r="EL555" s="653"/>
      <c r="EM555" s="653"/>
      <c r="EN555" s="653"/>
      <c r="EO555" s="653"/>
      <c r="EP555" s="653"/>
      <c r="EQ555" s="653"/>
      <c r="ER555" s="653"/>
      <c r="ES555" s="653"/>
      <c r="ET555" s="653"/>
      <c r="EU555" s="653"/>
      <c r="EV555" s="653"/>
      <c r="EW555" s="653"/>
      <c r="EX555" s="653"/>
      <c r="EY555" s="653"/>
      <c r="EZ555" s="653"/>
      <c r="FA555" s="653"/>
      <c r="FB555" s="653"/>
      <c r="FC555" s="653"/>
      <c r="FD555" s="653"/>
      <c r="FE555" s="653"/>
      <c r="FF555" s="653"/>
      <c r="MA555" s="311"/>
      <c r="MO555" s="311">
        <v>0</v>
      </c>
    </row>
    <row r="556" spans="1:353" s="17" customFormat="1" ht="21.75" customHeight="1">
      <c r="A556" s="202" t="s">
        <v>85</v>
      </c>
      <c r="B556" s="810" t="s">
        <v>167</v>
      </c>
      <c r="C556" s="316" t="s">
        <v>168</v>
      </c>
      <c r="D556" s="163" t="s">
        <v>88</v>
      </c>
      <c r="E556" s="163"/>
      <c r="F556" s="163"/>
      <c r="G556" s="886" t="s">
        <v>194</v>
      </c>
      <c r="H556" s="164">
        <v>0</v>
      </c>
      <c r="I556" s="166">
        <f t="shared" si="83"/>
        <v>0</v>
      </c>
      <c r="J556" s="90">
        <f t="shared" si="82"/>
        <v>0</v>
      </c>
      <c r="K556" s="164"/>
      <c r="L556" s="656">
        <v>45383</v>
      </c>
      <c r="M556" s="164"/>
      <c r="N556" s="164"/>
      <c r="O556" s="164"/>
      <c r="P556" s="164"/>
      <c r="Q556" s="164"/>
      <c r="R556" s="164"/>
      <c r="S556" s="653"/>
      <c r="T556" s="653"/>
      <c r="U556" s="653"/>
      <c r="V556" s="653"/>
      <c r="W556" s="653"/>
      <c r="X556" s="653"/>
      <c r="Y556" s="653"/>
      <c r="Z556" s="653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653"/>
      <c r="BL556" s="653"/>
      <c r="BM556" s="653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  <c r="BX556" s="653"/>
      <c r="BY556" s="653"/>
      <c r="BZ556" s="653"/>
      <c r="CA556" s="653"/>
      <c r="CB556" s="653"/>
      <c r="CC556" s="653"/>
      <c r="CD556" s="653"/>
      <c r="CE556" s="653"/>
      <c r="CF556" s="653"/>
      <c r="CG556" s="653"/>
      <c r="CH556" s="653"/>
      <c r="CI556" s="653"/>
      <c r="CJ556" s="653"/>
      <c r="CK556" s="653"/>
      <c r="CL556" s="653"/>
      <c r="CM556" s="653"/>
      <c r="CN556" s="653"/>
      <c r="CO556" s="653"/>
      <c r="CP556" s="653"/>
      <c r="CQ556" s="653"/>
      <c r="CR556" s="653"/>
      <c r="CS556" s="653"/>
      <c r="CT556" s="653"/>
      <c r="CU556" s="653"/>
      <c r="CV556" s="653"/>
      <c r="CW556" s="653"/>
      <c r="CX556" s="653"/>
      <c r="CY556" s="653"/>
      <c r="CZ556" s="653"/>
      <c r="DA556" s="653"/>
      <c r="DB556" s="653"/>
      <c r="DC556" s="653"/>
      <c r="DD556" s="653"/>
      <c r="DE556" s="653"/>
      <c r="DF556" s="653"/>
      <c r="DG556" s="653"/>
      <c r="DH556" s="653"/>
      <c r="DI556" s="653"/>
      <c r="DJ556" s="653"/>
      <c r="DK556" s="653"/>
      <c r="DL556" s="653"/>
      <c r="DM556" s="653"/>
      <c r="DN556" s="653"/>
      <c r="DO556" s="653"/>
      <c r="DP556" s="653"/>
      <c r="DQ556" s="653"/>
      <c r="DR556" s="653"/>
      <c r="DS556" s="653"/>
      <c r="DT556" s="653"/>
      <c r="DU556" s="653"/>
      <c r="DV556" s="653"/>
      <c r="DW556" s="653"/>
      <c r="DX556" s="653"/>
      <c r="DY556" s="653"/>
      <c r="DZ556" s="653"/>
      <c r="EA556" s="653"/>
      <c r="EB556" s="653"/>
      <c r="EC556" s="653"/>
      <c r="ED556" s="653"/>
      <c r="EE556" s="653"/>
      <c r="EF556" s="653"/>
      <c r="EG556" s="653"/>
      <c r="EH556" s="653"/>
      <c r="EI556" s="653"/>
      <c r="EJ556" s="653"/>
      <c r="EK556" s="653"/>
      <c r="EL556" s="653"/>
      <c r="EM556" s="653"/>
      <c r="EN556" s="653"/>
      <c r="EO556" s="653"/>
      <c r="EP556" s="653"/>
      <c r="EQ556" s="653"/>
      <c r="ER556" s="653"/>
      <c r="ES556" s="653"/>
      <c r="ET556" s="653"/>
      <c r="EU556" s="653"/>
      <c r="EV556" s="653"/>
      <c r="EW556" s="653"/>
      <c r="EX556" s="653"/>
      <c r="EY556" s="653"/>
      <c r="EZ556" s="653"/>
      <c r="FA556" s="653"/>
      <c r="FB556" s="653"/>
      <c r="FC556" s="653"/>
      <c r="FD556" s="653"/>
      <c r="FE556" s="653"/>
      <c r="FF556" s="653"/>
      <c r="MA556" s="311"/>
      <c r="MO556" s="311">
        <v>0</v>
      </c>
    </row>
    <row r="557" spans="1:353" s="17" customFormat="1" ht="21.75" customHeight="1">
      <c r="A557" s="202" t="s">
        <v>85</v>
      </c>
      <c r="B557" s="810" t="s">
        <v>169</v>
      </c>
      <c r="C557" s="316" t="s">
        <v>170</v>
      </c>
      <c r="D557" s="163" t="s">
        <v>88</v>
      </c>
      <c r="E557" s="163"/>
      <c r="F557" s="163"/>
      <c r="G557" s="886" t="s">
        <v>194</v>
      </c>
      <c r="H557" s="164">
        <v>1200</v>
      </c>
      <c r="I557" s="166">
        <f t="shared" si="83"/>
        <v>1200</v>
      </c>
      <c r="J557" s="90">
        <f t="shared" si="82"/>
        <v>0</v>
      </c>
      <c r="K557" s="164"/>
      <c r="L557" s="656">
        <v>45383</v>
      </c>
      <c r="M557" s="164"/>
      <c r="N557" s="164"/>
      <c r="O557" s="164"/>
      <c r="P557" s="164"/>
      <c r="Q557" s="164"/>
      <c r="R557" s="164"/>
      <c r="S557" s="653"/>
      <c r="T557" s="653"/>
      <c r="U557" s="653"/>
      <c r="V557" s="653"/>
      <c r="W557" s="653"/>
      <c r="X557" s="653"/>
      <c r="Y557" s="653"/>
      <c r="Z557" s="653"/>
      <c r="AA557" s="653"/>
      <c r="AB557" s="653"/>
      <c r="AC557" s="653"/>
      <c r="AD557" s="653"/>
      <c r="AE557" s="653"/>
      <c r="AF557" s="653"/>
      <c r="AG557" s="653"/>
      <c r="AH557" s="653"/>
      <c r="AI557" s="653"/>
      <c r="AJ557" s="653"/>
      <c r="AK557" s="653"/>
      <c r="AL557" s="653"/>
      <c r="AM557" s="653"/>
      <c r="AN557" s="653"/>
      <c r="AO557" s="653"/>
      <c r="AP557" s="653"/>
      <c r="AQ557" s="653"/>
      <c r="AR557" s="653"/>
      <c r="AS557" s="653"/>
      <c r="AT557" s="653"/>
      <c r="AU557" s="653"/>
      <c r="AV557" s="653"/>
      <c r="AW557" s="653"/>
      <c r="AX557" s="653"/>
      <c r="AY557" s="653"/>
      <c r="AZ557" s="653"/>
      <c r="BA557" s="653"/>
      <c r="BB557" s="653"/>
      <c r="BC557" s="653"/>
      <c r="BD557" s="653"/>
      <c r="BE557" s="653"/>
      <c r="BF557" s="653"/>
      <c r="BG557" s="653"/>
      <c r="BH557" s="653"/>
      <c r="BI557" s="653"/>
      <c r="BJ557" s="653"/>
      <c r="BK557" s="653"/>
      <c r="BL557" s="653"/>
      <c r="BM557" s="653"/>
      <c r="BN557" s="653"/>
      <c r="BO557" s="653"/>
      <c r="BP557" s="653"/>
      <c r="BQ557" s="653"/>
      <c r="BR557" s="653"/>
      <c r="BS557" s="653"/>
      <c r="BT557" s="653"/>
      <c r="BU557" s="653"/>
      <c r="BV557" s="653"/>
      <c r="BW557" s="653"/>
      <c r="BX557" s="653"/>
      <c r="BY557" s="653"/>
      <c r="BZ557" s="653"/>
      <c r="CA557" s="653"/>
      <c r="CB557" s="653"/>
      <c r="CC557" s="653"/>
      <c r="CD557" s="653"/>
      <c r="CE557" s="653"/>
      <c r="CF557" s="653"/>
      <c r="CG557" s="653"/>
      <c r="CH557" s="653"/>
      <c r="CI557" s="653"/>
      <c r="CJ557" s="653"/>
      <c r="CK557" s="653"/>
      <c r="CL557" s="653"/>
      <c r="CM557" s="653"/>
      <c r="CN557" s="653"/>
      <c r="CO557" s="653"/>
      <c r="CP557" s="653"/>
      <c r="CQ557" s="653"/>
      <c r="CR557" s="653"/>
      <c r="CS557" s="653"/>
      <c r="CT557" s="653"/>
      <c r="CU557" s="653"/>
      <c r="CV557" s="653"/>
      <c r="CW557" s="653"/>
      <c r="CX557" s="653"/>
      <c r="CY557" s="653"/>
      <c r="CZ557" s="653"/>
      <c r="DA557" s="653"/>
      <c r="DB557" s="653"/>
      <c r="DC557" s="653"/>
      <c r="DD557" s="653"/>
      <c r="DE557" s="653"/>
      <c r="DF557" s="653"/>
      <c r="DG557" s="653"/>
      <c r="DH557" s="653"/>
      <c r="DI557" s="653"/>
      <c r="DJ557" s="653"/>
      <c r="DK557" s="653"/>
      <c r="DL557" s="653"/>
      <c r="DM557" s="653"/>
      <c r="DN557" s="653"/>
      <c r="DO557" s="653"/>
      <c r="DP557" s="653"/>
      <c r="DQ557" s="653"/>
      <c r="DR557" s="653"/>
      <c r="DS557" s="653"/>
      <c r="DT557" s="653"/>
      <c r="DU557" s="653"/>
      <c r="DV557" s="653"/>
      <c r="DW557" s="653"/>
      <c r="DX557" s="653"/>
      <c r="DY557" s="653"/>
      <c r="DZ557" s="653"/>
      <c r="EA557" s="653"/>
      <c r="EB557" s="653"/>
      <c r="EC557" s="653"/>
      <c r="ED557" s="653"/>
      <c r="EE557" s="653"/>
      <c r="EF557" s="653"/>
      <c r="EG557" s="653"/>
      <c r="EH557" s="653"/>
      <c r="EI557" s="653"/>
      <c r="EJ557" s="653"/>
      <c r="EK557" s="653"/>
      <c r="EL557" s="653"/>
      <c r="EM557" s="653"/>
      <c r="EN557" s="653"/>
      <c r="EO557" s="653"/>
      <c r="EP557" s="653"/>
      <c r="EQ557" s="653"/>
      <c r="ER557" s="653"/>
      <c r="ES557" s="653"/>
      <c r="ET557" s="653"/>
      <c r="EU557" s="653"/>
      <c r="EV557" s="653"/>
      <c r="EW557" s="653"/>
      <c r="EX557" s="653"/>
      <c r="EY557" s="653"/>
      <c r="EZ557" s="653"/>
      <c r="FA557" s="653"/>
      <c r="FB557" s="653"/>
      <c r="FC557" s="653"/>
      <c r="FD557" s="653"/>
      <c r="FE557" s="653"/>
      <c r="FF557" s="653"/>
      <c r="MA557" s="311">
        <v>400</v>
      </c>
      <c r="MO557" s="311">
        <v>800</v>
      </c>
    </row>
    <row r="558" spans="1:353" s="17" customFormat="1" ht="21.75" customHeight="1">
      <c r="A558" s="202" t="s">
        <v>85</v>
      </c>
      <c r="B558" s="163"/>
      <c r="C558" s="163"/>
      <c r="D558" s="163"/>
      <c r="E558" s="163"/>
      <c r="F558" s="163"/>
      <c r="G558" s="164"/>
      <c r="H558" s="164">
        <f>SUM(H537:H557)</f>
        <v>63500</v>
      </c>
      <c r="I558" s="164">
        <f>SUM(I537:I557)</f>
        <v>63500</v>
      </c>
      <c r="J558" s="90"/>
      <c r="K558" s="164"/>
      <c r="L558" s="164"/>
      <c r="M558" s="164"/>
      <c r="N558" s="164"/>
      <c r="O558" s="164"/>
      <c r="P558" s="164"/>
      <c r="Q558" s="164"/>
      <c r="R558" s="164"/>
      <c r="S558" s="653"/>
      <c r="T558" s="653"/>
      <c r="U558" s="653"/>
      <c r="V558" s="653"/>
      <c r="W558" s="653"/>
      <c r="X558" s="653"/>
      <c r="Y558" s="653"/>
      <c r="Z558" s="653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53"/>
      <c r="BL558" s="653"/>
      <c r="BM558" s="653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  <c r="BX558" s="653"/>
      <c r="BY558" s="653"/>
      <c r="BZ558" s="653"/>
      <c r="CA558" s="653"/>
      <c r="CB558" s="653"/>
      <c r="CC558" s="653"/>
      <c r="CD558" s="653"/>
      <c r="CE558" s="653"/>
      <c r="CF558" s="653"/>
      <c r="CG558" s="653"/>
      <c r="CH558" s="653"/>
      <c r="CI558" s="653"/>
      <c r="CJ558" s="653"/>
      <c r="CK558" s="653"/>
      <c r="CL558" s="653"/>
      <c r="CM558" s="653"/>
      <c r="CN558" s="653"/>
      <c r="CO558" s="653"/>
      <c r="CP558" s="653"/>
      <c r="CQ558" s="653"/>
      <c r="CR558" s="653"/>
      <c r="CS558" s="653"/>
      <c r="CT558" s="653"/>
      <c r="CU558" s="653"/>
      <c r="CV558" s="653"/>
      <c r="CW558" s="653"/>
      <c r="CX558" s="653"/>
      <c r="CY558" s="653"/>
      <c r="CZ558" s="653"/>
      <c r="DA558" s="653"/>
      <c r="DB558" s="653"/>
      <c r="DC558" s="653"/>
      <c r="DD558" s="653"/>
      <c r="DE558" s="653"/>
      <c r="DF558" s="653"/>
      <c r="DG558" s="653"/>
      <c r="DH558" s="653"/>
      <c r="DI558" s="653"/>
      <c r="DJ558" s="653"/>
      <c r="DK558" s="653"/>
      <c r="DL558" s="653"/>
      <c r="DM558" s="653"/>
      <c r="DN558" s="653"/>
      <c r="DO558" s="653"/>
      <c r="DP558" s="653"/>
      <c r="DQ558" s="653"/>
      <c r="DR558" s="653"/>
      <c r="DS558" s="653"/>
      <c r="DT558" s="653"/>
      <c r="DU558" s="653"/>
      <c r="DV558" s="653"/>
      <c r="DW558" s="653"/>
      <c r="DX558" s="653"/>
      <c r="DY558" s="653"/>
      <c r="DZ558" s="653"/>
      <c r="EA558" s="653"/>
      <c r="EB558" s="653"/>
      <c r="EC558" s="653"/>
      <c r="ED558" s="653"/>
      <c r="EE558" s="653"/>
      <c r="EF558" s="653"/>
      <c r="EG558" s="653"/>
      <c r="EH558" s="653"/>
      <c r="EI558" s="653"/>
      <c r="EJ558" s="653"/>
      <c r="EK558" s="653"/>
      <c r="EL558" s="653"/>
      <c r="EM558" s="653"/>
      <c r="EN558" s="653"/>
      <c r="EO558" s="653"/>
      <c r="EP558" s="653"/>
      <c r="EQ558" s="653"/>
      <c r="ER558" s="653"/>
      <c r="ES558" s="653"/>
      <c r="ET558" s="653"/>
      <c r="EU558" s="653"/>
      <c r="EV558" s="653"/>
      <c r="EW558" s="653"/>
      <c r="EX558" s="653"/>
      <c r="EY558" s="653"/>
      <c r="EZ558" s="653"/>
      <c r="FA558" s="653"/>
      <c r="FB558" s="653"/>
      <c r="FC558" s="653"/>
      <c r="FD558" s="653"/>
      <c r="FE558" s="653"/>
      <c r="FF558" s="653"/>
    </row>
    <row r="559" spans="1:353" s="17" customFormat="1" ht="21.75" customHeight="1">
      <c r="A559" s="83" t="s">
        <v>85</v>
      </c>
      <c r="B559" s="151" t="s">
        <v>94</v>
      </c>
      <c r="C559" s="151" t="s">
        <v>94</v>
      </c>
      <c r="D559" s="89" t="s">
        <v>195</v>
      </c>
      <c r="E559" s="89"/>
      <c r="F559" s="89"/>
      <c r="G559" s="164" t="s">
        <v>26</v>
      </c>
      <c r="H559" s="161"/>
      <c r="I559" s="161"/>
      <c r="J559" s="90">
        <f t="shared" ref="J559:J564" si="84">SUM(O559:LS559)</f>
        <v>0</v>
      </c>
      <c r="K559" s="89"/>
      <c r="L559" s="89"/>
      <c r="M559" s="89"/>
      <c r="N559" s="164"/>
      <c r="O559" s="117"/>
      <c r="P559" s="117"/>
      <c r="Q559" s="117"/>
      <c r="R559" s="117"/>
    </row>
    <row r="560" spans="1:353" s="17" customFormat="1" ht="21.75" customHeight="1">
      <c r="A560" s="83" t="s">
        <v>85</v>
      </c>
      <c r="B560" s="151" t="s">
        <v>196</v>
      </c>
      <c r="C560" s="151" t="s">
        <v>196</v>
      </c>
      <c r="D560" s="89" t="s">
        <v>195</v>
      </c>
      <c r="E560" s="89"/>
      <c r="F560" s="89"/>
      <c r="G560" s="164" t="s">
        <v>26</v>
      </c>
      <c r="H560" s="161"/>
      <c r="I560" s="161"/>
      <c r="J560" s="90">
        <f t="shared" si="84"/>
        <v>0</v>
      </c>
      <c r="K560" s="89"/>
      <c r="L560" s="89"/>
      <c r="M560" s="89"/>
      <c r="N560" s="164"/>
      <c r="O560" s="117"/>
      <c r="P560" s="117"/>
      <c r="Q560" s="117"/>
      <c r="R560" s="117"/>
    </row>
    <row r="561" spans="1:19" s="17" customFormat="1" ht="21.75" customHeight="1">
      <c r="A561" s="83" t="s">
        <v>85</v>
      </c>
      <c r="B561" s="151" t="s">
        <v>197</v>
      </c>
      <c r="C561" s="151" t="s">
        <v>197</v>
      </c>
      <c r="D561" s="89" t="s">
        <v>195</v>
      </c>
      <c r="E561" s="89"/>
      <c r="F561" s="89"/>
      <c r="G561" s="164" t="s">
        <v>26</v>
      </c>
      <c r="H561" s="161"/>
      <c r="I561" s="161"/>
      <c r="J561" s="90">
        <f t="shared" si="84"/>
        <v>0</v>
      </c>
      <c r="K561" s="89"/>
      <c r="L561" s="89"/>
      <c r="M561" s="89"/>
      <c r="N561" s="164"/>
      <c r="O561" s="117"/>
      <c r="P561" s="117"/>
      <c r="Q561" s="117"/>
      <c r="R561" s="117"/>
    </row>
    <row r="562" spans="1:19" s="17" customFormat="1" ht="21.75" customHeight="1">
      <c r="A562" s="83" t="s">
        <v>171</v>
      </c>
      <c r="B562" s="151" t="s">
        <v>198</v>
      </c>
      <c r="C562" s="151" t="s">
        <v>198</v>
      </c>
      <c r="D562" s="89" t="s">
        <v>195</v>
      </c>
      <c r="E562" s="89"/>
      <c r="F562" s="89"/>
      <c r="G562" s="164" t="s">
        <v>26</v>
      </c>
      <c r="H562" s="161">
        <v>40</v>
      </c>
      <c r="I562" s="161"/>
      <c r="J562" s="90">
        <f t="shared" si="84"/>
        <v>0</v>
      </c>
      <c r="K562" s="89"/>
      <c r="L562" s="162">
        <v>44342</v>
      </c>
      <c r="M562" s="162">
        <v>44355</v>
      </c>
      <c r="N562" s="164"/>
      <c r="O562" s="117"/>
      <c r="P562" s="117"/>
      <c r="Q562" s="117"/>
      <c r="R562" s="117"/>
    </row>
    <row r="563" spans="1:19" s="17" customFormat="1" ht="21.75" customHeight="1">
      <c r="A563" s="83" t="s">
        <v>171</v>
      </c>
      <c r="B563" s="151" t="s">
        <v>199</v>
      </c>
      <c r="C563" s="151" t="s">
        <v>199</v>
      </c>
      <c r="D563" s="89" t="s">
        <v>195</v>
      </c>
      <c r="E563" s="89"/>
      <c r="F563" s="89"/>
      <c r="G563" s="164" t="s">
        <v>26</v>
      </c>
      <c r="H563" s="161"/>
      <c r="I563" s="161"/>
      <c r="J563" s="90">
        <f t="shared" si="84"/>
        <v>0</v>
      </c>
      <c r="K563" s="89"/>
      <c r="L563" s="162"/>
      <c r="M563" s="162"/>
      <c r="N563" s="164"/>
      <c r="O563" s="117"/>
      <c r="P563" s="117"/>
      <c r="Q563" s="117"/>
      <c r="R563" s="117"/>
    </row>
    <row r="564" spans="1:19" s="17" customFormat="1" ht="21.75" customHeight="1">
      <c r="A564" s="83" t="s">
        <v>171</v>
      </c>
      <c r="B564" s="151" t="s">
        <v>200</v>
      </c>
      <c r="C564" s="151" t="s">
        <v>200</v>
      </c>
      <c r="D564" s="89" t="s">
        <v>195</v>
      </c>
      <c r="E564" s="89"/>
      <c r="F564" s="89"/>
      <c r="G564" s="164" t="s">
        <v>26</v>
      </c>
      <c r="H564" s="161"/>
      <c r="I564" s="161"/>
      <c r="J564" s="90">
        <f t="shared" si="84"/>
        <v>0</v>
      </c>
      <c r="K564" s="89"/>
      <c r="L564" s="162"/>
      <c r="M564" s="162"/>
      <c r="N564" s="164"/>
      <c r="O564" s="117"/>
      <c r="P564" s="117"/>
      <c r="Q564" s="117"/>
      <c r="R564" s="117"/>
    </row>
    <row r="565" spans="1:19" s="17" customFormat="1" ht="21.75" customHeight="1">
      <c r="A565" s="93" t="s">
        <v>85</v>
      </c>
      <c r="B565" s="163"/>
      <c r="C565" s="163"/>
      <c r="D565" s="89" t="s">
        <v>195</v>
      </c>
      <c r="E565" s="89"/>
      <c r="F565" s="89"/>
      <c r="G565" s="164" t="s">
        <v>26</v>
      </c>
      <c r="H565" s="161"/>
      <c r="I565" s="161"/>
      <c r="J565" s="161"/>
      <c r="K565" s="89"/>
      <c r="L565" s="89"/>
      <c r="M565" s="89"/>
      <c r="N565" s="164"/>
      <c r="O565" s="117"/>
      <c r="P565" s="117"/>
      <c r="Q565" s="117"/>
      <c r="R565" s="117"/>
    </row>
    <row r="566" spans="1:19" s="17" customFormat="1" ht="21.75" customHeight="1">
      <c r="A566" s="83" t="s">
        <v>85</v>
      </c>
      <c r="B566" s="163" t="s">
        <v>201</v>
      </c>
      <c r="C566" s="163" t="s">
        <v>109</v>
      </c>
      <c r="D566" s="163" t="s">
        <v>88</v>
      </c>
      <c r="E566" s="89"/>
      <c r="F566" s="89"/>
      <c r="G566" s="164" t="s">
        <v>202</v>
      </c>
      <c r="H566" s="161">
        <v>25</v>
      </c>
      <c r="I566" s="166"/>
      <c r="J566" s="90">
        <f>SUM(O566:LS566)</f>
        <v>0</v>
      </c>
      <c r="K566" s="89">
        <v>21.02</v>
      </c>
      <c r="L566" s="162">
        <v>44390</v>
      </c>
      <c r="M566" s="162">
        <v>44407</v>
      </c>
      <c r="N566" s="164" t="s">
        <v>38</v>
      </c>
      <c r="O566" s="117"/>
      <c r="P566" s="117"/>
      <c r="Q566" s="117"/>
      <c r="R566" s="117"/>
    </row>
    <row r="567" spans="1:19" s="17" customFormat="1" ht="21.75" customHeight="1">
      <c r="A567" s="83" t="s">
        <v>85</v>
      </c>
      <c r="B567" s="163" t="s">
        <v>203</v>
      </c>
      <c r="C567" s="163" t="s">
        <v>111</v>
      </c>
      <c r="D567" s="163" t="s">
        <v>88</v>
      </c>
      <c r="E567" s="89"/>
      <c r="F567" s="89"/>
      <c r="G567" s="164" t="s">
        <v>202</v>
      </c>
      <c r="H567" s="161">
        <v>25</v>
      </c>
      <c r="I567" s="166"/>
      <c r="J567" s="90">
        <f>SUM(O567:LS567)</f>
        <v>0</v>
      </c>
      <c r="K567" s="89">
        <v>7.03</v>
      </c>
      <c r="L567" s="162">
        <v>44390</v>
      </c>
      <c r="M567" s="162">
        <v>44407</v>
      </c>
      <c r="N567" s="164" t="s">
        <v>38</v>
      </c>
      <c r="O567" s="117"/>
      <c r="P567" s="117"/>
      <c r="Q567" s="117"/>
      <c r="R567" s="117"/>
    </row>
    <row r="568" spans="1:19" s="17" customFormat="1" ht="21.75" customHeight="1">
      <c r="A568" s="93" t="s">
        <v>85</v>
      </c>
      <c r="B568" s="163"/>
      <c r="C568" s="163"/>
      <c r="D568" s="89"/>
      <c r="E568" s="89"/>
      <c r="F568" s="89"/>
      <c r="G568" s="164"/>
      <c r="H568" s="161">
        <f>SUM(H566:H567)</f>
        <v>50</v>
      </c>
      <c r="I568" s="161">
        <f>SUM(I566:I567)</f>
        <v>0</v>
      </c>
      <c r="J568" s="161">
        <f>SUM(J566:J567)</f>
        <v>0</v>
      </c>
      <c r="K568" s="89"/>
      <c r="L568" s="89"/>
      <c r="M568" s="89"/>
      <c r="N568" s="164" t="s">
        <v>38</v>
      </c>
      <c r="O568" s="117"/>
      <c r="P568" s="117"/>
      <c r="Q568" s="117"/>
      <c r="R568" s="117"/>
    </row>
    <row r="569" spans="1:19" s="17" customFormat="1" ht="21.75" customHeight="1">
      <c r="A569" s="83" t="s">
        <v>85</v>
      </c>
      <c r="B569" s="163" t="s">
        <v>204</v>
      </c>
      <c r="C569" s="163" t="s">
        <v>87</v>
      </c>
      <c r="D569" s="163" t="s">
        <v>88</v>
      </c>
      <c r="E569" s="163"/>
      <c r="F569" s="89"/>
      <c r="G569" s="164" t="s">
        <v>205</v>
      </c>
      <c r="H569" s="161">
        <v>29</v>
      </c>
      <c r="I569" s="166"/>
      <c r="J569" s="90">
        <f>SUM(O569:LS569)</f>
        <v>0</v>
      </c>
      <c r="K569" s="89">
        <v>7.03</v>
      </c>
      <c r="L569" s="162">
        <v>44386</v>
      </c>
      <c r="M569" s="162">
        <v>44445</v>
      </c>
      <c r="N569" s="164" t="s">
        <v>38</v>
      </c>
      <c r="O569" s="117"/>
      <c r="P569" s="117"/>
      <c r="Q569" s="117"/>
      <c r="R569" s="117"/>
    </row>
    <row r="570" spans="1:19" s="17" customFormat="1" ht="21.75" customHeight="1">
      <c r="A570" s="83" t="s">
        <v>85</v>
      </c>
      <c r="B570" s="163" t="s">
        <v>206</v>
      </c>
      <c r="C570" s="163" t="s">
        <v>97</v>
      </c>
      <c r="D570" s="163" t="s">
        <v>88</v>
      </c>
      <c r="E570" s="163"/>
      <c r="F570" s="89"/>
      <c r="G570" s="164" t="s">
        <v>205</v>
      </c>
      <c r="H570" s="161">
        <v>14</v>
      </c>
      <c r="I570" s="166"/>
      <c r="J570" s="90">
        <f>SUM(O570:LS570)</f>
        <v>0</v>
      </c>
      <c r="K570" s="89">
        <v>7.03</v>
      </c>
      <c r="L570" s="162">
        <v>44386</v>
      </c>
      <c r="M570" s="162">
        <v>44445</v>
      </c>
      <c r="N570" s="164" t="s">
        <v>38</v>
      </c>
      <c r="O570" s="117"/>
      <c r="P570" s="117"/>
      <c r="Q570" s="117"/>
      <c r="R570" s="117"/>
    </row>
    <row r="571" spans="1:19" s="17" customFormat="1" ht="21.75" customHeight="1" thickBot="1">
      <c r="A571" s="93" t="s">
        <v>85</v>
      </c>
      <c r="B571" s="163"/>
      <c r="C571" s="163"/>
      <c r="D571" s="163"/>
      <c r="E571" s="163"/>
      <c r="F571" s="163"/>
      <c r="G571" s="164"/>
      <c r="H571" s="89"/>
      <c r="I571" s="89"/>
      <c r="J571" s="163"/>
      <c r="K571" s="89"/>
      <c r="L571" s="89"/>
      <c r="M571" s="89"/>
      <c r="N571" s="164"/>
      <c r="O571" s="117"/>
      <c r="P571" s="117"/>
      <c r="Q571" s="117"/>
      <c r="R571" s="117"/>
    </row>
    <row r="572" spans="1:19" s="17" customFormat="1" ht="21.75" customHeight="1" thickBot="1">
      <c r="A572" s="86" t="s">
        <v>207</v>
      </c>
      <c r="B572" s="169" t="s">
        <v>208</v>
      </c>
      <c r="C572" s="4" t="s">
        <v>209</v>
      </c>
      <c r="D572" s="2" t="s">
        <v>36</v>
      </c>
      <c r="E572" s="155"/>
      <c r="F572" s="155"/>
      <c r="G572" s="467" t="s">
        <v>210</v>
      </c>
      <c r="H572" s="486">
        <v>7400</v>
      </c>
      <c r="I572" s="230">
        <f t="shared" ref="I572:I578" si="85">SUM(O572:T572)</f>
        <v>4400</v>
      </c>
      <c r="J572" s="90">
        <f t="shared" ref="J572:J578" si="86">SUM(O572:LS572)</f>
        <v>4400</v>
      </c>
      <c r="K572" s="155">
        <v>6.51</v>
      </c>
      <c r="L572" s="159">
        <v>44789</v>
      </c>
      <c r="M572" s="159">
        <v>44854</v>
      </c>
      <c r="N572" s="195" t="s">
        <v>45</v>
      </c>
      <c r="O572" s="117"/>
      <c r="P572" s="324">
        <v>1500</v>
      </c>
      <c r="Q572" s="117"/>
      <c r="R572" s="324">
        <v>1500</v>
      </c>
      <c r="S572" s="324">
        <v>1400</v>
      </c>
    </row>
    <row r="573" spans="1:19" s="17" customFormat="1" ht="21.75" customHeight="1">
      <c r="A573" s="86" t="s">
        <v>207</v>
      </c>
      <c r="B573" s="169" t="s">
        <v>211</v>
      </c>
      <c r="C573" s="4" t="s">
        <v>212</v>
      </c>
      <c r="D573" s="2" t="s">
        <v>36</v>
      </c>
      <c r="E573" s="155"/>
      <c r="F573" s="155"/>
      <c r="G573" s="467" t="s">
        <v>210</v>
      </c>
      <c r="H573" s="486">
        <v>6800</v>
      </c>
      <c r="I573" s="230">
        <f t="shared" si="85"/>
        <v>4200</v>
      </c>
      <c r="J573" s="90">
        <f t="shared" si="86"/>
        <v>4200</v>
      </c>
      <c r="K573" s="155">
        <v>5.85</v>
      </c>
      <c r="L573" s="159">
        <v>44789</v>
      </c>
      <c r="M573" s="159">
        <v>44854</v>
      </c>
      <c r="N573" s="195" t="s">
        <v>45</v>
      </c>
      <c r="O573" s="117"/>
      <c r="P573" s="324">
        <v>1200</v>
      </c>
      <c r="Q573" s="117"/>
      <c r="R573" s="324">
        <v>1200</v>
      </c>
      <c r="S573" s="324">
        <v>1800</v>
      </c>
    </row>
    <row r="574" spans="1:19" s="17" customFormat="1" ht="21.75" customHeight="1">
      <c r="A574" s="86" t="s">
        <v>207</v>
      </c>
      <c r="B574" s="169" t="s">
        <v>213</v>
      </c>
      <c r="C574" s="4" t="s">
        <v>214</v>
      </c>
      <c r="D574" s="2" t="s">
        <v>36</v>
      </c>
      <c r="E574" s="155"/>
      <c r="F574" s="155"/>
      <c r="G574" s="467" t="s">
        <v>210</v>
      </c>
      <c r="H574" s="486">
        <v>4400</v>
      </c>
      <c r="I574" s="230">
        <f t="shared" si="85"/>
        <v>2600</v>
      </c>
      <c r="J574" s="90">
        <f t="shared" si="86"/>
        <v>2600</v>
      </c>
      <c r="K574" s="155">
        <v>6.07</v>
      </c>
      <c r="L574" s="159">
        <v>44789</v>
      </c>
      <c r="M574" s="159">
        <v>44854</v>
      </c>
      <c r="N574" s="195" t="s">
        <v>45</v>
      </c>
      <c r="O574" s="117"/>
      <c r="P574" s="325">
        <v>900</v>
      </c>
      <c r="Q574" s="117"/>
      <c r="R574" s="325">
        <v>900</v>
      </c>
      <c r="S574" s="325">
        <v>800</v>
      </c>
    </row>
    <row r="575" spans="1:19" s="17" customFormat="1" ht="21.75" customHeight="1">
      <c r="A575" s="86" t="s">
        <v>207</v>
      </c>
      <c r="B575" s="169" t="s">
        <v>215</v>
      </c>
      <c r="C575" s="4" t="s">
        <v>216</v>
      </c>
      <c r="D575" s="2" t="s">
        <v>36</v>
      </c>
      <c r="E575" s="155"/>
      <c r="F575" s="155"/>
      <c r="G575" s="467" t="s">
        <v>210</v>
      </c>
      <c r="H575" s="486">
        <v>4600</v>
      </c>
      <c r="I575" s="230">
        <f t="shared" si="85"/>
        <v>2800</v>
      </c>
      <c r="J575" s="90">
        <f t="shared" si="86"/>
        <v>2800</v>
      </c>
      <c r="K575" s="155">
        <v>4.2300000000000004</v>
      </c>
      <c r="L575" s="159">
        <v>44789</v>
      </c>
      <c r="M575" s="159">
        <v>44854</v>
      </c>
      <c r="N575" s="195" t="s">
        <v>45</v>
      </c>
      <c r="O575" s="117"/>
      <c r="P575" s="325">
        <v>900</v>
      </c>
      <c r="Q575" s="117"/>
      <c r="R575" s="325">
        <v>900</v>
      </c>
      <c r="S575" s="325">
        <v>1000</v>
      </c>
    </row>
    <row r="576" spans="1:19" s="17" customFormat="1" ht="21.75" customHeight="1">
      <c r="A576" s="86" t="s">
        <v>207</v>
      </c>
      <c r="B576" s="169" t="s">
        <v>217</v>
      </c>
      <c r="C576" s="4" t="s">
        <v>218</v>
      </c>
      <c r="D576" s="2" t="s">
        <v>36</v>
      </c>
      <c r="E576" s="155"/>
      <c r="F576" s="155"/>
      <c r="G576" s="467" t="s">
        <v>210</v>
      </c>
      <c r="H576" s="486">
        <v>4600</v>
      </c>
      <c r="I576" s="230">
        <f t="shared" si="85"/>
        <v>2800</v>
      </c>
      <c r="J576" s="90">
        <f t="shared" si="86"/>
        <v>2800</v>
      </c>
      <c r="K576" s="155">
        <v>6.07</v>
      </c>
      <c r="L576" s="159">
        <v>44789</v>
      </c>
      <c r="M576" s="159">
        <v>44854</v>
      </c>
      <c r="N576" s="195" t="s">
        <v>45</v>
      </c>
      <c r="O576" s="117"/>
      <c r="P576" s="325">
        <v>900</v>
      </c>
      <c r="Q576" s="117"/>
      <c r="R576" s="325">
        <v>900</v>
      </c>
      <c r="S576" s="325">
        <v>1000</v>
      </c>
    </row>
    <row r="577" spans="1:40" s="17" customFormat="1" ht="21.75" customHeight="1">
      <c r="A577" s="86" t="s">
        <v>207</v>
      </c>
      <c r="B577" s="169" t="s">
        <v>219</v>
      </c>
      <c r="C577" s="4" t="s">
        <v>220</v>
      </c>
      <c r="D577" s="2" t="s">
        <v>36</v>
      </c>
      <c r="E577" s="155"/>
      <c r="F577" s="155"/>
      <c r="G577" s="467" t="s">
        <v>210</v>
      </c>
      <c r="H577" s="486">
        <v>4500</v>
      </c>
      <c r="I577" s="230">
        <f t="shared" si="85"/>
        <v>2700</v>
      </c>
      <c r="J577" s="90">
        <f t="shared" si="86"/>
        <v>2700</v>
      </c>
      <c r="K577" s="155">
        <v>5.79</v>
      </c>
      <c r="L577" s="159">
        <v>44789</v>
      </c>
      <c r="M577" s="159">
        <v>44854</v>
      </c>
      <c r="N577" s="195" t="s">
        <v>45</v>
      </c>
      <c r="O577" s="117"/>
      <c r="P577" s="325">
        <v>900</v>
      </c>
      <c r="Q577" s="117"/>
      <c r="R577" s="325">
        <v>900</v>
      </c>
      <c r="S577" s="325">
        <v>900</v>
      </c>
    </row>
    <row r="578" spans="1:40" s="17" customFormat="1" ht="21.75" customHeight="1">
      <c r="A578" s="86" t="s">
        <v>207</v>
      </c>
      <c r="B578" s="169" t="s">
        <v>221</v>
      </c>
      <c r="C578" s="4" t="s">
        <v>222</v>
      </c>
      <c r="D578" s="2" t="s">
        <v>36</v>
      </c>
      <c r="E578" s="155"/>
      <c r="F578" s="155"/>
      <c r="G578" s="467" t="s">
        <v>210</v>
      </c>
      <c r="H578" s="486">
        <v>4400</v>
      </c>
      <c r="I578" s="230">
        <f t="shared" si="85"/>
        <v>2700</v>
      </c>
      <c r="J578" s="90">
        <f t="shared" si="86"/>
        <v>2700</v>
      </c>
      <c r="K578" s="155">
        <v>5.79</v>
      </c>
      <c r="L578" s="159">
        <v>44789</v>
      </c>
      <c r="M578" s="159">
        <v>44854</v>
      </c>
      <c r="N578" s="195" t="s">
        <v>45</v>
      </c>
      <c r="O578" s="117"/>
      <c r="P578" s="325">
        <v>900</v>
      </c>
      <c r="Q578" s="117"/>
      <c r="R578" s="325">
        <v>900</v>
      </c>
      <c r="S578" s="325">
        <v>900</v>
      </c>
    </row>
    <row r="579" spans="1:40" s="17" customFormat="1" ht="21.75" customHeight="1">
      <c r="A579" s="152" t="s">
        <v>223</v>
      </c>
      <c r="B579" s="155"/>
      <c r="C579" s="155"/>
      <c r="D579" s="155"/>
      <c r="E579" s="155"/>
      <c r="F579" s="155"/>
      <c r="G579" s="195"/>
      <c r="H579" s="497">
        <f>SUM(H572:H578)</f>
        <v>36700</v>
      </c>
      <c r="I579" s="497">
        <f>SUM(I572:I578)</f>
        <v>22200</v>
      </c>
      <c r="J579" s="155"/>
      <c r="K579" s="155"/>
      <c r="L579" s="155"/>
      <c r="M579" s="155"/>
      <c r="N579" s="155"/>
      <c r="O579" s="117"/>
      <c r="P579" s="117"/>
      <c r="Q579" s="117"/>
      <c r="R579" s="117"/>
    </row>
    <row r="580" spans="1:40" s="17" customFormat="1" ht="21.75" customHeight="1">
      <c r="A580" s="86" t="s">
        <v>207</v>
      </c>
      <c r="B580" s="169" t="s">
        <v>208</v>
      </c>
      <c r="C580" s="4" t="s">
        <v>209</v>
      </c>
      <c r="D580" s="2" t="s">
        <v>36</v>
      </c>
      <c r="E580" s="155"/>
      <c r="F580" s="155"/>
      <c r="G580" s="195" t="s">
        <v>224</v>
      </c>
      <c r="H580" s="496">
        <v>10300</v>
      </c>
      <c r="I580" s="230">
        <f t="shared" ref="I580:I586" si="87">SUM(O580:AE580)</f>
        <v>10300</v>
      </c>
      <c r="J580" s="90">
        <f t="shared" ref="J580:J586" si="88">SUM(O580:LS580)</f>
        <v>10300</v>
      </c>
      <c r="K580" s="155">
        <v>6.51</v>
      </c>
      <c r="L580" s="159">
        <v>44850</v>
      </c>
      <c r="M580" s="159">
        <v>44883</v>
      </c>
      <c r="N580" s="195" t="s">
        <v>45</v>
      </c>
      <c r="O580" s="117"/>
      <c r="P580" s="117"/>
      <c r="Q580" s="117"/>
      <c r="R580" s="117"/>
      <c r="V580" s="369">
        <v>2500</v>
      </c>
      <c r="Z580" s="369">
        <v>2500</v>
      </c>
      <c r="AC580" s="369">
        <v>2500</v>
      </c>
      <c r="AD580" s="369">
        <v>2800</v>
      </c>
    </row>
    <row r="581" spans="1:40" s="17" customFormat="1" ht="21.75" customHeight="1">
      <c r="A581" s="86" t="s">
        <v>207</v>
      </c>
      <c r="B581" s="169" t="s">
        <v>211</v>
      </c>
      <c r="C581" s="4" t="s">
        <v>212</v>
      </c>
      <c r="D581" s="2" t="s">
        <v>36</v>
      </c>
      <c r="E581" s="155"/>
      <c r="F581" s="155"/>
      <c r="G581" s="195" t="s">
        <v>224</v>
      </c>
      <c r="H581" s="496">
        <v>11000</v>
      </c>
      <c r="I581" s="230">
        <f t="shared" si="87"/>
        <v>11000</v>
      </c>
      <c r="J581" s="90">
        <f t="shared" si="88"/>
        <v>11000</v>
      </c>
      <c r="K581" s="155">
        <v>5.85</v>
      </c>
      <c r="L581" s="159">
        <v>44850</v>
      </c>
      <c r="M581" s="159">
        <v>44883</v>
      </c>
      <c r="N581" s="195" t="s">
        <v>45</v>
      </c>
      <c r="O581" s="117"/>
      <c r="P581" s="117"/>
      <c r="Q581" s="117"/>
      <c r="R581" s="117"/>
      <c r="V581" s="369">
        <v>2700</v>
      </c>
      <c r="Z581" s="369">
        <v>2700</v>
      </c>
      <c r="AC581" s="369">
        <v>2700</v>
      </c>
      <c r="AD581" s="369">
        <v>2900</v>
      </c>
    </row>
    <row r="582" spans="1:40" s="17" customFormat="1" ht="21.75" customHeight="1">
      <c r="A582" s="86" t="s">
        <v>207</v>
      </c>
      <c r="B582" s="169" t="s">
        <v>213</v>
      </c>
      <c r="C582" s="4" t="s">
        <v>214</v>
      </c>
      <c r="D582" s="2" t="s">
        <v>36</v>
      </c>
      <c r="E582" s="155"/>
      <c r="F582" s="155"/>
      <c r="G582" s="195" t="s">
        <v>224</v>
      </c>
      <c r="H582" s="496">
        <v>5700</v>
      </c>
      <c r="I582" s="230">
        <f t="shared" si="87"/>
        <v>5700</v>
      </c>
      <c r="J582" s="90">
        <f t="shared" si="88"/>
        <v>5700</v>
      </c>
      <c r="K582" s="155">
        <v>6.07</v>
      </c>
      <c r="L582" s="159">
        <v>44850</v>
      </c>
      <c r="M582" s="159">
        <v>44883</v>
      </c>
      <c r="N582" s="195" t="s">
        <v>45</v>
      </c>
      <c r="O582" s="117"/>
      <c r="P582" s="117"/>
      <c r="Q582" s="117"/>
      <c r="R582" s="117"/>
      <c r="V582" s="369">
        <v>1400</v>
      </c>
      <c r="Z582" s="369">
        <v>1400</v>
      </c>
      <c r="AC582" s="369">
        <v>1400</v>
      </c>
      <c r="AD582" s="369">
        <v>1500</v>
      </c>
    </row>
    <row r="583" spans="1:40" s="17" customFormat="1" ht="21.75" customHeight="1">
      <c r="A583" s="86" t="s">
        <v>207</v>
      </c>
      <c r="B583" s="169" t="s">
        <v>215</v>
      </c>
      <c r="C583" s="4" t="s">
        <v>216</v>
      </c>
      <c r="D583" s="2" t="s">
        <v>36</v>
      </c>
      <c r="E583" s="155"/>
      <c r="F583" s="155"/>
      <c r="G583" s="195" t="s">
        <v>224</v>
      </c>
      <c r="H583" s="496">
        <v>5700</v>
      </c>
      <c r="I583" s="230">
        <f t="shared" si="87"/>
        <v>5700</v>
      </c>
      <c r="J583" s="90">
        <f t="shared" si="88"/>
        <v>5700</v>
      </c>
      <c r="K583" s="155">
        <v>4.2300000000000004</v>
      </c>
      <c r="L583" s="159">
        <v>44850</v>
      </c>
      <c r="M583" s="159">
        <v>44883</v>
      </c>
      <c r="N583" s="195" t="s">
        <v>45</v>
      </c>
      <c r="O583" s="117"/>
      <c r="P583" s="117"/>
      <c r="Q583" s="117"/>
      <c r="R583" s="117"/>
      <c r="V583" s="369">
        <v>1400</v>
      </c>
      <c r="Z583" s="369">
        <v>1400</v>
      </c>
      <c r="AC583" s="369">
        <v>1400</v>
      </c>
      <c r="AD583" s="369">
        <v>1500</v>
      </c>
    </row>
    <row r="584" spans="1:40" s="17" customFormat="1" ht="21.75" customHeight="1">
      <c r="A584" s="86" t="s">
        <v>207</v>
      </c>
      <c r="B584" s="169" t="s">
        <v>217</v>
      </c>
      <c r="C584" s="4" t="s">
        <v>218</v>
      </c>
      <c r="D584" s="2" t="s">
        <v>36</v>
      </c>
      <c r="E584" s="155"/>
      <c r="F584" s="155"/>
      <c r="G584" s="195" t="s">
        <v>224</v>
      </c>
      <c r="H584" s="496">
        <v>5500</v>
      </c>
      <c r="I584" s="230">
        <f t="shared" si="87"/>
        <v>5500</v>
      </c>
      <c r="J584" s="90">
        <f t="shared" si="88"/>
        <v>5500</v>
      </c>
      <c r="K584" s="155">
        <v>6.07</v>
      </c>
      <c r="L584" s="159">
        <v>44850</v>
      </c>
      <c r="M584" s="159">
        <v>44883</v>
      </c>
      <c r="N584" s="195" t="s">
        <v>45</v>
      </c>
      <c r="O584" s="117"/>
      <c r="P584" s="117"/>
      <c r="Q584" s="117"/>
      <c r="R584" s="117"/>
      <c r="V584" s="369">
        <v>1400</v>
      </c>
      <c r="Z584" s="369">
        <v>1400</v>
      </c>
      <c r="AC584" s="369">
        <v>1400</v>
      </c>
      <c r="AD584" s="369">
        <v>1300</v>
      </c>
    </row>
    <row r="585" spans="1:40" s="17" customFormat="1" ht="21.75" customHeight="1">
      <c r="A585" s="86" t="s">
        <v>207</v>
      </c>
      <c r="B585" s="169" t="s">
        <v>219</v>
      </c>
      <c r="C585" s="4" t="s">
        <v>220</v>
      </c>
      <c r="D585" s="2" t="s">
        <v>36</v>
      </c>
      <c r="E585" s="155"/>
      <c r="F585" s="155"/>
      <c r="G585" s="195" t="s">
        <v>224</v>
      </c>
      <c r="H585" s="496">
        <v>5600</v>
      </c>
      <c r="I585" s="230">
        <f t="shared" si="87"/>
        <v>5600</v>
      </c>
      <c r="J585" s="90">
        <f t="shared" si="88"/>
        <v>5600</v>
      </c>
      <c r="K585" s="155">
        <v>5.79</v>
      </c>
      <c r="L585" s="159">
        <v>44850</v>
      </c>
      <c r="M585" s="159">
        <v>44883</v>
      </c>
      <c r="N585" s="195" t="s">
        <v>45</v>
      </c>
      <c r="O585" s="117"/>
      <c r="P585" s="117"/>
      <c r="Q585" s="117"/>
      <c r="R585" s="117"/>
      <c r="V585" s="369">
        <v>1400</v>
      </c>
      <c r="Z585" s="369">
        <v>1400</v>
      </c>
      <c r="AC585" s="369">
        <v>1400</v>
      </c>
      <c r="AD585" s="369">
        <v>1400</v>
      </c>
    </row>
    <row r="586" spans="1:40" s="17" customFormat="1" ht="21.75" customHeight="1">
      <c r="A586" s="86" t="s">
        <v>207</v>
      </c>
      <c r="B586" s="169" t="s">
        <v>221</v>
      </c>
      <c r="C586" s="4" t="s">
        <v>222</v>
      </c>
      <c r="D586" s="2" t="s">
        <v>36</v>
      </c>
      <c r="E586" s="155"/>
      <c r="F586" s="155"/>
      <c r="G586" s="195" t="s">
        <v>224</v>
      </c>
      <c r="H586" s="496">
        <v>5800</v>
      </c>
      <c r="I586" s="230">
        <f t="shared" si="87"/>
        <v>5800</v>
      </c>
      <c r="J586" s="90">
        <f t="shared" si="88"/>
        <v>5800</v>
      </c>
      <c r="K586" s="155">
        <v>5.79</v>
      </c>
      <c r="L586" s="159">
        <v>44850</v>
      </c>
      <c r="M586" s="159">
        <v>44883</v>
      </c>
      <c r="N586" s="195" t="s">
        <v>45</v>
      </c>
      <c r="O586" s="117"/>
      <c r="P586" s="117"/>
      <c r="Q586" s="117"/>
      <c r="R586" s="117"/>
      <c r="V586" s="369">
        <v>1400</v>
      </c>
      <c r="Z586" s="369">
        <v>1400</v>
      </c>
      <c r="AC586" s="369">
        <v>1400</v>
      </c>
      <c r="AD586" s="369">
        <v>1600</v>
      </c>
    </row>
    <row r="587" spans="1:40" s="17" customFormat="1" ht="21.75" customHeight="1">
      <c r="A587" s="152" t="s">
        <v>223</v>
      </c>
      <c r="B587" s="155"/>
      <c r="C587" s="155"/>
      <c r="D587" s="155"/>
      <c r="E587" s="155"/>
      <c r="F587" s="155"/>
      <c r="G587" s="195"/>
      <c r="H587" s="497">
        <f>SUM(H580:H586)</f>
        <v>49600</v>
      </c>
      <c r="I587" s="497">
        <f>SUM(I580:I586)</f>
        <v>49600</v>
      </c>
      <c r="J587" s="155"/>
      <c r="K587" s="155"/>
      <c r="L587" s="155"/>
      <c r="M587" s="155"/>
      <c r="N587" s="195" t="s">
        <v>45</v>
      </c>
      <c r="O587" s="117"/>
      <c r="P587" s="117"/>
      <c r="Q587" s="117"/>
      <c r="R587" s="117"/>
    </row>
    <row r="588" spans="1:40" s="17" customFormat="1" ht="21.75" customHeight="1">
      <c r="A588" s="86" t="s">
        <v>207</v>
      </c>
      <c r="B588" s="169" t="s">
        <v>208</v>
      </c>
      <c r="C588" s="4" t="s">
        <v>209</v>
      </c>
      <c r="D588" s="2" t="s">
        <v>36</v>
      </c>
      <c r="E588" s="155"/>
      <c r="F588" s="155"/>
      <c r="G588" s="195" t="s">
        <v>225</v>
      </c>
      <c r="H588" s="659">
        <v>7600</v>
      </c>
      <c r="I588" s="497">
        <f t="shared" ref="I588:I594" si="89">SUM(AD588:AZ588)</f>
        <v>7600</v>
      </c>
      <c r="J588" s="90">
        <f t="shared" ref="J588:J594" si="90">SUM(O588:LS588)</f>
        <v>7600</v>
      </c>
      <c r="K588" s="155">
        <v>6.37</v>
      </c>
      <c r="L588" s="159">
        <v>44880</v>
      </c>
      <c r="M588" s="159">
        <v>44914</v>
      </c>
      <c r="N588" s="195" t="s">
        <v>45</v>
      </c>
      <c r="O588" s="117"/>
      <c r="P588" s="117"/>
      <c r="Q588" s="117"/>
      <c r="R588" s="117"/>
      <c r="AK588" s="369">
        <v>2500</v>
      </c>
      <c r="AL588" s="369">
        <v>2500</v>
      </c>
      <c r="AN588" s="369">
        <v>2600</v>
      </c>
    </row>
    <row r="589" spans="1:40" s="17" customFormat="1" ht="21.75" customHeight="1">
      <c r="A589" s="86" t="s">
        <v>207</v>
      </c>
      <c r="B589" s="169" t="s">
        <v>211</v>
      </c>
      <c r="C589" s="4" t="s">
        <v>212</v>
      </c>
      <c r="D589" s="2" t="s">
        <v>36</v>
      </c>
      <c r="E589" s="155"/>
      <c r="F589" s="155"/>
      <c r="G589" s="195" t="s">
        <v>225</v>
      </c>
      <c r="H589" s="659">
        <v>8000</v>
      </c>
      <c r="I589" s="497">
        <f t="shared" si="89"/>
        <v>8000</v>
      </c>
      <c r="J589" s="90">
        <f t="shared" si="90"/>
        <v>8000</v>
      </c>
      <c r="K589" s="155">
        <v>5.67</v>
      </c>
      <c r="L589" s="159">
        <v>44880</v>
      </c>
      <c r="M589" s="159">
        <v>44914</v>
      </c>
      <c r="N589" s="195" t="s">
        <v>45</v>
      </c>
      <c r="O589" s="117"/>
      <c r="P589" s="117"/>
      <c r="Q589" s="117"/>
      <c r="R589" s="117"/>
      <c r="AK589" s="369">
        <v>2700</v>
      </c>
      <c r="AL589" s="369">
        <v>2700</v>
      </c>
      <c r="AN589" s="369">
        <v>2600</v>
      </c>
    </row>
    <row r="590" spans="1:40" s="17" customFormat="1" ht="21.75" customHeight="1">
      <c r="A590" s="86" t="s">
        <v>207</v>
      </c>
      <c r="B590" s="169" t="s">
        <v>213</v>
      </c>
      <c r="C590" s="4" t="s">
        <v>214</v>
      </c>
      <c r="D590" s="2" t="s">
        <v>36</v>
      </c>
      <c r="E590" s="155"/>
      <c r="F590" s="155"/>
      <c r="G590" s="195" t="s">
        <v>225</v>
      </c>
      <c r="H590" s="659">
        <v>2200</v>
      </c>
      <c r="I590" s="497">
        <f t="shared" si="89"/>
        <v>2200</v>
      </c>
      <c r="J590" s="90">
        <f t="shared" si="90"/>
        <v>2200</v>
      </c>
      <c r="K590" s="155">
        <v>5.89</v>
      </c>
      <c r="L590" s="159">
        <v>44880</v>
      </c>
      <c r="M590" s="159">
        <v>44914</v>
      </c>
      <c r="N590" s="195" t="s">
        <v>45</v>
      </c>
      <c r="O590" s="117"/>
      <c r="P590" s="117"/>
      <c r="Q590" s="117"/>
      <c r="R590" s="117"/>
      <c r="AK590" s="369">
        <v>700</v>
      </c>
      <c r="AL590" s="369">
        <v>700</v>
      </c>
      <c r="AN590" s="369">
        <v>800</v>
      </c>
    </row>
    <row r="591" spans="1:40" s="17" customFormat="1" ht="21.75" customHeight="1">
      <c r="A591" s="86" t="s">
        <v>207</v>
      </c>
      <c r="B591" s="169" t="s">
        <v>215</v>
      </c>
      <c r="C591" s="4" t="s">
        <v>216</v>
      </c>
      <c r="D591" s="2" t="s">
        <v>36</v>
      </c>
      <c r="E591" s="155"/>
      <c r="F591" s="155"/>
      <c r="G591" s="195" t="s">
        <v>225</v>
      </c>
      <c r="H591" s="659">
        <v>1500</v>
      </c>
      <c r="I591" s="497">
        <f t="shared" si="89"/>
        <v>1500</v>
      </c>
      <c r="J591" s="90">
        <f t="shared" si="90"/>
        <v>1500</v>
      </c>
      <c r="K591" s="155">
        <v>4.0999999999999996</v>
      </c>
      <c r="L591" s="159">
        <v>44880</v>
      </c>
      <c r="M591" s="159">
        <v>44914</v>
      </c>
      <c r="N591" s="195" t="s">
        <v>45</v>
      </c>
      <c r="O591" s="117"/>
      <c r="P591" s="117"/>
      <c r="Q591" s="117"/>
      <c r="R591" s="117"/>
      <c r="AK591" s="369">
        <v>500</v>
      </c>
      <c r="AL591" s="369">
        <v>500</v>
      </c>
      <c r="AN591" s="369">
        <v>500</v>
      </c>
    </row>
    <row r="592" spans="1:40" s="17" customFormat="1" ht="21.75" customHeight="1">
      <c r="A592" s="86" t="s">
        <v>207</v>
      </c>
      <c r="B592" s="169" t="s">
        <v>217</v>
      </c>
      <c r="C592" s="4" t="s">
        <v>218</v>
      </c>
      <c r="D592" s="2" t="s">
        <v>36</v>
      </c>
      <c r="E592" s="155"/>
      <c r="F592" s="155"/>
      <c r="G592" s="195" t="s">
        <v>225</v>
      </c>
      <c r="H592" s="659">
        <v>2300</v>
      </c>
      <c r="I592" s="497">
        <f t="shared" si="89"/>
        <v>2300</v>
      </c>
      <c r="J592" s="90">
        <f t="shared" si="90"/>
        <v>2300</v>
      </c>
      <c r="K592" s="155">
        <v>5.89</v>
      </c>
      <c r="L592" s="159">
        <v>44880</v>
      </c>
      <c r="M592" s="159">
        <v>44914</v>
      </c>
      <c r="N592" s="195" t="s">
        <v>45</v>
      </c>
      <c r="O592" s="117"/>
      <c r="P592" s="117"/>
      <c r="Q592" s="117"/>
      <c r="R592" s="117"/>
      <c r="AK592" s="369">
        <v>800</v>
      </c>
      <c r="AL592" s="369">
        <v>700</v>
      </c>
      <c r="AN592" s="369">
        <v>800</v>
      </c>
    </row>
    <row r="593" spans="1:69" s="17" customFormat="1" ht="21.75" customHeight="1">
      <c r="A593" s="86" t="s">
        <v>207</v>
      </c>
      <c r="B593" s="169" t="s">
        <v>219</v>
      </c>
      <c r="C593" s="4" t="s">
        <v>220</v>
      </c>
      <c r="D593" s="2" t="s">
        <v>36</v>
      </c>
      <c r="E593" s="155"/>
      <c r="F593" s="155"/>
      <c r="G593" s="195" t="s">
        <v>225</v>
      </c>
      <c r="H593" s="659">
        <v>2200</v>
      </c>
      <c r="I593" s="497">
        <f t="shared" si="89"/>
        <v>2200</v>
      </c>
      <c r="J593" s="90">
        <f t="shared" si="90"/>
        <v>2200</v>
      </c>
      <c r="K593" s="155">
        <v>5.62</v>
      </c>
      <c r="L593" s="159">
        <v>44880</v>
      </c>
      <c r="M593" s="159">
        <v>44914</v>
      </c>
      <c r="N593" s="195" t="s">
        <v>45</v>
      </c>
      <c r="O593" s="117"/>
      <c r="P593" s="117"/>
      <c r="Q593" s="117"/>
      <c r="R593" s="117"/>
      <c r="AK593" s="369">
        <v>700</v>
      </c>
      <c r="AL593" s="369">
        <v>700</v>
      </c>
      <c r="AN593" s="369">
        <v>800</v>
      </c>
    </row>
    <row r="594" spans="1:69" s="17" customFormat="1" ht="21.75" customHeight="1">
      <c r="A594" s="86" t="s">
        <v>207</v>
      </c>
      <c r="B594" s="169" t="s">
        <v>221</v>
      </c>
      <c r="C594" s="4" t="s">
        <v>222</v>
      </c>
      <c r="D594" s="2" t="s">
        <v>36</v>
      </c>
      <c r="E594" s="155"/>
      <c r="F594" s="155"/>
      <c r="G594" s="195" t="s">
        <v>225</v>
      </c>
      <c r="H594" s="659">
        <v>1900</v>
      </c>
      <c r="I594" s="497">
        <f t="shared" si="89"/>
        <v>1900</v>
      </c>
      <c r="J594" s="90">
        <f t="shared" si="90"/>
        <v>1900</v>
      </c>
      <c r="K594" s="155">
        <v>5.62</v>
      </c>
      <c r="L594" s="159">
        <v>44880</v>
      </c>
      <c r="M594" s="159">
        <v>44914</v>
      </c>
      <c r="N594" s="195" t="s">
        <v>45</v>
      </c>
      <c r="O594" s="117"/>
      <c r="P594" s="117"/>
      <c r="Q594" s="117"/>
      <c r="R594" s="117"/>
      <c r="AK594" s="369">
        <v>600</v>
      </c>
      <c r="AL594" s="369">
        <v>700</v>
      </c>
      <c r="AN594" s="369">
        <v>600</v>
      </c>
    </row>
    <row r="595" spans="1:69" s="17" customFormat="1" ht="21.75" customHeight="1">
      <c r="A595" s="152" t="s">
        <v>223</v>
      </c>
      <c r="B595" s="155"/>
      <c r="C595" s="155"/>
      <c r="D595" s="155"/>
      <c r="E595" s="155"/>
      <c r="F595" s="155"/>
      <c r="G595" s="195"/>
      <c r="H595" s="497">
        <f>SUM(H588:H594)</f>
        <v>25700</v>
      </c>
      <c r="I595" s="497">
        <f>SUM(I588:I594)</f>
        <v>25700</v>
      </c>
      <c r="J595" s="155"/>
      <c r="K595" s="155"/>
      <c r="L595" s="155"/>
      <c r="M595" s="155"/>
      <c r="N595" s="155"/>
      <c r="O595" s="155"/>
      <c r="P595" s="155"/>
      <c r="Q595" s="155"/>
      <c r="R595" s="155"/>
      <c r="S595" s="155"/>
      <c r="T595" s="155"/>
      <c r="U595" s="155"/>
      <c r="V595" s="155"/>
      <c r="W595" s="155"/>
      <c r="X595" s="155"/>
      <c r="Y595" s="155"/>
    </row>
    <row r="596" spans="1:69" s="17" customFormat="1" ht="21.75" customHeight="1">
      <c r="A596" s="86" t="s">
        <v>207</v>
      </c>
      <c r="B596" s="169" t="s">
        <v>208</v>
      </c>
      <c r="C596" s="4" t="s">
        <v>209</v>
      </c>
      <c r="D596" s="2" t="s">
        <v>36</v>
      </c>
      <c r="E596" s="155"/>
      <c r="F596" s="155"/>
      <c r="G596" s="195" t="s">
        <v>226</v>
      </c>
      <c r="H596" s="659">
        <v>11100</v>
      </c>
      <c r="I596" s="497">
        <f t="shared" ref="I596:I602" si="91">SUM(AD596:AZ596)</f>
        <v>11100</v>
      </c>
      <c r="J596" s="90">
        <f t="shared" ref="J596:J602" si="92">SUM(O596:LS596)</f>
        <v>11100</v>
      </c>
      <c r="K596" s="322">
        <v>6.37</v>
      </c>
      <c r="L596" s="159">
        <v>44914</v>
      </c>
      <c r="M596" s="159">
        <v>44581</v>
      </c>
      <c r="N596" s="195" t="s">
        <v>45</v>
      </c>
      <c r="O596" s="155"/>
      <c r="P596" s="155"/>
      <c r="Q596" s="155"/>
      <c r="R596" s="155"/>
      <c r="S596" s="101"/>
      <c r="T596" s="101"/>
      <c r="U596" s="101"/>
      <c r="V596" s="101"/>
      <c r="W596" s="101"/>
      <c r="X596" s="101"/>
      <c r="Y596" s="101"/>
      <c r="AQ596" s="369">
        <v>3800</v>
      </c>
      <c r="AU596" s="369">
        <v>3800</v>
      </c>
      <c r="AV596" s="369">
        <v>3500</v>
      </c>
    </row>
    <row r="597" spans="1:69" s="17" customFormat="1" ht="21.75" customHeight="1">
      <c r="A597" s="86" t="s">
        <v>207</v>
      </c>
      <c r="B597" s="169" t="s">
        <v>211</v>
      </c>
      <c r="C597" s="4" t="s">
        <v>212</v>
      </c>
      <c r="D597" s="2" t="s">
        <v>36</v>
      </c>
      <c r="E597" s="155"/>
      <c r="F597" s="155"/>
      <c r="G597" s="195" t="s">
        <v>226</v>
      </c>
      <c r="H597" s="659">
        <v>11600</v>
      </c>
      <c r="I597" s="497">
        <f t="shared" si="91"/>
        <v>11600</v>
      </c>
      <c r="J597" s="90">
        <f t="shared" si="92"/>
        <v>11600</v>
      </c>
      <c r="K597" s="322">
        <v>5.67</v>
      </c>
      <c r="L597" s="159">
        <v>44914</v>
      </c>
      <c r="M597" s="159">
        <v>44581</v>
      </c>
      <c r="N597" s="195" t="s">
        <v>45</v>
      </c>
      <c r="O597" s="155"/>
      <c r="P597" s="155"/>
      <c r="Q597" s="155"/>
      <c r="R597" s="155"/>
      <c r="S597" s="101"/>
      <c r="T597" s="101"/>
      <c r="U597" s="101"/>
      <c r="V597" s="101"/>
      <c r="W597" s="101"/>
      <c r="X597" s="101"/>
      <c r="Y597" s="101"/>
      <c r="AQ597" s="369">
        <v>3800</v>
      </c>
      <c r="AU597" s="369">
        <v>3800</v>
      </c>
      <c r="AV597" s="369">
        <v>4000</v>
      </c>
    </row>
    <row r="598" spans="1:69" s="17" customFormat="1" ht="21.75" customHeight="1">
      <c r="A598" s="86" t="s">
        <v>207</v>
      </c>
      <c r="B598" s="169" t="s">
        <v>213</v>
      </c>
      <c r="C598" s="4" t="s">
        <v>214</v>
      </c>
      <c r="D598" s="2" t="s">
        <v>36</v>
      </c>
      <c r="E598" s="155"/>
      <c r="F598" s="155"/>
      <c r="G598" s="195" t="s">
        <v>226</v>
      </c>
      <c r="H598" s="659">
        <v>5900</v>
      </c>
      <c r="I598" s="497">
        <f t="shared" si="91"/>
        <v>5900</v>
      </c>
      <c r="J598" s="90">
        <f t="shared" si="92"/>
        <v>5900</v>
      </c>
      <c r="K598" s="322">
        <v>5.89</v>
      </c>
      <c r="L598" s="159">
        <v>44914</v>
      </c>
      <c r="M598" s="159">
        <v>44581</v>
      </c>
      <c r="N598" s="195" t="s">
        <v>45</v>
      </c>
      <c r="O598" s="155"/>
      <c r="P598" s="155"/>
      <c r="Q598" s="155"/>
      <c r="R598" s="155"/>
      <c r="S598" s="101"/>
      <c r="T598" s="101"/>
      <c r="U598" s="101"/>
      <c r="V598" s="101"/>
      <c r="W598" s="101"/>
      <c r="X598" s="101"/>
      <c r="Y598" s="101"/>
      <c r="AQ598" s="369">
        <v>1900</v>
      </c>
      <c r="AU598" s="369">
        <v>1900</v>
      </c>
      <c r="AV598" s="369">
        <v>2100</v>
      </c>
    </row>
    <row r="599" spans="1:69" s="17" customFormat="1" ht="21.75" customHeight="1">
      <c r="A599" s="86" t="s">
        <v>207</v>
      </c>
      <c r="B599" s="169" t="s">
        <v>215</v>
      </c>
      <c r="C599" s="4" t="s">
        <v>216</v>
      </c>
      <c r="D599" s="2" t="s">
        <v>36</v>
      </c>
      <c r="E599" s="155"/>
      <c r="F599" s="155"/>
      <c r="G599" s="195" t="s">
        <v>226</v>
      </c>
      <c r="H599" s="659">
        <v>5300</v>
      </c>
      <c r="I599" s="497">
        <f t="shared" si="91"/>
        <v>5300</v>
      </c>
      <c r="J599" s="90">
        <f t="shared" si="92"/>
        <v>5300</v>
      </c>
      <c r="K599" s="322">
        <v>4.0999999999999996</v>
      </c>
      <c r="L599" s="159">
        <v>44914</v>
      </c>
      <c r="M599" s="159">
        <v>44581</v>
      </c>
      <c r="N599" s="195" t="s">
        <v>45</v>
      </c>
      <c r="O599" s="155"/>
      <c r="P599" s="155"/>
      <c r="Q599" s="155"/>
      <c r="R599" s="155"/>
      <c r="S599" s="101"/>
      <c r="T599" s="101"/>
      <c r="U599" s="101"/>
      <c r="V599" s="101"/>
      <c r="W599" s="101"/>
      <c r="X599" s="101"/>
      <c r="Y599" s="101"/>
      <c r="AQ599" s="369">
        <v>1900</v>
      </c>
      <c r="AU599" s="369">
        <v>1900</v>
      </c>
      <c r="AV599" s="369">
        <v>1500</v>
      </c>
    </row>
    <row r="600" spans="1:69" s="17" customFormat="1" ht="21.75" customHeight="1">
      <c r="A600" s="86" t="s">
        <v>207</v>
      </c>
      <c r="B600" s="169" t="s">
        <v>217</v>
      </c>
      <c r="C600" s="4" t="s">
        <v>218</v>
      </c>
      <c r="D600" s="2" t="s">
        <v>36</v>
      </c>
      <c r="E600" s="155"/>
      <c r="F600" s="155"/>
      <c r="G600" s="195" t="s">
        <v>226</v>
      </c>
      <c r="H600" s="659">
        <v>5900</v>
      </c>
      <c r="I600" s="497">
        <f t="shared" si="91"/>
        <v>5900</v>
      </c>
      <c r="J600" s="90">
        <f t="shared" si="92"/>
        <v>5900</v>
      </c>
      <c r="K600" s="322">
        <v>5.89</v>
      </c>
      <c r="L600" s="159">
        <v>44914</v>
      </c>
      <c r="M600" s="159">
        <v>44581</v>
      </c>
      <c r="N600" s="195" t="s">
        <v>45</v>
      </c>
      <c r="O600" s="155"/>
      <c r="P600" s="155"/>
      <c r="Q600" s="155"/>
      <c r="R600" s="155"/>
      <c r="S600" s="101"/>
      <c r="T600" s="101"/>
      <c r="U600" s="101"/>
      <c r="V600" s="101"/>
      <c r="W600" s="101"/>
      <c r="X600" s="101"/>
      <c r="Y600" s="101"/>
      <c r="AQ600" s="369">
        <v>1900</v>
      </c>
      <c r="AU600" s="369">
        <v>1900</v>
      </c>
      <c r="AV600" s="369">
        <v>2100</v>
      </c>
    </row>
    <row r="601" spans="1:69" s="17" customFormat="1" ht="21.75" customHeight="1">
      <c r="A601" s="86" t="s">
        <v>207</v>
      </c>
      <c r="B601" s="169" t="s">
        <v>219</v>
      </c>
      <c r="C601" s="4" t="s">
        <v>220</v>
      </c>
      <c r="D601" s="2" t="s">
        <v>36</v>
      </c>
      <c r="E601" s="155"/>
      <c r="F601" s="155"/>
      <c r="G601" s="195" t="s">
        <v>226</v>
      </c>
      <c r="H601" s="659">
        <v>6000</v>
      </c>
      <c r="I601" s="497">
        <f t="shared" si="91"/>
        <v>6000</v>
      </c>
      <c r="J601" s="90">
        <f t="shared" si="92"/>
        <v>6000</v>
      </c>
      <c r="K601" s="322">
        <v>5.62</v>
      </c>
      <c r="L601" s="159">
        <v>44914</v>
      </c>
      <c r="M601" s="159">
        <v>44581</v>
      </c>
      <c r="N601" s="195" t="s">
        <v>45</v>
      </c>
      <c r="O601" s="155"/>
      <c r="P601" s="155"/>
      <c r="Q601" s="155"/>
      <c r="R601" s="155"/>
      <c r="S601" s="101"/>
      <c r="T601" s="101"/>
      <c r="U601" s="101"/>
      <c r="V601" s="101"/>
      <c r="W601" s="101"/>
      <c r="X601" s="101"/>
      <c r="Y601" s="101"/>
      <c r="AQ601" s="369">
        <v>2000</v>
      </c>
      <c r="AU601" s="369">
        <v>2000</v>
      </c>
      <c r="AV601" s="369">
        <v>2000</v>
      </c>
    </row>
    <row r="602" spans="1:69" s="17" customFormat="1" ht="21.75" customHeight="1">
      <c r="A602" s="86" t="s">
        <v>207</v>
      </c>
      <c r="B602" s="169" t="s">
        <v>221</v>
      </c>
      <c r="C602" s="4" t="s">
        <v>222</v>
      </c>
      <c r="D602" s="2" t="s">
        <v>36</v>
      </c>
      <c r="E602" s="155"/>
      <c r="F602" s="155"/>
      <c r="G602" s="195" t="s">
        <v>226</v>
      </c>
      <c r="H602" s="659">
        <v>6300</v>
      </c>
      <c r="I602" s="497">
        <f t="shared" si="91"/>
        <v>6300</v>
      </c>
      <c r="J602" s="90">
        <f t="shared" si="92"/>
        <v>6300</v>
      </c>
      <c r="K602" s="322">
        <v>5.62</v>
      </c>
      <c r="L602" s="159">
        <v>44914</v>
      </c>
      <c r="M602" s="159">
        <v>44581</v>
      </c>
      <c r="N602" s="195" t="s">
        <v>45</v>
      </c>
      <c r="O602" s="155"/>
      <c r="P602" s="155"/>
      <c r="Q602" s="155"/>
      <c r="R602" s="155"/>
      <c r="S602" s="101"/>
      <c r="T602" s="101"/>
      <c r="U602" s="101"/>
      <c r="V602" s="101"/>
      <c r="W602" s="101"/>
      <c r="X602" s="101"/>
      <c r="Y602" s="101"/>
      <c r="AQ602" s="369">
        <v>2000</v>
      </c>
      <c r="AU602" s="369">
        <v>2000</v>
      </c>
      <c r="AV602" s="369">
        <v>2300</v>
      </c>
    </row>
    <row r="603" spans="1:69" s="17" customFormat="1" ht="21.75" customHeight="1">
      <c r="A603" s="152" t="s">
        <v>223</v>
      </c>
      <c r="B603" s="155"/>
      <c r="C603" s="155"/>
      <c r="D603" s="155"/>
      <c r="E603" s="155"/>
      <c r="F603" s="155"/>
      <c r="G603" s="195"/>
      <c r="H603" s="497">
        <f>SUM(H596:H602)</f>
        <v>52100</v>
      </c>
      <c r="I603" s="497">
        <f>SUM(I596:I602)</f>
        <v>52100</v>
      </c>
      <c r="J603" s="155"/>
      <c r="K603" s="155"/>
      <c r="L603" s="155"/>
      <c r="M603" s="155"/>
      <c r="N603" s="155"/>
      <c r="O603" s="155"/>
      <c r="P603" s="155"/>
      <c r="Q603" s="155"/>
      <c r="R603" s="155"/>
      <c r="S603" s="155"/>
      <c r="T603" s="155"/>
      <c r="U603" s="155"/>
      <c r="V603" s="155"/>
      <c r="W603" s="155"/>
      <c r="X603" s="155"/>
      <c r="Y603" s="155"/>
      <c r="Z603" s="155"/>
    </row>
    <row r="604" spans="1:69" s="17" customFormat="1" ht="21.75" customHeight="1">
      <c r="A604" s="86" t="s">
        <v>207</v>
      </c>
      <c r="B604" s="169" t="s">
        <v>208</v>
      </c>
      <c r="C604" s="4" t="s">
        <v>209</v>
      </c>
      <c r="D604" s="2" t="s">
        <v>36</v>
      </c>
      <c r="E604" s="155"/>
      <c r="F604" s="155"/>
      <c r="G604" s="815" t="s">
        <v>227</v>
      </c>
      <c r="H604" s="659">
        <v>12400</v>
      </c>
      <c r="I604" s="497">
        <f t="shared" ref="I604:I610" si="93">SUM(AD604:BS604)</f>
        <v>12400</v>
      </c>
      <c r="J604" s="90">
        <f t="shared" ref="J604:J610" si="94">SUM(O604:LS604)</f>
        <v>12400</v>
      </c>
      <c r="K604" s="322">
        <v>6.37</v>
      </c>
      <c r="L604" s="159">
        <v>44942</v>
      </c>
      <c r="M604" s="159">
        <v>44977</v>
      </c>
      <c r="N604" s="195" t="s">
        <v>45</v>
      </c>
      <c r="O604" s="155"/>
      <c r="P604" s="155"/>
      <c r="Q604" s="155"/>
      <c r="R604" s="155"/>
      <c r="S604" s="101"/>
      <c r="T604" s="101"/>
      <c r="U604" s="101"/>
      <c r="V604" s="101"/>
      <c r="W604" s="101"/>
      <c r="X604" s="101"/>
      <c r="Y604" s="101"/>
      <c r="Z604" s="101"/>
      <c r="BI604" s="369">
        <v>4000</v>
      </c>
      <c r="BM604" s="17">
        <v>4000</v>
      </c>
      <c r="BQ604" s="17">
        <v>4400</v>
      </c>
    </row>
    <row r="605" spans="1:69" s="17" customFormat="1" ht="21.75" customHeight="1">
      <c r="A605" s="86" t="s">
        <v>207</v>
      </c>
      <c r="B605" s="169" t="s">
        <v>211</v>
      </c>
      <c r="C605" s="4" t="s">
        <v>212</v>
      </c>
      <c r="D605" s="2" t="s">
        <v>36</v>
      </c>
      <c r="E605" s="155"/>
      <c r="F605" s="155"/>
      <c r="G605" s="815" t="s">
        <v>227</v>
      </c>
      <c r="H605" s="659">
        <v>11300</v>
      </c>
      <c r="I605" s="497">
        <f t="shared" si="93"/>
        <v>11300</v>
      </c>
      <c r="J605" s="90">
        <f t="shared" si="94"/>
        <v>11300</v>
      </c>
      <c r="K605" s="322">
        <v>5.67</v>
      </c>
      <c r="L605" s="159">
        <v>44942</v>
      </c>
      <c r="M605" s="159">
        <v>44977</v>
      </c>
      <c r="N605" s="195" t="s">
        <v>45</v>
      </c>
      <c r="O605" s="155"/>
      <c r="P605" s="155"/>
      <c r="Q605" s="155"/>
      <c r="R605" s="155"/>
      <c r="S605" s="101"/>
      <c r="T605" s="101"/>
      <c r="U605" s="101"/>
      <c r="V605" s="101"/>
      <c r="W605" s="101"/>
      <c r="X605" s="101"/>
      <c r="Y605" s="101"/>
      <c r="Z605" s="101"/>
      <c r="BI605" s="369">
        <v>3700</v>
      </c>
      <c r="BM605" s="17">
        <v>3700</v>
      </c>
      <c r="BQ605" s="17">
        <v>3900</v>
      </c>
    </row>
    <row r="606" spans="1:69" s="17" customFormat="1" ht="21.75" customHeight="1">
      <c r="A606" s="86" t="s">
        <v>207</v>
      </c>
      <c r="B606" s="169" t="s">
        <v>213</v>
      </c>
      <c r="C606" s="4" t="s">
        <v>214</v>
      </c>
      <c r="D606" s="2" t="s">
        <v>36</v>
      </c>
      <c r="E606" s="155"/>
      <c r="F606" s="155"/>
      <c r="G606" s="815" t="s">
        <v>227</v>
      </c>
      <c r="H606" s="659">
        <v>4700</v>
      </c>
      <c r="I606" s="497">
        <f t="shared" si="93"/>
        <v>4700</v>
      </c>
      <c r="J606" s="90">
        <f t="shared" si="94"/>
        <v>4700</v>
      </c>
      <c r="K606" s="322">
        <v>5.89</v>
      </c>
      <c r="L606" s="159">
        <v>44942</v>
      </c>
      <c r="M606" s="159">
        <v>44977</v>
      </c>
      <c r="N606" s="195" t="s">
        <v>45</v>
      </c>
      <c r="O606" s="155"/>
      <c r="P606" s="155"/>
      <c r="Q606" s="155"/>
      <c r="R606" s="155"/>
      <c r="S606" s="101"/>
      <c r="T606" s="101"/>
      <c r="U606" s="101"/>
      <c r="V606" s="101"/>
      <c r="W606" s="101"/>
      <c r="X606" s="101"/>
      <c r="Y606" s="101"/>
      <c r="Z606" s="101"/>
      <c r="BI606" s="369">
        <v>1500</v>
      </c>
      <c r="BM606" s="17">
        <v>1500</v>
      </c>
      <c r="BQ606" s="17">
        <v>1700</v>
      </c>
    </row>
    <row r="607" spans="1:69" s="17" customFormat="1" ht="21.75" customHeight="1">
      <c r="A607" s="86" t="s">
        <v>207</v>
      </c>
      <c r="B607" s="169" t="s">
        <v>215</v>
      </c>
      <c r="C607" s="4" t="s">
        <v>216</v>
      </c>
      <c r="D607" s="2" t="s">
        <v>36</v>
      </c>
      <c r="E607" s="155"/>
      <c r="F607" s="155"/>
      <c r="G607" s="815" t="s">
        <v>227</v>
      </c>
      <c r="H607" s="659">
        <v>4400</v>
      </c>
      <c r="I607" s="497">
        <f t="shared" si="93"/>
        <v>4400</v>
      </c>
      <c r="J607" s="90">
        <f t="shared" si="94"/>
        <v>4400</v>
      </c>
      <c r="K607" s="322">
        <v>4.0999999999999996</v>
      </c>
      <c r="L607" s="159">
        <v>44942</v>
      </c>
      <c r="M607" s="159">
        <v>44977</v>
      </c>
      <c r="N607" s="195" t="s">
        <v>45</v>
      </c>
      <c r="O607" s="155"/>
      <c r="P607" s="155"/>
      <c r="Q607" s="155"/>
      <c r="R607" s="155"/>
      <c r="S607" s="101"/>
      <c r="T607" s="101"/>
      <c r="U607" s="101"/>
      <c r="V607" s="101"/>
      <c r="W607" s="101"/>
      <c r="X607" s="101"/>
      <c r="Y607" s="101"/>
      <c r="Z607" s="101"/>
      <c r="BI607" s="369">
        <v>1500</v>
      </c>
      <c r="BM607" s="17">
        <v>1500</v>
      </c>
      <c r="BQ607" s="17">
        <v>1400</v>
      </c>
    </row>
    <row r="608" spans="1:69" s="17" customFormat="1" ht="21.75" customHeight="1">
      <c r="A608" s="86" t="s">
        <v>207</v>
      </c>
      <c r="B608" s="169" t="s">
        <v>217</v>
      </c>
      <c r="C608" s="4" t="s">
        <v>218</v>
      </c>
      <c r="D608" s="2" t="s">
        <v>36</v>
      </c>
      <c r="E608" s="155"/>
      <c r="F608" s="155"/>
      <c r="G608" s="815" t="s">
        <v>227</v>
      </c>
      <c r="H608" s="659">
        <v>4800</v>
      </c>
      <c r="I608" s="497">
        <f t="shared" si="93"/>
        <v>4800</v>
      </c>
      <c r="J608" s="90">
        <f t="shared" si="94"/>
        <v>4800</v>
      </c>
      <c r="K608" s="322">
        <v>5.89</v>
      </c>
      <c r="L608" s="159">
        <v>44942</v>
      </c>
      <c r="M608" s="159">
        <v>44977</v>
      </c>
      <c r="N608" s="195" t="s">
        <v>45</v>
      </c>
      <c r="O608" s="155"/>
      <c r="P608" s="155"/>
      <c r="Q608" s="155"/>
      <c r="R608" s="155"/>
      <c r="S608" s="101"/>
      <c r="T608" s="101"/>
      <c r="U608" s="101"/>
      <c r="V608" s="101"/>
      <c r="W608" s="101"/>
      <c r="X608" s="101"/>
      <c r="Y608" s="101"/>
      <c r="Z608" s="101"/>
      <c r="BI608" s="369">
        <v>1600</v>
      </c>
      <c r="BM608" s="17">
        <v>1600</v>
      </c>
      <c r="BQ608" s="17">
        <v>1600</v>
      </c>
    </row>
    <row r="609" spans="1:93" s="17" customFormat="1" ht="21.75" customHeight="1">
      <c r="A609" s="86" t="s">
        <v>207</v>
      </c>
      <c r="B609" s="169" t="s">
        <v>219</v>
      </c>
      <c r="C609" s="4" t="s">
        <v>220</v>
      </c>
      <c r="D609" s="2" t="s">
        <v>36</v>
      </c>
      <c r="E609" s="155"/>
      <c r="F609" s="155"/>
      <c r="G609" s="815" t="s">
        <v>227</v>
      </c>
      <c r="H609" s="659">
        <v>5100</v>
      </c>
      <c r="I609" s="497">
        <f t="shared" si="93"/>
        <v>5100</v>
      </c>
      <c r="J609" s="90">
        <f t="shared" si="94"/>
        <v>5100</v>
      </c>
      <c r="K609" s="322">
        <v>5.62</v>
      </c>
      <c r="L609" s="159">
        <v>44942</v>
      </c>
      <c r="M609" s="159">
        <v>44977</v>
      </c>
      <c r="N609" s="195" t="s">
        <v>45</v>
      </c>
      <c r="O609" s="155"/>
      <c r="P609" s="155"/>
      <c r="Q609" s="155"/>
      <c r="R609" s="155"/>
      <c r="S609" s="101"/>
      <c r="T609" s="101"/>
      <c r="U609" s="101"/>
      <c r="V609" s="101"/>
      <c r="W609" s="101"/>
      <c r="X609" s="101"/>
      <c r="Y609" s="101"/>
      <c r="Z609" s="101"/>
      <c r="BI609" s="369">
        <v>1700</v>
      </c>
      <c r="BM609" s="17">
        <v>1700</v>
      </c>
      <c r="BQ609" s="17">
        <v>1700</v>
      </c>
    </row>
    <row r="610" spans="1:93" s="17" customFormat="1" ht="21.75" customHeight="1">
      <c r="A610" s="86" t="s">
        <v>207</v>
      </c>
      <c r="B610" s="169" t="s">
        <v>221</v>
      </c>
      <c r="C610" s="4" t="s">
        <v>222</v>
      </c>
      <c r="D610" s="2" t="s">
        <v>36</v>
      </c>
      <c r="E610" s="155"/>
      <c r="F610" s="155"/>
      <c r="G610" s="815" t="s">
        <v>227</v>
      </c>
      <c r="H610" s="659">
        <v>4900</v>
      </c>
      <c r="I610" s="497">
        <f t="shared" si="93"/>
        <v>4900</v>
      </c>
      <c r="J610" s="90">
        <f t="shared" si="94"/>
        <v>4900</v>
      </c>
      <c r="K610" s="322">
        <v>5.62</v>
      </c>
      <c r="L610" s="159">
        <v>44942</v>
      </c>
      <c r="M610" s="159">
        <v>44977</v>
      </c>
      <c r="N610" s="195" t="s">
        <v>45</v>
      </c>
      <c r="O610" s="155"/>
      <c r="P610" s="155"/>
      <c r="Q610" s="155"/>
      <c r="R610" s="155"/>
      <c r="S610" s="101"/>
      <c r="T610" s="101"/>
      <c r="U610" s="101"/>
      <c r="V610" s="101"/>
      <c r="W610" s="101"/>
      <c r="X610" s="101"/>
      <c r="Y610" s="101"/>
      <c r="Z610" s="101"/>
      <c r="BI610" s="369">
        <v>1600</v>
      </c>
      <c r="BM610" s="17">
        <v>1600</v>
      </c>
      <c r="BQ610" s="17">
        <v>1700</v>
      </c>
    </row>
    <row r="611" spans="1:93" s="17" customFormat="1" ht="21.75" customHeight="1">
      <c r="A611" s="152" t="s">
        <v>223</v>
      </c>
      <c r="B611" s="155"/>
      <c r="C611" s="155"/>
      <c r="D611" s="155"/>
      <c r="E611" s="155"/>
      <c r="F611" s="155"/>
      <c r="G611" s="195"/>
      <c r="H611" s="497">
        <f>SUM(H604:H610)</f>
        <v>47600</v>
      </c>
      <c r="I611" s="497">
        <f>SUM(I604:I610)</f>
        <v>47600</v>
      </c>
      <c r="J611" s="155"/>
      <c r="K611" s="155"/>
      <c r="L611" s="155"/>
      <c r="M611" s="159">
        <v>44977</v>
      </c>
      <c r="N611" s="155"/>
      <c r="O611" s="155"/>
      <c r="P611" s="155"/>
      <c r="Q611" s="155"/>
      <c r="R611" s="155"/>
      <c r="S611" s="155"/>
      <c r="T611" s="155"/>
      <c r="U611" s="155"/>
      <c r="V611" s="155"/>
      <c r="W611" s="155"/>
      <c r="X611" s="155"/>
      <c r="Y611" s="155"/>
      <c r="Z611" s="155"/>
      <c r="AA611" s="155"/>
      <c r="AB611" s="155"/>
      <c r="AC611" s="155"/>
      <c r="AD611" s="155"/>
      <c r="AE611" s="155"/>
      <c r="AF611" s="155"/>
      <c r="AG611" s="155"/>
      <c r="AH611" s="155"/>
      <c r="AI611" s="155"/>
      <c r="AJ611" s="155"/>
      <c r="AK611" s="155"/>
      <c r="AL611" s="155"/>
      <c r="AM611" s="155"/>
      <c r="AN611" s="155"/>
      <c r="AO611" s="155"/>
      <c r="AP611" s="155"/>
      <c r="AQ611" s="155"/>
      <c r="AR611" s="155"/>
      <c r="AS611" s="155"/>
      <c r="AT611" s="155"/>
      <c r="AU611" s="155"/>
    </row>
    <row r="612" spans="1:93" s="17" customFormat="1" ht="21.75" customHeight="1">
      <c r="A612" s="86" t="s">
        <v>207</v>
      </c>
      <c r="B612" s="169" t="s">
        <v>208</v>
      </c>
      <c r="C612" s="4" t="s">
        <v>209</v>
      </c>
      <c r="D612" s="2" t="s">
        <v>36</v>
      </c>
      <c r="E612" s="155"/>
      <c r="F612" s="155"/>
      <c r="G612" s="815" t="s">
        <v>228</v>
      </c>
      <c r="H612" s="659">
        <v>13300</v>
      </c>
      <c r="I612" s="497">
        <f t="shared" ref="I612:I618" si="95">SUM(AD612:CD612)</f>
        <v>13300</v>
      </c>
      <c r="J612" s="90">
        <f t="shared" ref="J612:J618" si="96">SUM(O612:LS612)</f>
        <v>13300</v>
      </c>
      <c r="K612" s="322">
        <v>6.37</v>
      </c>
      <c r="L612" s="159">
        <v>44973</v>
      </c>
      <c r="M612" s="159">
        <v>45005</v>
      </c>
      <c r="N612" s="195" t="s">
        <v>45</v>
      </c>
      <c r="O612" s="155"/>
      <c r="P612" s="155"/>
      <c r="Q612" s="155"/>
      <c r="R612" s="155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  <c r="AT612" s="101"/>
      <c r="AU612" s="101"/>
      <c r="BT612" s="369">
        <v>3300</v>
      </c>
      <c r="BV612" s="369">
        <v>3300</v>
      </c>
      <c r="BZ612" s="369">
        <v>3300</v>
      </c>
      <c r="CB612" s="369">
        <v>3400</v>
      </c>
    </row>
    <row r="613" spans="1:93" s="17" customFormat="1" ht="21.75" customHeight="1">
      <c r="A613" s="86" t="s">
        <v>207</v>
      </c>
      <c r="B613" s="169" t="s">
        <v>211</v>
      </c>
      <c r="C613" s="4" t="s">
        <v>212</v>
      </c>
      <c r="D613" s="2" t="s">
        <v>36</v>
      </c>
      <c r="E613" s="155"/>
      <c r="F613" s="155"/>
      <c r="G613" s="815" t="s">
        <v>228</v>
      </c>
      <c r="H613" s="659">
        <v>14200</v>
      </c>
      <c r="I613" s="497">
        <f t="shared" si="95"/>
        <v>14200</v>
      </c>
      <c r="J613" s="90">
        <f t="shared" si="96"/>
        <v>14200</v>
      </c>
      <c r="K613" s="322">
        <v>5.67</v>
      </c>
      <c r="L613" s="159">
        <v>44973</v>
      </c>
      <c r="M613" s="159">
        <v>45005</v>
      </c>
      <c r="N613" s="195" t="s">
        <v>45</v>
      </c>
      <c r="O613" s="155"/>
      <c r="P613" s="155"/>
      <c r="Q613" s="155"/>
      <c r="R613" s="155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  <c r="AT613" s="101"/>
      <c r="AU613" s="101"/>
      <c r="BT613" s="369">
        <v>3500</v>
      </c>
      <c r="BV613" s="369">
        <v>3600</v>
      </c>
      <c r="BZ613" s="369">
        <v>3600</v>
      </c>
      <c r="CB613" s="369">
        <v>3500</v>
      </c>
    </row>
    <row r="614" spans="1:93" s="17" customFormat="1" ht="21.75" customHeight="1">
      <c r="A614" s="86" t="s">
        <v>207</v>
      </c>
      <c r="B614" s="169" t="s">
        <v>213</v>
      </c>
      <c r="C614" s="4" t="s">
        <v>214</v>
      </c>
      <c r="D614" s="2" t="s">
        <v>36</v>
      </c>
      <c r="E614" s="155"/>
      <c r="F614" s="155"/>
      <c r="G614" s="815" t="s">
        <v>228</v>
      </c>
      <c r="H614" s="659">
        <v>6700</v>
      </c>
      <c r="I614" s="497">
        <f t="shared" si="95"/>
        <v>6700</v>
      </c>
      <c r="J614" s="90">
        <f t="shared" si="96"/>
        <v>6700</v>
      </c>
      <c r="K614" s="322">
        <v>5.89</v>
      </c>
      <c r="L614" s="159">
        <v>44973</v>
      </c>
      <c r="M614" s="159">
        <v>45005</v>
      </c>
      <c r="N614" s="195" t="s">
        <v>45</v>
      </c>
      <c r="O614" s="155"/>
      <c r="P614" s="155"/>
      <c r="Q614" s="155"/>
      <c r="R614" s="155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  <c r="AT614" s="101"/>
      <c r="AU614" s="101"/>
      <c r="BT614" s="369">
        <v>1600</v>
      </c>
      <c r="BV614" s="369">
        <v>1600</v>
      </c>
      <c r="BZ614" s="369">
        <v>1600</v>
      </c>
      <c r="CB614" s="369">
        <v>1900</v>
      </c>
    </row>
    <row r="615" spans="1:93" s="17" customFormat="1" ht="21.75" customHeight="1">
      <c r="A615" s="86" t="s">
        <v>207</v>
      </c>
      <c r="B615" s="169" t="s">
        <v>215</v>
      </c>
      <c r="C615" s="4" t="s">
        <v>216</v>
      </c>
      <c r="D615" s="2" t="s">
        <v>36</v>
      </c>
      <c r="E615" s="155"/>
      <c r="F615" s="155"/>
      <c r="G615" s="815" t="s">
        <v>228</v>
      </c>
      <c r="H615" s="659">
        <v>6400</v>
      </c>
      <c r="I615" s="497">
        <f t="shared" si="95"/>
        <v>6400</v>
      </c>
      <c r="J615" s="90">
        <f t="shared" si="96"/>
        <v>6400</v>
      </c>
      <c r="K615" s="322">
        <v>4.0999999999999996</v>
      </c>
      <c r="L615" s="159">
        <v>44973</v>
      </c>
      <c r="M615" s="159">
        <v>45005</v>
      </c>
      <c r="N615" s="195" t="s">
        <v>45</v>
      </c>
      <c r="O615" s="155"/>
      <c r="P615" s="155"/>
      <c r="Q615" s="155"/>
      <c r="R615" s="155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  <c r="AT615" s="101"/>
      <c r="AU615" s="101"/>
      <c r="BT615" s="369">
        <v>1600</v>
      </c>
      <c r="BV615" s="369">
        <v>1600</v>
      </c>
      <c r="BZ615" s="369">
        <v>1600</v>
      </c>
      <c r="CB615" s="369">
        <v>1600</v>
      </c>
    </row>
    <row r="616" spans="1:93" s="17" customFormat="1" ht="21.75" customHeight="1">
      <c r="A616" s="86" t="s">
        <v>207</v>
      </c>
      <c r="B616" s="169" t="s">
        <v>217</v>
      </c>
      <c r="C616" s="4" t="s">
        <v>218</v>
      </c>
      <c r="D616" s="2" t="s">
        <v>36</v>
      </c>
      <c r="E616" s="155"/>
      <c r="F616" s="155"/>
      <c r="G616" s="815" t="s">
        <v>228</v>
      </c>
      <c r="H616" s="659">
        <v>6800</v>
      </c>
      <c r="I616" s="497">
        <f t="shared" si="95"/>
        <v>6800</v>
      </c>
      <c r="J616" s="90">
        <f t="shared" si="96"/>
        <v>6800</v>
      </c>
      <c r="K616" s="322">
        <v>5.89</v>
      </c>
      <c r="L616" s="159">
        <v>44973</v>
      </c>
      <c r="M616" s="159">
        <v>45005</v>
      </c>
      <c r="N616" s="195" t="s">
        <v>45</v>
      </c>
      <c r="O616" s="155"/>
      <c r="P616" s="155"/>
      <c r="Q616" s="155"/>
      <c r="R616" s="155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  <c r="AT616" s="101"/>
      <c r="AU616" s="101"/>
      <c r="BT616" s="369">
        <v>1700</v>
      </c>
      <c r="BV616" s="369">
        <v>1700</v>
      </c>
      <c r="BZ616" s="369">
        <v>1700</v>
      </c>
      <c r="CB616" s="369">
        <v>1700</v>
      </c>
    </row>
    <row r="617" spans="1:93" s="17" customFormat="1" ht="21.75" customHeight="1">
      <c r="A617" s="86" t="s">
        <v>207</v>
      </c>
      <c r="B617" s="169" t="s">
        <v>219</v>
      </c>
      <c r="C617" s="4" t="s">
        <v>220</v>
      </c>
      <c r="D617" s="2" t="s">
        <v>36</v>
      </c>
      <c r="E617" s="155"/>
      <c r="F617" s="155"/>
      <c r="G617" s="815" t="s">
        <v>228</v>
      </c>
      <c r="H617" s="659">
        <v>6400</v>
      </c>
      <c r="I617" s="497">
        <f t="shared" si="95"/>
        <v>6400</v>
      </c>
      <c r="J617" s="90">
        <f t="shared" si="96"/>
        <v>6400</v>
      </c>
      <c r="K617" s="322">
        <v>5.62</v>
      </c>
      <c r="L617" s="159">
        <v>44973</v>
      </c>
      <c r="M617" s="159">
        <v>45005</v>
      </c>
      <c r="N617" s="195" t="s">
        <v>45</v>
      </c>
      <c r="O617" s="155"/>
      <c r="P617" s="155"/>
      <c r="Q617" s="155"/>
      <c r="R617" s="155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  <c r="AT617" s="101"/>
      <c r="AU617" s="101"/>
      <c r="BT617" s="369">
        <v>1600</v>
      </c>
      <c r="BV617" s="369">
        <v>1600</v>
      </c>
      <c r="BZ617" s="369">
        <v>1600</v>
      </c>
      <c r="CB617" s="369">
        <v>1600</v>
      </c>
    </row>
    <row r="618" spans="1:93" s="17" customFormat="1" ht="21.75" customHeight="1">
      <c r="A618" s="86" t="s">
        <v>207</v>
      </c>
      <c r="B618" s="169" t="s">
        <v>221</v>
      </c>
      <c r="C618" s="4" t="s">
        <v>222</v>
      </c>
      <c r="D618" s="2" t="s">
        <v>36</v>
      </c>
      <c r="E618" s="155"/>
      <c r="F618" s="155"/>
      <c r="G618" s="815" t="s">
        <v>228</v>
      </c>
      <c r="H618" s="659">
        <v>6700</v>
      </c>
      <c r="I618" s="497">
        <f t="shared" si="95"/>
        <v>6700</v>
      </c>
      <c r="J618" s="90">
        <f t="shared" si="96"/>
        <v>6700</v>
      </c>
      <c r="K618" s="322">
        <v>5.62</v>
      </c>
      <c r="L618" s="159">
        <v>44973</v>
      </c>
      <c r="M618" s="159">
        <v>45005</v>
      </c>
      <c r="N618" s="195" t="s">
        <v>45</v>
      </c>
      <c r="O618" s="155"/>
      <c r="P618" s="155"/>
      <c r="Q618" s="155"/>
      <c r="R618" s="155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  <c r="AT618" s="101"/>
      <c r="AU618" s="101"/>
      <c r="BT618" s="369">
        <v>1800</v>
      </c>
      <c r="BV618" s="369">
        <v>1600</v>
      </c>
      <c r="BZ618" s="369">
        <v>1600</v>
      </c>
      <c r="CB618" s="369">
        <v>1700</v>
      </c>
    </row>
    <row r="619" spans="1:93" s="17" customFormat="1" ht="21.75" customHeight="1">
      <c r="A619" s="152" t="s">
        <v>223</v>
      </c>
      <c r="B619" s="155"/>
      <c r="C619" s="155"/>
      <c r="D619" s="155"/>
      <c r="E619" s="155"/>
      <c r="F619" s="155"/>
      <c r="G619" s="195"/>
      <c r="H619" s="497">
        <f>SUM(H612:H618)</f>
        <v>60500</v>
      </c>
      <c r="I619" s="497">
        <f>SUM(I612:I618)</f>
        <v>60500</v>
      </c>
      <c r="J619" s="155"/>
      <c r="K619" s="155"/>
      <c r="L619" s="155"/>
      <c r="M619" s="155"/>
      <c r="N619" s="155"/>
      <c r="O619" s="155"/>
      <c r="P619" s="155"/>
      <c r="Q619" s="155"/>
      <c r="R619" s="155"/>
      <c r="S619" s="155"/>
      <c r="T619" s="155"/>
      <c r="U619" s="155"/>
      <c r="V619" s="155"/>
      <c r="W619" s="155"/>
      <c r="X619" s="155"/>
      <c r="Y619" s="155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  <c r="AT619" s="101"/>
      <c r="AU619" s="101"/>
    </row>
    <row r="620" spans="1:93" s="17" customFormat="1" ht="21.75" customHeight="1">
      <c r="A620" s="86" t="s">
        <v>207</v>
      </c>
      <c r="B620" s="169" t="s">
        <v>208</v>
      </c>
      <c r="C620" s="4" t="s">
        <v>209</v>
      </c>
      <c r="D620" s="2" t="s">
        <v>36</v>
      </c>
      <c r="E620" s="155"/>
      <c r="F620" s="155"/>
      <c r="G620" s="815" t="s">
        <v>229</v>
      </c>
      <c r="H620" s="659">
        <v>10000</v>
      </c>
      <c r="I620" s="497">
        <f t="shared" ref="I620:I626" si="97">SUM(AD620:CS620)</f>
        <v>10000</v>
      </c>
      <c r="J620" s="90">
        <f t="shared" ref="J620:J626" si="98">SUM(O620:LS620)</f>
        <v>10000</v>
      </c>
      <c r="K620" s="322">
        <v>6.37</v>
      </c>
      <c r="L620" s="159">
        <v>45001</v>
      </c>
      <c r="M620" s="159">
        <v>45036</v>
      </c>
      <c r="N620" s="195" t="s">
        <v>45</v>
      </c>
      <c r="O620" s="155"/>
      <c r="P620" s="155"/>
      <c r="Q620" s="155"/>
      <c r="R620" s="155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  <c r="AT620" s="101"/>
      <c r="AU620" s="101"/>
      <c r="CF620" s="369">
        <v>2500</v>
      </c>
      <c r="CK620" s="369">
        <v>2500</v>
      </c>
      <c r="CM620" s="369">
        <v>2500</v>
      </c>
      <c r="CO620" s="369">
        <v>2500</v>
      </c>
    </row>
    <row r="621" spans="1:93" s="17" customFormat="1" ht="21.75" customHeight="1">
      <c r="A621" s="86" t="s">
        <v>207</v>
      </c>
      <c r="B621" s="169" t="s">
        <v>211</v>
      </c>
      <c r="C621" s="4" t="s">
        <v>212</v>
      </c>
      <c r="D621" s="2" t="s">
        <v>36</v>
      </c>
      <c r="E621" s="155"/>
      <c r="F621" s="155"/>
      <c r="G621" s="815" t="s">
        <v>229</v>
      </c>
      <c r="H621" s="659">
        <v>10000</v>
      </c>
      <c r="I621" s="497">
        <f t="shared" si="97"/>
        <v>10000</v>
      </c>
      <c r="J621" s="90">
        <f t="shared" si="98"/>
        <v>10000</v>
      </c>
      <c r="K621" s="322">
        <v>5.67</v>
      </c>
      <c r="L621" s="159">
        <v>45001</v>
      </c>
      <c r="M621" s="159">
        <v>45036</v>
      </c>
      <c r="N621" s="195" t="s">
        <v>45</v>
      </c>
      <c r="O621" s="155"/>
      <c r="P621" s="155"/>
      <c r="Q621" s="155"/>
      <c r="R621" s="155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  <c r="AT621" s="101"/>
      <c r="AU621" s="101"/>
      <c r="CF621" s="369">
        <v>2500</v>
      </c>
      <c r="CK621" s="369">
        <v>2500</v>
      </c>
      <c r="CM621" s="369">
        <v>2500</v>
      </c>
      <c r="CO621" s="369">
        <v>2500</v>
      </c>
    </row>
    <row r="622" spans="1:93" s="17" customFormat="1" ht="21.75" customHeight="1">
      <c r="A622" s="86" t="s">
        <v>207</v>
      </c>
      <c r="B622" s="169" t="s">
        <v>213</v>
      </c>
      <c r="C622" s="4" t="s">
        <v>214</v>
      </c>
      <c r="D622" s="2" t="s">
        <v>36</v>
      </c>
      <c r="E622" s="155"/>
      <c r="F622" s="155"/>
      <c r="G622" s="815" t="s">
        <v>229</v>
      </c>
      <c r="H622" s="659">
        <v>5000</v>
      </c>
      <c r="I622" s="497">
        <f t="shared" si="97"/>
        <v>5000</v>
      </c>
      <c r="J622" s="90">
        <f t="shared" si="98"/>
        <v>5000</v>
      </c>
      <c r="K622" s="322">
        <v>5.89</v>
      </c>
      <c r="L622" s="159">
        <v>45001</v>
      </c>
      <c r="M622" s="159">
        <v>45036</v>
      </c>
      <c r="N622" s="195" t="s">
        <v>45</v>
      </c>
      <c r="O622" s="155"/>
      <c r="P622" s="155"/>
      <c r="Q622" s="155"/>
      <c r="R622" s="155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  <c r="AT622" s="101"/>
      <c r="AU622" s="101"/>
      <c r="CF622" s="369">
        <v>1200</v>
      </c>
      <c r="CK622" s="369">
        <v>1300</v>
      </c>
      <c r="CM622" s="369">
        <v>1200</v>
      </c>
      <c r="CO622" s="369">
        <v>1300</v>
      </c>
    </row>
    <row r="623" spans="1:93" s="17" customFormat="1" ht="21.75" customHeight="1">
      <c r="A623" s="86" t="s">
        <v>207</v>
      </c>
      <c r="B623" s="169" t="s">
        <v>215</v>
      </c>
      <c r="C623" s="4" t="s">
        <v>216</v>
      </c>
      <c r="D623" s="2" t="s">
        <v>36</v>
      </c>
      <c r="E623" s="155"/>
      <c r="F623" s="155"/>
      <c r="G623" s="815" t="s">
        <v>229</v>
      </c>
      <c r="H623" s="659">
        <v>5000</v>
      </c>
      <c r="I623" s="497">
        <f t="shared" si="97"/>
        <v>5000</v>
      </c>
      <c r="J623" s="90">
        <f t="shared" si="98"/>
        <v>5000</v>
      </c>
      <c r="K623" s="322">
        <v>4.0999999999999996</v>
      </c>
      <c r="L623" s="159">
        <v>45001</v>
      </c>
      <c r="M623" s="159">
        <v>45036</v>
      </c>
      <c r="N623" s="195" t="s">
        <v>45</v>
      </c>
      <c r="O623" s="155"/>
      <c r="P623" s="155"/>
      <c r="Q623" s="155"/>
      <c r="R623" s="155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  <c r="AT623" s="101"/>
      <c r="AU623" s="101"/>
      <c r="CF623" s="369">
        <v>1200</v>
      </c>
      <c r="CK623" s="369">
        <v>1300</v>
      </c>
      <c r="CM623" s="369">
        <v>1200</v>
      </c>
      <c r="CO623" s="369">
        <v>1300</v>
      </c>
    </row>
    <row r="624" spans="1:93" s="17" customFormat="1" ht="21.75" customHeight="1">
      <c r="A624" s="86" t="s">
        <v>207</v>
      </c>
      <c r="B624" s="169" t="s">
        <v>217</v>
      </c>
      <c r="C624" s="4" t="s">
        <v>218</v>
      </c>
      <c r="D624" s="2" t="s">
        <v>36</v>
      </c>
      <c r="E624" s="155"/>
      <c r="F624" s="155"/>
      <c r="G624" s="815" t="s">
        <v>229</v>
      </c>
      <c r="H624" s="659">
        <v>5000</v>
      </c>
      <c r="I624" s="497">
        <f t="shared" si="97"/>
        <v>5000</v>
      </c>
      <c r="J624" s="90">
        <f t="shared" si="98"/>
        <v>5000</v>
      </c>
      <c r="K624" s="322">
        <v>5.89</v>
      </c>
      <c r="L624" s="159">
        <v>45001</v>
      </c>
      <c r="M624" s="159">
        <v>45036</v>
      </c>
      <c r="N624" s="195" t="s">
        <v>45</v>
      </c>
      <c r="O624" s="155"/>
      <c r="P624" s="155"/>
      <c r="Q624" s="155"/>
      <c r="R624" s="155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  <c r="AT624" s="101"/>
      <c r="AU624" s="101"/>
      <c r="CF624" s="369">
        <v>1200</v>
      </c>
      <c r="CK624" s="369">
        <v>1300</v>
      </c>
      <c r="CM624" s="369">
        <v>1200</v>
      </c>
      <c r="CO624" s="369">
        <v>1300</v>
      </c>
    </row>
    <row r="625" spans="1:121" s="17" customFormat="1" ht="21.75" customHeight="1">
      <c r="A625" s="86" t="s">
        <v>207</v>
      </c>
      <c r="B625" s="169" t="s">
        <v>219</v>
      </c>
      <c r="C625" s="4" t="s">
        <v>220</v>
      </c>
      <c r="D625" s="2" t="s">
        <v>36</v>
      </c>
      <c r="E625" s="155"/>
      <c r="F625" s="155"/>
      <c r="G625" s="815" t="s">
        <v>229</v>
      </c>
      <c r="H625" s="659">
        <v>5000</v>
      </c>
      <c r="I625" s="497">
        <f t="shared" si="97"/>
        <v>5000</v>
      </c>
      <c r="J625" s="90">
        <f t="shared" si="98"/>
        <v>5000</v>
      </c>
      <c r="K625" s="322">
        <v>5.62</v>
      </c>
      <c r="L625" s="159">
        <v>45001</v>
      </c>
      <c r="M625" s="159">
        <v>45036</v>
      </c>
      <c r="N625" s="195" t="s">
        <v>45</v>
      </c>
      <c r="O625" s="155"/>
      <c r="P625" s="155"/>
      <c r="Q625" s="155"/>
      <c r="R625" s="155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  <c r="AT625" s="101"/>
      <c r="AU625" s="101"/>
      <c r="CF625" s="369">
        <v>1200</v>
      </c>
      <c r="CK625" s="369">
        <v>1300</v>
      </c>
      <c r="CM625" s="369">
        <v>1200</v>
      </c>
      <c r="CO625" s="369">
        <v>1300</v>
      </c>
    </row>
    <row r="626" spans="1:121" s="17" customFormat="1" ht="21.75" customHeight="1">
      <c r="A626" s="86" t="s">
        <v>207</v>
      </c>
      <c r="B626" s="169" t="s">
        <v>221</v>
      </c>
      <c r="C626" s="4" t="s">
        <v>222</v>
      </c>
      <c r="D626" s="2" t="s">
        <v>36</v>
      </c>
      <c r="E626" s="155"/>
      <c r="F626" s="155"/>
      <c r="G626" s="815" t="s">
        <v>229</v>
      </c>
      <c r="H626" s="659">
        <v>5000</v>
      </c>
      <c r="I626" s="497">
        <f t="shared" si="97"/>
        <v>5000</v>
      </c>
      <c r="J626" s="90">
        <f t="shared" si="98"/>
        <v>5000</v>
      </c>
      <c r="K626" s="322">
        <v>5.62</v>
      </c>
      <c r="L626" s="159">
        <v>45001</v>
      </c>
      <c r="M626" s="159">
        <v>45036</v>
      </c>
      <c r="N626" s="195" t="s">
        <v>45</v>
      </c>
      <c r="O626" s="155"/>
      <c r="P626" s="155"/>
      <c r="Q626" s="155"/>
      <c r="R626" s="155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  <c r="AT626" s="101"/>
      <c r="AU626" s="101"/>
      <c r="CF626" s="369">
        <v>1200</v>
      </c>
      <c r="CK626" s="369">
        <v>1300</v>
      </c>
      <c r="CM626" s="369">
        <v>1200</v>
      </c>
      <c r="CO626" s="369">
        <v>1300</v>
      </c>
    </row>
    <row r="627" spans="1:121" s="17" customFormat="1" ht="21.75" customHeight="1">
      <c r="A627" s="152" t="s">
        <v>223</v>
      </c>
      <c r="B627" s="155"/>
      <c r="C627" s="155"/>
      <c r="D627" s="155"/>
      <c r="E627" s="155"/>
      <c r="F627" s="155"/>
      <c r="G627" s="195"/>
      <c r="H627" s="497">
        <f>SUM(H620:H626)</f>
        <v>45000</v>
      </c>
      <c r="I627" s="497">
        <f>SUM(I620:I626)</f>
        <v>45000</v>
      </c>
      <c r="J627" s="155"/>
      <c r="K627" s="155"/>
      <c r="L627" s="155"/>
      <c r="M627" s="155"/>
      <c r="N627" s="155"/>
      <c r="O627" s="155"/>
      <c r="P627" s="155"/>
      <c r="Q627" s="155"/>
      <c r="R627" s="155"/>
      <c r="S627" s="155"/>
      <c r="T627" s="155"/>
      <c r="U627" s="155"/>
      <c r="V627" s="155"/>
      <c r="W627" s="155"/>
      <c r="X627" s="155"/>
      <c r="Y627" s="155"/>
      <c r="Z627" s="155"/>
      <c r="AA627" s="155"/>
      <c r="AB627" s="155"/>
      <c r="AC627" s="155"/>
      <c r="AD627" s="155"/>
      <c r="AE627" s="155"/>
      <c r="AF627" s="155"/>
      <c r="AG627" s="155"/>
      <c r="AH627" s="155"/>
      <c r="AI627" s="155"/>
      <c r="AJ627" s="155"/>
      <c r="AK627" s="155"/>
      <c r="AL627" s="155"/>
      <c r="AM627" s="155"/>
      <c r="AN627" s="155"/>
      <c r="AO627" s="155"/>
      <c r="AP627" s="155"/>
      <c r="AQ627" s="155"/>
      <c r="AR627" s="155"/>
      <c r="AS627" s="155"/>
      <c r="AT627" s="155"/>
      <c r="AU627" s="155"/>
      <c r="AV627" s="155"/>
      <c r="AW627" s="155"/>
      <c r="AX627" s="155"/>
      <c r="AY627" s="155"/>
      <c r="AZ627" s="155"/>
      <c r="BA627" s="155"/>
      <c r="BB627" s="155"/>
      <c r="BC627" s="155"/>
      <c r="BD627" s="155"/>
      <c r="BE627" s="155"/>
      <c r="BF627" s="155"/>
      <c r="BG627" s="155"/>
      <c r="BH627" s="155"/>
      <c r="BI627" s="155"/>
      <c r="BJ627" s="155"/>
      <c r="BK627" s="155"/>
      <c r="BL627" s="155"/>
      <c r="BM627" s="155"/>
      <c r="BN627" s="155"/>
      <c r="BO627" s="155"/>
      <c r="BP627" s="155"/>
      <c r="BQ627" s="155"/>
      <c r="BR627" s="155"/>
      <c r="BS627" s="155"/>
    </row>
    <row r="628" spans="1:121" s="17" customFormat="1" ht="21.75" customHeight="1">
      <c r="A628" s="86" t="s">
        <v>207</v>
      </c>
      <c r="B628" s="169" t="s">
        <v>208</v>
      </c>
      <c r="C628" s="4" t="s">
        <v>209</v>
      </c>
      <c r="D628" s="2" t="s">
        <v>36</v>
      </c>
      <c r="E628" s="155"/>
      <c r="F628" s="155"/>
      <c r="G628" s="815" t="s">
        <v>230</v>
      </c>
      <c r="H628" s="659">
        <v>7500</v>
      </c>
      <c r="I628" s="497">
        <f t="shared" ref="I628:I634" si="99">SUM(AD628:DB628)</f>
        <v>7500</v>
      </c>
      <c r="J628" s="90">
        <f t="shared" ref="J628:J634" si="100">SUM(O628:LS628)</f>
        <v>7500</v>
      </c>
      <c r="K628" s="322">
        <v>6.37</v>
      </c>
      <c r="L628" s="159">
        <v>45032</v>
      </c>
      <c r="M628" s="159">
        <v>45061</v>
      </c>
      <c r="N628" s="195" t="s">
        <v>45</v>
      </c>
      <c r="O628" s="155"/>
      <c r="P628" s="155"/>
      <c r="Q628" s="155"/>
      <c r="R628" s="155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  <c r="AT628" s="101"/>
      <c r="AU628" s="101"/>
      <c r="AV628" s="101"/>
      <c r="AW628" s="101"/>
      <c r="AX628" s="101"/>
      <c r="AY628" s="101"/>
      <c r="AZ628" s="101"/>
      <c r="BA628" s="101"/>
      <c r="BB628" s="101"/>
      <c r="BC628" s="101"/>
      <c r="BD628" s="101"/>
      <c r="BE628" s="101"/>
      <c r="BF628" s="101"/>
      <c r="BG628" s="101"/>
      <c r="BH628" s="101"/>
      <c r="BI628" s="101"/>
      <c r="BJ628" s="101"/>
      <c r="BK628" s="101"/>
      <c r="BL628" s="101"/>
      <c r="BM628" s="101"/>
      <c r="BN628" s="101"/>
      <c r="BO628" s="101"/>
      <c r="BP628" s="101"/>
      <c r="BQ628" s="101"/>
      <c r="BR628" s="101"/>
      <c r="BS628" s="101"/>
      <c r="CT628" s="369">
        <v>2500</v>
      </c>
      <c r="CW628" s="369">
        <v>2500</v>
      </c>
      <c r="DA628" s="369">
        <v>2500</v>
      </c>
    </row>
    <row r="629" spans="1:121" s="17" customFormat="1" ht="21.75" customHeight="1">
      <c r="A629" s="86" t="s">
        <v>207</v>
      </c>
      <c r="B629" s="169" t="s">
        <v>211</v>
      </c>
      <c r="C629" s="4" t="s">
        <v>212</v>
      </c>
      <c r="D629" s="2" t="s">
        <v>36</v>
      </c>
      <c r="E629" s="155"/>
      <c r="F629" s="155"/>
      <c r="G629" s="815" t="s">
        <v>230</v>
      </c>
      <c r="H629" s="659">
        <v>6800</v>
      </c>
      <c r="I629" s="497">
        <f t="shared" si="99"/>
        <v>6800</v>
      </c>
      <c r="J629" s="90">
        <f t="shared" si="100"/>
        <v>6800</v>
      </c>
      <c r="K629" s="322">
        <v>5.67</v>
      </c>
      <c r="L629" s="159">
        <v>45032</v>
      </c>
      <c r="M629" s="159">
        <v>45061</v>
      </c>
      <c r="N629" s="195" t="s">
        <v>45</v>
      </c>
      <c r="O629" s="155"/>
      <c r="P629" s="155"/>
      <c r="Q629" s="155"/>
      <c r="R629" s="155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  <c r="AT629" s="101"/>
      <c r="AU629" s="101"/>
      <c r="AV629" s="101"/>
      <c r="AW629" s="101"/>
      <c r="AX629" s="101"/>
      <c r="AY629" s="101"/>
      <c r="AZ629" s="101"/>
      <c r="BA629" s="101"/>
      <c r="BB629" s="101"/>
      <c r="BC629" s="101"/>
      <c r="BD629" s="101"/>
      <c r="BE629" s="101"/>
      <c r="BF629" s="101"/>
      <c r="BG629" s="101"/>
      <c r="BH629" s="101"/>
      <c r="BI629" s="101"/>
      <c r="BJ629" s="101"/>
      <c r="BK629" s="101"/>
      <c r="BL629" s="101"/>
      <c r="BM629" s="101"/>
      <c r="BN629" s="101"/>
      <c r="BO629" s="101"/>
      <c r="BP629" s="101"/>
      <c r="BQ629" s="101"/>
      <c r="BR629" s="101"/>
      <c r="BS629" s="101"/>
      <c r="CT629" s="369">
        <v>2800</v>
      </c>
      <c r="CW629" s="369">
        <v>2000</v>
      </c>
      <c r="DA629" s="369">
        <v>2000</v>
      </c>
    </row>
    <row r="630" spans="1:121" s="17" customFormat="1" ht="21.75" customHeight="1">
      <c r="A630" s="86" t="s">
        <v>207</v>
      </c>
      <c r="B630" s="169" t="s">
        <v>213</v>
      </c>
      <c r="C630" s="4" t="s">
        <v>214</v>
      </c>
      <c r="D630" s="2" t="s">
        <v>36</v>
      </c>
      <c r="E630" s="155"/>
      <c r="F630" s="155"/>
      <c r="G630" s="815" t="s">
        <v>230</v>
      </c>
      <c r="H630" s="659">
        <v>4400</v>
      </c>
      <c r="I630" s="497">
        <f t="shared" si="99"/>
        <v>4400</v>
      </c>
      <c r="J630" s="90">
        <f t="shared" si="100"/>
        <v>4400</v>
      </c>
      <c r="K630" s="322">
        <v>5.89</v>
      </c>
      <c r="L630" s="159">
        <v>45032</v>
      </c>
      <c r="M630" s="159">
        <v>45061</v>
      </c>
      <c r="N630" s="195" t="s">
        <v>45</v>
      </c>
      <c r="O630" s="155"/>
      <c r="P630" s="155"/>
      <c r="Q630" s="155"/>
      <c r="R630" s="155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  <c r="AT630" s="101"/>
      <c r="AU630" s="101"/>
      <c r="AV630" s="101"/>
      <c r="AW630" s="101"/>
      <c r="AX630" s="101"/>
      <c r="AY630" s="101"/>
      <c r="AZ630" s="101"/>
      <c r="BA630" s="101"/>
      <c r="BB630" s="101"/>
      <c r="BC630" s="101"/>
      <c r="BD630" s="101"/>
      <c r="BE630" s="101"/>
      <c r="BF630" s="101"/>
      <c r="BG630" s="101"/>
      <c r="BH630" s="101"/>
      <c r="BI630" s="101"/>
      <c r="BJ630" s="101"/>
      <c r="BK630" s="101"/>
      <c r="BL630" s="101"/>
      <c r="BM630" s="101"/>
      <c r="BN630" s="101"/>
      <c r="BO630" s="101"/>
      <c r="BP630" s="101"/>
      <c r="BQ630" s="101"/>
      <c r="BR630" s="101"/>
      <c r="BS630" s="101"/>
      <c r="CT630" s="369">
        <v>1600</v>
      </c>
      <c r="CW630" s="369">
        <v>1400</v>
      </c>
      <c r="DA630" s="369">
        <v>1400</v>
      </c>
    </row>
    <row r="631" spans="1:121" s="17" customFormat="1" ht="21.75" customHeight="1">
      <c r="A631" s="86" t="s">
        <v>207</v>
      </c>
      <c r="B631" s="169" t="s">
        <v>215</v>
      </c>
      <c r="C631" s="4" t="s">
        <v>216</v>
      </c>
      <c r="D631" s="2" t="s">
        <v>36</v>
      </c>
      <c r="E631" s="155"/>
      <c r="F631" s="155"/>
      <c r="G631" s="815" t="s">
        <v>230</v>
      </c>
      <c r="H631" s="659">
        <v>3250</v>
      </c>
      <c r="I631" s="497">
        <f t="shared" si="99"/>
        <v>3250</v>
      </c>
      <c r="J631" s="90">
        <f t="shared" si="100"/>
        <v>3250</v>
      </c>
      <c r="K631" s="322">
        <v>4.0999999999999996</v>
      </c>
      <c r="L631" s="159">
        <v>45032</v>
      </c>
      <c r="M631" s="159">
        <v>45061</v>
      </c>
      <c r="N631" s="195" t="s">
        <v>45</v>
      </c>
      <c r="O631" s="155"/>
      <c r="P631" s="155"/>
      <c r="Q631" s="155"/>
      <c r="R631" s="155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  <c r="AT631" s="101"/>
      <c r="AU631" s="101"/>
      <c r="AV631" s="101"/>
      <c r="AW631" s="101"/>
      <c r="AX631" s="101"/>
      <c r="AY631" s="101"/>
      <c r="AZ631" s="101"/>
      <c r="BA631" s="101"/>
      <c r="BB631" s="101"/>
      <c r="BC631" s="101"/>
      <c r="BD631" s="101"/>
      <c r="BE631" s="101"/>
      <c r="BF631" s="101"/>
      <c r="BG631" s="101"/>
      <c r="BH631" s="101"/>
      <c r="BI631" s="101"/>
      <c r="BJ631" s="101"/>
      <c r="BK631" s="101"/>
      <c r="BL631" s="101"/>
      <c r="BM631" s="101"/>
      <c r="BN631" s="101"/>
      <c r="BO631" s="101"/>
      <c r="BP631" s="101"/>
      <c r="BQ631" s="101"/>
      <c r="BR631" s="101"/>
      <c r="BS631" s="101"/>
      <c r="CT631" s="369">
        <v>1250</v>
      </c>
      <c r="CW631" s="369">
        <v>1000</v>
      </c>
      <c r="DA631" s="369">
        <v>1000</v>
      </c>
    </row>
    <row r="632" spans="1:121" s="17" customFormat="1" ht="21.75" customHeight="1">
      <c r="A632" s="86" t="s">
        <v>207</v>
      </c>
      <c r="B632" s="169" t="s">
        <v>217</v>
      </c>
      <c r="C632" s="4" t="s">
        <v>218</v>
      </c>
      <c r="D632" s="2" t="s">
        <v>36</v>
      </c>
      <c r="E632" s="155"/>
      <c r="F632" s="155"/>
      <c r="G632" s="815" t="s">
        <v>230</v>
      </c>
      <c r="H632" s="659">
        <v>4000</v>
      </c>
      <c r="I632" s="497">
        <f t="shared" si="99"/>
        <v>4000</v>
      </c>
      <c r="J632" s="90">
        <f t="shared" si="100"/>
        <v>4000</v>
      </c>
      <c r="K632" s="322">
        <v>5.89</v>
      </c>
      <c r="L632" s="159">
        <v>45032</v>
      </c>
      <c r="M632" s="159">
        <v>45061</v>
      </c>
      <c r="N632" s="195" t="s">
        <v>45</v>
      </c>
      <c r="O632" s="155"/>
      <c r="P632" s="155"/>
      <c r="Q632" s="155"/>
      <c r="R632" s="155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  <c r="AT632" s="101"/>
      <c r="AU632" s="101"/>
      <c r="AV632" s="101"/>
      <c r="AW632" s="101"/>
      <c r="AX632" s="101"/>
      <c r="AY632" s="101"/>
      <c r="AZ632" s="101"/>
      <c r="BA632" s="101"/>
      <c r="BB632" s="101"/>
      <c r="BC632" s="101"/>
      <c r="BD632" s="101"/>
      <c r="BE632" s="101"/>
      <c r="BF632" s="101"/>
      <c r="BG632" s="101"/>
      <c r="BH632" s="101"/>
      <c r="BI632" s="101"/>
      <c r="BJ632" s="101"/>
      <c r="BK632" s="101"/>
      <c r="BL632" s="101"/>
      <c r="BM632" s="101"/>
      <c r="BN632" s="101"/>
      <c r="BO632" s="101"/>
      <c r="BP632" s="101"/>
      <c r="BQ632" s="101"/>
      <c r="BR632" s="101"/>
      <c r="BS632" s="101"/>
      <c r="CT632" s="369">
        <v>1600</v>
      </c>
      <c r="CW632" s="369">
        <v>1200</v>
      </c>
      <c r="DA632" s="369">
        <v>1200</v>
      </c>
    </row>
    <row r="633" spans="1:121" s="17" customFormat="1" ht="21.75" customHeight="1">
      <c r="A633" s="86" t="s">
        <v>207</v>
      </c>
      <c r="B633" s="169" t="s">
        <v>219</v>
      </c>
      <c r="C633" s="4" t="s">
        <v>220</v>
      </c>
      <c r="D633" s="2" t="s">
        <v>36</v>
      </c>
      <c r="E633" s="155"/>
      <c r="F633" s="155"/>
      <c r="G633" s="815" t="s">
        <v>230</v>
      </c>
      <c r="H633" s="659">
        <v>5000</v>
      </c>
      <c r="I633" s="497">
        <f t="shared" si="99"/>
        <v>5000</v>
      </c>
      <c r="J633" s="90">
        <f t="shared" si="100"/>
        <v>5000</v>
      </c>
      <c r="K633" s="322">
        <v>5.62</v>
      </c>
      <c r="L633" s="159">
        <v>45032</v>
      </c>
      <c r="M633" s="159">
        <v>45061</v>
      </c>
      <c r="N633" s="195" t="s">
        <v>45</v>
      </c>
      <c r="O633" s="155"/>
      <c r="P633" s="155"/>
      <c r="Q633" s="155"/>
      <c r="R633" s="155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  <c r="AT633" s="101"/>
      <c r="AU633" s="101"/>
      <c r="AV633" s="101"/>
      <c r="AW633" s="101"/>
      <c r="AX633" s="101"/>
      <c r="AY633" s="101"/>
      <c r="AZ633" s="101"/>
      <c r="BA633" s="101"/>
      <c r="BB633" s="101"/>
      <c r="BC633" s="101"/>
      <c r="BD633" s="101"/>
      <c r="BE633" s="101"/>
      <c r="BF633" s="101"/>
      <c r="BG633" s="101"/>
      <c r="BH633" s="101"/>
      <c r="BI633" s="101"/>
      <c r="BJ633" s="101"/>
      <c r="BK633" s="101"/>
      <c r="BL633" s="101"/>
      <c r="BM633" s="101"/>
      <c r="BN633" s="101"/>
      <c r="BO633" s="101"/>
      <c r="BP633" s="101"/>
      <c r="BQ633" s="101"/>
      <c r="BR633" s="101"/>
      <c r="BS633" s="101"/>
      <c r="CT633" s="369">
        <v>1800</v>
      </c>
      <c r="CW633" s="369">
        <v>1600</v>
      </c>
      <c r="DA633" s="369">
        <v>1600</v>
      </c>
    </row>
    <row r="634" spans="1:121" s="17" customFormat="1" ht="21.75" customHeight="1">
      <c r="A634" s="86" t="s">
        <v>207</v>
      </c>
      <c r="B634" s="169" t="s">
        <v>221</v>
      </c>
      <c r="C634" s="4" t="s">
        <v>222</v>
      </c>
      <c r="D634" s="2" t="s">
        <v>36</v>
      </c>
      <c r="E634" s="155"/>
      <c r="F634" s="155"/>
      <c r="G634" s="815" t="s">
        <v>230</v>
      </c>
      <c r="H634" s="659">
        <v>4500</v>
      </c>
      <c r="I634" s="497">
        <f t="shared" si="99"/>
        <v>4500</v>
      </c>
      <c r="J634" s="90">
        <f t="shared" si="100"/>
        <v>4500</v>
      </c>
      <c r="K634" s="322">
        <v>5.62</v>
      </c>
      <c r="L634" s="159">
        <v>45032</v>
      </c>
      <c r="M634" s="159">
        <v>45061</v>
      </c>
      <c r="N634" s="195" t="s">
        <v>45</v>
      </c>
      <c r="O634" s="155"/>
      <c r="P634" s="155"/>
      <c r="Q634" s="155"/>
      <c r="R634" s="155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  <c r="AT634" s="101"/>
      <c r="AU634" s="101"/>
      <c r="AV634" s="101"/>
      <c r="AW634" s="101"/>
      <c r="AX634" s="101"/>
      <c r="AY634" s="101"/>
      <c r="AZ634" s="101"/>
      <c r="BA634" s="101"/>
      <c r="BB634" s="101"/>
      <c r="BC634" s="101"/>
      <c r="BD634" s="101"/>
      <c r="BE634" s="101"/>
      <c r="BF634" s="101"/>
      <c r="BG634" s="101"/>
      <c r="BH634" s="101"/>
      <c r="BI634" s="101"/>
      <c r="BJ634" s="101"/>
      <c r="BK634" s="101"/>
      <c r="BL634" s="101"/>
      <c r="BM634" s="101"/>
      <c r="BN634" s="101"/>
      <c r="BO634" s="101"/>
      <c r="BP634" s="101"/>
      <c r="BQ634" s="101"/>
      <c r="BR634" s="101"/>
      <c r="BS634" s="101"/>
      <c r="CT634" s="369">
        <v>1500</v>
      </c>
      <c r="CW634" s="369">
        <v>1500</v>
      </c>
      <c r="DA634" s="369">
        <v>1500</v>
      </c>
    </row>
    <row r="635" spans="1:121" s="17" customFormat="1" ht="21.75" customHeight="1">
      <c r="A635" s="152" t="s">
        <v>223</v>
      </c>
      <c r="B635" s="155"/>
      <c r="C635" s="155"/>
      <c r="D635" s="155"/>
      <c r="E635" s="155"/>
      <c r="F635" s="155"/>
      <c r="G635" s="195"/>
      <c r="H635" s="497">
        <f>SUM(H628:H634)</f>
        <v>35450</v>
      </c>
      <c r="I635" s="497">
        <f>SUM(I628:I634)</f>
        <v>35450</v>
      </c>
      <c r="J635" s="155"/>
      <c r="K635" s="155"/>
      <c r="L635" s="155"/>
      <c r="M635" s="155"/>
      <c r="N635" s="155"/>
      <c r="O635" s="155"/>
      <c r="P635" s="155"/>
      <c r="Q635" s="155"/>
      <c r="R635" s="155"/>
      <c r="S635" s="155"/>
      <c r="T635" s="155"/>
      <c r="U635" s="155"/>
      <c r="V635" s="155"/>
      <c r="W635" s="155"/>
      <c r="X635" s="155"/>
      <c r="Y635" s="155"/>
      <c r="Z635" s="155"/>
      <c r="AA635" s="155"/>
      <c r="AB635" s="155"/>
      <c r="AC635" s="155"/>
      <c r="AD635" s="155"/>
      <c r="AE635" s="155"/>
      <c r="AF635" s="155"/>
      <c r="AG635" s="155"/>
      <c r="AH635" s="155"/>
      <c r="AI635" s="155"/>
      <c r="AJ635" s="155"/>
      <c r="AK635" s="155"/>
      <c r="AL635" s="155"/>
      <c r="AM635" s="155"/>
      <c r="AN635" s="155"/>
      <c r="AO635" s="155"/>
      <c r="AP635" s="155"/>
      <c r="AQ635" s="155"/>
      <c r="AR635" s="155"/>
      <c r="AS635" s="155"/>
      <c r="AT635" s="155"/>
      <c r="AU635" s="155"/>
      <c r="AV635" s="155"/>
      <c r="AW635" s="155"/>
      <c r="AX635" s="155"/>
      <c r="AY635" s="155"/>
      <c r="AZ635" s="155"/>
      <c r="BA635" s="155"/>
      <c r="BB635" s="155"/>
      <c r="BC635" s="155"/>
      <c r="BD635" s="155"/>
      <c r="BE635" s="155"/>
      <c r="BF635" s="155"/>
      <c r="BG635" s="155"/>
      <c r="BH635" s="155"/>
      <c r="BI635" s="155"/>
      <c r="BJ635" s="155"/>
      <c r="BK635" s="155"/>
      <c r="BL635" s="155"/>
      <c r="BM635" s="155"/>
      <c r="BN635" s="155"/>
      <c r="BO635" s="155"/>
      <c r="BP635" s="155"/>
      <c r="BQ635" s="155"/>
      <c r="BR635" s="155"/>
      <c r="BS635" s="155"/>
      <c r="BT635" s="155"/>
      <c r="BU635" s="155"/>
      <c r="BV635" s="155"/>
      <c r="BW635" s="155"/>
      <c r="BX635" s="155"/>
      <c r="BY635" s="155"/>
      <c r="BZ635" s="155"/>
      <c r="CA635" s="155"/>
    </row>
    <row r="636" spans="1:121" s="17" customFormat="1" ht="21.75" customHeight="1">
      <c r="A636" s="86" t="s">
        <v>207</v>
      </c>
      <c r="B636" s="169" t="s">
        <v>208</v>
      </c>
      <c r="C636" s="4" t="s">
        <v>209</v>
      </c>
      <c r="D636" s="2" t="s">
        <v>36</v>
      </c>
      <c r="E636" s="155"/>
      <c r="F636" s="155"/>
      <c r="G636" s="815" t="s">
        <v>231</v>
      </c>
      <c r="H636" s="497">
        <v>9500</v>
      </c>
      <c r="I636" s="497">
        <f t="shared" ref="I636:I642" si="101">SUM(AD636:DV636)</f>
        <v>9500</v>
      </c>
      <c r="J636" s="90">
        <f t="shared" ref="J636:J642" si="102">SUM(O636:LS636)</f>
        <v>9500</v>
      </c>
      <c r="K636" s="322">
        <v>6.37</v>
      </c>
      <c r="L636" s="159">
        <v>45058</v>
      </c>
      <c r="M636" s="159">
        <v>45092</v>
      </c>
      <c r="N636" s="195" t="s">
        <v>45</v>
      </c>
      <c r="O636" s="155"/>
      <c r="P636" s="155"/>
      <c r="Q636" s="155"/>
      <c r="R636" s="155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  <c r="AT636" s="101"/>
      <c r="AU636" s="101"/>
      <c r="AV636" s="101"/>
      <c r="AW636" s="101"/>
      <c r="AX636" s="101"/>
      <c r="AY636" s="101"/>
      <c r="AZ636" s="101"/>
      <c r="BA636" s="101"/>
      <c r="BB636" s="101"/>
      <c r="BC636" s="101"/>
      <c r="BD636" s="101"/>
      <c r="BE636" s="101"/>
      <c r="BF636" s="101"/>
      <c r="BG636" s="101"/>
      <c r="BH636" s="101"/>
      <c r="BI636" s="101"/>
      <c r="BJ636" s="101"/>
      <c r="BK636" s="101"/>
      <c r="BL636" s="101"/>
      <c r="BM636" s="101"/>
      <c r="BN636" s="101"/>
      <c r="BO636" s="101"/>
      <c r="BP636" s="101"/>
      <c r="BQ636" s="101"/>
      <c r="BR636" s="101"/>
      <c r="BS636" s="101"/>
      <c r="BT636" s="101"/>
      <c r="BU636" s="101"/>
      <c r="BV636" s="101"/>
      <c r="BW636" s="101"/>
      <c r="BX636" s="101"/>
      <c r="BY636" s="101"/>
      <c r="BZ636" s="101"/>
      <c r="CA636" s="101"/>
      <c r="DE636" s="17">
        <v>3000</v>
      </c>
      <c r="DN636" s="17">
        <v>3000</v>
      </c>
      <c r="DQ636" s="17">
        <v>3500</v>
      </c>
    </row>
    <row r="637" spans="1:121" s="17" customFormat="1" ht="21.75" customHeight="1">
      <c r="A637" s="86" t="s">
        <v>207</v>
      </c>
      <c r="B637" s="169" t="s">
        <v>211</v>
      </c>
      <c r="C637" s="4" t="s">
        <v>212</v>
      </c>
      <c r="D637" s="2" t="s">
        <v>36</v>
      </c>
      <c r="E637" s="155"/>
      <c r="F637" s="155"/>
      <c r="G637" s="815" t="s">
        <v>231</v>
      </c>
      <c r="H637" s="497">
        <v>10000</v>
      </c>
      <c r="I637" s="497">
        <f t="shared" si="101"/>
        <v>10000</v>
      </c>
      <c r="J637" s="90">
        <f t="shared" si="102"/>
        <v>10000</v>
      </c>
      <c r="K637" s="322">
        <v>5.67</v>
      </c>
      <c r="L637" s="159">
        <v>45058</v>
      </c>
      <c r="M637" s="159">
        <v>45092</v>
      </c>
      <c r="N637" s="195" t="s">
        <v>45</v>
      </c>
      <c r="O637" s="155"/>
      <c r="P637" s="155"/>
      <c r="Q637" s="155"/>
      <c r="R637" s="155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  <c r="AT637" s="101"/>
      <c r="AU637" s="101"/>
      <c r="AV637" s="101"/>
      <c r="AW637" s="101"/>
      <c r="AX637" s="101"/>
      <c r="AY637" s="101"/>
      <c r="AZ637" s="101"/>
      <c r="BA637" s="101"/>
      <c r="BB637" s="101"/>
      <c r="BC637" s="101"/>
      <c r="BD637" s="101"/>
      <c r="BE637" s="101"/>
      <c r="BF637" s="101"/>
      <c r="BG637" s="101"/>
      <c r="BH637" s="101"/>
      <c r="BI637" s="101"/>
      <c r="BJ637" s="101"/>
      <c r="BK637" s="101"/>
      <c r="BL637" s="101"/>
      <c r="BM637" s="101"/>
      <c r="BN637" s="101"/>
      <c r="BO637" s="101"/>
      <c r="BP637" s="101"/>
      <c r="BQ637" s="101"/>
      <c r="BR637" s="101"/>
      <c r="BS637" s="101"/>
      <c r="BT637" s="101"/>
      <c r="BU637" s="101"/>
      <c r="BV637" s="101"/>
      <c r="BW637" s="101"/>
      <c r="BX637" s="101"/>
      <c r="BY637" s="101"/>
      <c r="BZ637" s="101"/>
      <c r="CA637" s="101"/>
      <c r="DE637" s="17">
        <v>3000</v>
      </c>
      <c r="DK637" s="17">
        <v>3000</v>
      </c>
      <c r="DQ637" s="17">
        <v>4000</v>
      </c>
    </row>
    <row r="638" spans="1:121" s="17" customFormat="1" ht="21.75" customHeight="1">
      <c r="A638" s="86" t="s">
        <v>207</v>
      </c>
      <c r="B638" s="169" t="s">
        <v>213</v>
      </c>
      <c r="C638" s="4" t="s">
        <v>214</v>
      </c>
      <c r="D638" s="2" t="s">
        <v>36</v>
      </c>
      <c r="E638" s="155"/>
      <c r="F638" s="155"/>
      <c r="G638" s="815" t="s">
        <v>231</v>
      </c>
      <c r="H638" s="497">
        <v>4600</v>
      </c>
      <c r="I638" s="497">
        <f t="shared" si="101"/>
        <v>4600</v>
      </c>
      <c r="J638" s="90">
        <f t="shared" si="102"/>
        <v>4600</v>
      </c>
      <c r="K638" s="322">
        <v>5.89</v>
      </c>
      <c r="L638" s="159">
        <v>45058</v>
      </c>
      <c r="M638" s="159">
        <v>45092</v>
      </c>
      <c r="N638" s="195" t="s">
        <v>45</v>
      </c>
      <c r="O638" s="155"/>
      <c r="P638" s="155"/>
      <c r="Q638" s="155"/>
      <c r="R638" s="155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  <c r="AT638" s="101"/>
      <c r="AU638" s="101"/>
      <c r="AV638" s="101"/>
      <c r="AW638" s="101"/>
      <c r="AX638" s="101"/>
      <c r="AY638" s="101"/>
      <c r="AZ638" s="101"/>
      <c r="BA638" s="101"/>
      <c r="BB638" s="101"/>
      <c r="BC638" s="101"/>
      <c r="BD638" s="101"/>
      <c r="BE638" s="101"/>
      <c r="BF638" s="101"/>
      <c r="BG638" s="101"/>
      <c r="BH638" s="101"/>
      <c r="BI638" s="101"/>
      <c r="BJ638" s="101"/>
      <c r="BK638" s="101"/>
      <c r="BL638" s="101"/>
      <c r="BM638" s="101"/>
      <c r="BN638" s="101"/>
      <c r="BO638" s="101"/>
      <c r="BP638" s="101"/>
      <c r="BQ638" s="101"/>
      <c r="BR638" s="101"/>
      <c r="BS638" s="101"/>
      <c r="BT638" s="101"/>
      <c r="BU638" s="101"/>
      <c r="BV638" s="101"/>
      <c r="BW638" s="101"/>
      <c r="BX638" s="101"/>
      <c r="BY638" s="101"/>
      <c r="BZ638" s="101"/>
      <c r="CA638" s="101"/>
      <c r="DE638" s="17">
        <v>1500</v>
      </c>
      <c r="DK638" s="17">
        <v>1500</v>
      </c>
      <c r="DQ638" s="17">
        <v>1600</v>
      </c>
    </row>
    <row r="639" spans="1:121" s="17" customFormat="1" ht="21.75" customHeight="1">
      <c r="A639" s="86" t="s">
        <v>207</v>
      </c>
      <c r="B639" s="169" t="s">
        <v>215</v>
      </c>
      <c r="C639" s="4" t="s">
        <v>216</v>
      </c>
      <c r="D639" s="2" t="s">
        <v>36</v>
      </c>
      <c r="E639" s="155"/>
      <c r="F639" s="155"/>
      <c r="G639" s="815" t="s">
        <v>231</v>
      </c>
      <c r="H639" s="497">
        <v>5000</v>
      </c>
      <c r="I639" s="497">
        <f t="shared" si="101"/>
        <v>5000</v>
      </c>
      <c r="J639" s="90">
        <f t="shared" si="102"/>
        <v>5000</v>
      </c>
      <c r="K639" s="322">
        <v>4.0999999999999996</v>
      </c>
      <c r="L639" s="159">
        <v>45058</v>
      </c>
      <c r="M639" s="159">
        <v>45092</v>
      </c>
      <c r="N639" s="195" t="s">
        <v>45</v>
      </c>
      <c r="O639" s="155"/>
      <c r="P639" s="155"/>
      <c r="Q639" s="155"/>
      <c r="R639" s="155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  <c r="AT639" s="101"/>
      <c r="AU639" s="101"/>
      <c r="AV639" s="101"/>
      <c r="AW639" s="101"/>
      <c r="AX639" s="101"/>
      <c r="AY639" s="101"/>
      <c r="AZ639" s="101"/>
      <c r="BA639" s="101"/>
      <c r="BB639" s="101"/>
      <c r="BC639" s="101"/>
      <c r="BD639" s="101"/>
      <c r="BE639" s="101"/>
      <c r="BF639" s="101"/>
      <c r="BG639" s="101"/>
      <c r="BH639" s="101"/>
      <c r="BI639" s="101"/>
      <c r="BJ639" s="101"/>
      <c r="BK639" s="101"/>
      <c r="BL639" s="101"/>
      <c r="BM639" s="101"/>
      <c r="BN639" s="101"/>
      <c r="BO639" s="101"/>
      <c r="BP639" s="101"/>
      <c r="BQ639" s="101"/>
      <c r="BR639" s="101"/>
      <c r="BS639" s="101"/>
      <c r="BT639" s="101"/>
      <c r="BU639" s="101"/>
      <c r="BV639" s="101"/>
      <c r="BW639" s="101"/>
      <c r="BX639" s="101"/>
      <c r="BY639" s="101"/>
      <c r="BZ639" s="101"/>
      <c r="CA639" s="101"/>
      <c r="DE639" s="17">
        <v>1700</v>
      </c>
      <c r="DK639" s="17">
        <v>1700</v>
      </c>
      <c r="DQ639" s="17">
        <v>1600</v>
      </c>
    </row>
    <row r="640" spans="1:121" s="17" customFormat="1" ht="21.75" customHeight="1">
      <c r="A640" s="86" t="s">
        <v>207</v>
      </c>
      <c r="B640" s="169" t="s">
        <v>217</v>
      </c>
      <c r="C640" s="4" t="s">
        <v>218</v>
      </c>
      <c r="D640" s="2" t="s">
        <v>36</v>
      </c>
      <c r="E640" s="155"/>
      <c r="F640" s="155"/>
      <c r="G640" s="815" t="s">
        <v>231</v>
      </c>
      <c r="H640" s="497">
        <v>4700</v>
      </c>
      <c r="I640" s="497">
        <f t="shared" si="101"/>
        <v>4700</v>
      </c>
      <c r="J640" s="90">
        <f t="shared" si="102"/>
        <v>4700</v>
      </c>
      <c r="K640" s="322">
        <v>5.89</v>
      </c>
      <c r="L640" s="159">
        <v>45058</v>
      </c>
      <c r="M640" s="159">
        <v>45092</v>
      </c>
      <c r="N640" s="195" t="s">
        <v>45</v>
      </c>
      <c r="O640" s="155"/>
      <c r="P640" s="155"/>
      <c r="Q640" s="155"/>
      <c r="R640" s="155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  <c r="AT640" s="101"/>
      <c r="AU640" s="101"/>
      <c r="AV640" s="101"/>
      <c r="AW640" s="101"/>
      <c r="AX640" s="101"/>
      <c r="AY640" s="101"/>
      <c r="AZ640" s="101"/>
      <c r="BA640" s="101"/>
      <c r="BB640" s="101"/>
      <c r="BC640" s="101"/>
      <c r="BD640" s="101"/>
      <c r="BE640" s="101"/>
      <c r="BF640" s="101"/>
      <c r="BG640" s="101"/>
      <c r="BH640" s="101"/>
      <c r="BI640" s="101"/>
      <c r="BJ640" s="101"/>
      <c r="BK640" s="101"/>
      <c r="BL640" s="101"/>
      <c r="BM640" s="101"/>
      <c r="BN640" s="101"/>
      <c r="BO640" s="101"/>
      <c r="BP640" s="101"/>
      <c r="BQ640" s="101"/>
      <c r="BR640" s="101"/>
      <c r="BS640" s="101"/>
      <c r="BT640" s="101"/>
      <c r="BU640" s="101"/>
      <c r="BV640" s="101"/>
      <c r="BW640" s="101"/>
      <c r="BX640" s="101"/>
      <c r="BY640" s="101"/>
      <c r="BZ640" s="101"/>
      <c r="CA640" s="101"/>
      <c r="DE640" s="17">
        <v>1600</v>
      </c>
      <c r="DK640" s="17">
        <v>1500</v>
      </c>
      <c r="DQ640" s="17">
        <v>1600</v>
      </c>
    </row>
    <row r="641" spans="1:151" s="17" customFormat="1" ht="21.75" customHeight="1">
      <c r="A641" s="86" t="s">
        <v>207</v>
      </c>
      <c r="B641" s="169" t="s">
        <v>219</v>
      </c>
      <c r="C641" s="4" t="s">
        <v>220</v>
      </c>
      <c r="D641" s="2" t="s">
        <v>36</v>
      </c>
      <c r="E641" s="155"/>
      <c r="F641" s="155"/>
      <c r="G641" s="815" t="s">
        <v>231</v>
      </c>
      <c r="H641" s="497">
        <v>4000</v>
      </c>
      <c r="I641" s="497">
        <f t="shared" si="101"/>
        <v>4000</v>
      </c>
      <c r="J641" s="90">
        <f t="shared" si="102"/>
        <v>4000</v>
      </c>
      <c r="K641" s="322">
        <v>5.62</v>
      </c>
      <c r="L641" s="159">
        <v>45058</v>
      </c>
      <c r="M641" s="159">
        <v>45092</v>
      </c>
      <c r="N641" s="195" t="s">
        <v>45</v>
      </c>
      <c r="O641" s="155"/>
      <c r="P641" s="155"/>
      <c r="Q641" s="155"/>
      <c r="R641" s="155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  <c r="AT641" s="101"/>
      <c r="AU641" s="101"/>
      <c r="AV641" s="101"/>
      <c r="AW641" s="101"/>
      <c r="AX641" s="101"/>
      <c r="AY641" s="101"/>
      <c r="AZ641" s="101"/>
      <c r="BA641" s="101"/>
      <c r="BB641" s="101"/>
      <c r="BC641" s="101"/>
      <c r="BD641" s="101"/>
      <c r="BE641" s="101"/>
      <c r="BF641" s="101"/>
      <c r="BG641" s="101"/>
      <c r="BH641" s="101"/>
      <c r="BI641" s="101"/>
      <c r="BJ641" s="101"/>
      <c r="BK641" s="101"/>
      <c r="BL641" s="101"/>
      <c r="BM641" s="101"/>
      <c r="BN641" s="101"/>
      <c r="BO641" s="101"/>
      <c r="BP641" s="101"/>
      <c r="BQ641" s="101"/>
      <c r="BR641" s="101"/>
      <c r="BS641" s="101"/>
      <c r="BT641" s="101"/>
      <c r="BU641" s="101"/>
      <c r="BV641" s="101"/>
      <c r="BW641" s="101"/>
      <c r="BX641" s="101"/>
      <c r="BY641" s="101"/>
      <c r="BZ641" s="101"/>
      <c r="CA641" s="101"/>
      <c r="DE641" s="17">
        <v>1400</v>
      </c>
      <c r="DK641" s="17">
        <v>1300</v>
      </c>
      <c r="DQ641" s="17">
        <v>1300</v>
      </c>
    </row>
    <row r="642" spans="1:151" s="17" customFormat="1" ht="21.75" customHeight="1">
      <c r="A642" s="86" t="s">
        <v>207</v>
      </c>
      <c r="B642" s="169" t="s">
        <v>221</v>
      </c>
      <c r="C642" s="4" t="s">
        <v>222</v>
      </c>
      <c r="D642" s="2" t="s">
        <v>36</v>
      </c>
      <c r="E642" s="155"/>
      <c r="F642" s="155"/>
      <c r="G642" s="815" t="s">
        <v>231</v>
      </c>
      <c r="H642" s="497">
        <v>4500</v>
      </c>
      <c r="I642" s="497">
        <f t="shared" si="101"/>
        <v>4500</v>
      </c>
      <c r="J642" s="90">
        <f t="shared" si="102"/>
        <v>4500</v>
      </c>
      <c r="K642" s="322">
        <v>5.62</v>
      </c>
      <c r="L642" s="159">
        <v>45058</v>
      </c>
      <c r="M642" s="159">
        <v>45092</v>
      </c>
      <c r="N642" s="195" t="s">
        <v>45</v>
      </c>
      <c r="O642" s="155"/>
      <c r="P642" s="155"/>
      <c r="Q642" s="155"/>
      <c r="R642" s="155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  <c r="AT642" s="101"/>
      <c r="AU642" s="101"/>
      <c r="AV642" s="101"/>
      <c r="AW642" s="101"/>
      <c r="AX642" s="101"/>
      <c r="AY642" s="101"/>
      <c r="AZ642" s="101"/>
      <c r="BA642" s="101"/>
      <c r="BB642" s="101"/>
      <c r="BC642" s="101"/>
      <c r="BD642" s="101"/>
      <c r="BE642" s="101"/>
      <c r="BF642" s="101"/>
      <c r="BG642" s="101"/>
      <c r="BH642" s="101"/>
      <c r="BI642" s="101"/>
      <c r="BJ642" s="101"/>
      <c r="BK642" s="101"/>
      <c r="BL642" s="101"/>
      <c r="BM642" s="101"/>
      <c r="BN642" s="101"/>
      <c r="BO642" s="101"/>
      <c r="BP642" s="101"/>
      <c r="BQ642" s="101"/>
      <c r="BR642" s="101"/>
      <c r="BS642" s="101"/>
      <c r="BT642" s="101"/>
      <c r="BU642" s="101"/>
      <c r="BV642" s="101"/>
      <c r="BW642" s="101"/>
      <c r="BX642" s="101"/>
      <c r="BY642" s="101"/>
      <c r="BZ642" s="101"/>
      <c r="CA642" s="101"/>
      <c r="DE642" s="17">
        <v>1500</v>
      </c>
      <c r="DK642" s="17">
        <v>1500</v>
      </c>
      <c r="DQ642" s="17">
        <v>1500</v>
      </c>
    </row>
    <row r="643" spans="1:151" s="17" customFormat="1" ht="21.75" customHeight="1">
      <c r="A643" s="152" t="s">
        <v>223</v>
      </c>
      <c r="B643" s="155"/>
      <c r="C643" s="155"/>
      <c r="D643" s="155"/>
      <c r="E643" s="155"/>
      <c r="F643" s="155"/>
      <c r="G643" s="195"/>
      <c r="H643" s="497">
        <f>SUM(H636:H642)</f>
        <v>42300</v>
      </c>
      <c r="I643" s="497">
        <f>SUM(I636:I642)</f>
        <v>42300</v>
      </c>
      <c r="J643" s="195"/>
      <c r="K643" s="195"/>
      <c r="L643" s="195"/>
      <c r="M643" s="195"/>
      <c r="N643" s="195"/>
      <c r="O643" s="195"/>
      <c r="P643" s="195"/>
      <c r="Q643" s="195"/>
      <c r="R643" s="195"/>
      <c r="S643" s="195"/>
      <c r="T643" s="195"/>
      <c r="U643" s="195"/>
      <c r="V643" s="195"/>
      <c r="W643" s="195"/>
      <c r="X643" s="195"/>
      <c r="Y643" s="195"/>
      <c r="Z643" s="195"/>
      <c r="AA643" s="195"/>
      <c r="AB643" s="195"/>
      <c r="AC643" s="195"/>
      <c r="AD643" s="195"/>
      <c r="AE643" s="195"/>
      <c r="AF643" s="195"/>
      <c r="AG643" s="195"/>
      <c r="AH643" s="195"/>
      <c r="AI643" s="195"/>
      <c r="AJ643" s="195"/>
      <c r="AK643" s="195"/>
      <c r="AL643" s="195"/>
      <c r="AM643" s="195"/>
      <c r="AN643" s="195"/>
      <c r="AO643" s="195"/>
      <c r="AP643" s="195"/>
      <c r="AQ643" s="195"/>
      <c r="AR643" s="195"/>
      <c r="AS643" s="195"/>
      <c r="AT643" s="195"/>
      <c r="AU643" s="195"/>
      <c r="AV643" s="195"/>
      <c r="AW643" s="195"/>
      <c r="AX643" s="195"/>
      <c r="AY643" s="195"/>
      <c r="AZ643" s="195"/>
      <c r="BA643" s="195"/>
      <c r="BB643" s="195"/>
      <c r="BC643" s="195"/>
      <c r="BD643" s="195"/>
      <c r="BE643" s="195"/>
      <c r="BF643" s="195"/>
      <c r="BG643" s="195"/>
      <c r="BH643" s="195"/>
      <c r="BI643" s="195"/>
      <c r="BJ643" s="195"/>
      <c r="BK643" s="195"/>
      <c r="BL643" s="195"/>
      <c r="BM643" s="195"/>
      <c r="BN643" s="195"/>
      <c r="BO643" s="195"/>
      <c r="BP643" s="195"/>
      <c r="BQ643" s="195"/>
      <c r="BR643" s="195"/>
      <c r="BS643" s="195"/>
      <c r="BT643" s="195"/>
      <c r="BU643" s="195"/>
      <c r="BV643" s="195"/>
      <c r="BW643" s="195"/>
      <c r="BX643" s="195"/>
      <c r="BY643" s="195"/>
      <c r="BZ643" s="195"/>
      <c r="CA643" s="195"/>
      <c r="CB643" s="195"/>
      <c r="CC643" s="195"/>
      <c r="CD643" s="195"/>
      <c r="CE643" s="195"/>
      <c r="CF643" s="195"/>
      <c r="CG643" s="195"/>
      <c r="CH643" s="195"/>
      <c r="CI643" s="195"/>
      <c r="CJ643" s="195"/>
      <c r="CK643" s="195"/>
      <c r="CL643" s="195"/>
      <c r="CM643" s="195"/>
      <c r="CN643" s="195"/>
      <c r="CO643" s="195"/>
      <c r="CP643" s="195"/>
    </row>
    <row r="644" spans="1:151" s="17" customFormat="1" ht="21.75" customHeight="1">
      <c r="A644" s="86" t="s">
        <v>207</v>
      </c>
      <c r="B644" s="169" t="s">
        <v>208</v>
      </c>
      <c r="C644" s="4" t="s">
        <v>209</v>
      </c>
      <c r="D644" s="2" t="s">
        <v>36</v>
      </c>
      <c r="E644" s="155"/>
      <c r="F644" s="155"/>
      <c r="G644" s="815" t="s">
        <v>232</v>
      </c>
      <c r="H644" s="797">
        <v>12300</v>
      </c>
      <c r="I644" s="497">
        <f t="shared" ref="I644:I652" si="103">SUM(AD644:GP644)</f>
        <v>12300</v>
      </c>
      <c r="J644" s="90">
        <f t="shared" ref="J644:J652" si="104">SUM(O644:LS644)</f>
        <v>12300</v>
      </c>
      <c r="K644" s="322">
        <v>6.37</v>
      </c>
      <c r="L644" s="159">
        <v>45097</v>
      </c>
      <c r="M644" s="159">
        <v>45131</v>
      </c>
      <c r="N644" s="195" t="s">
        <v>45</v>
      </c>
      <c r="O644" s="195"/>
      <c r="P644" s="195"/>
      <c r="Q644" s="195"/>
      <c r="R644" s="195"/>
      <c r="S644" s="448"/>
      <c r="T644" s="448"/>
      <c r="U644" s="448"/>
      <c r="V644" s="448"/>
      <c r="W644" s="448"/>
      <c r="X644" s="448"/>
      <c r="Y644" s="448"/>
      <c r="Z644" s="448"/>
      <c r="AA644" s="448"/>
      <c r="AB644" s="448"/>
      <c r="AC644" s="448"/>
      <c r="AD644" s="448"/>
      <c r="AE644" s="448"/>
      <c r="AF644" s="448"/>
      <c r="AG644" s="448"/>
      <c r="AH644" s="448"/>
      <c r="AI644" s="448"/>
      <c r="AJ644" s="448"/>
      <c r="AK644" s="448"/>
      <c r="AL644" s="448"/>
      <c r="AM644" s="448"/>
      <c r="AN644" s="448"/>
      <c r="AO644" s="448"/>
      <c r="AP644" s="448"/>
      <c r="AQ644" s="448"/>
      <c r="AR644" s="448"/>
      <c r="AS644" s="448"/>
      <c r="AT644" s="448"/>
      <c r="AU644" s="448"/>
      <c r="AV644" s="448"/>
      <c r="AW644" s="448"/>
      <c r="AX644" s="448"/>
      <c r="AY644" s="448"/>
      <c r="AZ644" s="448"/>
      <c r="BA644" s="448"/>
      <c r="BB644" s="448"/>
      <c r="BC644" s="448"/>
      <c r="BD644" s="448"/>
      <c r="BE644" s="448"/>
      <c r="BF644" s="448"/>
      <c r="BG644" s="448"/>
      <c r="BH644" s="448"/>
      <c r="BI644" s="448"/>
      <c r="BJ644" s="448"/>
      <c r="BK644" s="448"/>
      <c r="BL644" s="448"/>
      <c r="BM644" s="448"/>
      <c r="BN644" s="448"/>
      <c r="BO644" s="448"/>
      <c r="BP644" s="448"/>
      <c r="BQ644" s="448"/>
      <c r="BR644" s="448"/>
      <c r="BS644" s="448"/>
      <c r="BT644" s="448"/>
      <c r="BU644" s="448"/>
      <c r="BV644" s="448"/>
      <c r="BW644" s="448"/>
      <c r="BX644" s="448"/>
      <c r="BY644" s="448"/>
      <c r="BZ644" s="448"/>
      <c r="CA644" s="448"/>
      <c r="CB644" s="448"/>
      <c r="CC644" s="448"/>
      <c r="CD644" s="448"/>
      <c r="CE644" s="448"/>
      <c r="CF644" s="448"/>
      <c r="CG644" s="448"/>
      <c r="CH644" s="448"/>
      <c r="CI644" s="448"/>
      <c r="CJ644" s="448"/>
      <c r="CK644" s="448"/>
      <c r="CL644" s="448"/>
      <c r="CM644" s="448"/>
      <c r="CN644" s="448"/>
      <c r="CO644" s="448"/>
      <c r="CP644" s="448"/>
      <c r="DW644" s="369">
        <v>3000</v>
      </c>
      <c r="EB644" s="78">
        <v>3000</v>
      </c>
      <c r="EC644" s="78"/>
      <c r="ED644" s="78"/>
      <c r="EE644" s="78">
        <v>3000</v>
      </c>
      <c r="EF644" s="78"/>
      <c r="EG644" s="78">
        <v>3300</v>
      </c>
      <c r="EH644" s="78"/>
      <c r="EI644" s="78"/>
      <c r="EJ644" s="78"/>
      <c r="EK644" s="78"/>
      <c r="EL644" s="78"/>
    </row>
    <row r="645" spans="1:151" s="17" customFormat="1" ht="21.75" customHeight="1">
      <c r="A645" s="86" t="s">
        <v>207</v>
      </c>
      <c r="B645" s="169" t="s">
        <v>211</v>
      </c>
      <c r="C645" s="4" t="s">
        <v>212</v>
      </c>
      <c r="D645" s="2" t="s">
        <v>36</v>
      </c>
      <c r="E645" s="155"/>
      <c r="F645" s="155"/>
      <c r="G645" s="815" t="s">
        <v>232</v>
      </c>
      <c r="H645" s="797">
        <v>11200</v>
      </c>
      <c r="I645" s="497">
        <f t="shared" si="103"/>
        <v>11200</v>
      </c>
      <c r="J645" s="90">
        <f t="shared" si="104"/>
        <v>11200</v>
      </c>
      <c r="K645" s="322">
        <v>5.67</v>
      </c>
      <c r="L645" s="159">
        <v>45097</v>
      </c>
      <c r="M645" s="159">
        <v>45092</v>
      </c>
      <c r="N645" s="195" t="s">
        <v>45</v>
      </c>
      <c r="O645" s="195"/>
      <c r="P645" s="195"/>
      <c r="Q645" s="195"/>
      <c r="R645" s="195"/>
      <c r="S645" s="448"/>
      <c r="T645" s="448"/>
      <c r="U645" s="448"/>
      <c r="V645" s="448"/>
      <c r="W645" s="448"/>
      <c r="X645" s="448"/>
      <c r="Y645" s="448"/>
      <c r="Z645" s="448"/>
      <c r="AA645" s="448"/>
      <c r="AB645" s="448"/>
      <c r="AC645" s="448"/>
      <c r="AD645" s="448"/>
      <c r="AE645" s="448"/>
      <c r="AF645" s="448"/>
      <c r="AG645" s="448"/>
      <c r="AH645" s="448"/>
      <c r="AI645" s="448"/>
      <c r="AJ645" s="448"/>
      <c r="AK645" s="448"/>
      <c r="AL645" s="448"/>
      <c r="AM645" s="448"/>
      <c r="AN645" s="448"/>
      <c r="AO645" s="448"/>
      <c r="AP645" s="448"/>
      <c r="AQ645" s="448"/>
      <c r="AR645" s="448"/>
      <c r="AS645" s="448"/>
      <c r="AT645" s="448"/>
      <c r="AU645" s="448"/>
      <c r="AV645" s="448"/>
      <c r="AW645" s="448"/>
      <c r="AX645" s="448"/>
      <c r="AY645" s="448"/>
      <c r="AZ645" s="448"/>
      <c r="BA645" s="448"/>
      <c r="BB645" s="448"/>
      <c r="BC645" s="448"/>
      <c r="BD645" s="448"/>
      <c r="BE645" s="448"/>
      <c r="BF645" s="448"/>
      <c r="BG645" s="448"/>
      <c r="BH645" s="448"/>
      <c r="BI645" s="448"/>
      <c r="BJ645" s="448"/>
      <c r="BK645" s="448"/>
      <c r="BL645" s="448"/>
      <c r="BM645" s="448"/>
      <c r="BN645" s="448"/>
      <c r="BO645" s="448"/>
      <c r="BP645" s="448"/>
      <c r="BQ645" s="448"/>
      <c r="BR645" s="448"/>
      <c r="BS645" s="448"/>
      <c r="BT645" s="448"/>
      <c r="BU645" s="448"/>
      <c r="BV645" s="448"/>
      <c r="BW645" s="448"/>
      <c r="BX645" s="448"/>
      <c r="BY645" s="448"/>
      <c r="BZ645" s="448"/>
      <c r="CA645" s="448"/>
      <c r="CB645" s="448"/>
      <c r="CC645" s="448"/>
      <c r="CD645" s="448"/>
      <c r="CE645" s="448"/>
      <c r="CF645" s="448"/>
      <c r="CG645" s="448"/>
      <c r="CH645" s="448"/>
      <c r="CI645" s="448"/>
      <c r="CJ645" s="448"/>
      <c r="CK645" s="448"/>
      <c r="CL645" s="448"/>
      <c r="CM645" s="448"/>
      <c r="CN645" s="448"/>
      <c r="CO645" s="448"/>
      <c r="CP645" s="448"/>
      <c r="DW645" s="369">
        <v>1800</v>
      </c>
      <c r="EB645" s="78">
        <v>3300</v>
      </c>
      <c r="EC645" s="78"/>
      <c r="ED645" s="78"/>
      <c r="EE645" s="78">
        <v>3300</v>
      </c>
      <c r="EF645" s="78"/>
      <c r="EG645" s="78">
        <v>2800</v>
      </c>
      <c r="EH645" s="78"/>
      <c r="EI645" s="78"/>
      <c r="EJ645" s="78"/>
      <c r="EK645" s="78"/>
      <c r="EL645" s="78"/>
    </row>
    <row r="646" spans="1:151" s="17" customFormat="1" ht="21.75" customHeight="1">
      <c r="A646" s="86" t="s">
        <v>207</v>
      </c>
      <c r="B646" s="169" t="s">
        <v>213</v>
      </c>
      <c r="C646" s="4" t="s">
        <v>214</v>
      </c>
      <c r="D646" s="2" t="s">
        <v>36</v>
      </c>
      <c r="E646" s="155"/>
      <c r="F646" s="155"/>
      <c r="G646" s="815" t="s">
        <v>232</v>
      </c>
      <c r="H646" s="797">
        <v>5700</v>
      </c>
      <c r="I646" s="497">
        <f t="shared" si="103"/>
        <v>5700</v>
      </c>
      <c r="J646" s="90">
        <f t="shared" si="104"/>
        <v>5700</v>
      </c>
      <c r="K646" s="322">
        <v>5.89</v>
      </c>
      <c r="L646" s="159">
        <v>45097</v>
      </c>
      <c r="M646" s="159">
        <v>45092</v>
      </c>
      <c r="N646" s="195" t="s">
        <v>45</v>
      </c>
      <c r="O646" s="195"/>
      <c r="P646" s="195"/>
      <c r="Q646" s="195"/>
      <c r="R646" s="195"/>
      <c r="S646" s="448"/>
      <c r="T646" s="448"/>
      <c r="U646" s="448"/>
      <c r="V646" s="448"/>
      <c r="W646" s="448"/>
      <c r="X646" s="448"/>
      <c r="Y646" s="448"/>
      <c r="Z646" s="448"/>
      <c r="AA646" s="448"/>
      <c r="AB646" s="448"/>
      <c r="AC646" s="448"/>
      <c r="AD646" s="448"/>
      <c r="AE646" s="448"/>
      <c r="AF646" s="448"/>
      <c r="AG646" s="448"/>
      <c r="AH646" s="448"/>
      <c r="AI646" s="448"/>
      <c r="AJ646" s="448"/>
      <c r="AK646" s="448"/>
      <c r="AL646" s="448"/>
      <c r="AM646" s="448"/>
      <c r="AN646" s="448"/>
      <c r="AO646" s="448"/>
      <c r="AP646" s="448"/>
      <c r="AQ646" s="448"/>
      <c r="AR646" s="448"/>
      <c r="AS646" s="448"/>
      <c r="AT646" s="448"/>
      <c r="AU646" s="448"/>
      <c r="AV646" s="448"/>
      <c r="AW646" s="448"/>
      <c r="AX646" s="448"/>
      <c r="AY646" s="448"/>
      <c r="AZ646" s="448"/>
      <c r="BA646" s="448"/>
      <c r="BB646" s="448"/>
      <c r="BC646" s="448"/>
      <c r="BD646" s="448"/>
      <c r="BE646" s="448"/>
      <c r="BF646" s="448"/>
      <c r="BG646" s="448"/>
      <c r="BH646" s="448"/>
      <c r="BI646" s="448"/>
      <c r="BJ646" s="448"/>
      <c r="BK646" s="448"/>
      <c r="BL646" s="448"/>
      <c r="BM646" s="448"/>
      <c r="BN646" s="448"/>
      <c r="BO646" s="448"/>
      <c r="BP646" s="448"/>
      <c r="BQ646" s="448"/>
      <c r="BR646" s="448"/>
      <c r="BS646" s="448"/>
      <c r="BT646" s="448"/>
      <c r="BU646" s="448"/>
      <c r="BV646" s="448"/>
      <c r="BW646" s="448"/>
      <c r="BX646" s="448"/>
      <c r="BY646" s="448"/>
      <c r="BZ646" s="448"/>
      <c r="CA646" s="448"/>
      <c r="CB646" s="448"/>
      <c r="CC646" s="448"/>
      <c r="CD646" s="448"/>
      <c r="CE646" s="448"/>
      <c r="CF646" s="448"/>
      <c r="CG646" s="448"/>
      <c r="CH646" s="448"/>
      <c r="CI646" s="448"/>
      <c r="CJ646" s="448"/>
      <c r="CK646" s="448"/>
      <c r="CL646" s="448"/>
      <c r="CM646" s="448"/>
      <c r="CN646" s="448"/>
      <c r="CO646" s="448"/>
      <c r="CP646" s="448"/>
      <c r="DW646" s="369">
        <v>1400</v>
      </c>
      <c r="EB646" s="78">
        <v>1400</v>
      </c>
      <c r="EC646" s="78"/>
      <c r="ED646" s="78"/>
      <c r="EE646" s="78">
        <v>1400</v>
      </c>
      <c r="EF646" s="78"/>
      <c r="EG646" s="78">
        <v>1500</v>
      </c>
      <c r="EH646" s="78"/>
      <c r="EI646" s="78"/>
      <c r="EJ646" s="78"/>
      <c r="EK646" s="78"/>
      <c r="EL646" s="78"/>
    </row>
    <row r="647" spans="1:151" s="17" customFormat="1" ht="21.75" customHeight="1">
      <c r="A647" s="86" t="s">
        <v>207</v>
      </c>
      <c r="B647" s="169" t="s">
        <v>215</v>
      </c>
      <c r="C647" s="4" t="s">
        <v>216</v>
      </c>
      <c r="D647" s="2" t="s">
        <v>36</v>
      </c>
      <c r="E647" s="155"/>
      <c r="F647" s="155"/>
      <c r="G647" s="815" t="s">
        <v>232</v>
      </c>
      <c r="H647" s="797">
        <v>4550</v>
      </c>
      <c r="I647" s="497">
        <f t="shared" si="103"/>
        <v>4550</v>
      </c>
      <c r="J647" s="90">
        <f t="shared" si="104"/>
        <v>4550</v>
      </c>
      <c r="K647" s="322">
        <v>4.0999999999999996</v>
      </c>
      <c r="L647" s="159">
        <v>45097</v>
      </c>
      <c r="M647" s="159">
        <v>45092</v>
      </c>
      <c r="N647" s="195" t="s">
        <v>45</v>
      </c>
      <c r="O647" s="195"/>
      <c r="P647" s="195"/>
      <c r="Q647" s="195"/>
      <c r="R647" s="195"/>
      <c r="S647" s="448"/>
      <c r="T647" s="448"/>
      <c r="U647" s="448"/>
      <c r="V647" s="448"/>
      <c r="W647" s="448"/>
      <c r="X647" s="448"/>
      <c r="Y647" s="448"/>
      <c r="Z647" s="448"/>
      <c r="AA647" s="448"/>
      <c r="AB647" s="448"/>
      <c r="AC647" s="448"/>
      <c r="AD647" s="448"/>
      <c r="AE647" s="448"/>
      <c r="AF647" s="448"/>
      <c r="AG647" s="448"/>
      <c r="AH647" s="448"/>
      <c r="AI647" s="448"/>
      <c r="AJ647" s="448"/>
      <c r="AK647" s="448"/>
      <c r="AL647" s="448"/>
      <c r="AM647" s="448"/>
      <c r="AN647" s="448"/>
      <c r="AO647" s="448"/>
      <c r="AP647" s="448"/>
      <c r="AQ647" s="448"/>
      <c r="AR647" s="448"/>
      <c r="AS647" s="448"/>
      <c r="AT647" s="448"/>
      <c r="AU647" s="448"/>
      <c r="AV647" s="448"/>
      <c r="AW647" s="448"/>
      <c r="AX647" s="448"/>
      <c r="AY647" s="448"/>
      <c r="AZ647" s="448"/>
      <c r="BA647" s="448"/>
      <c r="BB647" s="448"/>
      <c r="BC647" s="448"/>
      <c r="BD647" s="448"/>
      <c r="BE647" s="448"/>
      <c r="BF647" s="448"/>
      <c r="BG647" s="448"/>
      <c r="BH647" s="448"/>
      <c r="BI647" s="448"/>
      <c r="BJ647" s="448"/>
      <c r="BK647" s="448"/>
      <c r="BL647" s="448"/>
      <c r="BM647" s="448"/>
      <c r="BN647" s="448"/>
      <c r="BO647" s="448"/>
      <c r="BP647" s="448"/>
      <c r="BQ647" s="448"/>
      <c r="BR647" s="448"/>
      <c r="BS647" s="448"/>
      <c r="BT647" s="448"/>
      <c r="BU647" s="448"/>
      <c r="BV647" s="448"/>
      <c r="BW647" s="448"/>
      <c r="BX647" s="448"/>
      <c r="BY647" s="448"/>
      <c r="BZ647" s="448"/>
      <c r="CA647" s="448"/>
      <c r="CB647" s="448"/>
      <c r="CC647" s="448"/>
      <c r="CD647" s="448"/>
      <c r="CE647" s="448"/>
      <c r="CF647" s="448"/>
      <c r="CG647" s="448"/>
      <c r="CH647" s="448"/>
      <c r="CI647" s="448"/>
      <c r="CJ647" s="448"/>
      <c r="CK647" s="448"/>
      <c r="CL647" s="448"/>
      <c r="CM647" s="448"/>
      <c r="CN647" s="448"/>
      <c r="CO647" s="448"/>
      <c r="CP647" s="448"/>
      <c r="DW647" s="369">
        <v>1100</v>
      </c>
      <c r="EB647" s="78">
        <v>1100</v>
      </c>
      <c r="EC647" s="78"/>
      <c r="ED647" s="78"/>
      <c r="EE647" s="78">
        <v>1100</v>
      </c>
      <c r="EF647" s="78"/>
      <c r="EG647" s="78">
        <v>1250</v>
      </c>
      <c r="EH647" s="78"/>
      <c r="EI647" s="78"/>
      <c r="EJ647" s="78"/>
      <c r="EK647" s="78"/>
      <c r="EL647" s="78"/>
    </row>
    <row r="648" spans="1:151" s="17" customFormat="1" ht="21.75" customHeight="1">
      <c r="A648" s="86" t="s">
        <v>207</v>
      </c>
      <c r="B648" s="169" t="s">
        <v>217</v>
      </c>
      <c r="C648" s="4" t="s">
        <v>218</v>
      </c>
      <c r="D648" s="2" t="s">
        <v>36</v>
      </c>
      <c r="E648" s="155"/>
      <c r="F648" s="155"/>
      <c r="G648" s="815" t="s">
        <v>232</v>
      </c>
      <c r="H648" s="797">
        <v>5900</v>
      </c>
      <c r="I648" s="497">
        <f t="shared" si="103"/>
        <v>5900</v>
      </c>
      <c r="J648" s="90">
        <f t="shared" si="104"/>
        <v>5900</v>
      </c>
      <c r="K648" s="322">
        <v>5.89</v>
      </c>
      <c r="L648" s="159">
        <v>45097</v>
      </c>
      <c r="M648" s="159">
        <v>45092</v>
      </c>
      <c r="N648" s="195" t="s">
        <v>45</v>
      </c>
      <c r="O648" s="195"/>
      <c r="P648" s="195"/>
      <c r="Q648" s="195"/>
      <c r="R648" s="195"/>
      <c r="S648" s="448"/>
      <c r="T648" s="448"/>
      <c r="U648" s="448"/>
      <c r="V648" s="448"/>
      <c r="W648" s="448"/>
      <c r="X648" s="448"/>
      <c r="Y648" s="448"/>
      <c r="Z648" s="448"/>
      <c r="AA648" s="448"/>
      <c r="AB648" s="448"/>
      <c r="AC648" s="448"/>
      <c r="AD648" s="448"/>
      <c r="AE648" s="448"/>
      <c r="AF648" s="448"/>
      <c r="AG648" s="448"/>
      <c r="AH648" s="448"/>
      <c r="AI648" s="448"/>
      <c r="AJ648" s="448"/>
      <c r="AK648" s="448"/>
      <c r="AL648" s="448"/>
      <c r="AM648" s="448"/>
      <c r="AN648" s="448"/>
      <c r="AO648" s="448"/>
      <c r="AP648" s="448"/>
      <c r="AQ648" s="448"/>
      <c r="AR648" s="448"/>
      <c r="AS648" s="448"/>
      <c r="AT648" s="448"/>
      <c r="AU648" s="448"/>
      <c r="AV648" s="448"/>
      <c r="AW648" s="448"/>
      <c r="AX648" s="448"/>
      <c r="AY648" s="448"/>
      <c r="AZ648" s="448"/>
      <c r="BA648" s="448"/>
      <c r="BB648" s="448"/>
      <c r="BC648" s="448"/>
      <c r="BD648" s="448"/>
      <c r="BE648" s="448"/>
      <c r="BF648" s="448"/>
      <c r="BG648" s="448"/>
      <c r="BH648" s="448"/>
      <c r="BI648" s="448"/>
      <c r="BJ648" s="448"/>
      <c r="BK648" s="448"/>
      <c r="BL648" s="448"/>
      <c r="BM648" s="448"/>
      <c r="BN648" s="448"/>
      <c r="BO648" s="448"/>
      <c r="BP648" s="448"/>
      <c r="BQ648" s="448"/>
      <c r="BR648" s="448"/>
      <c r="BS648" s="448"/>
      <c r="BT648" s="448"/>
      <c r="BU648" s="448"/>
      <c r="BV648" s="448"/>
      <c r="BW648" s="448"/>
      <c r="BX648" s="448"/>
      <c r="BY648" s="448"/>
      <c r="BZ648" s="448"/>
      <c r="CA648" s="448"/>
      <c r="CB648" s="448"/>
      <c r="CC648" s="448"/>
      <c r="CD648" s="448"/>
      <c r="CE648" s="448"/>
      <c r="CF648" s="448"/>
      <c r="CG648" s="448"/>
      <c r="CH648" s="448"/>
      <c r="CI648" s="448"/>
      <c r="CJ648" s="448"/>
      <c r="CK648" s="448"/>
      <c r="CL648" s="448"/>
      <c r="CM648" s="448"/>
      <c r="CN648" s="448"/>
      <c r="CO648" s="448"/>
      <c r="CP648" s="448"/>
      <c r="DW648" s="369">
        <v>1400</v>
      </c>
      <c r="EB648" s="78">
        <v>1400</v>
      </c>
      <c r="EC648" s="78"/>
      <c r="ED648" s="78"/>
      <c r="EE648" s="78">
        <v>1400</v>
      </c>
      <c r="EF648" s="78"/>
      <c r="EG648" s="78">
        <v>1700</v>
      </c>
      <c r="EH648" s="78"/>
      <c r="EI648" s="78"/>
      <c r="EJ648" s="78"/>
      <c r="EK648" s="78"/>
      <c r="EL648" s="78"/>
    </row>
    <row r="649" spans="1:151" s="17" customFormat="1" ht="21.75" customHeight="1">
      <c r="A649" s="86" t="s">
        <v>207</v>
      </c>
      <c r="B649" s="169" t="s">
        <v>219</v>
      </c>
      <c r="C649" s="4" t="s">
        <v>220</v>
      </c>
      <c r="D649" s="2" t="s">
        <v>36</v>
      </c>
      <c r="E649" s="155"/>
      <c r="F649" s="155"/>
      <c r="G649" s="815" t="s">
        <v>232</v>
      </c>
      <c r="H649" s="797">
        <v>6000</v>
      </c>
      <c r="I649" s="497">
        <f t="shared" si="103"/>
        <v>3163</v>
      </c>
      <c r="J649" s="90">
        <f t="shared" si="104"/>
        <v>3163</v>
      </c>
      <c r="K649" s="322">
        <v>5.62</v>
      </c>
      <c r="L649" s="159">
        <v>45097</v>
      </c>
      <c r="M649" s="159">
        <v>45092</v>
      </c>
      <c r="N649" s="195" t="s">
        <v>45</v>
      </c>
      <c r="O649" s="195"/>
      <c r="P649" s="195"/>
      <c r="Q649" s="195"/>
      <c r="R649" s="195"/>
      <c r="S649" s="448"/>
      <c r="T649" s="448"/>
      <c r="U649" s="448"/>
      <c r="V649" s="448"/>
      <c r="W649" s="448"/>
      <c r="X649" s="448"/>
      <c r="Y649" s="448"/>
      <c r="Z649" s="448"/>
      <c r="AA649" s="448"/>
      <c r="AB649" s="448"/>
      <c r="AC649" s="448"/>
      <c r="AD649" s="448"/>
      <c r="AE649" s="448"/>
      <c r="AF649" s="448"/>
      <c r="AG649" s="448"/>
      <c r="AH649" s="448"/>
      <c r="AI649" s="448"/>
      <c r="AJ649" s="448"/>
      <c r="AK649" s="448"/>
      <c r="AL649" s="448"/>
      <c r="AM649" s="448"/>
      <c r="AN649" s="448"/>
      <c r="AO649" s="448"/>
      <c r="AP649" s="448"/>
      <c r="AQ649" s="448"/>
      <c r="AR649" s="448"/>
      <c r="AS649" s="448"/>
      <c r="AT649" s="448"/>
      <c r="AU649" s="448"/>
      <c r="AV649" s="448"/>
      <c r="AW649" s="448"/>
      <c r="AX649" s="448"/>
      <c r="AY649" s="448"/>
      <c r="AZ649" s="448"/>
      <c r="BA649" s="448"/>
      <c r="BB649" s="448"/>
      <c r="BC649" s="448"/>
      <c r="BD649" s="448"/>
      <c r="BE649" s="448"/>
      <c r="BF649" s="448"/>
      <c r="BG649" s="448"/>
      <c r="BH649" s="448"/>
      <c r="BI649" s="448"/>
      <c r="BJ649" s="448"/>
      <c r="BK649" s="448"/>
      <c r="BL649" s="448"/>
      <c r="BM649" s="448"/>
      <c r="BN649" s="448"/>
      <c r="BO649" s="448"/>
      <c r="BP649" s="448"/>
      <c r="BQ649" s="448"/>
      <c r="BR649" s="448"/>
      <c r="BS649" s="448"/>
      <c r="BT649" s="448"/>
      <c r="BU649" s="448"/>
      <c r="BV649" s="448"/>
      <c r="BW649" s="448"/>
      <c r="BX649" s="448"/>
      <c r="BY649" s="448"/>
      <c r="BZ649" s="448"/>
      <c r="CA649" s="448"/>
      <c r="CB649" s="448"/>
      <c r="CC649" s="448"/>
      <c r="CD649" s="448"/>
      <c r="CE649" s="448"/>
      <c r="CF649" s="448"/>
      <c r="CG649" s="448"/>
      <c r="CH649" s="448"/>
      <c r="CI649" s="448"/>
      <c r="CJ649" s="448"/>
      <c r="CK649" s="448"/>
      <c r="CL649" s="448"/>
      <c r="CM649" s="448"/>
      <c r="CN649" s="448"/>
      <c r="CO649" s="448"/>
      <c r="CP649" s="448"/>
      <c r="DW649" s="369">
        <v>500</v>
      </c>
      <c r="EB649" s="78">
        <v>2000</v>
      </c>
      <c r="EC649" s="78"/>
      <c r="ED649" s="78"/>
      <c r="EE649" s="78">
        <v>663</v>
      </c>
      <c r="EF649" s="78"/>
      <c r="EG649" s="78"/>
      <c r="EH649" s="78"/>
      <c r="EI649" s="78"/>
      <c r="EJ649" s="78"/>
      <c r="EK649" s="78"/>
      <c r="EL649" s="78"/>
    </row>
    <row r="650" spans="1:151" s="17" customFormat="1" ht="21.75" customHeight="1">
      <c r="A650" s="339" t="s">
        <v>207</v>
      </c>
      <c r="B650" s="274" t="s">
        <v>233</v>
      </c>
      <c r="C650" s="274" t="s">
        <v>220</v>
      </c>
      <c r="D650" s="178" t="s">
        <v>36</v>
      </c>
      <c r="E650" s="274"/>
      <c r="F650" s="274"/>
      <c r="G650" s="274" t="s">
        <v>232</v>
      </c>
      <c r="H650" s="272"/>
      <c r="I650" s="497">
        <f t="shared" si="103"/>
        <v>2837</v>
      </c>
      <c r="J650" s="90">
        <f t="shared" si="104"/>
        <v>2837</v>
      </c>
      <c r="K650" s="322"/>
      <c r="L650" s="159"/>
      <c r="M650" s="159"/>
      <c r="N650" s="195"/>
      <c r="O650" s="195"/>
      <c r="P650" s="195"/>
      <c r="Q650" s="195"/>
      <c r="R650" s="195"/>
      <c r="S650" s="448"/>
      <c r="T650" s="448"/>
      <c r="U650" s="448"/>
      <c r="V650" s="448"/>
      <c r="W650" s="448"/>
      <c r="X650" s="448"/>
      <c r="Y650" s="448"/>
      <c r="Z650" s="448"/>
      <c r="AA650" s="448"/>
      <c r="AB650" s="448"/>
      <c r="AC650" s="448"/>
      <c r="AD650" s="448"/>
      <c r="AE650" s="448"/>
      <c r="AF650" s="448"/>
      <c r="AG650" s="448"/>
      <c r="AH650" s="448"/>
      <c r="AI650" s="448"/>
      <c r="AJ650" s="448"/>
      <c r="AK650" s="448"/>
      <c r="AL650" s="448"/>
      <c r="AM650" s="448"/>
      <c r="AN650" s="448"/>
      <c r="AO650" s="448"/>
      <c r="AP650" s="448"/>
      <c r="AQ650" s="448"/>
      <c r="AR650" s="448"/>
      <c r="AS650" s="448"/>
      <c r="AT650" s="448"/>
      <c r="AU650" s="448"/>
      <c r="AV650" s="448"/>
      <c r="AW650" s="448"/>
      <c r="AX650" s="448"/>
      <c r="AY650" s="448"/>
      <c r="AZ650" s="448"/>
      <c r="BA650" s="448"/>
      <c r="BB650" s="448"/>
      <c r="BC650" s="448"/>
      <c r="BD650" s="448"/>
      <c r="BE650" s="448"/>
      <c r="BF650" s="448"/>
      <c r="BG650" s="448"/>
      <c r="BH650" s="448"/>
      <c r="BI650" s="448"/>
      <c r="BJ650" s="448"/>
      <c r="BK650" s="448"/>
      <c r="BL650" s="448"/>
      <c r="BM650" s="448"/>
      <c r="BN650" s="448"/>
      <c r="BO650" s="448"/>
      <c r="BP650" s="448"/>
      <c r="BQ650" s="448"/>
      <c r="BR650" s="448"/>
      <c r="BS650" s="448"/>
      <c r="BT650" s="448"/>
      <c r="BU650" s="448"/>
      <c r="BV650" s="448"/>
      <c r="BW650" s="448"/>
      <c r="BX650" s="448"/>
      <c r="BY650" s="448"/>
      <c r="BZ650" s="448"/>
      <c r="CA650" s="448"/>
      <c r="CB650" s="448"/>
      <c r="CC650" s="448"/>
      <c r="CD650" s="448"/>
      <c r="CE650" s="448"/>
      <c r="CF650" s="448"/>
      <c r="CG650" s="448"/>
      <c r="CH650" s="448"/>
      <c r="CI650" s="448"/>
      <c r="CJ650" s="448"/>
      <c r="CK650" s="448"/>
      <c r="CL650" s="448"/>
      <c r="CM650" s="448"/>
      <c r="CN650" s="448"/>
      <c r="CO650" s="448"/>
      <c r="CP650" s="448"/>
      <c r="DW650" s="369"/>
      <c r="EB650" s="78"/>
      <c r="EC650" s="78"/>
      <c r="ED650" s="78"/>
      <c r="EE650" s="78"/>
      <c r="EF650" s="78"/>
      <c r="EG650" s="78">
        <v>2837</v>
      </c>
      <c r="EH650" s="78"/>
      <c r="EI650" s="78"/>
      <c r="EJ650" s="78"/>
      <c r="EK650" s="78"/>
      <c r="EL650" s="78"/>
    </row>
    <row r="651" spans="1:151" s="17" customFormat="1" ht="21.75" customHeight="1">
      <c r="A651" s="86" t="s">
        <v>207</v>
      </c>
      <c r="B651" s="169" t="s">
        <v>221</v>
      </c>
      <c r="C651" s="4" t="s">
        <v>222</v>
      </c>
      <c r="D651" s="2" t="s">
        <v>36</v>
      </c>
      <c r="E651" s="155"/>
      <c r="F651" s="155"/>
      <c r="G651" s="815" t="s">
        <v>232</v>
      </c>
      <c r="H651" s="797">
        <v>5600</v>
      </c>
      <c r="I651" s="497">
        <f t="shared" si="103"/>
        <v>3465</v>
      </c>
      <c r="J651" s="90">
        <f t="shared" si="104"/>
        <v>3465</v>
      </c>
      <c r="K651" s="322">
        <v>5.62</v>
      </c>
      <c r="L651" s="159">
        <v>45097</v>
      </c>
      <c r="M651" s="159">
        <v>45092</v>
      </c>
      <c r="N651" s="195" t="s">
        <v>45</v>
      </c>
      <c r="O651" s="195"/>
      <c r="P651" s="195"/>
      <c r="Q651" s="195"/>
      <c r="R651" s="195"/>
      <c r="S651" s="448"/>
      <c r="T651" s="448"/>
      <c r="U651" s="448"/>
      <c r="V651" s="448"/>
      <c r="W651" s="448"/>
      <c r="X651" s="448"/>
      <c r="Y651" s="448"/>
      <c r="Z651" s="448"/>
      <c r="AA651" s="448"/>
      <c r="AB651" s="448"/>
      <c r="AC651" s="448"/>
      <c r="AD651" s="448"/>
      <c r="AE651" s="448"/>
      <c r="AF651" s="448"/>
      <c r="AG651" s="448"/>
      <c r="AH651" s="448"/>
      <c r="AI651" s="448"/>
      <c r="AJ651" s="448"/>
      <c r="AK651" s="448"/>
      <c r="AL651" s="448"/>
      <c r="AM651" s="448"/>
      <c r="AN651" s="448"/>
      <c r="AO651" s="448"/>
      <c r="AP651" s="448"/>
      <c r="AQ651" s="448"/>
      <c r="AR651" s="448"/>
      <c r="AS651" s="448"/>
      <c r="AT651" s="448"/>
      <c r="AU651" s="448"/>
      <c r="AV651" s="448"/>
      <c r="AW651" s="448"/>
      <c r="AX651" s="448"/>
      <c r="AY651" s="448"/>
      <c r="AZ651" s="448"/>
      <c r="BA651" s="448"/>
      <c r="BB651" s="448"/>
      <c r="BC651" s="448"/>
      <c r="BD651" s="448"/>
      <c r="BE651" s="448"/>
      <c r="BF651" s="448"/>
      <c r="BG651" s="448"/>
      <c r="BH651" s="448"/>
      <c r="BI651" s="448"/>
      <c r="BJ651" s="448"/>
      <c r="BK651" s="448"/>
      <c r="BL651" s="448"/>
      <c r="BM651" s="448"/>
      <c r="BN651" s="448"/>
      <c r="BO651" s="448"/>
      <c r="BP651" s="448"/>
      <c r="BQ651" s="448"/>
      <c r="BR651" s="448"/>
      <c r="BS651" s="448"/>
      <c r="BT651" s="448"/>
      <c r="BU651" s="448"/>
      <c r="BV651" s="448"/>
      <c r="BW651" s="448"/>
      <c r="BX651" s="448"/>
      <c r="BY651" s="448"/>
      <c r="BZ651" s="448"/>
      <c r="CA651" s="448"/>
      <c r="CB651" s="448"/>
      <c r="CC651" s="448"/>
      <c r="CD651" s="448"/>
      <c r="CE651" s="448"/>
      <c r="CF651" s="448"/>
      <c r="CG651" s="448"/>
      <c r="CH651" s="448"/>
      <c r="CI651" s="448"/>
      <c r="CJ651" s="448"/>
      <c r="CK651" s="448"/>
      <c r="CL651" s="448"/>
      <c r="CM651" s="448"/>
      <c r="CN651" s="448"/>
      <c r="CO651" s="448"/>
      <c r="CP651" s="448"/>
      <c r="DW651" s="369">
        <v>500</v>
      </c>
      <c r="EB651" s="78">
        <v>2000</v>
      </c>
      <c r="EC651" s="78"/>
      <c r="ED651" s="78"/>
      <c r="EE651" s="78">
        <v>965</v>
      </c>
      <c r="EF651" s="78"/>
      <c r="EG651" s="78"/>
      <c r="EH651" s="78"/>
      <c r="EI651" s="78"/>
      <c r="EJ651" s="78"/>
      <c r="EK651" s="78"/>
      <c r="EL651" s="78"/>
    </row>
    <row r="652" spans="1:151" s="17" customFormat="1" ht="21.75" customHeight="1">
      <c r="A652" s="339" t="s">
        <v>207</v>
      </c>
      <c r="B652" s="254" t="s">
        <v>234</v>
      </c>
      <c r="C652" s="340" t="s">
        <v>222</v>
      </c>
      <c r="D652" s="178" t="s">
        <v>36</v>
      </c>
      <c r="E652" s="274"/>
      <c r="F652" s="274"/>
      <c r="G652" s="274" t="s">
        <v>232</v>
      </c>
      <c r="H652" s="254"/>
      <c r="I652" s="497">
        <f t="shared" si="103"/>
        <v>2135</v>
      </c>
      <c r="J652" s="90">
        <f t="shared" si="104"/>
        <v>2135</v>
      </c>
      <c r="K652" s="659"/>
      <c r="L652" s="159"/>
      <c r="M652" s="159"/>
      <c r="N652" s="195"/>
      <c r="O652" s="195"/>
      <c r="P652" s="195"/>
      <c r="Q652" s="195"/>
      <c r="R652" s="195"/>
      <c r="S652" s="448"/>
      <c r="T652" s="448"/>
      <c r="U652" s="448"/>
      <c r="V652" s="448"/>
      <c r="W652" s="448"/>
      <c r="X652" s="448"/>
      <c r="Y652" s="448"/>
      <c r="Z652" s="448"/>
      <c r="AA652" s="448"/>
      <c r="AB652" s="448"/>
      <c r="AC652" s="448"/>
      <c r="AD652" s="448"/>
      <c r="AE652" s="448"/>
      <c r="AF652" s="448"/>
      <c r="AG652" s="448"/>
      <c r="AH652" s="448"/>
      <c r="AI652" s="448"/>
      <c r="AJ652" s="448"/>
      <c r="AK652" s="448"/>
      <c r="AL652" s="448"/>
      <c r="AM652" s="448"/>
      <c r="AN652" s="448"/>
      <c r="AO652" s="448"/>
      <c r="AP652" s="448"/>
      <c r="AQ652" s="448"/>
      <c r="AR652" s="448"/>
      <c r="AS652" s="448"/>
      <c r="AT652" s="448"/>
      <c r="AU652" s="448"/>
      <c r="AV652" s="448"/>
      <c r="AW652" s="448"/>
      <c r="AX652" s="448"/>
      <c r="AY652" s="448"/>
      <c r="AZ652" s="448"/>
      <c r="BA652" s="448"/>
      <c r="BB652" s="448"/>
      <c r="BC652" s="448"/>
      <c r="BD652" s="448"/>
      <c r="BE652" s="448"/>
      <c r="BF652" s="448"/>
      <c r="BG652" s="448"/>
      <c r="BH652" s="448"/>
      <c r="BI652" s="448"/>
      <c r="BJ652" s="448"/>
      <c r="BK652" s="448"/>
      <c r="BL652" s="448"/>
      <c r="BM652" s="448"/>
      <c r="BN652" s="448"/>
      <c r="BO652" s="448"/>
      <c r="BP652" s="448"/>
      <c r="BQ652" s="448"/>
      <c r="BR652" s="448"/>
      <c r="BS652" s="448"/>
      <c r="BT652" s="448"/>
      <c r="BU652" s="448"/>
      <c r="BV652" s="448"/>
      <c r="BW652" s="448"/>
      <c r="BX652" s="448"/>
      <c r="BY652" s="448"/>
      <c r="BZ652" s="448"/>
      <c r="CA652" s="448"/>
      <c r="CB652" s="448"/>
      <c r="CC652" s="448"/>
      <c r="CD652" s="448"/>
      <c r="CE652" s="448"/>
      <c r="CF652" s="448"/>
      <c r="CG652" s="448"/>
      <c r="CH652" s="448"/>
      <c r="CI652" s="448"/>
      <c r="CJ652" s="448"/>
      <c r="CK652" s="448"/>
      <c r="CL652" s="448"/>
      <c r="CM652" s="448"/>
      <c r="CN652" s="448"/>
      <c r="CO652" s="448"/>
      <c r="CP652" s="448"/>
      <c r="DW652" s="369"/>
      <c r="EB652" s="78"/>
      <c r="EC652" s="78"/>
      <c r="ED652" s="78"/>
      <c r="EE652" s="78"/>
      <c r="EF652" s="78"/>
      <c r="EG652" s="78">
        <v>2135</v>
      </c>
      <c r="EH652" s="78"/>
      <c r="EI652" s="78"/>
      <c r="EJ652" s="78"/>
      <c r="EK652" s="78"/>
      <c r="EL652" s="78"/>
    </row>
    <row r="653" spans="1:151" s="17" customFormat="1" ht="21.75" customHeight="1">
      <c r="A653" s="152" t="s">
        <v>223</v>
      </c>
      <c r="B653" s="155"/>
      <c r="C653" s="155"/>
      <c r="D653" s="155"/>
      <c r="E653" s="155"/>
      <c r="F653" s="155"/>
      <c r="G653" s="195"/>
      <c r="H653" s="497">
        <f>SUM(H644:H652)</f>
        <v>51250</v>
      </c>
      <c r="I653" s="497">
        <f>SUM(I644:I652)</f>
        <v>51250</v>
      </c>
      <c r="J653" s="195"/>
      <c r="K653" s="195"/>
      <c r="L653" s="195"/>
      <c r="M653" s="195"/>
      <c r="N653" s="195"/>
      <c r="O653" s="195"/>
      <c r="P653" s="195"/>
      <c r="Q653" s="195"/>
      <c r="R653" s="195"/>
      <c r="S653" s="195"/>
      <c r="T653" s="195"/>
      <c r="U653" s="195"/>
      <c r="V653" s="195"/>
      <c r="W653" s="195"/>
      <c r="X653" s="195"/>
      <c r="Y653" s="195"/>
      <c r="Z653" s="195"/>
      <c r="AA653" s="195"/>
      <c r="AB653" s="195"/>
      <c r="AC653" s="195"/>
      <c r="AD653" s="195"/>
      <c r="AE653" s="195"/>
      <c r="AF653" s="195"/>
      <c r="AG653" s="195"/>
      <c r="AH653" s="195"/>
      <c r="AI653" s="195"/>
      <c r="AJ653" s="195"/>
      <c r="AK653" s="195"/>
      <c r="AL653" s="195"/>
      <c r="AM653" s="195"/>
      <c r="AN653" s="195"/>
      <c r="AO653" s="195"/>
      <c r="AP653" s="195"/>
      <c r="AQ653" s="195"/>
      <c r="AR653" s="195"/>
      <c r="AS653" s="195"/>
      <c r="AT653" s="195"/>
      <c r="AU653" s="195"/>
      <c r="AV653" s="448"/>
      <c r="AW653" s="448"/>
      <c r="AX653" s="448"/>
      <c r="AY653" s="448"/>
      <c r="AZ653" s="448"/>
      <c r="BA653" s="448"/>
      <c r="BB653" s="448"/>
      <c r="BC653" s="448"/>
      <c r="BD653" s="448"/>
      <c r="BE653" s="448"/>
      <c r="BF653" s="448"/>
      <c r="BG653" s="448"/>
      <c r="BH653" s="448"/>
      <c r="BI653" s="448"/>
      <c r="BJ653" s="448"/>
      <c r="BK653" s="448"/>
      <c r="BL653" s="448"/>
      <c r="BM653" s="448"/>
      <c r="BN653" s="448"/>
      <c r="BO653" s="448"/>
      <c r="BP653" s="448"/>
      <c r="BQ653" s="448"/>
      <c r="BR653" s="448"/>
      <c r="BS653" s="448"/>
      <c r="BT653" s="448"/>
      <c r="BU653" s="448"/>
      <c r="BV653" s="448"/>
      <c r="BW653" s="448"/>
      <c r="BX653" s="448"/>
      <c r="BY653" s="448"/>
      <c r="BZ653" s="448"/>
      <c r="CA653" s="448"/>
      <c r="CB653" s="448"/>
      <c r="CC653" s="448"/>
      <c r="CD653" s="448"/>
      <c r="CE653" s="448"/>
      <c r="CF653" s="448"/>
      <c r="CG653" s="448"/>
      <c r="CH653" s="448"/>
      <c r="CI653" s="448"/>
      <c r="CJ653" s="448"/>
      <c r="CK653" s="448"/>
      <c r="CL653" s="448"/>
      <c r="CM653" s="448"/>
      <c r="CN653" s="448"/>
      <c r="CO653" s="448"/>
      <c r="CP653" s="448"/>
      <c r="EE653" s="78"/>
      <c r="EF653" s="78"/>
      <c r="EG653" s="78"/>
    </row>
    <row r="654" spans="1:151" s="17" customFormat="1" ht="21.75" customHeight="1">
      <c r="A654" s="86" t="s">
        <v>207</v>
      </c>
      <c r="B654" s="692" t="s">
        <v>208</v>
      </c>
      <c r="C654" s="4" t="s">
        <v>209</v>
      </c>
      <c r="D654" s="2" t="s">
        <v>36</v>
      </c>
      <c r="E654" s="155"/>
      <c r="F654" s="155"/>
      <c r="G654" s="815" t="s">
        <v>235</v>
      </c>
      <c r="H654" s="797">
        <v>10700</v>
      </c>
      <c r="I654" s="497">
        <f t="shared" ref="I654:I660" si="105">SUM(AD654:GP654)</f>
        <v>10700</v>
      </c>
      <c r="J654" s="90">
        <f t="shared" ref="J654:J660" si="106">SUM(O654:LS654)</f>
        <v>10700</v>
      </c>
      <c r="K654" s="195"/>
      <c r="L654" s="695">
        <v>45126</v>
      </c>
      <c r="M654" s="195"/>
      <c r="N654" s="195"/>
      <c r="O654" s="195"/>
      <c r="P654" s="195"/>
      <c r="Q654" s="195"/>
      <c r="R654" s="195"/>
      <c r="S654" s="448"/>
      <c r="T654" s="448"/>
      <c r="U654" s="448"/>
      <c r="V654" s="448"/>
      <c r="W654" s="448"/>
      <c r="X654" s="448"/>
      <c r="Y654" s="448"/>
      <c r="Z654" s="448"/>
      <c r="AA654" s="448"/>
      <c r="AB654" s="448"/>
      <c r="AC654" s="448"/>
      <c r="AD654" s="448"/>
      <c r="AE654" s="448"/>
      <c r="AF654" s="448"/>
      <c r="AG654" s="448"/>
      <c r="AH654" s="448"/>
      <c r="AI654" s="448"/>
      <c r="AJ654" s="448"/>
      <c r="AK654" s="448"/>
      <c r="AL654" s="448"/>
      <c r="AM654" s="448"/>
      <c r="AN654" s="448"/>
      <c r="AO654" s="448"/>
      <c r="AP654" s="448"/>
      <c r="AQ654" s="448"/>
      <c r="AR654" s="448"/>
      <c r="AS654" s="448"/>
      <c r="AT654" s="448"/>
      <c r="AU654" s="448"/>
      <c r="AV654" s="448"/>
      <c r="AW654" s="448"/>
      <c r="AX654" s="448"/>
      <c r="AY654" s="448"/>
      <c r="AZ654" s="448"/>
      <c r="BA654" s="448"/>
      <c r="BB654" s="448"/>
      <c r="BC654" s="448"/>
      <c r="BD654" s="448"/>
      <c r="BE654" s="448"/>
      <c r="BF654" s="448"/>
      <c r="BG654" s="448"/>
      <c r="BH654" s="448"/>
      <c r="BI654" s="448"/>
      <c r="BJ654" s="448"/>
      <c r="BK654" s="448"/>
      <c r="BL654" s="448"/>
      <c r="BM654" s="448"/>
      <c r="BN654" s="448"/>
      <c r="BO654" s="448"/>
      <c r="BP654" s="448"/>
      <c r="BQ654" s="448"/>
      <c r="BR654" s="448"/>
      <c r="BS654" s="448"/>
      <c r="BT654" s="448"/>
      <c r="BU654" s="448"/>
      <c r="BV654" s="448"/>
      <c r="BW654" s="448"/>
      <c r="BX654" s="448"/>
      <c r="BY654" s="448"/>
      <c r="BZ654" s="448"/>
      <c r="CA654" s="448"/>
      <c r="CB654" s="448"/>
      <c r="CC654" s="448"/>
      <c r="CD654" s="448"/>
      <c r="CE654" s="448"/>
      <c r="CF654" s="448"/>
      <c r="CG654" s="448"/>
      <c r="CH654" s="448"/>
      <c r="CI654" s="448"/>
      <c r="CJ654" s="448"/>
      <c r="CK654" s="448"/>
      <c r="CL654" s="448"/>
      <c r="CM654" s="448"/>
      <c r="CN654" s="448"/>
      <c r="CO654" s="448"/>
      <c r="CP654" s="448"/>
      <c r="EE654" s="78"/>
      <c r="EF654" s="78"/>
      <c r="EG654" s="78"/>
      <c r="EN654" s="369">
        <v>2500</v>
      </c>
      <c r="EP654" s="369">
        <v>2500</v>
      </c>
      <c r="ES654" s="369">
        <v>2500</v>
      </c>
      <c r="EU654" s="369">
        <v>3200</v>
      </c>
    </row>
    <row r="655" spans="1:151" s="17" customFormat="1" ht="21.75" customHeight="1">
      <c r="A655" s="86" t="s">
        <v>207</v>
      </c>
      <c r="B655" s="693" t="s">
        <v>211</v>
      </c>
      <c r="C655" s="4" t="s">
        <v>212</v>
      </c>
      <c r="D655" s="2" t="s">
        <v>36</v>
      </c>
      <c r="E655" s="155"/>
      <c r="F655" s="155"/>
      <c r="G655" s="815" t="s">
        <v>235</v>
      </c>
      <c r="H655" s="797">
        <v>10700</v>
      </c>
      <c r="I655" s="497">
        <f t="shared" si="105"/>
        <v>10700</v>
      </c>
      <c r="J655" s="90">
        <f t="shared" si="106"/>
        <v>10700</v>
      </c>
      <c r="K655" s="195"/>
      <c r="L655" s="695">
        <v>45126</v>
      </c>
      <c r="M655" s="195"/>
      <c r="N655" s="195"/>
      <c r="O655" s="195"/>
      <c r="P655" s="195"/>
      <c r="Q655" s="195"/>
      <c r="R655" s="195"/>
      <c r="S655" s="448"/>
      <c r="T655" s="448"/>
      <c r="U655" s="448"/>
      <c r="V655" s="448"/>
      <c r="W655" s="448"/>
      <c r="X655" s="448"/>
      <c r="Y655" s="448"/>
      <c r="Z655" s="448"/>
      <c r="AA655" s="448"/>
      <c r="AB655" s="448"/>
      <c r="AC655" s="448"/>
      <c r="AD655" s="448"/>
      <c r="AE655" s="448"/>
      <c r="AF655" s="448"/>
      <c r="AG655" s="448"/>
      <c r="AH655" s="448"/>
      <c r="AI655" s="448"/>
      <c r="AJ655" s="448"/>
      <c r="AK655" s="448"/>
      <c r="AL655" s="448"/>
      <c r="AM655" s="448"/>
      <c r="AN655" s="448"/>
      <c r="AO655" s="448"/>
      <c r="AP655" s="448"/>
      <c r="AQ655" s="448"/>
      <c r="AR655" s="448"/>
      <c r="AS655" s="448"/>
      <c r="AT655" s="448"/>
      <c r="AU655" s="448"/>
      <c r="AV655" s="448"/>
      <c r="AW655" s="448"/>
      <c r="AX655" s="448"/>
      <c r="AY655" s="448"/>
      <c r="AZ655" s="448"/>
      <c r="BA655" s="448"/>
      <c r="BB655" s="448"/>
      <c r="BC655" s="448"/>
      <c r="BD655" s="448"/>
      <c r="BE655" s="448"/>
      <c r="BF655" s="448"/>
      <c r="BG655" s="448"/>
      <c r="BH655" s="448"/>
      <c r="BI655" s="448"/>
      <c r="BJ655" s="448"/>
      <c r="BK655" s="448"/>
      <c r="BL655" s="448"/>
      <c r="BM655" s="448"/>
      <c r="BN655" s="448"/>
      <c r="BO655" s="448"/>
      <c r="BP655" s="448"/>
      <c r="BQ655" s="448"/>
      <c r="BR655" s="448"/>
      <c r="BS655" s="448"/>
      <c r="BT655" s="448"/>
      <c r="BU655" s="448"/>
      <c r="BV655" s="448"/>
      <c r="BW655" s="448"/>
      <c r="BX655" s="448"/>
      <c r="BY655" s="448"/>
      <c r="BZ655" s="448"/>
      <c r="CA655" s="448"/>
      <c r="CB655" s="448"/>
      <c r="CC655" s="448"/>
      <c r="CD655" s="448"/>
      <c r="CE655" s="448"/>
      <c r="CF655" s="448"/>
      <c r="CG655" s="448"/>
      <c r="CH655" s="448"/>
      <c r="CI655" s="448"/>
      <c r="CJ655" s="448"/>
      <c r="CK655" s="448"/>
      <c r="CL655" s="448"/>
      <c r="CM655" s="448"/>
      <c r="CN655" s="448"/>
      <c r="CO655" s="448"/>
      <c r="CP655" s="448"/>
      <c r="EE655" s="78"/>
      <c r="EF655" s="78"/>
      <c r="EG655" s="78"/>
      <c r="EN655" s="369">
        <v>2500</v>
      </c>
      <c r="EP655" s="369">
        <v>2500</v>
      </c>
      <c r="ES655" s="369">
        <v>2500</v>
      </c>
      <c r="EU655" s="369">
        <v>3200</v>
      </c>
    </row>
    <row r="656" spans="1:151" s="17" customFormat="1" ht="21.75" customHeight="1">
      <c r="A656" s="86" t="s">
        <v>207</v>
      </c>
      <c r="B656" s="693" t="s">
        <v>213</v>
      </c>
      <c r="C656" s="4" t="s">
        <v>214</v>
      </c>
      <c r="D656" s="2" t="s">
        <v>36</v>
      </c>
      <c r="E656" s="155"/>
      <c r="F656" s="155"/>
      <c r="G656" s="815" t="s">
        <v>235</v>
      </c>
      <c r="H656" s="797">
        <v>5700</v>
      </c>
      <c r="I656" s="497">
        <f t="shared" si="105"/>
        <v>5700</v>
      </c>
      <c r="J656" s="90">
        <f t="shared" si="106"/>
        <v>5700</v>
      </c>
      <c r="K656" s="195"/>
      <c r="L656" s="695">
        <v>45126</v>
      </c>
      <c r="M656" s="195"/>
      <c r="N656" s="195"/>
      <c r="O656" s="195"/>
      <c r="P656" s="195"/>
      <c r="Q656" s="195"/>
      <c r="R656" s="195"/>
      <c r="S656" s="448"/>
      <c r="T656" s="448"/>
      <c r="U656" s="448"/>
      <c r="V656" s="448"/>
      <c r="W656" s="448"/>
      <c r="X656" s="448"/>
      <c r="Y656" s="448"/>
      <c r="Z656" s="448"/>
      <c r="AA656" s="448"/>
      <c r="AB656" s="448"/>
      <c r="AC656" s="448"/>
      <c r="AD656" s="448"/>
      <c r="AE656" s="448"/>
      <c r="AF656" s="448"/>
      <c r="AG656" s="448"/>
      <c r="AH656" s="448"/>
      <c r="AI656" s="448"/>
      <c r="AJ656" s="448"/>
      <c r="AK656" s="448"/>
      <c r="AL656" s="448"/>
      <c r="AM656" s="448"/>
      <c r="AN656" s="448"/>
      <c r="AO656" s="448"/>
      <c r="AP656" s="448"/>
      <c r="AQ656" s="448"/>
      <c r="AR656" s="448"/>
      <c r="AS656" s="448"/>
      <c r="AT656" s="448"/>
      <c r="AU656" s="448"/>
      <c r="AV656" s="448"/>
      <c r="AW656" s="448"/>
      <c r="AX656" s="448"/>
      <c r="AY656" s="448"/>
      <c r="AZ656" s="448"/>
      <c r="BA656" s="448"/>
      <c r="BB656" s="448"/>
      <c r="BC656" s="448"/>
      <c r="BD656" s="448"/>
      <c r="BE656" s="448"/>
      <c r="BF656" s="448"/>
      <c r="BG656" s="448"/>
      <c r="BH656" s="448"/>
      <c r="BI656" s="448"/>
      <c r="BJ656" s="448"/>
      <c r="BK656" s="448"/>
      <c r="BL656" s="448"/>
      <c r="BM656" s="448"/>
      <c r="BN656" s="448"/>
      <c r="BO656" s="448"/>
      <c r="BP656" s="448"/>
      <c r="BQ656" s="448"/>
      <c r="BR656" s="448"/>
      <c r="BS656" s="448"/>
      <c r="BT656" s="448"/>
      <c r="BU656" s="448"/>
      <c r="BV656" s="448"/>
      <c r="BW656" s="448"/>
      <c r="BX656" s="448"/>
      <c r="BY656" s="448"/>
      <c r="BZ656" s="448"/>
      <c r="CA656" s="448"/>
      <c r="CB656" s="448"/>
      <c r="CC656" s="448"/>
      <c r="CD656" s="448"/>
      <c r="CE656" s="448"/>
      <c r="CF656" s="448"/>
      <c r="CG656" s="448"/>
      <c r="CH656" s="448"/>
      <c r="CI656" s="448"/>
      <c r="CJ656" s="448"/>
      <c r="CK656" s="448"/>
      <c r="CL656" s="448"/>
      <c r="CM656" s="448"/>
      <c r="CN656" s="448"/>
      <c r="CO656" s="448"/>
      <c r="CP656" s="448"/>
      <c r="EE656" s="78"/>
      <c r="EF656" s="78"/>
      <c r="EG656" s="78"/>
      <c r="EN656" s="369">
        <v>1200</v>
      </c>
      <c r="EP656" s="369">
        <v>1200</v>
      </c>
      <c r="ES656" s="369">
        <v>1300</v>
      </c>
      <c r="EU656" s="369">
        <v>2000</v>
      </c>
    </row>
    <row r="657" spans="1:174" s="17" customFormat="1" ht="21.75" customHeight="1">
      <c r="A657" s="86" t="s">
        <v>207</v>
      </c>
      <c r="B657" s="693" t="s">
        <v>215</v>
      </c>
      <c r="C657" s="4" t="s">
        <v>216</v>
      </c>
      <c r="D657" s="2" t="s">
        <v>36</v>
      </c>
      <c r="E657" s="155"/>
      <c r="F657" s="155"/>
      <c r="G657" s="815" t="s">
        <v>235</v>
      </c>
      <c r="H657" s="797">
        <v>5350</v>
      </c>
      <c r="I657" s="497">
        <f t="shared" si="105"/>
        <v>5350</v>
      </c>
      <c r="J657" s="90">
        <f t="shared" si="106"/>
        <v>5350</v>
      </c>
      <c r="K657" s="195"/>
      <c r="L657" s="695">
        <v>45126</v>
      </c>
      <c r="M657" s="195"/>
      <c r="N657" s="195"/>
      <c r="O657" s="195"/>
      <c r="P657" s="195"/>
      <c r="Q657" s="195"/>
      <c r="R657" s="195"/>
      <c r="S657" s="448"/>
      <c r="T657" s="448"/>
      <c r="U657" s="448"/>
      <c r="V657" s="448"/>
      <c r="W657" s="448"/>
      <c r="X657" s="448"/>
      <c r="Y657" s="448"/>
      <c r="Z657" s="448"/>
      <c r="AA657" s="448"/>
      <c r="AB657" s="448"/>
      <c r="AC657" s="448"/>
      <c r="AD657" s="448"/>
      <c r="AE657" s="448"/>
      <c r="AF657" s="448"/>
      <c r="AG657" s="448"/>
      <c r="AH657" s="448"/>
      <c r="AI657" s="448"/>
      <c r="AJ657" s="448"/>
      <c r="AK657" s="448"/>
      <c r="AL657" s="448"/>
      <c r="AM657" s="448"/>
      <c r="AN657" s="448"/>
      <c r="AO657" s="448"/>
      <c r="AP657" s="448"/>
      <c r="AQ657" s="448"/>
      <c r="AR657" s="448"/>
      <c r="AS657" s="448"/>
      <c r="AT657" s="448"/>
      <c r="AU657" s="448"/>
      <c r="AV657" s="448"/>
      <c r="AW657" s="448"/>
      <c r="AX657" s="448"/>
      <c r="AY657" s="448"/>
      <c r="AZ657" s="448"/>
      <c r="BA657" s="448"/>
      <c r="BB657" s="448"/>
      <c r="BC657" s="448"/>
      <c r="BD657" s="448"/>
      <c r="BE657" s="448"/>
      <c r="BF657" s="448"/>
      <c r="BG657" s="448"/>
      <c r="BH657" s="448"/>
      <c r="BI657" s="448"/>
      <c r="BJ657" s="448"/>
      <c r="BK657" s="448"/>
      <c r="BL657" s="448"/>
      <c r="BM657" s="448"/>
      <c r="BN657" s="448"/>
      <c r="BO657" s="448"/>
      <c r="BP657" s="448"/>
      <c r="BQ657" s="448"/>
      <c r="BR657" s="448"/>
      <c r="BS657" s="448"/>
      <c r="BT657" s="448"/>
      <c r="BU657" s="448"/>
      <c r="BV657" s="448"/>
      <c r="BW657" s="448"/>
      <c r="BX657" s="448"/>
      <c r="BY657" s="448"/>
      <c r="BZ657" s="448"/>
      <c r="CA657" s="448"/>
      <c r="CB657" s="448"/>
      <c r="CC657" s="448"/>
      <c r="CD657" s="448"/>
      <c r="CE657" s="448"/>
      <c r="CF657" s="448"/>
      <c r="CG657" s="448"/>
      <c r="CH657" s="448"/>
      <c r="CI657" s="448"/>
      <c r="CJ657" s="448"/>
      <c r="CK657" s="448"/>
      <c r="CL657" s="448"/>
      <c r="CM657" s="448"/>
      <c r="CN657" s="448"/>
      <c r="CO657" s="448"/>
      <c r="CP657" s="448"/>
      <c r="EE657" s="78"/>
      <c r="EF657" s="78"/>
      <c r="EG657" s="78"/>
      <c r="EN657" s="369">
        <v>1200</v>
      </c>
      <c r="EP657" s="369">
        <v>1200</v>
      </c>
      <c r="ES657" s="369">
        <v>1750</v>
      </c>
      <c r="EU657" s="369">
        <v>1200</v>
      </c>
    </row>
    <row r="658" spans="1:174" s="17" customFormat="1" ht="21.75" customHeight="1">
      <c r="A658" s="86" t="s">
        <v>207</v>
      </c>
      <c r="B658" s="693" t="s">
        <v>217</v>
      </c>
      <c r="C658" s="4" t="s">
        <v>218</v>
      </c>
      <c r="D658" s="2" t="s">
        <v>36</v>
      </c>
      <c r="E658" s="155"/>
      <c r="F658" s="155"/>
      <c r="G658" s="815" t="s">
        <v>235</v>
      </c>
      <c r="H658" s="797">
        <v>5400</v>
      </c>
      <c r="I658" s="497">
        <f t="shared" si="105"/>
        <v>5400</v>
      </c>
      <c r="J658" s="90">
        <f t="shared" si="106"/>
        <v>5400</v>
      </c>
      <c r="K658" s="195"/>
      <c r="L658" s="695">
        <v>45126</v>
      </c>
      <c r="M658" s="195"/>
      <c r="N658" s="195"/>
      <c r="O658" s="195"/>
      <c r="P658" s="195"/>
      <c r="Q658" s="195"/>
      <c r="R658" s="195"/>
      <c r="S658" s="448"/>
      <c r="T658" s="448"/>
      <c r="U658" s="448"/>
      <c r="V658" s="448"/>
      <c r="W658" s="448"/>
      <c r="X658" s="448"/>
      <c r="Y658" s="448"/>
      <c r="Z658" s="448"/>
      <c r="AA658" s="448"/>
      <c r="AB658" s="448"/>
      <c r="AC658" s="448"/>
      <c r="AD658" s="448"/>
      <c r="AE658" s="448"/>
      <c r="AF658" s="448"/>
      <c r="AG658" s="448"/>
      <c r="AH658" s="448"/>
      <c r="AI658" s="448"/>
      <c r="AJ658" s="448"/>
      <c r="AK658" s="448"/>
      <c r="AL658" s="448"/>
      <c r="AM658" s="448"/>
      <c r="AN658" s="448"/>
      <c r="AO658" s="448"/>
      <c r="AP658" s="448"/>
      <c r="AQ658" s="448"/>
      <c r="AR658" s="448"/>
      <c r="AS658" s="448"/>
      <c r="AT658" s="448"/>
      <c r="AU658" s="448"/>
      <c r="AV658" s="448"/>
      <c r="AW658" s="448"/>
      <c r="AX658" s="448"/>
      <c r="AY658" s="448"/>
      <c r="AZ658" s="448"/>
      <c r="BA658" s="448"/>
      <c r="BB658" s="448"/>
      <c r="BC658" s="448"/>
      <c r="BD658" s="448"/>
      <c r="BE658" s="448"/>
      <c r="BF658" s="448"/>
      <c r="BG658" s="448"/>
      <c r="BH658" s="448"/>
      <c r="BI658" s="448"/>
      <c r="BJ658" s="448"/>
      <c r="BK658" s="448"/>
      <c r="BL658" s="448"/>
      <c r="BM658" s="448"/>
      <c r="BN658" s="448"/>
      <c r="BO658" s="448"/>
      <c r="BP658" s="448"/>
      <c r="BQ658" s="448"/>
      <c r="BR658" s="448"/>
      <c r="BS658" s="448"/>
      <c r="BT658" s="448"/>
      <c r="BU658" s="448"/>
      <c r="BV658" s="448"/>
      <c r="BW658" s="448"/>
      <c r="BX658" s="448"/>
      <c r="BY658" s="448"/>
      <c r="BZ658" s="448"/>
      <c r="CA658" s="448"/>
      <c r="CB658" s="448"/>
      <c r="CC658" s="448"/>
      <c r="CD658" s="448"/>
      <c r="CE658" s="448"/>
      <c r="CF658" s="448"/>
      <c r="CG658" s="448"/>
      <c r="CH658" s="448"/>
      <c r="CI658" s="448"/>
      <c r="CJ658" s="448"/>
      <c r="CK658" s="448"/>
      <c r="CL658" s="448"/>
      <c r="CM658" s="448"/>
      <c r="CN658" s="448"/>
      <c r="CO658" s="448"/>
      <c r="CP658" s="448"/>
      <c r="EE658" s="78"/>
      <c r="EF658" s="78"/>
      <c r="EG658" s="78"/>
      <c r="EN658" s="369">
        <v>1200</v>
      </c>
      <c r="EP658" s="369">
        <v>1200</v>
      </c>
      <c r="ES658" s="369">
        <v>1800</v>
      </c>
      <c r="EU658" s="369">
        <v>1200</v>
      </c>
    </row>
    <row r="659" spans="1:174" s="17" customFormat="1" ht="21.75" customHeight="1">
      <c r="A659" s="86" t="s">
        <v>207</v>
      </c>
      <c r="B659" s="694" t="s">
        <v>233</v>
      </c>
      <c r="C659" s="4" t="s">
        <v>220</v>
      </c>
      <c r="D659" s="2" t="s">
        <v>36</v>
      </c>
      <c r="E659" s="155"/>
      <c r="F659" s="155"/>
      <c r="G659" s="815" t="s">
        <v>235</v>
      </c>
      <c r="H659" s="797">
        <v>5400</v>
      </c>
      <c r="I659" s="497">
        <f t="shared" si="105"/>
        <v>5400</v>
      </c>
      <c r="J659" s="90">
        <f t="shared" si="106"/>
        <v>5400</v>
      </c>
      <c r="K659" s="195"/>
      <c r="L659" s="695">
        <v>45126</v>
      </c>
      <c r="M659" s="195"/>
      <c r="N659" s="195"/>
      <c r="O659" s="195"/>
      <c r="P659" s="195"/>
      <c r="Q659" s="195"/>
      <c r="R659" s="195"/>
      <c r="S659" s="448"/>
      <c r="T659" s="448"/>
      <c r="U659" s="448"/>
      <c r="V659" s="448"/>
      <c r="W659" s="448"/>
      <c r="X659" s="448"/>
      <c r="Y659" s="448"/>
      <c r="Z659" s="448"/>
      <c r="AA659" s="448"/>
      <c r="AB659" s="448"/>
      <c r="AC659" s="448"/>
      <c r="AD659" s="448"/>
      <c r="AE659" s="448"/>
      <c r="AF659" s="448"/>
      <c r="AG659" s="448"/>
      <c r="AH659" s="448"/>
      <c r="AI659" s="448"/>
      <c r="AJ659" s="448"/>
      <c r="AK659" s="448"/>
      <c r="AL659" s="448"/>
      <c r="AM659" s="448"/>
      <c r="AN659" s="448"/>
      <c r="AO659" s="448"/>
      <c r="AP659" s="448"/>
      <c r="AQ659" s="448"/>
      <c r="AR659" s="448"/>
      <c r="AS659" s="448"/>
      <c r="AT659" s="448"/>
      <c r="AU659" s="448"/>
      <c r="AV659" s="448"/>
      <c r="AW659" s="448"/>
      <c r="AX659" s="448"/>
      <c r="AY659" s="448"/>
      <c r="AZ659" s="448"/>
      <c r="BA659" s="448"/>
      <c r="BB659" s="448"/>
      <c r="BC659" s="448"/>
      <c r="BD659" s="448"/>
      <c r="BE659" s="448"/>
      <c r="BF659" s="448"/>
      <c r="BG659" s="448"/>
      <c r="BH659" s="448"/>
      <c r="BI659" s="448"/>
      <c r="BJ659" s="448"/>
      <c r="BK659" s="448"/>
      <c r="BL659" s="448"/>
      <c r="BM659" s="448"/>
      <c r="BN659" s="448"/>
      <c r="BO659" s="448"/>
      <c r="BP659" s="448"/>
      <c r="BQ659" s="448"/>
      <c r="BR659" s="448"/>
      <c r="BS659" s="448"/>
      <c r="BT659" s="448"/>
      <c r="BU659" s="448"/>
      <c r="BV659" s="448"/>
      <c r="BW659" s="448"/>
      <c r="BX659" s="448"/>
      <c r="BY659" s="448"/>
      <c r="BZ659" s="448"/>
      <c r="CA659" s="448"/>
      <c r="CB659" s="448"/>
      <c r="CC659" s="448"/>
      <c r="CD659" s="448"/>
      <c r="CE659" s="448"/>
      <c r="CF659" s="448"/>
      <c r="CG659" s="448"/>
      <c r="CH659" s="448"/>
      <c r="CI659" s="448"/>
      <c r="CJ659" s="448"/>
      <c r="CK659" s="448"/>
      <c r="CL659" s="448"/>
      <c r="CM659" s="448"/>
      <c r="CN659" s="448"/>
      <c r="CO659" s="448"/>
      <c r="CP659" s="448"/>
      <c r="EE659" s="78"/>
      <c r="EF659" s="78"/>
      <c r="EG659" s="78"/>
      <c r="EN659" s="369">
        <v>1200</v>
      </c>
      <c r="EP659" s="369">
        <v>1200</v>
      </c>
      <c r="ES659" s="369">
        <v>1800</v>
      </c>
      <c r="EU659" s="369">
        <v>1200</v>
      </c>
    </row>
    <row r="660" spans="1:174" s="17" customFormat="1" ht="21.75" customHeight="1">
      <c r="A660" s="86" t="s">
        <v>207</v>
      </c>
      <c r="B660" s="691" t="s">
        <v>234</v>
      </c>
      <c r="C660" s="4" t="s">
        <v>222</v>
      </c>
      <c r="D660" s="2" t="s">
        <v>36</v>
      </c>
      <c r="E660" s="155"/>
      <c r="F660" s="155"/>
      <c r="G660" s="815" t="s">
        <v>235</v>
      </c>
      <c r="H660" s="797">
        <v>5400</v>
      </c>
      <c r="I660" s="497">
        <f t="shared" si="105"/>
        <v>5400</v>
      </c>
      <c r="J660" s="90">
        <f t="shared" si="106"/>
        <v>5400</v>
      </c>
      <c r="K660" s="195"/>
      <c r="L660" s="695">
        <v>45126</v>
      </c>
      <c r="M660" s="195"/>
      <c r="N660" s="195"/>
      <c r="O660" s="195"/>
      <c r="P660" s="195"/>
      <c r="Q660" s="195"/>
      <c r="R660" s="195"/>
      <c r="S660" s="448"/>
      <c r="T660" s="448"/>
      <c r="U660" s="448"/>
      <c r="V660" s="448"/>
      <c r="W660" s="448"/>
      <c r="X660" s="448"/>
      <c r="Y660" s="448"/>
      <c r="Z660" s="448"/>
      <c r="AA660" s="448"/>
      <c r="AB660" s="448"/>
      <c r="AC660" s="448"/>
      <c r="AD660" s="448"/>
      <c r="AE660" s="448"/>
      <c r="AF660" s="448"/>
      <c r="AG660" s="448"/>
      <c r="AH660" s="448"/>
      <c r="AI660" s="448"/>
      <c r="AJ660" s="448"/>
      <c r="AK660" s="448"/>
      <c r="AL660" s="448"/>
      <c r="AM660" s="448"/>
      <c r="AN660" s="448"/>
      <c r="AO660" s="448"/>
      <c r="AP660" s="448"/>
      <c r="AQ660" s="448"/>
      <c r="AR660" s="448"/>
      <c r="AS660" s="448"/>
      <c r="AT660" s="448"/>
      <c r="AU660" s="448"/>
      <c r="AV660" s="448"/>
      <c r="AW660" s="448"/>
      <c r="AX660" s="448"/>
      <c r="AY660" s="448"/>
      <c r="AZ660" s="448"/>
      <c r="BA660" s="448"/>
      <c r="BB660" s="448"/>
      <c r="BC660" s="448"/>
      <c r="BD660" s="448"/>
      <c r="BE660" s="448"/>
      <c r="BF660" s="448"/>
      <c r="BG660" s="448"/>
      <c r="BH660" s="448"/>
      <c r="BI660" s="448"/>
      <c r="BJ660" s="448"/>
      <c r="BK660" s="448"/>
      <c r="BL660" s="448"/>
      <c r="BM660" s="448"/>
      <c r="BN660" s="448"/>
      <c r="BO660" s="448"/>
      <c r="BP660" s="448"/>
      <c r="BQ660" s="448"/>
      <c r="BR660" s="448"/>
      <c r="BS660" s="448"/>
      <c r="BT660" s="448"/>
      <c r="BU660" s="448"/>
      <c r="BV660" s="448"/>
      <c r="BW660" s="448"/>
      <c r="BX660" s="448"/>
      <c r="BY660" s="448"/>
      <c r="BZ660" s="448"/>
      <c r="CA660" s="448"/>
      <c r="CB660" s="448"/>
      <c r="CC660" s="448"/>
      <c r="CD660" s="448"/>
      <c r="CE660" s="448"/>
      <c r="CF660" s="448"/>
      <c r="CG660" s="448"/>
      <c r="CH660" s="448"/>
      <c r="CI660" s="448"/>
      <c r="CJ660" s="448"/>
      <c r="CK660" s="448"/>
      <c r="CL660" s="448"/>
      <c r="CM660" s="448"/>
      <c r="CN660" s="448"/>
      <c r="CO660" s="448"/>
      <c r="CP660" s="448"/>
      <c r="EE660" s="78"/>
      <c r="EF660" s="78"/>
      <c r="EG660" s="78"/>
      <c r="EN660" s="369">
        <v>1200</v>
      </c>
      <c r="EP660" s="369">
        <v>1200</v>
      </c>
      <c r="ES660" s="369">
        <v>1800</v>
      </c>
      <c r="EU660" s="369">
        <v>1200</v>
      </c>
    </row>
    <row r="661" spans="1:174" s="17" customFormat="1" ht="21.75" customHeight="1">
      <c r="A661" s="152" t="s">
        <v>223</v>
      </c>
      <c r="B661" s="155"/>
      <c r="C661" s="155"/>
      <c r="D661" s="155"/>
      <c r="E661" s="155"/>
      <c r="F661" s="155"/>
      <c r="G661" s="195"/>
      <c r="H661" s="497">
        <f>SUM(H654:H660)</f>
        <v>48650</v>
      </c>
      <c r="I661" s="497">
        <f>SUM(I654:I660)</f>
        <v>48650</v>
      </c>
      <c r="J661" s="195"/>
      <c r="K661" s="195"/>
      <c r="L661" s="195"/>
      <c r="M661" s="195"/>
      <c r="N661" s="195"/>
      <c r="O661" s="195"/>
      <c r="P661" s="195"/>
      <c r="Q661" s="195"/>
      <c r="R661" s="195"/>
      <c r="S661" s="195"/>
      <c r="T661" s="195"/>
      <c r="U661" s="195"/>
      <c r="V661" s="195"/>
      <c r="W661" s="195"/>
      <c r="X661" s="195"/>
      <c r="Y661" s="195"/>
      <c r="Z661" s="195"/>
      <c r="AA661" s="195"/>
      <c r="AB661" s="195"/>
      <c r="AC661" s="195"/>
      <c r="AD661" s="195"/>
      <c r="AE661" s="195"/>
      <c r="AF661" s="195"/>
      <c r="AG661" s="195"/>
      <c r="AH661" s="195"/>
      <c r="AI661" s="195"/>
      <c r="AJ661" s="195"/>
      <c r="AK661" s="195"/>
      <c r="AL661" s="195"/>
      <c r="AM661" s="195"/>
      <c r="AN661" s="195"/>
      <c r="AO661" s="195"/>
      <c r="AP661" s="195"/>
      <c r="AQ661" s="195"/>
      <c r="AR661" s="195"/>
      <c r="AS661" s="195"/>
      <c r="AT661" s="195"/>
      <c r="AU661" s="195"/>
      <c r="AV661" s="448"/>
      <c r="AW661" s="448"/>
      <c r="AX661" s="448"/>
      <c r="AY661" s="448"/>
      <c r="AZ661" s="448"/>
      <c r="BA661" s="448"/>
      <c r="BB661" s="448"/>
      <c r="BC661" s="448"/>
      <c r="BD661" s="448"/>
      <c r="BE661" s="448"/>
      <c r="BF661" s="448"/>
      <c r="BG661" s="448"/>
      <c r="BH661" s="448"/>
      <c r="BI661" s="448"/>
      <c r="BJ661" s="448"/>
      <c r="BK661" s="448"/>
      <c r="BL661" s="448"/>
      <c r="BM661" s="448"/>
      <c r="BN661" s="448"/>
      <c r="BO661" s="448"/>
      <c r="BP661" s="448"/>
      <c r="BQ661" s="448"/>
      <c r="BR661" s="448"/>
      <c r="BS661" s="448"/>
      <c r="BT661" s="448"/>
      <c r="BU661" s="448"/>
      <c r="BV661" s="448"/>
      <c r="BW661" s="448"/>
      <c r="BX661" s="448"/>
      <c r="BY661" s="448"/>
      <c r="BZ661" s="448"/>
      <c r="CA661" s="448"/>
      <c r="CB661" s="448"/>
      <c r="CC661" s="448"/>
      <c r="CD661" s="448"/>
      <c r="CE661" s="448"/>
      <c r="CF661" s="448"/>
      <c r="CG661" s="448"/>
      <c r="CH661" s="448"/>
      <c r="CI661" s="448"/>
      <c r="CJ661" s="448"/>
      <c r="CK661" s="448"/>
      <c r="CL661" s="448"/>
      <c r="CM661" s="448"/>
      <c r="CN661" s="448"/>
      <c r="CO661" s="448"/>
      <c r="CP661" s="448"/>
      <c r="EE661" s="78"/>
      <c r="EF661" s="78"/>
      <c r="EG661" s="78"/>
    </row>
    <row r="662" spans="1:174" s="17" customFormat="1" ht="21.75" customHeight="1">
      <c r="A662" s="86" t="s">
        <v>207</v>
      </c>
      <c r="B662" s="692" t="s">
        <v>208</v>
      </c>
      <c r="C662" s="4" t="s">
        <v>209</v>
      </c>
      <c r="D662" s="2" t="s">
        <v>36</v>
      </c>
      <c r="E662" s="155"/>
      <c r="F662" s="155"/>
      <c r="G662" s="815" t="s">
        <v>236</v>
      </c>
      <c r="H662" s="797">
        <v>16000</v>
      </c>
      <c r="I662" s="497">
        <f t="shared" ref="I662:I668" si="107">SUM(AD662:GP662)</f>
        <v>16000</v>
      </c>
      <c r="J662" s="90">
        <f t="shared" ref="J662:J668" si="108">SUM(O662:LS662)</f>
        <v>16000</v>
      </c>
      <c r="K662" s="195"/>
      <c r="L662" s="695">
        <v>45155</v>
      </c>
      <c r="M662" s="695">
        <v>45189</v>
      </c>
      <c r="N662" s="195" t="s">
        <v>237</v>
      </c>
      <c r="O662" s="195"/>
      <c r="P662" s="195"/>
      <c r="Q662" s="195"/>
      <c r="R662" s="195"/>
      <c r="S662" s="448"/>
      <c r="T662" s="448"/>
      <c r="U662" s="448"/>
      <c r="V662" s="448"/>
      <c r="W662" s="448"/>
      <c r="X662" s="448"/>
      <c r="Y662" s="448"/>
      <c r="Z662" s="448"/>
      <c r="AA662" s="448"/>
      <c r="AB662" s="448"/>
      <c r="AC662" s="448"/>
      <c r="AD662" s="448"/>
      <c r="AE662" s="448"/>
      <c r="AF662" s="448"/>
      <c r="AG662" s="448"/>
      <c r="AH662" s="448"/>
      <c r="AI662" s="448"/>
      <c r="AJ662" s="448"/>
      <c r="AK662" s="448"/>
      <c r="AL662" s="448"/>
      <c r="AM662" s="448"/>
      <c r="AN662" s="448"/>
      <c r="AO662" s="448"/>
      <c r="AP662" s="448"/>
      <c r="AQ662" s="448"/>
      <c r="AR662" s="448"/>
      <c r="AS662" s="448"/>
      <c r="AT662" s="448"/>
      <c r="AU662" s="448"/>
      <c r="AV662" s="448"/>
      <c r="AW662" s="448"/>
      <c r="AX662" s="448"/>
      <c r="AY662" s="448"/>
      <c r="AZ662" s="448"/>
      <c r="BA662" s="448"/>
      <c r="BB662" s="448"/>
      <c r="BC662" s="448"/>
      <c r="BD662" s="448"/>
      <c r="BE662" s="448"/>
      <c r="BF662" s="448"/>
      <c r="BG662" s="448"/>
      <c r="BH662" s="448"/>
      <c r="BI662" s="448"/>
      <c r="BJ662" s="448"/>
      <c r="BK662" s="448"/>
      <c r="BL662" s="448"/>
      <c r="BM662" s="448"/>
      <c r="BN662" s="448"/>
      <c r="BO662" s="448"/>
      <c r="BP662" s="448"/>
      <c r="BQ662" s="448"/>
      <c r="BR662" s="448"/>
      <c r="BS662" s="448"/>
      <c r="BT662" s="448"/>
      <c r="BU662" s="448"/>
      <c r="BV662" s="448"/>
      <c r="BW662" s="448"/>
      <c r="BX662" s="448"/>
      <c r="BY662" s="448"/>
      <c r="BZ662" s="448"/>
      <c r="CA662" s="448"/>
      <c r="CB662" s="448"/>
      <c r="CC662" s="448"/>
      <c r="CD662" s="448"/>
      <c r="CE662" s="448"/>
      <c r="CF662" s="448"/>
      <c r="CG662" s="448"/>
      <c r="CH662" s="448"/>
      <c r="CI662" s="448"/>
      <c r="CJ662" s="448"/>
      <c r="CK662" s="448"/>
      <c r="CL662" s="448"/>
      <c r="CM662" s="448"/>
      <c r="CN662" s="448"/>
      <c r="CO662" s="448"/>
      <c r="CP662" s="448"/>
      <c r="EE662" s="78"/>
      <c r="EF662" s="78"/>
      <c r="EG662" s="78"/>
      <c r="EZ662" s="369">
        <v>3200</v>
      </c>
      <c r="FB662" s="369">
        <v>3200</v>
      </c>
      <c r="FC662" s="369">
        <v>3200</v>
      </c>
      <c r="FG662" s="369">
        <v>3200</v>
      </c>
      <c r="FI662" s="369">
        <v>3200</v>
      </c>
    </row>
    <row r="663" spans="1:174" s="17" customFormat="1" ht="21.75" customHeight="1">
      <c r="A663" s="86" t="s">
        <v>207</v>
      </c>
      <c r="B663" s="693" t="s">
        <v>211</v>
      </c>
      <c r="C663" s="4" t="s">
        <v>212</v>
      </c>
      <c r="D663" s="2" t="s">
        <v>36</v>
      </c>
      <c r="E663" s="155"/>
      <c r="F663" s="155"/>
      <c r="G663" s="815" t="s">
        <v>236</v>
      </c>
      <c r="H663" s="797">
        <v>17000</v>
      </c>
      <c r="I663" s="497">
        <f t="shared" si="107"/>
        <v>17000</v>
      </c>
      <c r="J663" s="90">
        <f t="shared" si="108"/>
        <v>17000</v>
      </c>
      <c r="K663" s="195"/>
      <c r="L663" s="695">
        <v>45155</v>
      </c>
      <c r="M663" s="695">
        <v>45189</v>
      </c>
      <c r="N663" s="195" t="s">
        <v>237</v>
      </c>
      <c r="O663" s="195"/>
      <c r="P663" s="195"/>
      <c r="Q663" s="195"/>
      <c r="R663" s="195"/>
      <c r="S663" s="448"/>
      <c r="T663" s="448"/>
      <c r="U663" s="448"/>
      <c r="V663" s="448"/>
      <c r="W663" s="448"/>
      <c r="X663" s="448"/>
      <c r="Y663" s="448"/>
      <c r="Z663" s="448"/>
      <c r="AA663" s="448"/>
      <c r="AB663" s="448"/>
      <c r="AC663" s="448"/>
      <c r="AD663" s="448"/>
      <c r="AE663" s="448"/>
      <c r="AF663" s="448"/>
      <c r="AG663" s="448"/>
      <c r="AH663" s="448"/>
      <c r="AI663" s="448"/>
      <c r="AJ663" s="448"/>
      <c r="AK663" s="448"/>
      <c r="AL663" s="448"/>
      <c r="AM663" s="448"/>
      <c r="AN663" s="448"/>
      <c r="AO663" s="448"/>
      <c r="AP663" s="448"/>
      <c r="AQ663" s="448"/>
      <c r="AR663" s="448"/>
      <c r="AS663" s="448"/>
      <c r="AT663" s="448"/>
      <c r="AU663" s="448"/>
      <c r="AV663" s="448"/>
      <c r="AW663" s="448"/>
      <c r="AX663" s="448"/>
      <c r="AY663" s="448"/>
      <c r="AZ663" s="448"/>
      <c r="BA663" s="448"/>
      <c r="BB663" s="448"/>
      <c r="BC663" s="448"/>
      <c r="BD663" s="448"/>
      <c r="BE663" s="448"/>
      <c r="BF663" s="448"/>
      <c r="BG663" s="448"/>
      <c r="BH663" s="448"/>
      <c r="BI663" s="448"/>
      <c r="BJ663" s="448"/>
      <c r="BK663" s="448"/>
      <c r="BL663" s="448"/>
      <c r="BM663" s="448"/>
      <c r="BN663" s="448"/>
      <c r="BO663" s="448"/>
      <c r="BP663" s="448"/>
      <c r="BQ663" s="448"/>
      <c r="BR663" s="448"/>
      <c r="BS663" s="448"/>
      <c r="BT663" s="448"/>
      <c r="BU663" s="448"/>
      <c r="BV663" s="448"/>
      <c r="BW663" s="448"/>
      <c r="BX663" s="448"/>
      <c r="BY663" s="448"/>
      <c r="BZ663" s="448"/>
      <c r="CA663" s="448"/>
      <c r="CB663" s="448"/>
      <c r="CC663" s="448"/>
      <c r="CD663" s="448"/>
      <c r="CE663" s="448"/>
      <c r="CF663" s="448"/>
      <c r="CG663" s="448"/>
      <c r="CH663" s="448"/>
      <c r="CI663" s="448"/>
      <c r="CJ663" s="448"/>
      <c r="CK663" s="448"/>
      <c r="CL663" s="448"/>
      <c r="CM663" s="448"/>
      <c r="CN663" s="448"/>
      <c r="CO663" s="448"/>
      <c r="CP663" s="448"/>
      <c r="EE663" s="78"/>
      <c r="EF663" s="78"/>
      <c r="EG663" s="78"/>
      <c r="EZ663" s="369">
        <v>3400</v>
      </c>
      <c r="FB663" s="369">
        <v>3400</v>
      </c>
      <c r="FC663" s="369">
        <v>3400</v>
      </c>
      <c r="FG663" s="369">
        <v>3400</v>
      </c>
      <c r="FI663" s="369">
        <v>3400</v>
      </c>
    </row>
    <row r="664" spans="1:174" s="17" customFormat="1" ht="21.75" customHeight="1">
      <c r="A664" s="86" t="s">
        <v>207</v>
      </c>
      <c r="B664" s="693" t="s">
        <v>213</v>
      </c>
      <c r="C664" s="4" t="s">
        <v>214</v>
      </c>
      <c r="D664" s="2" t="s">
        <v>36</v>
      </c>
      <c r="E664" s="155"/>
      <c r="F664" s="155"/>
      <c r="G664" s="815" t="s">
        <v>236</v>
      </c>
      <c r="H664" s="797">
        <v>6800</v>
      </c>
      <c r="I664" s="497">
        <f t="shared" si="107"/>
        <v>6800</v>
      </c>
      <c r="J664" s="90">
        <f t="shared" si="108"/>
        <v>6800</v>
      </c>
      <c r="K664" s="195"/>
      <c r="L664" s="695">
        <v>45155</v>
      </c>
      <c r="M664" s="695">
        <v>45189</v>
      </c>
      <c r="N664" s="195" t="s">
        <v>237</v>
      </c>
      <c r="O664" s="195"/>
      <c r="P664" s="195"/>
      <c r="Q664" s="195"/>
      <c r="R664" s="195"/>
      <c r="S664" s="448"/>
      <c r="T664" s="448"/>
      <c r="U664" s="448"/>
      <c r="V664" s="448"/>
      <c r="W664" s="448"/>
      <c r="X664" s="448"/>
      <c r="Y664" s="448"/>
      <c r="Z664" s="448"/>
      <c r="AA664" s="448"/>
      <c r="AB664" s="448"/>
      <c r="AC664" s="448"/>
      <c r="AD664" s="448"/>
      <c r="AE664" s="448"/>
      <c r="AF664" s="448"/>
      <c r="AG664" s="448"/>
      <c r="AH664" s="448"/>
      <c r="AI664" s="448"/>
      <c r="AJ664" s="448"/>
      <c r="AK664" s="448"/>
      <c r="AL664" s="448"/>
      <c r="AM664" s="448"/>
      <c r="AN664" s="448"/>
      <c r="AO664" s="448"/>
      <c r="AP664" s="448"/>
      <c r="AQ664" s="448"/>
      <c r="AR664" s="448"/>
      <c r="AS664" s="448"/>
      <c r="AT664" s="448"/>
      <c r="AU664" s="448"/>
      <c r="AV664" s="448"/>
      <c r="AW664" s="448"/>
      <c r="AX664" s="448"/>
      <c r="AY664" s="448"/>
      <c r="AZ664" s="448"/>
      <c r="BA664" s="448"/>
      <c r="BB664" s="448"/>
      <c r="BC664" s="448"/>
      <c r="BD664" s="448"/>
      <c r="BE664" s="448"/>
      <c r="BF664" s="448"/>
      <c r="BG664" s="448"/>
      <c r="BH664" s="448"/>
      <c r="BI664" s="448"/>
      <c r="BJ664" s="448"/>
      <c r="BK664" s="448"/>
      <c r="BL664" s="448"/>
      <c r="BM664" s="448"/>
      <c r="BN664" s="448"/>
      <c r="BO664" s="448"/>
      <c r="BP664" s="448"/>
      <c r="BQ664" s="448"/>
      <c r="BR664" s="448"/>
      <c r="BS664" s="448"/>
      <c r="BT664" s="448"/>
      <c r="BU664" s="448"/>
      <c r="BV664" s="448"/>
      <c r="BW664" s="448"/>
      <c r="BX664" s="448"/>
      <c r="BY664" s="448"/>
      <c r="BZ664" s="448"/>
      <c r="CA664" s="448"/>
      <c r="CB664" s="448"/>
      <c r="CC664" s="448"/>
      <c r="CD664" s="448"/>
      <c r="CE664" s="448"/>
      <c r="CF664" s="448"/>
      <c r="CG664" s="448"/>
      <c r="CH664" s="448"/>
      <c r="CI664" s="448"/>
      <c r="CJ664" s="448"/>
      <c r="CK664" s="448"/>
      <c r="CL664" s="448"/>
      <c r="CM664" s="448"/>
      <c r="CN664" s="448"/>
      <c r="CO664" s="448"/>
      <c r="CP664" s="448"/>
      <c r="EE664" s="78"/>
      <c r="EF664" s="78"/>
      <c r="EG664" s="78"/>
      <c r="EZ664" s="369">
        <v>1300</v>
      </c>
      <c r="FB664" s="369">
        <v>1300</v>
      </c>
      <c r="FC664" s="369">
        <v>1300</v>
      </c>
      <c r="FG664" s="369">
        <v>1300</v>
      </c>
      <c r="FI664" s="369">
        <v>1600</v>
      </c>
    </row>
    <row r="665" spans="1:174" s="17" customFormat="1" ht="21.75" customHeight="1">
      <c r="A665" s="86" t="s">
        <v>207</v>
      </c>
      <c r="B665" s="693" t="s">
        <v>215</v>
      </c>
      <c r="C665" s="4" t="s">
        <v>216</v>
      </c>
      <c r="D665" s="2" t="s">
        <v>36</v>
      </c>
      <c r="E665" s="155"/>
      <c r="F665" s="155"/>
      <c r="G665" s="815" t="s">
        <v>236</v>
      </c>
      <c r="H665" s="797">
        <v>6000</v>
      </c>
      <c r="I665" s="497">
        <f t="shared" si="107"/>
        <v>6000</v>
      </c>
      <c r="J665" s="90">
        <f t="shared" si="108"/>
        <v>6000</v>
      </c>
      <c r="K665" s="195"/>
      <c r="L665" s="695">
        <v>45155</v>
      </c>
      <c r="M665" s="695">
        <v>45189</v>
      </c>
      <c r="N665" s="195" t="s">
        <v>237</v>
      </c>
      <c r="O665" s="195"/>
      <c r="P665" s="195"/>
      <c r="Q665" s="195"/>
      <c r="R665" s="195"/>
      <c r="S665" s="448"/>
      <c r="T665" s="448"/>
      <c r="U665" s="448"/>
      <c r="V665" s="448"/>
      <c r="W665" s="448"/>
      <c r="X665" s="448"/>
      <c r="Y665" s="448"/>
      <c r="Z665" s="448"/>
      <c r="AA665" s="448"/>
      <c r="AB665" s="448"/>
      <c r="AC665" s="448"/>
      <c r="AD665" s="448"/>
      <c r="AE665" s="448"/>
      <c r="AF665" s="448"/>
      <c r="AG665" s="448"/>
      <c r="AH665" s="448"/>
      <c r="AI665" s="448"/>
      <c r="AJ665" s="448"/>
      <c r="AK665" s="448"/>
      <c r="AL665" s="448"/>
      <c r="AM665" s="448"/>
      <c r="AN665" s="448"/>
      <c r="AO665" s="448"/>
      <c r="AP665" s="448"/>
      <c r="AQ665" s="448"/>
      <c r="AR665" s="448"/>
      <c r="AS665" s="448"/>
      <c r="AT665" s="448"/>
      <c r="AU665" s="448"/>
      <c r="AV665" s="448"/>
      <c r="AW665" s="448"/>
      <c r="AX665" s="448"/>
      <c r="AY665" s="448"/>
      <c r="AZ665" s="448"/>
      <c r="BA665" s="448"/>
      <c r="BB665" s="448"/>
      <c r="BC665" s="448"/>
      <c r="BD665" s="448"/>
      <c r="BE665" s="448"/>
      <c r="BF665" s="448"/>
      <c r="BG665" s="448"/>
      <c r="BH665" s="448"/>
      <c r="BI665" s="448"/>
      <c r="BJ665" s="448"/>
      <c r="BK665" s="448"/>
      <c r="BL665" s="448"/>
      <c r="BM665" s="448"/>
      <c r="BN665" s="448"/>
      <c r="BO665" s="448"/>
      <c r="BP665" s="448"/>
      <c r="BQ665" s="448"/>
      <c r="BR665" s="448"/>
      <c r="BS665" s="448"/>
      <c r="BT665" s="448"/>
      <c r="BU665" s="448"/>
      <c r="BV665" s="448"/>
      <c r="BW665" s="448"/>
      <c r="BX665" s="448"/>
      <c r="BY665" s="448"/>
      <c r="BZ665" s="448"/>
      <c r="CA665" s="448"/>
      <c r="CB665" s="448"/>
      <c r="CC665" s="448"/>
      <c r="CD665" s="448"/>
      <c r="CE665" s="448"/>
      <c r="CF665" s="448"/>
      <c r="CG665" s="448"/>
      <c r="CH665" s="448"/>
      <c r="CI665" s="448"/>
      <c r="CJ665" s="448"/>
      <c r="CK665" s="448"/>
      <c r="CL665" s="448"/>
      <c r="CM665" s="448"/>
      <c r="CN665" s="448"/>
      <c r="CO665" s="448"/>
      <c r="CP665" s="448"/>
      <c r="EE665" s="78"/>
      <c r="EF665" s="78"/>
      <c r="EG665" s="78"/>
      <c r="EZ665" s="369">
        <v>1200</v>
      </c>
      <c r="FB665" s="369">
        <v>1200</v>
      </c>
      <c r="FC665" s="369">
        <v>1200</v>
      </c>
      <c r="FG665" s="369">
        <v>1200</v>
      </c>
      <c r="FI665" s="369">
        <v>1200</v>
      </c>
    </row>
    <row r="666" spans="1:174" s="17" customFormat="1" ht="21.75" customHeight="1">
      <c r="A666" s="86" t="s">
        <v>207</v>
      </c>
      <c r="B666" s="693" t="s">
        <v>217</v>
      </c>
      <c r="C666" s="4" t="s">
        <v>218</v>
      </c>
      <c r="D666" s="2" t="s">
        <v>36</v>
      </c>
      <c r="E666" s="155"/>
      <c r="F666" s="155"/>
      <c r="G666" s="815" t="s">
        <v>236</v>
      </c>
      <c r="H666" s="797">
        <v>6500</v>
      </c>
      <c r="I666" s="497">
        <f t="shared" si="107"/>
        <v>6500</v>
      </c>
      <c r="J666" s="90">
        <f t="shared" si="108"/>
        <v>6500</v>
      </c>
      <c r="K666" s="195"/>
      <c r="L666" s="695">
        <v>45155</v>
      </c>
      <c r="M666" s="695">
        <v>45189</v>
      </c>
      <c r="N666" s="195" t="s">
        <v>237</v>
      </c>
      <c r="O666" s="195"/>
      <c r="P666" s="195"/>
      <c r="Q666" s="195"/>
      <c r="R666" s="195"/>
      <c r="S666" s="448"/>
      <c r="T666" s="448"/>
      <c r="U666" s="448"/>
      <c r="V666" s="448"/>
      <c r="W666" s="448"/>
      <c r="X666" s="448"/>
      <c r="Y666" s="448"/>
      <c r="Z666" s="448"/>
      <c r="AA666" s="448"/>
      <c r="AB666" s="448"/>
      <c r="AC666" s="448"/>
      <c r="AD666" s="448"/>
      <c r="AE666" s="448"/>
      <c r="AF666" s="448"/>
      <c r="AG666" s="448"/>
      <c r="AH666" s="448"/>
      <c r="AI666" s="448"/>
      <c r="AJ666" s="448"/>
      <c r="AK666" s="448"/>
      <c r="AL666" s="448"/>
      <c r="AM666" s="448"/>
      <c r="AN666" s="448"/>
      <c r="AO666" s="448"/>
      <c r="AP666" s="448"/>
      <c r="AQ666" s="448"/>
      <c r="AR666" s="448"/>
      <c r="AS666" s="448"/>
      <c r="AT666" s="448"/>
      <c r="AU666" s="448"/>
      <c r="AV666" s="448"/>
      <c r="AW666" s="448"/>
      <c r="AX666" s="448"/>
      <c r="AY666" s="448"/>
      <c r="AZ666" s="448"/>
      <c r="BA666" s="448"/>
      <c r="BB666" s="448"/>
      <c r="BC666" s="448"/>
      <c r="BD666" s="448"/>
      <c r="BE666" s="448"/>
      <c r="BF666" s="448"/>
      <c r="BG666" s="448"/>
      <c r="BH666" s="448"/>
      <c r="BI666" s="448"/>
      <c r="BJ666" s="448"/>
      <c r="BK666" s="448"/>
      <c r="BL666" s="448"/>
      <c r="BM666" s="448"/>
      <c r="BN666" s="448"/>
      <c r="BO666" s="448"/>
      <c r="BP666" s="448"/>
      <c r="BQ666" s="448"/>
      <c r="BR666" s="448"/>
      <c r="BS666" s="448"/>
      <c r="BT666" s="448"/>
      <c r="BU666" s="448"/>
      <c r="BV666" s="448"/>
      <c r="BW666" s="448"/>
      <c r="BX666" s="448"/>
      <c r="BY666" s="448"/>
      <c r="BZ666" s="448"/>
      <c r="CA666" s="448"/>
      <c r="CB666" s="448"/>
      <c r="CC666" s="448"/>
      <c r="CD666" s="448"/>
      <c r="CE666" s="448"/>
      <c r="CF666" s="448"/>
      <c r="CG666" s="448"/>
      <c r="CH666" s="448"/>
      <c r="CI666" s="448"/>
      <c r="CJ666" s="448"/>
      <c r="CK666" s="448"/>
      <c r="CL666" s="448"/>
      <c r="CM666" s="448"/>
      <c r="CN666" s="448"/>
      <c r="CO666" s="448"/>
      <c r="CP666" s="448"/>
      <c r="EE666" s="78"/>
      <c r="EF666" s="78"/>
      <c r="EG666" s="78"/>
      <c r="EZ666" s="369">
        <v>1300</v>
      </c>
      <c r="FB666" s="369">
        <v>1300</v>
      </c>
      <c r="FC666" s="369">
        <v>1300</v>
      </c>
      <c r="FG666" s="369">
        <v>1300</v>
      </c>
      <c r="FI666" s="369">
        <v>1300</v>
      </c>
    </row>
    <row r="667" spans="1:174" s="17" customFormat="1" ht="21.75" customHeight="1">
      <c r="A667" s="86" t="s">
        <v>207</v>
      </c>
      <c r="B667" s="694" t="s">
        <v>233</v>
      </c>
      <c r="C667" s="4" t="s">
        <v>220</v>
      </c>
      <c r="D667" s="2" t="s">
        <v>36</v>
      </c>
      <c r="E667" s="155"/>
      <c r="F667" s="155"/>
      <c r="G667" s="815" t="s">
        <v>236</v>
      </c>
      <c r="H667" s="797">
        <v>7100</v>
      </c>
      <c r="I667" s="497">
        <f t="shared" si="107"/>
        <v>7100</v>
      </c>
      <c r="J667" s="90">
        <f t="shared" si="108"/>
        <v>7100</v>
      </c>
      <c r="K667" s="195"/>
      <c r="L667" s="695">
        <v>45155</v>
      </c>
      <c r="M667" s="695">
        <v>45189</v>
      </c>
      <c r="N667" s="195" t="s">
        <v>237</v>
      </c>
      <c r="O667" s="195"/>
      <c r="P667" s="195"/>
      <c r="Q667" s="195"/>
      <c r="R667" s="195"/>
      <c r="S667" s="448"/>
      <c r="T667" s="448"/>
      <c r="U667" s="448"/>
      <c r="V667" s="448"/>
      <c r="W667" s="448"/>
      <c r="X667" s="448"/>
      <c r="Y667" s="448"/>
      <c r="Z667" s="448"/>
      <c r="AA667" s="448"/>
      <c r="AB667" s="448"/>
      <c r="AC667" s="448"/>
      <c r="AD667" s="448"/>
      <c r="AE667" s="448"/>
      <c r="AF667" s="448"/>
      <c r="AG667" s="448"/>
      <c r="AH667" s="448"/>
      <c r="AI667" s="448"/>
      <c r="AJ667" s="448"/>
      <c r="AK667" s="448"/>
      <c r="AL667" s="448"/>
      <c r="AM667" s="448"/>
      <c r="AN667" s="448"/>
      <c r="AO667" s="448"/>
      <c r="AP667" s="448"/>
      <c r="AQ667" s="448"/>
      <c r="AR667" s="448"/>
      <c r="AS667" s="448"/>
      <c r="AT667" s="448"/>
      <c r="AU667" s="448"/>
      <c r="AV667" s="448"/>
      <c r="AW667" s="448"/>
      <c r="AX667" s="448"/>
      <c r="AY667" s="448"/>
      <c r="AZ667" s="448"/>
      <c r="BA667" s="448"/>
      <c r="BB667" s="448"/>
      <c r="BC667" s="448"/>
      <c r="BD667" s="448"/>
      <c r="BE667" s="448"/>
      <c r="BF667" s="448"/>
      <c r="BG667" s="448"/>
      <c r="BH667" s="448"/>
      <c r="BI667" s="448"/>
      <c r="BJ667" s="448"/>
      <c r="BK667" s="448"/>
      <c r="BL667" s="448"/>
      <c r="BM667" s="448"/>
      <c r="BN667" s="448"/>
      <c r="BO667" s="448"/>
      <c r="BP667" s="448"/>
      <c r="BQ667" s="448"/>
      <c r="BR667" s="448"/>
      <c r="BS667" s="448"/>
      <c r="BT667" s="448"/>
      <c r="BU667" s="448"/>
      <c r="BV667" s="448"/>
      <c r="BW667" s="448"/>
      <c r="BX667" s="448"/>
      <c r="BY667" s="448"/>
      <c r="BZ667" s="448"/>
      <c r="CA667" s="448"/>
      <c r="CB667" s="448"/>
      <c r="CC667" s="448"/>
      <c r="CD667" s="448"/>
      <c r="CE667" s="448"/>
      <c r="CF667" s="448"/>
      <c r="CG667" s="448"/>
      <c r="CH667" s="448"/>
      <c r="CI667" s="448"/>
      <c r="CJ667" s="448"/>
      <c r="CK667" s="448"/>
      <c r="CL667" s="448"/>
      <c r="CM667" s="448"/>
      <c r="CN667" s="448"/>
      <c r="CO667" s="448"/>
      <c r="CP667" s="448"/>
      <c r="EE667" s="78"/>
      <c r="EF667" s="78"/>
      <c r="EG667" s="78"/>
      <c r="EZ667" s="369">
        <v>1400</v>
      </c>
      <c r="FB667" s="369">
        <v>1400</v>
      </c>
      <c r="FC667" s="369">
        <v>1400</v>
      </c>
      <c r="FG667" s="369">
        <v>1400</v>
      </c>
      <c r="FI667" s="369">
        <v>1500</v>
      </c>
    </row>
    <row r="668" spans="1:174" s="17" customFormat="1" ht="21.75" customHeight="1">
      <c r="A668" s="86" t="s">
        <v>207</v>
      </c>
      <c r="B668" s="691" t="s">
        <v>234</v>
      </c>
      <c r="C668" s="4" t="s">
        <v>222</v>
      </c>
      <c r="D668" s="2" t="s">
        <v>36</v>
      </c>
      <c r="E668" s="155"/>
      <c r="F668" s="155"/>
      <c r="G668" s="815" t="s">
        <v>236</v>
      </c>
      <c r="H668" s="797">
        <v>7000</v>
      </c>
      <c r="I668" s="497">
        <f t="shared" si="107"/>
        <v>7000</v>
      </c>
      <c r="J668" s="90">
        <f t="shared" si="108"/>
        <v>7000</v>
      </c>
      <c r="K668" s="195"/>
      <c r="L668" s="695">
        <v>45155</v>
      </c>
      <c r="M668" s="695">
        <v>45189</v>
      </c>
      <c r="N668" s="195" t="s">
        <v>237</v>
      </c>
      <c r="O668" s="195"/>
      <c r="P668" s="195"/>
      <c r="Q668" s="195"/>
      <c r="R668" s="195"/>
      <c r="S668" s="448"/>
      <c r="T668" s="448"/>
      <c r="U668" s="448"/>
      <c r="V668" s="448"/>
      <c r="W668" s="448"/>
      <c r="X668" s="448"/>
      <c r="Y668" s="448"/>
      <c r="Z668" s="448"/>
      <c r="AA668" s="448"/>
      <c r="AB668" s="448"/>
      <c r="AC668" s="448"/>
      <c r="AD668" s="448"/>
      <c r="AE668" s="448"/>
      <c r="AF668" s="448"/>
      <c r="AG668" s="448"/>
      <c r="AH668" s="448"/>
      <c r="AI668" s="448"/>
      <c r="AJ668" s="448"/>
      <c r="AK668" s="448"/>
      <c r="AL668" s="448"/>
      <c r="AM668" s="448"/>
      <c r="AN668" s="448"/>
      <c r="AO668" s="448"/>
      <c r="AP668" s="448"/>
      <c r="AQ668" s="448"/>
      <c r="AR668" s="448"/>
      <c r="AS668" s="448"/>
      <c r="AT668" s="448"/>
      <c r="AU668" s="448"/>
      <c r="AV668" s="448"/>
      <c r="AW668" s="448"/>
      <c r="AX668" s="448"/>
      <c r="AY668" s="448"/>
      <c r="AZ668" s="448"/>
      <c r="BA668" s="448"/>
      <c r="BB668" s="448"/>
      <c r="BC668" s="448"/>
      <c r="BD668" s="448"/>
      <c r="BE668" s="448"/>
      <c r="BF668" s="448"/>
      <c r="BG668" s="448"/>
      <c r="BH668" s="448"/>
      <c r="BI668" s="448"/>
      <c r="BJ668" s="448"/>
      <c r="BK668" s="448"/>
      <c r="BL668" s="448"/>
      <c r="BM668" s="448"/>
      <c r="BN668" s="448"/>
      <c r="BO668" s="448"/>
      <c r="BP668" s="448"/>
      <c r="BQ668" s="448"/>
      <c r="BR668" s="448"/>
      <c r="BS668" s="448"/>
      <c r="BT668" s="448"/>
      <c r="BU668" s="448"/>
      <c r="BV668" s="448"/>
      <c r="BW668" s="448"/>
      <c r="BX668" s="448"/>
      <c r="BY668" s="448"/>
      <c r="BZ668" s="448"/>
      <c r="CA668" s="448"/>
      <c r="CB668" s="448"/>
      <c r="CC668" s="448"/>
      <c r="CD668" s="448"/>
      <c r="CE668" s="448"/>
      <c r="CF668" s="448"/>
      <c r="CG668" s="448"/>
      <c r="CH668" s="448"/>
      <c r="CI668" s="448"/>
      <c r="CJ668" s="448"/>
      <c r="CK668" s="448"/>
      <c r="CL668" s="448"/>
      <c r="CM668" s="448"/>
      <c r="CN668" s="448"/>
      <c r="CO668" s="448"/>
      <c r="CP668" s="448"/>
      <c r="EE668" s="78"/>
      <c r="EF668" s="78"/>
      <c r="EG668" s="78"/>
      <c r="EZ668" s="369">
        <v>1400</v>
      </c>
      <c r="FB668" s="369">
        <v>1400</v>
      </c>
      <c r="FC668" s="369">
        <v>1400</v>
      </c>
      <c r="FG668" s="369">
        <v>1400</v>
      </c>
      <c r="FI668" s="369">
        <v>1400</v>
      </c>
    </row>
    <row r="669" spans="1:174" s="17" customFormat="1" ht="21.75" customHeight="1">
      <c r="A669" s="152" t="s">
        <v>223</v>
      </c>
      <c r="B669" s="155"/>
      <c r="C669" s="155"/>
      <c r="D669" s="155"/>
      <c r="E669" s="155"/>
      <c r="F669" s="155"/>
      <c r="G669" s="195"/>
      <c r="H669" s="497">
        <f>SUM(H662:H668)</f>
        <v>66400</v>
      </c>
      <c r="I669" s="497">
        <f>SUM(I662:I668)</f>
        <v>66400</v>
      </c>
      <c r="J669" s="195"/>
      <c r="K669" s="195"/>
      <c r="L669" s="195"/>
      <c r="M669" s="195"/>
      <c r="N669" s="195"/>
      <c r="O669" s="195"/>
      <c r="P669" s="195"/>
      <c r="Q669" s="195"/>
      <c r="R669" s="195"/>
      <c r="S669" s="448"/>
      <c r="T669" s="448"/>
      <c r="U669" s="448"/>
      <c r="V669" s="448"/>
      <c r="W669" s="448"/>
      <c r="X669" s="448"/>
      <c r="Y669" s="448"/>
      <c r="Z669" s="448"/>
      <c r="AA669" s="448"/>
      <c r="AB669" s="448"/>
      <c r="AC669" s="448"/>
      <c r="AD669" s="448"/>
      <c r="AE669" s="448"/>
      <c r="AF669" s="448"/>
      <c r="AG669" s="448"/>
      <c r="AH669" s="448"/>
      <c r="AI669" s="448"/>
      <c r="AJ669" s="448"/>
      <c r="AK669" s="448"/>
      <c r="AL669" s="448"/>
      <c r="AM669" s="448"/>
      <c r="AN669" s="448"/>
      <c r="AO669" s="448"/>
      <c r="AP669" s="448"/>
      <c r="AQ669" s="448"/>
      <c r="AR669" s="448"/>
      <c r="AS669" s="448"/>
      <c r="AT669" s="448"/>
      <c r="AU669" s="448"/>
      <c r="AV669" s="448"/>
      <c r="AW669" s="448"/>
      <c r="AX669" s="448"/>
      <c r="AY669" s="448"/>
      <c r="AZ669" s="448"/>
      <c r="BA669" s="448"/>
      <c r="BB669" s="448"/>
      <c r="BC669" s="448"/>
      <c r="BD669" s="448"/>
      <c r="BE669" s="448"/>
      <c r="BF669" s="448"/>
      <c r="BG669" s="448"/>
      <c r="BH669" s="448"/>
      <c r="BI669" s="448"/>
      <c r="BJ669" s="448"/>
      <c r="BK669" s="448"/>
      <c r="BL669" s="448"/>
      <c r="BM669" s="448"/>
      <c r="BN669" s="448"/>
      <c r="BO669" s="448"/>
      <c r="BP669" s="448"/>
      <c r="BQ669" s="448"/>
      <c r="BR669" s="448"/>
      <c r="BS669" s="448"/>
      <c r="BT669" s="448"/>
      <c r="BU669" s="448"/>
      <c r="BV669" s="448"/>
      <c r="BW669" s="448"/>
      <c r="BX669" s="448"/>
      <c r="BY669" s="448"/>
      <c r="BZ669" s="448"/>
      <c r="CA669" s="448"/>
      <c r="CB669" s="448"/>
      <c r="CC669" s="448"/>
      <c r="CD669" s="448"/>
      <c r="CE669" s="448"/>
      <c r="CF669" s="448"/>
      <c r="CG669" s="448"/>
      <c r="CH669" s="448"/>
      <c r="CI669" s="448"/>
      <c r="CJ669" s="448"/>
      <c r="CK669" s="448"/>
      <c r="CL669" s="448"/>
      <c r="CM669" s="448"/>
      <c r="CN669" s="448"/>
      <c r="CO669" s="448"/>
      <c r="CP669" s="448"/>
      <c r="EE669" s="78"/>
      <c r="EF669" s="78"/>
      <c r="EG669" s="78"/>
    </row>
    <row r="670" spans="1:174" s="17" customFormat="1" ht="21.75" customHeight="1">
      <c r="A670" s="86" t="s">
        <v>207</v>
      </c>
      <c r="B670" s="692" t="s">
        <v>208</v>
      </c>
      <c r="C670" s="4" t="s">
        <v>209</v>
      </c>
      <c r="D670" s="2" t="s">
        <v>36</v>
      </c>
      <c r="E670" s="155"/>
      <c r="F670" s="155"/>
      <c r="G670" s="705" t="s">
        <v>238</v>
      </c>
      <c r="H670" s="797">
        <v>11700</v>
      </c>
      <c r="I670" s="497">
        <f t="shared" ref="I670:I676" si="109">SUM(AD670:GP670)</f>
        <v>11700</v>
      </c>
      <c r="J670" s="90">
        <f t="shared" ref="J670:J676" si="110">SUM(O670:LS670)</f>
        <v>11700</v>
      </c>
      <c r="K670" s="195"/>
      <c r="L670" s="695">
        <v>45182</v>
      </c>
      <c r="M670" s="695">
        <v>45216</v>
      </c>
      <c r="N670" s="195" t="s">
        <v>237</v>
      </c>
      <c r="O670" s="195"/>
      <c r="P670" s="195"/>
      <c r="Q670" s="195"/>
      <c r="R670" s="195"/>
      <c r="S670" s="448"/>
      <c r="T670" s="448"/>
      <c r="U670" s="448"/>
      <c r="V670" s="448"/>
      <c r="W670" s="448"/>
      <c r="X670" s="448"/>
      <c r="Y670" s="448"/>
      <c r="Z670" s="448"/>
      <c r="AA670" s="448"/>
      <c r="AB670" s="448"/>
      <c r="AC670" s="448"/>
      <c r="AD670" s="448"/>
      <c r="AE670" s="448"/>
      <c r="AF670" s="448"/>
      <c r="AG670" s="448"/>
      <c r="AH670" s="448"/>
      <c r="AI670" s="448"/>
      <c r="AJ670" s="448"/>
      <c r="AK670" s="448"/>
      <c r="AL670" s="448"/>
      <c r="AM670" s="448"/>
      <c r="AN670" s="448"/>
      <c r="AO670" s="448"/>
      <c r="AP670" s="448"/>
      <c r="AQ670" s="448"/>
      <c r="AR670" s="448"/>
      <c r="AS670" s="448"/>
      <c r="AT670" s="448"/>
      <c r="AU670" s="448"/>
      <c r="AV670" s="448"/>
      <c r="AW670" s="448"/>
      <c r="AX670" s="448"/>
      <c r="AY670" s="448"/>
      <c r="AZ670" s="448"/>
      <c r="BA670" s="448"/>
      <c r="BB670" s="448"/>
      <c r="BC670" s="448"/>
      <c r="BD670" s="448"/>
      <c r="BE670" s="448"/>
      <c r="BF670" s="448"/>
      <c r="BG670" s="448"/>
      <c r="BH670" s="448"/>
      <c r="BI670" s="448"/>
      <c r="BJ670" s="448"/>
      <c r="BK670" s="448"/>
      <c r="BL670" s="448"/>
      <c r="BM670" s="448"/>
      <c r="BN670" s="448"/>
      <c r="BO670" s="448"/>
      <c r="BP670" s="448"/>
      <c r="BQ670" s="448"/>
      <c r="BR670" s="448"/>
      <c r="BS670" s="448"/>
      <c r="BT670" s="448"/>
      <c r="BU670" s="448"/>
      <c r="BV670" s="448"/>
      <c r="BW670" s="448"/>
      <c r="BX670" s="448"/>
      <c r="BY670" s="448"/>
      <c r="BZ670" s="448"/>
      <c r="CA670" s="448"/>
      <c r="CB670" s="448"/>
      <c r="CC670" s="448"/>
      <c r="CD670" s="448"/>
      <c r="CE670" s="448"/>
      <c r="CF670" s="448"/>
      <c r="CG670" s="448"/>
      <c r="CH670" s="448"/>
      <c r="CI670" s="448"/>
      <c r="CJ670" s="448"/>
      <c r="CK670" s="448"/>
      <c r="CL670" s="448"/>
      <c r="CM670" s="448"/>
      <c r="CN670" s="448"/>
      <c r="CO670" s="448"/>
      <c r="CP670" s="448"/>
      <c r="EE670" s="78"/>
      <c r="EF670" s="78"/>
      <c r="EG670" s="78"/>
      <c r="FJ670" s="369">
        <v>2400</v>
      </c>
      <c r="FL670" s="369">
        <v>2400</v>
      </c>
      <c r="FP670" s="369">
        <v>2400</v>
      </c>
      <c r="FR670" s="369">
        <v>4500</v>
      </c>
    </row>
    <row r="671" spans="1:174" s="17" customFormat="1" ht="21.75" customHeight="1">
      <c r="A671" s="86" t="s">
        <v>207</v>
      </c>
      <c r="B671" s="693" t="s">
        <v>211</v>
      </c>
      <c r="C671" s="4" t="s">
        <v>212</v>
      </c>
      <c r="D671" s="2" t="s">
        <v>36</v>
      </c>
      <c r="E671" s="155"/>
      <c r="F671" s="155"/>
      <c r="G671" s="705" t="s">
        <v>238</v>
      </c>
      <c r="H671" s="797">
        <v>11200</v>
      </c>
      <c r="I671" s="497">
        <f t="shared" si="109"/>
        <v>11200</v>
      </c>
      <c r="J671" s="90">
        <f t="shared" si="110"/>
        <v>11200</v>
      </c>
      <c r="K671" s="195"/>
      <c r="L671" s="695">
        <v>45182</v>
      </c>
      <c r="M671" s="695">
        <v>45216</v>
      </c>
      <c r="N671" s="195" t="s">
        <v>237</v>
      </c>
      <c r="O671" s="195"/>
      <c r="P671" s="195"/>
      <c r="Q671" s="195"/>
      <c r="R671" s="195"/>
      <c r="S671" s="448"/>
      <c r="T671" s="448"/>
      <c r="U671" s="448"/>
      <c r="V671" s="448"/>
      <c r="W671" s="448"/>
      <c r="X671" s="448"/>
      <c r="Y671" s="448"/>
      <c r="Z671" s="448"/>
      <c r="AA671" s="448"/>
      <c r="AB671" s="448"/>
      <c r="AC671" s="448"/>
      <c r="AD671" s="448"/>
      <c r="AE671" s="448"/>
      <c r="AF671" s="448"/>
      <c r="AG671" s="448"/>
      <c r="AH671" s="448"/>
      <c r="AI671" s="448"/>
      <c r="AJ671" s="448"/>
      <c r="AK671" s="448"/>
      <c r="AL671" s="448"/>
      <c r="AM671" s="448"/>
      <c r="AN671" s="448"/>
      <c r="AO671" s="448"/>
      <c r="AP671" s="448"/>
      <c r="AQ671" s="448"/>
      <c r="AR671" s="448"/>
      <c r="AS671" s="448"/>
      <c r="AT671" s="448"/>
      <c r="AU671" s="448"/>
      <c r="AV671" s="448"/>
      <c r="AW671" s="448"/>
      <c r="AX671" s="448"/>
      <c r="AY671" s="448"/>
      <c r="AZ671" s="448"/>
      <c r="BA671" s="448"/>
      <c r="BB671" s="448"/>
      <c r="BC671" s="448"/>
      <c r="BD671" s="448"/>
      <c r="BE671" s="448"/>
      <c r="BF671" s="448"/>
      <c r="BG671" s="448"/>
      <c r="BH671" s="448"/>
      <c r="BI671" s="448"/>
      <c r="BJ671" s="448"/>
      <c r="BK671" s="448"/>
      <c r="BL671" s="448"/>
      <c r="BM671" s="448"/>
      <c r="BN671" s="448"/>
      <c r="BO671" s="448"/>
      <c r="BP671" s="448"/>
      <c r="BQ671" s="448"/>
      <c r="BR671" s="448"/>
      <c r="BS671" s="448"/>
      <c r="BT671" s="448"/>
      <c r="BU671" s="448"/>
      <c r="BV671" s="448"/>
      <c r="BW671" s="448"/>
      <c r="BX671" s="448"/>
      <c r="BY671" s="448"/>
      <c r="BZ671" s="448"/>
      <c r="CA671" s="448"/>
      <c r="CB671" s="448"/>
      <c r="CC671" s="448"/>
      <c r="CD671" s="448"/>
      <c r="CE671" s="448"/>
      <c r="CF671" s="448"/>
      <c r="CG671" s="448"/>
      <c r="CH671" s="448"/>
      <c r="CI671" s="448"/>
      <c r="CJ671" s="448"/>
      <c r="CK671" s="448"/>
      <c r="CL671" s="448"/>
      <c r="CM671" s="448"/>
      <c r="CN671" s="448"/>
      <c r="CO671" s="448"/>
      <c r="CP671" s="448"/>
      <c r="EE671" s="78"/>
      <c r="EF671" s="78"/>
      <c r="EG671" s="78"/>
      <c r="FJ671" s="369">
        <v>2400</v>
      </c>
      <c r="FL671" s="369">
        <v>2400</v>
      </c>
      <c r="FP671" s="369">
        <v>2400</v>
      </c>
      <c r="FR671" s="369">
        <v>4000</v>
      </c>
    </row>
    <row r="672" spans="1:174" s="17" customFormat="1" ht="21.75" customHeight="1">
      <c r="A672" s="86" t="s">
        <v>207</v>
      </c>
      <c r="B672" s="693" t="s">
        <v>213</v>
      </c>
      <c r="C672" s="4" t="s">
        <v>214</v>
      </c>
      <c r="D672" s="2" t="s">
        <v>36</v>
      </c>
      <c r="E672" s="155"/>
      <c r="F672" s="155"/>
      <c r="G672" s="705" t="s">
        <v>238</v>
      </c>
      <c r="H672" s="797">
        <v>5100</v>
      </c>
      <c r="I672" s="497">
        <f t="shared" si="109"/>
        <v>5100</v>
      </c>
      <c r="J672" s="90">
        <f t="shared" si="110"/>
        <v>5100</v>
      </c>
      <c r="K672" s="195"/>
      <c r="L672" s="695">
        <v>45182</v>
      </c>
      <c r="M672" s="695">
        <v>45216</v>
      </c>
      <c r="N672" s="195" t="s">
        <v>237</v>
      </c>
      <c r="O672" s="195"/>
      <c r="P672" s="195"/>
      <c r="Q672" s="195"/>
      <c r="R672" s="195"/>
      <c r="S672" s="448"/>
      <c r="T672" s="448"/>
      <c r="U672" s="448"/>
      <c r="V672" s="448"/>
      <c r="W672" s="448"/>
      <c r="X672" s="448"/>
      <c r="Y672" s="448"/>
      <c r="Z672" s="448"/>
      <c r="AA672" s="448"/>
      <c r="AB672" s="448"/>
      <c r="AC672" s="448"/>
      <c r="AD672" s="448"/>
      <c r="AE672" s="448"/>
      <c r="AF672" s="448"/>
      <c r="AG672" s="448"/>
      <c r="AH672" s="448"/>
      <c r="AI672" s="448"/>
      <c r="AJ672" s="448"/>
      <c r="AK672" s="448"/>
      <c r="AL672" s="448"/>
      <c r="AM672" s="448"/>
      <c r="AN672" s="448"/>
      <c r="AO672" s="448"/>
      <c r="AP672" s="448"/>
      <c r="AQ672" s="448"/>
      <c r="AR672" s="448"/>
      <c r="AS672" s="448"/>
      <c r="AT672" s="448"/>
      <c r="AU672" s="448"/>
      <c r="AV672" s="448"/>
      <c r="AW672" s="448"/>
      <c r="AX672" s="448"/>
      <c r="AY672" s="448"/>
      <c r="AZ672" s="448"/>
      <c r="BA672" s="448"/>
      <c r="BB672" s="448"/>
      <c r="BC672" s="448"/>
      <c r="BD672" s="448"/>
      <c r="BE672" s="448"/>
      <c r="BF672" s="448"/>
      <c r="BG672" s="448"/>
      <c r="BH672" s="448"/>
      <c r="BI672" s="448"/>
      <c r="BJ672" s="448"/>
      <c r="BK672" s="448"/>
      <c r="BL672" s="448"/>
      <c r="BM672" s="448"/>
      <c r="BN672" s="448"/>
      <c r="BO672" s="448"/>
      <c r="BP672" s="448"/>
      <c r="BQ672" s="448"/>
      <c r="BR672" s="448"/>
      <c r="BS672" s="448"/>
      <c r="BT672" s="448"/>
      <c r="BU672" s="448"/>
      <c r="BV672" s="448"/>
      <c r="BW672" s="448"/>
      <c r="BX672" s="448"/>
      <c r="BY672" s="448"/>
      <c r="BZ672" s="448"/>
      <c r="CA672" s="448"/>
      <c r="CB672" s="448"/>
      <c r="CC672" s="448"/>
      <c r="CD672" s="448"/>
      <c r="CE672" s="448"/>
      <c r="CF672" s="448"/>
      <c r="CG672" s="448"/>
      <c r="CH672" s="448"/>
      <c r="CI672" s="448"/>
      <c r="CJ672" s="448"/>
      <c r="CK672" s="448"/>
      <c r="CL672" s="448"/>
      <c r="CM672" s="448"/>
      <c r="CN672" s="448"/>
      <c r="CO672" s="448"/>
      <c r="CP672" s="448"/>
      <c r="EE672" s="78"/>
      <c r="EF672" s="78"/>
      <c r="EG672" s="78"/>
      <c r="FJ672" s="369">
        <v>1200</v>
      </c>
      <c r="FL672" s="369">
        <v>1200</v>
      </c>
      <c r="FP672" s="369">
        <v>1200</v>
      </c>
      <c r="FR672" s="369">
        <v>1500</v>
      </c>
    </row>
    <row r="673" spans="1:191" s="17" customFormat="1" ht="21.75" customHeight="1">
      <c r="A673" s="86" t="s">
        <v>207</v>
      </c>
      <c r="B673" s="693" t="s">
        <v>215</v>
      </c>
      <c r="C673" s="4" t="s">
        <v>216</v>
      </c>
      <c r="D673" s="2" t="s">
        <v>36</v>
      </c>
      <c r="E673" s="155"/>
      <c r="F673" s="155"/>
      <c r="G673" s="705" t="s">
        <v>238</v>
      </c>
      <c r="H673" s="797">
        <v>5200</v>
      </c>
      <c r="I673" s="497">
        <f t="shared" si="109"/>
        <v>5200</v>
      </c>
      <c r="J673" s="90">
        <f t="shared" si="110"/>
        <v>5200</v>
      </c>
      <c r="K673" s="195"/>
      <c r="L673" s="695">
        <v>45182</v>
      </c>
      <c r="M673" s="695">
        <v>45216</v>
      </c>
      <c r="N673" s="195" t="s">
        <v>237</v>
      </c>
      <c r="O673" s="195"/>
      <c r="P673" s="195"/>
      <c r="Q673" s="195"/>
      <c r="R673" s="195"/>
      <c r="S673" s="448"/>
      <c r="T673" s="448"/>
      <c r="U673" s="448"/>
      <c r="V673" s="448"/>
      <c r="W673" s="448"/>
      <c r="X673" s="448"/>
      <c r="Y673" s="448"/>
      <c r="Z673" s="448"/>
      <c r="AA673" s="448"/>
      <c r="AB673" s="448"/>
      <c r="AC673" s="448"/>
      <c r="AD673" s="448"/>
      <c r="AE673" s="448"/>
      <c r="AF673" s="448"/>
      <c r="AG673" s="448"/>
      <c r="AH673" s="448"/>
      <c r="AI673" s="448"/>
      <c r="AJ673" s="448"/>
      <c r="AK673" s="448"/>
      <c r="AL673" s="448"/>
      <c r="AM673" s="448"/>
      <c r="AN673" s="448"/>
      <c r="AO673" s="448"/>
      <c r="AP673" s="448"/>
      <c r="AQ673" s="448"/>
      <c r="AR673" s="448"/>
      <c r="AS673" s="448"/>
      <c r="AT673" s="448"/>
      <c r="AU673" s="448"/>
      <c r="AV673" s="448"/>
      <c r="AW673" s="448"/>
      <c r="AX673" s="448"/>
      <c r="AY673" s="448"/>
      <c r="AZ673" s="448"/>
      <c r="BA673" s="448"/>
      <c r="BB673" s="448"/>
      <c r="BC673" s="448"/>
      <c r="BD673" s="448"/>
      <c r="BE673" s="448"/>
      <c r="BF673" s="448"/>
      <c r="BG673" s="448"/>
      <c r="BH673" s="448"/>
      <c r="BI673" s="448"/>
      <c r="BJ673" s="448"/>
      <c r="BK673" s="448"/>
      <c r="BL673" s="448"/>
      <c r="BM673" s="448"/>
      <c r="BN673" s="448"/>
      <c r="BO673" s="448"/>
      <c r="BP673" s="448"/>
      <c r="BQ673" s="448"/>
      <c r="BR673" s="448"/>
      <c r="BS673" s="448"/>
      <c r="BT673" s="448"/>
      <c r="BU673" s="448"/>
      <c r="BV673" s="448"/>
      <c r="BW673" s="448"/>
      <c r="BX673" s="448"/>
      <c r="BY673" s="448"/>
      <c r="BZ673" s="448"/>
      <c r="CA673" s="448"/>
      <c r="CB673" s="448"/>
      <c r="CC673" s="448"/>
      <c r="CD673" s="448"/>
      <c r="CE673" s="448"/>
      <c r="CF673" s="448"/>
      <c r="CG673" s="448"/>
      <c r="CH673" s="448"/>
      <c r="CI673" s="448"/>
      <c r="CJ673" s="448"/>
      <c r="CK673" s="448"/>
      <c r="CL673" s="448"/>
      <c r="CM673" s="448"/>
      <c r="CN673" s="448"/>
      <c r="CO673" s="448"/>
      <c r="CP673" s="448"/>
      <c r="EE673" s="78"/>
      <c r="EF673" s="78"/>
      <c r="EG673" s="78"/>
      <c r="FJ673" s="369">
        <v>1200</v>
      </c>
      <c r="FL673" s="369">
        <v>1200</v>
      </c>
      <c r="FP673" s="369">
        <v>1200</v>
      </c>
      <c r="FR673" s="369">
        <v>1600</v>
      </c>
    </row>
    <row r="674" spans="1:191" s="17" customFormat="1" ht="21.75" customHeight="1">
      <c r="A674" s="86" t="s">
        <v>207</v>
      </c>
      <c r="B674" s="693" t="s">
        <v>217</v>
      </c>
      <c r="C674" s="4" t="s">
        <v>218</v>
      </c>
      <c r="D674" s="2" t="s">
        <v>36</v>
      </c>
      <c r="E674" s="155"/>
      <c r="F674" s="155"/>
      <c r="G674" s="705" t="s">
        <v>238</v>
      </c>
      <c r="H674" s="797">
        <v>5600</v>
      </c>
      <c r="I674" s="497">
        <f t="shared" si="109"/>
        <v>5600</v>
      </c>
      <c r="J674" s="90">
        <f t="shared" si="110"/>
        <v>5600</v>
      </c>
      <c r="K674" s="195"/>
      <c r="L674" s="695">
        <v>45182</v>
      </c>
      <c r="M674" s="695">
        <v>45216</v>
      </c>
      <c r="N674" s="195" t="s">
        <v>237</v>
      </c>
      <c r="O674" s="195"/>
      <c r="P674" s="195"/>
      <c r="Q674" s="195"/>
      <c r="R674" s="195"/>
      <c r="S674" s="448"/>
      <c r="T674" s="448"/>
      <c r="U674" s="448"/>
      <c r="V674" s="448"/>
      <c r="W674" s="448"/>
      <c r="X674" s="448"/>
      <c r="Y674" s="448"/>
      <c r="Z674" s="448"/>
      <c r="AA674" s="448"/>
      <c r="AB674" s="448"/>
      <c r="AC674" s="448"/>
      <c r="AD674" s="448"/>
      <c r="AE674" s="448"/>
      <c r="AF674" s="448"/>
      <c r="AG674" s="448"/>
      <c r="AH674" s="448"/>
      <c r="AI674" s="448"/>
      <c r="AJ674" s="448"/>
      <c r="AK674" s="448"/>
      <c r="AL674" s="448"/>
      <c r="AM674" s="448"/>
      <c r="AN674" s="448"/>
      <c r="AO674" s="448"/>
      <c r="AP674" s="448"/>
      <c r="AQ674" s="448"/>
      <c r="AR674" s="448"/>
      <c r="AS674" s="448"/>
      <c r="AT674" s="448"/>
      <c r="AU674" s="448"/>
      <c r="AV674" s="448"/>
      <c r="AW674" s="448"/>
      <c r="AX674" s="448"/>
      <c r="AY674" s="448"/>
      <c r="AZ674" s="448"/>
      <c r="BA674" s="448"/>
      <c r="BB674" s="448"/>
      <c r="BC674" s="448"/>
      <c r="BD674" s="448"/>
      <c r="BE674" s="448"/>
      <c r="BF674" s="448"/>
      <c r="BG674" s="448"/>
      <c r="BH674" s="448"/>
      <c r="BI674" s="448"/>
      <c r="BJ674" s="448"/>
      <c r="BK674" s="448"/>
      <c r="BL674" s="448"/>
      <c r="BM674" s="448"/>
      <c r="BN674" s="448"/>
      <c r="BO674" s="448"/>
      <c r="BP674" s="448"/>
      <c r="BQ674" s="448"/>
      <c r="BR674" s="448"/>
      <c r="BS674" s="448"/>
      <c r="BT674" s="448"/>
      <c r="BU674" s="448"/>
      <c r="BV674" s="448"/>
      <c r="BW674" s="448"/>
      <c r="BX674" s="448"/>
      <c r="BY674" s="448"/>
      <c r="BZ674" s="448"/>
      <c r="CA674" s="448"/>
      <c r="CB674" s="448"/>
      <c r="CC674" s="448"/>
      <c r="CD674" s="448"/>
      <c r="CE674" s="448"/>
      <c r="CF674" s="448"/>
      <c r="CG674" s="448"/>
      <c r="CH674" s="448"/>
      <c r="CI674" s="448"/>
      <c r="CJ674" s="448"/>
      <c r="CK674" s="448"/>
      <c r="CL674" s="448"/>
      <c r="CM674" s="448"/>
      <c r="CN674" s="448"/>
      <c r="CO674" s="448"/>
      <c r="CP674" s="448"/>
      <c r="EE674" s="78"/>
      <c r="EF674" s="78"/>
      <c r="EG674" s="78"/>
      <c r="FJ674" s="369">
        <v>1200</v>
      </c>
      <c r="FL674" s="369">
        <v>1200</v>
      </c>
      <c r="FP674" s="369">
        <v>1200</v>
      </c>
      <c r="FR674" s="369">
        <v>2000</v>
      </c>
    </row>
    <row r="675" spans="1:191" s="17" customFormat="1" ht="21.75" customHeight="1">
      <c r="A675" s="86" t="s">
        <v>207</v>
      </c>
      <c r="B675" s="694" t="s">
        <v>233</v>
      </c>
      <c r="C675" s="4" t="s">
        <v>220</v>
      </c>
      <c r="D675" s="2" t="s">
        <v>36</v>
      </c>
      <c r="E675" s="155"/>
      <c r="F675" s="155"/>
      <c r="G675" s="705" t="s">
        <v>238</v>
      </c>
      <c r="H675" s="797">
        <v>5000</v>
      </c>
      <c r="I675" s="497">
        <f t="shared" si="109"/>
        <v>5000</v>
      </c>
      <c r="J675" s="90">
        <f t="shared" si="110"/>
        <v>5000</v>
      </c>
      <c r="K675" s="195"/>
      <c r="L675" s="695">
        <v>45182</v>
      </c>
      <c r="M675" s="695">
        <v>45216</v>
      </c>
      <c r="N675" s="195" t="s">
        <v>237</v>
      </c>
      <c r="O675" s="195"/>
      <c r="P675" s="195"/>
      <c r="Q675" s="195"/>
      <c r="R675" s="195"/>
      <c r="S675" s="448"/>
      <c r="T675" s="448"/>
      <c r="U675" s="448"/>
      <c r="V675" s="448"/>
      <c r="W675" s="448"/>
      <c r="X675" s="448"/>
      <c r="Y675" s="448"/>
      <c r="Z675" s="448"/>
      <c r="AA675" s="448"/>
      <c r="AB675" s="448"/>
      <c r="AC675" s="448"/>
      <c r="AD675" s="448"/>
      <c r="AE675" s="448"/>
      <c r="AF675" s="448"/>
      <c r="AG675" s="448"/>
      <c r="AH675" s="448"/>
      <c r="AI675" s="448"/>
      <c r="AJ675" s="448"/>
      <c r="AK675" s="448"/>
      <c r="AL675" s="448"/>
      <c r="AM675" s="448"/>
      <c r="AN675" s="448"/>
      <c r="AO675" s="448"/>
      <c r="AP675" s="448"/>
      <c r="AQ675" s="448"/>
      <c r="AR675" s="448"/>
      <c r="AS675" s="448"/>
      <c r="AT675" s="448"/>
      <c r="AU675" s="448"/>
      <c r="AV675" s="448"/>
      <c r="AW675" s="448"/>
      <c r="AX675" s="448"/>
      <c r="AY675" s="448"/>
      <c r="AZ675" s="448"/>
      <c r="BA675" s="448"/>
      <c r="BB675" s="448"/>
      <c r="BC675" s="448"/>
      <c r="BD675" s="448"/>
      <c r="BE675" s="448"/>
      <c r="BF675" s="448"/>
      <c r="BG675" s="448"/>
      <c r="BH675" s="448"/>
      <c r="BI675" s="448"/>
      <c r="BJ675" s="448"/>
      <c r="BK675" s="448"/>
      <c r="BL675" s="448"/>
      <c r="BM675" s="448"/>
      <c r="BN675" s="448"/>
      <c r="BO675" s="448"/>
      <c r="BP675" s="448"/>
      <c r="BQ675" s="448"/>
      <c r="BR675" s="448"/>
      <c r="BS675" s="448"/>
      <c r="BT675" s="448"/>
      <c r="BU675" s="448"/>
      <c r="BV675" s="448"/>
      <c r="BW675" s="448"/>
      <c r="BX675" s="448"/>
      <c r="BY675" s="448"/>
      <c r="BZ675" s="448"/>
      <c r="CA675" s="448"/>
      <c r="CB675" s="448"/>
      <c r="CC675" s="448"/>
      <c r="CD675" s="448"/>
      <c r="CE675" s="448"/>
      <c r="CF675" s="448"/>
      <c r="CG675" s="448"/>
      <c r="CH675" s="448"/>
      <c r="CI675" s="448"/>
      <c r="CJ675" s="448"/>
      <c r="CK675" s="448"/>
      <c r="CL675" s="448"/>
      <c r="CM675" s="448"/>
      <c r="CN675" s="448"/>
      <c r="CO675" s="448"/>
      <c r="CP675" s="448"/>
      <c r="EE675" s="78"/>
      <c r="EF675" s="78"/>
      <c r="EG675" s="78"/>
      <c r="FJ675" s="369">
        <v>1200</v>
      </c>
      <c r="FL675" s="369">
        <v>1200</v>
      </c>
      <c r="FP675" s="369">
        <v>1200</v>
      </c>
      <c r="FR675" s="369">
        <v>1400</v>
      </c>
    </row>
    <row r="676" spans="1:191" s="17" customFormat="1" ht="21.75" customHeight="1">
      <c r="A676" s="86" t="s">
        <v>207</v>
      </c>
      <c r="B676" s="691" t="s">
        <v>234</v>
      </c>
      <c r="C676" s="4" t="s">
        <v>222</v>
      </c>
      <c r="D676" s="2" t="s">
        <v>36</v>
      </c>
      <c r="E676" s="155"/>
      <c r="F676" s="155"/>
      <c r="G676" s="705" t="s">
        <v>238</v>
      </c>
      <c r="H676" s="797">
        <v>5200</v>
      </c>
      <c r="I676" s="497">
        <f t="shared" si="109"/>
        <v>5200</v>
      </c>
      <c r="J676" s="90">
        <f t="shared" si="110"/>
        <v>5200</v>
      </c>
      <c r="K676" s="195"/>
      <c r="L676" s="695">
        <v>45182</v>
      </c>
      <c r="M676" s="695">
        <v>45216</v>
      </c>
      <c r="N676" s="195" t="s">
        <v>237</v>
      </c>
      <c r="O676" s="195"/>
      <c r="P676" s="195"/>
      <c r="Q676" s="195"/>
      <c r="R676" s="195"/>
      <c r="S676" s="448"/>
      <c r="T676" s="448"/>
      <c r="U676" s="448"/>
      <c r="V676" s="448"/>
      <c r="W676" s="448"/>
      <c r="X676" s="448"/>
      <c r="Y676" s="448"/>
      <c r="Z676" s="448"/>
      <c r="AA676" s="448"/>
      <c r="AB676" s="448"/>
      <c r="AC676" s="448"/>
      <c r="AD676" s="448"/>
      <c r="AE676" s="448"/>
      <c r="AF676" s="448"/>
      <c r="AG676" s="448"/>
      <c r="AH676" s="448"/>
      <c r="AI676" s="448"/>
      <c r="AJ676" s="448"/>
      <c r="AK676" s="448"/>
      <c r="AL676" s="448"/>
      <c r="AM676" s="448"/>
      <c r="AN676" s="448"/>
      <c r="AO676" s="448"/>
      <c r="AP676" s="448"/>
      <c r="AQ676" s="448"/>
      <c r="AR676" s="448"/>
      <c r="AS676" s="448"/>
      <c r="AT676" s="448"/>
      <c r="AU676" s="448"/>
      <c r="AV676" s="448"/>
      <c r="AW676" s="448"/>
      <c r="AX676" s="448"/>
      <c r="AY676" s="448"/>
      <c r="AZ676" s="448"/>
      <c r="BA676" s="448"/>
      <c r="BB676" s="448"/>
      <c r="BC676" s="448"/>
      <c r="BD676" s="448"/>
      <c r="BE676" s="448"/>
      <c r="BF676" s="448"/>
      <c r="BG676" s="448"/>
      <c r="BH676" s="448"/>
      <c r="BI676" s="448"/>
      <c r="BJ676" s="448"/>
      <c r="BK676" s="448"/>
      <c r="BL676" s="448"/>
      <c r="BM676" s="448"/>
      <c r="BN676" s="448"/>
      <c r="BO676" s="448"/>
      <c r="BP676" s="448"/>
      <c r="BQ676" s="448"/>
      <c r="BR676" s="448"/>
      <c r="BS676" s="448"/>
      <c r="BT676" s="448"/>
      <c r="BU676" s="448"/>
      <c r="BV676" s="448"/>
      <c r="BW676" s="448"/>
      <c r="BX676" s="448"/>
      <c r="BY676" s="448"/>
      <c r="BZ676" s="448"/>
      <c r="CA676" s="448"/>
      <c r="CB676" s="448"/>
      <c r="CC676" s="448"/>
      <c r="CD676" s="448"/>
      <c r="CE676" s="448"/>
      <c r="CF676" s="448"/>
      <c r="CG676" s="448"/>
      <c r="CH676" s="448"/>
      <c r="CI676" s="448"/>
      <c r="CJ676" s="448"/>
      <c r="CK676" s="448"/>
      <c r="CL676" s="448"/>
      <c r="CM676" s="448"/>
      <c r="CN676" s="448"/>
      <c r="CO676" s="448"/>
      <c r="CP676" s="448"/>
      <c r="EE676" s="78"/>
      <c r="EF676" s="78"/>
      <c r="EG676" s="78"/>
      <c r="FJ676" s="369">
        <v>1200</v>
      </c>
      <c r="FL676" s="369">
        <v>1200</v>
      </c>
      <c r="FP676" s="369">
        <v>1200</v>
      </c>
      <c r="FR676" s="369">
        <v>1600</v>
      </c>
    </row>
    <row r="677" spans="1:191" s="17" customFormat="1" ht="21.75" customHeight="1">
      <c r="A677" s="152" t="s">
        <v>223</v>
      </c>
      <c r="B677" s="155"/>
      <c r="C677" s="155"/>
      <c r="D677" s="155"/>
      <c r="E677" s="155"/>
      <c r="F677" s="155"/>
      <c r="G677" s="155"/>
      <c r="H677" s="497">
        <f>SUM(H670:H676)</f>
        <v>49000</v>
      </c>
      <c r="I677" s="497">
        <f>SUM(I670:I676)</f>
        <v>49000</v>
      </c>
      <c r="J677" s="155"/>
      <c r="K677" s="155"/>
      <c r="L677" s="155"/>
      <c r="M677" s="155"/>
      <c r="N677" s="155"/>
      <c r="O677" s="155"/>
      <c r="P677" s="155"/>
      <c r="Q677" s="155"/>
      <c r="R677" s="155"/>
      <c r="S677" s="155"/>
      <c r="T677" s="155"/>
      <c r="U677" s="155"/>
      <c r="V677" s="155"/>
      <c r="W677" s="155"/>
      <c r="X677" s="155"/>
      <c r="Y677" s="155"/>
      <c r="Z677" s="155"/>
      <c r="AA677" s="155"/>
      <c r="AB677" s="155"/>
      <c r="AC677" s="155"/>
      <c r="AD677" s="155"/>
      <c r="AE677" s="155"/>
      <c r="AF677" s="155"/>
      <c r="AG677" s="155"/>
      <c r="AH677" s="155"/>
      <c r="AI677" s="155"/>
      <c r="AJ677" s="155"/>
      <c r="AK677" s="155"/>
      <c r="AL677" s="155"/>
      <c r="AM677" s="155"/>
      <c r="AN677" s="155"/>
      <c r="AO677" s="155"/>
      <c r="AP677" s="155"/>
      <c r="AQ677" s="155"/>
      <c r="AR677" s="155"/>
      <c r="AS677" s="155"/>
      <c r="AT677" s="155"/>
      <c r="AU677" s="155"/>
      <c r="AV677" s="155"/>
      <c r="AW677" s="155"/>
      <c r="AX677" s="155"/>
      <c r="AY677" s="155"/>
      <c r="AZ677" s="155"/>
      <c r="BA677" s="155"/>
      <c r="BB677" s="155"/>
      <c r="BC677" s="155"/>
      <c r="BD677" s="155"/>
      <c r="BE677" s="155"/>
      <c r="BF677" s="155"/>
      <c r="BG677" s="155"/>
      <c r="BH677" s="155"/>
      <c r="BI677" s="155"/>
      <c r="BJ677" s="155"/>
      <c r="BK677" s="155"/>
      <c r="BL677" s="155"/>
      <c r="BM677" s="155"/>
      <c r="BN677" s="155"/>
      <c r="BO677" s="155"/>
      <c r="BP677" s="155"/>
      <c r="BQ677" s="155"/>
      <c r="BR677" s="155"/>
      <c r="BS677" s="155"/>
      <c r="BT677" s="155"/>
      <c r="BU677" s="155"/>
      <c r="BV677" s="155"/>
      <c r="BW677" s="155"/>
      <c r="BX677" s="155"/>
      <c r="BY677" s="155"/>
      <c r="BZ677" s="155"/>
      <c r="CA677" s="155"/>
      <c r="CB677" s="155"/>
      <c r="CC677" s="155"/>
      <c r="CD677" s="155"/>
      <c r="CE677" s="155"/>
      <c r="CF677" s="155"/>
      <c r="CG677" s="155"/>
      <c r="CH677" s="155"/>
      <c r="CI677" s="155"/>
      <c r="CJ677" s="155"/>
      <c r="CK677" s="155"/>
      <c r="CL677" s="155"/>
      <c r="CM677" s="155"/>
      <c r="CN677" s="155"/>
      <c r="CO677" s="155"/>
      <c r="CP677" s="155"/>
      <c r="CQ677" s="155"/>
      <c r="CR677" s="155"/>
      <c r="CS677" s="155"/>
      <c r="CT677" s="155"/>
      <c r="CU677" s="155"/>
      <c r="CV677" s="155"/>
      <c r="CW677" s="155"/>
      <c r="CX677" s="155"/>
      <c r="CY677" s="155"/>
      <c r="CZ677" s="155"/>
      <c r="DA677" s="155"/>
      <c r="DB677" s="155"/>
      <c r="DC677" s="155"/>
      <c r="DD677" s="155"/>
      <c r="DE677" s="155"/>
      <c r="DF677" s="155"/>
      <c r="DG677" s="155"/>
      <c r="DH677" s="155"/>
      <c r="DI677" s="155"/>
      <c r="DJ677" s="155"/>
      <c r="DK677" s="155"/>
      <c r="DL677" s="155"/>
      <c r="DM677" s="155"/>
      <c r="DN677" s="155"/>
      <c r="DO677" s="155"/>
      <c r="DP677" s="155"/>
      <c r="DQ677" s="155"/>
      <c r="DR677" s="155"/>
      <c r="DS677" s="155"/>
      <c r="DT677" s="155"/>
      <c r="DU677" s="155"/>
      <c r="DV677" s="155"/>
      <c r="DW677" s="155"/>
      <c r="DX677" s="155"/>
      <c r="DY677" s="155"/>
      <c r="DZ677" s="155"/>
      <c r="EA677" s="155"/>
      <c r="EB677" s="155"/>
      <c r="EC677" s="155"/>
      <c r="ED677" s="155"/>
      <c r="EE677" s="155"/>
      <c r="EF677" s="155"/>
      <c r="EG677" s="155"/>
      <c r="EH677" s="155"/>
      <c r="EI677" s="155"/>
      <c r="EJ677" s="155"/>
      <c r="EK677" s="155"/>
      <c r="EL677" s="155"/>
      <c r="EM677" s="155"/>
      <c r="EN677" s="155"/>
      <c r="EO677" s="155"/>
      <c r="EP677" s="155"/>
      <c r="EQ677" s="155"/>
      <c r="ER677" s="155"/>
      <c r="ES677" s="155"/>
      <c r="ET677" s="155"/>
      <c r="EU677" s="155"/>
      <c r="EV677" s="155"/>
      <c r="EW677" s="155"/>
      <c r="EX677" s="155"/>
      <c r="EY677" s="155"/>
      <c r="EZ677" s="155"/>
      <c r="FA677" s="155"/>
      <c r="FB677" s="155"/>
    </row>
    <row r="678" spans="1:191" s="17" customFormat="1" ht="21.75" customHeight="1">
      <c r="A678" s="86" t="s">
        <v>207</v>
      </c>
      <c r="B678" s="692" t="s">
        <v>208</v>
      </c>
      <c r="C678" s="4" t="s">
        <v>209</v>
      </c>
      <c r="D678" s="2" t="s">
        <v>36</v>
      </c>
      <c r="E678" s="155"/>
      <c r="F678" s="155"/>
      <c r="G678" s="705" t="s">
        <v>239</v>
      </c>
      <c r="H678" s="497">
        <v>12400</v>
      </c>
      <c r="I678" s="497">
        <f t="shared" ref="I678:I684" si="111">SUM(AD678:GP678)</f>
        <v>12400</v>
      </c>
      <c r="J678" s="90">
        <f t="shared" ref="J678:J684" si="112">SUM(O678:LS678)</f>
        <v>12400</v>
      </c>
      <c r="K678" s="155"/>
      <c r="L678" s="159">
        <v>45218</v>
      </c>
      <c r="M678" s="159">
        <v>45252</v>
      </c>
      <c r="N678" s="195" t="s">
        <v>237</v>
      </c>
      <c r="O678" s="155"/>
      <c r="P678" s="155"/>
      <c r="Q678" s="155"/>
      <c r="R678" s="155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  <c r="AT678" s="101"/>
      <c r="AU678" s="101"/>
      <c r="AV678" s="101"/>
      <c r="AW678" s="101"/>
      <c r="AX678" s="101"/>
      <c r="AY678" s="101"/>
      <c r="AZ678" s="101"/>
      <c r="BA678" s="101"/>
      <c r="BB678" s="101"/>
      <c r="BC678" s="101"/>
      <c r="BD678" s="101"/>
      <c r="BE678" s="101"/>
      <c r="BF678" s="101"/>
      <c r="BG678" s="101"/>
      <c r="BH678" s="101"/>
      <c r="BI678" s="101"/>
      <c r="BJ678" s="101"/>
      <c r="BK678" s="101"/>
      <c r="BL678" s="101"/>
      <c r="BM678" s="101"/>
      <c r="BN678" s="101"/>
      <c r="BO678" s="101"/>
      <c r="BP678" s="101"/>
      <c r="BQ678" s="101"/>
      <c r="BR678" s="101"/>
      <c r="BS678" s="101"/>
      <c r="BT678" s="101"/>
      <c r="BU678" s="101"/>
      <c r="BV678" s="101"/>
      <c r="BW678" s="101"/>
      <c r="BX678" s="101"/>
      <c r="BY678" s="101"/>
      <c r="BZ678" s="101"/>
      <c r="CA678" s="101"/>
      <c r="CB678" s="101"/>
      <c r="CC678" s="101"/>
      <c r="CD678" s="101"/>
      <c r="CE678" s="101"/>
      <c r="CF678" s="101"/>
      <c r="CG678" s="101"/>
      <c r="CH678" s="101"/>
      <c r="CI678" s="101"/>
      <c r="CJ678" s="101"/>
      <c r="CK678" s="101"/>
      <c r="CL678" s="101"/>
      <c r="CM678" s="101"/>
      <c r="CN678" s="101"/>
      <c r="CO678" s="101"/>
      <c r="CP678" s="101"/>
      <c r="CQ678" s="101"/>
      <c r="CR678" s="101"/>
      <c r="CS678" s="101"/>
      <c r="CT678" s="101"/>
      <c r="CU678" s="101"/>
      <c r="CV678" s="101"/>
      <c r="CW678" s="101"/>
      <c r="CX678" s="101"/>
      <c r="CY678" s="101"/>
      <c r="CZ678" s="101"/>
      <c r="DA678" s="101"/>
      <c r="DB678" s="101"/>
      <c r="DC678" s="101"/>
      <c r="DD678" s="101"/>
      <c r="DE678" s="101"/>
      <c r="DF678" s="101"/>
      <c r="DG678" s="101"/>
      <c r="DH678" s="101"/>
      <c r="DI678" s="101"/>
      <c r="DJ678" s="101"/>
      <c r="DK678" s="101"/>
      <c r="DL678" s="101"/>
      <c r="DM678" s="101"/>
      <c r="DN678" s="101"/>
      <c r="DO678" s="101"/>
      <c r="DP678" s="101"/>
      <c r="DQ678" s="101"/>
      <c r="DR678" s="101"/>
      <c r="DS678" s="101"/>
      <c r="DT678" s="101"/>
      <c r="DU678" s="101"/>
      <c r="DV678" s="101"/>
      <c r="DW678" s="101"/>
      <c r="DX678" s="101"/>
      <c r="DY678" s="101"/>
      <c r="DZ678" s="101"/>
      <c r="EA678" s="101"/>
      <c r="EB678" s="101"/>
      <c r="EC678" s="101"/>
      <c r="ED678" s="101"/>
      <c r="EE678" s="101"/>
      <c r="EF678" s="101"/>
      <c r="EG678" s="101"/>
      <c r="EH678" s="101"/>
      <c r="EI678" s="101"/>
      <c r="EJ678" s="101"/>
      <c r="EK678" s="101"/>
      <c r="EL678" s="101"/>
      <c r="EM678" s="101"/>
      <c r="EN678" s="101"/>
      <c r="EO678" s="101"/>
      <c r="EP678" s="101"/>
      <c r="EQ678" s="101"/>
      <c r="ER678" s="101"/>
      <c r="ES678" s="101"/>
      <c r="ET678" s="101"/>
      <c r="EU678" s="101"/>
      <c r="EV678" s="101"/>
      <c r="EW678" s="101"/>
      <c r="EX678" s="101"/>
      <c r="EY678" s="101"/>
      <c r="EZ678" s="101"/>
      <c r="FA678" s="101"/>
      <c r="FB678" s="101"/>
      <c r="FW678" s="369"/>
      <c r="FY678" s="369">
        <v>2500</v>
      </c>
      <c r="GA678" s="369">
        <v>5000</v>
      </c>
      <c r="GC678" s="369">
        <v>4900</v>
      </c>
    </row>
    <row r="679" spans="1:191" s="17" customFormat="1" ht="21.75" customHeight="1">
      <c r="A679" s="86" t="s">
        <v>207</v>
      </c>
      <c r="B679" s="693" t="s">
        <v>211</v>
      </c>
      <c r="C679" s="4" t="s">
        <v>212</v>
      </c>
      <c r="D679" s="2" t="s">
        <v>36</v>
      </c>
      <c r="E679" s="155"/>
      <c r="F679" s="155"/>
      <c r="G679" s="705" t="s">
        <v>239</v>
      </c>
      <c r="H679" s="497">
        <v>12500</v>
      </c>
      <c r="I679" s="497">
        <f t="shared" si="111"/>
        <v>12500</v>
      </c>
      <c r="J679" s="90">
        <f t="shared" si="112"/>
        <v>12500</v>
      </c>
      <c r="K679" s="155"/>
      <c r="L679" s="159">
        <v>45218</v>
      </c>
      <c r="M679" s="159">
        <v>45252</v>
      </c>
      <c r="N679" s="195" t="s">
        <v>237</v>
      </c>
      <c r="O679" s="155"/>
      <c r="P679" s="155"/>
      <c r="Q679" s="155"/>
      <c r="R679" s="155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  <c r="AT679" s="101"/>
      <c r="AU679" s="101"/>
      <c r="AV679" s="101"/>
      <c r="AW679" s="101"/>
      <c r="AX679" s="101"/>
      <c r="AY679" s="101"/>
      <c r="AZ679" s="101"/>
      <c r="BA679" s="101"/>
      <c r="BB679" s="101"/>
      <c r="BC679" s="101"/>
      <c r="BD679" s="101"/>
      <c r="BE679" s="101"/>
      <c r="BF679" s="101"/>
      <c r="BG679" s="101"/>
      <c r="BH679" s="101"/>
      <c r="BI679" s="101"/>
      <c r="BJ679" s="101"/>
      <c r="BK679" s="101"/>
      <c r="BL679" s="101"/>
      <c r="BM679" s="101"/>
      <c r="BN679" s="101"/>
      <c r="BO679" s="101"/>
      <c r="BP679" s="101"/>
      <c r="BQ679" s="101"/>
      <c r="BR679" s="101"/>
      <c r="BS679" s="101"/>
      <c r="BT679" s="101"/>
      <c r="BU679" s="101"/>
      <c r="BV679" s="101"/>
      <c r="BW679" s="101"/>
      <c r="BX679" s="101"/>
      <c r="BY679" s="101"/>
      <c r="BZ679" s="101"/>
      <c r="CA679" s="101"/>
      <c r="CB679" s="101"/>
      <c r="CC679" s="101"/>
      <c r="CD679" s="101"/>
      <c r="CE679" s="101"/>
      <c r="CF679" s="101"/>
      <c r="CG679" s="101"/>
      <c r="CH679" s="101"/>
      <c r="CI679" s="101"/>
      <c r="CJ679" s="101"/>
      <c r="CK679" s="101"/>
      <c r="CL679" s="101"/>
      <c r="CM679" s="101"/>
      <c r="CN679" s="101"/>
      <c r="CO679" s="101"/>
      <c r="CP679" s="101"/>
      <c r="CQ679" s="101"/>
      <c r="CR679" s="101"/>
      <c r="CS679" s="101"/>
      <c r="CT679" s="101"/>
      <c r="CU679" s="101"/>
      <c r="CV679" s="101"/>
      <c r="CW679" s="101"/>
      <c r="CX679" s="101"/>
      <c r="CY679" s="101"/>
      <c r="CZ679" s="101"/>
      <c r="DA679" s="101"/>
      <c r="DB679" s="101"/>
      <c r="DC679" s="101"/>
      <c r="DD679" s="101"/>
      <c r="DE679" s="101"/>
      <c r="DF679" s="101"/>
      <c r="DG679" s="101"/>
      <c r="DH679" s="101"/>
      <c r="DI679" s="101"/>
      <c r="DJ679" s="101"/>
      <c r="DK679" s="101"/>
      <c r="DL679" s="101"/>
      <c r="DM679" s="101"/>
      <c r="DN679" s="101"/>
      <c r="DO679" s="101"/>
      <c r="DP679" s="101"/>
      <c r="DQ679" s="101"/>
      <c r="DR679" s="101"/>
      <c r="DS679" s="101"/>
      <c r="DT679" s="101"/>
      <c r="DU679" s="101"/>
      <c r="DV679" s="101"/>
      <c r="DW679" s="101"/>
      <c r="DX679" s="101"/>
      <c r="DY679" s="101"/>
      <c r="DZ679" s="101"/>
      <c r="EA679" s="101"/>
      <c r="EB679" s="101"/>
      <c r="EC679" s="101"/>
      <c r="ED679" s="101"/>
      <c r="EE679" s="101"/>
      <c r="EF679" s="101"/>
      <c r="EG679" s="101"/>
      <c r="EH679" s="101"/>
      <c r="EI679" s="101"/>
      <c r="EJ679" s="101"/>
      <c r="EK679" s="101"/>
      <c r="EL679" s="101"/>
      <c r="EM679" s="101"/>
      <c r="EN679" s="101"/>
      <c r="EO679" s="101"/>
      <c r="EP679" s="101"/>
      <c r="EQ679" s="101"/>
      <c r="ER679" s="101"/>
      <c r="ES679" s="101"/>
      <c r="ET679" s="101"/>
      <c r="EU679" s="101"/>
      <c r="EV679" s="101"/>
      <c r="EW679" s="101"/>
      <c r="EX679" s="101"/>
      <c r="EY679" s="101"/>
      <c r="EZ679" s="101"/>
      <c r="FA679" s="101"/>
      <c r="FB679" s="101"/>
      <c r="FW679" s="369">
        <v>2500</v>
      </c>
      <c r="FY679" s="369">
        <v>2500</v>
      </c>
      <c r="GA679" s="369">
        <v>3000</v>
      </c>
      <c r="GC679" s="369">
        <v>4500</v>
      </c>
    </row>
    <row r="680" spans="1:191" s="17" customFormat="1" ht="21.75" customHeight="1">
      <c r="A680" s="86" t="s">
        <v>207</v>
      </c>
      <c r="B680" s="693" t="s">
        <v>213</v>
      </c>
      <c r="C680" s="4" t="s">
        <v>214</v>
      </c>
      <c r="D680" s="2" t="s">
        <v>36</v>
      </c>
      <c r="E680" s="155"/>
      <c r="F680" s="155"/>
      <c r="G680" s="705" t="s">
        <v>239</v>
      </c>
      <c r="H680" s="497">
        <v>5000</v>
      </c>
      <c r="I680" s="497">
        <f t="shared" si="111"/>
        <v>5000</v>
      </c>
      <c r="J680" s="90">
        <f t="shared" si="112"/>
        <v>5000</v>
      </c>
      <c r="K680" s="155"/>
      <c r="L680" s="159">
        <v>45218</v>
      </c>
      <c r="M680" s="159">
        <v>45252</v>
      </c>
      <c r="N680" s="195" t="s">
        <v>237</v>
      </c>
      <c r="O680" s="155"/>
      <c r="P680" s="155"/>
      <c r="Q680" s="155"/>
      <c r="R680" s="155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  <c r="AT680" s="101"/>
      <c r="AU680" s="101"/>
      <c r="AV680" s="101"/>
      <c r="AW680" s="101"/>
      <c r="AX680" s="101"/>
      <c r="AY680" s="101"/>
      <c r="AZ680" s="101"/>
      <c r="BA680" s="101"/>
      <c r="BB680" s="101"/>
      <c r="BC680" s="101"/>
      <c r="BD680" s="101"/>
      <c r="BE680" s="101"/>
      <c r="BF680" s="101"/>
      <c r="BG680" s="101"/>
      <c r="BH680" s="101"/>
      <c r="BI680" s="101"/>
      <c r="BJ680" s="101"/>
      <c r="BK680" s="101"/>
      <c r="BL680" s="101"/>
      <c r="BM680" s="101"/>
      <c r="BN680" s="101"/>
      <c r="BO680" s="101"/>
      <c r="BP680" s="101"/>
      <c r="BQ680" s="101"/>
      <c r="BR680" s="101"/>
      <c r="BS680" s="101"/>
      <c r="BT680" s="101"/>
      <c r="BU680" s="101"/>
      <c r="BV680" s="101"/>
      <c r="BW680" s="101"/>
      <c r="BX680" s="101"/>
      <c r="BY680" s="101"/>
      <c r="BZ680" s="101"/>
      <c r="CA680" s="101"/>
      <c r="CB680" s="101"/>
      <c r="CC680" s="101"/>
      <c r="CD680" s="101"/>
      <c r="CE680" s="101"/>
      <c r="CF680" s="101"/>
      <c r="CG680" s="101"/>
      <c r="CH680" s="101"/>
      <c r="CI680" s="101"/>
      <c r="CJ680" s="101"/>
      <c r="CK680" s="101"/>
      <c r="CL680" s="101"/>
      <c r="CM680" s="101"/>
      <c r="CN680" s="101"/>
      <c r="CO680" s="101"/>
      <c r="CP680" s="101"/>
      <c r="CQ680" s="101"/>
      <c r="CR680" s="101"/>
      <c r="CS680" s="101"/>
      <c r="CT680" s="101"/>
      <c r="CU680" s="101"/>
      <c r="CV680" s="101"/>
      <c r="CW680" s="101"/>
      <c r="CX680" s="101"/>
      <c r="CY680" s="101"/>
      <c r="CZ680" s="101"/>
      <c r="DA680" s="101"/>
      <c r="DB680" s="101"/>
      <c r="DC680" s="101"/>
      <c r="DD680" s="101"/>
      <c r="DE680" s="101"/>
      <c r="DF680" s="101"/>
      <c r="DG680" s="101"/>
      <c r="DH680" s="101"/>
      <c r="DI680" s="101"/>
      <c r="DJ680" s="101"/>
      <c r="DK680" s="101"/>
      <c r="DL680" s="101"/>
      <c r="DM680" s="101"/>
      <c r="DN680" s="101"/>
      <c r="DO680" s="101"/>
      <c r="DP680" s="101"/>
      <c r="DQ680" s="101"/>
      <c r="DR680" s="101"/>
      <c r="DS680" s="101"/>
      <c r="DT680" s="101"/>
      <c r="DU680" s="101"/>
      <c r="DV680" s="101"/>
      <c r="DW680" s="101"/>
      <c r="DX680" s="101"/>
      <c r="DY680" s="101"/>
      <c r="DZ680" s="101"/>
      <c r="EA680" s="101"/>
      <c r="EB680" s="101"/>
      <c r="EC680" s="101"/>
      <c r="ED680" s="101"/>
      <c r="EE680" s="101"/>
      <c r="EF680" s="101"/>
      <c r="EG680" s="101"/>
      <c r="EH680" s="101"/>
      <c r="EI680" s="101"/>
      <c r="EJ680" s="101"/>
      <c r="EK680" s="101"/>
      <c r="EL680" s="101"/>
      <c r="EM680" s="101"/>
      <c r="EN680" s="101"/>
      <c r="EO680" s="101"/>
      <c r="EP680" s="101"/>
      <c r="EQ680" s="101"/>
      <c r="ER680" s="101"/>
      <c r="ES680" s="101"/>
      <c r="ET680" s="101"/>
      <c r="EU680" s="101"/>
      <c r="EV680" s="101"/>
      <c r="EW680" s="101"/>
      <c r="EX680" s="101"/>
      <c r="EY680" s="101"/>
      <c r="EZ680" s="101"/>
      <c r="FA680" s="101"/>
      <c r="FB680" s="101"/>
      <c r="FW680" s="369">
        <v>1000</v>
      </c>
      <c r="FY680" s="369">
        <v>1000</v>
      </c>
      <c r="GA680" s="369">
        <v>1400</v>
      </c>
      <c r="GC680" s="369">
        <v>1600</v>
      </c>
    </row>
    <row r="681" spans="1:191" s="17" customFormat="1" ht="21.75" customHeight="1">
      <c r="A681" s="86" t="s">
        <v>207</v>
      </c>
      <c r="B681" s="693" t="s">
        <v>215</v>
      </c>
      <c r="C681" s="4" t="s">
        <v>216</v>
      </c>
      <c r="D681" s="2" t="s">
        <v>36</v>
      </c>
      <c r="E681" s="155"/>
      <c r="F681" s="155"/>
      <c r="G681" s="705" t="s">
        <v>239</v>
      </c>
      <c r="H681" s="497">
        <v>4100</v>
      </c>
      <c r="I681" s="497">
        <f t="shared" si="111"/>
        <v>4100</v>
      </c>
      <c r="J681" s="90">
        <f t="shared" si="112"/>
        <v>4100</v>
      </c>
      <c r="K681" s="155"/>
      <c r="L681" s="159">
        <v>45218</v>
      </c>
      <c r="M681" s="159">
        <v>45252</v>
      </c>
      <c r="N681" s="195" t="s">
        <v>237</v>
      </c>
      <c r="O681" s="155"/>
      <c r="P681" s="155"/>
      <c r="Q681" s="155"/>
      <c r="R681" s="155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  <c r="AT681" s="101"/>
      <c r="AU681" s="101"/>
      <c r="AV681" s="101"/>
      <c r="AW681" s="101"/>
      <c r="AX681" s="101"/>
      <c r="AY681" s="101"/>
      <c r="AZ681" s="101"/>
      <c r="BA681" s="101"/>
      <c r="BB681" s="101"/>
      <c r="BC681" s="101"/>
      <c r="BD681" s="101"/>
      <c r="BE681" s="101"/>
      <c r="BF681" s="101"/>
      <c r="BG681" s="101"/>
      <c r="BH681" s="101"/>
      <c r="BI681" s="101"/>
      <c r="BJ681" s="101"/>
      <c r="BK681" s="101"/>
      <c r="BL681" s="101"/>
      <c r="BM681" s="101"/>
      <c r="BN681" s="101"/>
      <c r="BO681" s="101"/>
      <c r="BP681" s="101"/>
      <c r="BQ681" s="101"/>
      <c r="BR681" s="101"/>
      <c r="BS681" s="101"/>
      <c r="BT681" s="101"/>
      <c r="BU681" s="101"/>
      <c r="BV681" s="101"/>
      <c r="BW681" s="101"/>
      <c r="BX681" s="101"/>
      <c r="BY681" s="101"/>
      <c r="BZ681" s="101"/>
      <c r="CA681" s="101"/>
      <c r="CB681" s="101"/>
      <c r="CC681" s="101"/>
      <c r="CD681" s="101"/>
      <c r="CE681" s="101"/>
      <c r="CF681" s="101"/>
      <c r="CG681" s="101"/>
      <c r="CH681" s="101"/>
      <c r="CI681" s="101"/>
      <c r="CJ681" s="101"/>
      <c r="CK681" s="101"/>
      <c r="CL681" s="101"/>
      <c r="CM681" s="101"/>
      <c r="CN681" s="101"/>
      <c r="CO681" s="101"/>
      <c r="CP681" s="101"/>
      <c r="CQ681" s="101"/>
      <c r="CR681" s="101"/>
      <c r="CS681" s="101"/>
      <c r="CT681" s="101"/>
      <c r="CU681" s="101"/>
      <c r="CV681" s="101"/>
      <c r="CW681" s="101"/>
      <c r="CX681" s="101"/>
      <c r="CY681" s="101"/>
      <c r="CZ681" s="101"/>
      <c r="DA681" s="101"/>
      <c r="DB681" s="101"/>
      <c r="DC681" s="101"/>
      <c r="DD681" s="101"/>
      <c r="DE681" s="101"/>
      <c r="DF681" s="101"/>
      <c r="DG681" s="101"/>
      <c r="DH681" s="101"/>
      <c r="DI681" s="101"/>
      <c r="DJ681" s="101"/>
      <c r="DK681" s="101"/>
      <c r="DL681" s="101"/>
      <c r="DM681" s="101"/>
      <c r="DN681" s="101"/>
      <c r="DO681" s="101"/>
      <c r="DP681" s="101"/>
      <c r="DQ681" s="101"/>
      <c r="DR681" s="101"/>
      <c r="DS681" s="101"/>
      <c r="DT681" s="101"/>
      <c r="DU681" s="101"/>
      <c r="DV681" s="101"/>
      <c r="DW681" s="101"/>
      <c r="DX681" s="101"/>
      <c r="DY681" s="101"/>
      <c r="DZ681" s="101"/>
      <c r="EA681" s="101"/>
      <c r="EB681" s="101"/>
      <c r="EC681" s="101"/>
      <c r="ED681" s="101"/>
      <c r="EE681" s="101"/>
      <c r="EF681" s="101"/>
      <c r="EG681" s="101"/>
      <c r="EH681" s="101"/>
      <c r="EI681" s="101"/>
      <c r="EJ681" s="101"/>
      <c r="EK681" s="101"/>
      <c r="EL681" s="101"/>
      <c r="EM681" s="101"/>
      <c r="EN681" s="101"/>
      <c r="EO681" s="101"/>
      <c r="EP681" s="101"/>
      <c r="EQ681" s="101"/>
      <c r="ER681" s="101"/>
      <c r="ES681" s="101"/>
      <c r="ET681" s="101"/>
      <c r="EU681" s="101"/>
      <c r="EV681" s="101"/>
      <c r="EW681" s="101"/>
      <c r="EX681" s="101"/>
      <c r="EY681" s="101"/>
      <c r="EZ681" s="101"/>
      <c r="FA681" s="101"/>
      <c r="FB681" s="101"/>
      <c r="FW681" s="369">
        <v>1100</v>
      </c>
      <c r="FY681" s="369">
        <v>1100</v>
      </c>
      <c r="GA681" s="369">
        <v>1000</v>
      </c>
      <c r="GC681" s="369">
        <v>900</v>
      </c>
    </row>
    <row r="682" spans="1:191" s="17" customFormat="1" ht="21.75" customHeight="1">
      <c r="A682" s="86" t="s">
        <v>207</v>
      </c>
      <c r="B682" s="693" t="s">
        <v>217</v>
      </c>
      <c r="C682" s="4" t="s">
        <v>218</v>
      </c>
      <c r="D682" s="2" t="s">
        <v>36</v>
      </c>
      <c r="E682" s="155"/>
      <c r="F682" s="155"/>
      <c r="G682" s="705" t="s">
        <v>239</v>
      </c>
      <c r="H682" s="497">
        <v>5600</v>
      </c>
      <c r="I682" s="497">
        <f t="shared" si="111"/>
        <v>5600</v>
      </c>
      <c r="J682" s="90">
        <f t="shared" si="112"/>
        <v>5600</v>
      </c>
      <c r="K682" s="155"/>
      <c r="L682" s="159">
        <v>45218</v>
      </c>
      <c r="M682" s="159">
        <v>45252</v>
      </c>
      <c r="N682" s="195" t="s">
        <v>237</v>
      </c>
      <c r="O682" s="155"/>
      <c r="P682" s="155"/>
      <c r="Q682" s="155"/>
      <c r="R682" s="155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  <c r="AT682" s="101"/>
      <c r="AU682" s="101"/>
      <c r="AV682" s="101"/>
      <c r="AW682" s="101"/>
      <c r="AX682" s="101"/>
      <c r="AY682" s="101"/>
      <c r="AZ682" s="101"/>
      <c r="BA682" s="101"/>
      <c r="BB682" s="101"/>
      <c r="BC682" s="101"/>
      <c r="BD682" s="101"/>
      <c r="BE682" s="101"/>
      <c r="BF682" s="101"/>
      <c r="BG682" s="101"/>
      <c r="BH682" s="101"/>
      <c r="BI682" s="101"/>
      <c r="BJ682" s="101"/>
      <c r="BK682" s="101"/>
      <c r="BL682" s="101"/>
      <c r="BM682" s="101"/>
      <c r="BN682" s="101"/>
      <c r="BO682" s="101"/>
      <c r="BP682" s="101"/>
      <c r="BQ682" s="101"/>
      <c r="BR682" s="101"/>
      <c r="BS682" s="101"/>
      <c r="BT682" s="101"/>
      <c r="BU682" s="101"/>
      <c r="BV682" s="101"/>
      <c r="BW682" s="101"/>
      <c r="BX682" s="101"/>
      <c r="BY682" s="101"/>
      <c r="BZ682" s="101"/>
      <c r="CA682" s="101"/>
      <c r="CB682" s="101"/>
      <c r="CC682" s="101"/>
      <c r="CD682" s="101"/>
      <c r="CE682" s="101"/>
      <c r="CF682" s="101"/>
      <c r="CG682" s="101"/>
      <c r="CH682" s="101"/>
      <c r="CI682" s="101"/>
      <c r="CJ682" s="101"/>
      <c r="CK682" s="101"/>
      <c r="CL682" s="101"/>
      <c r="CM682" s="101"/>
      <c r="CN682" s="101"/>
      <c r="CO682" s="101"/>
      <c r="CP682" s="101"/>
      <c r="CQ682" s="101"/>
      <c r="CR682" s="101"/>
      <c r="CS682" s="101"/>
      <c r="CT682" s="101"/>
      <c r="CU682" s="101"/>
      <c r="CV682" s="101"/>
      <c r="CW682" s="101"/>
      <c r="CX682" s="101"/>
      <c r="CY682" s="101"/>
      <c r="CZ682" s="101"/>
      <c r="DA682" s="101"/>
      <c r="DB682" s="101"/>
      <c r="DC682" s="101"/>
      <c r="DD682" s="101"/>
      <c r="DE682" s="101"/>
      <c r="DF682" s="101"/>
      <c r="DG682" s="101"/>
      <c r="DH682" s="101"/>
      <c r="DI682" s="101"/>
      <c r="DJ682" s="101"/>
      <c r="DK682" s="101"/>
      <c r="DL682" s="101"/>
      <c r="DM682" s="101"/>
      <c r="DN682" s="101"/>
      <c r="DO682" s="101"/>
      <c r="DP682" s="101"/>
      <c r="DQ682" s="101"/>
      <c r="DR682" s="101"/>
      <c r="DS682" s="101"/>
      <c r="DT682" s="101"/>
      <c r="DU682" s="101"/>
      <c r="DV682" s="101"/>
      <c r="DW682" s="101"/>
      <c r="DX682" s="101"/>
      <c r="DY682" s="101"/>
      <c r="DZ682" s="101"/>
      <c r="EA682" s="101"/>
      <c r="EB682" s="101"/>
      <c r="EC682" s="101"/>
      <c r="ED682" s="101"/>
      <c r="EE682" s="101"/>
      <c r="EF682" s="101"/>
      <c r="EG682" s="101"/>
      <c r="EH682" s="101"/>
      <c r="EI682" s="101"/>
      <c r="EJ682" s="101"/>
      <c r="EK682" s="101"/>
      <c r="EL682" s="101"/>
      <c r="EM682" s="101"/>
      <c r="EN682" s="101"/>
      <c r="EO682" s="101"/>
      <c r="EP682" s="101"/>
      <c r="EQ682" s="101"/>
      <c r="ER682" s="101"/>
      <c r="ES682" s="101"/>
      <c r="ET682" s="101"/>
      <c r="EU682" s="101"/>
      <c r="EV682" s="101"/>
      <c r="EW682" s="101"/>
      <c r="EX682" s="101"/>
      <c r="EY682" s="101"/>
      <c r="EZ682" s="101"/>
      <c r="FA682" s="101"/>
      <c r="FB682" s="101"/>
      <c r="FW682" s="369"/>
      <c r="FY682" s="369">
        <v>1400</v>
      </c>
      <c r="GA682" s="369">
        <v>1400</v>
      </c>
      <c r="GC682" s="369">
        <v>2800</v>
      </c>
    </row>
    <row r="683" spans="1:191" s="17" customFormat="1" ht="21.75" customHeight="1">
      <c r="A683" s="86" t="s">
        <v>207</v>
      </c>
      <c r="B683" s="694" t="s">
        <v>233</v>
      </c>
      <c r="C683" s="4" t="s">
        <v>220</v>
      </c>
      <c r="D683" s="2" t="s">
        <v>36</v>
      </c>
      <c r="E683" s="155"/>
      <c r="F683" s="155"/>
      <c r="G683" s="705" t="s">
        <v>239</v>
      </c>
      <c r="H683" s="497">
        <v>5500</v>
      </c>
      <c r="I683" s="497">
        <f t="shared" si="111"/>
        <v>5500</v>
      </c>
      <c r="J683" s="90">
        <f t="shared" si="112"/>
        <v>5500</v>
      </c>
      <c r="K683" s="155"/>
      <c r="L683" s="159">
        <v>45218</v>
      </c>
      <c r="M683" s="159">
        <v>45252</v>
      </c>
      <c r="N683" s="195" t="s">
        <v>237</v>
      </c>
      <c r="O683" s="155"/>
      <c r="P683" s="155"/>
      <c r="Q683" s="155"/>
      <c r="R683" s="155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  <c r="AT683" s="101"/>
      <c r="AU683" s="101"/>
      <c r="AV683" s="101"/>
      <c r="AW683" s="101"/>
      <c r="AX683" s="101"/>
      <c r="AY683" s="101"/>
      <c r="AZ683" s="101"/>
      <c r="BA683" s="101"/>
      <c r="BB683" s="101"/>
      <c r="BC683" s="101"/>
      <c r="BD683" s="101"/>
      <c r="BE683" s="101"/>
      <c r="BF683" s="101"/>
      <c r="BG683" s="101"/>
      <c r="BH683" s="101"/>
      <c r="BI683" s="101"/>
      <c r="BJ683" s="101"/>
      <c r="BK683" s="101"/>
      <c r="BL683" s="101"/>
      <c r="BM683" s="101"/>
      <c r="BN683" s="101"/>
      <c r="BO683" s="101"/>
      <c r="BP683" s="101"/>
      <c r="BQ683" s="101"/>
      <c r="BR683" s="101"/>
      <c r="BS683" s="101"/>
      <c r="BT683" s="101"/>
      <c r="BU683" s="101"/>
      <c r="BV683" s="101"/>
      <c r="BW683" s="101"/>
      <c r="BX683" s="101"/>
      <c r="BY683" s="101"/>
      <c r="BZ683" s="101"/>
      <c r="CA683" s="101"/>
      <c r="CB683" s="101"/>
      <c r="CC683" s="101"/>
      <c r="CD683" s="101"/>
      <c r="CE683" s="101"/>
      <c r="CF683" s="101"/>
      <c r="CG683" s="101"/>
      <c r="CH683" s="101"/>
      <c r="CI683" s="101"/>
      <c r="CJ683" s="101"/>
      <c r="CK683" s="101"/>
      <c r="CL683" s="101"/>
      <c r="CM683" s="101"/>
      <c r="CN683" s="101"/>
      <c r="CO683" s="101"/>
      <c r="CP683" s="101"/>
      <c r="CQ683" s="101"/>
      <c r="CR683" s="101"/>
      <c r="CS683" s="101"/>
      <c r="CT683" s="101"/>
      <c r="CU683" s="101"/>
      <c r="CV683" s="101"/>
      <c r="CW683" s="101"/>
      <c r="CX683" s="101"/>
      <c r="CY683" s="101"/>
      <c r="CZ683" s="101"/>
      <c r="DA683" s="101"/>
      <c r="DB683" s="101"/>
      <c r="DC683" s="101"/>
      <c r="DD683" s="101"/>
      <c r="DE683" s="101"/>
      <c r="DF683" s="101"/>
      <c r="DG683" s="101"/>
      <c r="DH683" s="101"/>
      <c r="DI683" s="101"/>
      <c r="DJ683" s="101"/>
      <c r="DK683" s="101"/>
      <c r="DL683" s="101"/>
      <c r="DM683" s="101"/>
      <c r="DN683" s="101"/>
      <c r="DO683" s="101"/>
      <c r="DP683" s="101"/>
      <c r="DQ683" s="101"/>
      <c r="DR683" s="101"/>
      <c r="DS683" s="101"/>
      <c r="DT683" s="101"/>
      <c r="DU683" s="101"/>
      <c r="DV683" s="101"/>
      <c r="DW683" s="101"/>
      <c r="DX683" s="101"/>
      <c r="DY683" s="101"/>
      <c r="DZ683" s="101"/>
      <c r="EA683" s="101"/>
      <c r="EB683" s="101"/>
      <c r="EC683" s="101"/>
      <c r="ED683" s="101"/>
      <c r="EE683" s="101"/>
      <c r="EF683" s="101"/>
      <c r="EG683" s="101"/>
      <c r="EH683" s="101"/>
      <c r="EI683" s="101"/>
      <c r="EJ683" s="101"/>
      <c r="EK683" s="101"/>
      <c r="EL683" s="101"/>
      <c r="EM683" s="101"/>
      <c r="EN683" s="101"/>
      <c r="EO683" s="101"/>
      <c r="EP683" s="101"/>
      <c r="EQ683" s="101"/>
      <c r="ER683" s="101"/>
      <c r="ES683" s="101"/>
      <c r="ET683" s="101"/>
      <c r="EU683" s="101"/>
      <c r="EV683" s="101"/>
      <c r="EW683" s="101"/>
      <c r="EX683" s="101"/>
      <c r="EY683" s="101"/>
      <c r="EZ683" s="101"/>
      <c r="FA683" s="101"/>
      <c r="FB683" s="101"/>
      <c r="FW683" s="369">
        <v>1400</v>
      </c>
      <c r="FY683" s="369">
        <v>1400</v>
      </c>
      <c r="GA683" s="369">
        <v>1400</v>
      </c>
      <c r="GC683" s="369">
        <v>1300</v>
      </c>
    </row>
    <row r="684" spans="1:191" s="17" customFormat="1" ht="21.75" customHeight="1">
      <c r="A684" s="86" t="s">
        <v>207</v>
      </c>
      <c r="B684" s="691" t="s">
        <v>234</v>
      </c>
      <c r="C684" s="4" t="s">
        <v>222</v>
      </c>
      <c r="D684" s="2" t="s">
        <v>36</v>
      </c>
      <c r="E684" s="155"/>
      <c r="F684" s="155"/>
      <c r="G684" s="705" t="s">
        <v>239</v>
      </c>
      <c r="H684" s="497">
        <v>5500</v>
      </c>
      <c r="I684" s="497">
        <f t="shared" si="111"/>
        <v>5500</v>
      </c>
      <c r="J684" s="90">
        <f t="shared" si="112"/>
        <v>5500</v>
      </c>
      <c r="K684" s="155"/>
      <c r="L684" s="159">
        <v>45218</v>
      </c>
      <c r="M684" s="159">
        <v>45252</v>
      </c>
      <c r="N684" s="195" t="s">
        <v>237</v>
      </c>
      <c r="O684" s="155"/>
      <c r="P684" s="155"/>
      <c r="Q684" s="155"/>
      <c r="R684" s="155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  <c r="AT684" s="101"/>
      <c r="AU684" s="101"/>
      <c r="AV684" s="101"/>
      <c r="AW684" s="101"/>
      <c r="AX684" s="101"/>
      <c r="AY684" s="101"/>
      <c r="AZ684" s="101"/>
      <c r="BA684" s="101"/>
      <c r="BB684" s="101"/>
      <c r="BC684" s="101"/>
      <c r="BD684" s="101"/>
      <c r="BE684" s="101"/>
      <c r="BF684" s="101"/>
      <c r="BG684" s="101"/>
      <c r="BH684" s="101"/>
      <c r="BI684" s="101"/>
      <c r="BJ684" s="101"/>
      <c r="BK684" s="101"/>
      <c r="BL684" s="101"/>
      <c r="BM684" s="101"/>
      <c r="BN684" s="101"/>
      <c r="BO684" s="101"/>
      <c r="BP684" s="101"/>
      <c r="BQ684" s="101"/>
      <c r="BR684" s="101"/>
      <c r="BS684" s="101"/>
      <c r="BT684" s="101"/>
      <c r="BU684" s="101"/>
      <c r="BV684" s="101"/>
      <c r="BW684" s="101"/>
      <c r="BX684" s="101"/>
      <c r="BY684" s="101"/>
      <c r="BZ684" s="101"/>
      <c r="CA684" s="101"/>
      <c r="CB684" s="101"/>
      <c r="CC684" s="101"/>
      <c r="CD684" s="101"/>
      <c r="CE684" s="101"/>
      <c r="CF684" s="101"/>
      <c r="CG684" s="101"/>
      <c r="CH684" s="101"/>
      <c r="CI684" s="101"/>
      <c r="CJ684" s="101"/>
      <c r="CK684" s="101"/>
      <c r="CL684" s="101"/>
      <c r="CM684" s="101"/>
      <c r="CN684" s="101"/>
      <c r="CO684" s="101"/>
      <c r="CP684" s="101"/>
      <c r="CQ684" s="101"/>
      <c r="CR684" s="101"/>
      <c r="CS684" s="101"/>
      <c r="CT684" s="101"/>
      <c r="CU684" s="101"/>
      <c r="CV684" s="101"/>
      <c r="CW684" s="101"/>
      <c r="CX684" s="101"/>
      <c r="CY684" s="101"/>
      <c r="CZ684" s="101"/>
      <c r="DA684" s="101"/>
      <c r="DB684" s="101"/>
      <c r="DC684" s="101"/>
      <c r="DD684" s="101"/>
      <c r="DE684" s="101"/>
      <c r="DF684" s="101"/>
      <c r="DG684" s="101"/>
      <c r="DH684" s="101"/>
      <c r="DI684" s="101"/>
      <c r="DJ684" s="101"/>
      <c r="DK684" s="101"/>
      <c r="DL684" s="101"/>
      <c r="DM684" s="101"/>
      <c r="DN684" s="101"/>
      <c r="DO684" s="101"/>
      <c r="DP684" s="101"/>
      <c r="DQ684" s="101"/>
      <c r="DR684" s="101"/>
      <c r="DS684" s="101"/>
      <c r="DT684" s="101"/>
      <c r="DU684" s="101"/>
      <c r="DV684" s="101"/>
      <c r="DW684" s="101"/>
      <c r="DX684" s="101"/>
      <c r="DY684" s="101"/>
      <c r="DZ684" s="101"/>
      <c r="EA684" s="101"/>
      <c r="EB684" s="101"/>
      <c r="EC684" s="101"/>
      <c r="ED684" s="101"/>
      <c r="EE684" s="101"/>
      <c r="EF684" s="101"/>
      <c r="EG684" s="101"/>
      <c r="EH684" s="101"/>
      <c r="EI684" s="101"/>
      <c r="EJ684" s="101"/>
      <c r="EK684" s="101"/>
      <c r="EL684" s="101"/>
      <c r="EM684" s="101"/>
      <c r="EN684" s="101"/>
      <c r="EO684" s="101"/>
      <c r="EP684" s="101"/>
      <c r="EQ684" s="101"/>
      <c r="ER684" s="101"/>
      <c r="ES684" s="101"/>
      <c r="ET684" s="101"/>
      <c r="EU684" s="101"/>
      <c r="EV684" s="101"/>
      <c r="EW684" s="101"/>
      <c r="EX684" s="101"/>
      <c r="EY684" s="101"/>
      <c r="EZ684" s="101"/>
      <c r="FA684" s="101"/>
      <c r="FB684" s="101"/>
      <c r="FW684" s="369">
        <v>1400</v>
      </c>
      <c r="FY684" s="369">
        <v>1400</v>
      </c>
      <c r="GA684" s="369">
        <v>1400</v>
      </c>
      <c r="GC684" s="369">
        <v>1300</v>
      </c>
    </row>
    <row r="685" spans="1:191" s="17" customFormat="1" ht="21.75" customHeight="1">
      <c r="A685" s="152" t="s">
        <v>223</v>
      </c>
      <c r="B685" s="155"/>
      <c r="C685" s="155"/>
      <c r="D685" s="155"/>
      <c r="E685" s="155"/>
      <c r="F685" s="155"/>
      <c r="G685" s="155"/>
      <c r="H685" s="497">
        <f>SUM(H678:H684)</f>
        <v>50600</v>
      </c>
      <c r="I685" s="497">
        <f>SUM(I678:I684)</f>
        <v>50600</v>
      </c>
      <c r="J685" s="155"/>
      <c r="K685" s="155"/>
      <c r="L685" s="155"/>
      <c r="M685" s="155"/>
      <c r="N685" s="155"/>
      <c r="O685" s="155"/>
      <c r="P685" s="155"/>
      <c r="Q685" s="155"/>
      <c r="R685" s="155"/>
      <c r="S685" s="155"/>
      <c r="T685" s="155"/>
      <c r="U685" s="155"/>
      <c r="V685" s="155"/>
      <c r="W685" s="155"/>
      <c r="X685" s="155"/>
      <c r="Y685" s="155"/>
      <c r="Z685" s="155"/>
      <c r="AA685" s="155"/>
      <c r="AB685" s="155"/>
      <c r="AC685" s="155"/>
      <c r="AD685" s="155"/>
      <c r="AE685" s="155"/>
      <c r="AF685" s="155"/>
      <c r="AG685" s="155"/>
      <c r="AH685" s="155"/>
      <c r="AI685" s="155"/>
      <c r="AJ685" s="155"/>
      <c r="AK685" s="155"/>
      <c r="AL685" s="155"/>
      <c r="AM685" s="155"/>
      <c r="AN685" s="155"/>
      <c r="AO685" s="155"/>
      <c r="AP685" s="155"/>
      <c r="AQ685" s="155"/>
      <c r="AR685" s="155"/>
      <c r="AS685" s="155"/>
      <c r="AT685" s="155"/>
      <c r="AU685" s="155"/>
      <c r="AV685" s="155"/>
      <c r="AW685" s="155"/>
      <c r="AX685" s="155"/>
      <c r="AY685" s="155"/>
      <c r="AZ685" s="155"/>
      <c r="BA685" s="155"/>
      <c r="BB685" s="155"/>
      <c r="BC685" s="155"/>
      <c r="BD685" s="155"/>
      <c r="BE685" s="155"/>
      <c r="BF685" s="155"/>
      <c r="BG685" s="155"/>
      <c r="BH685" s="155"/>
      <c r="BI685" s="155"/>
      <c r="BJ685" s="155"/>
      <c r="BK685" s="155"/>
      <c r="BL685" s="155"/>
      <c r="BM685" s="155"/>
      <c r="BN685" s="155"/>
      <c r="BO685" s="155"/>
      <c r="BP685" s="155"/>
      <c r="BQ685" s="155"/>
      <c r="BR685" s="155"/>
      <c r="BS685" s="155"/>
      <c r="BT685" s="155"/>
      <c r="BU685" s="155"/>
      <c r="BV685" s="155"/>
      <c r="BW685" s="155"/>
      <c r="BX685" s="155"/>
      <c r="BY685" s="155"/>
      <c r="BZ685" s="155"/>
      <c r="CA685" s="155"/>
      <c r="CB685" s="155"/>
      <c r="CC685" s="155"/>
      <c r="CD685" s="155"/>
      <c r="CE685" s="155"/>
      <c r="CF685" s="155"/>
      <c r="CG685" s="155"/>
      <c r="CH685" s="155"/>
      <c r="CI685" s="155"/>
      <c r="CJ685" s="155"/>
      <c r="CK685" s="155"/>
      <c r="CL685" s="155"/>
      <c r="CM685" s="155"/>
      <c r="CN685" s="155"/>
      <c r="CO685" s="155"/>
      <c r="CP685" s="155"/>
      <c r="CQ685" s="155"/>
      <c r="CR685" s="155"/>
      <c r="CS685" s="155"/>
      <c r="CT685" s="155"/>
      <c r="CU685" s="155"/>
      <c r="CV685" s="155"/>
      <c r="CW685" s="155"/>
      <c r="CX685" s="155"/>
      <c r="CY685" s="155"/>
      <c r="CZ685" s="155"/>
      <c r="DA685" s="155"/>
      <c r="DB685" s="155"/>
      <c r="DC685" s="155"/>
      <c r="DD685" s="155"/>
      <c r="DE685" s="155"/>
      <c r="DF685" s="155"/>
      <c r="DG685" s="155"/>
      <c r="DH685" s="155"/>
      <c r="DI685" s="155"/>
      <c r="DJ685" s="155"/>
      <c r="DK685" s="155"/>
      <c r="DL685" s="155"/>
      <c r="DM685" s="155"/>
      <c r="DN685" s="155"/>
      <c r="DO685" s="155"/>
      <c r="DP685" s="155"/>
      <c r="DQ685" s="155"/>
      <c r="DR685" s="155"/>
      <c r="DS685" s="155"/>
      <c r="DT685" s="155"/>
      <c r="DU685" s="155"/>
      <c r="DV685" s="155"/>
      <c r="DW685" s="155"/>
      <c r="DX685" s="155"/>
      <c r="DY685" s="155"/>
      <c r="DZ685" s="155"/>
      <c r="EA685" s="155"/>
      <c r="EB685" s="155"/>
      <c r="EC685" s="155"/>
      <c r="ED685" s="155"/>
      <c r="EE685" s="155"/>
      <c r="EF685" s="155"/>
      <c r="EG685" s="155"/>
      <c r="EH685" s="155"/>
      <c r="EI685" s="155"/>
      <c r="EJ685" s="155"/>
      <c r="EK685" s="155"/>
      <c r="EL685" s="155"/>
      <c r="EM685" s="155"/>
      <c r="EN685" s="155"/>
      <c r="EO685" s="155"/>
      <c r="EP685" s="155"/>
      <c r="EQ685" s="155"/>
      <c r="ER685" s="155"/>
      <c r="ES685" s="155"/>
      <c r="ET685" s="155"/>
      <c r="EU685" s="155"/>
      <c r="EV685" s="155"/>
      <c r="EW685" s="155"/>
      <c r="EX685" s="155"/>
      <c r="EY685" s="155"/>
      <c r="EZ685" s="155"/>
      <c r="FA685" s="155"/>
      <c r="FB685" s="155"/>
      <c r="FC685" s="155"/>
      <c r="FD685" s="155"/>
      <c r="FE685" s="155"/>
      <c r="FF685" s="155"/>
    </row>
    <row r="686" spans="1:191" s="17" customFormat="1" ht="21.75" customHeight="1">
      <c r="A686" s="86" t="s">
        <v>207</v>
      </c>
      <c r="B686" s="692" t="s">
        <v>208</v>
      </c>
      <c r="C686" s="4" t="s">
        <v>209</v>
      </c>
      <c r="D686" s="2" t="s">
        <v>36</v>
      </c>
      <c r="E686" s="155"/>
      <c r="F686" s="155"/>
      <c r="G686" s="705" t="s">
        <v>240</v>
      </c>
      <c r="H686" s="497">
        <v>5600</v>
      </c>
      <c r="I686" s="497">
        <f>SUM(AD686:GP686)</f>
        <v>5600</v>
      </c>
      <c r="J686" s="90">
        <f>SUM(O686:LS686)</f>
        <v>5600</v>
      </c>
      <c r="K686" s="155"/>
      <c r="L686" s="159">
        <v>45253</v>
      </c>
      <c r="M686" s="159">
        <v>45288</v>
      </c>
      <c r="N686" s="195" t="s">
        <v>237</v>
      </c>
      <c r="O686" s="155"/>
      <c r="P686" s="155"/>
      <c r="Q686" s="155"/>
      <c r="R686" s="155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  <c r="AT686" s="101"/>
      <c r="AU686" s="101"/>
      <c r="AV686" s="101"/>
      <c r="AW686" s="101"/>
      <c r="AX686" s="101"/>
      <c r="AY686" s="101"/>
      <c r="AZ686" s="101"/>
      <c r="BA686" s="101"/>
      <c r="BB686" s="101"/>
      <c r="BC686" s="101"/>
      <c r="BD686" s="101"/>
      <c r="BE686" s="101"/>
      <c r="BF686" s="101"/>
      <c r="BG686" s="101"/>
      <c r="BH686" s="101"/>
      <c r="BI686" s="101"/>
      <c r="BJ686" s="101"/>
      <c r="BK686" s="101"/>
      <c r="BL686" s="101"/>
      <c r="BM686" s="101"/>
      <c r="BN686" s="101"/>
      <c r="BO686" s="101"/>
      <c r="BP686" s="101"/>
      <c r="BQ686" s="101"/>
      <c r="BR686" s="101"/>
      <c r="BS686" s="101"/>
      <c r="BT686" s="101"/>
      <c r="BU686" s="101"/>
      <c r="BV686" s="101"/>
      <c r="BW686" s="101"/>
      <c r="BX686" s="101"/>
      <c r="BY686" s="101"/>
      <c r="BZ686" s="101"/>
      <c r="CA686" s="101"/>
      <c r="CB686" s="101"/>
      <c r="CC686" s="101"/>
      <c r="CD686" s="101"/>
      <c r="CE686" s="101"/>
      <c r="CF686" s="101"/>
      <c r="CG686" s="101"/>
      <c r="CH686" s="101"/>
      <c r="CI686" s="101"/>
      <c r="CJ686" s="101"/>
      <c r="CK686" s="101"/>
      <c r="CL686" s="101"/>
      <c r="CM686" s="101"/>
      <c r="CN686" s="101"/>
      <c r="CO686" s="101"/>
      <c r="CP686" s="101"/>
      <c r="CQ686" s="101"/>
      <c r="CR686" s="101"/>
      <c r="CS686" s="101"/>
      <c r="CT686" s="101"/>
      <c r="CU686" s="101"/>
      <c r="CV686" s="101"/>
      <c r="CW686" s="101"/>
      <c r="CX686" s="101"/>
      <c r="CY686" s="101"/>
      <c r="CZ686" s="101"/>
      <c r="DA686" s="101"/>
      <c r="DB686" s="101"/>
      <c r="DC686" s="101"/>
      <c r="DD686" s="101"/>
      <c r="DE686" s="101"/>
      <c r="DF686" s="101"/>
      <c r="DG686" s="101"/>
      <c r="DH686" s="101"/>
      <c r="DI686" s="101"/>
      <c r="DJ686" s="101"/>
      <c r="DK686" s="101"/>
      <c r="DL686" s="101"/>
      <c r="DM686" s="101"/>
      <c r="DN686" s="101"/>
      <c r="DO686" s="101"/>
      <c r="DP686" s="101"/>
      <c r="DQ686" s="101"/>
      <c r="DR686" s="101"/>
      <c r="DS686" s="101"/>
      <c r="DT686" s="101"/>
      <c r="DU686" s="101"/>
      <c r="DV686" s="101"/>
      <c r="DW686" s="101"/>
      <c r="DX686" s="101"/>
      <c r="DY686" s="101"/>
      <c r="DZ686" s="101"/>
      <c r="EA686" s="101"/>
      <c r="EB686" s="101"/>
      <c r="EC686" s="101"/>
      <c r="ED686" s="101"/>
      <c r="EE686" s="101"/>
      <c r="EF686" s="101"/>
      <c r="EG686" s="101"/>
      <c r="EH686" s="101"/>
      <c r="EI686" s="101"/>
      <c r="EJ686" s="101"/>
      <c r="EK686" s="101"/>
      <c r="EL686" s="101"/>
      <c r="EM686" s="101"/>
      <c r="EN686" s="101"/>
      <c r="EO686" s="101"/>
      <c r="EP686" s="101"/>
      <c r="EQ686" s="101"/>
      <c r="ER686" s="101"/>
      <c r="ES686" s="101"/>
      <c r="ET686" s="101"/>
      <c r="EU686" s="101"/>
      <c r="EV686" s="101"/>
      <c r="EW686" s="101"/>
      <c r="EX686" s="101"/>
      <c r="EY686" s="101"/>
      <c r="EZ686" s="101"/>
      <c r="FA686" s="101"/>
      <c r="FB686" s="101"/>
      <c r="FC686" s="101"/>
      <c r="FD686" s="101"/>
      <c r="FE686" s="101"/>
      <c r="FF686" s="101"/>
      <c r="GI686" s="17">
        <v>5600</v>
      </c>
    </row>
    <row r="687" spans="1:191" s="17" customFormat="1" ht="21.75" customHeight="1">
      <c r="A687" s="86" t="s">
        <v>207</v>
      </c>
      <c r="B687" s="693" t="s">
        <v>211</v>
      </c>
      <c r="C687" s="4" t="s">
        <v>212</v>
      </c>
      <c r="D687" s="2" t="s">
        <v>36</v>
      </c>
      <c r="E687" s="155"/>
      <c r="F687" s="155"/>
      <c r="G687" s="705" t="s">
        <v>240</v>
      </c>
      <c r="H687" s="497">
        <v>5600</v>
      </c>
      <c r="I687" s="497">
        <f>SUM(AD687:GP687)</f>
        <v>5600</v>
      </c>
      <c r="J687" s="90">
        <f>SUM(O687:LS687)</f>
        <v>5600</v>
      </c>
      <c r="K687" s="155"/>
      <c r="L687" s="155"/>
      <c r="M687" s="155"/>
      <c r="N687" s="195" t="s">
        <v>237</v>
      </c>
      <c r="O687" s="155"/>
      <c r="P687" s="155"/>
      <c r="Q687" s="155"/>
      <c r="R687" s="155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  <c r="AD687" s="101"/>
      <c r="AE687" s="101"/>
      <c r="AF687" s="101"/>
      <c r="AG687" s="101"/>
      <c r="AH687" s="101"/>
      <c r="AI687" s="101"/>
      <c r="AJ687" s="101"/>
      <c r="AK687" s="101"/>
      <c r="AL687" s="101"/>
      <c r="AM687" s="101"/>
      <c r="AN687" s="101"/>
      <c r="AO687" s="101"/>
      <c r="AP687" s="101"/>
      <c r="AQ687" s="101"/>
      <c r="AR687" s="101"/>
      <c r="AS687" s="101"/>
      <c r="AT687" s="101"/>
      <c r="AU687" s="101"/>
      <c r="AV687" s="101"/>
      <c r="AW687" s="101"/>
      <c r="AX687" s="101"/>
      <c r="AY687" s="101"/>
      <c r="AZ687" s="101"/>
      <c r="BA687" s="101"/>
      <c r="BB687" s="101"/>
      <c r="BC687" s="101"/>
      <c r="BD687" s="101"/>
      <c r="BE687" s="101"/>
      <c r="BF687" s="101"/>
      <c r="BG687" s="101"/>
      <c r="BH687" s="101"/>
      <c r="BI687" s="101"/>
      <c r="BJ687" s="101"/>
      <c r="BK687" s="101"/>
      <c r="BL687" s="101"/>
      <c r="BM687" s="101"/>
      <c r="BN687" s="101"/>
      <c r="BO687" s="101"/>
      <c r="BP687" s="101"/>
      <c r="BQ687" s="101"/>
      <c r="BR687" s="101"/>
      <c r="BS687" s="101"/>
      <c r="BT687" s="101"/>
      <c r="BU687" s="101"/>
      <c r="BV687" s="101"/>
      <c r="BW687" s="101"/>
      <c r="BX687" s="101"/>
      <c r="BY687" s="101"/>
      <c r="BZ687" s="101"/>
      <c r="CA687" s="101"/>
      <c r="CB687" s="101"/>
      <c r="CC687" s="101"/>
      <c r="CD687" s="101"/>
      <c r="CE687" s="101"/>
      <c r="CF687" s="101"/>
      <c r="CG687" s="101"/>
      <c r="CH687" s="101"/>
      <c r="CI687" s="101"/>
      <c r="CJ687" s="101"/>
      <c r="CK687" s="101"/>
      <c r="CL687" s="101"/>
      <c r="CM687" s="101"/>
      <c r="CN687" s="101"/>
      <c r="CO687" s="101"/>
      <c r="CP687" s="101"/>
      <c r="CQ687" s="101"/>
      <c r="CR687" s="101"/>
      <c r="CS687" s="101"/>
      <c r="CT687" s="101"/>
      <c r="CU687" s="101"/>
      <c r="CV687" s="101"/>
      <c r="CW687" s="101"/>
      <c r="CX687" s="101"/>
      <c r="CY687" s="101"/>
      <c r="CZ687" s="101"/>
      <c r="DA687" s="101"/>
      <c r="DB687" s="101"/>
      <c r="DC687" s="101"/>
      <c r="DD687" s="101"/>
      <c r="DE687" s="101"/>
      <c r="DF687" s="101"/>
      <c r="DG687" s="101"/>
      <c r="DH687" s="101"/>
      <c r="DI687" s="101"/>
      <c r="DJ687" s="101"/>
      <c r="DK687" s="101"/>
      <c r="DL687" s="101"/>
      <c r="DM687" s="101"/>
      <c r="DN687" s="101"/>
      <c r="DO687" s="101"/>
      <c r="DP687" s="101"/>
      <c r="DQ687" s="101"/>
      <c r="DR687" s="101"/>
      <c r="DS687" s="101"/>
      <c r="DT687" s="101"/>
      <c r="DU687" s="101"/>
      <c r="DV687" s="101"/>
      <c r="DW687" s="101"/>
      <c r="DX687" s="101"/>
      <c r="DY687" s="101"/>
      <c r="DZ687" s="101"/>
      <c r="EA687" s="101"/>
      <c r="EB687" s="101"/>
      <c r="EC687" s="101"/>
      <c r="ED687" s="101"/>
      <c r="EE687" s="101"/>
      <c r="EF687" s="101"/>
      <c r="EG687" s="101"/>
      <c r="EH687" s="101"/>
      <c r="EI687" s="101"/>
      <c r="EJ687" s="101"/>
      <c r="EK687" s="101"/>
      <c r="EL687" s="101"/>
      <c r="EM687" s="101"/>
      <c r="EN687" s="101"/>
      <c r="EO687" s="101"/>
      <c r="EP687" s="101"/>
      <c r="EQ687" s="101"/>
      <c r="ER687" s="101"/>
      <c r="ES687" s="101"/>
      <c r="ET687" s="101"/>
      <c r="EU687" s="101"/>
      <c r="EV687" s="101"/>
      <c r="EW687" s="101"/>
      <c r="EX687" s="101"/>
      <c r="EY687" s="101"/>
      <c r="EZ687" s="101"/>
      <c r="FA687" s="101"/>
      <c r="FB687" s="101"/>
      <c r="FC687" s="101"/>
      <c r="FD687" s="101"/>
      <c r="FE687" s="101"/>
      <c r="FF687" s="101"/>
      <c r="GI687" s="17">
        <v>5600</v>
      </c>
    </row>
    <row r="688" spans="1:191" s="17" customFormat="1" ht="21.75" customHeight="1">
      <c r="A688" s="86" t="s">
        <v>207</v>
      </c>
      <c r="B688" s="693" t="s">
        <v>213</v>
      </c>
      <c r="C688" s="4" t="s">
        <v>214</v>
      </c>
      <c r="D688" s="2" t="s">
        <v>36</v>
      </c>
      <c r="E688" s="155"/>
      <c r="F688" s="155"/>
      <c r="G688" s="705" t="s">
        <v>240</v>
      </c>
      <c r="H688" s="497"/>
      <c r="I688" s="497"/>
      <c r="J688" s="155"/>
      <c r="K688" s="155"/>
      <c r="L688" s="155"/>
      <c r="M688" s="155"/>
      <c r="N688" s="195" t="s">
        <v>237</v>
      </c>
      <c r="O688" s="155"/>
      <c r="P688" s="155"/>
      <c r="Q688" s="155"/>
      <c r="R688" s="155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  <c r="AD688" s="101"/>
      <c r="AE688" s="101"/>
      <c r="AF688" s="101"/>
      <c r="AG688" s="101"/>
      <c r="AH688" s="101"/>
      <c r="AI688" s="101"/>
      <c r="AJ688" s="101"/>
      <c r="AK688" s="101"/>
      <c r="AL688" s="101"/>
      <c r="AM688" s="101"/>
      <c r="AN688" s="101"/>
      <c r="AO688" s="101"/>
      <c r="AP688" s="101"/>
      <c r="AQ688" s="101"/>
      <c r="AR688" s="101"/>
      <c r="AS688" s="101"/>
      <c r="AT688" s="101"/>
      <c r="AU688" s="101"/>
      <c r="AV688" s="101"/>
      <c r="AW688" s="101"/>
      <c r="AX688" s="101"/>
      <c r="AY688" s="101"/>
      <c r="AZ688" s="101"/>
      <c r="BA688" s="101"/>
      <c r="BB688" s="101"/>
      <c r="BC688" s="101"/>
      <c r="BD688" s="101"/>
      <c r="BE688" s="101"/>
      <c r="BF688" s="101"/>
      <c r="BG688" s="101"/>
      <c r="BH688" s="101"/>
      <c r="BI688" s="101"/>
      <c r="BJ688" s="101"/>
      <c r="BK688" s="101"/>
      <c r="BL688" s="101"/>
      <c r="BM688" s="101"/>
      <c r="BN688" s="101"/>
      <c r="BO688" s="101"/>
      <c r="BP688" s="101"/>
      <c r="BQ688" s="101"/>
      <c r="BR688" s="101"/>
      <c r="BS688" s="101"/>
      <c r="BT688" s="101"/>
      <c r="BU688" s="101"/>
      <c r="BV688" s="101"/>
      <c r="BW688" s="101"/>
      <c r="BX688" s="101"/>
      <c r="BY688" s="101"/>
      <c r="BZ688" s="101"/>
      <c r="CA688" s="101"/>
      <c r="CB688" s="101"/>
      <c r="CC688" s="101"/>
      <c r="CD688" s="101"/>
      <c r="CE688" s="101"/>
      <c r="CF688" s="101"/>
      <c r="CG688" s="101"/>
      <c r="CH688" s="101"/>
      <c r="CI688" s="101"/>
      <c r="CJ688" s="101"/>
      <c r="CK688" s="101"/>
      <c r="CL688" s="101"/>
      <c r="CM688" s="101"/>
      <c r="CN688" s="101"/>
      <c r="CO688" s="101"/>
      <c r="CP688" s="101"/>
      <c r="CQ688" s="101"/>
      <c r="CR688" s="101"/>
      <c r="CS688" s="101"/>
      <c r="CT688" s="101"/>
      <c r="CU688" s="101"/>
      <c r="CV688" s="101"/>
      <c r="CW688" s="101"/>
      <c r="CX688" s="101"/>
      <c r="CY688" s="101"/>
      <c r="CZ688" s="101"/>
      <c r="DA688" s="101"/>
      <c r="DB688" s="101"/>
      <c r="DC688" s="101"/>
      <c r="DD688" s="101"/>
      <c r="DE688" s="101"/>
      <c r="DF688" s="101"/>
      <c r="DG688" s="101"/>
      <c r="DH688" s="101"/>
      <c r="DI688" s="101"/>
      <c r="DJ688" s="101"/>
      <c r="DK688" s="101"/>
      <c r="DL688" s="101"/>
      <c r="DM688" s="101"/>
      <c r="DN688" s="101"/>
      <c r="DO688" s="101"/>
      <c r="DP688" s="101"/>
      <c r="DQ688" s="101"/>
      <c r="DR688" s="101"/>
      <c r="DS688" s="101"/>
      <c r="DT688" s="101"/>
      <c r="DU688" s="101"/>
      <c r="DV688" s="101"/>
      <c r="DW688" s="101"/>
      <c r="DX688" s="101"/>
      <c r="DY688" s="101"/>
      <c r="DZ688" s="101"/>
      <c r="EA688" s="101"/>
      <c r="EB688" s="101"/>
      <c r="EC688" s="101"/>
      <c r="ED688" s="101"/>
      <c r="EE688" s="101"/>
      <c r="EF688" s="101"/>
      <c r="EG688" s="101"/>
      <c r="EH688" s="101"/>
      <c r="EI688" s="101"/>
      <c r="EJ688" s="101"/>
      <c r="EK688" s="101"/>
      <c r="EL688" s="101"/>
      <c r="EM688" s="101"/>
      <c r="EN688" s="101"/>
      <c r="EO688" s="101"/>
      <c r="EP688" s="101"/>
      <c r="EQ688" s="101"/>
      <c r="ER688" s="101"/>
      <c r="ES688" s="101"/>
      <c r="ET688" s="101"/>
      <c r="EU688" s="101"/>
      <c r="EV688" s="101"/>
      <c r="EW688" s="101"/>
      <c r="EX688" s="101"/>
      <c r="EY688" s="101"/>
      <c r="EZ688" s="101"/>
      <c r="FA688" s="101"/>
      <c r="FB688" s="101"/>
      <c r="FC688" s="101"/>
      <c r="FD688" s="101"/>
      <c r="FE688" s="101"/>
      <c r="FF688" s="101"/>
    </row>
    <row r="689" spans="1:254" s="17" customFormat="1" ht="21.75" customHeight="1">
      <c r="A689" s="86" t="s">
        <v>207</v>
      </c>
      <c r="B689" s="693" t="s">
        <v>215</v>
      </c>
      <c r="C689" s="4" t="s">
        <v>216</v>
      </c>
      <c r="D689" s="2" t="s">
        <v>36</v>
      </c>
      <c r="E689" s="155"/>
      <c r="F689" s="155"/>
      <c r="G689" s="705" t="s">
        <v>240</v>
      </c>
      <c r="H689" s="497"/>
      <c r="I689" s="497"/>
      <c r="J689" s="155"/>
      <c r="K689" s="155"/>
      <c r="L689" s="155"/>
      <c r="M689" s="155"/>
      <c r="N689" s="195" t="s">
        <v>237</v>
      </c>
      <c r="O689" s="155"/>
      <c r="P689" s="155"/>
      <c r="Q689" s="155"/>
      <c r="R689" s="155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  <c r="AD689" s="101"/>
      <c r="AE689" s="101"/>
      <c r="AF689" s="101"/>
      <c r="AG689" s="101"/>
      <c r="AH689" s="101"/>
      <c r="AI689" s="101"/>
      <c r="AJ689" s="101"/>
      <c r="AK689" s="101"/>
      <c r="AL689" s="101"/>
      <c r="AM689" s="101"/>
      <c r="AN689" s="101"/>
      <c r="AO689" s="101"/>
      <c r="AP689" s="101"/>
      <c r="AQ689" s="101"/>
      <c r="AR689" s="101"/>
      <c r="AS689" s="101"/>
      <c r="AT689" s="101"/>
      <c r="AU689" s="101"/>
      <c r="AV689" s="101"/>
      <c r="AW689" s="101"/>
      <c r="AX689" s="101"/>
      <c r="AY689" s="101"/>
      <c r="AZ689" s="101"/>
      <c r="BA689" s="101"/>
      <c r="BB689" s="101"/>
      <c r="BC689" s="101"/>
      <c r="BD689" s="101"/>
      <c r="BE689" s="101"/>
      <c r="BF689" s="101"/>
      <c r="BG689" s="101"/>
      <c r="BH689" s="101"/>
      <c r="BI689" s="101"/>
      <c r="BJ689" s="101"/>
      <c r="BK689" s="101"/>
      <c r="BL689" s="101"/>
      <c r="BM689" s="101"/>
      <c r="BN689" s="101"/>
      <c r="BO689" s="101"/>
      <c r="BP689" s="101"/>
      <c r="BQ689" s="101"/>
      <c r="BR689" s="101"/>
      <c r="BS689" s="101"/>
      <c r="BT689" s="101"/>
      <c r="BU689" s="101"/>
      <c r="BV689" s="101"/>
      <c r="BW689" s="101"/>
      <c r="BX689" s="101"/>
      <c r="BY689" s="101"/>
      <c r="BZ689" s="101"/>
      <c r="CA689" s="101"/>
      <c r="CB689" s="101"/>
      <c r="CC689" s="101"/>
      <c r="CD689" s="101"/>
      <c r="CE689" s="101"/>
      <c r="CF689" s="101"/>
      <c r="CG689" s="101"/>
      <c r="CH689" s="101"/>
      <c r="CI689" s="101"/>
      <c r="CJ689" s="101"/>
      <c r="CK689" s="101"/>
      <c r="CL689" s="101"/>
      <c r="CM689" s="101"/>
      <c r="CN689" s="101"/>
      <c r="CO689" s="101"/>
      <c r="CP689" s="101"/>
      <c r="CQ689" s="101"/>
      <c r="CR689" s="101"/>
      <c r="CS689" s="101"/>
      <c r="CT689" s="101"/>
      <c r="CU689" s="101"/>
      <c r="CV689" s="101"/>
      <c r="CW689" s="101"/>
      <c r="CX689" s="101"/>
      <c r="CY689" s="101"/>
      <c r="CZ689" s="101"/>
      <c r="DA689" s="101"/>
      <c r="DB689" s="101"/>
      <c r="DC689" s="101"/>
      <c r="DD689" s="101"/>
      <c r="DE689" s="101"/>
      <c r="DF689" s="101"/>
      <c r="DG689" s="101"/>
      <c r="DH689" s="101"/>
      <c r="DI689" s="101"/>
      <c r="DJ689" s="101"/>
      <c r="DK689" s="101"/>
      <c r="DL689" s="101"/>
      <c r="DM689" s="101"/>
      <c r="DN689" s="101"/>
      <c r="DO689" s="101"/>
      <c r="DP689" s="101"/>
      <c r="DQ689" s="101"/>
      <c r="DR689" s="101"/>
      <c r="DS689" s="101"/>
      <c r="DT689" s="101"/>
      <c r="DU689" s="101"/>
      <c r="DV689" s="101"/>
      <c r="DW689" s="101"/>
      <c r="DX689" s="101"/>
      <c r="DY689" s="101"/>
      <c r="DZ689" s="101"/>
      <c r="EA689" s="101"/>
      <c r="EB689" s="101"/>
      <c r="EC689" s="101"/>
      <c r="ED689" s="101"/>
      <c r="EE689" s="101"/>
      <c r="EF689" s="101"/>
      <c r="EG689" s="101"/>
      <c r="EH689" s="101"/>
      <c r="EI689" s="101"/>
      <c r="EJ689" s="101"/>
      <c r="EK689" s="101"/>
      <c r="EL689" s="101"/>
      <c r="EM689" s="101"/>
      <c r="EN689" s="101"/>
      <c r="EO689" s="101"/>
      <c r="EP689" s="101"/>
      <c r="EQ689" s="101"/>
      <c r="ER689" s="101"/>
      <c r="ES689" s="101"/>
      <c r="ET689" s="101"/>
      <c r="EU689" s="101"/>
      <c r="EV689" s="101"/>
      <c r="EW689" s="101"/>
      <c r="EX689" s="101"/>
      <c r="EY689" s="101"/>
      <c r="EZ689" s="101"/>
      <c r="FA689" s="101"/>
      <c r="FB689" s="101"/>
      <c r="FC689" s="101"/>
      <c r="FD689" s="101"/>
      <c r="FE689" s="101"/>
      <c r="FF689" s="101"/>
    </row>
    <row r="690" spans="1:254" s="17" customFormat="1" ht="21.75" customHeight="1">
      <c r="A690" s="86" t="s">
        <v>207</v>
      </c>
      <c r="B690" s="693" t="s">
        <v>217</v>
      </c>
      <c r="C690" s="4" t="s">
        <v>218</v>
      </c>
      <c r="D690" s="2" t="s">
        <v>36</v>
      </c>
      <c r="E690" s="155"/>
      <c r="F690" s="155"/>
      <c r="G690" s="705" t="s">
        <v>240</v>
      </c>
      <c r="H690" s="497"/>
      <c r="I690" s="497"/>
      <c r="J690" s="155"/>
      <c r="K690" s="155"/>
      <c r="L690" s="155"/>
      <c r="M690" s="155"/>
      <c r="N690" s="195" t="s">
        <v>237</v>
      </c>
      <c r="O690" s="155"/>
      <c r="P690" s="155"/>
      <c r="Q690" s="155"/>
      <c r="R690" s="155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  <c r="AD690" s="101"/>
      <c r="AE690" s="101"/>
      <c r="AF690" s="101"/>
      <c r="AG690" s="101"/>
      <c r="AH690" s="101"/>
      <c r="AI690" s="101"/>
      <c r="AJ690" s="101"/>
      <c r="AK690" s="101"/>
      <c r="AL690" s="101"/>
      <c r="AM690" s="101"/>
      <c r="AN690" s="101"/>
      <c r="AO690" s="101"/>
      <c r="AP690" s="101"/>
      <c r="AQ690" s="101"/>
      <c r="AR690" s="101"/>
      <c r="AS690" s="101"/>
      <c r="AT690" s="101"/>
      <c r="AU690" s="101"/>
      <c r="AV690" s="101"/>
      <c r="AW690" s="101"/>
      <c r="AX690" s="101"/>
      <c r="AY690" s="101"/>
      <c r="AZ690" s="101"/>
      <c r="BA690" s="101"/>
      <c r="BB690" s="101"/>
      <c r="BC690" s="101"/>
      <c r="BD690" s="101"/>
      <c r="BE690" s="101"/>
      <c r="BF690" s="101"/>
      <c r="BG690" s="101"/>
      <c r="BH690" s="101"/>
      <c r="BI690" s="101"/>
      <c r="BJ690" s="101"/>
      <c r="BK690" s="101"/>
      <c r="BL690" s="101"/>
      <c r="BM690" s="101"/>
      <c r="BN690" s="101"/>
      <c r="BO690" s="101"/>
      <c r="BP690" s="101"/>
      <c r="BQ690" s="101"/>
      <c r="BR690" s="101"/>
      <c r="BS690" s="101"/>
      <c r="BT690" s="101"/>
      <c r="BU690" s="101"/>
      <c r="BV690" s="101"/>
      <c r="BW690" s="101"/>
      <c r="BX690" s="101"/>
      <c r="BY690" s="101"/>
      <c r="BZ690" s="101"/>
      <c r="CA690" s="101"/>
      <c r="CB690" s="101"/>
      <c r="CC690" s="101"/>
      <c r="CD690" s="101"/>
      <c r="CE690" s="101"/>
      <c r="CF690" s="101"/>
      <c r="CG690" s="101"/>
      <c r="CH690" s="101"/>
      <c r="CI690" s="101"/>
      <c r="CJ690" s="101"/>
      <c r="CK690" s="101"/>
      <c r="CL690" s="101"/>
      <c r="CM690" s="101"/>
      <c r="CN690" s="101"/>
      <c r="CO690" s="101"/>
      <c r="CP690" s="101"/>
      <c r="CQ690" s="101"/>
      <c r="CR690" s="101"/>
      <c r="CS690" s="101"/>
      <c r="CT690" s="101"/>
      <c r="CU690" s="101"/>
      <c r="CV690" s="101"/>
      <c r="CW690" s="101"/>
      <c r="CX690" s="101"/>
      <c r="CY690" s="101"/>
      <c r="CZ690" s="101"/>
      <c r="DA690" s="101"/>
      <c r="DB690" s="101"/>
      <c r="DC690" s="101"/>
      <c r="DD690" s="101"/>
      <c r="DE690" s="101"/>
      <c r="DF690" s="101"/>
      <c r="DG690" s="101"/>
      <c r="DH690" s="101"/>
      <c r="DI690" s="101"/>
      <c r="DJ690" s="101"/>
      <c r="DK690" s="101"/>
      <c r="DL690" s="101"/>
      <c r="DM690" s="101"/>
      <c r="DN690" s="101"/>
      <c r="DO690" s="101"/>
      <c r="DP690" s="101"/>
      <c r="DQ690" s="101"/>
      <c r="DR690" s="101"/>
      <c r="DS690" s="101"/>
      <c r="DT690" s="101"/>
      <c r="DU690" s="101"/>
      <c r="DV690" s="101"/>
      <c r="DW690" s="101"/>
      <c r="DX690" s="101"/>
      <c r="DY690" s="101"/>
      <c r="DZ690" s="101"/>
      <c r="EA690" s="101"/>
      <c r="EB690" s="101"/>
      <c r="EC690" s="101"/>
      <c r="ED690" s="101"/>
      <c r="EE690" s="101"/>
      <c r="EF690" s="101"/>
      <c r="EG690" s="101"/>
      <c r="EH690" s="101"/>
      <c r="EI690" s="101"/>
      <c r="EJ690" s="101"/>
      <c r="EK690" s="101"/>
      <c r="EL690" s="101"/>
      <c r="EM690" s="101"/>
      <c r="EN690" s="101"/>
      <c r="EO690" s="101"/>
      <c r="EP690" s="101"/>
      <c r="EQ690" s="101"/>
      <c r="ER690" s="101"/>
      <c r="ES690" s="101"/>
      <c r="ET690" s="101"/>
      <c r="EU690" s="101"/>
      <c r="EV690" s="101"/>
      <c r="EW690" s="101"/>
      <c r="EX690" s="101"/>
      <c r="EY690" s="101"/>
      <c r="EZ690" s="101"/>
      <c r="FA690" s="101"/>
      <c r="FB690" s="101"/>
      <c r="FC690" s="101"/>
      <c r="FD690" s="101"/>
      <c r="FE690" s="101"/>
      <c r="FF690" s="101"/>
    </row>
    <row r="691" spans="1:254" s="17" customFormat="1" ht="21.75" customHeight="1">
      <c r="A691" s="86" t="s">
        <v>207</v>
      </c>
      <c r="B691" s="694" t="s">
        <v>233</v>
      </c>
      <c r="C691" s="4" t="s">
        <v>220</v>
      </c>
      <c r="D691" s="2" t="s">
        <v>36</v>
      </c>
      <c r="E691" s="155"/>
      <c r="F691" s="155"/>
      <c r="G691" s="705" t="s">
        <v>240</v>
      </c>
      <c r="H691" s="497"/>
      <c r="I691" s="497"/>
      <c r="J691" s="155"/>
      <c r="K691" s="155"/>
      <c r="L691" s="155"/>
      <c r="M691" s="155"/>
      <c r="N691" s="195" t="s">
        <v>237</v>
      </c>
      <c r="O691" s="155"/>
      <c r="P691" s="155"/>
      <c r="Q691" s="155"/>
      <c r="R691" s="155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  <c r="AD691" s="101"/>
      <c r="AE691" s="101"/>
      <c r="AF691" s="101"/>
      <c r="AG691" s="101"/>
      <c r="AH691" s="101"/>
      <c r="AI691" s="101"/>
      <c r="AJ691" s="101"/>
      <c r="AK691" s="101"/>
      <c r="AL691" s="101"/>
      <c r="AM691" s="101"/>
      <c r="AN691" s="101"/>
      <c r="AO691" s="101"/>
      <c r="AP691" s="101"/>
      <c r="AQ691" s="101"/>
      <c r="AR691" s="101"/>
      <c r="AS691" s="101"/>
      <c r="AT691" s="101"/>
      <c r="AU691" s="101"/>
      <c r="AV691" s="101"/>
      <c r="AW691" s="101"/>
      <c r="AX691" s="101"/>
      <c r="AY691" s="101"/>
      <c r="AZ691" s="101"/>
      <c r="BA691" s="101"/>
      <c r="BB691" s="101"/>
      <c r="BC691" s="101"/>
      <c r="BD691" s="101"/>
      <c r="BE691" s="101"/>
      <c r="BF691" s="101"/>
      <c r="BG691" s="101"/>
      <c r="BH691" s="101"/>
      <c r="BI691" s="101"/>
      <c r="BJ691" s="101"/>
      <c r="BK691" s="101"/>
      <c r="BL691" s="101"/>
      <c r="BM691" s="101"/>
      <c r="BN691" s="101"/>
      <c r="BO691" s="101"/>
      <c r="BP691" s="101"/>
      <c r="BQ691" s="101"/>
      <c r="BR691" s="101"/>
      <c r="BS691" s="101"/>
      <c r="BT691" s="101"/>
      <c r="BU691" s="101"/>
      <c r="BV691" s="101"/>
      <c r="BW691" s="101"/>
      <c r="BX691" s="101"/>
      <c r="BY691" s="101"/>
      <c r="BZ691" s="101"/>
      <c r="CA691" s="101"/>
      <c r="CB691" s="101"/>
      <c r="CC691" s="101"/>
      <c r="CD691" s="101"/>
      <c r="CE691" s="101"/>
      <c r="CF691" s="101"/>
      <c r="CG691" s="101"/>
      <c r="CH691" s="101"/>
      <c r="CI691" s="101"/>
      <c r="CJ691" s="101"/>
      <c r="CK691" s="101"/>
      <c r="CL691" s="101"/>
      <c r="CM691" s="101"/>
      <c r="CN691" s="101"/>
      <c r="CO691" s="101"/>
      <c r="CP691" s="101"/>
      <c r="CQ691" s="101"/>
      <c r="CR691" s="101"/>
      <c r="CS691" s="101"/>
      <c r="CT691" s="101"/>
      <c r="CU691" s="101"/>
      <c r="CV691" s="101"/>
      <c r="CW691" s="101"/>
      <c r="CX691" s="101"/>
      <c r="CY691" s="101"/>
      <c r="CZ691" s="101"/>
      <c r="DA691" s="101"/>
      <c r="DB691" s="101"/>
      <c r="DC691" s="101"/>
      <c r="DD691" s="101"/>
      <c r="DE691" s="101"/>
      <c r="DF691" s="101"/>
      <c r="DG691" s="101"/>
      <c r="DH691" s="101"/>
      <c r="DI691" s="101"/>
      <c r="DJ691" s="101"/>
      <c r="DK691" s="101"/>
      <c r="DL691" s="101"/>
      <c r="DM691" s="101"/>
      <c r="DN691" s="101"/>
      <c r="DO691" s="101"/>
      <c r="DP691" s="101"/>
      <c r="DQ691" s="101"/>
      <c r="DR691" s="101"/>
      <c r="DS691" s="101"/>
      <c r="DT691" s="101"/>
      <c r="DU691" s="101"/>
      <c r="DV691" s="101"/>
      <c r="DW691" s="101"/>
      <c r="DX691" s="101"/>
      <c r="DY691" s="101"/>
      <c r="DZ691" s="101"/>
      <c r="EA691" s="101"/>
      <c r="EB691" s="101"/>
      <c r="EC691" s="101"/>
      <c r="ED691" s="101"/>
      <c r="EE691" s="101"/>
      <c r="EF691" s="101"/>
      <c r="EG691" s="101"/>
      <c r="EH691" s="101"/>
      <c r="EI691" s="101"/>
      <c r="EJ691" s="101"/>
      <c r="EK691" s="101"/>
      <c r="EL691" s="101"/>
      <c r="EM691" s="101"/>
      <c r="EN691" s="101"/>
      <c r="EO691" s="101"/>
      <c r="EP691" s="101"/>
      <c r="EQ691" s="101"/>
      <c r="ER691" s="101"/>
      <c r="ES691" s="101"/>
      <c r="ET691" s="101"/>
      <c r="EU691" s="101"/>
      <c r="EV691" s="101"/>
      <c r="EW691" s="101"/>
      <c r="EX691" s="101"/>
      <c r="EY691" s="101"/>
      <c r="EZ691" s="101"/>
      <c r="FA691" s="101"/>
      <c r="FB691" s="101"/>
      <c r="FC691" s="101"/>
      <c r="FD691" s="101"/>
      <c r="FE691" s="101"/>
      <c r="FF691" s="101"/>
    </row>
    <row r="692" spans="1:254" s="17" customFormat="1" ht="21.75" customHeight="1">
      <c r="A692" s="86" t="s">
        <v>207</v>
      </c>
      <c r="B692" s="691" t="s">
        <v>234</v>
      </c>
      <c r="C692" s="4" t="s">
        <v>222</v>
      </c>
      <c r="D692" s="2" t="s">
        <v>36</v>
      </c>
      <c r="E692" s="155"/>
      <c r="F692" s="155"/>
      <c r="G692" s="705" t="s">
        <v>240</v>
      </c>
      <c r="H692" s="497"/>
      <c r="I692" s="497"/>
      <c r="J692" s="155"/>
      <c r="K692" s="155"/>
      <c r="L692" s="155"/>
      <c r="M692" s="155"/>
      <c r="N692" s="195" t="s">
        <v>237</v>
      </c>
      <c r="O692" s="155"/>
      <c r="P692" s="155"/>
      <c r="Q692" s="155"/>
      <c r="R692" s="155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  <c r="AD692" s="101"/>
      <c r="AE692" s="101"/>
      <c r="AF692" s="101"/>
      <c r="AG692" s="101"/>
      <c r="AH692" s="101"/>
      <c r="AI692" s="101"/>
      <c r="AJ692" s="101"/>
      <c r="AK692" s="101"/>
      <c r="AL692" s="101"/>
      <c r="AM692" s="101"/>
      <c r="AN692" s="101"/>
      <c r="AO692" s="101"/>
      <c r="AP692" s="101"/>
      <c r="AQ692" s="101"/>
      <c r="AR692" s="101"/>
      <c r="AS692" s="101"/>
      <c r="AT692" s="101"/>
      <c r="AU692" s="101"/>
      <c r="AV692" s="101"/>
      <c r="AW692" s="101"/>
      <c r="AX692" s="101"/>
      <c r="AY692" s="101"/>
      <c r="AZ692" s="101"/>
      <c r="BA692" s="101"/>
      <c r="BB692" s="101"/>
      <c r="BC692" s="101"/>
      <c r="BD692" s="101"/>
      <c r="BE692" s="101"/>
      <c r="BF692" s="101"/>
      <c r="BG692" s="101"/>
      <c r="BH692" s="101"/>
      <c r="BI692" s="101"/>
      <c r="BJ692" s="101"/>
      <c r="BK692" s="101"/>
      <c r="BL692" s="101"/>
      <c r="BM692" s="101"/>
      <c r="BN692" s="101"/>
      <c r="BO692" s="101"/>
      <c r="BP692" s="101"/>
      <c r="BQ692" s="101"/>
      <c r="BR692" s="101"/>
      <c r="BS692" s="101"/>
      <c r="BT692" s="101"/>
      <c r="BU692" s="101"/>
      <c r="BV692" s="101"/>
      <c r="BW692" s="101"/>
      <c r="BX692" s="101"/>
      <c r="BY692" s="101"/>
      <c r="BZ692" s="101"/>
      <c r="CA692" s="101"/>
      <c r="CB692" s="101"/>
      <c r="CC692" s="101"/>
      <c r="CD692" s="101"/>
      <c r="CE692" s="101"/>
      <c r="CF692" s="101"/>
      <c r="CG692" s="101"/>
      <c r="CH692" s="101"/>
      <c r="CI692" s="101"/>
      <c r="CJ692" s="101"/>
      <c r="CK692" s="101"/>
      <c r="CL692" s="101"/>
      <c r="CM692" s="101"/>
      <c r="CN692" s="101"/>
      <c r="CO692" s="101"/>
      <c r="CP692" s="101"/>
      <c r="CQ692" s="101"/>
      <c r="CR692" s="101"/>
      <c r="CS692" s="101"/>
      <c r="CT692" s="101"/>
      <c r="CU692" s="101"/>
      <c r="CV692" s="101"/>
      <c r="CW692" s="101"/>
      <c r="CX692" s="101"/>
      <c r="CY692" s="101"/>
      <c r="CZ692" s="101"/>
      <c r="DA692" s="101"/>
      <c r="DB692" s="101"/>
      <c r="DC692" s="101"/>
      <c r="DD692" s="101"/>
      <c r="DE692" s="101"/>
      <c r="DF692" s="101"/>
      <c r="DG692" s="101"/>
      <c r="DH692" s="101"/>
      <c r="DI692" s="101"/>
      <c r="DJ692" s="101"/>
      <c r="DK692" s="101"/>
      <c r="DL692" s="101"/>
      <c r="DM692" s="101"/>
      <c r="DN692" s="101"/>
      <c r="DO692" s="101"/>
      <c r="DP692" s="101"/>
      <c r="DQ692" s="101"/>
      <c r="DR692" s="101"/>
      <c r="DS692" s="101"/>
      <c r="DT692" s="101"/>
      <c r="DU692" s="101"/>
      <c r="DV692" s="101"/>
      <c r="DW692" s="101"/>
      <c r="DX692" s="101"/>
      <c r="DY692" s="101"/>
      <c r="DZ692" s="101"/>
      <c r="EA692" s="101"/>
      <c r="EB692" s="101"/>
      <c r="EC692" s="101"/>
      <c r="ED692" s="101"/>
      <c r="EE692" s="101"/>
      <c r="EF692" s="101"/>
      <c r="EG692" s="101"/>
      <c r="EH692" s="101"/>
      <c r="EI692" s="101"/>
      <c r="EJ692" s="101"/>
      <c r="EK692" s="101"/>
      <c r="EL692" s="101"/>
      <c r="EM692" s="101"/>
      <c r="EN692" s="101"/>
      <c r="EO692" s="101"/>
      <c r="EP692" s="101"/>
      <c r="EQ692" s="101"/>
      <c r="ER692" s="101"/>
      <c r="ES692" s="101"/>
      <c r="ET692" s="101"/>
      <c r="EU692" s="101"/>
      <c r="EV692" s="101"/>
      <c r="EW692" s="101"/>
      <c r="EX692" s="101"/>
      <c r="EY692" s="101"/>
      <c r="EZ692" s="101"/>
      <c r="FA692" s="101"/>
      <c r="FB692" s="101"/>
      <c r="FC692" s="101"/>
      <c r="FD692" s="101"/>
      <c r="FE692" s="101"/>
      <c r="FF692" s="101"/>
    </row>
    <row r="693" spans="1:254" s="17" customFormat="1" ht="21.75" customHeight="1">
      <c r="A693" s="152" t="s">
        <v>223</v>
      </c>
      <c r="B693" s="155"/>
      <c r="C693" s="155"/>
      <c r="D693" s="155"/>
      <c r="E693" s="155"/>
      <c r="F693" s="155"/>
      <c r="G693" s="155"/>
      <c r="H693" s="497">
        <f>SUM(H686:H692)</f>
        <v>11200</v>
      </c>
      <c r="I693" s="497">
        <f>SUM(I686:I692)</f>
        <v>11200</v>
      </c>
      <c r="J693" s="155"/>
      <c r="K693" s="155"/>
      <c r="L693" s="155"/>
      <c r="M693" s="155"/>
      <c r="N693" s="155"/>
      <c r="O693" s="155"/>
      <c r="P693" s="155"/>
      <c r="Q693" s="155"/>
      <c r="R693" s="155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  <c r="AD693" s="101"/>
      <c r="AE693" s="101"/>
      <c r="AF693" s="101"/>
      <c r="AG693" s="101"/>
      <c r="AH693" s="101"/>
      <c r="AI693" s="101"/>
      <c r="AJ693" s="101"/>
      <c r="AK693" s="101"/>
      <c r="AL693" s="101"/>
      <c r="AM693" s="101"/>
      <c r="AN693" s="101"/>
      <c r="AO693" s="101"/>
      <c r="AP693" s="101"/>
      <c r="AQ693" s="101"/>
      <c r="AR693" s="101"/>
      <c r="AS693" s="101"/>
      <c r="AT693" s="101"/>
      <c r="AU693" s="101"/>
      <c r="AV693" s="101"/>
      <c r="AW693" s="101"/>
      <c r="AX693" s="101"/>
      <c r="AY693" s="101"/>
      <c r="AZ693" s="101"/>
      <c r="BA693" s="101"/>
      <c r="BB693" s="101"/>
      <c r="BC693" s="101"/>
      <c r="BD693" s="101"/>
      <c r="BE693" s="101"/>
      <c r="BF693" s="101"/>
      <c r="BG693" s="101"/>
      <c r="BH693" s="101"/>
      <c r="BI693" s="101"/>
      <c r="BJ693" s="101"/>
      <c r="BK693" s="101"/>
      <c r="BL693" s="101"/>
      <c r="BM693" s="101"/>
      <c r="BN693" s="101"/>
      <c r="BO693" s="101"/>
      <c r="BP693" s="101"/>
      <c r="BQ693" s="101"/>
      <c r="BR693" s="101"/>
      <c r="BS693" s="101"/>
      <c r="BT693" s="101"/>
      <c r="BU693" s="101"/>
      <c r="BV693" s="101"/>
      <c r="BW693" s="101"/>
      <c r="BX693" s="101"/>
      <c r="BY693" s="101"/>
      <c r="BZ693" s="101"/>
      <c r="CA693" s="101"/>
      <c r="CB693" s="101"/>
      <c r="CC693" s="101"/>
      <c r="CD693" s="101"/>
      <c r="CE693" s="101"/>
      <c r="CF693" s="101"/>
      <c r="CG693" s="101"/>
      <c r="CH693" s="101"/>
      <c r="CI693" s="101"/>
      <c r="CJ693" s="101"/>
      <c r="CK693" s="101"/>
      <c r="CL693" s="101"/>
      <c r="CM693" s="101"/>
      <c r="CN693" s="101"/>
      <c r="CO693" s="101"/>
      <c r="CP693" s="101"/>
      <c r="CQ693" s="101"/>
      <c r="CR693" s="101"/>
      <c r="CS693" s="101"/>
      <c r="CT693" s="101"/>
      <c r="CU693" s="101"/>
      <c r="CV693" s="101"/>
      <c r="CW693" s="101"/>
      <c r="CX693" s="101"/>
      <c r="CY693" s="101"/>
      <c r="CZ693" s="101"/>
      <c r="DA693" s="101"/>
      <c r="DB693" s="101"/>
      <c r="DC693" s="101"/>
      <c r="DD693" s="101"/>
      <c r="DE693" s="101"/>
      <c r="DF693" s="101"/>
      <c r="DG693" s="101"/>
      <c r="DH693" s="101"/>
      <c r="DI693" s="101"/>
      <c r="DJ693" s="101"/>
      <c r="DK693" s="101"/>
      <c r="DL693" s="101"/>
      <c r="DM693" s="101"/>
      <c r="DN693" s="101"/>
      <c r="DO693" s="101"/>
      <c r="DP693" s="101"/>
      <c r="DQ693" s="101"/>
      <c r="DR693" s="101"/>
      <c r="DS693" s="101"/>
      <c r="DT693" s="101"/>
      <c r="DU693" s="101"/>
      <c r="DV693" s="101"/>
      <c r="DW693" s="101"/>
      <c r="DX693" s="101"/>
      <c r="DY693" s="101"/>
      <c r="DZ693" s="101"/>
      <c r="EA693" s="101"/>
      <c r="EB693" s="101"/>
      <c r="EC693" s="101"/>
      <c r="ED693" s="101"/>
      <c r="EE693" s="101"/>
      <c r="EF693" s="101"/>
      <c r="EG693" s="101"/>
      <c r="EH693" s="101"/>
      <c r="EI693" s="101"/>
      <c r="EJ693" s="101"/>
      <c r="EK693" s="101"/>
      <c r="EL693" s="101"/>
      <c r="EM693" s="101"/>
      <c r="EN693" s="101"/>
      <c r="EO693" s="101"/>
      <c r="EP693" s="101"/>
      <c r="EQ693" s="101"/>
      <c r="ER693" s="101"/>
      <c r="ES693" s="101"/>
      <c r="ET693" s="101"/>
      <c r="EU693" s="101"/>
      <c r="EV693" s="101"/>
      <c r="EW693" s="101"/>
      <c r="EX693" s="101"/>
      <c r="EY693" s="101"/>
      <c r="EZ693" s="101"/>
      <c r="FA693" s="101"/>
      <c r="FB693" s="101"/>
      <c r="FC693" s="101"/>
      <c r="FD693" s="101"/>
      <c r="FE693" s="101"/>
      <c r="FF693" s="101"/>
    </row>
    <row r="694" spans="1:254" s="17" customFormat="1" ht="21.75" customHeight="1">
      <c r="A694" s="86" t="s">
        <v>207</v>
      </c>
      <c r="B694" s="692" t="s">
        <v>208</v>
      </c>
      <c r="C694" s="4" t="s">
        <v>209</v>
      </c>
      <c r="D694" s="2" t="s">
        <v>36</v>
      </c>
      <c r="E694" s="155"/>
      <c r="F694" s="155"/>
      <c r="G694" s="705" t="s">
        <v>241</v>
      </c>
      <c r="H694" s="497">
        <v>9400</v>
      </c>
      <c r="I694" s="497">
        <f>SUM(AD694:HA694)</f>
        <v>9400</v>
      </c>
      <c r="J694" s="155"/>
      <c r="K694" s="155"/>
      <c r="L694" s="159">
        <v>45274</v>
      </c>
      <c r="M694" s="159">
        <v>44944</v>
      </c>
      <c r="N694" s="195" t="s">
        <v>237</v>
      </c>
      <c r="O694" s="155"/>
      <c r="P694" s="155"/>
      <c r="Q694" s="155"/>
      <c r="R694" s="155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  <c r="AD694" s="101"/>
      <c r="AE694" s="101"/>
      <c r="AF694" s="101"/>
      <c r="AG694" s="101"/>
      <c r="AH694" s="101"/>
      <c r="AI694" s="101"/>
      <c r="AJ694" s="101"/>
      <c r="AK694" s="101"/>
      <c r="AL694" s="101"/>
      <c r="AM694" s="101"/>
      <c r="AN694" s="101"/>
      <c r="AO694" s="101"/>
      <c r="AP694" s="101"/>
      <c r="AQ694" s="101"/>
      <c r="AR694" s="101"/>
      <c r="AS694" s="101"/>
      <c r="AT694" s="101"/>
      <c r="AU694" s="101"/>
      <c r="AV694" s="101"/>
      <c r="AW694" s="101"/>
      <c r="AX694" s="101"/>
      <c r="AY694" s="101"/>
      <c r="AZ694" s="101"/>
      <c r="BA694" s="101"/>
      <c r="BB694" s="101"/>
      <c r="BC694" s="101"/>
      <c r="BD694" s="101"/>
      <c r="BE694" s="101"/>
      <c r="BF694" s="101"/>
      <c r="BG694" s="101"/>
      <c r="BH694" s="101"/>
      <c r="BI694" s="101"/>
      <c r="BJ694" s="101"/>
      <c r="BK694" s="101"/>
      <c r="BL694" s="101"/>
      <c r="BM694" s="101"/>
      <c r="BN694" s="101"/>
      <c r="BO694" s="101"/>
      <c r="BP694" s="101"/>
      <c r="BQ694" s="101"/>
      <c r="BR694" s="101"/>
      <c r="BS694" s="101"/>
      <c r="BT694" s="101"/>
      <c r="BU694" s="101"/>
      <c r="BV694" s="101"/>
      <c r="BW694" s="101"/>
      <c r="BX694" s="101"/>
      <c r="BY694" s="101"/>
      <c r="BZ694" s="101"/>
      <c r="CA694" s="101"/>
      <c r="CB694" s="101"/>
      <c r="CC694" s="101"/>
      <c r="CD694" s="101"/>
      <c r="CE694" s="101"/>
      <c r="CF694" s="101"/>
      <c r="CG694" s="101"/>
      <c r="CH694" s="101"/>
      <c r="CI694" s="101"/>
      <c r="CJ694" s="101"/>
      <c r="CK694" s="101"/>
      <c r="CL694" s="101"/>
      <c r="CM694" s="101"/>
      <c r="CN694" s="101"/>
      <c r="CO694" s="101"/>
      <c r="CP694" s="101"/>
      <c r="CQ694" s="101"/>
      <c r="CR694" s="101"/>
      <c r="CS694" s="101"/>
      <c r="CT694" s="101"/>
      <c r="CU694" s="101"/>
      <c r="CV694" s="101"/>
      <c r="CW694" s="101"/>
      <c r="CX694" s="101"/>
      <c r="CY694" s="101"/>
      <c r="CZ694" s="101"/>
      <c r="DA694" s="101"/>
      <c r="DB694" s="101"/>
      <c r="DC694" s="101"/>
      <c r="DD694" s="101"/>
      <c r="DE694" s="101"/>
      <c r="DF694" s="101"/>
      <c r="DG694" s="101"/>
      <c r="DH694" s="101"/>
      <c r="DI694" s="101"/>
      <c r="DJ694" s="101"/>
      <c r="DK694" s="101"/>
      <c r="DL694" s="101"/>
      <c r="DM694" s="101"/>
      <c r="DN694" s="101"/>
      <c r="DO694" s="101"/>
      <c r="DP694" s="101"/>
      <c r="DQ694" s="101"/>
      <c r="DR694" s="101"/>
      <c r="DS694" s="101"/>
      <c r="DT694" s="101"/>
      <c r="DU694" s="101"/>
      <c r="DV694" s="101"/>
      <c r="DW694" s="101"/>
      <c r="DX694" s="101"/>
      <c r="DY694" s="101"/>
      <c r="DZ694" s="101"/>
      <c r="EA694" s="101"/>
      <c r="EB694" s="101"/>
      <c r="EC694" s="101"/>
      <c r="ED694" s="101"/>
      <c r="EE694" s="101"/>
      <c r="EF694" s="101"/>
      <c r="EG694" s="101"/>
      <c r="EH694" s="101"/>
      <c r="EI694" s="101"/>
      <c r="EJ694" s="101"/>
      <c r="EK694" s="101"/>
      <c r="EL694" s="101"/>
      <c r="EM694" s="101"/>
      <c r="EN694" s="101"/>
      <c r="EO694" s="101"/>
      <c r="EP694" s="101"/>
      <c r="EQ694" s="101"/>
      <c r="ER694" s="101"/>
      <c r="ES694" s="101"/>
      <c r="ET694" s="101"/>
      <c r="EU694" s="101"/>
      <c r="EV694" s="101"/>
      <c r="EW694" s="101"/>
      <c r="EX694" s="101"/>
      <c r="EY694" s="101"/>
      <c r="EZ694" s="101"/>
      <c r="FA694" s="101"/>
      <c r="FB694" s="101"/>
      <c r="FC694" s="101"/>
      <c r="FD694" s="101"/>
      <c r="FE694" s="101"/>
      <c r="FF694" s="101"/>
      <c r="GO694" s="17">
        <v>4000</v>
      </c>
      <c r="GV694" s="17">
        <v>3000</v>
      </c>
      <c r="GY694" s="17">
        <v>2400</v>
      </c>
    </row>
    <row r="695" spans="1:254" s="17" customFormat="1" ht="21.75" customHeight="1">
      <c r="A695" s="86" t="s">
        <v>207</v>
      </c>
      <c r="B695" s="693" t="s">
        <v>211</v>
      </c>
      <c r="C695" s="4" t="s">
        <v>212</v>
      </c>
      <c r="D695" s="2" t="s">
        <v>36</v>
      </c>
      <c r="E695" s="155"/>
      <c r="F695" s="155"/>
      <c r="G695" s="705" t="s">
        <v>241</v>
      </c>
      <c r="H695" s="497">
        <v>9000</v>
      </c>
      <c r="I695" s="497">
        <f>SUM(AD695:HA695)</f>
        <v>9000</v>
      </c>
      <c r="J695" s="155"/>
      <c r="K695" s="155"/>
      <c r="L695" s="159">
        <v>45274</v>
      </c>
      <c r="M695" s="159">
        <v>44944</v>
      </c>
      <c r="N695" s="195" t="s">
        <v>237</v>
      </c>
      <c r="O695" s="155"/>
      <c r="P695" s="155"/>
      <c r="Q695" s="155"/>
      <c r="R695" s="155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  <c r="AD695" s="101"/>
      <c r="AE695" s="101"/>
      <c r="AF695" s="101"/>
      <c r="AG695" s="101"/>
      <c r="AH695" s="101"/>
      <c r="AI695" s="101"/>
      <c r="AJ695" s="101"/>
      <c r="AK695" s="101"/>
      <c r="AL695" s="101"/>
      <c r="AM695" s="101"/>
      <c r="AN695" s="101"/>
      <c r="AO695" s="101"/>
      <c r="AP695" s="101"/>
      <c r="AQ695" s="101"/>
      <c r="AR695" s="101"/>
      <c r="AS695" s="101"/>
      <c r="AT695" s="101"/>
      <c r="AU695" s="101"/>
      <c r="AV695" s="101"/>
      <c r="AW695" s="101"/>
      <c r="AX695" s="101"/>
      <c r="AY695" s="101"/>
      <c r="AZ695" s="101"/>
      <c r="BA695" s="101"/>
      <c r="BB695" s="101"/>
      <c r="BC695" s="101"/>
      <c r="BD695" s="101"/>
      <c r="BE695" s="101"/>
      <c r="BF695" s="101"/>
      <c r="BG695" s="101"/>
      <c r="BH695" s="101"/>
      <c r="BI695" s="101"/>
      <c r="BJ695" s="101"/>
      <c r="BK695" s="101"/>
      <c r="BL695" s="101"/>
      <c r="BM695" s="101"/>
      <c r="BN695" s="101"/>
      <c r="BO695" s="101"/>
      <c r="BP695" s="101"/>
      <c r="BQ695" s="101"/>
      <c r="BR695" s="101"/>
      <c r="BS695" s="101"/>
      <c r="BT695" s="101"/>
      <c r="BU695" s="101"/>
      <c r="BV695" s="101"/>
      <c r="BW695" s="101"/>
      <c r="BX695" s="101"/>
      <c r="BY695" s="101"/>
      <c r="BZ695" s="101"/>
      <c r="CA695" s="101"/>
      <c r="CB695" s="101"/>
      <c r="CC695" s="101"/>
      <c r="CD695" s="101"/>
      <c r="CE695" s="101"/>
      <c r="CF695" s="101"/>
      <c r="CG695" s="101"/>
      <c r="CH695" s="101"/>
      <c r="CI695" s="101"/>
      <c r="CJ695" s="101"/>
      <c r="CK695" s="101"/>
      <c r="CL695" s="101"/>
      <c r="CM695" s="101"/>
      <c r="CN695" s="101"/>
      <c r="CO695" s="101"/>
      <c r="CP695" s="101"/>
      <c r="CQ695" s="101"/>
      <c r="CR695" s="101"/>
      <c r="CS695" s="101"/>
      <c r="CT695" s="101"/>
      <c r="CU695" s="101"/>
      <c r="CV695" s="101"/>
      <c r="CW695" s="101"/>
      <c r="CX695" s="101"/>
      <c r="CY695" s="101"/>
      <c r="CZ695" s="101"/>
      <c r="DA695" s="101"/>
      <c r="DB695" s="101"/>
      <c r="DC695" s="101"/>
      <c r="DD695" s="101"/>
      <c r="DE695" s="101"/>
      <c r="DF695" s="101"/>
      <c r="DG695" s="101"/>
      <c r="DH695" s="101"/>
      <c r="DI695" s="101"/>
      <c r="DJ695" s="101"/>
      <c r="DK695" s="101"/>
      <c r="DL695" s="101"/>
      <c r="DM695" s="101"/>
      <c r="DN695" s="101"/>
      <c r="DO695" s="101"/>
      <c r="DP695" s="101"/>
      <c r="DQ695" s="101"/>
      <c r="DR695" s="101"/>
      <c r="DS695" s="101"/>
      <c r="DT695" s="101"/>
      <c r="DU695" s="101"/>
      <c r="DV695" s="101"/>
      <c r="DW695" s="101"/>
      <c r="DX695" s="101"/>
      <c r="DY695" s="101"/>
      <c r="DZ695" s="101"/>
      <c r="EA695" s="101"/>
      <c r="EB695" s="101"/>
      <c r="EC695" s="101"/>
      <c r="ED695" s="101"/>
      <c r="EE695" s="101"/>
      <c r="EF695" s="101"/>
      <c r="EG695" s="101"/>
      <c r="EH695" s="101"/>
      <c r="EI695" s="101"/>
      <c r="EJ695" s="101"/>
      <c r="EK695" s="101"/>
      <c r="EL695" s="101"/>
      <c r="EM695" s="101"/>
      <c r="EN695" s="101"/>
      <c r="EO695" s="101"/>
      <c r="EP695" s="101"/>
      <c r="EQ695" s="101"/>
      <c r="ER695" s="101"/>
      <c r="ES695" s="101"/>
      <c r="ET695" s="101"/>
      <c r="EU695" s="101"/>
      <c r="EV695" s="101"/>
      <c r="EW695" s="101"/>
      <c r="EX695" s="101"/>
      <c r="EY695" s="101"/>
      <c r="EZ695" s="101"/>
      <c r="FA695" s="101"/>
      <c r="FB695" s="101"/>
      <c r="FC695" s="101"/>
      <c r="FD695" s="101"/>
      <c r="FE695" s="101"/>
      <c r="FF695" s="101"/>
      <c r="GO695" s="17">
        <v>3000</v>
      </c>
      <c r="GY695" s="17">
        <v>6000</v>
      </c>
    </row>
    <row r="696" spans="1:254" s="17" customFormat="1" ht="21.75" customHeight="1">
      <c r="A696" s="86" t="s">
        <v>207</v>
      </c>
      <c r="B696" s="693" t="s">
        <v>213</v>
      </c>
      <c r="C696" s="4" t="s">
        <v>214</v>
      </c>
      <c r="D696" s="2" t="s">
        <v>36</v>
      </c>
      <c r="E696" s="155"/>
      <c r="F696" s="155"/>
      <c r="G696" s="705" t="s">
        <v>241</v>
      </c>
      <c r="H696" s="497"/>
      <c r="I696" s="497"/>
      <c r="J696" s="155"/>
      <c r="K696" s="155"/>
      <c r="L696" s="159">
        <v>45274</v>
      </c>
      <c r="M696" s="159">
        <v>44944</v>
      </c>
      <c r="N696" s="195" t="s">
        <v>237</v>
      </c>
      <c r="O696" s="155"/>
      <c r="P696" s="155"/>
      <c r="Q696" s="155"/>
      <c r="R696" s="155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  <c r="AD696" s="101"/>
      <c r="AE696" s="101"/>
      <c r="AF696" s="101"/>
      <c r="AG696" s="101"/>
      <c r="AH696" s="101"/>
      <c r="AI696" s="101"/>
      <c r="AJ696" s="101"/>
      <c r="AK696" s="101"/>
      <c r="AL696" s="101"/>
      <c r="AM696" s="101"/>
      <c r="AN696" s="101"/>
      <c r="AO696" s="101"/>
      <c r="AP696" s="101"/>
      <c r="AQ696" s="101"/>
      <c r="AR696" s="101"/>
      <c r="AS696" s="101"/>
      <c r="AT696" s="101"/>
      <c r="AU696" s="101"/>
      <c r="AV696" s="101"/>
      <c r="AW696" s="101"/>
      <c r="AX696" s="101"/>
      <c r="AY696" s="101"/>
      <c r="AZ696" s="101"/>
      <c r="BA696" s="101"/>
      <c r="BB696" s="101"/>
      <c r="BC696" s="101"/>
      <c r="BD696" s="101"/>
      <c r="BE696" s="101"/>
      <c r="BF696" s="101"/>
      <c r="BG696" s="101"/>
      <c r="BH696" s="101"/>
      <c r="BI696" s="101"/>
      <c r="BJ696" s="101"/>
      <c r="BK696" s="101"/>
      <c r="BL696" s="101"/>
      <c r="BM696" s="101"/>
      <c r="BN696" s="101"/>
      <c r="BO696" s="101"/>
      <c r="BP696" s="101"/>
      <c r="BQ696" s="101"/>
      <c r="BR696" s="101"/>
      <c r="BS696" s="101"/>
      <c r="BT696" s="101"/>
      <c r="BU696" s="101"/>
      <c r="BV696" s="101"/>
      <c r="BW696" s="101"/>
      <c r="BX696" s="101"/>
      <c r="BY696" s="101"/>
      <c r="BZ696" s="101"/>
      <c r="CA696" s="101"/>
      <c r="CB696" s="101"/>
      <c r="CC696" s="101"/>
      <c r="CD696" s="101"/>
      <c r="CE696" s="101"/>
      <c r="CF696" s="101"/>
      <c r="CG696" s="101"/>
      <c r="CH696" s="101"/>
      <c r="CI696" s="101"/>
      <c r="CJ696" s="101"/>
      <c r="CK696" s="101"/>
      <c r="CL696" s="101"/>
      <c r="CM696" s="101"/>
      <c r="CN696" s="101"/>
      <c r="CO696" s="101"/>
      <c r="CP696" s="101"/>
      <c r="CQ696" s="101"/>
      <c r="CR696" s="101"/>
      <c r="CS696" s="101"/>
      <c r="CT696" s="101"/>
      <c r="CU696" s="101"/>
      <c r="CV696" s="101"/>
      <c r="CW696" s="101"/>
      <c r="CX696" s="101"/>
      <c r="CY696" s="101"/>
      <c r="CZ696" s="101"/>
      <c r="DA696" s="101"/>
      <c r="DB696" s="101"/>
      <c r="DC696" s="101"/>
      <c r="DD696" s="101"/>
      <c r="DE696" s="101"/>
      <c r="DF696" s="101"/>
      <c r="DG696" s="101"/>
      <c r="DH696" s="101"/>
      <c r="DI696" s="101"/>
      <c r="DJ696" s="101"/>
      <c r="DK696" s="101"/>
      <c r="DL696" s="101"/>
      <c r="DM696" s="101"/>
      <c r="DN696" s="101"/>
      <c r="DO696" s="101"/>
      <c r="DP696" s="101"/>
      <c r="DQ696" s="101"/>
      <c r="DR696" s="101"/>
      <c r="DS696" s="101"/>
      <c r="DT696" s="101"/>
      <c r="DU696" s="101"/>
      <c r="DV696" s="101"/>
      <c r="DW696" s="101"/>
      <c r="DX696" s="101"/>
      <c r="DY696" s="101"/>
      <c r="DZ696" s="101"/>
      <c r="EA696" s="101"/>
      <c r="EB696" s="101"/>
      <c r="EC696" s="101"/>
      <c r="ED696" s="101"/>
      <c r="EE696" s="101"/>
      <c r="EF696" s="101"/>
      <c r="EG696" s="101"/>
      <c r="EH696" s="101"/>
      <c r="EI696" s="101"/>
      <c r="EJ696" s="101"/>
      <c r="EK696" s="101"/>
      <c r="EL696" s="101"/>
      <c r="EM696" s="101"/>
      <c r="EN696" s="101"/>
      <c r="EO696" s="101"/>
      <c r="EP696" s="101"/>
      <c r="EQ696" s="101"/>
      <c r="ER696" s="101"/>
      <c r="ES696" s="101"/>
      <c r="ET696" s="101"/>
      <c r="EU696" s="101"/>
      <c r="EV696" s="101"/>
      <c r="EW696" s="101"/>
      <c r="EX696" s="101"/>
      <c r="EY696" s="101"/>
      <c r="EZ696" s="101"/>
      <c r="FA696" s="101"/>
      <c r="FB696" s="101"/>
      <c r="FC696" s="101"/>
      <c r="FD696" s="101"/>
      <c r="FE696" s="101"/>
      <c r="FF696" s="101"/>
    </row>
    <row r="697" spans="1:254" s="17" customFormat="1" ht="21.75" customHeight="1">
      <c r="A697" s="86" t="s">
        <v>207</v>
      </c>
      <c r="B697" s="693" t="s">
        <v>215</v>
      </c>
      <c r="C697" s="4" t="s">
        <v>216</v>
      </c>
      <c r="D697" s="2" t="s">
        <v>36</v>
      </c>
      <c r="E697" s="155"/>
      <c r="F697" s="155"/>
      <c r="G697" s="705" t="s">
        <v>241</v>
      </c>
      <c r="H697" s="497"/>
      <c r="I697" s="497"/>
      <c r="J697" s="155"/>
      <c r="K697" s="155"/>
      <c r="L697" s="159">
        <v>45274</v>
      </c>
      <c r="M697" s="159">
        <v>44944</v>
      </c>
      <c r="N697" s="195" t="s">
        <v>237</v>
      </c>
      <c r="O697" s="155"/>
      <c r="P697" s="155"/>
      <c r="Q697" s="155"/>
      <c r="R697" s="155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  <c r="AD697" s="101"/>
      <c r="AE697" s="101"/>
      <c r="AF697" s="101"/>
      <c r="AG697" s="101"/>
      <c r="AH697" s="101"/>
      <c r="AI697" s="101"/>
      <c r="AJ697" s="101"/>
      <c r="AK697" s="101"/>
      <c r="AL697" s="101"/>
      <c r="AM697" s="101"/>
      <c r="AN697" s="101"/>
      <c r="AO697" s="101"/>
      <c r="AP697" s="101"/>
      <c r="AQ697" s="101"/>
      <c r="AR697" s="101"/>
      <c r="AS697" s="101"/>
      <c r="AT697" s="101"/>
      <c r="AU697" s="101"/>
      <c r="AV697" s="101"/>
      <c r="AW697" s="101"/>
      <c r="AX697" s="101"/>
      <c r="AY697" s="101"/>
      <c r="AZ697" s="101"/>
      <c r="BA697" s="101"/>
      <c r="BB697" s="101"/>
      <c r="BC697" s="101"/>
      <c r="BD697" s="101"/>
      <c r="BE697" s="101"/>
      <c r="BF697" s="101"/>
      <c r="BG697" s="101"/>
      <c r="BH697" s="101"/>
      <c r="BI697" s="101"/>
      <c r="BJ697" s="101"/>
      <c r="BK697" s="101"/>
      <c r="BL697" s="101"/>
      <c r="BM697" s="101"/>
      <c r="BN697" s="101"/>
      <c r="BO697" s="101"/>
      <c r="BP697" s="101"/>
      <c r="BQ697" s="101"/>
      <c r="BR697" s="101"/>
      <c r="BS697" s="101"/>
      <c r="BT697" s="101"/>
      <c r="BU697" s="101"/>
      <c r="BV697" s="101"/>
      <c r="BW697" s="101"/>
      <c r="BX697" s="101"/>
      <c r="BY697" s="101"/>
      <c r="BZ697" s="101"/>
      <c r="CA697" s="101"/>
      <c r="CB697" s="101"/>
      <c r="CC697" s="101"/>
      <c r="CD697" s="101"/>
      <c r="CE697" s="101"/>
      <c r="CF697" s="101"/>
      <c r="CG697" s="101"/>
      <c r="CH697" s="101"/>
      <c r="CI697" s="101"/>
      <c r="CJ697" s="101"/>
      <c r="CK697" s="101"/>
      <c r="CL697" s="101"/>
      <c r="CM697" s="101"/>
      <c r="CN697" s="101"/>
      <c r="CO697" s="101"/>
      <c r="CP697" s="101"/>
      <c r="CQ697" s="101"/>
      <c r="CR697" s="101"/>
      <c r="CS697" s="101"/>
      <c r="CT697" s="101"/>
      <c r="CU697" s="101"/>
      <c r="CV697" s="101"/>
      <c r="CW697" s="101"/>
      <c r="CX697" s="101"/>
      <c r="CY697" s="101"/>
      <c r="CZ697" s="101"/>
      <c r="DA697" s="101"/>
      <c r="DB697" s="101"/>
      <c r="DC697" s="101"/>
      <c r="DD697" s="101"/>
      <c r="DE697" s="101"/>
      <c r="DF697" s="101"/>
      <c r="DG697" s="101"/>
      <c r="DH697" s="101"/>
      <c r="DI697" s="101"/>
      <c r="DJ697" s="101"/>
      <c r="DK697" s="101"/>
      <c r="DL697" s="101"/>
      <c r="DM697" s="101"/>
      <c r="DN697" s="101"/>
      <c r="DO697" s="101"/>
      <c r="DP697" s="101"/>
      <c r="DQ697" s="101"/>
      <c r="DR697" s="101"/>
      <c r="DS697" s="101"/>
      <c r="DT697" s="101"/>
      <c r="DU697" s="101"/>
      <c r="DV697" s="101"/>
      <c r="DW697" s="101"/>
      <c r="DX697" s="101"/>
      <c r="DY697" s="101"/>
      <c r="DZ697" s="101"/>
      <c r="EA697" s="101"/>
      <c r="EB697" s="101"/>
      <c r="EC697" s="101"/>
      <c r="ED697" s="101"/>
      <c r="EE697" s="101"/>
      <c r="EF697" s="101"/>
      <c r="EG697" s="101"/>
      <c r="EH697" s="101"/>
      <c r="EI697" s="101"/>
      <c r="EJ697" s="101"/>
      <c r="EK697" s="101"/>
      <c r="EL697" s="101"/>
      <c r="EM697" s="101"/>
      <c r="EN697" s="101"/>
      <c r="EO697" s="101"/>
      <c r="EP697" s="101"/>
      <c r="EQ697" s="101"/>
      <c r="ER697" s="101"/>
      <c r="ES697" s="101"/>
      <c r="ET697" s="101"/>
      <c r="EU697" s="101"/>
      <c r="EV697" s="101"/>
      <c r="EW697" s="101"/>
      <c r="EX697" s="101"/>
      <c r="EY697" s="101"/>
      <c r="EZ697" s="101"/>
      <c r="FA697" s="101"/>
      <c r="FB697" s="101"/>
      <c r="FC697" s="101"/>
      <c r="FD697" s="101"/>
      <c r="FE697" s="101"/>
      <c r="FF697" s="101"/>
    </row>
    <row r="698" spans="1:254" s="17" customFormat="1" ht="21.75" customHeight="1">
      <c r="A698" s="86" t="s">
        <v>207</v>
      </c>
      <c r="B698" s="693" t="s">
        <v>217</v>
      </c>
      <c r="C698" s="4" t="s">
        <v>218</v>
      </c>
      <c r="D698" s="2" t="s">
        <v>36</v>
      </c>
      <c r="E698" s="155"/>
      <c r="F698" s="155"/>
      <c r="G698" s="705" t="s">
        <v>241</v>
      </c>
      <c r="H698" s="497"/>
      <c r="I698" s="497"/>
      <c r="J698" s="155"/>
      <c r="K698" s="155"/>
      <c r="L698" s="159">
        <v>45274</v>
      </c>
      <c r="M698" s="159">
        <v>44944</v>
      </c>
      <c r="N698" s="195" t="s">
        <v>237</v>
      </c>
      <c r="O698" s="155"/>
      <c r="P698" s="155"/>
      <c r="Q698" s="155"/>
      <c r="R698" s="155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  <c r="AD698" s="101"/>
      <c r="AE698" s="101"/>
      <c r="AF698" s="101"/>
      <c r="AG698" s="101"/>
      <c r="AH698" s="101"/>
      <c r="AI698" s="101"/>
      <c r="AJ698" s="101"/>
      <c r="AK698" s="101"/>
      <c r="AL698" s="101"/>
      <c r="AM698" s="101"/>
      <c r="AN698" s="101"/>
      <c r="AO698" s="101"/>
      <c r="AP698" s="101"/>
      <c r="AQ698" s="101"/>
      <c r="AR698" s="101"/>
      <c r="AS698" s="101"/>
      <c r="AT698" s="101"/>
      <c r="AU698" s="101"/>
      <c r="AV698" s="101"/>
      <c r="AW698" s="101"/>
      <c r="AX698" s="101"/>
      <c r="AY698" s="101"/>
      <c r="AZ698" s="101"/>
      <c r="BA698" s="101"/>
      <c r="BB698" s="101"/>
      <c r="BC698" s="101"/>
      <c r="BD698" s="101"/>
      <c r="BE698" s="101"/>
      <c r="BF698" s="101"/>
      <c r="BG698" s="101"/>
      <c r="BH698" s="101"/>
      <c r="BI698" s="101"/>
      <c r="BJ698" s="101"/>
      <c r="BK698" s="101"/>
      <c r="BL698" s="101"/>
      <c r="BM698" s="101"/>
      <c r="BN698" s="101"/>
      <c r="BO698" s="101"/>
      <c r="BP698" s="101"/>
      <c r="BQ698" s="101"/>
      <c r="BR698" s="101"/>
      <c r="BS698" s="101"/>
      <c r="BT698" s="101"/>
      <c r="BU698" s="101"/>
      <c r="BV698" s="101"/>
      <c r="BW698" s="101"/>
      <c r="BX698" s="101"/>
      <c r="BY698" s="101"/>
      <c r="BZ698" s="101"/>
      <c r="CA698" s="101"/>
      <c r="CB698" s="101"/>
      <c r="CC698" s="101"/>
      <c r="CD698" s="101"/>
      <c r="CE698" s="101"/>
      <c r="CF698" s="101"/>
      <c r="CG698" s="101"/>
      <c r="CH698" s="101"/>
      <c r="CI698" s="101"/>
      <c r="CJ698" s="101"/>
      <c r="CK698" s="101"/>
      <c r="CL698" s="101"/>
      <c r="CM698" s="101"/>
      <c r="CN698" s="101"/>
      <c r="CO698" s="101"/>
      <c r="CP698" s="101"/>
      <c r="CQ698" s="101"/>
      <c r="CR698" s="101"/>
      <c r="CS698" s="101"/>
      <c r="CT698" s="101"/>
      <c r="CU698" s="101"/>
      <c r="CV698" s="101"/>
      <c r="CW698" s="101"/>
      <c r="CX698" s="101"/>
      <c r="CY698" s="101"/>
      <c r="CZ698" s="101"/>
      <c r="DA698" s="101"/>
      <c r="DB698" s="101"/>
      <c r="DC698" s="101"/>
      <c r="DD698" s="101"/>
      <c r="DE698" s="101"/>
      <c r="DF698" s="101"/>
      <c r="DG698" s="101"/>
      <c r="DH698" s="101"/>
      <c r="DI698" s="101"/>
      <c r="DJ698" s="101"/>
      <c r="DK698" s="101"/>
      <c r="DL698" s="101"/>
      <c r="DM698" s="101"/>
      <c r="DN698" s="101"/>
      <c r="DO698" s="101"/>
      <c r="DP698" s="101"/>
      <c r="DQ698" s="101"/>
      <c r="DR698" s="101"/>
      <c r="DS698" s="101"/>
      <c r="DT698" s="101"/>
      <c r="DU698" s="101"/>
      <c r="DV698" s="101"/>
      <c r="DW698" s="101"/>
      <c r="DX698" s="101"/>
      <c r="DY698" s="101"/>
      <c r="DZ698" s="101"/>
      <c r="EA698" s="101"/>
      <c r="EB698" s="101"/>
      <c r="EC698" s="101"/>
      <c r="ED698" s="101"/>
      <c r="EE698" s="101"/>
      <c r="EF698" s="101"/>
      <c r="EG698" s="101"/>
      <c r="EH698" s="101"/>
      <c r="EI698" s="101"/>
      <c r="EJ698" s="101"/>
      <c r="EK698" s="101"/>
      <c r="EL698" s="101"/>
      <c r="EM698" s="101"/>
      <c r="EN698" s="101"/>
      <c r="EO698" s="101"/>
      <c r="EP698" s="101"/>
      <c r="EQ698" s="101"/>
      <c r="ER698" s="101"/>
      <c r="ES698" s="101"/>
      <c r="ET698" s="101"/>
      <c r="EU698" s="101"/>
      <c r="EV698" s="101"/>
      <c r="EW698" s="101"/>
      <c r="EX698" s="101"/>
      <c r="EY698" s="101"/>
      <c r="EZ698" s="101"/>
      <c r="FA698" s="101"/>
      <c r="FB698" s="101"/>
      <c r="FC698" s="101"/>
      <c r="FD698" s="101"/>
      <c r="FE698" s="101"/>
      <c r="FF698" s="101"/>
    </row>
    <row r="699" spans="1:254" s="17" customFormat="1" ht="21.75" customHeight="1">
      <c r="A699" s="86" t="s">
        <v>207</v>
      </c>
      <c r="B699" s="694" t="s">
        <v>233</v>
      </c>
      <c r="C699" s="4" t="s">
        <v>220</v>
      </c>
      <c r="D699" s="2" t="s">
        <v>36</v>
      </c>
      <c r="E699" s="155"/>
      <c r="F699" s="155"/>
      <c r="G699" s="705" t="s">
        <v>241</v>
      </c>
      <c r="H699" s="497"/>
      <c r="I699" s="497"/>
      <c r="J699" s="155"/>
      <c r="K699" s="155"/>
      <c r="L699" s="159">
        <v>45274</v>
      </c>
      <c r="M699" s="159">
        <v>44944</v>
      </c>
      <c r="N699" s="195" t="s">
        <v>237</v>
      </c>
      <c r="O699" s="155"/>
      <c r="P699" s="155"/>
      <c r="Q699" s="155"/>
      <c r="R699" s="155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  <c r="AD699" s="101"/>
      <c r="AE699" s="101"/>
      <c r="AF699" s="101"/>
      <c r="AG699" s="101"/>
      <c r="AH699" s="101"/>
      <c r="AI699" s="101"/>
      <c r="AJ699" s="101"/>
      <c r="AK699" s="101"/>
      <c r="AL699" s="101"/>
      <c r="AM699" s="101"/>
      <c r="AN699" s="101"/>
      <c r="AO699" s="101"/>
      <c r="AP699" s="101"/>
      <c r="AQ699" s="101"/>
      <c r="AR699" s="101"/>
      <c r="AS699" s="101"/>
      <c r="AT699" s="101"/>
      <c r="AU699" s="101"/>
      <c r="AV699" s="101"/>
      <c r="AW699" s="101"/>
      <c r="AX699" s="101"/>
      <c r="AY699" s="101"/>
      <c r="AZ699" s="101"/>
      <c r="BA699" s="101"/>
      <c r="BB699" s="101"/>
      <c r="BC699" s="101"/>
      <c r="BD699" s="101"/>
      <c r="BE699" s="101"/>
      <c r="BF699" s="101"/>
      <c r="BG699" s="101"/>
      <c r="BH699" s="101"/>
      <c r="BI699" s="101"/>
      <c r="BJ699" s="101"/>
      <c r="BK699" s="101"/>
      <c r="BL699" s="101"/>
      <c r="BM699" s="101"/>
      <c r="BN699" s="101"/>
      <c r="BO699" s="101"/>
      <c r="BP699" s="101"/>
      <c r="BQ699" s="101"/>
      <c r="BR699" s="101"/>
      <c r="BS699" s="101"/>
      <c r="BT699" s="101"/>
      <c r="BU699" s="101"/>
      <c r="BV699" s="101"/>
      <c r="BW699" s="101"/>
      <c r="BX699" s="101"/>
      <c r="BY699" s="101"/>
      <c r="BZ699" s="101"/>
      <c r="CA699" s="101"/>
      <c r="CB699" s="101"/>
      <c r="CC699" s="101"/>
      <c r="CD699" s="101"/>
      <c r="CE699" s="101"/>
      <c r="CF699" s="101"/>
      <c r="CG699" s="101"/>
      <c r="CH699" s="101"/>
      <c r="CI699" s="101"/>
      <c r="CJ699" s="101"/>
      <c r="CK699" s="101"/>
      <c r="CL699" s="101"/>
      <c r="CM699" s="101"/>
      <c r="CN699" s="101"/>
      <c r="CO699" s="101"/>
      <c r="CP699" s="101"/>
      <c r="CQ699" s="101"/>
      <c r="CR699" s="101"/>
      <c r="CS699" s="101"/>
      <c r="CT699" s="101"/>
      <c r="CU699" s="101"/>
      <c r="CV699" s="101"/>
      <c r="CW699" s="101"/>
      <c r="CX699" s="101"/>
      <c r="CY699" s="101"/>
      <c r="CZ699" s="101"/>
      <c r="DA699" s="101"/>
      <c r="DB699" s="101"/>
      <c r="DC699" s="101"/>
      <c r="DD699" s="101"/>
      <c r="DE699" s="101"/>
      <c r="DF699" s="101"/>
      <c r="DG699" s="101"/>
      <c r="DH699" s="101"/>
      <c r="DI699" s="101"/>
      <c r="DJ699" s="101"/>
      <c r="DK699" s="101"/>
      <c r="DL699" s="101"/>
      <c r="DM699" s="101"/>
      <c r="DN699" s="101"/>
      <c r="DO699" s="101"/>
      <c r="DP699" s="101"/>
      <c r="DQ699" s="101"/>
      <c r="DR699" s="101"/>
      <c r="DS699" s="101"/>
      <c r="DT699" s="101"/>
      <c r="DU699" s="101"/>
      <c r="DV699" s="101"/>
      <c r="DW699" s="101"/>
      <c r="DX699" s="101"/>
      <c r="DY699" s="101"/>
      <c r="DZ699" s="101"/>
      <c r="EA699" s="101"/>
      <c r="EB699" s="101"/>
      <c r="EC699" s="101"/>
      <c r="ED699" s="101"/>
      <c r="EE699" s="101"/>
      <c r="EF699" s="101"/>
      <c r="EG699" s="101"/>
      <c r="EH699" s="101"/>
      <c r="EI699" s="101"/>
      <c r="EJ699" s="101"/>
      <c r="EK699" s="101"/>
      <c r="EL699" s="101"/>
      <c r="EM699" s="101"/>
      <c r="EN699" s="101"/>
      <c r="EO699" s="101"/>
      <c r="EP699" s="101"/>
      <c r="EQ699" s="101"/>
      <c r="ER699" s="101"/>
      <c r="ES699" s="101"/>
      <c r="ET699" s="101"/>
      <c r="EU699" s="101"/>
      <c r="EV699" s="101"/>
      <c r="EW699" s="101"/>
      <c r="EX699" s="101"/>
      <c r="EY699" s="101"/>
      <c r="EZ699" s="101"/>
      <c r="FA699" s="101"/>
      <c r="FB699" s="101"/>
      <c r="FC699" s="101"/>
      <c r="FD699" s="101"/>
      <c r="FE699" s="101"/>
      <c r="FF699" s="101"/>
    </row>
    <row r="700" spans="1:254" s="17" customFormat="1" ht="21.75" customHeight="1">
      <c r="A700" s="86" t="s">
        <v>207</v>
      </c>
      <c r="B700" s="691" t="s">
        <v>234</v>
      </c>
      <c r="C700" s="4" t="s">
        <v>222</v>
      </c>
      <c r="D700" s="2" t="s">
        <v>36</v>
      </c>
      <c r="E700" s="155"/>
      <c r="F700" s="155"/>
      <c r="G700" s="705" t="s">
        <v>241</v>
      </c>
      <c r="H700" s="497"/>
      <c r="I700" s="497"/>
      <c r="J700" s="155"/>
      <c r="K700" s="155"/>
      <c r="L700" s="159">
        <v>45274</v>
      </c>
      <c r="M700" s="159">
        <v>44944</v>
      </c>
      <c r="N700" s="195" t="s">
        <v>237</v>
      </c>
      <c r="O700" s="155"/>
      <c r="P700" s="155"/>
      <c r="Q700" s="155"/>
      <c r="R700" s="155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  <c r="AD700" s="101"/>
      <c r="AE700" s="101"/>
      <c r="AF700" s="101"/>
      <c r="AG700" s="101"/>
      <c r="AH700" s="101"/>
      <c r="AI700" s="101"/>
      <c r="AJ700" s="101"/>
      <c r="AK700" s="101"/>
      <c r="AL700" s="101"/>
      <c r="AM700" s="101"/>
      <c r="AN700" s="101"/>
      <c r="AO700" s="101"/>
      <c r="AP700" s="101"/>
      <c r="AQ700" s="101"/>
      <c r="AR700" s="101"/>
      <c r="AS700" s="101"/>
      <c r="AT700" s="101"/>
      <c r="AU700" s="101"/>
      <c r="AV700" s="101"/>
      <c r="AW700" s="101"/>
      <c r="AX700" s="101"/>
      <c r="AY700" s="101"/>
      <c r="AZ700" s="101"/>
      <c r="BA700" s="101"/>
      <c r="BB700" s="101"/>
      <c r="BC700" s="101"/>
      <c r="BD700" s="101"/>
      <c r="BE700" s="101"/>
      <c r="BF700" s="101"/>
      <c r="BG700" s="101"/>
      <c r="BH700" s="101"/>
      <c r="BI700" s="101"/>
      <c r="BJ700" s="101"/>
      <c r="BK700" s="101"/>
      <c r="BL700" s="101"/>
      <c r="BM700" s="101"/>
      <c r="BN700" s="101"/>
      <c r="BO700" s="101"/>
      <c r="BP700" s="101"/>
      <c r="BQ700" s="101"/>
      <c r="BR700" s="101"/>
      <c r="BS700" s="101"/>
      <c r="BT700" s="101"/>
      <c r="BU700" s="101"/>
      <c r="BV700" s="101"/>
      <c r="BW700" s="101"/>
      <c r="BX700" s="101"/>
      <c r="BY700" s="101"/>
      <c r="BZ700" s="101"/>
      <c r="CA700" s="101"/>
      <c r="CB700" s="101"/>
      <c r="CC700" s="101"/>
      <c r="CD700" s="101"/>
      <c r="CE700" s="101"/>
      <c r="CF700" s="101"/>
      <c r="CG700" s="101"/>
      <c r="CH700" s="101"/>
      <c r="CI700" s="101"/>
      <c r="CJ700" s="101"/>
      <c r="CK700" s="101"/>
      <c r="CL700" s="101"/>
      <c r="CM700" s="101"/>
      <c r="CN700" s="101"/>
      <c r="CO700" s="101"/>
      <c r="CP700" s="101"/>
      <c r="CQ700" s="101"/>
      <c r="CR700" s="101"/>
      <c r="CS700" s="101"/>
      <c r="CT700" s="101"/>
      <c r="CU700" s="101"/>
      <c r="CV700" s="101"/>
      <c r="CW700" s="101"/>
      <c r="CX700" s="101"/>
      <c r="CY700" s="101"/>
      <c r="CZ700" s="101"/>
      <c r="DA700" s="101"/>
      <c r="DB700" s="101"/>
      <c r="DC700" s="101"/>
      <c r="DD700" s="101"/>
      <c r="DE700" s="101"/>
      <c r="DF700" s="101"/>
      <c r="DG700" s="101"/>
      <c r="DH700" s="101"/>
      <c r="DI700" s="101"/>
      <c r="DJ700" s="101"/>
      <c r="DK700" s="101"/>
      <c r="DL700" s="101"/>
      <c r="DM700" s="101"/>
      <c r="DN700" s="101"/>
      <c r="DO700" s="101"/>
      <c r="DP700" s="101"/>
      <c r="DQ700" s="101"/>
      <c r="DR700" s="101"/>
      <c r="DS700" s="101"/>
      <c r="DT700" s="101"/>
      <c r="DU700" s="101"/>
      <c r="DV700" s="101"/>
      <c r="DW700" s="101"/>
      <c r="DX700" s="101"/>
      <c r="DY700" s="101"/>
      <c r="DZ700" s="101"/>
      <c r="EA700" s="101"/>
      <c r="EB700" s="101"/>
      <c r="EC700" s="101"/>
      <c r="ED700" s="101"/>
      <c r="EE700" s="101"/>
      <c r="EF700" s="101"/>
      <c r="EG700" s="101"/>
      <c r="EH700" s="101"/>
      <c r="EI700" s="101"/>
      <c r="EJ700" s="101"/>
      <c r="EK700" s="101"/>
      <c r="EL700" s="101"/>
      <c r="EM700" s="101"/>
      <c r="EN700" s="101"/>
      <c r="EO700" s="101"/>
      <c r="EP700" s="101"/>
      <c r="EQ700" s="101"/>
      <c r="ER700" s="101"/>
      <c r="ES700" s="101"/>
      <c r="ET700" s="101"/>
      <c r="EU700" s="101"/>
      <c r="EV700" s="101"/>
      <c r="EW700" s="101"/>
      <c r="EX700" s="101"/>
      <c r="EY700" s="101"/>
      <c r="EZ700" s="101"/>
      <c r="FA700" s="101"/>
      <c r="FB700" s="101"/>
      <c r="FC700" s="101"/>
      <c r="FD700" s="101"/>
      <c r="FE700" s="101"/>
      <c r="FF700" s="101"/>
    </row>
    <row r="701" spans="1:254" s="17" customFormat="1" ht="21.75" customHeight="1">
      <c r="A701" s="152" t="s">
        <v>223</v>
      </c>
      <c r="B701" s="155"/>
      <c r="C701" s="155"/>
      <c r="D701" s="155"/>
      <c r="E701" s="155"/>
      <c r="F701" s="155"/>
      <c r="G701" s="155"/>
      <c r="H701" s="497">
        <f>SUM(H694:H700)</f>
        <v>18400</v>
      </c>
      <c r="I701" s="497">
        <f>SUM(I694:I700)</f>
        <v>18400</v>
      </c>
      <c r="J701" s="155"/>
      <c r="K701" s="155"/>
      <c r="L701" s="155"/>
      <c r="M701" s="155"/>
      <c r="N701" s="155"/>
      <c r="O701" s="155"/>
      <c r="P701" s="155"/>
      <c r="Q701" s="155"/>
      <c r="R701" s="155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  <c r="AD701" s="101"/>
      <c r="AE701" s="101"/>
      <c r="AF701" s="101"/>
      <c r="AG701" s="101"/>
      <c r="AH701" s="101"/>
      <c r="AI701" s="101"/>
      <c r="AJ701" s="101"/>
      <c r="AK701" s="101"/>
      <c r="AL701" s="101"/>
      <c r="AM701" s="101"/>
      <c r="AN701" s="101"/>
      <c r="AO701" s="101"/>
      <c r="AP701" s="101"/>
      <c r="AQ701" s="101"/>
      <c r="AR701" s="101"/>
      <c r="AS701" s="101"/>
      <c r="AT701" s="101"/>
      <c r="AU701" s="101"/>
      <c r="AV701" s="101"/>
      <c r="AW701" s="101"/>
      <c r="AX701" s="101"/>
      <c r="AY701" s="101"/>
      <c r="AZ701" s="101"/>
      <c r="BA701" s="101"/>
      <c r="BB701" s="101"/>
      <c r="BC701" s="101"/>
      <c r="BD701" s="101"/>
      <c r="BE701" s="101"/>
      <c r="BF701" s="101"/>
      <c r="BG701" s="101"/>
      <c r="BH701" s="101"/>
      <c r="BI701" s="101"/>
      <c r="BJ701" s="101"/>
      <c r="BK701" s="101"/>
      <c r="BL701" s="101"/>
      <c r="BM701" s="101"/>
      <c r="BN701" s="101"/>
      <c r="BO701" s="101"/>
      <c r="BP701" s="101"/>
      <c r="BQ701" s="101"/>
      <c r="BR701" s="101"/>
      <c r="BS701" s="101"/>
      <c r="BT701" s="101"/>
      <c r="BU701" s="101"/>
      <c r="BV701" s="101"/>
      <c r="BW701" s="101"/>
      <c r="BX701" s="101"/>
      <c r="BY701" s="101"/>
      <c r="BZ701" s="101"/>
      <c r="CA701" s="101"/>
      <c r="CB701" s="101"/>
      <c r="CC701" s="101"/>
      <c r="CD701" s="101"/>
      <c r="CE701" s="101"/>
      <c r="CF701" s="101"/>
      <c r="CG701" s="101"/>
      <c r="CH701" s="101"/>
      <c r="CI701" s="101"/>
      <c r="CJ701" s="101"/>
      <c r="CK701" s="101"/>
      <c r="CL701" s="101"/>
      <c r="CM701" s="101"/>
      <c r="CN701" s="101"/>
      <c r="CO701" s="101"/>
      <c r="CP701" s="101"/>
      <c r="CQ701" s="101"/>
      <c r="CR701" s="101"/>
      <c r="CS701" s="101"/>
      <c r="CT701" s="101"/>
      <c r="CU701" s="101"/>
      <c r="CV701" s="101"/>
      <c r="CW701" s="101"/>
      <c r="CX701" s="101"/>
      <c r="CY701" s="101"/>
      <c r="CZ701" s="101"/>
      <c r="DA701" s="101"/>
      <c r="DB701" s="101"/>
      <c r="DC701" s="101"/>
      <c r="DD701" s="101"/>
      <c r="DE701" s="101"/>
      <c r="DF701" s="101"/>
      <c r="DG701" s="101"/>
      <c r="DH701" s="101"/>
      <c r="DI701" s="101"/>
      <c r="DJ701" s="101"/>
      <c r="DK701" s="101"/>
      <c r="DL701" s="101"/>
      <c r="DM701" s="101"/>
      <c r="DN701" s="101"/>
      <c r="DO701" s="101"/>
      <c r="DP701" s="101"/>
      <c r="DQ701" s="101"/>
      <c r="DR701" s="101"/>
      <c r="DS701" s="101"/>
      <c r="DT701" s="101"/>
      <c r="DU701" s="101"/>
      <c r="DV701" s="101"/>
      <c r="DW701" s="101"/>
      <c r="DX701" s="101"/>
      <c r="DY701" s="101"/>
      <c r="DZ701" s="101"/>
      <c r="EA701" s="101"/>
      <c r="EB701" s="101"/>
      <c r="EC701" s="101"/>
      <c r="ED701" s="101"/>
      <c r="EE701" s="101"/>
      <c r="EF701" s="101"/>
      <c r="EG701" s="101"/>
      <c r="EH701" s="101"/>
      <c r="EI701" s="101"/>
      <c r="EJ701" s="101"/>
      <c r="EK701" s="101"/>
      <c r="EL701" s="101"/>
      <c r="EM701" s="101"/>
      <c r="EN701" s="101"/>
      <c r="EO701" s="101"/>
      <c r="EP701" s="101"/>
      <c r="EQ701" s="101"/>
      <c r="ER701" s="101"/>
      <c r="ES701" s="101"/>
      <c r="ET701" s="101"/>
      <c r="EU701" s="101"/>
      <c r="EV701" s="101"/>
      <c r="EW701" s="101"/>
      <c r="EX701" s="101"/>
      <c r="EY701" s="101"/>
      <c r="EZ701" s="101"/>
      <c r="FA701" s="101"/>
      <c r="FB701" s="101"/>
      <c r="FC701" s="101"/>
      <c r="FD701" s="101"/>
      <c r="FE701" s="101"/>
      <c r="FF701" s="101"/>
    </row>
    <row r="702" spans="1:254" s="17" customFormat="1" ht="21.75" customHeight="1">
      <c r="A702" s="86" t="s">
        <v>207</v>
      </c>
      <c r="B702" s="692" t="s">
        <v>208</v>
      </c>
      <c r="C702" s="4" t="s">
        <v>209</v>
      </c>
      <c r="D702" s="2" t="s">
        <v>36</v>
      </c>
      <c r="E702" s="155"/>
      <c r="F702" s="155"/>
      <c r="G702" s="705" t="s">
        <v>242</v>
      </c>
      <c r="H702" s="797">
        <v>12000</v>
      </c>
      <c r="I702" s="497">
        <f t="shared" ref="I702:I708" si="113">SUM(AD702:IM702)</f>
        <v>8000</v>
      </c>
      <c r="J702" s="155"/>
      <c r="K702" s="155"/>
      <c r="L702" s="159">
        <v>45309</v>
      </c>
      <c r="M702" s="159">
        <v>44978</v>
      </c>
      <c r="N702" s="195" t="s">
        <v>237</v>
      </c>
      <c r="O702" s="155"/>
      <c r="P702" s="155"/>
      <c r="Q702" s="155"/>
      <c r="R702" s="155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  <c r="AD702" s="101"/>
      <c r="AE702" s="101"/>
      <c r="AF702" s="101"/>
      <c r="AG702" s="101"/>
      <c r="AH702" s="101"/>
      <c r="AI702" s="101"/>
      <c r="AJ702" s="101"/>
      <c r="AK702" s="101"/>
      <c r="AL702" s="101"/>
      <c r="AM702" s="101"/>
      <c r="AN702" s="101"/>
      <c r="AO702" s="101"/>
      <c r="AP702" s="101"/>
      <c r="AQ702" s="101"/>
      <c r="AR702" s="101"/>
      <c r="AS702" s="101"/>
      <c r="AT702" s="101"/>
      <c r="AU702" s="101"/>
      <c r="AV702" s="101"/>
      <c r="AW702" s="101"/>
      <c r="AX702" s="101"/>
      <c r="AY702" s="101"/>
      <c r="AZ702" s="101"/>
      <c r="BA702" s="101"/>
      <c r="BB702" s="101"/>
      <c r="BC702" s="101"/>
      <c r="BD702" s="101"/>
      <c r="BE702" s="101"/>
      <c r="BF702" s="101"/>
      <c r="BG702" s="101"/>
      <c r="BH702" s="101"/>
      <c r="BI702" s="101"/>
      <c r="BJ702" s="101"/>
      <c r="BK702" s="101"/>
      <c r="BL702" s="101"/>
      <c r="BM702" s="101"/>
      <c r="BN702" s="101"/>
      <c r="BO702" s="101"/>
      <c r="BP702" s="101"/>
      <c r="BQ702" s="101"/>
      <c r="BR702" s="101"/>
      <c r="BS702" s="101"/>
      <c r="BT702" s="101"/>
      <c r="BU702" s="101"/>
      <c r="BV702" s="101"/>
      <c r="BW702" s="101"/>
      <c r="BX702" s="101"/>
      <c r="BY702" s="101"/>
      <c r="BZ702" s="101"/>
      <c r="CA702" s="101"/>
      <c r="CB702" s="101"/>
      <c r="CC702" s="101"/>
      <c r="CD702" s="101"/>
      <c r="CE702" s="101"/>
      <c r="CF702" s="101"/>
      <c r="CG702" s="101"/>
      <c r="CH702" s="101"/>
      <c r="CI702" s="101"/>
      <c r="CJ702" s="101"/>
      <c r="CK702" s="101"/>
      <c r="CL702" s="101"/>
      <c r="CM702" s="101"/>
      <c r="CN702" s="101"/>
      <c r="CO702" s="101"/>
      <c r="CP702" s="101"/>
      <c r="CQ702" s="101"/>
      <c r="CR702" s="101"/>
      <c r="CS702" s="101"/>
      <c r="CT702" s="101"/>
      <c r="CU702" s="101"/>
      <c r="CV702" s="101"/>
      <c r="CW702" s="101"/>
      <c r="CX702" s="101"/>
      <c r="CY702" s="101"/>
      <c r="CZ702" s="101"/>
      <c r="DA702" s="101"/>
      <c r="DB702" s="101"/>
      <c r="DC702" s="101"/>
      <c r="DD702" s="101"/>
      <c r="DE702" s="101"/>
      <c r="DF702" s="101"/>
      <c r="DG702" s="101"/>
      <c r="DH702" s="101"/>
      <c r="DI702" s="101"/>
      <c r="DJ702" s="101"/>
      <c r="DK702" s="101"/>
      <c r="DL702" s="101"/>
      <c r="DM702" s="101"/>
      <c r="DN702" s="101"/>
      <c r="DO702" s="101"/>
      <c r="DP702" s="101"/>
      <c r="DQ702" s="101"/>
      <c r="DR702" s="101"/>
      <c r="DS702" s="101"/>
      <c r="DT702" s="101"/>
      <c r="DU702" s="101"/>
      <c r="DV702" s="101"/>
      <c r="DW702" s="101"/>
      <c r="DX702" s="101"/>
      <c r="DY702" s="101"/>
      <c r="DZ702" s="101"/>
      <c r="EA702" s="101"/>
      <c r="EB702" s="101"/>
      <c r="EC702" s="101"/>
      <c r="ED702" s="101"/>
      <c r="EE702" s="101"/>
      <c r="EF702" s="101"/>
      <c r="EG702" s="101"/>
      <c r="EH702" s="101"/>
      <c r="EI702" s="101"/>
      <c r="EJ702" s="101"/>
      <c r="EK702" s="101"/>
      <c r="EL702" s="101"/>
      <c r="EM702" s="101"/>
      <c r="EN702" s="101"/>
      <c r="EO702" s="101"/>
      <c r="EP702" s="101"/>
      <c r="EQ702" s="101"/>
      <c r="ER702" s="101"/>
      <c r="ES702" s="101"/>
      <c r="ET702" s="101"/>
      <c r="EU702" s="101"/>
      <c r="EV702" s="101"/>
      <c r="EW702" s="101"/>
      <c r="EX702" s="101"/>
      <c r="EY702" s="101"/>
      <c r="EZ702" s="101"/>
      <c r="FA702" s="101"/>
      <c r="FB702" s="101"/>
      <c r="FC702" s="101"/>
      <c r="FD702" s="101"/>
      <c r="FE702" s="101"/>
      <c r="FF702" s="101"/>
      <c r="HF702" s="369">
        <v>3000</v>
      </c>
      <c r="HL702" s="369">
        <v>3000</v>
      </c>
      <c r="HZ702" s="369">
        <v>2000</v>
      </c>
      <c r="IN702" s="369">
        <v>2000</v>
      </c>
      <c r="IT702" s="369">
        <v>2000</v>
      </c>
    </row>
    <row r="703" spans="1:254" s="17" customFormat="1" ht="21.75" customHeight="1">
      <c r="A703" s="86" t="s">
        <v>207</v>
      </c>
      <c r="B703" s="693" t="s">
        <v>211</v>
      </c>
      <c r="C703" s="4" t="s">
        <v>212</v>
      </c>
      <c r="D703" s="2" t="s">
        <v>36</v>
      </c>
      <c r="E703" s="155"/>
      <c r="F703" s="155"/>
      <c r="G703" s="705" t="s">
        <v>242</v>
      </c>
      <c r="H703" s="797">
        <v>12000</v>
      </c>
      <c r="I703" s="497">
        <f t="shared" si="113"/>
        <v>6900</v>
      </c>
      <c r="J703" s="155"/>
      <c r="K703" s="155"/>
      <c r="L703" s="159">
        <v>45309</v>
      </c>
      <c r="M703" s="159">
        <v>44978</v>
      </c>
      <c r="N703" s="195" t="s">
        <v>237</v>
      </c>
      <c r="O703" s="155"/>
      <c r="P703" s="155"/>
      <c r="Q703" s="155"/>
      <c r="R703" s="155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  <c r="AD703" s="101"/>
      <c r="AE703" s="101"/>
      <c r="AF703" s="101"/>
      <c r="AG703" s="101"/>
      <c r="AH703" s="101"/>
      <c r="AI703" s="101"/>
      <c r="AJ703" s="101"/>
      <c r="AK703" s="101"/>
      <c r="AL703" s="101"/>
      <c r="AM703" s="101"/>
      <c r="AN703" s="101"/>
      <c r="AO703" s="101"/>
      <c r="AP703" s="101"/>
      <c r="AQ703" s="101"/>
      <c r="AR703" s="101"/>
      <c r="AS703" s="101"/>
      <c r="AT703" s="101"/>
      <c r="AU703" s="101"/>
      <c r="AV703" s="101"/>
      <c r="AW703" s="101"/>
      <c r="AX703" s="101"/>
      <c r="AY703" s="101"/>
      <c r="AZ703" s="101"/>
      <c r="BA703" s="101"/>
      <c r="BB703" s="101"/>
      <c r="BC703" s="101"/>
      <c r="BD703" s="101"/>
      <c r="BE703" s="101"/>
      <c r="BF703" s="101"/>
      <c r="BG703" s="101"/>
      <c r="BH703" s="101"/>
      <c r="BI703" s="101"/>
      <c r="BJ703" s="101"/>
      <c r="BK703" s="101"/>
      <c r="BL703" s="101"/>
      <c r="BM703" s="101"/>
      <c r="BN703" s="101"/>
      <c r="BO703" s="101"/>
      <c r="BP703" s="101"/>
      <c r="BQ703" s="101"/>
      <c r="BR703" s="101"/>
      <c r="BS703" s="101"/>
      <c r="BT703" s="101"/>
      <c r="BU703" s="101"/>
      <c r="BV703" s="101"/>
      <c r="BW703" s="101"/>
      <c r="BX703" s="101"/>
      <c r="BY703" s="101"/>
      <c r="BZ703" s="101"/>
      <c r="CA703" s="101"/>
      <c r="CB703" s="101"/>
      <c r="CC703" s="101"/>
      <c r="CD703" s="101"/>
      <c r="CE703" s="101"/>
      <c r="CF703" s="101"/>
      <c r="CG703" s="101"/>
      <c r="CH703" s="101"/>
      <c r="CI703" s="101"/>
      <c r="CJ703" s="101"/>
      <c r="CK703" s="101"/>
      <c r="CL703" s="101"/>
      <c r="CM703" s="101"/>
      <c r="CN703" s="101"/>
      <c r="CO703" s="101"/>
      <c r="CP703" s="101"/>
      <c r="CQ703" s="101"/>
      <c r="CR703" s="101"/>
      <c r="CS703" s="101"/>
      <c r="CT703" s="101"/>
      <c r="CU703" s="101"/>
      <c r="CV703" s="101"/>
      <c r="CW703" s="101"/>
      <c r="CX703" s="101"/>
      <c r="CY703" s="101"/>
      <c r="CZ703" s="101"/>
      <c r="DA703" s="101"/>
      <c r="DB703" s="101"/>
      <c r="DC703" s="101"/>
      <c r="DD703" s="101"/>
      <c r="DE703" s="101"/>
      <c r="DF703" s="101"/>
      <c r="DG703" s="101"/>
      <c r="DH703" s="101"/>
      <c r="DI703" s="101"/>
      <c r="DJ703" s="101"/>
      <c r="DK703" s="101"/>
      <c r="DL703" s="101"/>
      <c r="DM703" s="101"/>
      <c r="DN703" s="101"/>
      <c r="DO703" s="101"/>
      <c r="DP703" s="101"/>
      <c r="DQ703" s="101"/>
      <c r="DR703" s="101"/>
      <c r="DS703" s="101"/>
      <c r="DT703" s="101"/>
      <c r="DU703" s="101"/>
      <c r="DV703" s="101"/>
      <c r="DW703" s="101"/>
      <c r="DX703" s="101"/>
      <c r="DY703" s="101"/>
      <c r="DZ703" s="101"/>
      <c r="EA703" s="101"/>
      <c r="EB703" s="101"/>
      <c r="EC703" s="101"/>
      <c r="ED703" s="101"/>
      <c r="EE703" s="101"/>
      <c r="EF703" s="101"/>
      <c r="EG703" s="101"/>
      <c r="EH703" s="101"/>
      <c r="EI703" s="101"/>
      <c r="EJ703" s="101"/>
      <c r="EK703" s="101"/>
      <c r="EL703" s="101"/>
      <c r="EM703" s="101"/>
      <c r="EN703" s="101"/>
      <c r="EO703" s="101"/>
      <c r="EP703" s="101"/>
      <c r="EQ703" s="101"/>
      <c r="ER703" s="101"/>
      <c r="ES703" s="101"/>
      <c r="ET703" s="101"/>
      <c r="EU703" s="101"/>
      <c r="EV703" s="101"/>
      <c r="EW703" s="101"/>
      <c r="EX703" s="101"/>
      <c r="EY703" s="101"/>
      <c r="EZ703" s="101"/>
      <c r="FA703" s="101"/>
      <c r="FB703" s="101"/>
      <c r="FC703" s="101"/>
      <c r="FD703" s="101"/>
      <c r="FE703" s="101"/>
      <c r="FF703" s="101"/>
      <c r="HF703" s="369">
        <v>3000</v>
      </c>
      <c r="HL703" s="369"/>
      <c r="HX703" s="17">
        <v>1900</v>
      </c>
      <c r="HZ703" s="369">
        <v>2000</v>
      </c>
      <c r="IN703" s="369">
        <v>2500</v>
      </c>
      <c r="IT703" s="369">
        <v>2600</v>
      </c>
    </row>
    <row r="704" spans="1:254" s="17" customFormat="1" ht="21.75" customHeight="1">
      <c r="A704" s="86" t="s">
        <v>207</v>
      </c>
      <c r="B704" s="693" t="s">
        <v>213</v>
      </c>
      <c r="C704" s="4" t="s">
        <v>214</v>
      </c>
      <c r="D704" s="2" t="s">
        <v>36</v>
      </c>
      <c r="E704" s="155"/>
      <c r="F704" s="155"/>
      <c r="G704" s="705" t="s">
        <v>242</v>
      </c>
      <c r="H704" s="797">
        <v>5000</v>
      </c>
      <c r="I704" s="497">
        <f t="shared" si="113"/>
        <v>3000</v>
      </c>
      <c r="J704" s="155"/>
      <c r="K704" s="155"/>
      <c r="L704" s="159">
        <v>45309</v>
      </c>
      <c r="M704" s="159">
        <v>44978</v>
      </c>
      <c r="N704" s="195" t="s">
        <v>237</v>
      </c>
      <c r="O704" s="155"/>
      <c r="P704" s="155"/>
      <c r="Q704" s="155"/>
      <c r="R704" s="155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  <c r="AD704" s="101"/>
      <c r="AE704" s="101"/>
      <c r="AF704" s="101"/>
      <c r="AG704" s="101"/>
      <c r="AH704" s="101"/>
      <c r="AI704" s="101"/>
      <c r="AJ704" s="101"/>
      <c r="AK704" s="101"/>
      <c r="AL704" s="101"/>
      <c r="AM704" s="101"/>
      <c r="AN704" s="101"/>
      <c r="AO704" s="101"/>
      <c r="AP704" s="101"/>
      <c r="AQ704" s="101"/>
      <c r="AR704" s="101"/>
      <c r="AS704" s="101"/>
      <c r="AT704" s="101"/>
      <c r="AU704" s="101"/>
      <c r="AV704" s="101"/>
      <c r="AW704" s="101"/>
      <c r="AX704" s="101"/>
      <c r="AY704" s="101"/>
      <c r="AZ704" s="101"/>
      <c r="BA704" s="101"/>
      <c r="BB704" s="101"/>
      <c r="BC704" s="101"/>
      <c r="BD704" s="101"/>
      <c r="BE704" s="101"/>
      <c r="BF704" s="101"/>
      <c r="BG704" s="101"/>
      <c r="BH704" s="101"/>
      <c r="BI704" s="101"/>
      <c r="BJ704" s="101"/>
      <c r="BK704" s="101"/>
      <c r="BL704" s="101"/>
      <c r="BM704" s="101"/>
      <c r="BN704" s="101"/>
      <c r="BO704" s="101"/>
      <c r="BP704" s="101"/>
      <c r="BQ704" s="101"/>
      <c r="BR704" s="101"/>
      <c r="BS704" s="101"/>
      <c r="BT704" s="101"/>
      <c r="BU704" s="101"/>
      <c r="BV704" s="101"/>
      <c r="BW704" s="101"/>
      <c r="BX704" s="101"/>
      <c r="BY704" s="101"/>
      <c r="BZ704" s="101"/>
      <c r="CA704" s="101"/>
      <c r="CB704" s="101"/>
      <c r="CC704" s="101"/>
      <c r="CD704" s="101"/>
      <c r="CE704" s="101"/>
      <c r="CF704" s="101"/>
      <c r="CG704" s="101"/>
      <c r="CH704" s="101"/>
      <c r="CI704" s="101"/>
      <c r="CJ704" s="101"/>
      <c r="CK704" s="101"/>
      <c r="CL704" s="101"/>
      <c r="CM704" s="101"/>
      <c r="CN704" s="101"/>
      <c r="CO704" s="101"/>
      <c r="CP704" s="101"/>
      <c r="CQ704" s="101"/>
      <c r="CR704" s="101"/>
      <c r="CS704" s="101"/>
      <c r="CT704" s="101"/>
      <c r="CU704" s="101"/>
      <c r="CV704" s="101"/>
      <c r="CW704" s="101"/>
      <c r="CX704" s="101"/>
      <c r="CY704" s="101"/>
      <c r="CZ704" s="101"/>
      <c r="DA704" s="101"/>
      <c r="DB704" s="101"/>
      <c r="DC704" s="101"/>
      <c r="DD704" s="101"/>
      <c r="DE704" s="101"/>
      <c r="DF704" s="101"/>
      <c r="DG704" s="101"/>
      <c r="DH704" s="101"/>
      <c r="DI704" s="101"/>
      <c r="DJ704" s="101"/>
      <c r="DK704" s="101"/>
      <c r="DL704" s="101"/>
      <c r="DM704" s="101"/>
      <c r="DN704" s="101"/>
      <c r="DO704" s="101"/>
      <c r="DP704" s="101"/>
      <c r="DQ704" s="101"/>
      <c r="DR704" s="101"/>
      <c r="DS704" s="101"/>
      <c r="DT704" s="101"/>
      <c r="DU704" s="101"/>
      <c r="DV704" s="101"/>
      <c r="DW704" s="101"/>
      <c r="DX704" s="101"/>
      <c r="DY704" s="101"/>
      <c r="DZ704" s="101"/>
      <c r="EA704" s="101"/>
      <c r="EB704" s="101"/>
      <c r="EC704" s="101"/>
      <c r="ED704" s="101"/>
      <c r="EE704" s="101"/>
      <c r="EF704" s="101"/>
      <c r="EG704" s="101"/>
      <c r="EH704" s="101"/>
      <c r="EI704" s="101"/>
      <c r="EJ704" s="101"/>
      <c r="EK704" s="101"/>
      <c r="EL704" s="101"/>
      <c r="EM704" s="101"/>
      <c r="EN704" s="101"/>
      <c r="EO704" s="101"/>
      <c r="EP704" s="101"/>
      <c r="EQ704" s="101"/>
      <c r="ER704" s="101"/>
      <c r="ES704" s="101"/>
      <c r="ET704" s="101"/>
      <c r="EU704" s="101"/>
      <c r="EV704" s="101"/>
      <c r="EW704" s="101"/>
      <c r="EX704" s="101"/>
      <c r="EY704" s="101"/>
      <c r="EZ704" s="101"/>
      <c r="FA704" s="101"/>
      <c r="FB704" s="101"/>
      <c r="FC704" s="101"/>
      <c r="FD704" s="101"/>
      <c r="FE704" s="101"/>
      <c r="FF704" s="101"/>
      <c r="HF704" s="369">
        <v>1200</v>
      </c>
      <c r="HL704" s="369">
        <v>1200</v>
      </c>
      <c r="HZ704" s="369">
        <v>600</v>
      </c>
      <c r="IN704" s="369">
        <v>700</v>
      </c>
      <c r="IT704" s="369">
        <v>1300</v>
      </c>
    </row>
    <row r="705" spans="1:311" s="17" customFormat="1" ht="21.75" customHeight="1">
      <c r="A705" s="86" t="s">
        <v>207</v>
      </c>
      <c r="B705" s="693" t="s">
        <v>215</v>
      </c>
      <c r="C705" s="4" t="s">
        <v>216</v>
      </c>
      <c r="D705" s="2" t="s">
        <v>36</v>
      </c>
      <c r="E705" s="155"/>
      <c r="F705" s="155"/>
      <c r="G705" s="705" t="s">
        <v>242</v>
      </c>
      <c r="H705" s="797">
        <v>300</v>
      </c>
      <c r="I705" s="497">
        <f t="shared" si="113"/>
        <v>300</v>
      </c>
      <c r="J705" s="155"/>
      <c r="K705" s="155"/>
      <c r="L705" s="159">
        <v>45309</v>
      </c>
      <c r="M705" s="159">
        <v>44978</v>
      </c>
      <c r="N705" s="195" t="s">
        <v>237</v>
      </c>
      <c r="O705" s="155"/>
      <c r="P705" s="155"/>
      <c r="Q705" s="155"/>
      <c r="R705" s="155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  <c r="AD705" s="101"/>
      <c r="AE705" s="101"/>
      <c r="AF705" s="101"/>
      <c r="AG705" s="101"/>
      <c r="AH705" s="101"/>
      <c r="AI705" s="101"/>
      <c r="AJ705" s="101"/>
      <c r="AK705" s="101"/>
      <c r="AL705" s="101"/>
      <c r="AM705" s="101"/>
      <c r="AN705" s="101"/>
      <c r="AO705" s="101"/>
      <c r="AP705" s="101"/>
      <c r="AQ705" s="101"/>
      <c r="AR705" s="101"/>
      <c r="AS705" s="101"/>
      <c r="AT705" s="101"/>
      <c r="AU705" s="101"/>
      <c r="AV705" s="101"/>
      <c r="AW705" s="101"/>
      <c r="AX705" s="101"/>
      <c r="AY705" s="101"/>
      <c r="AZ705" s="101"/>
      <c r="BA705" s="101"/>
      <c r="BB705" s="101"/>
      <c r="BC705" s="101"/>
      <c r="BD705" s="101"/>
      <c r="BE705" s="101"/>
      <c r="BF705" s="101"/>
      <c r="BG705" s="101"/>
      <c r="BH705" s="101"/>
      <c r="BI705" s="101"/>
      <c r="BJ705" s="101"/>
      <c r="BK705" s="101"/>
      <c r="BL705" s="101"/>
      <c r="BM705" s="101"/>
      <c r="BN705" s="101"/>
      <c r="BO705" s="101"/>
      <c r="BP705" s="101"/>
      <c r="BQ705" s="101"/>
      <c r="BR705" s="101"/>
      <c r="BS705" s="101"/>
      <c r="BT705" s="101"/>
      <c r="BU705" s="101"/>
      <c r="BV705" s="101"/>
      <c r="BW705" s="101"/>
      <c r="BX705" s="101"/>
      <c r="BY705" s="101"/>
      <c r="BZ705" s="101"/>
      <c r="CA705" s="101"/>
      <c r="CB705" s="101"/>
      <c r="CC705" s="101"/>
      <c r="CD705" s="101"/>
      <c r="CE705" s="101"/>
      <c r="CF705" s="101"/>
      <c r="CG705" s="101"/>
      <c r="CH705" s="101"/>
      <c r="CI705" s="101"/>
      <c r="CJ705" s="101"/>
      <c r="CK705" s="101"/>
      <c r="CL705" s="101"/>
      <c r="CM705" s="101"/>
      <c r="CN705" s="101"/>
      <c r="CO705" s="101"/>
      <c r="CP705" s="101"/>
      <c r="CQ705" s="101"/>
      <c r="CR705" s="101"/>
      <c r="CS705" s="101"/>
      <c r="CT705" s="101"/>
      <c r="CU705" s="101"/>
      <c r="CV705" s="101"/>
      <c r="CW705" s="101"/>
      <c r="CX705" s="101"/>
      <c r="CY705" s="101"/>
      <c r="CZ705" s="101"/>
      <c r="DA705" s="101"/>
      <c r="DB705" s="101"/>
      <c r="DC705" s="101"/>
      <c r="DD705" s="101"/>
      <c r="DE705" s="101"/>
      <c r="DF705" s="101"/>
      <c r="DG705" s="101"/>
      <c r="DH705" s="101"/>
      <c r="DI705" s="101"/>
      <c r="DJ705" s="101"/>
      <c r="DK705" s="101"/>
      <c r="DL705" s="101"/>
      <c r="DM705" s="101"/>
      <c r="DN705" s="101"/>
      <c r="DO705" s="101"/>
      <c r="DP705" s="101"/>
      <c r="DQ705" s="101"/>
      <c r="DR705" s="101"/>
      <c r="DS705" s="101"/>
      <c r="DT705" s="101"/>
      <c r="DU705" s="101"/>
      <c r="DV705" s="101"/>
      <c r="DW705" s="101"/>
      <c r="DX705" s="101"/>
      <c r="DY705" s="101"/>
      <c r="DZ705" s="101"/>
      <c r="EA705" s="101"/>
      <c r="EB705" s="101"/>
      <c r="EC705" s="101"/>
      <c r="ED705" s="101"/>
      <c r="EE705" s="101"/>
      <c r="EF705" s="101"/>
      <c r="EG705" s="101"/>
      <c r="EH705" s="101"/>
      <c r="EI705" s="101"/>
      <c r="EJ705" s="101"/>
      <c r="EK705" s="101"/>
      <c r="EL705" s="101"/>
      <c r="EM705" s="101"/>
      <c r="EN705" s="101"/>
      <c r="EO705" s="101"/>
      <c r="EP705" s="101"/>
      <c r="EQ705" s="101"/>
      <c r="ER705" s="101"/>
      <c r="ES705" s="101"/>
      <c r="ET705" s="101"/>
      <c r="EU705" s="101"/>
      <c r="EV705" s="101"/>
      <c r="EW705" s="101"/>
      <c r="EX705" s="101"/>
      <c r="EY705" s="101"/>
      <c r="EZ705" s="101"/>
      <c r="FA705" s="101"/>
      <c r="FB705" s="101"/>
      <c r="FC705" s="101"/>
      <c r="FD705" s="101"/>
      <c r="FE705" s="101"/>
      <c r="FF705" s="101"/>
      <c r="HF705" s="369">
        <v>100</v>
      </c>
      <c r="HL705" s="369">
        <v>100</v>
      </c>
      <c r="HZ705" s="369">
        <v>100</v>
      </c>
      <c r="IN705" s="369">
        <v>0</v>
      </c>
      <c r="IT705" s="369"/>
    </row>
    <row r="706" spans="1:311" s="17" customFormat="1" ht="21.75" customHeight="1">
      <c r="A706" s="86" t="s">
        <v>207</v>
      </c>
      <c r="B706" s="693" t="s">
        <v>217</v>
      </c>
      <c r="C706" s="4" t="s">
        <v>218</v>
      </c>
      <c r="D706" s="2" t="s">
        <v>36</v>
      </c>
      <c r="E706" s="155"/>
      <c r="F706" s="155"/>
      <c r="G706" s="705" t="s">
        <v>242</v>
      </c>
      <c r="H706" s="797">
        <v>5000</v>
      </c>
      <c r="I706" s="497">
        <f t="shared" si="113"/>
        <v>3300</v>
      </c>
      <c r="J706" s="155"/>
      <c r="K706" s="155"/>
      <c r="L706" s="159">
        <v>45309</v>
      </c>
      <c r="M706" s="159">
        <v>44978</v>
      </c>
      <c r="N706" s="195" t="s">
        <v>237</v>
      </c>
      <c r="O706" s="155"/>
      <c r="P706" s="155"/>
      <c r="Q706" s="155"/>
      <c r="R706" s="155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  <c r="AD706" s="101"/>
      <c r="AE706" s="101"/>
      <c r="AF706" s="101"/>
      <c r="AG706" s="101"/>
      <c r="AH706" s="101"/>
      <c r="AI706" s="101"/>
      <c r="AJ706" s="101"/>
      <c r="AK706" s="101"/>
      <c r="AL706" s="101"/>
      <c r="AM706" s="101"/>
      <c r="AN706" s="101"/>
      <c r="AO706" s="101"/>
      <c r="AP706" s="101"/>
      <c r="AQ706" s="101"/>
      <c r="AR706" s="101"/>
      <c r="AS706" s="101"/>
      <c r="AT706" s="101"/>
      <c r="AU706" s="101"/>
      <c r="AV706" s="101"/>
      <c r="AW706" s="101"/>
      <c r="AX706" s="101"/>
      <c r="AY706" s="101"/>
      <c r="AZ706" s="101"/>
      <c r="BA706" s="101"/>
      <c r="BB706" s="101"/>
      <c r="BC706" s="101"/>
      <c r="BD706" s="101"/>
      <c r="BE706" s="101"/>
      <c r="BF706" s="101"/>
      <c r="BG706" s="101"/>
      <c r="BH706" s="101"/>
      <c r="BI706" s="101"/>
      <c r="BJ706" s="101"/>
      <c r="BK706" s="101"/>
      <c r="BL706" s="101"/>
      <c r="BM706" s="101"/>
      <c r="BN706" s="101"/>
      <c r="BO706" s="101"/>
      <c r="BP706" s="101"/>
      <c r="BQ706" s="101"/>
      <c r="BR706" s="101"/>
      <c r="BS706" s="101"/>
      <c r="BT706" s="101"/>
      <c r="BU706" s="101"/>
      <c r="BV706" s="101"/>
      <c r="BW706" s="101"/>
      <c r="BX706" s="101"/>
      <c r="BY706" s="101"/>
      <c r="BZ706" s="101"/>
      <c r="CA706" s="101"/>
      <c r="CB706" s="101"/>
      <c r="CC706" s="101"/>
      <c r="CD706" s="101"/>
      <c r="CE706" s="101"/>
      <c r="CF706" s="101"/>
      <c r="CG706" s="101"/>
      <c r="CH706" s="101"/>
      <c r="CI706" s="101"/>
      <c r="CJ706" s="101"/>
      <c r="CK706" s="101"/>
      <c r="CL706" s="101"/>
      <c r="CM706" s="101"/>
      <c r="CN706" s="101"/>
      <c r="CO706" s="101"/>
      <c r="CP706" s="101"/>
      <c r="CQ706" s="101"/>
      <c r="CR706" s="101"/>
      <c r="CS706" s="101"/>
      <c r="CT706" s="101"/>
      <c r="CU706" s="101"/>
      <c r="CV706" s="101"/>
      <c r="CW706" s="101"/>
      <c r="CX706" s="101"/>
      <c r="CY706" s="101"/>
      <c r="CZ706" s="101"/>
      <c r="DA706" s="101"/>
      <c r="DB706" s="101"/>
      <c r="DC706" s="101"/>
      <c r="DD706" s="101"/>
      <c r="DE706" s="101"/>
      <c r="DF706" s="101"/>
      <c r="DG706" s="101"/>
      <c r="DH706" s="101"/>
      <c r="DI706" s="101"/>
      <c r="DJ706" s="101"/>
      <c r="DK706" s="101"/>
      <c r="DL706" s="101"/>
      <c r="DM706" s="101"/>
      <c r="DN706" s="101"/>
      <c r="DO706" s="101"/>
      <c r="DP706" s="101"/>
      <c r="DQ706" s="101"/>
      <c r="DR706" s="101"/>
      <c r="DS706" s="101"/>
      <c r="DT706" s="101"/>
      <c r="DU706" s="101"/>
      <c r="DV706" s="101"/>
      <c r="DW706" s="101"/>
      <c r="DX706" s="101"/>
      <c r="DY706" s="101"/>
      <c r="DZ706" s="101"/>
      <c r="EA706" s="101"/>
      <c r="EB706" s="101"/>
      <c r="EC706" s="101"/>
      <c r="ED706" s="101"/>
      <c r="EE706" s="101"/>
      <c r="EF706" s="101"/>
      <c r="EG706" s="101"/>
      <c r="EH706" s="101"/>
      <c r="EI706" s="101"/>
      <c r="EJ706" s="101"/>
      <c r="EK706" s="101"/>
      <c r="EL706" s="101"/>
      <c r="EM706" s="101"/>
      <c r="EN706" s="101"/>
      <c r="EO706" s="101"/>
      <c r="EP706" s="101"/>
      <c r="EQ706" s="101"/>
      <c r="ER706" s="101"/>
      <c r="ES706" s="101"/>
      <c r="ET706" s="101"/>
      <c r="EU706" s="101"/>
      <c r="EV706" s="101"/>
      <c r="EW706" s="101"/>
      <c r="EX706" s="101"/>
      <c r="EY706" s="101"/>
      <c r="EZ706" s="101"/>
      <c r="FA706" s="101"/>
      <c r="FB706" s="101"/>
      <c r="FC706" s="101"/>
      <c r="FD706" s="101"/>
      <c r="FE706" s="101"/>
      <c r="FF706" s="101"/>
      <c r="HF706" s="369">
        <v>1200</v>
      </c>
      <c r="HL706" s="369">
        <v>1300</v>
      </c>
      <c r="HZ706" s="369">
        <v>800</v>
      </c>
      <c r="IN706" s="369">
        <v>800</v>
      </c>
      <c r="IT706" s="369">
        <v>900</v>
      </c>
    </row>
    <row r="707" spans="1:311" s="17" customFormat="1" ht="21.75" customHeight="1">
      <c r="A707" s="86" t="s">
        <v>207</v>
      </c>
      <c r="B707" s="694" t="s">
        <v>233</v>
      </c>
      <c r="C707" s="4" t="s">
        <v>220</v>
      </c>
      <c r="D707" s="2" t="s">
        <v>36</v>
      </c>
      <c r="E707" s="155"/>
      <c r="F707" s="155"/>
      <c r="G707" s="705" t="s">
        <v>242</v>
      </c>
      <c r="H707" s="797">
        <v>6000</v>
      </c>
      <c r="I707" s="497">
        <f t="shared" si="113"/>
        <v>4000</v>
      </c>
      <c r="J707" s="155"/>
      <c r="K707" s="155"/>
      <c r="L707" s="159">
        <v>45309</v>
      </c>
      <c r="M707" s="159">
        <v>44978</v>
      </c>
      <c r="N707" s="195" t="s">
        <v>237</v>
      </c>
      <c r="O707" s="155"/>
      <c r="P707" s="155"/>
      <c r="Q707" s="155"/>
      <c r="R707" s="155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  <c r="AD707" s="101"/>
      <c r="AE707" s="101"/>
      <c r="AF707" s="101"/>
      <c r="AG707" s="101"/>
      <c r="AH707" s="101"/>
      <c r="AI707" s="101"/>
      <c r="AJ707" s="101"/>
      <c r="AK707" s="101"/>
      <c r="AL707" s="101"/>
      <c r="AM707" s="101"/>
      <c r="AN707" s="101"/>
      <c r="AO707" s="101"/>
      <c r="AP707" s="101"/>
      <c r="AQ707" s="101"/>
      <c r="AR707" s="101"/>
      <c r="AS707" s="101"/>
      <c r="AT707" s="101"/>
      <c r="AU707" s="101"/>
      <c r="AV707" s="101"/>
      <c r="AW707" s="101"/>
      <c r="AX707" s="101"/>
      <c r="AY707" s="101"/>
      <c r="AZ707" s="101"/>
      <c r="BA707" s="101"/>
      <c r="BB707" s="101"/>
      <c r="BC707" s="101"/>
      <c r="BD707" s="101"/>
      <c r="BE707" s="101"/>
      <c r="BF707" s="101"/>
      <c r="BG707" s="101"/>
      <c r="BH707" s="101"/>
      <c r="BI707" s="101"/>
      <c r="BJ707" s="101"/>
      <c r="BK707" s="101"/>
      <c r="BL707" s="101"/>
      <c r="BM707" s="101"/>
      <c r="BN707" s="101"/>
      <c r="BO707" s="101"/>
      <c r="BP707" s="101"/>
      <c r="BQ707" s="101"/>
      <c r="BR707" s="101"/>
      <c r="BS707" s="101"/>
      <c r="BT707" s="101"/>
      <c r="BU707" s="101"/>
      <c r="BV707" s="101"/>
      <c r="BW707" s="101"/>
      <c r="BX707" s="101"/>
      <c r="BY707" s="101"/>
      <c r="BZ707" s="101"/>
      <c r="CA707" s="101"/>
      <c r="CB707" s="101"/>
      <c r="CC707" s="101"/>
      <c r="CD707" s="101"/>
      <c r="CE707" s="101"/>
      <c r="CF707" s="101"/>
      <c r="CG707" s="101"/>
      <c r="CH707" s="101"/>
      <c r="CI707" s="101"/>
      <c r="CJ707" s="101"/>
      <c r="CK707" s="101"/>
      <c r="CL707" s="101"/>
      <c r="CM707" s="101"/>
      <c r="CN707" s="101"/>
      <c r="CO707" s="101"/>
      <c r="CP707" s="101"/>
      <c r="CQ707" s="101"/>
      <c r="CR707" s="101"/>
      <c r="CS707" s="101"/>
      <c r="CT707" s="101"/>
      <c r="CU707" s="101"/>
      <c r="CV707" s="101"/>
      <c r="CW707" s="101"/>
      <c r="CX707" s="101"/>
      <c r="CY707" s="101"/>
      <c r="CZ707" s="101"/>
      <c r="DA707" s="101"/>
      <c r="DB707" s="101"/>
      <c r="DC707" s="101"/>
      <c r="DD707" s="101"/>
      <c r="DE707" s="101"/>
      <c r="DF707" s="101"/>
      <c r="DG707" s="101"/>
      <c r="DH707" s="101"/>
      <c r="DI707" s="101"/>
      <c r="DJ707" s="101"/>
      <c r="DK707" s="101"/>
      <c r="DL707" s="101"/>
      <c r="DM707" s="101"/>
      <c r="DN707" s="101"/>
      <c r="DO707" s="101"/>
      <c r="DP707" s="101"/>
      <c r="DQ707" s="101"/>
      <c r="DR707" s="101"/>
      <c r="DS707" s="101"/>
      <c r="DT707" s="101"/>
      <c r="DU707" s="101"/>
      <c r="DV707" s="101"/>
      <c r="DW707" s="101"/>
      <c r="DX707" s="101"/>
      <c r="DY707" s="101"/>
      <c r="DZ707" s="101"/>
      <c r="EA707" s="101"/>
      <c r="EB707" s="101"/>
      <c r="EC707" s="101"/>
      <c r="ED707" s="101"/>
      <c r="EE707" s="101"/>
      <c r="EF707" s="101"/>
      <c r="EG707" s="101"/>
      <c r="EH707" s="101"/>
      <c r="EI707" s="101"/>
      <c r="EJ707" s="101"/>
      <c r="EK707" s="101"/>
      <c r="EL707" s="101"/>
      <c r="EM707" s="101"/>
      <c r="EN707" s="101"/>
      <c r="EO707" s="101"/>
      <c r="EP707" s="101"/>
      <c r="EQ707" s="101"/>
      <c r="ER707" s="101"/>
      <c r="ES707" s="101"/>
      <c r="ET707" s="101"/>
      <c r="EU707" s="101"/>
      <c r="EV707" s="101"/>
      <c r="EW707" s="101"/>
      <c r="EX707" s="101"/>
      <c r="EY707" s="101"/>
      <c r="EZ707" s="101"/>
      <c r="FA707" s="101"/>
      <c r="FB707" s="101"/>
      <c r="FC707" s="101"/>
      <c r="FD707" s="101"/>
      <c r="FE707" s="101"/>
      <c r="FF707" s="101"/>
      <c r="HF707" s="369">
        <v>1500</v>
      </c>
      <c r="HL707" s="369">
        <v>1500</v>
      </c>
      <c r="HZ707" s="369">
        <v>1000</v>
      </c>
      <c r="IN707" s="369">
        <v>1000</v>
      </c>
      <c r="IT707" s="369">
        <v>1000</v>
      </c>
    </row>
    <row r="708" spans="1:311" s="17" customFormat="1" ht="21.75" customHeight="1">
      <c r="A708" s="86" t="s">
        <v>207</v>
      </c>
      <c r="B708" s="691" t="s">
        <v>234</v>
      </c>
      <c r="C708" s="4" t="s">
        <v>222</v>
      </c>
      <c r="D708" s="2" t="s">
        <v>36</v>
      </c>
      <c r="E708" s="155"/>
      <c r="F708" s="155"/>
      <c r="G708" s="705" t="s">
        <v>242</v>
      </c>
      <c r="H708" s="797">
        <v>4500</v>
      </c>
      <c r="I708" s="497">
        <f t="shared" si="113"/>
        <v>3100</v>
      </c>
      <c r="J708" s="155"/>
      <c r="K708" s="155"/>
      <c r="L708" s="159">
        <v>45309</v>
      </c>
      <c r="M708" s="159">
        <v>44978</v>
      </c>
      <c r="N708" s="195" t="s">
        <v>237</v>
      </c>
      <c r="O708" s="155"/>
      <c r="P708" s="155"/>
      <c r="Q708" s="155"/>
      <c r="R708" s="155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1"/>
      <c r="AR708" s="101"/>
      <c r="AS708" s="101"/>
      <c r="AT708" s="101"/>
      <c r="AU708" s="101"/>
      <c r="AV708" s="101"/>
      <c r="AW708" s="101"/>
      <c r="AX708" s="101"/>
      <c r="AY708" s="101"/>
      <c r="AZ708" s="101"/>
      <c r="BA708" s="101"/>
      <c r="BB708" s="101"/>
      <c r="BC708" s="101"/>
      <c r="BD708" s="101"/>
      <c r="BE708" s="101"/>
      <c r="BF708" s="101"/>
      <c r="BG708" s="101"/>
      <c r="BH708" s="101"/>
      <c r="BI708" s="101"/>
      <c r="BJ708" s="101"/>
      <c r="BK708" s="101"/>
      <c r="BL708" s="101"/>
      <c r="BM708" s="101"/>
      <c r="BN708" s="101"/>
      <c r="BO708" s="101"/>
      <c r="BP708" s="101"/>
      <c r="BQ708" s="101"/>
      <c r="BR708" s="101"/>
      <c r="BS708" s="101"/>
      <c r="BT708" s="101"/>
      <c r="BU708" s="101"/>
      <c r="BV708" s="101"/>
      <c r="BW708" s="101"/>
      <c r="BX708" s="101"/>
      <c r="BY708" s="101"/>
      <c r="BZ708" s="101"/>
      <c r="CA708" s="101"/>
      <c r="CB708" s="101"/>
      <c r="CC708" s="101"/>
      <c r="CD708" s="101"/>
      <c r="CE708" s="101"/>
      <c r="CF708" s="101"/>
      <c r="CG708" s="101"/>
      <c r="CH708" s="101"/>
      <c r="CI708" s="101"/>
      <c r="CJ708" s="101"/>
      <c r="CK708" s="101"/>
      <c r="CL708" s="101"/>
      <c r="CM708" s="101"/>
      <c r="CN708" s="101"/>
      <c r="CO708" s="101"/>
      <c r="CP708" s="101"/>
      <c r="CQ708" s="101"/>
      <c r="CR708" s="101"/>
      <c r="CS708" s="101"/>
      <c r="CT708" s="101"/>
      <c r="CU708" s="101"/>
      <c r="CV708" s="101"/>
      <c r="CW708" s="101"/>
      <c r="CX708" s="101"/>
      <c r="CY708" s="101"/>
      <c r="CZ708" s="101"/>
      <c r="DA708" s="101"/>
      <c r="DB708" s="101"/>
      <c r="DC708" s="101"/>
      <c r="DD708" s="101"/>
      <c r="DE708" s="101"/>
      <c r="DF708" s="101"/>
      <c r="DG708" s="101"/>
      <c r="DH708" s="101"/>
      <c r="DI708" s="101"/>
      <c r="DJ708" s="101"/>
      <c r="DK708" s="101"/>
      <c r="DL708" s="101"/>
      <c r="DM708" s="101"/>
      <c r="DN708" s="101"/>
      <c r="DO708" s="101"/>
      <c r="DP708" s="101"/>
      <c r="DQ708" s="101"/>
      <c r="DR708" s="101"/>
      <c r="DS708" s="101"/>
      <c r="DT708" s="101"/>
      <c r="DU708" s="101"/>
      <c r="DV708" s="101"/>
      <c r="DW708" s="101"/>
      <c r="DX708" s="101"/>
      <c r="DY708" s="101"/>
      <c r="DZ708" s="101"/>
      <c r="EA708" s="101"/>
      <c r="EB708" s="101"/>
      <c r="EC708" s="101"/>
      <c r="ED708" s="101"/>
      <c r="EE708" s="101"/>
      <c r="EF708" s="101"/>
      <c r="EG708" s="101"/>
      <c r="EH708" s="101"/>
      <c r="EI708" s="101"/>
      <c r="EJ708" s="101"/>
      <c r="EK708" s="101"/>
      <c r="EL708" s="101"/>
      <c r="EM708" s="101"/>
      <c r="EN708" s="101"/>
      <c r="EO708" s="101"/>
      <c r="EP708" s="101"/>
      <c r="EQ708" s="101"/>
      <c r="ER708" s="101"/>
      <c r="ES708" s="101"/>
      <c r="ET708" s="101"/>
      <c r="EU708" s="101"/>
      <c r="EV708" s="101"/>
      <c r="EW708" s="101"/>
      <c r="EX708" s="101"/>
      <c r="EY708" s="101"/>
      <c r="EZ708" s="101"/>
      <c r="FA708" s="101"/>
      <c r="FB708" s="101"/>
      <c r="FC708" s="101"/>
      <c r="FD708" s="101"/>
      <c r="FE708" s="101"/>
      <c r="FF708" s="101"/>
      <c r="HF708" s="369">
        <v>1200</v>
      </c>
      <c r="HL708" s="369">
        <v>1100</v>
      </c>
      <c r="HZ708" s="369">
        <v>800</v>
      </c>
      <c r="IN708" s="369">
        <v>800</v>
      </c>
      <c r="IT708" s="369">
        <v>600</v>
      </c>
    </row>
    <row r="709" spans="1:311" s="17" customFormat="1" ht="21.75" customHeight="1">
      <c r="A709" s="152" t="s">
        <v>223</v>
      </c>
      <c r="B709" s="155"/>
      <c r="C709" s="155"/>
      <c r="D709" s="155"/>
      <c r="E709" s="155"/>
      <c r="F709" s="155"/>
      <c r="G709" s="155"/>
      <c r="H709" s="497">
        <f>SUM(H702:H708)</f>
        <v>44800</v>
      </c>
      <c r="I709" s="497">
        <f>SUM(I702:I708)</f>
        <v>28600</v>
      </c>
      <c r="J709" s="155"/>
      <c r="K709" s="155"/>
      <c r="L709" s="155"/>
      <c r="M709" s="155"/>
      <c r="N709" s="155"/>
      <c r="O709" s="155"/>
      <c r="P709" s="155"/>
      <c r="Q709" s="155"/>
      <c r="R709" s="155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  <c r="AD709" s="101"/>
      <c r="AE709" s="101"/>
      <c r="AF709" s="101"/>
      <c r="AG709" s="101"/>
      <c r="AH709" s="101"/>
      <c r="AI709" s="101"/>
      <c r="AJ709" s="101"/>
      <c r="AK709" s="101"/>
      <c r="AL709" s="101"/>
      <c r="AM709" s="101"/>
      <c r="AN709" s="101"/>
      <c r="AO709" s="101"/>
      <c r="AP709" s="101"/>
      <c r="AQ709" s="101"/>
      <c r="AR709" s="101"/>
      <c r="AS709" s="101"/>
      <c r="AT709" s="101"/>
      <c r="AU709" s="101"/>
      <c r="AV709" s="101"/>
      <c r="AW709" s="101"/>
      <c r="AX709" s="101"/>
      <c r="AY709" s="101"/>
      <c r="AZ709" s="101"/>
      <c r="BA709" s="101"/>
      <c r="BB709" s="101"/>
      <c r="BC709" s="101"/>
      <c r="BD709" s="101"/>
      <c r="BE709" s="101"/>
      <c r="BF709" s="101"/>
      <c r="BG709" s="101"/>
      <c r="BH709" s="101"/>
      <c r="BI709" s="101"/>
      <c r="BJ709" s="101"/>
      <c r="BK709" s="101"/>
      <c r="BL709" s="101"/>
      <c r="BM709" s="101"/>
      <c r="BN709" s="101"/>
      <c r="BO709" s="101"/>
      <c r="BP709" s="101"/>
      <c r="BQ709" s="101"/>
      <c r="BR709" s="101"/>
      <c r="BS709" s="101"/>
      <c r="BT709" s="101"/>
      <c r="BU709" s="101"/>
      <c r="BV709" s="101"/>
      <c r="BW709" s="101"/>
      <c r="BX709" s="101"/>
      <c r="BY709" s="101"/>
      <c r="BZ709" s="101"/>
      <c r="CA709" s="101"/>
      <c r="CB709" s="101"/>
      <c r="CC709" s="101"/>
      <c r="CD709" s="101"/>
      <c r="CE709" s="101"/>
      <c r="CF709" s="101"/>
      <c r="CG709" s="101"/>
      <c r="CH709" s="101"/>
      <c r="CI709" s="101"/>
      <c r="CJ709" s="101"/>
      <c r="CK709" s="101"/>
      <c r="CL709" s="101"/>
      <c r="CM709" s="101"/>
      <c r="CN709" s="101"/>
      <c r="CO709" s="101"/>
      <c r="CP709" s="101"/>
      <c r="CQ709" s="101"/>
      <c r="CR709" s="101"/>
      <c r="CS709" s="101"/>
      <c r="CT709" s="101"/>
      <c r="CU709" s="101"/>
      <c r="CV709" s="101"/>
      <c r="CW709" s="101"/>
      <c r="CX709" s="101"/>
      <c r="CY709" s="101"/>
      <c r="CZ709" s="101"/>
      <c r="DA709" s="101"/>
      <c r="DB709" s="101"/>
      <c r="DC709" s="101"/>
      <c r="DD709" s="101"/>
      <c r="DE709" s="101"/>
      <c r="DF709" s="101"/>
      <c r="DG709" s="101"/>
      <c r="DH709" s="101"/>
      <c r="DI709" s="101"/>
      <c r="DJ709" s="101"/>
      <c r="DK709" s="101"/>
      <c r="DL709" s="101"/>
      <c r="DM709" s="101"/>
      <c r="DN709" s="101"/>
      <c r="DO709" s="101"/>
      <c r="DP709" s="101"/>
      <c r="DQ709" s="101"/>
      <c r="DR709" s="101"/>
      <c r="DS709" s="101"/>
      <c r="DT709" s="101"/>
      <c r="DU709" s="101"/>
      <c r="DV709" s="101"/>
      <c r="DW709" s="101"/>
      <c r="DX709" s="101"/>
      <c r="DY709" s="101"/>
      <c r="DZ709" s="101"/>
      <c r="EA709" s="101"/>
      <c r="EB709" s="101"/>
      <c r="EC709" s="101"/>
      <c r="ED709" s="101"/>
      <c r="EE709" s="101"/>
      <c r="EF709" s="101"/>
      <c r="EG709" s="101"/>
      <c r="EH709" s="101"/>
      <c r="EI709" s="101"/>
      <c r="EJ709" s="101"/>
      <c r="EK709" s="101"/>
      <c r="EL709" s="101"/>
      <c r="EM709" s="101"/>
      <c r="EN709" s="101"/>
      <c r="EO709" s="101"/>
      <c r="EP709" s="101"/>
      <c r="EQ709" s="101"/>
      <c r="ER709" s="101"/>
      <c r="ES709" s="101"/>
      <c r="ET709" s="101"/>
      <c r="EU709" s="101"/>
      <c r="EV709" s="101"/>
      <c r="EW709" s="101"/>
      <c r="EX709" s="101"/>
      <c r="EY709" s="101"/>
      <c r="EZ709" s="101"/>
      <c r="FA709" s="101"/>
      <c r="FB709" s="101"/>
      <c r="FC709" s="101"/>
      <c r="FD709" s="101"/>
      <c r="FE709" s="101"/>
      <c r="FF709" s="101"/>
    </row>
    <row r="710" spans="1:311" s="17" customFormat="1" ht="21.75" customHeight="1">
      <c r="A710" s="86" t="s">
        <v>207</v>
      </c>
      <c r="B710" s="692" t="s">
        <v>208</v>
      </c>
      <c r="C710" s="4" t="s">
        <v>209</v>
      </c>
      <c r="D710" s="2" t="s">
        <v>36</v>
      </c>
      <c r="E710" s="155"/>
      <c r="F710" s="155"/>
      <c r="G710" s="705" t="s">
        <v>243</v>
      </c>
      <c r="H710" s="797">
        <v>16000</v>
      </c>
      <c r="I710" s="497">
        <f>SUM(AD710:KU710)</f>
        <v>16000</v>
      </c>
      <c r="J710" s="90">
        <f>SUM(O710:LS710)</f>
        <v>16000</v>
      </c>
      <c r="K710" s="155"/>
      <c r="L710" s="159">
        <v>45344</v>
      </c>
      <c r="M710" s="159">
        <v>45372</v>
      </c>
      <c r="N710" s="195" t="s">
        <v>237</v>
      </c>
      <c r="O710" s="155"/>
      <c r="P710" s="155"/>
      <c r="Q710" s="155"/>
      <c r="R710" s="155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  <c r="AD710" s="101"/>
      <c r="AE710" s="101"/>
      <c r="AF710" s="101"/>
      <c r="AG710" s="101"/>
      <c r="AH710" s="101"/>
      <c r="AI710" s="101"/>
      <c r="AJ710" s="101"/>
      <c r="AK710" s="101"/>
      <c r="AL710" s="101"/>
      <c r="AM710" s="101"/>
      <c r="AN710" s="101"/>
      <c r="AO710" s="101"/>
      <c r="AP710" s="101"/>
      <c r="AQ710" s="101"/>
      <c r="AR710" s="101"/>
      <c r="AS710" s="101"/>
      <c r="AT710" s="101"/>
      <c r="AU710" s="101"/>
      <c r="AV710" s="101"/>
      <c r="AW710" s="101"/>
      <c r="AX710" s="101"/>
      <c r="AY710" s="101"/>
      <c r="AZ710" s="101"/>
      <c r="BA710" s="101"/>
      <c r="BB710" s="101"/>
      <c r="BC710" s="101"/>
      <c r="BD710" s="101"/>
      <c r="BE710" s="101"/>
      <c r="BF710" s="101"/>
      <c r="BG710" s="101"/>
      <c r="BH710" s="101"/>
      <c r="BI710" s="101"/>
      <c r="BJ710" s="101"/>
      <c r="BK710" s="101"/>
      <c r="BL710" s="101"/>
      <c r="BM710" s="101"/>
      <c r="BN710" s="101"/>
      <c r="BO710" s="101"/>
      <c r="BP710" s="101"/>
      <c r="BQ710" s="101"/>
      <c r="BR710" s="101"/>
      <c r="BS710" s="101"/>
      <c r="BT710" s="101"/>
      <c r="BU710" s="101"/>
      <c r="BV710" s="101"/>
      <c r="BW710" s="101"/>
      <c r="BX710" s="101"/>
      <c r="BY710" s="101"/>
      <c r="BZ710" s="101"/>
      <c r="CA710" s="101"/>
      <c r="CB710" s="101"/>
      <c r="CC710" s="101"/>
      <c r="CD710" s="101"/>
      <c r="CE710" s="101"/>
      <c r="CF710" s="101"/>
      <c r="CG710" s="101"/>
      <c r="CH710" s="101"/>
      <c r="CI710" s="101"/>
      <c r="CJ710" s="101"/>
      <c r="CK710" s="101"/>
      <c r="CL710" s="101"/>
      <c r="CM710" s="101"/>
      <c r="CN710" s="101"/>
      <c r="CO710" s="101"/>
      <c r="CP710" s="101"/>
      <c r="CQ710" s="101"/>
      <c r="CR710" s="101"/>
      <c r="CS710" s="101"/>
      <c r="CT710" s="101"/>
      <c r="CU710" s="101"/>
      <c r="CV710" s="101"/>
      <c r="CW710" s="101"/>
      <c r="CX710" s="101"/>
      <c r="CY710" s="101"/>
      <c r="CZ710" s="101"/>
      <c r="DA710" s="101"/>
      <c r="DB710" s="101"/>
      <c r="DC710" s="101"/>
      <c r="DD710" s="101"/>
      <c r="DE710" s="101"/>
      <c r="DF710" s="101"/>
      <c r="DG710" s="101"/>
      <c r="DH710" s="101"/>
      <c r="DI710" s="101"/>
      <c r="DJ710" s="101"/>
      <c r="DK710" s="101"/>
      <c r="DL710" s="101"/>
      <c r="DM710" s="101"/>
      <c r="DN710" s="101"/>
      <c r="DO710" s="101"/>
      <c r="DP710" s="101"/>
      <c r="DQ710" s="101"/>
      <c r="DR710" s="101"/>
      <c r="DS710" s="101"/>
      <c r="DT710" s="101"/>
      <c r="DU710" s="101"/>
      <c r="DV710" s="101"/>
      <c r="DW710" s="101"/>
      <c r="DX710" s="101"/>
      <c r="DY710" s="101"/>
      <c r="DZ710" s="101"/>
      <c r="EA710" s="101"/>
      <c r="EB710" s="101"/>
      <c r="EC710" s="101"/>
      <c r="ED710" s="101"/>
      <c r="EE710" s="101"/>
      <c r="EF710" s="101"/>
      <c r="EG710" s="101"/>
      <c r="EH710" s="101"/>
      <c r="EI710" s="101"/>
      <c r="EJ710" s="101"/>
      <c r="EK710" s="101"/>
      <c r="EL710" s="101"/>
      <c r="EM710" s="101"/>
      <c r="EN710" s="101"/>
      <c r="EO710" s="101"/>
      <c r="EP710" s="101"/>
      <c r="EQ710" s="101"/>
      <c r="ER710" s="101"/>
      <c r="ES710" s="101"/>
      <c r="ET710" s="101"/>
      <c r="EU710" s="101"/>
      <c r="EV710" s="101"/>
      <c r="EW710" s="101"/>
      <c r="EX710" s="101"/>
      <c r="EY710" s="101"/>
      <c r="EZ710" s="101"/>
      <c r="FA710" s="101"/>
      <c r="FB710" s="101"/>
      <c r="FC710" s="101"/>
      <c r="FD710" s="101"/>
      <c r="FE710" s="101"/>
      <c r="FF710" s="101"/>
      <c r="JB710" s="369">
        <v>3000</v>
      </c>
      <c r="JI710" s="369">
        <v>2000</v>
      </c>
      <c r="JQ710" s="369">
        <v>1500</v>
      </c>
      <c r="JX710" s="369">
        <v>4000</v>
      </c>
      <c r="KA710" s="369"/>
      <c r="KE710" s="369"/>
      <c r="KL710" s="369">
        <v>4000</v>
      </c>
      <c r="KS710" s="369">
        <v>1500</v>
      </c>
    </row>
    <row r="711" spans="1:311" s="17" customFormat="1" ht="21.75" customHeight="1">
      <c r="A711" s="86" t="s">
        <v>207</v>
      </c>
      <c r="B711" s="693" t="s">
        <v>211</v>
      </c>
      <c r="C711" s="4" t="s">
        <v>212</v>
      </c>
      <c r="D711" s="2" t="s">
        <v>36</v>
      </c>
      <c r="E711" s="155"/>
      <c r="F711" s="155"/>
      <c r="G711" s="705" t="s">
        <v>243</v>
      </c>
      <c r="H711" s="797">
        <v>16500</v>
      </c>
      <c r="I711" s="497">
        <f t="shared" ref="I711:I716" si="114">SUM(AD711:KU711)</f>
        <v>16500</v>
      </c>
      <c r="J711" s="90">
        <f t="shared" ref="J711:J717" si="115">SUM(O711:LS711)</f>
        <v>16500</v>
      </c>
      <c r="K711" s="155"/>
      <c r="L711" s="159">
        <v>45344</v>
      </c>
      <c r="M711" s="159">
        <v>45372</v>
      </c>
      <c r="N711" s="195" t="s">
        <v>237</v>
      </c>
      <c r="O711" s="155"/>
      <c r="P711" s="155"/>
      <c r="Q711" s="155"/>
      <c r="R711" s="155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  <c r="AD711" s="101"/>
      <c r="AE711" s="101"/>
      <c r="AF711" s="101"/>
      <c r="AG711" s="101"/>
      <c r="AH711" s="101"/>
      <c r="AI711" s="101"/>
      <c r="AJ711" s="101"/>
      <c r="AK711" s="101"/>
      <c r="AL711" s="101"/>
      <c r="AM711" s="101"/>
      <c r="AN711" s="101"/>
      <c r="AO711" s="101"/>
      <c r="AP711" s="101"/>
      <c r="AQ711" s="101"/>
      <c r="AR711" s="101"/>
      <c r="AS711" s="101"/>
      <c r="AT711" s="101"/>
      <c r="AU711" s="101"/>
      <c r="AV711" s="101"/>
      <c r="AW711" s="101"/>
      <c r="AX711" s="101"/>
      <c r="AY711" s="101"/>
      <c r="AZ711" s="101"/>
      <c r="BA711" s="101"/>
      <c r="BB711" s="101"/>
      <c r="BC711" s="101"/>
      <c r="BD711" s="101"/>
      <c r="BE711" s="101"/>
      <c r="BF711" s="101"/>
      <c r="BG711" s="101"/>
      <c r="BH711" s="101"/>
      <c r="BI711" s="101"/>
      <c r="BJ711" s="101"/>
      <c r="BK711" s="101"/>
      <c r="BL711" s="101"/>
      <c r="BM711" s="101"/>
      <c r="BN711" s="101"/>
      <c r="BO711" s="101"/>
      <c r="BP711" s="101"/>
      <c r="BQ711" s="101"/>
      <c r="BR711" s="101"/>
      <c r="BS711" s="101"/>
      <c r="BT711" s="101"/>
      <c r="BU711" s="101"/>
      <c r="BV711" s="101"/>
      <c r="BW711" s="101"/>
      <c r="BX711" s="101"/>
      <c r="BY711" s="101"/>
      <c r="BZ711" s="101"/>
      <c r="CA711" s="101"/>
      <c r="CB711" s="101"/>
      <c r="CC711" s="101"/>
      <c r="CD711" s="101"/>
      <c r="CE711" s="101"/>
      <c r="CF711" s="101"/>
      <c r="CG711" s="101"/>
      <c r="CH711" s="101"/>
      <c r="CI711" s="101"/>
      <c r="CJ711" s="101"/>
      <c r="CK711" s="101"/>
      <c r="CL711" s="101"/>
      <c r="CM711" s="101"/>
      <c r="CN711" s="101"/>
      <c r="CO711" s="101"/>
      <c r="CP711" s="101"/>
      <c r="CQ711" s="101"/>
      <c r="CR711" s="101"/>
      <c r="CS711" s="101"/>
      <c r="CT711" s="101"/>
      <c r="CU711" s="101"/>
      <c r="CV711" s="101"/>
      <c r="CW711" s="101"/>
      <c r="CX711" s="101"/>
      <c r="CY711" s="101"/>
      <c r="CZ711" s="101"/>
      <c r="DA711" s="101"/>
      <c r="DB711" s="101"/>
      <c r="DC711" s="101"/>
      <c r="DD711" s="101"/>
      <c r="DE711" s="101"/>
      <c r="DF711" s="101"/>
      <c r="DG711" s="101"/>
      <c r="DH711" s="101"/>
      <c r="DI711" s="101"/>
      <c r="DJ711" s="101"/>
      <c r="DK711" s="101"/>
      <c r="DL711" s="101"/>
      <c r="DM711" s="101"/>
      <c r="DN711" s="101"/>
      <c r="DO711" s="101"/>
      <c r="DP711" s="101"/>
      <c r="DQ711" s="101"/>
      <c r="DR711" s="101"/>
      <c r="DS711" s="101"/>
      <c r="DT711" s="101"/>
      <c r="DU711" s="101"/>
      <c r="DV711" s="101"/>
      <c r="DW711" s="101"/>
      <c r="DX711" s="101"/>
      <c r="DY711" s="101"/>
      <c r="DZ711" s="101"/>
      <c r="EA711" s="101"/>
      <c r="EB711" s="101"/>
      <c r="EC711" s="101"/>
      <c r="ED711" s="101"/>
      <c r="EE711" s="101"/>
      <c r="EF711" s="101"/>
      <c r="EG711" s="101"/>
      <c r="EH711" s="101"/>
      <c r="EI711" s="101"/>
      <c r="EJ711" s="101"/>
      <c r="EK711" s="101"/>
      <c r="EL711" s="101"/>
      <c r="EM711" s="101"/>
      <c r="EN711" s="101"/>
      <c r="EO711" s="101"/>
      <c r="EP711" s="101"/>
      <c r="EQ711" s="101"/>
      <c r="ER711" s="101"/>
      <c r="ES711" s="101"/>
      <c r="ET711" s="101"/>
      <c r="EU711" s="101"/>
      <c r="EV711" s="101"/>
      <c r="EW711" s="101"/>
      <c r="EX711" s="101"/>
      <c r="EY711" s="101"/>
      <c r="EZ711" s="101"/>
      <c r="FA711" s="101"/>
      <c r="FB711" s="101"/>
      <c r="FC711" s="101"/>
      <c r="FD711" s="101"/>
      <c r="FE711" s="101"/>
      <c r="FF711" s="101"/>
      <c r="JB711" s="870">
        <v>3000</v>
      </c>
      <c r="JI711" s="870">
        <v>2000</v>
      </c>
      <c r="JQ711" s="870">
        <v>1500</v>
      </c>
      <c r="JX711" s="870">
        <v>4000</v>
      </c>
      <c r="KA711" s="870"/>
      <c r="KE711" s="369"/>
      <c r="KL711" s="369">
        <v>4500</v>
      </c>
      <c r="KS711" s="870">
        <v>1500</v>
      </c>
    </row>
    <row r="712" spans="1:311" s="17" customFormat="1" ht="21.75" customHeight="1">
      <c r="A712" s="86" t="s">
        <v>207</v>
      </c>
      <c r="B712" s="693" t="s">
        <v>213</v>
      </c>
      <c r="C712" s="4" t="s">
        <v>214</v>
      </c>
      <c r="D712" s="2" t="s">
        <v>36</v>
      </c>
      <c r="E712" s="155"/>
      <c r="F712" s="155"/>
      <c r="G712" s="705" t="s">
        <v>243</v>
      </c>
      <c r="H712" s="797">
        <v>6500</v>
      </c>
      <c r="I712" s="497">
        <f t="shared" si="114"/>
        <v>6500</v>
      </c>
      <c r="J712" s="90">
        <f t="shared" si="115"/>
        <v>6500</v>
      </c>
      <c r="K712" s="155"/>
      <c r="L712" s="159">
        <v>45344</v>
      </c>
      <c r="M712" s="159">
        <v>45372</v>
      </c>
      <c r="N712" s="195" t="s">
        <v>237</v>
      </c>
      <c r="O712" s="155"/>
      <c r="P712" s="155"/>
      <c r="Q712" s="155"/>
      <c r="R712" s="155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  <c r="AI712" s="101"/>
      <c r="AJ712" s="101"/>
      <c r="AK712" s="101"/>
      <c r="AL712" s="101"/>
      <c r="AM712" s="101"/>
      <c r="AN712" s="101"/>
      <c r="AO712" s="101"/>
      <c r="AP712" s="101"/>
      <c r="AQ712" s="101"/>
      <c r="AR712" s="101"/>
      <c r="AS712" s="101"/>
      <c r="AT712" s="101"/>
      <c r="AU712" s="101"/>
      <c r="AV712" s="101"/>
      <c r="AW712" s="101"/>
      <c r="AX712" s="101"/>
      <c r="AY712" s="101"/>
      <c r="AZ712" s="101"/>
      <c r="BA712" s="101"/>
      <c r="BB712" s="101"/>
      <c r="BC712" s="101"/>
      <c r="BD712" s="101"/>
      <c r="BE712" s="101"/>
      <c r="BF712" s="101"/>
      <c r="BG712" s="101"/>
      <c r="BH712" s="101"/>
      <c r="BI712" s="101"/>
      <c r="BJ712" s="101"/>
      <c r="BK712" s="101"/>
      <c r="BL712" s="101"/>
      <c r="BM712" s="101"/>
      <c r="BN712" s="101"/>
      <c r="BO712" s="101"/>
      <c r="BP712" s="101"/>
      <c r="BQ712" s="101"/>
      <c r="BR712" s="101"/>
      <c r="BS712" s="101"/>
      <c r="BT712" s="101"/>
      <c r="BU712" s="101"/>
      <c r="BV712" s="101"/>
      <c r="BW712" s="101"/>
      <c r="BX712" s="101"/>
      <c r="BY712" s="101"/>
      <c r="BZ712" s="101"/>
      <c r="CA712" s="101"/>
      <c r="CB712" s="101"/>
      <c r="CC712" s="101"/>
      <c r="CD712" s="101"/>
      <c r="CE712" s="101"/>
      <c r="CF712" s="101"/>
      <c r="CG712" s="101"/>
      <c r="CH712" s="101"/>
      <c r="CI712" s="101"/>
      <c r="CJ712" s="101"/>
      <c r="CK712" s="101"/>
      <c r="CL712" s="101"/>
      <c r="CM712" s="101"/>
      <c r="CN712" s="101"/>
      <c r="CO712" s="101"/>
      <c r="CP712" s="101"/>
      <c r="CQ712" s="101"/>
      <c r="CR712" s="101"/>
      <c r="CS712" s="101"/>
      <c r="CT712" s="101"/>
      <c r="CU712" s="101"/>
      <c r="CV712" s="101"/>
      <c r="CW712" s="101"/>
      <c r="CX712" s="101"/>
      <c r="CY712" s="101"/>
      <c r="CZ712" s="101"/>
      <c r="DA712" s="101"/>
      <c r="DB712" s="101"/>
      <c r="DC712" s="101"/>
      <c r="DD712" s="101"/>
      <c r="DE712" s="101"/>
      <c r="DF712" s="101"/>
      <c r="DG712" s="101"/>
      <c r="DH712" s="101"/>
      <c r="DI712" s="101"/>
      <c r="DJ712" s="101"/>
      <c r="DK712" s="101"/>
      <c r="DL712" s="101"/>
      <c r="DM712" s="101"/>
      <c r="DN712" s="101"/>
      <c r="DO712" s="101"/>
      <c r="DP712" s="101"/>
      <c r="DQ712" s="101"/>
      <c r="DR712" s="101"/>
      <c r="DS712" s="101"/>
      <c r="DT712" s="101"/>
      <c r="DU712" s="101"/>
      <c r="DV712" s="101"/>
      <c r="DW712" s="101"/>
      <c r="DX712" s="101"/>
      <c r="DY712" s="101"/>
      <c r="DZ712" s="101"/>
      <c r="EA712" s="101"/>
      <c r="EB712" s="101"/>
      <c r="EC712" s="101"/>
      <c r="ED712" s="101"/>
      <c r="EE712" s="101"/>
      <c r="EF712" s="101"/>
      <c r="EG712" s="101"/>
      <c r="EH712" s="101"/>
      <c r="EI712" s="101"/>
      <c r="EJ712" s="101"/>
      <c r="EK712" s="101"/>
      <c r="EL712" s="101"/>
      <c r="EM712" s="101"/>
      <c r="EN712" s="101"/>
      <c r="EO712" s="101"/>
      <c r="EP712" s="101"/>
      <c r="EQ712" s="101"/>
      <c r="ER712" s="101"/>
      <c r="ES712" s="101"/>
      <c r="ET712" s="101"/>
      <c r="EU712" s="101"/>
      <c r="EV712" s="101"/>
      <c r="EW712" s="101"/>
      <c r="EX712" s="101"/>
      <c r="EY712" s="101"/>
      <c r="EZ712" s="101"/>
      <c r="FA712" s="101"/>
      <c r="FB712" s="101"/>
      <c r="FC712" s="101"/>
      <c r="FD712" s="101"/>
      <c r="FE712" s="101"/>
      <c r="FF712" s="101"/>
      <c r="JB712" s="369">
        <v>1200</v>
      </c>
      <c r="JI712" s="369">
        <v>1000</v>
      </c>
      <c r="JQ712" s="369">
        <v>600</v>
      </c>
      <c r="JX712" s="369">
        <v>1400</v>
      </c>
      <c r="KA712" s="369"/>
      <c r="KE712" s="369"/>
      <c r="KL712" s="369">
        <v>1700</v>
      </c>
      <c r="KS712" s="369">
        <v>600</v>
      </c>
    </row>
    <row r="713" spans="1:311" s="17" customFormat="1" ht="21.75" customHeight="1">
      <c r="A713" s="86" t="s">
        <v>207</v>
      </c>
      <c r="B713" s="693" t="s">
        <v>215</v>
      </c>
      <c r="C713" s="4" t="s">
        <v>216</v>
      </c>
      <c r="D713" s="2" t="s">
        <v>36</v>
      </c>
      <c r="E713" s="155"/>
      <c r="F713" s="155"/>
      <c r="G713" s="705" t="s">
        <v>243</v>
      </c>
      <c r="H713" s="797">
        <v>8500</v>
      </c>
      <c r="I713" s="497">
        <f t="shared" si="114"/>
        <v>8450</v>
      </c>
      <c r="J713" s="90">
        <f t="shared" si="115"/>
        <v>8450</v>
      </c>
      <c r="K713" s="155"/>
      <c r="L713" s="159">
        <v>45344</v>
      </c>
      <c r="M713" s="159">
        <v>45372</v>
      </c>
      <c r="N713" s="195" t="s">
        <v>237</v>
      </c>
      <c r="O713" s="155"/>
      <c r="P713" s="155"/>
      <c r="Q713" s="155"/>
      <c r="R713" s="155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  <c r="AD713" s="101"/>
      <c r="AE713" s="101"/>
      <c r="AF713" s="101"/>
      <c r="AG713" s="101"/>
      <c r="AH713" s="101"/>
      <c r="AI713" s="101"/>
      <c r="AJ713" s="101"/>
      <c r="AK713" s="101"/>
      <c r="AL713" s="101"/>
      <c r="AM713" s="101"/>
      <c r="AN713" s="101"/>
      <c r="AO713" s="101"/>
      <c r="AP713" s="101"/>
      <c r="AQ713" s="101"/>
      <c r="AR713" s="101"/>
      <c r="AS713" s="101"/>
      <c r="AT713" s="101"/>
      <c r="AU713" s="101"/>
      <c r="AV713" s="101"/>
      <c r="AW713" s="101"/>
      <c r="AX713" s="101"/>
      <c r="AY713" s="101"/>
      <c r="AZ713" s="101"/>
      <c r="BA713" s="101"/>
      <c r="BB713" s="101"/>
      <c r="BC713" s="101"/>
      <c r="BD713" s="101"/>
      <c r="BE713" s="101"/>
      <c r="BF713" s="101"/>
      <c r="BG713" s="101"/>
      <c r="BH713" s="101"/>
      <c r="BI713" s="101"/>
      <c r="BJ713" s="101"/>
      <c r="BK713" s="101"/>
      <c r="BL713" s="101"/>
      <c r="BM713" s="101"/>
      <c r="BN713" s="101"/>
      <c r="BO713" s="101"/>
      <c r="BP713" s="101"/>
      <c r="BQ713" s="101"/>
      <c r="BR713" s="101"/>
      <c r="BS713" s="101"/>
      <c r="BT713" s="101"/>
      <c r="BU713" s="101"/>
      <c r="BV713" s="101"/>
      <c r="BW713" s="101"/>
      <c r="BX713" s="101"/>
      <c r="BY713" s="101"/>
      <c r="BZ713" s="101"/>
      <c r="CA713" s="101"/>
      <c r="CB713" s="101"/>
      <c r="CC713" s="101"/>
      <c r="CD713" s="101"/>
      <c r="CE713" s="101"/>
      <c r="CF713" s="101"/>
      <c r="CG713" s="101"/>
      <c r="CH713" s="101"/>
      <c r="CI713" s="101"/>
      <c r="CJ713" s="101"/>
      <c r="CK713" s="101"/>
      <c r="CL713" s="101"/>
      <c r="CM713" s="101"/>
      <c r="CN713" s="101"/>
      <c r="CO713" s="101"/>
      <c r="CP713" s="101"/>
      <c r="CQ713" s="101"/>
      <c r="CR713" s="101"/>
      <c r="CS713" s="101"/>
      <c r="CT713" s="101"/>
      <c r="CU713" s="101"/>
      <c r="CV713" s="101"/>
      <c r="CW713" s="101"/>
      <c r="CX713" s="101"/>
      <c r="CY713" s="101"/>
      <c r="CZ713" s="101"/>
      <c r="DA713" s="101"/>
      <c r="DB713" s="101"/>
      <c r="DC713" s="101"/>
      <c r="DD713" s="101"/>
      <c r="DE713" s="101"/>
      <c r="DF713" s="101"/>
      <c r="DG713" s="101"/>
      <c r="DH713" s="101"/>
      <c r="DI713" s="101"/>
      <c r="DJ713" s="101"/>
      <c r="DK713" s="101"/>
      <c r="DL713" s="101"/>
      <c r="DM713" s="101"/>
      <c r="DN713" s="101"/>
      <c r="DO713" s="101"/>
      <c r="DP713" s="101"/>
      <c r="DQ713" s="101"/>
      <c r="DR713" s="101"/>
      <c r="DS713" s="101"/>
      <c r="DT713" s="101"/>
      <c r="DU713" s="101"/>
      <c r="DV713" s="101"/>
      <c r="DW713" s="101"/>
      <c r="DX713" s="101"/>
      <c r="DY713" s="101"/>
      <c r="DZ713" s="101"/>
      <c r="EA713" s="101"/>
      <c r="EB713" s="101"/>
      <c r="EC713" s="101"/>
      <c r="ED713" s="101"/>
      <c r="EE713" s="101"/>
      <c r="EF713" s="101"/>
      <c r="EG713" s="101"/>
      <c r="EH713" s="101"/>
      <c r="EI713" s="101"/>
      <c r="EJ713" s="101"/>
      <c r="EK713" s="101"/>
      <c r="EL713" s="101"/>
      <c r="EM713" s="101"/>
      <c r="EN713" s="101"/>
      <c r="EO713" s="101"/>
      <c r="EP713" s="101"/>
      <c r="EQ713" s="101"/>
      <c r="ER713" s="101"/>
      <c r="ES713" s="101"/>
      <c r="ET713" s="101"/>
      <c r="EU713" s="101"/>
      <c r="EV713" s="101"/>
      <c r="EW713" s="101"/>
      <c r="EX713" s="101"/>
      <c r="EY713" s="101"/>
      <c r="EZ713" s="101"/>
      <c r="FA713" s="101"/>
      <c r="FB713" s="101"/>
      <c r="FC713" s="101"/>
      <c r="FD713" s="101"/>
      <c r="FE713" s="101"/>
      <c r="FF713" s="101"/>
      <c r="JB713" s="369">
        <v>1700</v>
      </c>
      <c r="JI713" s="369">
        <v>1200</v>
      </c>
      <c r="JQ713" s="369">
        <v>850</v>
      </c>
      <c r="JX713" s="369">
        <v>2200</v>
      </c>
      <c r="KA713" s="369"/>
      <c r="KE713" s="369"/>
      <c r="KL713" s="369">
        <v>1700</v>
      </c>
      <c r="KS713" s="369">
        <v>800</v>
      </c>
    </row>
    <row r="714" spans="1:311" s="17" customFormat="1" ht="21.75" customHeight="1">
      <c r="A714" s="86" t="s">
        <v>207</v>
      </c>
      <c r="B714" s="693" t="s">
        <v>217</v>
      </c>
      <c r="C714" s="4" t="s">
        <v>218</v>
      </c>
      <c r="D714" s="2" t="s">
        <v>36</v>
      </c>
      <c r="E714" s="155"/>
      <c r="F714" s="155"/>
      <c r="G714" s="705" t="s">
        <v>243</v>
      </c>
      <c r="H714" s="797">
        <v>6000</v>
      </c>
      <c r="I714" s="497">
        <f t="shared" si="114"/>
        <v>6000</v>
      </c>
      <c r="J714" s="90">
        <f t="shared" si="115"/>
        <v>6000</v>
      </c>
      <c r="K714" s="155"/>
      <c r="L714" s="159">
        <v>45344</v>
      </c>
      <c r="M714" s="159">
        <v>45372</v>
      </c>
      <c r="N714" s="195" t="s">
        <v>237</v>
      </c>
      <c r="O714" s="155"/>
      <c r="P714" s="155"/>
      <c r="Q714" s="155"/>
      <c r="R714" s="155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101"/>
      <c r="AP714" s="101"/>
      <c r="AQ714" s="101"/>
      <c r="AR714" s="101"/>
      <c r="AS714" s="101"/>
      <c r="AT714" s="101"/>
      <c r="AU714" s="101"/>
      <c r="AV714" s="101"/>
      <c r="AW714" s="101"/>
      <c r="AX714" s="101"/>
      <c r="AY714" s="101"/>
      <c r="AZ714" s="101"/>
      <c r="BA714" s="101"/>
      <c r="BB714" s="101"/>
      <c r="BC714" s="101"/>
      <c r="BD714" s="101"/>
      <c r="BE714" s="101"/>
      <c r="BF714" s="101"/>
      <c r="BG714" s="101"/>
      <c r="BH714" s="101"/>
      <c r="BI714" s="101"/>
      <c r="BJ714" s="101"/>
      <c r="BK714" s="101"/>
      <c r="BL714" s="101"/>
      <c r="BM714" s="101"/>
      <c r="BN714" s="101"/>
      <c r="BO714" s="101"/>
      <c r="BP714" s="101"/>
      <c r="BQ714" s="101"/>
      <c r="BR714" s="101"/>
      <c r="BS714" s="101"/>
      <c r="BT714" s="101"/>
      <c r="BU714" s="101"/>
      <c r="BV714" s="101"/>
      <c r="BW714" s="101"/>
      <c r="BX714" s="101"/>
      <c r="BY714" s="101"/>
      <c r="BZ714" s="101"/>
      <c r="CA714" s="101"/>
      <c r="CB714" s="101"/>
      <c r="CC714" s="101"/>
      <c r="CD714" s="101"/>
      <c r="CE714" s="101"/>
      <c r="CF714" s="101"/>
      <c r="CG714" s="101"/>
      <c r="CH714" s="101"/>
      <c r="CI714" s="101"/>
      <c r="CJ714" s="101"/>
      <c r="CK714" s="101"/>
      <c r="CL714" s="101"/>
      <c r="CM714" s="101"/>
      <c r="CN714" s="101"/>
      <c r="CO714" s="101"/>
      <c r="CP714" s="101"/>
      <c r="CQ714" s="101"/>
      <c r="CR714" s="101"/>
      <c r="CS714" s="101"/>
      <c r="CT714" s="101"/>
      <c r="CU714" s="101"/>
      <c r="CV714" s="101"/>
      <c r="CW714" s="101"/>
      <c r="CX714" s="101"/>
      <c r="CY714" s="101"/>
      <c r="CZ714" s="101"/>
      <c r="DA714" s="101"/>
      <c r="DB714" s="101"/>
      <c r="DC714" s="101"/>
      <c r="DD714" s="101"/>
      <c r="DE714" s="101"/>
      <c r="DF714" s="101"/>
      <c r="DG714" s="101"/>
      <c r="DH714" s="101"/>
      <c r="DI714" s="101"/>
      <c r="DJ714" s="101"/>
      <c r="DK714" s="101"/>
      <c r="DL714" s="101"/>
      <c r="DM714" s="101"/>
      <c r="DN714" s="101"/>
      <c r="DO714" s="101"/>
      <c r="DP714" s="101"/>
      <c r="DQ714" s="101"/>
      <c r="DR714" s="101"/>
      <c r="DS714" s="101"/>
      <c r="DT714" s="101"/>
      <c r="DU714" s="101"/>
      <c r="DV714" s="101"/>
      <c r="DW714" s="101"/>
      <c r="DX714" s="101"/>
      <c r="DY714" s="101"/>
      <c r="DZ714" s="101"/>
      <c r="EA714" s="101"/>
      <c r="EB714" s="101"/>
      <c r="EC714" s="101"/>
      <c r="ED714" s="101"/>
      <c r="EE714" s="101"/>
      <c r="EF714" s="101"/>
      <c r="EG714" s="101"/>
      <c r="EH714" s="101"/>
      <c r="EI714" s="101"/>
      <c r="EJ714" s="101"/>
      <c r="EK714" s="101"/>
      <c r="EL714" s="101"/>
      <c r="EM714" s="101"/>
      <c r="EN714" s="101"/>
      <c r="EO714" s="101"/>
      <c r="EP714" s="101"/>
      <c r="EQ714" s="101"/>
      <c r="ER714" s="101"/>
      <c r="ES714" s="101"/>
      <c r="ET714" s="101"/>
      <c r="EU714" s="101"/>
      <c r="EV714" s="101"/>
      <c r="EW714" s="101"/>
      <c r="EX714" s="101"/>
      <c r="EY714" s="101"/>
      <c r="EZ714" s="101"/>
      <c r="FA714" s="101"/>
      <c r="FB714" s="101"/>
      <c r="FC714" s="101"/>
      <c r="FD714" s="101"/>
      <c r="FE714" s="101"/>
      <c r="FF714" s="101"/>
      <c r="JB714" s="369">
        <v>1200</v>
      </c>
      <c r="JI714" s="369">
        <v>1200</v>
      </c>
      <c r="JQ714" s="369">
        <v>600</v>
      </c>
      <c r="JX714" s="369">
        <v>1200</v>
      </c>
      <c r="KA714" s="369"/>
      <c r="KE714" s="369"/>
      <c r="KL714" s="369">
        <v>1200</v>
      </c>
      <c r="KS714" s="369">
        <v>600</v>
      </c>
    </row>
    <row r="715" spans="1:311" s="17" customFormat="1" ht="21.75" customHeight="1">
      <c r="A715" s="86" t="s">
        <v>207</v>
      </c>
      <c r="B715" s="694" t="s">
        <v>233</v>
      </c>
      <c r="C715" s="4" t="s">
        <v>220</v>
      </c>
      <c r="D715" s="2" t="s">
        <v>36</v>
      </c>
      <c r="E715" s="155"/>
      <c r="F715" s="155"/>
      <c r="G715" s="705" t="s">
        <v>243</v>
      </c>
      <c r="H715" s="797">
        <v>6000</v>
      </c>
      <c r="I715" s="497">
        <f t="shared" si="114"/>
        <v>6000</v>
      </c>
      <c r="J715" s="90">
        <f t="shared" si="115"/>
        <v>6000</v>
      </c>
      <c r="K715" s="155"/>
      <c r="L715" s="159">
        <v>45344</v>
      </c>
      <c r="M715" s="159">
        <v>45372</v>
      </c>
      <c r="N715" s="195" t="s">
        <v>237</v>
      </c>
      <c r="O715" s="155"/>
      <c r="P715" s="155"/>
      <c r="Q715" s="155"/>
      <c r="R715" s="155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  <c r="AD715" s="101"/>
      <c r="AE715" s="101"/>
      <c r="AF715" s="101"/>
      <c r="AG715" s="101"/>
      <c r="AH715" s="101"/>
      <c r="AI715" s="101"/>
      <c r="AJ715" s="101"/>
      <c r="AK715" s="101"/>
      <c r="AL715" s="101"/>
      <c r="AM715" s="101"/>
      <c r="AN715" s="101"/>
      <c r="AO715" s="101"/>
      <c r="AP715" s="101"/>
      <c r="AQ715" s="101"/>
      <c r="AR715" s="101"/>
      <c r="AS715" s="101"/>
      <c r="AT715" s="101"/>
      <c r="AU715" s="101"/>
      <c r="AV715" s="101"/>
      <c r="AW715" s="101"/>
      <c r="AX715" s="101"/>
      <c r="AY715" s="101"/>
      <c r="AZ715" s="101"/>
      <c r="BA715" s="101"/>
      <c r="BB715" s="101"/>
      <c r="BC715" s="101"/>
      <c r="BD715" s="101"/>
      <c r="BE715" s="101"/>
      <c r="BF715" s="101"/>
      <c r="BG715" s="101"/>
      <c r="BH715" s="101"/>
      <c r="BI715" s="101"/>
      <c r="BJ715" s="101"/>
      <c r="BK715" s="101"/>
      <c r="BL715" s="101"/>
      <c r="BM715" s="101"/>
      <c r="BN715" s="101"/>
      <c r="BO715" s="101"/>
      <c r="BP715" s="101"/>
      <c r="BQ715" s="101"/>
      <c r="BR715" s="101"/>
      <c r="BS715" s="101"/>
      <c r="BT715" s="101"/>
      <c r="BU715" s="101"/>
      <c r="BV715" s="101"/>
      <c r="BW715" s="101"/>
      <c r="BX715" s="101"/>
      <c r="BY715" s="101"/>
      <c r="BZ715" s="101"/>
      <c r="CA715" s="101"/>
      <c r="CB715" s="101"/>
      <c r="CC715" s="101"/>
      <c r="CD715" s="101"/>
      <c r="CE715" s="101"/>
      <c r="CF715" s="101"/>
      <c r="CG715" s="101"/>
      <c r="CH715" s="101"/>
      <c r="CI715" s="101"/>
      <c r="CJ715" s="101"/>
      <c r="CK715" s="101"/>
      <c r="CL715" s="101"/>
      <c r="CM715" s="101"/>
      <c r="CN715" s="101"/>
      <c r="CO715" s="101"/>
      <c r="CP715" s="101"/>
      <c r="CQ715" s="101"/>
      <c r="CR715" s="101"/>
      <c r="CS715" s="101"/>
      <c r="CT715" s="101"/>
      <c r="CU715" s="101"/>
      <c r="CV715" s="101"/>
      <c r="CW715" s="101"/>
      <c r="CX715" s="101"/>
      <c r="CY715" s="101"/>
      <c r="CZ715" s="101"/>
      <c r="DA715" s="101"/>
      <c r="DB715" s="101"/>
      <c r="DC715" s="101"/>
      <c r="DD715" s="101"/>
      <c r="DE715" s="101"/>
      <c r="DF715" s="101"/>
      <c r="DG715" s="101"/>
      <c r="DH715" s="101"/>
      <c r="DI715" s="101"/>
      <c r="DJ715" s="101"/>
      <c r="DK715" s="101"/>
      <c r="DL715" s="101"/>
      <c r="DM715" s="101"/>
      <c r="DN715" s="101"/>
      <c r="DO715" s="101"/>
      <c r="DP715" s="101"/>
      <c r="DQ715" s="101"/>
      <c r="DR715" s="101"/>
      <c r="DS715" s="101"/>
      <c r="DT715" s="101"/>
      <c r="DU715" s="101"/>
      <c r="DV715" s="101"/>
      <c r="DW715" s="101"/>
      <c r="DX715" s="101"/>
      <c r="DY715" s="101"/>
      <c r="DZ715" s="101"/>
      <c r="EA715" s="101"/>
      <c r="EB715" s="101"/>
      <c r="EC715" s="101"/>
      <c r="ED715" s="101"/>
      <c r="EE715" s="101"/>
      <c r="EF715" s="101"/>
      <c r="EG715" s="101"/>
      <c r="EH715" s="101"/>
      <c r="EI715" s="101"/>
      <c r="EJ715" s="101"/>
      <c r="EK715" s="101"/>
      <c r="EL715" s="101"/>
      <c r="EM715" s="101"/>
      <c r="EN715" s="101"/>
      <c r="EO715" s="101"/>
      <c r="EP715" s="101"/>
      <c r="EQ715" s="101"/>
      <c r="ER715" s="101"/>
      <c r="ES715" s="101"/>
      <c r="ET715" s="101"/>
      <c r="EU715" s="101"/>
      <c r="EV715" s="101"/>
      <c r="EW715" s="101"/>
      <c r="EX715" s="101"/>
      <c r="EY715" s="101"/>
      <c r="EZ715" s="101"/>
      <c r="FA715" s="101"/>
      <c r="FB715" s="101"/>
      <c r="FC715" s="101"/>
      <c r="FD715" s="101"/>
      <c r="FE715" s="101"/>
      <c r="FF715" s="101"/>
      <c r="JB715" s="369">
        <v>1200</v>
      </c>
      <c r="JI715" s="369">
        <v>1200</v>
      </c>
      <c r="JQ715" s="369">
        <v>600</v>
      </c>
      <c r="JX715" s="369">
        <v>500</v>
      </c>
      <c r="KA715" s="369"/>
      <c r="KE715" s="369"/>
      <c r="KL715" s="369">
        <v>1200</v>
      </c>
      <c r="KS715" s="369">
        <v>1300</v>
      </c>
    </row>
    <row r="716" spans="1:311" s="17" customFormat="1" ht="21.75" customHeight="1">
      <c r="A716" s="86" t="s">
        <v>207</v>
      </c>
      <c r="B716" s="691" t="s">
        <v>234</v>
      </c>
      <c r="C716" s="4" t="s">
        <v>222</v>
      </c>
      <c r="D716" s="2" t="s">
        <v>36</v>
      </c>
      <c r="E716" s="155"/>
      <c r="F716" s="155"/>
      <c r="G716" s="705" t="s">
        <v>243</v>
      </c>
      <c r="H716" s="797">
        <v>7500</v>
      </c>
      <c r="I716" s="497">
        <f t="shared" si="114"/>
        <v>7500</v>
      </c>
      <c r="J716" s="90">
        <f t="shared" si="115"/>
        <v>7500</v>
      </c>
      <c r="K716" s="155"/>
      <c r="L716" s="159">
        <v>45344</v>
      </c>
      <c r="M716" s="159">
        <v>45372</v>
      </c>
      <c r="N716" s="195" t="s">
        <v>237</v>
      </c>
      <c r="O716" s="155"/>
      <c r="P716" s="155"/>
      <c r="Q716" s="155"/>
      <c r="R716" s="155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  <c r="AD716" s="101"/>
      <c r="AE716" s="101"/>
      <c r="AF716" s="101"/>
      <c r="AG716" s="101"/>
      <c r="AH716" s="101"/>
      <c r="AI716" s="101"/>
      <c r="AJ716" s="101"/>
      <c r="AK716" s="101"/>
      <c r="AL716" s="101"/>
      <c r="AM716" s="101"/>
      <c r="AN716" s="101"/>
      <c r="AO716" s="101"/>
      <c r="AP716" s="101"/>
      <c r="AQ716" s="101"/>
      <c r="AR716" s="101"/>
      <c r="AS716" s="101"/>
      <c r="AT716" s="101"/>
      <c r="AU716" s="101"/>
      <c r="AV716" s="101"/>
      <c r="AW716" s="101"/>
      <c r="AX716" s="101"/>
      <c r="AY716" s="101"/>
      <c r="AZ716" s="101"/>
      <c r="BA716" s="101"/>
      <c r="BB716" s="101"/>
      <c r="BC716" s="101"/>
      <c r="BD716" s="101"/>
      <c r="BE716" s="101"/>
      <c r="BF716" s="101"/>
      <c r="BG716" s="101"/>
      <c r="BH716" s="101"/>
      <c r="BI716" s="101"/>
      <c r="BJ716" s="101"/>
      <c r="BK716" s="101"/>
      <c r="BL716" s="101"/>
      <c r="BM716" s="101"/>
      <c r="BN716" s="101"/>
      <c r="BO716" s="101"/>
      <c r="BP716" s="101"/>
      <c r="BQ716" s="101"/>
      <c r="BR716" s="101"/>
      <c r="BS716" s="101"/>
      <c r="BT716" s="101"/>
      <c r="BU716" s="101"/>
      <c r="BV716" s="101"/>
      <c r="BW716" s="101"/>
      <c r="BX716" s="101"/>
      <c r="BY716" s="101"/>
      <c r="BZ716" s="101"/>
      <c r="CA716" s="101"/>
      <c r="CB716" s="101"/>
      <c r="CC716" s="101"/>
      <c r="CD716" s="101"/>
      <c r="CE716" s="101"/>
      <c r="CF716" s="101"/>
      <c r="CG716" s="101"/>
      <c r="CH716" s="101"/>
      <c r="CI716" s="101"/>
      <c r="CJ716" s="101"/>
      <c r="CK716" s="101"/>
      <c r="CL716" s="101"/>
      <c r="CM716" s="101"/>
      <c r="CN716" s="101"/>
      <c r="CO716" s="101"/>
      <c r="CP716" s="101"/>
      <c r="CQ716" s="101"/>
      <c r="CR716" s="101"/>
      <c r="CS716" s="101"/>
      <c r="CT716" s="101"/>
      <c r="CU716" s="101"/>
      <c r="CV716" s="101"/>
      <c r="CW716" s="101"/>
      <c r="CX716" s="101"/>
      <c r="CY716" s="101"/>
      <c r="CZ716" s="101"/>
      <c r="DA716" s="101"/>
      <c r="DB716" s="101"/>
      <c r="DC716" s="101"/>
      <c r="DD716" s="101"/>
      <c r="DE716" s="101"/>
      <c r="DF716" s="101"/>
      <c r="DG716" s="101"/>
      <c r="DH716" s="101"/>
      <c r="DI716" s="101"/>
      <c r="DJ716" s="101"/>
      <c r="DK716" s="101"/>
      <c r="DL716" s="101"/>
      <c r="DM716" s="101"/>
      <c r="DN716" s="101"/>
      <c r="DO716" s="101"/>
      <c r="DP716" s="101"/>
      <c r="DQ716" s="101"/>
      <c r="DR716" s="101"/>
      <c r="DS716" s="101"/>
      <c r="DT716" s="101"/>
      <c r="DU716" s="101"/>
      <c r="DV716" s="101"/>
      <c r="DW716" s="101"/>
      <c r="DX716" s="101"/>
      <c r="DY716" s="101"/>
      <c r="DZ716" s="101"/>
      <c r="EA716" s="101"/>
      <c r="EB716" s="101"/>
      <c r="EC716" s="101"/>
      <c r="ED716" s="101"/>
      <c r="EE716" s="101"/>
      <c r="EF716" s="101"/>
      <c r="EG716" s="101"/>
      <c r="EH716" s="101"/>
      <c r="EI716" s="101"/>
      <c r="EJ716" s="101"/>
      <c r="EK716" s="101"/>
      <c r="EL716" s="101"/>
      <c r="EM716" s="101"/>
      <c r="EN716" s="101"/>
      <c r="EO716" s="101"/>
      <c r="EP716" s="101"/>
      <c r="EQ716" s="101"/>
      <c r="ER716" s="101"/>
      <c r="ES716" s="101"/>
      <c r="ET716" s="101"/>
      <c r="EU716" s="101"/>
      <c r="EV716" s="101"/>
      <c r="EW716" s="101"/>
      <c r="EX716" s="101"/>
      <c r="EY716" s="101"/>
      <c r="EZ716" s="101"/>
      <c r="FA716" s="101"/>
      <c r="FB716" s="101"/>
      <c r="FC716" s="101"/>
      <c r="FD716" s="101"/>
      <c r="FE716" s="101"/>
      <c r="FF716" s="101"/>
      <c r="JB716" s="369">
        <v>1500</v>
      </c>
      <c r="JI716" s="369">
        <v>1200</v>
      </c>
      <c r="JQ716" s="369">
        <v>700</v>
      </c>
      <c r="JX716" s="369">
        <v>1800</v>
      </c>
      <c r="KA716" s="369"/>
      <c r="KE716" s="369"/>
      <c r="KL716" s="369">
        <v>1500</v>
      </c>
      <c r="KS716" s="369">
        <v>800</v>
      </c>
    </row>
    <row r="717" spans="1:311" s="17" customFormat="1" ht="21.75" customHeight="1">
      <c r="A717" s="152" t="s">
        <v>223</v>
      </c>
      <c r="B717" s="155"/>
      <c r="C717" s="155"/>
      <c r="D717" s="155"/>
      <c r="E717" s="155"/>
      <c r="F717" s="155"/>
      <c r="G717" s="155"/>
      <c r="H717" s="497">
        <f>SUM(H710:H716)</f>
        <v>67000</v>
      </c>
      <c r="I717" s="497">
        <f>SUM(I710:I716)</f>
        <v>66950</v>
      </c>
      <c r="J717" s="90">
        <f t="shared" si="115"/>
        <v>0</v>
      </c>
      <c r="K717" s="155"/>
      <c r="L717" s="155"/>
      <c r="M717" s="155"/>
      <c r="N717" s="155"/>
      <c r="O717" s="155"/>
      <c r="P717" s="155"/>
      <c r="Q717" s="155"/>
      <c r="R717" s="155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  <c r="AD717" s="101"/>
      <c r="AE717" s="101"/>
      <c r="AF717" s="101"/>
      <c r="AG717" s="101"/>
      <c r="AH717" s="101"/>
      <c r="AI717" s="101"/>
      <c r="AJ717" s="101"/>
      <c r="AK717" s="101"/>
      <c r="AL717" s="101"/>
      <c r="AM717" s="101"/>
      <c r="AN717" s="101"/>
      <c r="AO717" s="101"/>
      <c r="AP717" s="101"/>
      <c r="AQ717" s="101"/>
      <c r="AR717" s="101"/>
      <c r="AS717" s="101"/>
      <c r="AT717" s="101"/>
      <c r="AU717" s="101"/>
      <c r="AV717" s="101"/>
      <c r="AW717" s="101"/>
      <c r="AX717" s="101"/>
      <c r="AY717" s="101"/>
      <c r="AZ717" s="101"/>
      <c r="BA717" s="101"/>
      <c r="BB717" s="101"/>
      <c r="BC717" s="101"/>
      <c r="BD717" s="101"/>
      <c r="BE717" s="101"/>
      <c r="BF717" s="101"/>
      <c r="BG717" s="101"/>
      <c r="BH717" s="101"/>
      <c r="BI717" s="101"/>
      <c r="BJ717" s="101"/>
      <c r="BK717" s="101"/>
      <c r="BL717" s="101"/>
      <c r="BM717" s="101"/>
      <c r="BN717" s="101"/>
      <c r="BO717" s="101"/>
      <c r="BP717" s="101"/>
      <c r="BQ717" s="101"/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101"/>
      <c r="CH717" s="101"/>
      <c r="CI717" s="101"/>
      <c r="CJ717" s="101"/>
      <c r="CK717" s="101"/>
      <c r="CL717" s="101"/>
      <c r="CM717" s="101"/>
      <c r="CN717" s="101"/>
      <c r="CO717" s="101"/>
      <c r="CP717" s="101"/>
      <c r="CQ717" s="101"/>
      <c r="CR717" s="101"/>
      <c r="CS717" s="101"/>
      <c r="CT717" s="101"/>
      <c r="CU717" s="101"/>
      <c r="CV717" s="101"/>
      <c r="CW717" s="101"/>
      <c r="CX717" s="101"/>
      <c r="CY717" s="101"/>
      <c r="CZ717" s="101"/>
      <c r="DA717" s="101"/>
      <c r="DB717" s="101"/>
      <c r="DC717" s="101"/>
      <c r="DD717" s="101"/>
      <c r="DE717" s="101"/>
      <c r="DF717" s="101"/>
      <c r="DG717" s="101"/>
      <c r="DH717" s="101"/>
      <c r="DI717" s="101"/>
      <c r="DJ717" s="101"/>
      <c r="DK717" s="101"/>
      <c r="DL717" s="101"/>
      <c r="DM717" s="101"/>
      <c r="DN717" s="101"/>
      <c r="DO717" s="101"/>
      <c r="DP717" s="101"/>
      <c r="DQ717" s="101"/>
      <c r="DR717" s="101"/>
      <c r="DS717" s="101"/>
      <c r="DT717" s="101"/>
      <c r="DU717" s="101"/>
      <c r="DV717" s="101"/>
      <c r="DW717" s="101"/>
      <c r="DX717" s="101"/>
      <c r="DY717" s="101"/>
      <c r="DZ717" s="101"/>
      <c r="EA717" s="101"/>
      <c r="EB717" s="101"/>
      <c r="EC717" s="101"/>
      <c r="ED717" s="101"/>
      <c r="EE717" s="101"/>
      <c r="EF717" s="101"/>
      <c r="EG717" s="101"/>
      <c r="EH717" s="101"/>
      <c r="EI717" s="101"/>
      <c r="EJ717" s="101"/>
      <c r="EK717" s="101"/>
      <c r="EL717" s="101"/>
      <c r="EM717" s="101"/>
      <c r="EN717" s="101"/>
      <c r="EO717" s="101"/>
      <c r="EP717" s="101"/>
      <c r="EQ717" s="101"/>
      <c r="ER717" s="101"/>
      <c r="ES717" s="101"/>
      <c r="ET717" s="101"/>
      <c r="EU717" s="101"/>
      <c r="EV717" s="101"/>
      <c r="EW717" s="101"/>
      <c r="EX717" s="101"/>
      <c r="EY717" s="101"/>
      <c r="EZ717" s="101"/>
      <c r="FA717" s="101"/>
      <c r="FB717" s="101"/>
      <c r="FC717" s="101"/>
      <c r="FD717" s="101"/>
      <c r="FE717" s="101"/>
      <c r="FF717" s="101"/>
    </row>
    <row r="718" spans="1:311" s="17" customFormat="1" ht="21.75" customHeight="1">
      <c r="A718" s="86" t="s">
        <v>207</v>
      </c>
      <c r="B718" s="692" t="s">
        <v>208</v>
      </c>
      <c r="C718" s="4" t="s">
        <v>209</v>
      </c>
      <c r="D718" s="2" t="s">
        <v>36</v>
      </c>
      <c r="E718" s="155"/>
      <c r="F718" s="155"/>
      <c r="G718" s="705" t="s">
        <v>244</v>
      </c>
      <c r="H718" s="797">
        <v>1000</v>
      </c>
      <c r="I718" s="497">
        <f>SUM(AD718:KZ718)</f>
        <v>1000</v>
      </c>
      <c r="J718" s="90">
        <f>SUM(O718:LS718)</f>
        <v>1000</v>
      </c>
      <c r="K718" s="155"/>
      <c r="L718" s="159">
        <v>45370</v>
      </c>
      <c r="M718" s="159">
        <v>45403</v>
      </c>
      <c r="N718" s="195" t="s">
        <v>237</v>
      </c>
      <c r="O718" s="155"/>
      <c r="P718" s="155"/>
      <c r="Q718" s="155"/>
      <c r="R718" s="155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  <c r="AD718" s="101"/>
      <c r="AE718" s="101"/>
      <c r="AF718" s="101"/>
      <c r="AG718" s="101"/>
      <c r="AH718" s="101"/>
      <c r="AI718" s="101"/>
      <c r="AJ718" s="101"/>
      <c r="AK718" s="101"/>
      <c r="AL718" s="101"/>
      <c r="AM718" s="101"/>
      <c r="AN718" s="101"/>
      <c r="AO718" s="101"/>
      <c r="AP718" s="101"/>
      <c r="AQ718" s="101"/>
      <c r="AR718" s="101"/>
      <c r="AS718" s="101"/>
      <c r="AT718" s="101"/>
      <c r="AU718" s="101"/>
      <c r="AV718" s="101"/>
      <c r="AW718" s="101"/>
      <c r="AX718" s="101"/>
      <c r="AY718" s="101"/>
      <c r="AZ718" s="101"/>
      <c r="BA718" s="101"/>
      <c r="BB718" s="101"/>
      <c r="BC718" s="101"/>
      <c r="BD718" s="101"/>
      <c r="BE718" s="101"/>
      <c r="BF718" s="101"/>
      <c r="BG718" s="101"/>
      <c r="BH718" s="101"/>
      <c r="BI718" s="101"/>
      <c r="BJ718" s="101"/>
      <c r="BK718" s="101"/>
      <c r="BL718" s="101"/>
      <c r="BM718" s="101"/>
      <c r="BN718" s="101"/>
      <c r="BO718" s="101"/>
      <c r="BP718" s="101"/>
      <c r="BQ718" s="101"/>
      <c r="BR718" s="101"/>
      <c r="BS718" s="101"/>
      <c r="BT718" s="101"/>
      <c r="BU718" s="101"/>
      <c r="BV718" s="101"/>
      <c r="BW718" s="101"/>
      <c r="BX718" s="101"/>
      <c r="BY718" s="101"/>
      <c r="BZ718" s="101"/>
      <c r="CA718" s="101"/>
      <c r="CB718" s="101"/>
      <c r="CC718" s="101"/>
      <c r="CD718" s="101"/>
      <c r="CE718" s="101"/>
      <c r="CF718" s="101"/>
      <c r="CG718" s="101"/>
      <c r="CH718" s="101"/>
      <c r="CI718" s="101"/>
      <c r="CJ718" s="101"/>
      <c r="CK718" s="101"/>
      <c r="CL718" s="101"/>
      <c r="CM718" s="101"/>
      <c r="CN718" s="101"/>
      <c r="CO718" s="101"/>
      <c r="CP718" s="101"/>
      <c r="CQ718" s="101"/>
      <c r="CR718" s="101"/>
      <c r="CS718" s="101"/>
      <c r="CT718" s="101"/>
      <c r="CU718" s="101"/>
      <c r="CV718" s="101"/>
      <c r="CW718" s="101"/>
      <c r="CX718" s="101"/>
      <c r="CY718" s="101"/>
      <c r="CZ718" s="101"/>
      <c r="DA718" s="101"/>
      <c r="DB718" s="101"/>
      <c r="DC718" s="101"/>
      <c r="DD718" s="101"/>
      <c r="DE718" s="101"/>
      <c r="DF718" s="101"/>
      <c r="DG718" s="101"/>
      <c r="DH718" s="101"/>
      <c r="DI718" s="101"/>
      <c r="DJ718" s="101"/>
      <c r="DK718" s="101"/>
      <c r="DL718" s="101"/>
      <c r="DM718" s="101"/>
      <c r="DN718" s="101"/>
      <c r="DO718" s="101"/>
      <c r="DP718" s="101"/>
      <c r="DQ718" s="101"/>
      <c r="DR718" s="101"/>
      <c r="DS718" s="101"/>
      <c r="DT718" s="101"/>
      <c r="DU718" s="101"/>
      <c r="DV718" s="101"/>
      <c r="DW718" s="101"/>
      <c r="DX718" s="101"/>
      <c r="DY718" s="101"/>
      <c r="DZ718" s="101"/>
      <c r="EA718" s="101"/>
      <c r="EB718" s="101"/>
      <c r="EC718" s="101"/>
      <c r="ED718" s="101"/>
      <c r="EE718" s="101"/>
      <c r="EF718" s="101"/>
      <c r="EG718" s="101"/>
      <c r="EH718" s="101"/>
      <c r="EI718" s="101"/>
      <c r="EJ718" s="101"/>
      <c r="EK718" s="101"/>
      <c r="EL718" s="101"/>
      <c r="EM718" s="101"/>
      <c r="EN718" s="101"/>
      <c r="EO718" s="101"/>
      <c r="EP718" s="101"/>
      <c r="EQ718" s="101"/>
      <c r="ER718" s="101"/>
      <c r="ES718" s="101"/>
      <c r="ET718" s="101"/>
      <c r="EU718" s="101"/>
      <c r="EV718" s="101"/>
      <c r="EW718" s="101"/>
      <c r="EX718" s="101"/>
      <c r="EY718" s="101"/>
      <c r="EZ718" s="101"/>
      <c r="FA718" s="101"/>
      <c r="FB718" s="101"/>
      <c r="FC718" s="101"/>
      <c r="FD718" s="101"/>
      <c r="FE718" s="101"/>
      <c r="FF718" s="101"/>
      <c r="KY718" s="797">
        <v>1000</v>
      </c>
    </row>
    <row r="719" spans="1:311" s="17" customFormat="1" ht="21.75" customHeight="1">
      <c r="A719" s="86" t="s">
        <v>207</v>
      </c>
      <c r="B719" s="693" t="s">
        <v>211</v>
      </c>
      <c r="C719" s="4" t="s">
        <v>212</v>
      </c>
      <c r="D719" s="2" t="s">
        <v>36</v>
      </c>
      <c r="E719" s="155"/>
      <c r="F719" s="155"/>
      <c r="G719" s="705" t="s">
        <v>244</v>
      </c>
      <c r="H719" s="797">
        <v>3000</v>
      </c>
      <c r="I719" s="497">
        <f t="shared" ref="I719:I724" si="116">SUM(AD719:KZ719)</f>
        <v>3000</v>
      </c>
      <c r="J719" s="90">
        <f t="shared" ref="J719:J724" si="117">SUM(O719:LS719)</f>
        <v>3000</v>
      </c>
      <c r="K719" s="155"/>
      <c r="L719" s="159">
        <v>45370</v>
      </c>
      <c r="M719" s="159">
        <v>45403</v>
      </c>
      <c r="N719" s="195" t="s">
        <v>237</v>
      </c>
      <c r="O719" s="155"/>
      <c r="P719" s="155"/>
      <c r="Q719" s="155"/>
      <c r="R719" s="155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  <c r="AD719" s="101"/>
      <c r="AE719" s="101"/>
      <c r="AF719" s="101"/>
      <c r="AG719" s="101"/>
      <c r="AH719" s="101"/>
      <c r="AI719" s="101"/>
      <c r="AJ719" s="101"/>
      <c r="AK719" s="101"/>
      <c r="AL719" s="101"/>
      <c r="AM719" s="101"/>
      <c r="AN719" s="101"/>
      <c r="AO719" s="101"/>
      <c r="AP719" s="101"/>
      <c r="AQ719" s="101"/>
      <c r="AR719" s="101"/>
      <c r="AS719" s="101"/>
      <c r="AT719" s="101"/>
      <c r="AU719" s="101"/>
      <c r="AV719" s="101"/>
      <c r="AW719" s="101"/>
      <c r="AX719" s="101"/>
      <c r="AY719" s="101"/>
      <c r="AZ719" s="101"/>
      <c r="BA719" s="101"/>
      <c r="BB719" s="101"/>
      <c r="BC719" s="101"/>
      <c r="BD719" s="101"/>
      <c r="BE719" s="101"/>
      <c r="BF719" s="101"/>
      <c r="BG719" s="101"/>
      <c r="BH719" s="101"/>
      <c r="BI719" s="101"/>
      <c r="BJ719" s="101"/>
      <c r="BK719" s="101"/>
      <c r="BL719" s="101"/>
      <c r="BM719" s="101"/>
      <c r="BN719" s="101"/>
      <c r="BO719" s="101"/>
      <c r="BP719" s="101"/>
      <c r="BQ719" s="101"/>
      <c r="BR719" s="101"/>
      <c r="BS719" s="101"/>
      <c r="BT719" s="101"/>
      <c r="BU719" s="101"/>
      <c r="BV719" s="101"/>
      <c r="BW719" s="101"/>
      <c r="BX719" s="101"/>
      <c r="BY719" s="101"/>
      <c r="BZ719" s="101"/>
      <c r="CA719" s="101"/>
      <c r="CB719" s="101"/>
      <c r="CC719" s="101"/>
      <c r="CD719" s="101"/>
      <c r="CE719" s="101"/>
      <c r="CF719" s="101"/>
      <c r="CG719" s="101"/>
      <c r="CH719" s="101"/>
      <c r="CI719" s="101"/>
      <c r="CJ719" s="101"/>
      <c r="CK719" s="101"/>
      <c r="CL719" s="101"/>
      <c r="CM719" s="101"/>
      <c r="CN719" s="101"/>
      <c r="CO719" s="101"/>
      <c r="CP719" s="101"/>
      <c r="CQ719" s="101"/>
      <c r="CR719" s="101"/>
      <c r="CS719" s="101"/>
      <c r="CT719" s="101"/>
      <c r="CU719" s="101"/>
      <c r="CV719" s="101"/>
      <c r="CW719" s="101"/>
      <c r="CX719" s="101"/>
      <c r="CY719" s="101"/>
      <c r="CZ719" s="101"/>
      <c r="DA719" s="101"/>
      <c r="DB719" s="101"/>
      <c r="DC719" s="101"/>
      <c r="DD719" s="101"/>
      <c r="DE719" s="101"/>
      <c r="DF719" s="101"/>
      <c r="DG719" s="101"/>
      <c r="DH719" s="101"/>
      <c r="DI719" s="101"/>
      <c r="DJ719" s="101"/>
      <c r="DK719" s="101"/>
      <c r="DL719" s="101"/>
      <c r="DM719" s="101"/>
      <c r="DN719" s="101"/>
      <c r="DO719" s="101"/>
      <c r="DP719" s="101"/>
      <c r="DQ719" s="101"/>
      <c r="DR719" s="101"/>
      <c r="DS719" s="101"/>
      <c r="DT719" s="101"/>
      <c r="DU719" s="101"/>
      <c r="DV719" s="101"/>
      <c r="DW719" s="101"/>
      <c r="DX719" s="101"/>
      <c r="DY719" s="101"/>
      <c r="DZ719" s="101"/>
      <c r="EA719" s="101"/>
      <c r="EB719" s="101"/>
      <c r="EC719" s="101"/>
      <c r="ED719" s="101"/>
      <c r="EE719" s="101"/>
      <c r="EF719" s="101"/>
      <c r="EG719" s="101"/>
      <c r="EH719" s="101"/>
      <c r="EI719" s="101"/>
      <c r="EJ719" s="101"/>
      <c r="EK719" s="101"/>
      <c r="EL719" s="101"/>
      <c r="EM719" s="101"/>
      <c r="EN719" s="101"/>
      <c r="EO719" s="101"/>
      <c r="EP719" s="101"/>
      <c r="EQ719" s="101"/>
      <c r="ER719" s="101"/>
      <c r="ES719" s="101"/>
      <c r="ET719" s="101"/>
      <c r="EU719" s="101"/>
      <c r="EV719" s="101"/>
      <c r="EW719" s="101"/>
      <c r="EX719" s="101"/>
      <c r="EY719" s="101"/>
      <c r="EZ719" s="101"/>
      <c r="FA719" s="101"/>
      <c r="FB719" s="101"/>
      <c r="FC719" s="101"/>
      <c r="FD719" s="101"/>
      <c r="FE719" s="101"/>
      <c r="FF719" s="101"/>
      <c r="KY719" s="797">
        <v>3000</v>
      </c>
    </row>
    <row r="720" spans="1:311" s="17" customFormat="1" ht="21.75" customHeight="1">
      <c r="A720" s="86" t="s">
        <v>207</v>
      </c>
      <c r="B720" s="693" t="s">
        <v>213</v>
      </c>
      <c r="C720" s="4" t="s">
        <v>214</v>
      </c>
      <c r="D720" s="2" t="s">
        <v>36</v>
      </c>
      <c r="E720" s="155"/>
      <c r="F720" s="155"/>
      <c r="G720" s="705" t="s">
        <v>244</v>
      </c>
      <c r="H720" s="797">
        <v>3000</v>
      </c>
      <c r="I720" s="497">
        <f t="shared" si="116"/>
        <v>3000</v>
      </c>
      <c r="J720" s="90">
        <f t="shared" si="117"/>
        <v>3000</v>
      </c>
      <c r="K720" s="155"/>
      <c r="L720" s="159">
        <v>45370</v>
      </c>
      <c r="M720" s="159">
        <v>45403</v>
      </c>
      <c r="N720" s="195" t="s">
        <v>237</v>
      </c>
      <c r="O720" s="155"/>
      <c r="P720" s="155"/>
      <c r="Q720" s="155"/>
      <c r="R720" s="155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  <c r="AD720" s="101"/>
      <c r="AE720" s="101"/>
      <c r="AF720" s="101"/>
      <c r="AG720" s="101"/>
      <c r="AH720" s="101"/>
      <c r="AI720" s="101"/>
      <c r="AJ720" s="101"/>
      <c r="AK720" s="101"/>
      <c r="AL720" s="101"/>
      <c r="AM720" s="101"/>
      <c r="AN720" s="101"/>
      <c r="AO720" s="101"/>
      <c r="AP720" s="101"/>
      <c r="AQ720" s="101"/>
      <c r="AR720" s="101"/>
      <c r="AS720" s="101"/>
      <c r="AT720" s="101"/>
      <c r="AU720" s="101"/>
      <c r="AV720" s="101"/>
      <c r="AW720" s="101"/>
      <c r="AX720" s="101"/>
      <c r="AY720" s="101"/>
      <c r="AZ720" s="101"/>
      <c r="BA720" s="101"/>
      <c r="BB720" s="101"/>
      <c r="BC720" s="101"/>
      <c r="BD720" s="101"/>
      <c r="BE720" s="101"/>
      <c r="BF720" s="101"/>
      <c r="BG720" s="101"/>
      <c r="BH720" s="101"/>
      <c r="BI720" s="101"/>
      <c r="BJ720" s="101"/>
      <c r="BK720" s="101"/>
      <c r="BL720" s="101"/>
      <c r="BM720" s="101"/>
      <c r="BN720" s="101"/>
      <c r="BO720" s="101"/>
      <c r="BP720" s="101"/>
      <c r="BQ720" s="101"/>
      <c r="BR720" s="101"/>
      <c r="BS720" s="101"/>
      <c r="BT720" s="101"/>
      <c r="BU720" s="101"/>
      <c r="BV720" s="101"/>
      <c r="BW720" s="101"/>
      <c r="BX720" s="101"/>
      <c r="BY720" s="101"/>
      <c r="BZ720" s="101"/>
      <c r="CA720" s="101"/>
      <c r="CB720" s="101"/>
      <c r="CC720" s="101"/>
      <c r="CD720" s="101"/>
      <c r="CE720" s="101"/>
      <c r="CF720" s="101"/>
      <c r="CG720" s="101"/>
      <c r="CH720" s="101"/>
      <c r="CI720" s="101"/>
      <c r="CJ720" s="101"/>
      <c r="CK720" s="101"/>
      <c r="CL720" s="101"/>
      <c r="CM720" s="101"/>
      <c r="CN720" s="101"/>
      <c r="CO720" s="101"/>
      <c r="CP720" s="101"/>
      <c r="CQ720" s="101"/>
      <c r="CR720" s="101"/>
      <c r="CS720" s="101"/>
      <c r="CT720" s="101"/>
      <c r="CU720" s="101"/>
      <c r="CV720" s="101"/>
      <c r="CW720" s="101"/>
      <c r="CX720" s="101"/>
      <c r="CY720" s="101"/>
      <c r="CZ720" s="101"/>
      <c r="DA720" s="101"/>
      <c r="DB720" s="101"/>
      <c r="DC720" s="101"/>
      <c r="DD720" s="101"/>
      <c r="DE720" s="101"/>
      <c r="DF720" s="101"/>
      <c r="DG720" s="101"/>
      <c r="DH720" s="101"/>
      <c r="DI720" s="101"/>
      <c r="DJ720" s="101"/>
      <c r="DK720" s="101"/>
      <c r="DL720" s="101"/>
      <c r="DM720" s="101"/>
      <c r="DN720" s="101"/>
      <c r="DO720" s="101"/>
      <c r="DP720" s="101"/>
      <c r="DQ720" s="101"/>
      <c r="DR720" s="101"/>
      <c r="DS720" s="101"/>
      <c r="DT720" s="101"/>
      <c r="DU720" s="101"/>
      <c r="DV720" s="101"/>
      <c r="DW720" s="101"/>
      <c r="DX720" s="101"/>
      <c r="DY720" s="101"/>
      <c r="DZ720" s="101"/>
      <c r="EA720" s="101"/>
      <c r="EB720" s="101"/>
      <c r="EC720" s="101"/>
      <c r="ED720" s="101"/>
      <c r="EE720" s="101"/>
      <c r="EF720" s="101"/>
      <c r="EG720" s="101"/>
      <c r="EH720" s="101"/>
      <c r="EI720" s="101"/>
      <c r="EJ720" s="101"/>
      <c r="EK720" s="101"/>
      <c r="EL720" s="101"/>
      <c r="EM720" s="101"/>
      <c r="EN720" s="101"/>
      <c r="EO720" s="101"/>
      <c r="EP720" s="101"/>
      <c r="EQ720" s="101"/>
      <c r="ER720" s="101"/>
      <c r="ES720" s="101"/>
      <c r="ET720" s="101"/>
      <c r="EU720" s="101"/>
      <c r="EV720" s="101"/>
      <c r="EW720" s="101"/>
      <c r="EX720" s="101"/>
      <c r="EY720" s="101"/>
      <c r="EZ720" s="101"/>
      <c r="FA720" s="101"/>
      <c r="FB720" s="101"/>
      <c r="FC720" s="101"/>
      <c r="FD720" s="101"/>
      <c r="FE720" s="101"/>
      <c r="FF720" s="101"/>
      <c r="KY720" s="797">
        <v>3000</v>
      </c>
    </row>
    <row r="721" spans="1:311" s="17" customFormat="1" ht="21.75" customHeight="1">
      <c r="A721" s="86" t="s">
        <v>207</v>
      </c>
      <c r="B721" s="693" t="s">
        <v>215</v>
      </c>
      <c r="C721" s="4" t="s">
        <v>216</v>
      </c>
      <c r="D721" s="2" t="s">
        <v>36</v>
      </c>
      <c r="E721" s="155"/>
      <c r="F721" s="155"/>
      <c r="G721" s="705" t="s">
        <v>244</v>
      </c>
      <c r="H721" s="797">
        <v>200</v>
      </c>
      <c r="I721" s="497">
        <f t="shared" si="116"/>
        <v>200</v>
      </c>
      <c r="J721" s="90">
        <f t="shared" si="117"/>
        <v>200</v>
      </c>
      <c r="K721" s="155"/>
      <c r="L721" s="159">
        <v>45370</v>
      </c>
      <c r="M721" s="159">
        <v>45403</v>
      </c>
      <c r="N721" s="195" t="s">
        <v>237</v>
      </c>
      <c r="O721" s="155"/>
      <c r="P721" s="155"/>
      <c r="Q721" s="155"/>
      <c r="R721" s="155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  <c r="AD721" s="101"/>
      <c r="AE721" s="101"/>
      <c r="AF721" s="101"/>
      <c r="AG721" s="101"/>
      <c r="AH721" s="101"/>
      <c r="AI721" s="101"/>
      <c r="AJ721" s="101"/>
      <c r="AK721" s="101"/>
      <c r="AL721" s="101"/>
      <c r="AM721" s="101"/>
      <c r="AN721" s="101"/>
      <c r="AO721" s="101"/>
      <c r="AP721" s="101"/>
      <c r="AQ721" s="101"/>
      <c r="AR721" s="101"/>
      <c r="AS721" s="101"/>
      <c r="AT721" s="101"/>
      <c r="AU721" s="101"/>
      <c r="AV721" s="101"/>
      <c r="AW721" s="101"/>
      <c r="AX721" s="101"/>
      <c r="AY721" s="101"/>
      <c r="AZ721" s="101"/>
      <c r="BA721" s="101"/>
      <c r="BB721" s="101"/>
      <c r="BC721" s="101"/>
      <c r="BD721" s="101"/>
      <c r="BE721" s="101"/>
      <c r="BF721" s="101"/>
      <c r="BG721" s="101"/>
      <c r="BH721" s="101"/>
      <c r="BI721" s="101"/>
      <c r="BJ721" s="101"/>
      <c r="BK721" s="101"/>
      <c r="BL721" s="101"/>
      <c r="BM721" s="101"/>
      <c r="BN721" s="101"/>
      <c r="BO721" s="101"/>
      <c r="BP721" s="101"/>
      <c r="BQ721" s="101"/>
      <c r="BR721" s="101"/>
      <c r="BS721" s="101"/>
      <c r="BT721" s="101"/>
      <c r="BU721" s="101"/>
      <c r="BV721" s="101"/>
      <c r="BW721" s="101"/>
      <c r="BX721" s="101"/>
      <c r="BY721" s="101"/>
      <c r="BZ721" s="101"/>
      <c r="CA721" s="101"/>
      <c r="CB721" s="101"/>
      <c r="CC721" s="101"/>
      <c r="CD721" s="101"/>
      <c r="CE721" s="101"/>
      <c r="CF721" s="101"/>
      <c r="CG721" s="101"/>
      <c r="CH721" s="101"/>
      <c r="CI721" s="101"/>
      <c r="CJ721" s="101"/>
      <c r="CK721" s="101"/>
      <c r="CL721" s="101"/>
      <c r="CM721" s="101"/>
      <c r="CN721" s="101"/>
      <c r="CO721" s="101"/>
      <c r="CP721" s="101"/>
      <c r="CQ721" s="101"/>
      <c r="CR721" s="101"/>
      <c r="CS721" s="101"/>
      <c r="CT721" s="101"/>
      <c r="CU721" s="101"/>
      <c r="CV721" s="101"/>
      <c r="CW721" s="101"/>
      <c r="CX721" s="101"/>
      <c r="CY721" s="101"/>
      <c r="CZ721" s="101"/>
      <c r="DA721" s="101"/>
      <c r="DB721" s="101"/>
      <c r="DC721" s="101"/>
      <c r="DD721" s="101"/>
      <c r="DE721" s="101"/>
      <c r="DF721" s="101"/>
      <c r="DG721" s="101"/>
      <c r="DH721" s="101"/>
      <c r="DI721" s="101"/>
      <c r="DJ721" s="101"/>
      <c r="DK721" s="101"/>
      <c r="DL721" s="101"/>
      <c r="DM721" s="101"/>
      <c r="DN721" s="101"/>
      <c r="DO721" s="101"/>
      <c r="DP721" s="101"/>
      <c r="DQ721" s="101"/>
      <c r="DR721" s="101"/>
      <c r="DS721" s="101"/>
      <c r="DT721" s="101"/>
      <c r="DU721" s="101"/>
      <c r="DV721" s="101"/>
      <c r="DW721" s="101"/>
      <c r="DX721" s="101"/>
      <c r="DY721" s="101"/>
      <c r="DZ721" s="101"/>
      <c r="EA721" s="101"/>
      <c r="EB721" s="101"/>
      <c r="EC721" s="101"/>
      <c r="ED721" s="101"/>
      <c r="EE721" s="101"/>
      <c r="EF721" s="101"/>
      <c r="EG721" s="101"/>
      <c r="EH721" s="101"/>
      <c r="EI721" s="101"/>
      <c r="EJ721" s="101"/>
      <c r="EK721" s="101"/>
      <c r="EL721" s="101"/>
      <c r="EM721" s="101"/>
      <c r="EN721" s="101"/>
      <c r="EO721" s="101"/>
      <c r="EP721" s="101"/>
      <c r="EQ721" s="101"/>
      <c r="ER721" s="101"/>
      <c r="ES721" s="101"/>
      <c r="ET721" s="101"/>
      <c r="EU721" s="101"/>
      <c r="EV721" s="101"/>
      <c r="EW721" s="101"/>
      <c r="EX721" s="101"/>
      <c r="EY721" s="101"/>
      <c r="EZ721" s="101"/>
      <c r="FA721" s="101"/>
      <c r="FB721" s="101"/>
      <c r="FC721" s="101"/>
      <c r="FD721" s="101"/>
      <c r="FE721" s="101"/>
      <c r="FF721" s="101"/>
      <c r="KY721" s="797">
        <v>200</v>
      </c>
    </row>
    <row r="722" spans="1:311" s="17" customFormat="1" ht="21.75" customHeight="1">
      <c r="A722" s="86" t="s">
        <v>207</v>
      </c>
      <c r="B722" s="693" t="s">
        <v>217</v>
      </c>
      <c r="C722" s="4" t="s">
        <v>218</v>
      </c>
      <c r="D722" s="2" t="s">
        <v>36</v>
      </c>
      <c r="E722" s="155"/>
      <c r="F722" s="155"/>
      <c r="G722" s="705" t="s">
        <v>244</v>
      </c>
      <c r="H722" s="797">
        <v>3000</v>
      </c>
      <c r="I722" s="497">
        <f t="shared" si="116"/>
        <v>3000</v>
      </c>
      <c r="J722" s="90">
        <f t="shared" si="117"/>
        <v>3000</v>
      </c>
      <c r="K722" s="155"/>
      <c r="L722" s="159">
        <v>45370</v>
      </c>
      <c r="M722" s="159">
        <v>45403</v>
      </c>
      <c r="N722" s="195" t="s">
        <v>237</v>
      </c>
      <c r="O722" s="155"/>
      <c r="P722" s="155"/>
      <c r="Q722" s="155"/>
      <c r="R722" s="155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  <c r="AD722" s="101"/>
      <c r="AE722" s="101"/>
      <c r="AF722" s="101"/>
      <c r="AG722" s="101"/>
      <c r="AH722" s="101"/>
      <c r="AI722" s="101"/>
      <c r="AJ722" s="101"/>
      <c r="AK722" s="101"/>
      <c r="AL722" s="101"/>
      <c r="AM722" s="101"/>
      <c r="AN722" s="101"/>
      <c r="AO722" s="101"/>
      <c r="AP722" s="101"/>
      <c r="AQ722" s="101"/>
      <c r="AR722" s="101"/>
      <c r="AS722" s="101"/>
      <c r="AT722" s="101"/>
      <c r="AU722" s="101"/>
      <c r="AV722" s="101"/>
      <c r="AW722" s="101"/>
      <c r="AX722" s="101"/>
      <c r="AY722" s="101"/>
      <c r="AZ722" s="101"/>
      <c r="BA722" s="101"/>
      <c r="BB722" s="101"/>
      <c r="BC722" s="101"/>
      <c r="BD722" s="101"/>
      <c r="BE722" s="101"/>
      <c r="BF722" s="101"/>
      <c r="BG722" s="101"/>
      <c r="BH722" s="101"/>
      <c r="BI722" s="101"/>
      <c r="BJ722" s="101"/>
      <c r="BK722" s="101"/>
      <c r="BL722" s="101"/>
      <c r="BM722" s="101"/>
      <c r="BN722" s="101"/>
      <c r="BO722" s="101"/>
      <c r="BP722" s="101"/>
      <c r="BQ722" s="101"/>
      <c r="BR722" s="101"/>
      <c r="BS722" s="101"/>
      <c r="BT722" s="101"/>
      <c r="BU722" s="101"/>
      <c r="BV722" s="101"/>
      <c r="BW722" s="101"/>
      <c r="BX722" s="101"/>
      <c r="BY722" s="101"/>
      <c r="BZ722" s="101"/>
      <c r="CA722" s="101"/>
      <c r="CB722" s="101"/>
      <c r="CC722" s="101"/>
      <c r="CD722" s="101"/>
      <c r="CE722" s="101"/>
      <c r="CF722" s="101"/>
      <c r="CG722" s="101"/>
      <c r="CH722" s="101"/>
      <c r="CI722" s="101"/>
      <c r="CJ722" s="101"/>
      <c r="CK722" s="101"/>
      <c r="CL722" s="101"/>
      <c r="CM722" s="101"/>
      <c r="CN722" s="101"/>
      <c r="CO722" s="101"/>
      <c r="CP722" s="101"/>
      <c r="CQ722" s="101"/>
      <c r="CR722" s="101"/>
      <c r="CS722" s="101"/>
      <c r="CT722" s="101"/>
      <c r="CU722" s="101"/>
      <c r="CV722" s="101"/>
      <c r="CW722" s="101"/>
      <c r="CX722" s="101"/>
      <c r="CY722" s="101"/>
      <c r="CZ722" s="101"/>
      <c r="DA722" s="101"/>
      <c r="DB722" s="101"/>
      <c r="DC722" s="101"/>
      <c r="DD722" s="101"/>
      <c r="DE722" s="101"/>
      <c r="DF722" s="101"/>
      <c r="DG722" s="101"/>
      <c r="DH722" s="101"/>
      <c r="DI722" s="101"/>
      <c r="DJ722" s="101"/>
      <c r="DK722" s="101"/>
      <c r="DL722" s="101"/>
      <c r="DM722" s="101"/>
      <c r="DN722" s="101"/>
      <c r="DO722" s="101"/>
      <c r="DP722" s="101"/>
      <c r="DQ722" s="101"/>
      <c r="DR722" s="101"/>
      <c r="DS722" s="101"/>
      <c r="DT722" s="101"/>
      <c r="DU722" s="101"/>
      <c r="DV722" s="101"/>
      <c r="DW722" s="101"/>
      <c r="DX722" s="101"/>
      <c r="DY722" s="101"/>
      <c r="DZ722" s="101"/>
      <c r="EA722" s="101"/>
      <c r="EB722" s="101"/>
      <c r="EC722" s="101"/>
      <c r="ED722" s="101"/>
      <c r="EE722" s="101"/>
      <c r="EF722" s="101"/>
      <c r="EG722" s="101"/>
      <c r="EH722" s="101"/>
      <c r="EI722" s="101"/>
      <c r="EJ722" s="101"/>
      <c r="EK722" s="101"/>
      <c r="EL722" s="101"/>
      <c r="EM722" s="101"/>
      <c r="EN722" s="101"/>
      <c r="EO722" s="101"/>
      <c r="EP722" s="101"/>
      <c r="EQ722" s="101"/>
      <c r="ER722" s="101"/>
      <c r="ES722" s="101"/>
      <c r="ET722" s="101"/>
      <c r="EU722" s="101"/>
      <c r="EV722" s="101"/>
      <c r="EW722" s="101"/>
      <c r="EX722" s="101"/>
      <c r="EY722" s="101"/>
      <c r="EZ722" s="101"/>
      <c r="FA722" s="101"/>
      <c r="FB722" s="101"/>
      <c r="FC722" s="101"/>
      <c r="FD722" s="101"/>
      <c r="FE722" s="101"/>
      <c r="FF722" s="101"/>
      <c r="KY722" s="797">
        <v>3000</v>
      </c>
    </row>
    <row r="723" spans="1:311" s="17" customFormat="1" ht="21.75" customHeight="1">
      <c r="A723" s="86" t="s">
        <v>207</v>
      </c>
      <c r="B723" s="694" t="s">
        <v>233</v>
      </c>
      <c r="C723" s="4" t="s">
        <v>220</v>
      </c>
      <c r="D723" s="2" t="s">
        <v>36</v>
      </c>
      <c r="E723" s="155"/>
      <c r="F723" s="155"/>
      <c r="G723" s="705" t="s">
        <v>244</v>
      </c>
      <c r="H723" s="797">
        <v>2000</v>
      </c>
      <c r="I723" s="497">
        <f t="shared" si="116"/>
        <v>2000</v>
      </c>
      <c r="J723" s="90">
        <f t="shared" si="117"/>
        <v>2000</v>
      </c>
      <c r="K723" s="155"/>
      <c r="L723" s="159">
        <v>45370</v>
      </c>
      <c r="M723" s="159">
        <v>45403</v>
      </c>
      <c r="N723" s="195" t="s">
        <v>237</v>
      </c>
      <c r="O723" s="155"/>
      <c r="P723" s="155"/>
      <c r="Q723" s="155"/>
      <c r="R723" s="155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  <c r="AD723" s="101"/>
      <c r="AE723" s="101"/>
      <c r="AF723" s="101"/>
      <c r="AG723" s="101"/>
      <c r="AH723" s="101"/>
      <c r="AI723" s="101"/>
      <c r="AJ723" s="101"/>
      <c r="AK723" s="101"/>
      <c r="AL723" s="101"/>
      <c r="AM723" s="101"/>
      <c r="AN723" s="101"/>
      <c r="AO723" s="101"/>
      <c r="AP723" s="101"/>
      <c r="AQ723" s="101"/>
      <c r="AR723" s="101"/>
      <c r="AS723" s="101"/>
      <c r="AT723" s="101"/>
      <c r="AU723" s="101"/>
      <c r="AV723" s="101"/>
      <c r="AW723" s="101"/>
      <c r="AX723" s="101"/>
      <c r="AY723" s="101"/>
      <c r="AZ723" s="101"/>
      <c r="BA723" s="101"/>
      <c r="BB723" s="101"/>
      <c r="BC723" s="101"/>
      <c r="BD723" s="101"/>
      <c r="BE723" s="101"/>
      <c r="BF723" s="101"/>
      <c r="BG723" s="101"/>
      <c r="BH723" s="101"/>
      <c r="BI723" s="101"/>
      <c r="BJ723" s="101"/>
      <c r="BK723" s="101"/>
      <c r="BL723" s="101"/>
      <c r="BM723" s="101"/>
      <c r="BN723" s="101"/>
      <c r="BO723" s="101"/>
      <c r="BP723" s="101"/>
      <c r="BQ723" s="101"/>
      <c r="BR723" s="101"/>
      <c r="BS723" s="101"/>
      <c r="BT723" s="101"/>
      <c r="BU723" s="101"/>
      <c r="BV723" s="101"/>
      <c r="BW723" s="101"/>
      <c r="BX723" s="101"/>
      <c r="BY723" s="101"/>
      <c r="BZ723" s="101"/>
      <c r="CA723" s="101"/>
      <c r="CB723" s="101"/>
      <c r="CC723" s="101"/>
      <c r="CD723" s="101"/>
      <c r="CE723" s="101"/>
      <c r="CF723" s="101"/>
      <c r="CG723" s="101"/>
      <c r="CH723" s="101"/>
      <c r="CI723" s="101"/>
      <c r="CJ723" s="101"/>
      <c r="CK723" s="101"/>
      <c r="CL723" s="101"/>
      <c r="CM723" s="101"/>
      <c r="CN723" s="101"/>
      <c r="CO723" s="101"/>
      <c r="CP723" s="101"/>
      <c r="CQ723" s="101"/>
      <c r="CR723" s="101"/>
      <c r="CS723" s="101"/>
      <c r="CT723" s="101"/>
      <c r="CU723" s="101"/>
      <c r="CV723" s="101"/>
      <c r="CW723" s="101"/>
      <c r="CX723" s="101"/>
      <c r="CY723" s="101"/>
      <c r="CZ723" s="101"/>
      <c r="DA723" s="101"/>
      <c r="DB723" s="101"/>
      <c r="DC723" s="101"/>
      <c r="DD723" s="101"/>
      <c r="DE723" s="101"/>
      <c r="DF723" s="101"/>
      <c r="DG723" s="101"/>
      <c r="DH723" s="101"/>
      <c r="DI723" s="101"/>
      <c r="DJ723" s="101"/>
      <c r="DK723" s="101"/>
      <c r="DL723" s="101"/>
      <c r="DM723" s="101"/>
      <c r="DN723" s="101"/>
      <c r="DO723" s="101"/>
      <c r="DP723" s="101"/>
      <c r="DQ723" s="101"/>
      <c r="DR723" s="101"/>
      <c r="DS723" s="101"/>
      <c r="DT723" s="101"/>
      <c r="DU723" s="101"/>
      <c r="DV723" s="101"/>
      <c r="DW723" s="101"/>
      <c r="DX723" s="101"/>
      <c r="DY723" s="101"/>
      <c r="DZ723" s="101"/>
      <c r="EA723" s="101"/>
      <c r="EB723" s="101"/>
      <c r="EC723" s="101"/>
      <c r="ED723" s="101"/>
      <c r="EE723" s="101"/>
      <c r="EF723" s="101"/>
      <c r="EG723" s="101"/>
      <c r="EH723" s="101"/>
      <c r="EI723" s="101"/>
      <c r="EJ723" s="101"/>
      <c r="EK723" s="101"/>
      <c r="EL723" s="101"/>
      <c r="EM723" s="101"/>
      <c r="EN723" s="101"/>
      <c r="EO723" s="101"/>
      <c r="EP723" s="101"/>
      <c r="EQ723" s="101"/>
      <c r="ER723" s="101"/>
      <c r="ES723" s="101"/>
      <c r="ET723" s="101"/>
      <c r="EU723" s="101"/>
      <c r="EV723" s="101"/>
      <c r="EW723" s="101"/>
      <c r="EX723" s="101"/>
      <c r="EY723" s="101"/>
      <c r="EZ723" s="101"/>
      <c r="FA723" s="101"/>
      <c r="FB723" s="101"/>
      <c r="FC723" s="101"/>
      <c r="FD723" s="101"/>
      <c r="FE723" s="101"/>
      <c r="FF723" s="101"/>
      <c r="KY723" s="797">
        <v>2000</v>
      </c>
    </row>
    <row r="724" spans="1:311" s="17" customFormat="1" ht="21.75" customHeight="1">
      <c r="A724" s="86" t="s">
        <v>207</v>
      </c>
      <c r="B724" s="691" t="s">
        <v>234</v>
      </c>
      <c r="C724" s="4" t="s">
        <v>222</v>
      </c>
      <c r="D724" s="2" t="s">
        <v>36</v>
      </c>
      <c r="E724" s="155"/>
      <c r="F724" s="155"/>
      <c r="G724" s="705" t="s">
        <v>244</v>
      </c>
      <c r="H724" s="797">
        <v>1500</v>
      </c>
      <c r="I724" s="497">
        <f t="shared" si="116"/>
        <v>1500</v>
      </c>
      <c r="J724" s="90">
        <f t="shared" si="117"/>
        <v>1500</v>
      </c>
      <c r="K724" s="155"/>
      <c r="L724" s="159">
        <v>45370</v>
      </c>
      <c r="M724" s="159">
        <v>45403</v>
      </c>
      <c r="N724" s="195" t="s">
        <v>237</v>
      </c>
      <c r="O724" s="155"/>
      <c r="P724" s="155"/>
      <c r="Q724" s="155"/>
      <c r="R724" s="155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  <c r="AD724" s="101"/>
      <c r="AE724" s="101"/>
      <c r="AF724" s="101"/>
      <c r="AG724" s="101"/>
      <c r="AH724" s="101"/>
      <c r="AI724" s="101"/>
      <c r="AJ724" s="101"/>
      <c r="AK724" s="101"/>
      <c r="AL724" s="101"/>
      <c r="AM724" s="101"/>
      <c r="AN724" s="101"/>
      <c r="AO724" s="101"/>
      <c r="AP724" s="101"/>
      <c r="AQ724" s="101"/>
      <c r="AR724" s="101"/>
      <c r="AS724" s="101"/>
      <c r="AT724" s="101"/>
      <c r="AU724" s="101"/>
      <c r="AV724" s="101"/>
      <c r="AW724" s="101"/>
      <c r="AX724" s="101"/>
      <c r="AY724" s="101"/>
      <c r="AZ724" s="101"/>
      <c r="BA724" s="101"/>
      <c r="BB724" s="101"/>
      <c r="BC724" s="101"/>
      <c r="BD724" s="101"/>
      <c r="BE724" s="101"/>
      <c r="BF724" s="101"/>
      <c r="BG724" s="101"/>
      <c r="BH724" s="101"/>
      <c r="BI724" s="101"/>
      <c r="BJ724" s="101"/>
      <c r="BK724" s="101"/>
      <c r="BL724" s="101"/>
      <c r="BM724" s="101"/>
      <c r="BN724" s="101"/>
      <c r="BO724" s="101"/>
      <c r="BP724" s="101"/>
      <c r="BQ724" s="101"/>
      <c r="BR724" s="101"/>
      <c r="BS724" s="101"/>
      <c r="BT724" s="101"/>
      <c r="BU724" s="101"/>
      <c r="BV724" s="101"/>
      <c r="BW724" s="101"/>
      <c r="BX724" s="101"/>
      <c r="BY724" s="101"/>
      <c r="BZ724" s="101"/>
      <c r="CA724" s="101"/>
      <c r="CB724" s="101"/>
      <c r="CC724" s="101"/>
      <c r="CD724" s="101"/>
      <c r="CE724" s="101"/>
      <c r="CF724" s="101"/>
      <c r="CG724" s="101"/>
      <c r="CH724" s="101"/>
      <c r="CI724" s="101"/>
      <c r="CJ724" s="101"/>
      <c r="CK724" s="101"/>
      <c r="CL724" s="101"/>
      <c r="CM724" s="101"/>
      <c r="CN724" s="101"/>
      <c r="CO724" s="101"/>
      <c r="CP724" s="101"/>
      <c r="CQ724" s="101"/>
      <c r="CR724" s="101"/>
      <c r="CS724" s="101"/>
      <c r="CT724" s="101"/>
      <c r="CU724" s="101"/>
      <c r="CV724" s="101"/>
      <c r="CW724" s="101"/>
      <c r="CX724" s="101"/>
      <c r="CY724" s="101"/>
      <c r="CZ724" s="101"/>
      <c r="DA724" s="101"/>
      <c r="DB724" s="101"/>
      <c r="DC724" s="101"/>
      <c r="DD724" s="101"/>
      <c r="DE724" s="101"/>
      <c r="DF724" s="101"/>
      <c r="DG724" s="101"/>
      <c r="DH724" s="101"/>
      <c r="DI724" s="101"/>
      <c r="DJ724" s="101"/>
      <c r="DK724" s="101"/>
      <c r="DL724" s="101"/>
      <c r="DM724" s="101"/>
      <c r="DN724" s="101"/>
      <c r="DO724" s="101"/>
      <c r="DP724" s="101"/>
      <c r="DQ724" s="101"/>
      <c r="DR724" s="101"/>
      <c r="DS724" s="101"/>
      <c r="DT724" s="101"/>
      <c r="DU724" s="101"/>
      <c r="DV724" s="101"/>
      <c r="DW724" s="101"/>
      <c r="DX724" s="101"/>
      <c r="DY724" s="101"/>
      <c r="DZ724" s="101"/>
      <c r="EA724" s="101"/>
      <c r="EB724" s="101"/>
      <c r="EC724" s="101"/>
      <c r="ED724" s="101"/>
      <c r="EE724" s="101"/>
      <c r="EF724" s="101"/>
      <c r="EG724" s="101"/>
      <c r="EH724" s="101"/>
      <c r="EI724" s="101"/>
      <c r="EJ724" s="101"/>
      <c r="EK724" s="101"/>
      <c r="EL724" s="101"/>
      <c r="EM724" s="101"/>
      <c r="EN724" s="101"/>
      <c r="EO724" s="101"/>
      <c r="EP724" s="101"/>
      <c r="EQ724" s="101"/>
      <c r="ER724" s="101"/>
      <c r="ES724" s="101"/>
      <c r="ET724" s="101"/>
      <c r="EU724" s="101"/>
      <c r="EV724" s="101"/>
      <c r="EW724" s="101"/>
      <c r="EX724" s="101"/>
      <c r="EY724" s="101"/>
      <c r="EZ724" s="101"/>
      <c r="FA724" s="101"/>
      <c r="FB724" s="101"/>
      <c r="FC724" s="101"/>
      <c r="FD724" s="101"/>
      <c r="FE724" s="101"/>
      <c r="FF724" s="101"/>
      <c r="KY724" s="797">
        <v>1500</v>
      </c>
    </row>
    <row r="725" spans="1:311" s="17" customFormat="1" ht="21.75" customHeight="1">
      <c r="A725" s="152" t="s">
        <v>223</v>
      </c>
      <c r="B725" s="155"/>
      <c r="C725" s="155"/>
      <c r="D725" s="155"/>
      <c r="E725" s="155"/>
      <c r="F725" s="155"/>
      <c r="G725" s="155"/>
      <c r="H725" s="497">
        <f>SUM(H718:H724)</f>
        <v>13700</v>
      </c>
      <c r="I725" s="497">
        <f>SUM(I718:I724)</f>
        <v>13700</v>
      </c>
      <c r="J725" s="90"/>
      <c r="K725" s="155"/>
      <c r="L725" s="155"/>
      <c r="M725" s="155"/>
      <c r="N725" s="155"/>
      <c r="O725" s="155"/>
      <c r="P725" s="155"/>
      <c r="Q725" s="155"/>
      <c r="R725" s="155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  <c r="AD725" s="101"/>
      <c r="AE725" s="101"/>
      <c r="AF725" s="101"/>
      <c r="AG725" s="101"/>
      <c r="AH725" s="101"/>
      <c r="AI725" s="101"/>
      <c r="AJ725" s="101"/>
      <c r="AK725" s="101"/>
      <c r="AL725" s="101"/>
      <c r="AM725" s="101"/>
      <c r="AN725" s="101"/>
      <c r="AO725" s="101"/>
      <c r="AP725" s="101"/>
      <c r="AQ725" s="101"/>
      <c r="AR725" s="101"/>
      <c r="AS725" s="101"/>
      <c r="AT725" s="101"/>
      <c r="AU725" s="101"/>
      <c r="AV725" s="101"/>
      <c r="AW725" s="101"/>
      <c r="AX725" s="101"/>
      <c r="AY725" s="101"/>
      <c r="AZ725" s="101"/>
      <c r="BA725" s="101"/>
      <c r="BB725" s="101"/>
      <c r="BC725" s="101"/>
      <c r="BD725" s="101"/>
      <c r="BE725" s="101"/>
      <c r="BF725" s="101"/>
      <c r="BG725" s="101"/>
      <c r="BH725" s="101"/>
      <c r="BI725" s="101"/>
      <c r="BJ725" s="101"/>
      <c r="BK725" s="101"/>
      <c r="BL725" s="101"/>
      <c r="BM725" s="101"/>
      <c r="BN725" s="101"/>
      <c r="BO725" s="101"/>
      <c r="BP725" s="101"/>
      <c r="BQ725" s="101"/>
      <c r="BR725" s="101"/>
      <c r="BS725" s="101"/>
      <c r="BT725" s="101"/>
      <c r="BU725" s="101"/>
      <c r="BV725" s="101"/>
      <c r="BW725" s="101"/>
      <c r="BX725" s="101"/>
      <c r="BY725" s="101"/>
      <c r="BZ725" s="101"/>
      <c r="CA725" s="101"/>
      <c r="CB725" s="101"/>
      <c r="CC725" s="101"/>
      <c r="CD725" s="101"/>
      <c r="CE725" s="101"/>
      <c r="CF725" s="101"/>
      <c r="CG725" s="101"/>
      <c r="CH725" s="101"/>
      <c r="CI725" s="101"/>
      <c r="CJ725" s="101"/>
      <c r="CK725" s="101"/>
      <c r="CL725" s="101"/>
      <c r="CM725" s="101"/>
      <c r="CN725" s="101"/>
      <c r="CO725" s="101"/>
      <c r="CP725" s="101"/>
      <c r="CQ725" s="101"/>
      <c r="CR725" s="101"/>
      <c r="CS725" s="101"/>
      <c r="CT725" s="101"/>
      <c r="CU725" s="101"/>
      <c r="CV725" s="101"/>
      <c r="CW725" s="101"/>
      <c r="CX725" s="101"/>
      <c r="CY725" s="101"/>
      <c r="CZ725" s="101"/>
      <c r="DA725" s="101"/>
      <c r="DB725" s="101"/>
      <c r="DC725" s="101"/>
      <c r="DD725" s="101"/>
      <c r="DE725" s="101"/>
      <c r="DF725" s="101"/>
      <c r="DG725" s="101"/>
      <c r="DH725" s="101"/>
      <c r="DI725" s="101"/>
      <c r="DJ725" s="101"/>
      <c r="DK725" s="101"/>
      <c r="DL725" s="101"/>
      <c r="DM725" s="101"/>
      <c r="DN725" s="101"/>
      <c r="DO725" s="101"/>
      <c r="DP725" s="101"/>
      <c r="DQ725" s="101"/>
      <c r="DR725" s="101"/>
      <c r="DS725" s="101"/>
      <c r="DT725" s="101"/>
      <c r="DU725" s="101"/>
      <c r="DV725" s="101"/>
      <c r="DW725" s="101"/>
      <c r="DX725" s="101"/>
      <c r="DY725" s="101"/>
      <c r="DZ725" s="101"/>
      <c r="EA725" s="101"/>
      <c r="EB725" s="101"/>
      <c r="EC725" s="101"/>
      <c r="ED725" s="101"/>
      <c r="EE725" s="101"/>
      <c r="EF725" s="101"/>
      <c r="EG725" s="101"/>
      <c r="EH725" s="101"/>
      <c r="EI725" s="101"/>
      <c r="EJ725" s="101"/>
      <c r="EK725" s="101"/>
      <c r="EL725" s="101"/>
      <c r="EM725" s="101"/>
      <c r="EN725" s="101"/>
      <c r="EO725" s="101"/>
      <c r="EP725" s="101"/>
      <c r="EQ725" s="101"/>
      <c r="ER725" s="101"/>
      <c r="ES725" s="101"/>
      <c r="ET725" s="101"/>
      <c r="EU725" s="101"/>
      <c r="EV725" s="101"/>
      <c r="EW725" s="101"/>
      <c r="EX725" s="101"/>
      <c r="EY725" s="101"/>
      <c r="EZ725" s="101"/>
      <c r="FA725" s="101"/>
      <c r="FB725" s="101"/>
      <c r="FC725" s="101"/>
      <c r="FD725" s="101"/>
      <c r="FE725" s="101"/>
      <c r="FF725" s="101"/>
    </row>
    <row r="726" spans="1:311" s="17" customFormat="1" ht="21.75" customHeight="1">
      <c r="A726" s="83" t="s">
        <v>245</v>
      </c>
      <c r="B726" s="83">
        <v>398525007</v>
      </c>
      <c r="C726" s="83">
        <v>3985250</v>
      </c>
      <c r="D726" s="93"/>
      <c r="E726" s="93"/>
      <c r="F726" s="93"/>
      <c r="G726" s="468" t="s">
        <v>246</v>
      </c>
      <c r="H726" s="94">
        <v>11000</v>
      </c>
      <c r="I726" s="94"/>
      <c r="J726" s="90">
        <f>SUM(O726:LS726)</f>
        <v>0</v>
      </c>
      <c r="K726" s="89">
        <v>7.99</v>
      </c>
      <c r="L726" s="162">
        <v>44322</v>
      </c>
      <c r="M726" s="162">
        <v>44379</v>
      </c>
      <c r="N726" s="164" t="s">
        <v>38</v>
      </c>
      <c r="O726" s="117"/>
      <c r="P726" s="117"/>
      <c r="Q726" s="117"/>
      <c r="R726" s="117"/>
      <c r="EE726" s="78"/>
      <c r="EF726" s="78"/>
      <c r="EG726" s="78"/>
    </row>
    <row r="727" spans="1:311" s="17" customFormat="1" ht="21.75" customHeight="1">
      <c r="A727" s="83" t="s">
        <v>245</v>
      </c>
      <c r="B727" s="83">
        <v>398578607</v>
      </c>
      <c r="C727" s="83">
        <v>3985786</v>
      </c>
      <c r="D727" s="93"/>
      <c r="E727" s="93"/>
      <c r="F727" s="93"/>
      <c r="G727" s="468" t="s">
        <v>246</v>
      </c>
      <c r="H727" s="94">
        <v>11000</v>
      </c>
      <c r="I727" s="94"/>
      <c r="J727" s="90">
        <f>SUM(O727:LS727)</f>
        <v>0</v>
      </c>
      <c r="K727" s="89">
        <v>2.48</v>
      </c>
      <c r="L727" s="162">
        <v>44323</v>
      </c>
      <c r="M727" s="162">
        <v>44379</v>
      </c>
      <c r="N727" s="164" t="s">
        <v>38</v>
      </c>
      <c r="O727" s="117"/>
      <c r="P727" s="117"/>
      <c r="Q727" s="117"/>
      <c r="R727" s="117"/>
    </row>
    <row r="728" spans="1:311" s="17" customFormat="1" ht="21.75" customHeight="1">
      <c r="A728" s="83" t="s">
        <v>245</v>
      </c>
      <c r="B728" s="83">
        <v>398525211</v>
      </c>
      <c r="C728" s="83">
        <v>3985252</v>
      </c>
      <c r="D728" s="93"/>
      <c r="E728" s="93"/>
      <c r="F728" s="93"/>
      <c r="G728" s="468" t="s">
        <v>246</v>
      </c>
      <c r="H728" s="251"/>
      <c r="I728" s="251"/>
      <c r="J728" s="90">
        <f>SUM(O728:LS728)</f>
        <v>0</v>
      </c>
      <c r="K728" s="89">
        <v>3.09</v>
      </c>
      <c r="L728" s="162">
        <v>44323</v>
      </c>
      <c r="M728" s="162">
        <v>44379</v>
      </c>
      <c r="N728" s="164" t="s">
        <v>38</v>
      </c>
      <c r="O728" s="117"/>
      <c r="P728" s="117"/>
      <c r="Q728" s="117"/>
      <c r="R728" s="117"/>
    </row>
    <row r="729" spans="1:311" s="17" customFormat="1" ht="21.75" customHeight="1">
      <c r="A729" s="83" t="s">
        <v>245</v>
      </c>
      <c r="B729" s="83">
        <v>398577909</v>
      </c>
      <c r="C729" s="83">
        <v>3985779</v>
      </c>
      <c r="D729" s="93"/>
      <c r="E729" s="93"/>
      <c r="F729" s="93"/>
      <c r="G729" s="468" t="s">
        <v>246</v>
      </c>
      <c r="H729" s="251"/>
      <c r="I729" s="251"/>
      <c r="J729" s="90">
        <f>SUM(O729:LS729)</f>
        <v>0</v>
      </c>
      <c r="K729" s="89">
        <v>2.48</v>
      </c>
      <c r="L729" s="162">
        <v>44323</v>
      </c>
      <c r="M729" s="162">
        <v>44379</v>
      </c>
      <c r="N729" s="164" t="s">
        <v>38</v>
      </c>
      <c r="O729" s="117"/>
      <c r="P729" s="117"/>
      <c r="Q729" s="117"/>
      <c r="R729" s="117"/>
    </row>
    <row r="730" spans="1:311" s="17" customFormat="1" ht="21.75" customHeight="1">
      <c r="A730" s="83" t="s">
        <v>245</v>
      </c>
      <c r="B730" s="83">
        <v>398674009</v>
      </c>
      <c r="C730" s="83">
        <v>3986740</v>
      </c>
      <c r="D730" s="93"/>
      <c r="E730" s="93"/>
      <c r="F730" s="93"/>
      <c r="G730" s="468" t="s">
        <v>246</v>
      </c>
      <c r="H730" s="251"/>
      <c r="I730" s="251"/>
      <c r="J730" s="90">
        <f>SUM(O730:LS730)</f>
        <v>0</v>
      </c>
      <c r="K730" s="89">
        <v>7.75</v>
      </c>
      <c r="L730" s="162">
        <v>44323</v>
      </c>
      <c r="M730" s="162">
        <v>44379</v>
      </c>
      <c r="N730" s="164"/>
      <c r="O730" s="117"/>
      <c r="P730" s="117"/>
      <c r="Q730" s="117"/>
      <c r="R730" s="117"/>
    </row>
    <row r="731" spans="1:311" s="17" customFormat="1" ht="21.75" customHeight="1">
      <c r="A731" s="93" t="s">
        <v>245</v>
      </c>
      <c r="B731" s="93"/>
      <c r="C731" s="93"/>
      <c r="D731" s="93"/>
      <c r="E731" s="93"/>
      <c r="F731" s="93"/>
      <c r="G731" s="468"/>
      <c r="H731" s="89">
        <f>SUM(H726:H730)</f>
        <v>22000</v>
      </c>
      <c r="I731" s="89">
        <f>SUM(I726:I730)</f>
        <v>0</v>
      </c>
      <c r="J731" s="89">
        <f>SUM(J726:J730)</f>
        <v>0</v>
      </c>
      <c r="K731" s="93"/>
      <c r="L731" s="93"/>
      <c r="M731" s="93"/>
      <c r="N731" s="164"/>
      <c r="O731" s="117"/>
      <c r="P731" s="117"/>
      <c r="Q731" s="117"/>
      <c r="R731" s="117"/>
    </row>
    <row r="732" spans="1:311" s="17" customFormat="1" ht="21.75" customHeight="1">
      <c r="A732" s="83" t="s">
        <v>245</v>
      </c>
      <c r="B732" s="83">
        <v>398525007</v>
      </c>
      <c r="C732" s="83">
        <v>3985250</v>
      </c>
      <c r="D732" s="93"/>
      <c r="E732" s="93"/>
      <c r="F732" s="93"/>
      <c r="G732" s="468" t="s">
        <v>247</v>
      </c>
      <c r="H732" s="94">
        <v>12500</v>
      </c>
      <c r="I732" s="94"/>
      <c r="J732" s="90">
        <f>SUM(O732:LS732)</f>
        <v>0</v>
      </c>
      <c r="K732" s="89">
        <v>7.99</v>
      </c>
      <c r="L732" s="162">
        <v>44358</v>
      </c>
      <c r="M732" s="162">
        <v>44410</v>
      </c>
      <c r="N732" s="164" t="s">
        <v>38</v>
      </c>
      <c r="O732" s="117"/>
      <c r="P732" s="117"/>
      <c r="Q732" s="117"/>
      <c r="R732" s="117"/>
    </row>
    <row r="733" spans="1:311" s="17" customFormat="1" ht="21.75" customHeight="1">
      <c r="A733" s="83" t="s">
        <v>245</v>
      </c>
      <c r="B733" s="83">
        <v>398578607</v>
      </c>
      <c r="C733" s="83">
        <v>3985786</v>
      </c>
      <c r="D733" s="93"/>
      <c r="E733" s="93"/>
      <c r="F733" s="93"/>
      <c r="G733" s="468" t="s">
        <v>247</v>
      </c>
      <c r="H733" s="94">
        <v>12500</v>
      </c>
      <c r="I733" s="94"/>
      <c r="J733" s="90">
        <f>SUM(O733:LS733)</f>
        <v>0</v>
      </c>
      <c r="K733" s="89">
        <v>2.48</v>
      </c>
      <c r="L733" s="162">
        <v>44358</v>
      </c>
      <c r="M733" s="162">
        <v>44410</v>
      </c>
      <c r="N733" s="164" t="s">
        <v>38</v>
      </c>
      <c r="O733" s="117"/>
      <c r="P733" s="117"/>
      <c r="Q733" s="117"/>
      <c r="R733" s="117"/>
    </row>
    <row r="734" spans="1:311" s="17" customFormat="1" ht="21.75" customHeight="1">
      <c r="A734" s="83" t="s">
        <v>245</v>
      </c>
      <c r="B734" s="83">
        <v>398525211</v>
      </c>
      <c r="C734" s="83">
        <v>3985252</v>
      </c>
      <c r="D734" s="93"/>
      <c r="E734" s="93"/>
      <c r="F734" s="93"/>
      <c r="G734" s="468" t="s">
        <v>247</v>
      </c>
      <c r="H734" s="251"/>
      <c r="I734" s="94"/>
      <c r="J734" s="90">
        <f>SUM(O734:LS734)</f>
        <v>0</v>
      </c>
      <c r="K734" s="89">
        <v>3.09</v>
      </c>
      <c r="L734" s="162">
        <v>44358</v>
      </c>
      <c r="M734" s="162">
        <v>44410</v>
      </c>
      <c r="N734" s="164"/>
      <c r="O734" s="117"/>
      <c r="P734" s="117"/>
      <c r="Q734" s="117"/>
      <c r="R734" s="117"/>
    </row>
    <row r="735" spans="1:311" s="17" customFormat="1" ht="21.75" customHeight="1">
      <c r="A735" s="83" t="s">
        <v>245</v>
      </c>
      <c r="B735" s="83">
        <v>398577909</v>
      </c>
      <c r="C735" s="83">
        <v>3985779</v>
      </c>
      <c r="D735" s="93"/>
      <c r="E735" s="93"/>
      <c r="F735" s="93"/>
      <c r="G735" s="468" t="s">
        <v>247</v>
      </c>
      <c r="H735" s="251"/>
      <c r="I735" s="251"/>
      <c r="J735" s="90">
        <f>SUM(O735:LS735)</f>
        <v>0</v>
      </c>
      <c r="K735" s="89">
        <v>2.48</v>
      </c>
      <c r="L735" s="162">
        <v>44358</v>
      </c>
      <c r="M735" s="162">
        <v>44410</v>
      </c>
      <c r="N735" s="164"/>
      <c r="O735" s="117"/>
      <c r="P735" s="117"/>
      <c r="Q735" s="117"/>
      <c r="R735" s="117"/>
    </row>
    <row r="736" spans="1:311" s="17" customFormat="1" ht="21.75" customHeight="1">
      <c r="A736" s="83" t="s">
        <v>245</v>
      </c>
      <c r="B736" s="83">
        <v>398674009</v>
      </c>
      <c r="C736" s="83">
        <v>3986740</v>
      </c>
      <c r="D736" s="93"/>
      <c r="E736" s="93"/>
      <c r="F736" s="93"/>
      <c r="G736" s="468" t="s">
        <v>247</v>
      </c>
      <c r="H736" s="251"/>
      <c r="I736" s="251"/>
      <c r="J736" s="90">
        <f>SUM(O736:LS736)</f>
        <v>0</v>
      </c>
      <c r="K736" s="89">
        <v>7.75</v>
      </c>
      <c r="L736" s="162">
        <v>44358</v>
      </c>
      <c r="M736" s="162">
        <v>44410</v>
      </c>
      <c r="N736" s="164"/>
      <c r="O736" s="117"/>
      <c r="P736" s="117"/>
      <c r="Q736" s="117"/>
      <c r="R736" s="117"/>
    </row>
    <row r="737" spans="1:51" s="17" customFormat="1" ht="22.5" customHeight="1">
      <c r="A737" s="93" t="s">
        <v>245</v>
      </c>
      <c r="B737" s="93"/>
      <c r="C737" s="93"/>
      <c r="D737" s="93"/>
      <c r="E737" s="93"/>
      <c r="F737" s="93"/>
      <c r="G737" s="468"/>
      <c r="H737" s="89">
        <f>SUM(H732:H736)</f>
        <v>25000</v>
      </c>
      <c r="I737" s="89">
        <f>SUM(I732:I736)</f>
        <v>0</v>
      </c>
      <c r="J737" s="89">
        <f>SUM(J732:J736)</f>
        <v>0</v>
      </c>
      <c r="K737" s="93"/>
      <c r="L737" s="93"/>
      <c r="M737" s="93"/>
      <c r="N737" s="164"/>
      <c r="O737" s="117"/>
      <c r="P737" s="117"/>
      <c r="Q737" s="117"/>
      <c r="R737" s="117"/>
    </row>
    <row r="738" spans="1:51" s="17" customFormat="1" ht="22.5" customHeight="1">
      <c r="A738" s="83" t="s">
        <v>245</v>
      </c>
      <c r="B738" s="83">
        <v>398525007</v>
      </c>
      <c r="C738" s="151">
        <v>13985250</v>
      </c>
      <c r="D738" s="93" t="s">
        <v>248</v>
      </c>
      <c r="E738" s="93"/>
      <c r="F738" s="93"/>
      <c r="G738" s="469" t="s">
        <v>249</v>
      </c>
      <c r="H738" s="89">
        <v>14000</v>
      </c>
      <c r="I738" s="267"/>
      <c r="J738" s="168"/>
      <c r="K738" s="200">
        <v>7.75</v>
      </c>
      <c r="L738" s="162">
        <v>44784</v>
      </c>
      <c r="M738" s="162">
        <v>44836</v>
      </c>
      <c r="N738" s="93" t="s">
        <v>250</v>
      </c>
      <c r="O738" s="117"/>
      <c r="P738" s="117"/>
      <c r="Q738" s="117"/>
      <c r="R738" s="117"/>
      <c r="U738" s="17">
        <v>6800</v>
      </c>
    </row>
    <row r="739" spans="1:51" s="17" customFormat="1" ht="22.5" customHeight="1">
      <c r="A739" s="83" t="s">
        <v>245</v>
      </c>
      <c r="B739" s="83">
        <v>398578607</v>
      </c>
      <c r="C739" s="151">
        <v>13985786</v>
      </c>
      <c r="D739" s="93" t="s">
        <v>248</v>
      </c>
      <c r="E739" s="93"/>
      <c r="F739" s="93"/>
      <c r="G739" s="469" t="s">
        <v>249</v>
      </c>
      <c r="H739" s="89">
        <v>14000</v>
      </c>
      <c r="I739" s="267"/>
      <c r="J739" s="168"/>
      <c r="K739" s="200">
        <v>2.41</v>
      </c>
      <c r="L739" s="162">
        <v>44784</v>
      </c>
      <c r="M739" s="162">
        <v>44836</v>
      </c>
      <c r="N739" s="93" t="s">
        <v>45</v>
      </c>
      <c r="O739" s="117"/>
      <c r="P739" s="117"/>
      <c r="Q739" s="117"/>
      <c r="R739" s="117"/>
    </row>
    <row r="740" spans="1:51" s="17" customFormat="1" ht="22.5" customHeight="1">
      <c r="A740" s="83" t="s">
        <v>245</v>
      </c>
      <c r="B740" s="83">
        <v>398525211</v>
      </c>
      <c r="C740" s="151">
        <v>13985252</v>
      </c>
      <c r="D740" s="93" t="s">
        <v>248</v>
      </c>
      <c r="E740" s="93"/>
      <c r="F740" s="93"/>
      <c r="G740" s="469" t="s">
        <v>249</v>
      </c>
      <c r="H740" s="89">
        <v>3500</v>
      </c>
      <c r="I740" s="267"/>
      <c r="J740" s="168"/>
      <c r="K740" s="200">
        <v>3</v>
      </c>
      <c r="L740" s="162">
        <v>44784</v>
      </c>
      <c r="M740" s="162">
        <v>44836</v>
      </c>
      <c r="N740" s="93" t="s">
        <v>45</v>
      </c>
      <c r="O740" s="117"/>
      <c r="P740" s="117"/>
      <c r="Q740" s="117"/>
      <c r="R740" s="117"/>
    </row>
    <row r="741" spans="1:51" s="17" customFormat="1" ht="22.5" customHeight="1">
      <c r="A741" s="83" t="s">
        <v>245</v>
      </c>
      <c r="B741" s="83">
        <v>398577909</v>
      </c>
      <c r="C741" s="151">
        <v>13985779</v>
      </c>
      <c r="D741" s="93" t="s">
        <v>248</v>
      </c>
      <c r="E741" s="93"/>
      <c r="F741" s="93"/>
      <c r="G741" s="469" t="s">
        <v>249</v>
      </c>
      <c r="H741" s="89">
        <v>3500</v>
      </c>
      <c r="I741" s="267"/>
      <c r="J741" s="168"/>
      <c r="K741" s="200">
        <v>2.41</v>
      </c>
      <c r="L741" s="162">
        <v>44784</v>
      </c>
      <c r="M741" s="162">
        <v>44836</v>
      </c>
      <c r="N741" s="93" t="s">
        <v>45</v>
      </c>
      <c r="O741" s="117"/>
      <c r="P741" s="117"/>
      <c r="Q741" s="117"/>
      <c r="R741" s="117"/>
    </row>
    <row r="742" spans="1:51" s="17" customFormat="1" ht="22.5" customHeight="1">
      <c r="A742" s="83" t="s">
        <v>245</v>
      </c>
      <c r="B742" s="83">
        <v>398674009</v>
      </c>
      <c r="C742" s="151">
        <v>13986740</v>
      </c>
      <c r="D742" s="93" t="s">
        <v>248</v>
      </c>
      <c r="E742" s="93"/>
      <c r="F742" s="93"/>
      <c r="G742" s="469" t="s">
        <v>249</v>
      </c>
      <c r="H742" s="89">
        <v>2000</v>
      </c>
      <c r="I742" s="267"/>
      <c r="J742" s="168"/>
      <c r="K742" s="200">
        <v>7.52</v>
      </c>
      <c r="L742" s="162">
        <v>44784</v>
      </c>
      <c r="M742" s="162">
        <v>44836</v>
      </c>
      <c r="N742" s="93" t="s">
        <v>45</v>
      </c>
      <c r="O742" s="117"/>
      <c r="P742" s="117"/>
      <c r="Q742" s="117"/>
      <c r="R742" s="117"/>
    </row>
    <row r="743" spans="1:51" s="17" customFormat="1" ht="22.5" customHeight="1">
      <c r="A743" s="93" t="s">
        <v>245</v>
      </c>
      <c r="B743" s="93"/>
      <c r="C743" s="93"/>
      <c r="D743" s="93"/>
      <c r="E743" s="93"/>
      <c r="F743" s="93"/>
      <c r="G743" s="468"/>
      <c r="H743" s="89">
        <f>SUM(H738:H742)</f>
        <v>37000</v>
      </c>
      <c r="I743" s="89"/>
      <c r="J743" s="93"/>
      <c r="K743" s="93"/>
      <c r="L743" s="93"/>
      <c r="M743" s="93"/>
      <c r="N743" s="93"/>
      <c r="O743" s="117"/>
      <c r="P743" s="117"/>
      <c r="Q743" s="117"/>
      <c r="R743" s="117"/>
    </row>
    <row r="744" spans="1:51" s="17" customFormat="1" ht="22.5" customHeight="1">
      <c r="A744" s="83" t="s">
        <v>245</v>
      </c>
      <c r="B744" s="83">
        <v>398525007</v>
      </c>
      <c r="C744" s="151">
        <v>13985250</v>
      </c>
      <c r="D744" s="93" t="s">
        <v>248</v>
      </c>
      <c r="E744" s="93"/>
      <c r="F744" s="93"/>
      <c r="G744" s="469" t="s">
        <v>251</v>
      </c>
      <c r="H744" s="89">
        <v>10000</v>
      </c>
      <c r="I744" s="267"/>
      <c r="J744" s="168"/>
      <c r="K744" s="200">
        <v>7.75</v>
      </c>
      <c r="L744" s="162" t="s">
        <v>252</v>
      </c>
      <c r="M744" s="162">
        <v>44867</v>
      </c>
      <c r="N744" s="93" t="s">
        <v>45</v>
      </c>
      <c r="O744" s="117"/>
      <c r="P744" s="117"/>
      <c r="Q744" s="117"/>
      <c r="R744" s="117"/>
      <c r="V744" s="337">
        <v>4000</v>
      </c>
      <c r="AI744" s="17">
        <v>6000</v>
      </c>
    </row>
    <row r="745" spans="1:51" s="17" customFormat="1" ht="22.5" customHeight="1">
      <c r="A745" s="83" t="s">
        <v>245</v>
      </c>
      <c r="B745" s="83">
        <v>398578607</v>
      </c>
      <c r="C745" s="151">
        <v>13985786</v>
      </c>
      <c r="D745" s="93" t="s">
        <v>248</v>
      </c>
      <c r="E745" s="93"/>
      <c r="F745" s="93"/>
      <c r="G745" s="469" t="s">
        <v>251</v>
      </c>
      <c r="H745" s="89">
        <v>10000</v>
      </c>
      <c r="I745" s="267"/>
      <c r="J745" s="168"/>
      <c r="K745" s="200">
        <v>2.41</v>
      </c>
      <c r="L745" s="162">
        <v>44818</v>
      </c>
      <c r="M745" s="162">
        <v>44867</v>
      </c>
      <c r="N745" s="93" t="s">
        <v>45</v>
      </c>
      <c r="O745" s="117"/>
      <c r="P745" s="117"/>
      <c r="Q745" s="117"/>
      <c r="R745" s="117"/>
      <c r="V745" s="17">
        <v>10000</v>
      </c>
    </row>
    <row r="746" spans="1:51" s="17" customFormat="1" ht="22.5" customHeight="1">
      <c r="A746" s="83" t="s">
        <v>245</v>
      </c>
      <c r="B746" s="83">
        <v>398525211</v>
      </c>
      <c r="C746" s="151">
        <v>13985252</v>
      </c>
      <c r="D746" s="93" t="s">
        <v>248</v>
      </c>
      <c r="E746" s="93"/>
      <c r="F746" s="93"/>
      <c r="G746" s="469" t="s">
        <v>251</v>
      </c>
      <c r="H746" s="89">
        <v>3000</v>
      </c>
      <c r="I746" s="267"/>
      <c r="J746" s="168"/>
      <c r="K746" s="200">
        <v>3</v>
      </c>
      <c r="L746" s="162">
        <v>44818</v>
      </c>
      <c r="M746" s="162">
        <v>44867</v>
      </c>
      <c r="N746" s="93" t="s">
        <v>45</v>
      </c>
      <c r="O746" s="117"/>
      <c r="P746" s="117"/>
      <c r="Q746" s="117"/>
      <c r="R746" s="117"/>
      <c r="V746" s="17">
        <v>3000</v>
      </c>
    </row>
    <row r="747" spans="1:51" s="17" customFormat="1" ht="22.5" customHeight="1">
      <c r="A747" s="83" t="s">
        <v>245</v>
      </c>
      <c r="B747" s="83">
        <v>398577909</v>
      </c>
      <c r="C747" s="151">
        <v>13985779</v>
      </c>
      <c r="D747" s="93" t="s">
        <v>248</v>
      </c>
      <c r="E747" s="93"/>
      <c r="F747" s="93"/>
      <c r="G747" s="469" t="s">
        <v>251</v>
      </c>
      <c r="H747" s="89">
        <v>3300</v>
      </c>
      <c r="I747" s="267"/>
      <c r="J747" s="168"/>
      <c r="K747" s="200">
        <v>2.41</v>
      </c>
      <c r="L747" s="162">
        <v>44818</v>
      </c>
      <c r="M747" s="162">
        <v>44867</v>
      </c>
      <c r="N747" s="93" t="s">
        <v>45</v>
      </c>
      <c r="O747" s="117"/>
      <c r="P747" s="117"/>
      <c r="Q747" s="117"/>
      <c r="R747" s="117"/>
      <c r="V747" s="17">
        <v>3300</v>
      </c>
    </row>
    <row r="748" spans="1:51" s="17" customFormat="1" ht="22.5" customHeight="1">
      <c r="A748" s="83" t="s">
        <v>245</v>
      </c>
      <c r="B748" s="83">
        <v>398674009</v>
      </c>
      <c r="C748" s="151">
        <v>13986740</v>
      </c>
      <c r="D748" s="93" t="s">
        <v>248</v>
      </c>
      <c r="E748" s="93"/>
      <c r="F748" s="93"/>
      <c r="G748" s="469" t="s">
        <v>251</v>
      </c>
      <c r="H748" s="89">
        <v>3000</v>
      </c>
      <c r="I748" s="267"/>
      <c r="J748" s="168"/>
      <c r="K748" s="200">
        <v>7.52</v>
      </c>
      <c r="L748" s="162">
        <v>44818</v>
      </c>
      <c r="M748" s="162">
        <v>44867</v>
      </c>
      <c r="N748" s="93" t="s">
        <v>45</v>
      </c>
      <c r="O748" s="117"/>
      <c r="P748" s="117"/>
      <c r="Q748" s="117"/>
      <c r="R748" s="117"/>
      <c r="V748" s="17">
        <v>3000</v>
      </c>
    </row>
    <row r="749" spans="1:51" s="17" customFormat="1" ht="22.5" customHeight="1" thickBot="1">
      <c r="A749" s="93" t="s">
        <v>245</v>
      </c>
      <c r="B749" s="93"/>
      <c r="C749" s="93"/>
      <c r="D749" s="93"/>
      <c r="E749" s="93"/>
      <c r="F749" s="93"/>
      <c r="G749" s="468"/>
      <c r="H749" s="89">
        <f>SUM(H744:H748)</f>
        <v>29300</v>
      </c>
      <c r="I749" s="89"/>
      <c r="J749" s="93"/>
      <c r="K749" s="93"/>
      <c r="L749" s="93"/>
      <c r="M749" s="93"/>
      <c r="N749" s="93"/>
      <c r="O749" s="117"/>
      <c r="P749" s="117"/>
      <c r="Q749" s="117"/>
      <c r="R749" s="117"/>
    </row>
    <row r="750" spans="1:51" s="17" customFormat="1" ht="22.5" customHeight="1">
      <c r="A750" s="83" t="s">
        <v>245</v>
      </c>
      <c r="B750" s="83">
        <v>398525007</v>
      </c>
      <c r="C750" s="151">
        <v>13985250</v>
      </c>
      <c r="D750" s="93" t="s">
        <v>248</v>
      </c>
      <c r="E750" s="93"/>
      <c r="F750" s="93"/>
      <c r="G750" s="469" t="s">
        <v>253</v>
      </c>
      <c r="H750" s="89">
        <v>10000</v>
      </c>
      <c r="I750" s="497">
        <f>SUM(AD750:AZ750)</f>
        <v>10000</v>
      </c>
      <c r="J750" s="168"/>
      <c r="K750" s="377" t="s">
        <v>254</v>
      </c>
      <c r="L750" s="162">
        <v>44847</v>
      </c>
      <c r="M750" s="162">
        <v>44897</v>
      </c>
      <c r="N750" s="93" t="s">
        <v>255</v>
      </c>
      <c r="O750" s="117"/>
      <c r="P750" s="117"/>
      <c r="Q750" s="117"/>
      <c r="R750" s="117"/>
      <c r="AI750" s="351"/>
      <c r="AS750" s="355">
        <v>7000</v>
      </c>
      <c r="AY750" s="17">
        <v>3000</v>
      </c>
    </row>
    <row r="751" spans="1:51" s="17" customFormat="1" ht="22.5" customHeight="1">
      <c r="A751" s="83" t="s">
        <v>245</v>
      </c>
      <c r="B751" s="83">
        <v>398578607</v>
      </c>
      <c r="C751" s="151">
        <v>13985786</v>
      </c>
      <c r="D751" s="93" t="s">
        <v>248</v>
      </c>
      <c r="E751" s="93"/>
      <c r="F751" s="93"/>
      <c r="G751" s="469" t="s">
        <v>253</v>
      </c>
      <c r="H751" s="89">
        <v>10000</v>
      </c>
      <c r="I751" s="497">
        <f>SUM(AD751:AZ751)</f>
        <v>10000</v>
      </c>
      <c r="J751" s="168"/>
      <c r="K751" s="377" t="s">
        <v>256</v>
      </c>
      <c r="L751" s="162">
        <v>44847</v>
      </c>
      <c r="M751" s="162">
        <v>44897</v>
      </c>
      <c r="N751" s="93" t="s">
        <v>45</v>
      </c>
      <c r="O751" s="117"/>
      <c r="P751" s="117"/>
      <c r="Q751" s="117"/>
      <c r="R751" s="117"/>
      <c r="AI751" s="352">
        <v>10000</v>
      </c>
      <c r="AS751" s="356"/>
    </row>
    <row r="752" spans="1:51" s="17" customFormat="1" ht="22.5" customHeight="1">
      <c r="A752" s="83" t="s">
        <v>245</v>
      </c>
      <c r="B752" s="83">
        <v>398525211</v>
      </c>
      <c r="C752" s="151">
        <v>13985252</v>
      </c>
      <c r="D752" s="93" t="s">
        <v>248</v>
      </c>
      <c r="E752" s="93"/>
      <c r="F752" s="93"/>
      <c r="G752" s="469" t="s">
        <v>253</v>
      </c>
      <c r="H752" s="89">
        <v>2400</v>
      </c>
      <c r="I752" s="497">
        <f>SUM(AD752:AZ752)</f>
        <v>2400</v>
      </c>
      <c r="J752" s="168"/>
      <c r="K752" s="377" t="s">
        <v>257</v>
      </c>
      <c r="L752" s="162">
        <v>44847</v>
      </c>
      <c r="M752" s="162">
        <v>44897</v>
      </c>
      <c r="N752" s="93" t="s">
        <v>45</v>
      </c>
      <c r="O752" s="117"/>
      <c r="P752" s="117"/>
      <c r="Q752" s="117"/>
      <c r="R752" s="117"/>
      <c r="AI752" s="353">
        <v>1200</v>
      </c>
      <c r="AS752" s="357">
        <v>1200</v>
      </c>
    </row>
    <row r="753" spans="1:74" s="17" customFormat="1" ht="22.5" customHeight="1">
      <c r="A753" s="83" t="s">
        <v>245</v>
      </c>
      <c r="B753" s="83">
        <v>398577909</v>
      </c>
      <c r="C753" s="151">
        <v>13985779</v>
      </c>
      <c r="D753" s="93" t="s">
        <v>248</v>
      </c>
      <c r="E753" s="93"/>
      <c r="F753" s="93"/>
      <c r="G753" s="469" t="s">
        <v>253</v>
      </c>
      <c r="H753" s="89">
        <v>2400</v>
      </c>
      <c r="I753" s="497">
        <f>SUM(AD753:AZ753)</f>
        <v>2400</v>
      </c>
      <c r="J753" s="168"/>
      <c r="K753" s="377" t="s">
        <v>256</v>
      </c>
      <c r="L753" s="162">
        <v>44847</v>
      </c>
      <c r="M753" s="162">
        <v>44897</v>
      </c>
      <c r="N753" s="93" t="s">
        <v>45</v>
      </c>
      <c r="O753" s="117"/>
      <c r="P753" s="117"/>
      <c r="Q753" s="117"/>
      <c r="R753" s="117"/>
      <c r="AI753" s="353">
        <v>1200</v>
      </c>
      <c r="AS753" s="356">
        <v>1200</v>
      </c>
    </row>
    <row r="754" spans="1:74" s="17" customFormat="1" ht="22.5" customHeight="1" thickBot="1">
      <c r="A754" s="83" t="s">
        <v>245</v>
      </c>
      <c r="B754" s="83">
        <v>398674009</v>
      </c>
      <c r="C754" s="151">
        <v>13986740</v>
      </c>
      <c r="D754" s="93" t="s">
        <v>248</v>
      </c>
      <c r="E754" s="93"/>
      <c r="F754" s="93"/>
      <c r="G754" s="469" t="s">
        <v>253</v>
      </c>
      <c r="H754" s="89">
        <v>2400</v>
      </c>
      <c r="I754" s="497">
        <f>SUM(AD754:AZ754)</f>
        <v>2400</v>
      </c>
      <c r="J754" s="168"/>
      <c r="K754" s="377" t="s">
        <v>258</v>
      </c>
      <c r="L754" s="162">
        <v>44847</v>
      </c>
      <c r="M754" s="162">
        <v>44897</v>
      </c>
      <c r="N754" s="93" t="s">
        <v>45</v>
      </c>
      <c r="O754" s="117"/>
      <c r="P754" s="117"/>
      <c r="Q754" s="117"/>
      <c r="R754" s="117"/>
      <c r="AI754" s="354">
        <v>1000</v>
      </c>
      <c r="AS754" s="358"/>
      <c r="AY754" s="17">
        <v>1400</v>
      </c>
    </row>
    <row r="755" spans="1:74" s="17" customFormat="1" ht="22.5" customHeight="1">
      <c r="A755" s="93" t="s">
        <v>245</v>
      </c>
      <c r="B755" s="93"/>
      <c r="C755" s="93"/>
      <c r="D755" s="93"/>
      <c r="E755" s="93"/>
      <c r="F755" s="93"/>
      <c r="G755" s="816"/>
      <c r="H755" s="401">
        <f>SUM(H750:H754)</f>
        <v>27200</v>
      </c>
      <c r="I755" s="817">
        <f>SUM(I750:I754)</f>
        <v>27200</v>
      </c>
      <c r="J755" s="818"/>
      <c r="K755" s="93"/>
      <c r="L755" s="93"/>
      <c r="M755" s="93"/>
      <c r="N755" s="93"/>
      <c r="O755" s="117"/>
      <c r="P755" s="117"/>
      <c r="Q755" s="117"/>
      <c r="R755" s="117"/>
    </row>
    <row r="756" spans="1:74" s="17" customFormat="1" ht="22.5" customHeight="1">
      <c r="A756" s="83" t="s">
        <v>245</v>
      </c>
      <c r="B756" s="83">
        <v>398525007</v>
      </c>
      <c r="C756" s="151">
        <v>13985250</v>
      </c>
      <c r="D756" s="93" t="s">
        <v>248</v>
      </c>
      <c r="E756" s="93"/>
      <c r="F756" s="376"/>
      <c r="G756" s="470" t="s">
        <v>259</v>
      </c>
      <c r="H756" s="378">
        <v>10000</v>
      </c>
      <c r="I756" s="497">
        <f>SUM(AD756:AZ756)</f>
        <v>10000</v>
      </c>
      <c r="J756" s="379"/>
      <c r="K756" s="377" t="s">
        <v>254</v>
      </c>
      <c r="L756" s="162">
        <v>44883</v>
      </c>
      <c r="M756" s="162">
        <v>44928</v>
      </c>
      <c r="N756" s="93" t="s">
        <v>45</v>
      </c>
      <c r="O756" s="117"/>
      <c r="P756" s="117"/>
      <c r="Q756" s="117"/>
      <c r="R756" s="117"/>
      <c r="AZ756" s="17">
        <v>10000</v>
      </c>
    </row>
    <row r="757" spans="1:74" s="17" customFormat="1" ht="22.5" customHeight="1">
      <c r="A757" s="83" t="s">
        <v>245</v>
      </c>
      <c r="B757" s="83">
        <v>398578607</v>
      </c>
      <c r="C757" s="151">
        <v>13985786</v>
      </c>
      <c r="D757" s="93" t="s">
        <v>248</v>
      </c>
      <c r="E757" s="93"/>
      <c r="F757" s="376"/>
      <c r="G757" s="470" t="s">
        <v>259</v>
      </c>
      <c r="H757" s="378">
        <v>10000</v>
      </c>
      <c r="I757" s="497">
        <f>SUM(AD757:AZ757)</f>
        <v>10000</v>
      </c>
      <c r="J757" s="379"/>
      <c r="K757" s="377" t="s">
        <v>256</v>
      </c>
      <c r="L757" s="162">
        <v>44883</v>
      </c>
      <c r="M757" s="162">
        <v>44928</v>
      </c>
      <c r="N757" s="93" t="s">
        <v>45</v>
      </c>
      <c r="O757" s="117"/>
      <c r="P757" s="117"/>
      <c r="Q757" s="117"/>
      <c r="R757" s="117"/>
      <c r="AZ757" s="17">
        <v>10000</v>
      </c>
    </row>
    <row r="758" spans="1:74" s="17" customFormat="1" ht="22.5" customHeight="1">
      <c r="A758" s="83" t="s">
        <v>245</v>
      </c>
      <c r="B758" s="83">
        <v>398525211</v>
      </c>
      <c r="C758" s="151">
        <v>13985252</v>
      </c>
      <c r="D758" s="93" t="s">
        <v>248</v>
      </c>
      <c r="E758" s="93"/>
      <c r="F758" s="376"/>
      <c r="G758" s="470" t="s">
        <v>259</v>
      </c>
      <c r="H758" s="378">
        <v>2000</v>
      </c>
      <c r="I758" s="497">
        <f>SUM(AD758:AZ758)</f>
        <v>2000</v>
      </c>
      <c r="J758" s="379"/>
      <c r="K758" s="377" t="s">
        <v>257</v>
      </c>
      <c r="L758" s="162">
        <v>44883</v>
      </c>
      <c r="M758" s="162">
        <v>44928</v>
      </c>
      <c r="N758" s="93" t="s">
        <v>45</v>
      </c>
      <c r="O758" s="117"/>
      <c r="P758" s="117"/>
      <c r="Q758" s="117"/>
      <c r="R758" s="117"/>
      <c r="AZ758" s="17">
        <v>2000</v>
      </c>
    </row>
    <row r="759" spans="1:74" s="17" customFormat="1" ht="22.5" customHeight="1">
      <c r="A759" s="83" t="s">
        <v>245</v>
      </c>
      <c r="B759" s="83">
        <v>398577909</v>
      </c>
      <c r="C759" s="151">
        <v>13985779</v>
      </c>
      <c r="D759" s="93" t="s">
        <v>248</v>
      </c>
      <c r="E759" s="93"/>
      <c r="F759" s="376"/>
      <c r="G759" s="470" t="s">
        <v>259</v>
      </c>
      <c r="H759" s="378">
        <v>2000</v>
      </c>
      <c r="I759" s="497">
        <f>SUM(AD759:AZ759)</f>
        <v>2000</v>
      </c>
      <c r="J759" s="379"/>
      <c r="K759" s="377" t="s">
        <v>256</v>
      </c>
      <c r="L759" s="162">
        <v>44883</v>
      </c>
      <c r="M759" s="162">
        <v>44928</v>
      </c>
      <c r="N759" s="93" t="s">
        <v>45</v>
      </c>
      <c r="O759" s="117"/>
      <c r="P759" s="117"/>
      <c r="Q759" s="117"/>
      <c r="R759" s="117"/>
      <c r="AZ759" s="17">
        <v>2000</v>
      </c>
    </row>
    <row r="760" spans="1:74" s="17" customFormat="1" ht="22.5" customHeight="1">
      <c r="A760" s="83" t="s">
        <v>245</v>
      </c>
      <c r="B760" s="83">
        <v>398674009</v>
      </c>
      <c r="C760" s="151">
        <v>13986740</v>
      </c>
      <c r="D760" s="93" t="s">
        <v>248</v>
      </c>
      <c r="E760" s="93"/>
      <c r="F760" s="376"/>
      <c r="G760" s="470" t="s">
        <v>259</v>
      </c>
      <c r="H760" s="378">
        <v>2000</v>
      </c>
      <c r="I760" s="497">
        <f>SUM(AD760:AZ760)</f>
        <v>1300</v>
      </c>
      <c r="J760" s="379"/>
      <c r="K760" s="377" t="s">
        <v>258</v>
      </c>
      <c r="L760" s="162">
        <v>44883</v>
      </c>
      <c r="M760" s="162">
        <v>44928</v>
      </c>
      <c r="N760" s="93" t="s">
        <v>45</v>
      </c>
      <c r="O760" s="117"/>
      <c r="P760" s="117"/>
      <c r="Q760" s="117"/>
      <c r="R760" s="117"/>
      <c r="AZ760" s="17">
        <v>1300</v>
      </c>
      <c r="BQ760" s="17">
        <v>700</v>
      </c>
    </row>
    <row r="761" spans="1:74" s="17" customFormat="1" ht="22.5" customHeight="1">
      <c r="A761" s="93" t="s">
        <v>245</v>
      </c>
      <c r="B761" s="93"/>
      <c r="C761" s="93"/>
      <c r="D761" s="93"/>
      <c r="E761" s="93"/>
      <c r="F761" s="93"/>
      <c r="G761" s="819"/>
      <c r="H761" s="401">
        <f>SUM(H756:H760)</f>
        <v>26000</v>
      </c>
      <c r="I761" s="401">
        <f>SUM(I756:I760)</f>
        <v>25300</v>
      </c>
      <c r="J761" s="402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  <c r="AM761" s="93"/>
      <c r="AN761" s="93"/>
      <c r="AO761" s="93"/>
      <c r="AP761" s="93"/>
      <c r="AQ761" s="93"/>
      <c r="AR761" s="93"/>
      <c r="AS761" s="93"/>
    </row>
    <row r="762" spans="1:74" s="17" customFormat="1" ht="22.5" customHeight="1">
      <c r="A762" s="83" t="s">
        <v>245</v>
      </c>
      <c r="B762" s="83">
        <v>398525007</v>
      </c>
      <c r="C762" s="151">
        <v>13985250</v>
      </c>
      <c r="D762" s="93" t="s">
        <v>248</v>
      </c>
      <c r="E762" s="93"/>
      <c r="F762" s="93"/>
      <c r="G762" s="471" t="s">
        <v>260</v>
      </c>
      <c r="H762" s="401">
        <v>10000</v>
      </c>
      <c r="I762" s="497">
        <f>SUM(AD762:BQ762)</f>
        <v>10000</v>
      </c>
      <c r="J762" s="402"/>
      <c r="K762" s="403">
        <v>7.4</v>
      </c>
      <c r="L762" s="162">
        <v>44889</v>
      </c>
      <c r="M762" s="162">
        <v>44959</v>
      </c>
      <c r="N762" s="93"/>
      <c r="O762" s="93"/>
      <c r="P762" s="93"/>
      <c r="Q762" s="93"/>
      <c r="R762" s="93"/>
      <c r="S762" s="400"/>
      <c r="T762" s="400"/>
      <c r="U762" s="400"/>
      <c r="V762" s="400"/>
      <c r="W762" s="400"/>
      <c r="X762" s="400"/>
      <c r="Y762" s="400"/>
      <c r="Z762" s="400"/>
      <c r="AA762" s="400"/>
      <c r="AB762" s="400"/>
      <c r="AC762" s="400"/>
      <c r="AD762" s="400"/>
      <c r="AE762" s="400"/>
      <c r="AF762" s="400"/>
      <c r="AG762" s="400"/>
      <c r="AH762" s="400"/>
      <c r="AI762" s="400"/>
      <c r="AJ762" s="400"/>
      <c r="AK762" s="400"/>
      <c r="AL762" s="400"/>
      <c r="AM762" s="400"/>
      <c r="AN762" s="400"/>
      <c r="AO762" s="400"/>
      <c r="AP762" s="400"/>
      <c r="AQ762" s="400"/>
      <c r="AR762" s="400"/>
      <c r="AS762" s="400"/>
      <c r="BP762" s="17">
        <v>10000</v>
      </c>
    </row>
    <row r="763" spans="1:74" s="17" customFormat="1" ht="22.5" customHeight="1">
      <c r="A763" s="83" t="s">
        <v>245</v>
      </c>
      <c r="B763" s="83">
        <v>398578607</v>
      </c>
      <c r="C763" s="151">
        <v>13985786</v>
      </c>
      <c r="D763" s="93" t="s">
        <v>248</v>
      </c>
      <c r="E763" s="93"/>
      <c r="F763" s="93"/>
      <c r="G763" s="471" t="s">
        <v>260</v>
      </c>
      <c r="H763" s="401">
        <v>10000</v>
      </c>
      <c r="I763" s="497">
        <f>SUM(AD763:BQ763)</f>
        <v>10000</v>
      </c>
      <c r="J763" s="402"/>
      <c r="K763" s="403">
        <v>2.2999999999999998</v>
      </c>
      <c r="L763" s="162">
        <v>44889</v>
      </c>
      <c r="M763" s="162">
        <v>44959</v>
      </c>
      <c r="N763" s="93"/>
      <c r="O763" s="93"/>
      <c r="P763" s="93"/>
      <c r="Q763" s="93"/>
      <c r="R763" s="93"/>
      <c r="S763" s="400"/>
      <c r="T763" s="400"/>
      <c r="U763" s="400"/>
      <c r="V763" s="400"/>
      <c r="W763" s="400"/>
      <c r="X763" s="400"/>
      <c r="Y763" s="400"/>
      <c r="Z763" s="400"/>
      <c r="AA763" s="400"/>
      <c r="AB763" s="400"/>
      <c r="AC763" s="400"/>
      <c r="AD763" s="400"/>
      <c r="AE763" s="400"/>
      <c r="AF763" s="400"/>
      <c r="AG763" s="400"/>
      <c r="AH763" s="400"/>
      <c r="AI763" s="400"/>
      <c r="AJ763" s="400"/>
      <c r="AK763" s="400"/>
      <c r="AL763" s="400"/>
      <c r="AM763" s="400"/>
      <c r="AN763" s="400"/>
      <c r="AO763" s="400"/>
      <c r="AP763" s="400"/>
      <c r="AQ763" s="400"/>
      <c r="AR763" s="400"/>
      <c r="AS763" s="400"/>
      <c r="BP763" s="17">
        <v>10000</v>
      </c>
    </row>
    <row r="764" spans="1:74" s="17" customFormat="1" ht="22.5" customHeight="1">
      <c r="A764" s="83" t="s">
        <v>245</v>
      </c>
      <c r="B764" s="83">
        <v>398525211</v>
      </c>
      <c r="C764" s="151">
        <v>13985252</v>
      </c>
      <c r="D764" s="93" t="s">
        <v>248</v>
      </c>
      <c r="E764" s="93"/>
      <c r="F764" s="93"/>
      <c r="G764" s="471" t="s">
        <v>260</v>
      </c>
      <c r="H764" s="401">
        <v>2600</v>
      </c>
      <c r="I764" s="497">
        <f>SUM(AD764:BQ764)</f>
        <v>2600</v>
      </c>
      <c r="J764" s="402"/>
      <c r="K764" s="403">
        <v>2.87</v>
      </c>
      <c r="L764" s="162">
        <v>44889</v>
      </c>
      <c r="M764" s="162">
        <v>44959</v>
      </c>
      <c r="N764" s="93"/>
      <c r="O764" s="93"/>
      <c r="P764" s="93"/>
      <c r="Q764" s="93"/>
      <c r="R764" s="93"/>
      <c r="S764" s="400"/>
      <c r="T764" s="400"/>
      <c r="U764" s="400"/>
      <c r="V764" s="400"/>
      <c r="W764" s="400"/>
      <c r="X764" s="400"/>
      <c r="Y764" s="400"/>
      <c r="Z764" s="400"/>
      <c r="AA764" s="400"/>
      <c r="AB764" s="400"/>
      <c r="AC764" s="400"/>
      <c r="AD764" s="400"/>
      <c r="AE764" s="400"/>
      <c r="AF764" s="400"/>
      <c r="AG764" s="400"/>
      <c r="AH764" s="400"/>
      <c r="AI764" s="400"/>
      <c r="AJ764" s="400"/>
      <c r="AK764" s="400"/>
      <c r="AL764" s="400"/>
      <c r="AM764" s="400"/>
      <c r="AN764" s="400"/>
      <c r="AO764" s="400"/>
      <c r="AP764" s="400"/>
      <c r="AQ764" s="400"/>
      <c r="AR764" s="400"/>
      <c r="AS764" s="400"/>
      <c r="BP764" s="17">
        <v>2600</v>
      </c>
    </row>
    <row r="765" spans="1:74" s="17" customFormat="1" ht="22.5" customHeight="1">
      <c r="A765" s="83" t="s">
        <v>245</v>
      </c>
      <c r="B765" s="83">
        <v>398577909</v>
      </c>
      <c r="C765" s="151">
        <v>13985779</v>
      </c>
      <c r="D765" s="93" t="s">
        <v>248</v>
      </c>
      <c r="E765" s="93"/>
      <c r="F765" s="93"/>
      <c r="G765" s="471" t="s">
        <v>260</v>
      </c>
      <c r="H765" s="401">
        <v>2600</v>
      </c>
      <c r="I765" s="497">
        <f>SUM(AD765:BQ765)</f>
        <v>2600</v>
      </c>
      <c r="J765" s="402"/>
      <c r="K765" s="403">
        <v>2.2999999999999998</v>
      </c>
      <c r="L765" s="162">
        <v>44889</v>
      </c>
      <c r="M765" s="162">
        <v>44959</v>
      </c>
      <c r="N765" s="93"/>
      <c r="O765" s="93"/>
      <c r="P765" s="93"/>
      <c r="Q765" s="93"/>
      <c r="R765" s="93"/>
      <c r="S765" s="400"/>
      <c r="T765" s="400"/>
      <c r="U765" s="400"/>
      <c r="V765" s="400"/>
      <c r="W765" s="400"/>
      <c r="X765" s="400"/>
      <c r="Y765" s="400"/>
      <c r="Z765" s="400"/>
      <c r="AA765" s="400"/>
      <c r="AB765" s="400"/>
      <c r="AC765" s="400"/>
      <c r="AD765" s="400"/>
      <c r="AE765" s="400"/>
      <c r="AF765" s="400"/>
      <c r="AG765" s="400"/>
      <c r="AH765" s="400"/>
      <c r="AI765" s="400"/>
      <c r="AJ765" s="400"/>
      <c r="AK765" s="400"/>
      <c r="AL765" s="400"/>
      <c r="AM765" s="400"/>
      <c r="AN765" s="400"/>
      <c r="AO765" s="400"/>
      <c r="AP765" s="400"/>
      <c r="AQ765" s="400"/>
      <c r="AR765" s="400"/>
      <c r="AS765" s="400"/>
      <c r="BP765" s="17">
        <v>2600</v>
      </c>
    </row>
    <row r="766" spans="1:74" s="17" customFormat="1" ht="22.5" customHeight="1">
      <c r="A766" s="83" t="s">
        <v>245</v>
      </c>
      <c r="B766" s="83">
        <v>398674009</v>
      </c>
      <c r="C766" s="151">
        <v>13986740</v>
      </c>
      <c r="D766" s="93" t="s">
        <v>248</v>
      </c>
      <c r="E766" s="93"/>
      <c r="F766" s="93"/>
      <c r="G766" s="471" t="s">
        <v>260</v>
      </c>
      <c r="H766" s="401">
        <v>1000</v>
      </c>
      <c r="I766" s="497">
        <f>SUM(AD766:BQ766)</f>
        <v>1000</v>
      </c>
      <c r="J766" s="402"/>
      <c r="K766" s="403">
        <v>7.18</v>
      </c>
      <c r="L766" s="162">
        <v>44889</v>
      </c>
      <c r="M766" s="162">
        <v>44959</v>
      </c>
      <c r="N766" s="93"/>
      <c r="O766" s="93"/>
      <c r="P766" s="93"/>
      <c r="Q766" s="93"/>
      <c r="R766" s="93"/>
      <c r="S766" s="400"/>
      <c r="T766" s="400"/>
      <c r="U766" s="400"/>
      <c r="V766" s="400"/>
      <c r="W766" s="400"/>
      <c r="X766" s="400"/>
      <c r="Y766" s="400"/>
      <c r="Z766" s="400"/>
      <c r="AA766" s="400"/>
      <c r="AB766" s="400"/>
      <c r="AC766" s="400"/>
      <c r="AD766" s="400"/>
      <c r="AE766" s="400"/>
      <c r="AF766" s="400"/>
      <c r="AG766" s="400"/>
      <c r="AH766" s="400"/>
      <c r="AI766" s="400"/>
      <c r="AJ766" s="400"/>
      <c r="AK766" s="400"/>
      <c r="AL766" s="400"/>
      <c r="AM766" s="400"/>
      <c r="AN766" s="400"/>
      <c r="AO766" s="400"/>
      <c r="AP766" s="400"/>
      <c r="AQ766" s="400"/>
      <c r="AR766" s="400"/>
      <c r="AS766" s="400"/>
      <c r="BP766" s="17">
        <v>1000</v>
      </c>
    </row>
    <row r="767" spans="1:74" s="17" customFormat="1" ht="22.5" customHeight="1">
      <c r="A767" s="93" t="s">
        <v>245</v>
      </c>
      <c r="B767" s="93"/>
      <c r="C767" s="93"/>
      <c r="D767" s="93"/>
      <c r="E767" s="93"/>
      <c r="F767" s="93"/>
      <c r="G767" s="468"/>
      <c r="H767" s="401">
        <f>SUM(H762:H766)</f>
        <v>26200</v>
      </c>
      <c r="I767" s="401">
        <f>SUM(I762:I766)</f>
        <v>26200</v>
      </c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</row>
    <row r="768" spans="1:74" s="17" customFormat="1" ht="22.5" customHeight="1">
      <c r="A768" s="83" t="s">
        <v>245</v>
      </c>
      <c r="B768" s="83">
        <v>398525007</v>
      </c>
      <c r="C768" s="151">
        <v>13985250</v>
      </c>
      <c r="D768" s="93" t="s">
        <v>248</v>
      </c>
      <c r="E768" s="93"/>
      <c r="F768" s="93"/>
      <c r="G768" s="472" t="s">
        <v>261</v>
      </c>
      <c r="H768" s="401">
        <v>5000</v>
      </c>
      <c r="I768" s="497">
        <f>SUM(AD768:BL768)</f>
        <v>0</v>
      </c>
      <c r="J768" s="93"/>
      <c r="K768" s="403">
        <v>7.4</v>
      </c>
      <c r="L768" s="162">
        <v>44932</v>
      </c>
      <c r="M768" s="162">
        <v>44987</v>
      </c>
      <c r="N768" s="93"/>
      <c r="O768" s="93"/>
      <c r="P768" s="93"/>
      <c r="Q768" s="93"/>
      <c r="R768" s="93"/>
      <c r="S768" s="400"/>
      <c r="T768" s="400"/>
      <c r="U768" s="400"/>
      <c r="V768" s="400"/>
      <c r="W768" s="400"/>
      <c r="X768" s="400"/>
      <c r="Y768" s="400"/>
      <c r="Z768" s="400"/>
      <c r="AA768" s="400"/>
      <c r="AB768" s="400"/>
      <c r="AC768" s="400"/>
      <c r="AD768" s="400"/>
      <c r="AE768" s="400"/>
      <c r="AF768" s="400"/>
      <c r="AG768" s="400"/>
      <c r="AH768" s="400"/>
      <c r="AI768" s="400"/>
      <c r="AJ768" s="400"/>
      <c r="AK768" s="400"/>
      <c r="AL768" s="400"/>
      <c r="AM768" s="400"/>
      <c r="AN768" s="400"/>
      <c r="AO768" s="400"/>
      <c r="AP768" s="400"/>
      <c r="AQ768" s="400"/>
      <c r="AR768" s="400"/>
      <c r="AS768" s="400"/>
      <c r="BV768" s="17">
        <v>5000</v>
      </c>
    </row>
    <row r="769" spans="1:98" s="17" customFormat="1" ht="22.5" customHeight="1">
      <c r="A769" s="83" t="s">
        <v>245</v>
      </c>
      <c r="B769" s="83">
        <v>398578607</v>
      </c>
      <c r="C769" s="151">
        <v>13985786</v>
      </c>
      <c r="D769" s="93" t="s">
        <v>248</v>
      </c>
      <c r="E769" s="93"/>
      <c r="F769" s="93"/>
      <c r="G769" s="472" t="s">
        <v>261</v>
      </c>
      <c r="H769" s="401">
        <v>5000</v>
      </c>
      <c r="I769" s="497">
        <f>SUM(AD769:BL769)</f>
        <v>0</v>
      </c>
      <c r="J769" s="93"/>
      <c r="K769" s="403">
        <v>2.2999999999999998</v>
      </c>
      <c r="L769" s="162">
        <v>44932</v>
      </c>
      <c r="M769" s="162">
        <v>44987</v>
      </c>
      <c r="N769" s="93"/>
      <c r="O769" s="93"/>
      <c r="P769" s="93"/>
      <c r="Q769" s="93"/>
      <c r="R769" s="93"/>
      <c r="S769" s="400"/>
      <c r="T769" s="400"/>
      <c r="U769" s="400"/>
      <c r="V769" s="400"/>
      <c r="W769" s="400"/>
      <c r="X769" s="400"/>
      <c r="Y769" s="400"/>
      <c r="Z769" s="400"/>
      <c r="AA769" s="400"/>
      <c r="AB769" s="400"/>
      <c r="AC769" s="400"/>
      <c r="AD769" s="400"/>
      <c r="AE769" s="400"/>
      <c r="AF769" s="400"/>
      <c r="AG769" s="400"/>
      <c r="AH769" s="400"/>
      <c r="AI769" s="400"/>
      <c r="AJ769" s="400"/>
      <c r="AK769" s="400"/>
      <c r="AL769" s="400"/>
      <c r="AM769" s="400"/>
      <c r="AN769" s="400"/>
      <c r="AO769" s="400"/>
      <c r="AP769" s="400"/>
      <c r="AQ769" s="400"/>
      <c r="AR769" s="400"/>
      <c r="AS769" s="400"/>
      <c r="BV769" s="17">
        <v>5000</v>
      </c>
    </row>
    <row r="770" spans="1:98" s="17" customFormat="1" ht="22.5" customHeight="1">
      <c r="A770" s="83" t="s">
        <v>245</v>
      </c>
      <c r="B770" s="83">
        <v>398525211</v>
      </c>
      <c r="C770" s="151">
        <v>13985252</v>
      </c>
      <c r="D770" s="93" t="s">
        <v>248</v>
      </c>
      <c r="E770" s="93"/>
      <c r="F770" s="93"/>
      <c r="G770" s="472" t="s">
        <v>261</v>
      </c>
      <c r="H770" s="401">
        <v>1000</v>
      </c>
      <c r="I770" s="497">
        <f>SUM(AD770:BL770)</f>
        <v>0</v>
      </c>
      <c r="J770" s="93"/>
      <c r="K770" s="403">
        <v>2.87</v>
      </c>
      <c r="L770" s="162">
        <v>44932</v>
      </c>
      <c r="M770" s="162">
        <v>44987</v>
      </c>
      <c r="N770" s="93"/>
      <c r="O770" s="93"/>
      <c r="P770" s="93"/>
      <c r="Q770" s="93"/>
      <c r="R770" s="93"/>
      <c r="S770" s="400"/>
      <c r="T770" s="400"/>
      <c r="U770" s="400"/>
      <c r="V770" s="400"/>
      <c r="W770" s="400"/>
      <c r="X770" s="400"/>
      <c r="Y770" s="400"/>
      <c r="Z770" s="400"/>
      <c r="AA770" s="400"/>
      <c r="AB770" s="400"/>
      <c r="AC770" s="400"/>
      <c r="AD770" s="400"/>
      <c r="AE770" s="400"/>
      <c r="AF770" s="400"/>
      <c r="AG770" s="400"/>
      <c r="AH770" s="400"/>
      <c r="AI770" s="400"/>
      <c r="AJ770" s="400"/>
      <c r="AK770" s="400"/>
      <c r="AL770" s="400"/>
      <c r="AM770" s="400"/>
      <c r="AN770" s="400"/>
      <c r="AO770" s="400"/>
      <c r="AP770" s="400"/>
      <c r="AQ770" s="400"/>
      <c r="AR770" s="400"/>
      <c r="AS770" s="400"/>
      <c r="BV770" s="17">
        <v>1000</v>
      </c>
    </row>
    <row r="771" spans="1:98" s="17" customFormat="1" ht="22.5" customHeight="1">
      <c r="A771" s="83" t="s">
        <v>245</v>
      </c>
      <c r="B771" s="83">
        <v>398577909</v>
      </c>
      <c r="C771" s="151">
        <v>13985779</v>
      </c>
      <c r="D771" s="93" t="s">
        <v>248</v>
      </c>
      <c r="E771" s="93"/>
      <c r="F771" s="93"/>
      <c r="G771" s="472" t="s">
        <v>261</v>
      </c>
      <c r="H771" s="401">
        <v>1000</v>
      </c>
      <c r="I771" s="497">
        <f>SUM(AD771:BL771)</f>
        <v>0</v>
      </c>
      <c r="J771" s="93"/>
      <c r="K771" s="403">
        <v>2.2999999999999998</v>
      </c>
      <c r="L771" s="162">
        <v>44932</v>
      </c>
      <c r="M771" s="162">
        <v>44987</v>
      </c>
      <c r="N771" s="93"/>
      <c r="O771" s="93"/>
      <c r="P771" s="93"/>
      <c r="Q771" s="93"/>
      <c r="R771" s="93"/>
      <c r="S771" s="400"/>
      <c r="T771" s="400"/>
      <c r="U771" s="400"/>
      <c r="V771" s="400"/>
      <c r="W771" s="400"/>
      <c r="X771" s="400"/>
      <c r="Y771" s="400"/>
      <c r="Z771" s="400"/>
      <c r="AA771" s="400"/>
      <c r="AB771" s="400"/>
      <c r="AC771" s="400"/>
      <c r="AD771" s="400"/>
      <c r="AE771" s="400"/>
      <c r="AF771" s="400"/>
      <c r="AG771" s="400"/>
      <c r="AH771" s="400"/>
      <c r="AI771" s="400"/>
      <c r="AJ771" s="400"/>
      <c r="AK771" s="400"/>
      <c r="AL771" s="400"/>
      <c r="AM771" s="400"/>
      <c r="AN771" s="400"/>
      <c r="AO771" s="400"/>
      <c r="AP771" s="400"/>
      <c r="AQ771" s="400"/>
      <c r="AR771" s="400"/>
      <c r="AS771" s="400"/>
      <c r="BV771" s="17">
        <v>1000</v>
      </c>
    </row>
    <row r="772" spans="1:98" s="17" customFormat="1" ht="22.5" customHeight="1">
      <c r="A772" s="83" t="s">
        <v>245</v>
      </c>
      <c r="B772" s="83">
        <v>398674009</v>
      </c>
      <c r="C772" s="151">
        <v>13986740</v>
      </c>
      <c r="D772" s="93" t="s">
        <v>248</v>
      </c>
      <c r="E772" s="93"/>
      <c r="F772" s="93"/>
      <c r="G772" s="472" t="s">
        <v>261</v>
      </c>
      <c r="H772" s="401">
        <v>0</v>
      </c>
      <c r="I772" s="497">
        <f>SUM(AD772:BL772)</f>
        <v>0</v>
      </c>
      <c r="J772" s="93"/>
      <c r="K772" s="403">
        <v>7.18</v>
      </c>
      <c r="L772" s="162">
        <v>44932</v>
      </c>
      <c r="M772" s="162">
        <v>44987</v>
      </c>
      <c r="N772" s="93"/>
      <c r="O772" s="93"/>
      <c r="P772" s="93"/>
      <c r="Q772" s="93"/>
      <c r="R772" s="93"/>
      <c r="S772" s="400"/>
      <c r="T772" s="400"/>
      <c r="U772" s="400"/>
      <c r="V772" s="400"/>
      <c r="W772" s="400"/>
      <c r="X772" s="400"/>
      <c r="Y772" s="400"/>
      <c r="Z772" s="400"/>
      <c r="AA772" s="400"/>
      <c r="AB772" s="400"/>
      <c r="AC772" s="400"/>
      <c r="AD772" s="400"/>
      <c r="AE772" s="400"/>
      <c r="AF772" s="400"/>
      <c r="AG772" s="400"/>
      <c r="AH772" s="400"/>
      <c r="AI772" s="400"/>
      <c r="AJ772" s="400"/>
      <c r="AK772" s="400"/>
      <c r="AL772" s="400"/>
      <c r="AM772" s="400"/>
      <c r="AN772" s="400"/>
      <c r="AO772" s="400"/>
      <c r="AP772" s="400"/>
      <c r="AQ772" s="400"/>
      <c r="AR772" s="400"/>
      <c r="AS772" s="400"/>
    </row>
    <row r="773" spans="1:98" s="17" customFormat="1" ht="22.5" customHeight="1">
      <c r="A773" s="93" t="s">
        <v>245</v>
      </c>
      <c r="B773" s="93"/>
      <c r="C773" s="93"/>
      <c r="D773" s="93"/>
      <c r="E773" s="93"/>
      <c r="F773" s="93"/>
      <c r="G773" s="468"/>
      <c r="H773" s="401">
        <f>SUM(H768:H772)</f>
        <v>12000</v>
      </c>
      <c r="I773" s="401">
        <f>SUM(I768:I772)</f>
        <v>0</v>
      </c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  <c r="AE773" s="93"/>
      <c r="AF773" s="93"/>
      <c r="AG773" s="93"/>
      <c r="AH773" s="93"/>
      <c r="AI773" s="93"/>
      <c r="AJ773" s="93"/>
      <c r="AK773" s="93"/>
      <c r="AL773" s="93"/>
      <c r="AM773" s="93"/>
      <c r="AN773" s="93"/>
      <c r="AO773" s="93"/>
      <c r="AP773" s="93"/>
      <c r="AQ773" s="93"/>
      <c r="AR773" s="93"/>
      <c r="AS773" s="93"/>
      <c r="AT773" s="93"/>
      <c r="AU773" s="93"/>
    </row>
    <row r="774" spans="1:98" s="17" customFormat="1" ht="22.5" customHeight="1">
      <c r="A774" s="83" t="s">
        <v>245</v>
      </c>
      <c r="B774" s="83">
        <v>398525007</v>
      </c>
      <c r="C774" s="151">
        <v>13985250</v>
      </c>
      <c r="D774" s="93" t="s">
        <v>248</v>
      </c>
      <c r="E774" s="93"/>
      <c r="F774" s="93"/>
      <c r="G774" s="472" t="s">
        <v>262</v>
      </c>
      <c r="H774" s="401">
        <v>5000</v>
      </c>
      <c r="I774" s="497">
        <f>SUM(AD774:CN774)</f>
        <v>5000</v>
      </c>
      <c r="J774" s="93"/>
      <c r="K774" s="403">
        <v>7.4</v>
      </c>
      <c r="L774" s="162">
        <v>44967</v>
      </c>
      <c r="M774" s="162">
        <v>45018</v>
      </c>
      <c r="N774" s="93"/>
      <c r="O774" s="93"/>
      <c r="P774" s="93"/>
      <c r="Q774" s="93"/>
      <c r="R774" s="93"/>
      <c r="S774" s="400"/>
      <c r="T774" s="400"/>
      <c r="U774" s="400"/>
      <c r="V774" s="400"/>
      <c r="W774" s="400"/>
      <c r="X774" s="400"/>
      <c r="Y774" s="400"/>
      <c r="Z774" s="400"/>
      <c r="AA774" s="400"/>
      <c r="AB774" s="400"/>
      <c r="AC774" s="400"/>
      <c r="AD774" s="400"/>
      <c r="AE774" s="400"/>
      <c r="AF774" s="400"/>
      <c r="AG774" s="400"/>
      <c r="AH774" s="400"/>
      <c r="AI774" s="400"/>
      <c r="AJ774" s="400"/>
      <c r="AK774" s="400"/>
      <c r="AL774" s="400"/>
      <c r="AM774" s="400"/>
      <c r="AN774" s="400"/>
      <c r="AO774" s="400"/>
      <c r="AP774" s="400"/>
      <c r="AQ774" s="400"/>
      <c r="AR774" s="400"/>
      <c r="AS774" s="400"/>
      <c r="AT774" s="400"/>
      <c r="AU774" s="400"/>
      <c r="CI774" s="17">
        <v>5000</v>
      </c>
    </row>
    <row r="775" spans="1:98" s="17" customFormat="1" ht="22.5" customHeight="1">
      <c r="A775" s="83" t="s">
        <v>245</v>
      </c>
      <c r="B775" s="83">
        <v>398578607</v>
      </c>
      <c r="C775" s="151">
        <v>13985786</v>
      </c>
      <c r="D775" s="93" t="s">
        <v>248</v>
      </c>
      <c r="E775" s="93"/>
      <c r="F775" s="93"/>
      <c r="G775" s="472" t="s">
        <v>262</v>
      </c>
      <c r="H775" s="401">
        <v>5000</v>
      </c>
      <c r="I775" s="497">
        <f>SUM(AD775:CN775)</f>
        <v>5000</v>
      </c>
      <c r="J775" s="93"/>
      <c r="K775" s="403">
        <v>2.2999999999999998</v>
      </c>
      <c r="L775" s="162">
        <v>44967</v>
      </c>
      <c r="M775" s="162">
        <v>45018</v>
      </c>
      <c r="N775" s="93"/>
      <c r="O775" s="93"/>
      <c r="P775" s="93"/>
      <c r="Q775" s="93"/>
      <c r="R775" s="93"/>
      <c r="S775" s="400"/>
      <c r="T775" s="400"/>
      <c r="U775" s="400"/>
      <c r="V775" s="400"/>
      <c r="W775" s="400"/>
      <c r="X775" s="400"/>
      <c r="Y775" s="400"/>
      <c r="Z775" s="400"/>
      <c r="AA775" s="400"/>
      <c r="AB775" s="400"/>
      <c r="AC775" s="400"/>
      <c r="AD775" s="400"/>
      <c r="AE775" s="400"/>
      <c r="AF775" s="400"/>
      <c r="AG775" s="400"/>
      <c r="AH775" s="400"/>
      <c r="AI775" s="400"/>
      <c r="AJ775" s="400"/>
      <c r="AK775" s="400"/>
      <c r="AL775" s="400"/>
      <c r="AM775" s="400"/>
      <c r="AN775" s="400"/>
      <c r="AO775" s="400"/>
      <c r="AP775" s="400"/>
      <c r="AQ775" s="400"/>
      <c r="AR775" s="400"/>
      <c r="AS775" s="400"/>
      <c r="AT775" s="400"/>
      <c r="AU775" s="400"/>
      <c r="CI775" s="17">
        <v>5000</v>
      </c>
    </row>
    <row r="776" spans="1:98" s="17" customFormat="1" ht="22.5" customHeight="1">
      <c r="A776" s="83" t="s">
        <v>245</v>
      </c>
      <c r="B776" s="83">
        <v>398525211</v>
      </c>
      <c r="C776" s="151">
        <v>13985252</v>
      </c>
      <c r="D776" s="93" t="s">
        <v>248</v>
      </c>
      <c r="E776" s="93"/>
      <c r="F776" s="93"/>
      <c r="G776" s="472" t="s">
        <v>262</v>
      </c>
      <c r="H776" s="401">
        <v>2000</v>
      </c>
      <c r="I776" s="497">
        <f>SUM(AD776:CN776)</f>
        <v>2000</v>
      </c>
      <c r="J776" s="93"/>
      <c r="K776" s="403">
        <v>2.87</v>
      </c>
      <c r="L776" s="162">
        <v>44967</v>
      </c>
      <c r="M776" s="162">
        <v>45018</v>
      </c>
      <c r="N776" s="93"/>
      <c r="O776" s="93"/>
      <c r="P776" s="93"/>
      <c r="Q776" s="93"/>
      <c r="R776" s="93"/>
      <c r="S776" s="400"/>
      <c r="T776" s="400"/>
      <c r="U776" s="400"/>
      <c r="V776" s="400"/>
      <c r="W776" s="400"/>
      <c r="X776" s="400"/>
      <c r="Y776" s="400"/>
      <c r="Z776" s="400"/>
      <c r="AA776" s="400"/>
      <c r="AB776" s="400"/>
      <c r="AC776" s="400"/>
      <c r="AD776" s="400"/>
      <c r="AE776" s="400"/>
      <c r="AF776" s="400"/>
      <c r="AG776" s="400"/>
      <c r="AH776" s="400"/>
      <c r="AI776" s="400"/>
      <c r="AJ776" s="400"/>
      <c r="AK776" s="400"/>
      <c r="AL776" s="400"/>
      <c r="AM776" s="400"/>
      <c r="AN776" s="400"/>
      <c r="AO776" s="400"/>
      <c r="AP776" s="400"/>
      <c r="AQ776" s="400"/>
      <c r="AR776" s="400"/>
      <c r="AS776" s="400"/>
      <c r="AT776" s="400"/>
      <c r="AU776" s="400"/>
      <c r="CI776" s="17">
        <v>2000</v>
      </c>
    </row>
    <row r="777" spans="1:98" s="17" customFormat="1" ht="22.5" customHeight="1">
      <c r="A777" s="83" t="s">
        <v>245</v>
      </c>
      <c r="B777" s="83">
        <v>398577909</v>
      </c>
      <c r="C777" s="151">
        <v>13985779</v>
      </c>
      <c r="D777" s="93" t="s">
        <v>248</v>
      </c>
      <c r="E777" s="93"/>
      <c r="F777" s="93"/>
      <c r="G777" s="472" t="s">
        <v>262</v>
      </c>
      <c r="H777" s="401">
        <v>2000</v>
      </c>
      <c r="I777" s="497">
        <f>SUM(AD777:CN777)</f>
        <v>2000</v>
      </c>
      <c r="J777" s="93"/>
      <c r="K777" s="403">
        <v>2.2999999999999998</v>
      </c>
      <c r="L777" s="162">
        <v>44967</v>
      </c>
      <c r="M777" s="162">
        <v>45018</v>
      </c>
      <c r="N777" s="93"/>
      <c r="O777" s="93"/>
      <c r="P777" s="93"/>
      <c r="Q777" s="93"/>
      <c r="R777" s="93"/>
      <c r="S777" s="400"/>
      <c r="T777" s="400"/>
      <c r="U777" s="400"/>
      <c r="V777" s="400"/>
      <c r="W777" s="400"/>
      <c r="X777" s="400"/>
      <c r="Y777" s="400"/>
      <c r="Z777" s="400"/>
      <c r="AA777" s="400"/>
      <c r="AB777" s="400"/>
      <c r="AC777" s="400"/>
      <c r="AD777" s="400"/>
      <c r="AE777" s="400"/>
      <c r="AF777" s="400"/>
      <c r="AG777" s="400"/>
      <c r="AH777" s="400"/>
      <c r="AI777" s="400"/>
      <c r="AJ777" s="400"/>
      <c r="AK777" s="400"/>
      <c r="AL777" s="400"/>
      <c r="AM777" s="400"/>
      <c r="AN777" s="400"/>
      <c r="AO777" s="400"/>
      <c r="AP777" s="400"/>
      <c r="AQ777" s="400"/>
      <c r="AR777" s="400"/>
      <c r="AS777" s="400"/>
      <c r="AT777" s="400"/>
      <c r="AU777" s="400"/>
      <c r="CI777" s="17">
        <v>2000</v>
      </c>
    </row>
    <row r="778" spans="1:98" s="17" customFormat="1" ht="22.5" customHeight="1">
      <c r="A778" s="83" t="s">
        <v>245</v>
      </c>
      <c r="B778" s="83">
        <v>398674009</v>
      </c>
      <c r="C778" s="151">
        <v>13986740</v>
      </c>
      <c r="D778" s="93" t="s">
        <v>248</v>
      </c>
      <c r="E778" s="93"/>
      <c r="F778" s="93"/>
      <c r="G778" s="472" t="s">
        <v>262</v>
      </c>
      <c r="H778" s="401">
        <v>2000</v>
      </c>
      <c r="I778" s="497">
        <f>SUM(AD778:CN778)</f>
        <v>2000</v>
      </c>
      <c r="J778" s="93"/>
      <c r="K778" s="403">
        <v>7.18</v>
      </c>
      <c r="L778" s="162">
        <v>44967</v>
      </c>
      <c r="M778" s="162">
        <v>45018</v>
      </c>
      <c r="N778" s="93"/>
      <c r="O778" s="93"/>
      <c r="P778" s="93"/>
      <c r="Q778" s="93"/>
      <c r="R778" s="93"/>
      <c r="S778" s="400"/>
      <c r="T778" s="400"/>
      <c r="U778" s="400"/>
      <c r="V778" s="400"/>
      <c r="W778" s="400"/>
      <c r="X778" s="400"/>
      <c r="Y778" s="400"/>
      <c r="Z778" s="400"/>
      <c r="AA778" s="400"/>
      <c r="AB778" s="400"/>
      <c r="AC778" s="400"/>
      <c r="AD778" s="400"/>
      <c r="AE778" s="400"/>
      <c r="AF778" s="400"/>
      <c r="AG778" s="400"/>
      <c r="AH778" s="400"/>
      <c r="AI778" s="400"/>
      <c r="AJ778" s="400"/>
      <c r="AK778" s="400"/>
      <c r="AL778" s="400"/>
      <c r="AM778" s="400"/>
      <c r="AN778" s="400"/>
      <c r="AO778" s="400"/>
      <c r="AP778" s="400"/>
      <c r="AQ778" s="400"/>
      <c r="AR778" s="400"/>
      <c r="AS778" s="400"/>
      <c r="AT778" s="400"/>
      <c r="AU778" s="400"/>
      <c r="CI778" s="17">
        <v>2000</v>
      </c>
    </row>
    <row r="779" spans="1:98" s="17" customFormat="1" ht="22.5" customHeight="1">
      <c r="A779" s="93" t="s">
        <v>245</v>
      </c>
      <c r="B779" s="93"/>
      <c r="C779" s="93"/>
      <c r="D779" s="93"/>
      <c r="E779" s="93"/>
      <c r="F779" s="93"/>
      <c r="G779" s="468"/>
      <c r="H779" s="401">
        <f>SUM(H774:H778)</f>
        <v>16000</v>
      </c>
      <c r="I779" s="401">
        <f>SUM(I774:I778)</f>
        <v>16000</v>
      </c>
      <c r="J779" s="93"/>
      <c r="K779" s="93"/>
      <c r="L779" s="93"/>
      <c r="M779" s="93"/>
      <c r="N779" s="93"/>
      <c r="O779" s="93"/>
      <c r="P779" s="93"/>
      <c r="Q779" s="93"/>
      <c r="R779" s="93"/>
      <c r="S779" s="400"/>
      <c r="T779" s="400"/>
      <c r="U779" s="400"/>
      <c r="V779" s="400"/>
      <c r="W779" s="400"/>
      <c r="X779" s="400"/>
      <c r="Y779" s="400"/>
      <c r="Z779" s="400"/>
      <c r="AA779" s="400"/>
      <c r="AB779" s="400"/>
      <c r="AC779" s="400"/>
      <c r="AD779" s="400"/>
      <c r="AE779" s="400"/>
      <c r="AF779" s="400"/>
      <c r="AG779" s="400"/>
      <c r="AH779" s="400"/>
      <c r="AI779" s="400"/>
      <c r="AJ779" s="400"/>
      <c r="AK779" s="400"/>
      <c r="AL779" s="400"/>
      <c r="AM779" s="400"/>
      <c r="AN779" s="400"/>
      <c r="AO779" s="400"/>
      <c r="AP779" s="400"/>
      <c r="AQ779" s="400"/>
      <c r="AR779" s="400"/>
      <c r="AS779" s="400"/>
      <c r="AT779" s="400"/>
      <c r="AU779" s="400"/>
    </row>
    <row r="780" spans="1:98" s="17" customFormat="1" ht="22.5" customHeight="1">
      <c r="A780" s="83" t="s">
        <v>245</v>
      </c>
      <c r="B780" s="83">
        <v>398525007</v>
      </c>
      <c r="C780" s="151">
        <v>13985250</v>
      </c>
      <c r="D780" s="93" t="s">
        <v>248</v>
      </c>
      <c r="E780" s="93"/>
      <c r="F780" s="93"/>
      <c r="G780" s="472" t="s">
        <v>263</v>
      </c>
      <c r="H780" s="401">
        <v>5000</v>
      </c>
      <c r="I780" s="497">
        <f>SUM(AD780:CN780)</f>
        <v>0</v>
      </c>
      <c r="J780" s="93"/>
      <c r="K780" s="403">
        <v>7.4</v>
      </c>
      <c r="L780" s="162">
        <v>44995</v>
      </c>
      <c r="M780" s="162">
        <v>45048</v>
      </c>
      <c r="N780" s="93"/>
      <c r="O780" s="93"/>
      <c r="P780" s="93"/>
      <c r="Q780" s="93"/>
      <c r="R780" s="93"/>
      <c r="S780" s="400"/>
      <c r="T780" s="400"/>
      <c r="U780" s="400"/>
      <c r="V780" s="400"/>
      <c r="W780" s="400"/>
      <c r="X780" s="400"/>
      <c r="Y780" s="400"/>
      <c r="Z780" s="400"/>
      <c r="AA780" s="400"/>
      <c r="AB780" s="400"/>
      <c r="AC780" s="400"/>
      <c r="AD780" s="400"/>
      <c r="AE780" s="400"/>
      <c r="AF780" s="400"/>
      <c r="AG780" s="400"/>
      <c r="AH780" s="400"/>
      <c r="AI780" s="400"/>
      <c r="AJ780" s="400"/>
      <c r="AK780" s="400"/>
      <c r="AL780" s="400"/>
      <c r="AM780" s="400"/>
      <c r="AN780" s="400"/>
      <c r="AO780" s="400"/>
      <c r="AP780" s="400"/>
      <c r="AQ780" s="400"/>
      <c r="AR780" s="400"/>
      <c r="AS780" s="400"/>
      <c r="AT780" s="400"/>
      <c r="AU780" s="400"/>
      <c r="CT780" s="17">
        <v>5000</v>
      </c>
    </row>
    <row r="781" spans="1:98" s="17" customFormat="1" ht="22.5" customHeight="1">
      <c r="A781" s="83" t="s">
        <v>245</v>
      </c>
      <c r="B781" s="83">
        <v>398578607</v>
      </c>
      <c r="C781" s="151">
        <v>13985786</v>
      </c>
      <c r="D781" s="93" t="s">
        <v>248</v>
      </c>
      <c r="E781" s="93"/>
      <c r="F781" s="93"/>
      <c r="G781" s="472" t="s">
        <v>263</v>
      </c>
      <c r="H781" s="401">
        <v>5000</v>
      </c>
      <c r="I781" s="497">
        <f>SUM(AD781:CN781)</f>
        <v>0</v>
      </c>
      <c r="J781" s="93"/>
      <c r="K781" s="403">
        <v>2.2999999999999998</v>
      </c>
      <c r="L781" s="162">
        <v>44995</v>
      </c>
      <c r="M781" s="162">
        <v>45048</v>
      </c>
      <c r="N781" s="93"/>
      <c r="O781" s="93"/>
      <c r="P781" s="93"/>
      <c r="Q781" s="93"/>
      <c r="R781" s="93"/>
      <c r="S781" s="400"/>
      <c r="T781" s="400"/>
      <c r="U781" s="400"/>
      <c r="V781" s="400"/>
      <c r="W781" s="400"/>
      <c r="X781" s="400"/>
      <c r="Y781" s="400"/>
      <c r="Z781" s="400"/>
      <c r="AA781" s="400"/>
      <c r="AB781" s="400"/>
      <c r="AC781" s="400"/>
      <c r="AD781" s="400"/>
      <c r="AE781" s="400"/>
      <c r="AF781" s="400"/>
      <c r="AG781" s="400"/>
      <c r="AH781" s="400"/>
      <c r="AI781" s="400"/>
      <c r="AJ781" s="400"/>
      <c r="AK781" s="400"/>
      <c r="AL781" s="400"/>
      <c r="AM781" s="400"/>
      <c r="AN781" s="400"/>
      <c r="AO781" s="400"/>
      <c r="AP781" s="400"/>
      <c r="AQ781" s="400"/>
      <c r="AR781" s="400"/>
      <c r="AS781" s="400"/>
      <c r="AT781" s="400"/>
      <c r="AU781" s="400"/>
      <c r="CT781" s="17">
        <v>5000</v>
      </c>
    </row>
    <row r="782" spans="1:98" s="17" customFormat="1" ht="22.5" customHeight="1">
      <c r="A782" s="83" t="s">
        <v>245</v>
      </c>
      <c r="B782" s="83">
        <v>398525211</v>
      </c>
      <c r="C782" s="151">
        <v>13985252</v>
      </c>
      <c r="D782" s="93" t="s">
        <v>248</v>
      </c>
      <c r="E782" s="93"/>
      <c r="F782" s="93"/>
      <c r="G782" s="472" t="s">
        <v>263</v>
      </c>
      <c r="H782" s="401"/>
      <c r="I782" s="497">
        <f>SUM(AD782:CN782)</f>
        <v>0</v>
      </c>
      <c r="J782" s="93"/>
      <c r="K782" s="403">
        <v>2.87</v>
      </c>
      <c r="L782" s="162">
        <v>44995</v>
      </c>
      <c r="M782" s="162">
        <v>45048</v>
      </c>
      <c r="N782" s="93"/>
      <c r="O782" s="93"/>
      <c r="P782" s="93"/>
      <c r="Q782" s="93"/>
      <c r="R782" s="93"/>
      <c r="S782" s="400"/>
      <c r="T782" s="400"/>
      <c r="U782" s="400"/>
      <c r="V782" s="400"/>
      <c r="W782" s="400"/>
      <c r="X782" s="400"/>
      <c r="Y782" s="400"/>
      <c r="Z782" s="400"/>
      <c r="AA782" s="400"/>
      <c r="AB782" s="400"/>
      <c r="AC782" s="400"/>
      <c r="AD782" s="400"/>
      <c r="AE782" s="400"/>
      <c r="AF782" s="400"/>
      <c r="AG782" s="400"/>
      <c r="AH782" s="400"/>
      <c r="AI782" s="400"/>
      <c r="AJ782" s="400"/>
      <c r="AK782" s="400"/>
      <c r="AL782" s="400"/>
      <c r="AM782" s="400"/>
      <c r="AN782" s="400"/>
      <c r="AO782" s="400"/>
      <c r="AP782" s="400"/>
      <c r="AQ782" s="400"/>
      <c r="AR782" s="400"/>
      <c r="AS782" s="400"/>
      <c r="AT782" s="400"/>
      <c r="AU782" s="400"/>
    </row>
    <row r="783" spans="1:98" s="17" customFormat="1" ht="22.5" customHeight="1">
      <c r="A783" s="83" t="s">
        <v>245</v>
      </c>
      <c r="B783" s="83">
        <v>398577909</v>
      </c>
      <c r="C783" s="151">
        <v>13985779</v>
      </c>
      <c r="D783" s="93" t="s">
        <v>248</v>
      </c>
      <c r="E783" s="93"/>
      <c r="F783" s="93"/>
      <c r="G783" s="472" t="s">
        <v>263</v>
      </c>
      <c r="H783" s="401"/>
      <c r="I783" s="497">
        <f>SUM(AD783:CN783)</f>
        <v>0</v>
      </c>
      <c r="J783" s="93"/>
      <c r="K783" s="403">
        <v>2.2999999999999998</v>
      </c>
      <c r="L783" s="162">
        <v>44995</v>
      </c>
      <c r="M783" s="162">
        <v>45048</v>
      </c>
      <c r="N783" s="93"/>
      <c r="O783" s="93"/>
      <c r="P783" s="93"/>
      <c r="Q783" s="93"/>
      <c r="R783" s="93"/>
      <c r="S783" s="400"/>
      <c r="T783" s="400"/>
      <c r="U783" s="400"/>
      <c r="V783" s="400"/>
      <c r="W783" s="400"/>
      <c r="X783" s="400"/>
      <c r="Y783" s="400"/>
      <c r="Z783" s="400"/>
      <c r="AA783" s="400"/>
      <c r="AB783" s="400"/>
      <c r="AC783" s="400"/>
      <c r="AD783" s="400"/>
      <c r="AE783" s="400"/>
      <c r="AF783" s="400"/>
      <c r="AG783" s="400"/>
      <c r="AH783" s="400"/>
      <c r="AI783" s="400"/>
      <c r="AJ783" s="400"/>
      <c r="AK783" s="400"/>
      <c r="AL783" s="400"/>
      <c r="AM783" s="400"/>
      <c r="AN783" s="400"/>
      <c r="AO783" s="400"/>
      <c r="AP783" s="400"/>
      <c r="AQ783" s="400"/>
      <c r="AR783" s="400"/>
      <c r="AS783" s="400"/>
      <c r="AT783" s="400"/>
      <c r="AU783" s="400"/>
    </row>
    <row r="784" spans="1:98" s="17" customFormat="1" ht="22.5" customHeight="1">
      <c r="A784" s="83" t="s">
        <v>245</v>
      </c>
      <c r="B784" s="83">
        <v>398674009</v>
      </c>
      <c r="C784" s="151">
        <v>13986740</v>
      </c>
      <c r="D784" s="93" t="s">
        <v>248</v>
      </c>
      <c r="E784" s="93"/>
      <c r="F784" s="93"/>
      <c r="G784" s="472" t="s">
        <v>263</v>
      </c>
      <c r="H784" s="401"/>
      <c r="I784" s="497">
        <f>SUM(AD784:CN784)</f>
        <v>0</v>
      </c>
      <c r="J784" s="93"/>
      <c r="K784" s="403">
        <v>7.18</v>
      </c>
      <c r="L784" s="162">
        <v>44995</v>
      </c>
      <c r="M784" s="162">
        <v>45048</v>
      </c>
      <c r="N784" s="93"/>
      <c r="O784" s="93"/>
      <c r="P784" s="93"/>
      <c r="Q784" s="93"/>
      <c r="R784" s="93"/>
      <c r="S784" s="400"/>
      <c r="T784" s="400"/>
      <c r="U784" s="400"/>
      <c r="V784" s="400"/>
      <c r="W784" s="400"/>
      <c r="X784" s="400"/>
      <c r="Y784" s="400"/>
      <c r="Z784" s="400"/>
      <c r="AA784" s="400"/>
      <c r="AB784" s="400"/>
      <c r="AC784" s="400"/>
      <c r="AD784" s="400"/>
      <c r="AE784" s="400"/>
      <c r="AF784" s="400"/>
      <c r="AG784" s="400"/>
      <c r="AH784" s="400"/>
      <c r="AI784" s="400"/>
      <c r="AJ784" s="400"/>
      <c r="AK784" s="400"/>
      <c r="AL784" s="400"/>
      <c r="AM784" s="400"/>
      <c r="AN784" s="400"/>
      <c r="AO784" s="400"/>
      <c r="AP784" s="400"/>
      <c r="AQ784" s="400"/>
      <c r="AR784" s="400"/>
      <c r="AS784" s="400"/>
      <c r="AT784" s="400"/>
      <c r="AU784" s="400"/>
    </row>
    <row r="785" spans="1:148" s="17" customFormat="1" ht="22.5" customHeight="1">
      <c r="A785" s="93" t="s">
        <v>245</v>
      </c>
      <c r="B785" s="93"/>
      <c r="C785" s="93"/>
      <c r="D785" s="93"/>
      <c r="E785" s="93"/>
      <c r="F785" s="93"/>
      <c r="G785" s="468"/>
      <c r="H785" s="401">
        <f>SUM(H780:H784)</f>
        <v>10000</v>
      </c>
      <c r="I785" s="401">
        <f>SUM(I780:I784)</f>
        <v>0</v>
      </c>
      <c r="J785" s="93"/>
      <c r="K785" s="93"/>
      <c r="L785" s="93"/>
      <c r="M785" s="93"/>
      <c r="N785" s="93"/>
      <c r="O785" s="93"/>
      <c r="P785" s="93"/>
      <c r="Q785" s="93"/>
      <c r="R785" s="93"/>
      <c r="S785" s="400"/>
      <c r="T785" s="400"/>
      <c r="U785" s="400"/>
      <c r="V785" s="400"/>
      <c r="W785" s="400"/>
      <c r="X785" s="400"/>
      <c r="Y785" s="400"/>
      <c r="Z785" s="400"/>
      <c r="AA785" s="400"/>
      <c r="AB785" s="400"/>
      <c r="AC785" s="400"/>
      <c r="AD785" s="400"/>
      <c r="AE785" s="400"/>
      <c r="AF785" s="400"/>
      <c r="AG785" s="400"/>
      <c r="AH785" s="400"/>
      <c r="AI785" s="400"/>
      <c r="AJ785" s="400"/>
      <c r="AK785" s="400"/>
      <c r="AL785" s="400"/>
      <c r="AM785" s="400"/>
      <c r="AN785" s="400"/>
      <c r="AO785" s="400"/>
      <c r="AP785" s="400"/>
      <c r="AQ785" s="400"/>
      <c r="AR785" s="400"/>
      <c r="AS785" s="400"/>
      <c r="AT785" s="400"/>
      <c r="AU785" s="400"/>
    </row>
    <row r="786" spans="1:148" s="17" customFormat="1" ht="22.5" customHeight="1">
      <c r="A786" s="83" t="s">
        <v>245</v>
      </c>
      <c r="B786" s="83">
        <v>398525007</v>
      </c>
      <c r="C786" s="151">
        <v>13985250</v>
      </c>
      <c r="D786" s="93" t="s">
        <v>248</v>
      </c>
      <c r="E786" s="93"/>
      <c r="F786" s="93"/>
      <c r="G786" s="472" t="s">
        <v>264</v>
      </c>
      <c r="H786" s="401">
        <v>3000</v>
      </c>
      <c r="I786" s="497">
        <f>SUM(AD786:DQ786)</f>
        <v>3000</v>
      </c>
      <c r="J786" s="93"/>
      <c r="K786" s="403">
        <v>7.4</v>
      </c>
      <c r="L786" s="162">
        <v>45026</v>
      </c>
      <c r="M786" s="162">
        <v>45092</v>
      </c>
      <c r="N786" s="93"/>
      <c r="O786" s="93"/>
      <c r="P786" s="93"/>
      <c r="Q786" s="93"/>
      <c r="R786" s="93"/>
      <c r="S786" s="400"/>
      <c r="T786" s="400"/>
      <c r="U786" s="400"/>
      <c r="V786" s="400"/>
      <c r="W786" s="400"/>
      <c r="X786" s="400"/>
      <c r="Y786" s="400"/>
      <c r="Z786" s="400"/>
      <c r="AA786" s="400"/>
      <c r="AB786" s="400"/>
      <c r="AC786" s="400"/>
      <c r="AD786" s="400"/>
      <c r="AE786" s="400"/>
      <c r="AF786" s="400"/>
      <c r="AG786" s="400"/>
      <c r="AH786" s="400"/>
      <c r="AI786" s="400"/>
      <c r="AJ786" s="400"/>
      <c r="AK786" s="400"/>
      <c r="AL786" s="400"/>
      <c r="AM786" s="400"/>
      <c r="AN786" s="400"/>
      <c r="AO786" s="400"/>
      <c r="AP786" s="400"/>
      <c r="AQ786" s="400"/>
      <c r="AR786" s="400"/>
      <c r="AS786" s="400"/>
      <c r="AT786" s="400"/>
      <c r="AU786" s="400"/>
      <c r="DO786" s="17">
        <v>3000</v>
      </c>
    </row>
    <row r="787" spans="1:148" s="17" customFormat="1" ht="22.5" customHeight="1">
      <c r="A787" s="83" t="s">
        <v>245</v>
      </c>
      <c r="B787" s="83">
        <v>398578607</v>
      </c>
      <c r="C787" s="151">
        <v>13985786</v>
      </c>
      <c r="D787" s="93" t="s">
        <v>248</v>
      </c>
      <c r="E787" s="93"/>
      <c r="F787" s="93"/>
      <c r="G787" s="472" t="s">
        <v>264</v>
      </c>
      <c r="H787" s="401">
        <v>3000</v>
      </c>
      <c r="I787" s="497">
        <f>SUM(AD787:DQ787)</f>
        <v>3000</v>
      </c>
      <c r="J787" s="93"/>
      <c r="K787" s="403">
        <v>2.2999999999999998</v>
      </c>
      <c r="L787" s="162">
        <v>45026</v>
      </c>
      <c r="M787" s="162">
        <v>45092</v>
      </c>
      <c r="N787" s="93"/>
      <c r="O787" s="93"/>
      <c r="P787" s="93"/>
      <c r="Q787" s="93"/>
      <c r="R787" s="93"/>
      <c r="S787" s="400"/>
      <c r="T787" s="400"/>
      <c r="U787" s="400"/>
      <c r="V787" s="400"/>
      <c r="W787" s="400"/>
      <c r="X787" s="400"/>
      <c r="Y787" s="400"/>
      <c r="Z787" s="400"/>
      <c r="AA787" s="400"/>
      <c r="AB787" s="400"/>
      <c r="AC787" s="400"/>
      <c r="AD787" s="400"/>
      <c r="AE787" s="400"/>
      <c r="AF787" s="400"/>
      <c r="AG787" s="400"/>
      <c r="AH787" s="400"/>
      <c r="AI787" s="400"/>
      <c r="AJ787" s="400"/>
      <c r="AK787" s="400"/>
      <c r="AL787" s="400"/>
      <c r="AM787" s="400"/>
      <c r="AN787" s="400"/>
      <c r="AO787" s="400"/>
      <c r="AP787" s="400"/>
      <c r="AQ787" s="400"/>
      <c r="AR787" s="400"/>
      <c r="AS787" s="400"/>
      <c r="AT787" s="400"/>
      <c r="AU787" s="400"/>
      <c r="DO787" s="17">
        <v>3000</v>
      </c>
    </row>
    <row r="788" spans="1:148" s="17" customFormat="1" ht="22.5" customHeight="1">
      <c r="A788" s="83" t="s">
        <v>245</v>
      </c>
      <c r="B788" s="83">
        <v>398525211</v>
      </c>
      <c r="C788" s="151">
        <v>13985252</v>
      </c>
      <c r="D788" s="93" t="s">
        <v>248</v>
      </c>
      <c r="E788" s="93"/>
      <c r="F788" s="93"/>
      <c r="G788" s="472" t="s">
        <v>264</v>
      </c>
      <c r="H788" s="401"/>
      <c r="I788" s="497">
        <f>SUM(AD788:DQ788)</f>
        <v>0</v>
      </c>
      <c r="J788" s="93"/>
      <c r="K788" s="403">
        <v>2.87</v>
      </c>
      <c r="L788" s="162">
        <v>45026</v>
      </c>
      <c r="M788" s="162">
        <v>45092</v>
      </c>
      <c r="N788" s="93"/>
      <c r="O788" s="93"/>
      <c r="P788" s="93"/>
      <c r="Q788" s="93"/>
      <c r="R788" s="93"/>
      <c r="S788" s="400"/>
      <c r="T788" s="400"/>
      <c r="U788" s="400"/>
      <c r="V788" s="400"/>
      <c r="W788" s="400"/>
      <c r="X788" s="400"/>
      <c r="Y788" s="400"/>
      <c r="Z788" s="400"/>
      <c r="AA788" s="400"/>
      <c r="AB788" s="400"/>
      <c r="AC788" s="400"/>
      <c r="AD788" s="400"/>
      <c r="AE788" s="400"/>
      <c r="AF788" s="400"/>
      <c r="AG788" s="400"/>
      <c r="AH788" s="400"/>
      <c r="AI788" s="400"/>
      <c r="AJ788" s="400"/>
      <c r="AK788" s="400"/>
      <c r="AL788" s="400"/>
      <c r="AM788" s="400"/>
      <c r="AN788" s="400"/>
      <c r="AO788" s="400"/>
      <c r="AP788" s="400"/>
      <c r="AQ788" s="400"/>
      <c r="AR788" s="400"/>
      <c r="AS788" s="400"/>
      <c r="AT788" s="400"/>
      <c r="AU788" s="400"/>
    </row>
    <row r="789" spans="1:148" s="17" customFormat="1" ht="22.5" customHeight="1">
      <c r="A789" s="83" t="s">
        <v>245</v>
      </c>
      <c r="B789" s="83">
        <v>398577909</v>
      </c>
      <c r="C789" s="151">
        <v>13985779</v>
      </c>
      <c r="D789" s="93" t="s">
        <v>248</v>
      </c>
      <c r="E789" s="93"/>
      <c r="F789" s="93"/>
      <c r="G789" s="472" t="s">
        <v>264</v>
      </c>
      <c r="H789" s="401"/>
      <c r="I789" s="497">
        <f>SUM(AD789:DQ789)</f>
        <v>0</v>
      </c>
      <c r="J789" s="93"/>
      <c r="K789" s="403">
        <v>2.2999999999999998</v>
      </c>
      <c r="L789" s="162">
        <v>45026</v>
      </c>
      <c r="M789" s="162">
        <v>45092</v>
      </c>
      <c r="N789" s="93"/>
      <c r="O789" s="93"/>
      <c r="P789" s="93"/>
      <c r="Q789" s="93"/>
      <c r="R789" s="93"/>
      <c r="S789" s="400"/>
      <c r="T789" s="400"/>
      <c r="U789" s="400"/>
      <c r="V789" s="400"/>
      <c r="W789" s="400"/>
      <c r="X789" s="400"/>
      <c r="Y789" s="400"/>
      <c r="Z789" s="400"/>
      <c r="AA789" s="400"/>
      <c r="AB789" s="400"/>
      <c r="AC789" s="400"/>
      <c r="AD789" s="400"/>
      <c r="AE789" s="400"/>
      <c r="AF789" s="400"/>
      <c r="AG789" s="400"/>
      <c r="AH789" s="400"/>
      <c r="AI789" s="400"/>
      <c r="AJ789" s="400"/>
      <c r="AK789" s="400"/>
      <c r="AL789" s="400"/>
      <c r="AM789" s="400"/>
      <c r="AN789" s="400"/>
      <c r="AO789" s="400"/>
      <c r="AP789" s="400"/>
      <c r="AQ789" s="400"/>
      <c r="AR789" s="400"/>
      <c r="AS789" s="400"/>
      <c r="AT789" s="400"/>
      <c r="AU789" s="400"/>
    </row>
    <row r="790" spans="1:148" s="17" customFormat="1" ht="22.5" customHeight="1">
      <c r="A790" s="83" t="s">
        <v>245</v>
      </c>
      <c r="B790" s="83">
        <v>398674009</v>
      </c>
      <c r="C790" s="151">
        <v>13986740</v>
      </c>
      <c r="D790" s="93" t="s">
        <v>248</v>
      </c>
      <c r="E790" s="93"/>
      <c r="F790" s="93"/>
      <c r="G790" s="472" t="s">
        <v>264</v>
      </c>
      <c r="H790" s="401">
        <v>1000</v>
      </c>
      <c r="I790" s="497">
        <f>SUM(AD790:DQ790)</f>
        <v>1000</v>
      </c>
      <c r="J790" s="93"/>
      <c r="K790" s="403">
        <v>7.18</v>
      </c>
      <c r="L790" s="162">
        <v>45026</v>
      </c>
      <c r="M790" s="162">
        <v>45092</v>
      </c>
      <c r="N790" s="93"/>
      <c r="O790" s="93"/>
      <c r="P790" s="93"/>
      <c r="Q790" s="93"/>
      <c r="R790" s="93"/>
      <c r="S790" s="400"/>
      <c r="T790" s="400"/>
      <c r="U790" s="400"/>
      <c r="V790" s="400"/>
      <c r="W790" s="400"/>
      <c r="X790" s="400"/>
      <c r="Y790" s="400"/>
      <c r="Z790" s="400"/>
      <c r="AA790" s="400"/>
      <c r="AB790" s="400"/>
      <c r="AC790" s="400"/>
      <c r="AD790" s="400"/>
      <c r="AE790" s="400"/>
      <c r="AF790" s="400"/>
      <c r="AG790" s="400"/>
      <c r="AH790" s="400"/>
      <c r="AI790" s="400"/>
      <c r="AJ790" s="400"/>
      <c r="AK790" s="400"/>
      <c r="AL790" s="400"/>
      <c r="AM790" s="400"/>
      <c r="AN790" s="400"/>
      <c r="AO790" s="400"/>
      <c r="AP790" s="400"/>
      <c r="AQ790" s="400"/>
      <c r="AR790" s="400"/>
      <c r="AS790" s="400"/>
      <c r="AT790" s="400"/>
      <c r="AU790" s="400"/>
      <c r="DO790" s="17">
        <v>1000</v>
      </c>
    </row>
    <row r="791" spans="1:148" s="17" customFormat="1" ht="22.5" customHeight="1">
      <c r="A791" s="93" t="s">
        <v>245</v>
      </c>
      <c r="B791" s="93"/>
      <c r="C791" s="93"/>
      <c r="D791" s="93"/>
      <c r="E791" s="93"/>
      <c r="F791" s="93"/>
      <c r="G791" s="468"/>
      <c r="H791" s="401">
        <f>SUM(H786:H790)</f>
        <v>7000</v>
      </c>
      <c r="I791" s="401">
        <f>SUM(I786:I790)</f>
        <v>7000</v>
      </c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400"/>
      <c r="Z791" s="400"/>
      <c r="AA791" s="400"/>
      <c r="AB791" s="400"/>
      <c r="AC791" s="400"/>
      <c r="AD791" s="400"/>
      <c r="AE791" s="400"/>
      <c r="AF791" s="400"/>
      <c r="AG791" s="400"/>
      <c r="AH791" s="400"/>
      <c r="AI791" s="400"/>
      <c r="AJ791" s="400"/>
      <c r="AK791" s="400"/>
      <c r="AL791" s="400"/>
      <c r="AM791" s="400"/>
      <c r="AN791" s="400"/>
      <c r="AO791" s="400"/>
      <c r="AP791" s="400"/>
      <c r="AQ791" s="400"/>
      <c r="AR791" s="400"/>
      <c r="AS791" s="400"/>
      <c r="AT791" s="400"/>
      <c r="AU791" s="400"/>
    </row>
    <row r="792" spans="1:148" s="17" customFormat="1" ht="22.5" customHeight="1">
      <c r="A792" s="83" t="s">
        <v>245</v>
      </c>
      <c r="B792" s="83">
        <v>398525007</v>
      </c>
      <c r="C792" s="151">
        <v>13985250</v>
      </c>
      <c r="D792" s="93" t="s">
        <v>248</v>
      </c>
      <c r="E792" s="93"/>
      <c r="F792" s="93"/>
      <c r="G792" s="472" t="s">
        <v>265</v>
      </c>
      <c r="H792" s="401">
        <v>3000</v>
      </c>
      <c r="I792" s="497">
        <f>SUM(AD792:DQ792)</f>
        <v>0</v>
      </c>
      <c r="J792" s="93"/>
      <c r="K792" s="403">
        <v>7.4</v>
      </c>
      <c r="L792" s="162">
        <v>45058</v>
      </c>
      <c r="M792" s="162">
        <v>45122</v>
      </c>
      <c r="N792" s="93"/>
      <c r="O792" s="93"/>
      <c r="P792" s="93"/>
      <c r="Q792" s="93"/>
      <c r="R792" s="93"/>
      <c r="S792" s="400"/>
      <c r="T792" s="400"/>
      <c r="U792" s="400"/>
      <c r="V792" s="400"/>
      <c r="W792" s="400"/>
      <c r="X792" s="400"/>
      <c r="Y792" s="400"/>
      <c r="Z792" s="400"/>
      <c r="AA792" s="400"/>
      <c r="AB792" s="400"/>
      <c r="AC792" s="400"/>
      <c r="AD792" s="400"/>
      <c r="AE792" s="400"/>
      <c r="AF792" s="400"/>
      <c r="AG792" s="400"/>
      <c r="AH792" s="400"/>
      <c r="AI792" s="400"/>
      <c r="AJ792" s="400"/>
      <c r="AK792" s="400"/>
      <c r="AL792" s="400"/>
      <c r="AM792" s="400"/>
      <c r="AN792" s="400"/>
      <c r="AO792" s="400"/>
      <c r="AP792" s="400"/>
      <c r="AQ792" s="400"/>
      <c r="AR792" s="400"/>
      <c r="AS792" s="400"/>
      <c r="AT792" s="400"/>
      <c r="AU792" s="400"/>
      <c r="EL792" s="17">
        <v>3000</v>
      </c>
    </row>
    <row r="793" spans="1:148" s="17" customFormat="1" ht="22.5" customHeight="1">
      <c r="A793" s="83" t="s">
        <v>245</v>
      </c>
      <c r="B793" s="83">
        <v>398578607</v>
      </c>
      <c r="C793" s="151">
        <v>13985786</v>
      </c>
      <c r="D793" s="93" t="s">
        <v>248</v>
      </c>
      <c r="E793" s="93"/>
      <c r="F793" s="93"/>
      <c r="G793" s="472" t="s">
        <v>265</v>
      </c>
      <c r="H793" s="401">
        <v>3000</v>
      </c>
      <c r="I793" s="497">
        <f>SUM(AD793:DQ793)</f>
        <v>0</v>
      </c>
      <c r="J793" s="93"/>
      <c r="K793" s="403">
        <v>2.2999999999999998</v>
      </c>
      <c r="L793" s="162">
        <v>45058</v>
      </c>
      <c r="M793" s="162">
        <v>45122</v>
      </c>
      <c r="N793" s="93"/>
      <c r="O793" s="93"/>
      <c r="P793" s="93"/>
      <c r="Q793" s="93"/>
      <c r="R793" s="93"/>
      <c r="S793" s="400"/>
      <c r="T793" s="400"/>
      <c r="U793" s="400"/>
      <c r="V793" s="400"/>
      <c r="W793" s="400"/>
      <c r="X793" s="400"/>
      <c r="Y793" s="400"/>
      <c r="Z793" s="400"/>
      <c r="AA793" s="400"/>
      <c r="AB793" s="400"/>
      <c r="AC793" s="400"/>
      <c r="AD793" s="400"/>
      <c r="AE793" s="400"/>
      <c r="AF793" s="400"/>
      <c r="AG793" s="400"/>
      <c r="AH793" s="400"/>
      <c r="AI793" s="400"/>
      <c r="AJ793" s="400"/>
      <c r="AK793" s="400"/>
      <c r="AL793" s="400"/>
      <c r="AM793" s="400"/>
      <c r="AN793" s="400"/>
      <c r="AO793" s="400"/>
      <c r="AP793" s="400"/>
      <c r="AQ793" s="400"/>
      <c r="AR793" s="400"/>
      <c r="AS793" s="400"/>
      <c r="AT793" s="400"/>
      <c r="AU793" s="400"/>
      <c r="EL793" s="17">
        <v>3000</v>
      </c>
    </row>
    <row r="794" spans="1:148" s="17" customFormat="1" ht="22.5" customHeight="1">
      <c r="A794" s="83" t="s">
        <v>245</v>
      </c>
      <c r="B794" s="83">
        <v>398525211</v>
      </c>
      <c r="C794" s="151">
        <v>13985252</v>
      </c>
      <c r="D794" s="93" t="s">
        <v>248</v>
      </c>
      <c r="E794" s="93"/>
      <c r="F794" s="93"/>
      <c r="G794" s="472" t="s">
        <v>265</v>
      </c>
      <c r="H794" s="401"/>
      <c r="I794" s="497">
        <f>SUM(AD794:DQ794)</f>
        <v>0</v>
      </c>
      <c r="J794" s="93"/>
      <c r="K794" s="403">
        <v>2.87</v>
      </c>
      <c r="L794" s="162">
        <v>45058</v>
      </c>
      <c r="M794" s="162">
        <v>45122</v>
      </c>
      <c r="N794" s="93"/>
      <c r="O794" s="93"/>
      <c r="P794" s="93"/>
      <c r="Q794" s="93"/>
      <c r="R794" s="93"/>
      <c r="S794" s="400"/>
      <c r="T794" s="400"/>
      <c r="U794" s="400"/>
      <c r="V794" s="400"/>
      <c r="W794" s="400"/>
      <c r="X794" s="400"/>
      <c r="Y794" s="400"/>
      <c r="Z794" s="400"/>
      <c r="AA794" s="400"/>
      <c r="AB794" s="400"/>
      <c r="AC794" s="400"/>
      <c r="AD794" s="400"/>
      <c r="AE794" s="400"/>
      <c r="AF794" s="400"/>
      <c r="AG794" s="400"/>
      <c r="AH794" s="400"/>
      <c r="AI794" s="400"/>
      <c r="AJ794" s="400"/>
      <c r="AK794" s="400"/>
      <c r="AL794" s="400"/>
      <c r="AM794" s="400"/>
      <c r="AN794" s="400"/>
      <c r="AO794" s="400"/>
      <c r="AP794" s="400"/>
      <c r="AQ794" s="400"/>
      <c r="AR794" s="400"/>
      <c r="AS794" s="400"/>
      <c r="AT794" s="400"/>
      <c r="AU794" s="400"/>
    </row>
    <row r="795" spans="1:148" s="17" customFormat="1" ht="22.5" customHeight="1">
      <c r="A795" s="83" t="s">
        <v>245</v>
      </c>
      <c r="B795" s="83">
        <v>398577909</v>
      </c>
      <c r="C795" s="151">
        <v>13985779</v>
      </c>
      <c r="D795" s="93" t="s">
        <v>248</v>
      </c>
      <c r="E795" s="93"/>
      <c r="F795" s="93"/>
      <c r="G795" s="472" t="s">
        <v>265</v>
      </c>
      <c r="H795" s="401"/>
      <c r="I795" s="497">
        <f>SUM(AD795:DQ795)</f>
        <v>0</v>
      </c>
      <c r="J795" s="93"/>
      <c r="K795" s="403">
        <v>2.2999999999999998</v>
      </c>
      <c r="L795" s="162">
        <v>45058</v>
      </c>
      <c r="M795" s="162">
        <v>45122</v>
      </c>
      <c r="N795" s="93"/>
      <c r="O795" s="93"/>
      <c r="P795" s="93"/>
      <c r="Q795" s="93"/>
      <c r="R795" s="93"/>
      <c r="S795" s="400"/>
      <c r="T795" s="400"/>
      <c r="U795" s="400"/>
      <c r="V795" s="400"/>
      <c r="W795" s="400"/>
      <c r="X795" s="400"/>
      <c r="Y795" s="400"/>
      <c r="Z795" s="400"/>
      <c r="AA795" s="400"/>
      <c r="AB795" s="400"/>
      <c r="AC795" s="400"/>
      <c r="AD795" s="400"/>
      <c r="AE795" s="400"/>
      <c r="AF795" s="400"/>
      <c r="AG795" s="400"/>
      <c r="AH795" s="400"/>
      <c r="AI795" s="400"/>
      <c r="AJ795" s="400"/>
      <c r="AK795" s="400"/>
      <c r="AL795" s="400"/>
      <c r="AM795" s="400"/>
      <c r="AN795" s="400"/>
      <c r="AO795" s="400"/>
      <c r="AP795" s="400"/>
      <c r="AQ795" s="400"/>
      <c r="AR795" s="400"/>
      <c r="AS795" s="400"/>
      <c r="AT795" s="400"/>
      <c r="AU795" s="400"/>
    </row>
    <row r="796" spans="1:148" s="17" customFormat="1" ht="22.5" customHeight="1">
      <c r="A796" s="83" t="s">
        <v>245</v>
      </c>
      <c r="B796" s="83">
        <v>398674009</v>
      </c>
      <c r="C796" s="151">
        <v>13986740</v>
      </c>
      <c r="D796" s="93" t="s">
        <v>248</v>
      </c>
      <c r="E796" s="93"/>
      <c r="F796" s="93"/>
      <c r="G796" s="472" t="s">
        <v>265</v>
      </c>
      <c r="H796" s="401"/>
      <c r="I796" s="497">
        <f>SUM(AD796:DQ796)</f>
        <v>0</v>
      </c>
      <c r="J796" s="93"/>
      <c r="K796" s="403">
        <v>7.18</v>
      </c>
      <c r="L796" s="162">
        <v>45058</v>
      </c>
      <c r="M796" s="162">
        <v>45122</v>
      </c>
      <c r="N796" s="93"/>
      <c r="O796" s="93"/>
      <c r="P796" s="93"/>
      <c r="Q796" s="93"/>
      <c r="R796" s="93"/>
      <c r="S796" s="400"/>
      <c r="T796" s="400"/>
      <c r="U796" s="400"/>
      <c r="V796" s="400"/>
      <c r="W796" s="400"/>
      <c r="X796" s="400"/>
      <c r="Y796" s="400"/>
      <c r="Z796" s="400"/>
      <c r="AA796" s="400"/>
      <c r="AB796" s="400"/>
      <c r="AC796" s="400"/>
      <c r="AD796" s="400"/>
      <c r="AE796" s="400"/>
      <c r="AF796" s="400"/>
      <c r="AG796" s="400"/>
      <c r="AH796" s="400"/>
      <c r="AI796" s="400"/>
      <c r="AJ796" s="400"/>
      <c r="AK796" s="400"/>
      <c r="AL796" s="400"/>
      <c r="AM796" s="400"/>
      <c r="AN796" s="400"/>
      <c r="AO796" s="400"/>
      <c r="AP796" s="400"/>
      <c r="AQ796" s="400"/>
      <c r="AR796" s="400"/>
      <c r="AS796" s="400"/>
      <c r="AT796" s="400"/>
      <c r="AU796" s="400"/>
    </row>
    <row r="797" spans="1:148" s="17" customFormat="1" ht="22.5" customHeight="1">
      <c r="A797" s="93" t="s">
        <v>245</v>
      </c>
      <c r="B797" s="93"/>
      <c r="C797" s="93"/>
      <c r="D797" s="93"/>
      <c r="E797" s="93"/>
      <c r="F797" s="93"/>
      <c r="G797" s="468"/>
      <c r="H797" s="401">
        <f>SUM(H792:H796)</f>
        <v>6000</v>
      </c>
      <c r="I797" s="401">
        <f>SUM(I792:I796)</f>
        <v>0</v>
      </c>
      <c r="J797" s="468"/>
      <c r="K797" s="93"/>
      <c r="L797" s="93"/>
      <c r="M797" s="93"/>
      <c r="N797" s="93"/>
      <c r="O797" s="93"/>
      <c r="P797" s="93"/>
      <c r="Q797" s="93"/>
      <c r="R797" s="93"/>
      <c r="S797" s="400"/>
      <c r="T797" s="400"/>
      <c r="U797" s="400"/>
      <c r="V797" s="400"/>
      <c r="W797" s="400"/>
      <c r="X797" s="400"/>
      <c r="Y797" s="400"/>
      <c r="Z797" s="400"/>
      <c r="AA797" s="400"/>
      <c r="AB797" s="400"/>
      <c r="AC797" s="400"/>
      <c r="AD797" s="400"/>
      <c r="AE797" s="400"/>
      <c r="AF797" s="400"/>
      <c r="AG797" s="400"/>
      <c r="AH797" s="400"/>
      <c r="AI797" s="400"/>
      <c r="AJ797" s="400"/>
      <c r="AK797" s="400"/>
      <c r="AL797" s="400"/>
      <c r="AM797" s="400"/>
      <c r="AN797" s="400"/>
      <c r="AO797" s="400"/>
      <c r="AP797" s="400"/>
      <c r="AQ797" s="400"/>
      <c r="AR797" s="400"/>
      <c r="AS797" s="400"/>
      <c r="AT797" s="400"/>
      <c r="AU797" s="400"/>
    </row>
    <row r="798" spans="1:148" s="17" customFormat="1" ht="22.5" customHeight="1">
      <c r="A798" s="83" t="s">
        <v>245</v>
      </c>
      <c r="B798" s="83">
        <v>398525007</v>
      </c>
      <c r="C798" s="151">
        <v>13985250</v>
      </c>
      <c r="D798" s="93" t="s">
        <v>248</v>
      </c>
      <c r="E798" s="93"/>
      <c r="F798" s="93"/>
      <c r="G798" s="472" t="s">
        <v>266</v>
      </c>
      <c r="H798" s="401">
        <v>10000</v>
      </c>
      <c r="I798" s="497">
        <f>SUM(AD798:ES798)</f>
        <v>10000</v>
      </c>
      <c r="J798" s="468"/>
      <c r="K798" s="403">
        <v>7.4</v>
      </c>
      <c r="L798" s="162">
        <v>45082</v>
      </c>
      <c r="M798" s="162">
        <v>45122</v>
      </c>
      <c r="N798" s="93"/>
      <c r="O798" s="93"/>
      <c r="P798" s="93"/>
      <c r="Q798" s="93"/>
      <c r="R798" s="93"/>
      <c r="S798" s="400"/>
      <c r="T798" s="400"/>
      <c r="U798" s="400"/>
      <c r="V798" s="400"/>
      <c r="W798" s="400"/>
      <c r="X798" s="400"/>
      <c r="Y798" s="400"/>
      <c r="Z798" s="400"/>
      <c r="AA798" s="400"/>
      <c r="AB798" s="400"/>
      <c r="AC798" s="400"/>
      <c r="AD798" s="400"/>
      <c r="AE798" s="400"/>
      <c r="AF798" s="400"/>
      <c r="AG798" s="400"/>
      <c r="AH798" s="400"/>
      <c r="AI798" s="400"/>
      <c r="AJ798" s="400"/>
      <c r="AK798" s="400"/>
      <c r="AL798" s="400"/>
      <c r="AM798" s="400"/>
      <c r="AN798" s="400"/>
      <c r="AO798" s="400"/>
      <c r="AP798" s="400"/>
      <c r="AQ798" s="400"/>
      <c r="AR798" s="400"/>
      <c r="AS798" s="400"/>
      <c r="AT798" s="400"/>
      <c r="AU798" s="400"/>
      <c r="ER798" s="17">
        <v>10000</v>
      </c>
    </row>
    <row r="799" spans="1:148" s="17" customFormat="1" ht="22.5" customHeight="1">
      <c r="A799" s="83" t="s">
        <v>245</v>
      </c>
      <c r="B799" s="83">
        <v>398578607</v>
      </c>
      <c r="C799" s="151">
        <v>13985786</v>
      </c>
      <c r="D799" s="93" t="s">
        <v>248</v>
      </c>
      <c r="E799" s="93"/>
      <c r="F799" s="93"/>
      <c r="G799" s="472" t="s">
        <v>266</v>
      </c>
      <c r="H799" s="401">
        <v>10000</v>
      </c>
      <c r="I799" s="497">
        <f>SUM(AD799:ES799)</f>
        <v>10000</v>
      </c>
      <c r="J799" s="468"/>
      <c r="K799" s="403">
        <v>2.2999999999999998</v>
      </c>
      <c r="L799" s="162">
        <v>45082</v>
      </c>
      <c r="M799" s="162">
        <v>45122</v>
      </c>
      <c r="N799" s="93"/>
      <c r="O799" s="93"/>
      <c r="P799" s="93"/>
      <c r="Q799" s="93"/>
      <c r="R799" s="93"/>
      <c r="S799" s="400"/>
      <c r="T799" s="400"/>
      <c r="U799" s="400"/>
      <c r="V799" s="400"/>
      <c r="W799" s="400"/>
      <c r="X799" s="400"/>
      <c r="Y799" s="400"/>
      <c r="Z799" s="400"/>
      <c r="AA799" s="400"/>
      <c r="AB799" s="400"/>
      <c r="AC799" s="400"/>
      <c r="AD799" s="400"/>
      <c r="AE799" s="400"/>
      <c r="AF799" s="400"/>
      <c r="AG799" s="400"/>
      <c r="AH799" s="400"/>
      <c r="AI799" s="400"/>
      <c r="AJ799" s="400"/>
      <c r="AK799" s="400"/>
      <c r="AL799" s="400"/>
      <c r="AM799" s="400"/>
      <c r="AN799" s="400"/>
      <c r="AO799" s="400"/>
      <c r="AP799" s="400"/>
      <c r="AQ799" s="400"/>
      <c r="AR799" s="400"/>
      <c r="AS799" s="400"/>
      <c r="AT799" s="400"/>
      <c r="AU799" s="400"/>
      <c r="ER799" s="17">
        <v>10000</v>
      </c>
    </row>
    <row r="800" spans="1:148" s="17" customFormat="1" ht="22.5" customHeight="1">
      <c r="A800" s="83" t="s">
        <v>245</v>
      </c>
      <c r="B800" s="83">
        <v>398525211</v>
      </c>
      <c r="C800" s="151">
        <v>13985252</v>
      </c>
      <c r="D800" s="93" t="s">
        <v>248</v>
      </c>
      <c r="E800" s="93"/>
      <c r="F800" s="93"/>
      <c r="G800" s="472" t="s">
        <v>266</v>
      </c>
      <c r="H800" s="401"/>
      <c r="I800" s="401"/>
      <c r="J800" s="468"/>
      <c r="K800" s="403">
        <v>2.87</v>
      </c>
      <c r="L800" s="162">
        <v>45082</v>
      </c>
      <c r="M800" s="162">
        <v>45122</v>
      </c>
      <c r="N800" s="93"/>
      <c r="O800" s="93"/>
      <c r="P800" s="93"/>
      <c r="Q800" s="93"/>
      <c r="R800" s="93"/>
      <c r="S800" s="400"/>
      <c r="T800" s="400"/>
      <c r="U800" s="400"/>
      <c r="V800" s="400"/>
      <c r="W800" s="400"/>
      <c r="X800" s="400"/>
      <c r="Y800" s="400"/>
      <c r="Z800" s="400"/>
      <c r="AA800" s="400"/>
      <c r="AB800" s="400"/>
      <c r="AC800" s="400"/>
      <c r="AD800" s="400"/>
      <c r="AE800" s="400"/>
      <c r="AF800" s="400"/>
      <c r="AG800" s="400"/>
      <c r="AH800" s="400"/>
      <c r="AI800" s="400"/>
      <c r="AJ800" s="400"/>
      <c r="AK800" s="400"/>
      <c r="AL800" s="400"/>
      <c r="AM800" s="400"/>
      <c r="AN800" s="400"/>
      <c r="AO800" s="400"/>
      <c r="AP800" s="400"/>
      <c r="AQ800" s="400"/>
      <c r="AR800" s="400"/>
      <c r="AS800" s="400"/>
      <c r="AT800" s="400"/>
      <c r="AU800" s="400"/>
    </row>
    <row r="801" spans="1:215" s="17" customFormat="1" ht="22.5" customHeight="1">
      <c r="A801" s="83" t="s">
        <v>245</v>
      </c>
      <c r="B801" s="83">
        <v>398577909</v>
      </c>
      <c r="C801" s="151">
        <v>13985779</v>
      </c>
      <c r="D801" s="93" t="s">
        <v>248</v>
      </c>
      <c r="E801" s="93"/>
      <c r="F801" s="93"/>
      <c r="G801" s="472" t="s">
        <v>266</v>
      </c>
      <c r="H801" s="401"/>
      <c r="I801" s="401"/>
      <c r="J801" s="468"/>
      <c r="K801" s="403">
        <v>2.2999999999999998</v>
      </c>
      <c r="L801" s="162">
        <v>45082</v>
      </c>
      <c r="M801" s="162">
        <v>45122</v>
      </c>
      <c r="N801" s="93"/>
      <c r="O801" s="93"/>
      <c r="P801" s="93"/>
      <c r="Q801" s="93"/>
      <c r="R801" s="93"/>
      <c r="S801" s="400"/>
      <c r="T801" s="400"/>
      <c r="U801" s="400"/>
      <c r="V801" s="400"/>
      <c r="W801" s="400"/>
      <c r="X801" s="400"/>
      <c r="Y801" s="400"/>
      <c r="Z801" s="400"/>
      <c r="AA801" s="400"/>
      <c r="AB801" s="400"/>
      <c r="AC801" s="400"/>
      <c r="AD801" s="400"/>
      <c r="AE801" s="400"/>
      <c r="AF801" s="400"/>
      <c r="AG801" s="400"/>
      <c r="AH801" s="400"/>
      <c r="AI801" s="400"/>
      <c r="AJ801" s="400"/>
      <c r="AK801" s="400"/>
      <c r="AL801" s="400"/>
      <c r="AM801" s="400"/>
      <c r="AN801" s="400"/>
      <c r="AO801" s="400"/>
      <c r="AP801" s="400"/>
      <c r="AQ801" s="400"/>
      <c r="AR801" s="400"/>
      <c r="AS801" s="400"/>
      <c r="AT801" s="400"/>
      <c r="AU801" s="400"/>
    </row>
    <row r="802" spans="1:215" s="17" customFormat="1" ht="22.5" customHeight="1">
      <c r="A802" s="83" t="s">
        <v>245</v>
      </c>
      <c r="B802" s="83">
        <v>398674009</v>
      </c>
      <c r="C802" s="151">
        <v>13986740</v>
      </c>
      <c r="D802" s="93" t="s">
        <v>248</v>
      </c>
      <c r="E802" s="93"/>
      <c r="F802" s="93"/>
      <c r="G802" s="472" t="s">
        <v>266</v>
      </c>
      <c r="H802" s="401"/>
      <c r="I802" s="401"/>
      <c r="J802" s="468"/>
      <c r="K802" s="403">
        <v>7.18</v>
      </c>
      <c r="L802" s="162">
        <v>45082</v>
      </c>
      <c r="M802" s="162">
        <v>45122</v>
      </c>
      <c r="N802" s="93"/>
      <c r="O802" s="93"/>
      <c r="P802" s="93"/>
      <c r="Q802" s="93"/>
      <c r="R802" s="93"/>
      <c r="S802" s="400"/>
      <c r="T802" s="400"/>
      <c r="U802" s="400"/>
      <c r="V802" s="400"/>
      <c r="W802" s="400"/>
      <c r="X802" s="400"/>
      <c r="Y802" s="400"/>
      <c r="Z802" s="400"/>
      <c r="AA802" s="400"/>
      <c r="AB802" s="400"/>
      <c r="AC802" s="400"/>
      <c r="AD802" s="400"/>
      <c r="AE802" s="400"/>
      <c r="AF802" s="400"/>
      <c r="AG802" s="400"/>
      <c r="AH802" s="400"/>
      <c r="AI802" s="400"/>
      <c r="AJ802" s="400"/>
      <c r="AK802" s="400"/>
      <c r="AL802" s="400"/>
      <c r="AM802" s="400"/>
      <c r="AN802" s="400"/>
      <c r="AO802" s="400"/>
      <c r="AP802" s="400"/>
      <c r="AQ802" s="400"/>
      <c r="AR802" s="400"/>
      <c r="AS802" s="400"/>
      <c r="AT802" s="400"/>
      <c r="AU802" s="400"/>
    </row>
    <row r="803" spans="1:215" s="17" customFormat="1" ht="22.5" customHeight="1">
      <c r="A803" s="93" t="s">
        <v>245</v>
      </c>
      <c r="B803" s="93"/>
      <c r="C803" s="93"/>
      <c r="D803" s="93"/>
      <c r="E803" s="93"/>
      <c r="F803" s="93"/>
      <c r="G803" s="771"/>
      <c r="H803" s="401">
        <f>SUM(H798:H802)</f>
        <v>20000</v>
      </c>
      <c r="I803" s="401">
        <f>SUM(I798:I802)</f>
        <v>20000</v>
      </c>
      <c r="J803" s="468"/>
      <c r="K803" s="93"/>
      <c r="L803" s="93"/>
      <c r="M803" s="93"/>
      <c r="N803" s="93"/>
      <c r="O803" s="93"/>
      <c r="P803" s="93"/>
      <c r="Q803" s="93"/>
      <c r="R803" s="93"/>
      <c r="S803" s="400"/>
      <c r="T803" s="400"/>
      <c r="U803" s="400"/>
      <c r="V803" s="400"/>
      <c r="W803" s="400"/>
      <c r="X803" s="400"/>
      <c r="Y803" s="400"/>
      <c r="Z803" s="400"/>
      <c r="AA803" s="400"/>
      <c r="AB803" s="400"/>
      <c r="AC803" s="400"/>
      <c r="AD803" s="400"/>
      <c r="AE803" s="400"/>
      <c r="AF803" s="400"/>
      <c r="AG803" s="400"/>
      <c r="AH803" s="400"/>
      <c r="AI803" s="400"/>
      <c r="AJ803" s="400"/>
      <c r="AK803" s="400"/>
      <c r="AL803" s="400"/>
      <c r="AM803" s="400"/>
      <c r="AN803" s="400"/>
      <c r="AO803" s="400"/>
      <c r="AP803" s="400"/>
      <c r="AQ803" s="400"/>
      <c r="AR803" s="400"/>
      <c r="AS803" s="400"/>
      <c r="AT803" s="400"/>
      <c r="AU803" s="400"/>
    </row>
    <row r="804" spans="1:215" s="17" customFormat="1" ht="22.5" customHeight="1">
      <c r="A804" s="83" t="s">
        <v>245</v>
      </c>
      <c r="B804" s="83">
        <v>398525007</v>
      </c>
      <c r="C804" s="151">
        <v>13985250</v>
      </c>
      <c r="D804" s="93" t="s">
        <v>248</v>
      </c>
      <c r="E804" s="93"/>
      <c r="F804" s="93"/>
      <c r="G804" s="472" t="s">
        <v>267</v>
      </c>
      <c r="H804" s="401">
        <v>8000</v>
      </c>
      <c r="I804" s="497">
        <f>SUM(AD804:FG804)</f>
        <v>8000</v>
      </c>
      <c r="J804" s="468"/>
      <c r="K804" s="403">
        <v>7.4</v>
      </c>
      <c r="L804" s="162">
        <v>45112</v>
      </c>
      <c r="M804" s="162">
        <v>45156</v>
      </c>
      <c r="N804" s="93"/>
      <c r="O804" s="93"/>
      <c r="P804" s="93"/>
      <c r="Q804" s="93"/>
      <c r="R804" s="93"/>
      <c r="S804" s="400"/>
      <c r="T804" s="400"/>
      <c r="U804" s="400"/>
      <c r="V804" s="400"/>
      <c r="W804" s="400"/>
      <c r="X804" s="400"/>
      <c r="Y804" s="400"/>
      <c r="Z804" s="400"/>
      <c r="AA804" s="400"/>
      <c r="AB804" s="400"/>
      <c r="AC804" s="400"/>
      <c r="AD804" s="400"/>
      <c r="AE804" s="400"/>
      <c r="AF804" s="400"/>
      <c r="AG804" s="400"/>
      <c r="AH804" s="400"/>
      <c r="AI804" s="400"/>
      <c r="AJ804" s="400"/>
      <c r="AK804" s="400"/>
      <c r="AL804" s="400"/>
      <c r="AM804" s="400"/>
      <c r="AN804" s="400"/>
      <c r="AO804" s="400"/>
      <c r="AP804" s="400"/>
      <c r="AQ804" s="400"/>
      <c r="AR804" s="400"/>
      <c r="AS804" s="400"/>
      <c r="AT804" s="400"/>
      <c r="AU804" s="400"/>
      <c r="FE804" s="17">
        <v>8000</v>
      </c>
    </row>
    <row r="805" spans="1:215" s="17" customFormat="1" ht="22.5" customHeight="1">
      <c r="A805" s="83" t="s">
        <v>245</v>
      </c>
      <c r="B805" s="83">
        <v>398578607</v>
      </c>
      <c r="C805" s="151">
        <v>13985786</v>
      </c>
      <c r="D805" s="93" t="s">
        <v>248</v>
      </c>
      <c r="E805" s="93"/>
      <c r="F805" s="93"/>
      <c r="G805" s="472" t="s">
        <v>267</v>
      </c>
      <c r="H805" s="401">
        <v>8000</v>
      </c>
      <c r="I805" s="497">
        <f>SUM(AD805:FG805)</f>
        <v>8000</v>
      </c>
      <c r="J805" s="468"/>
      <c r="K805" s="403">
        <v>2.2999999999999998</v>
      </c>
      <c r="L805" s="162">
        <v>45112</v>
      </c>
      <c r="M805" s="162">
        <v>45156</v>
      </c>
      <c r="N805" s="93"/>
      <c r="O805" s="93"/>
      <c r="P805" s="93"/>
      <c r="Q805" s="93"/>
      <c r="R805" s="93"/>
      <c r="S805" s="400"/>
      <c r="T805" s="400"/>
      <c r="U805" s="400"/>
      <c r="V805" s="400"/>
      <c r="W805" s="400"/>
      <c r="X805" s="400"/>
      <c r="Y805" s="400"/>
      <c r="Z805" s="400"/>
      <c r="AA805" s="400"/>
      <c r="AB805" s="400"/>
      <c r="AC805" s="400"/>
      <c r="AD805" s="400"/>
      <c r="AE805" s="400"/>
      <c r="AF805" s="400"/>
      <c r="AG805" s="400"/>
      <c r="AH805" s="400"/>
      <c r="AI805" s="400"/>
      <c r="AJ805" s="400"/>
      <c r="AK805" s="400"/>
      <c r="AL805" s="400"/>
      <c r="AM805" s="400"/>
      <c r="AN805" s="400"/>
      <c r="AO805" s="400"/>
      <c r="AP805" s="400"/>
      <c r="AQ805" s="400"/>
      <c r="AR805" s="400"/>
      <c r="AS805" s="400"/>
      <c r="AT805" s="400"/>
      <c r="AU805" s="400"/>
      <c r="FE805" s="17">
        <v>8000</v>
      </c>
    </row>
    <row r="806" spans="1:215" s="17" customFormat="1" ht="22.5" customHeight="1">
      <c r="A806" s="83" t="s">
        <v>245</v>
      </c>
      <c r="B806" s="83">
        <v>398525211</v>
      </c>
      <c r="C806" s="151">
        <v>13985252</v>
      </c>
      <c r="D806" s="93" t="s">
        <v>248</v>
      </c>
      <c r="E806" s="93"/>
      <c r="F806" s="93"/>
      <c r="G806" s="472" t="s">
        <v>267</v>
      </c>
      <c r="H806" s="401">
        <v>1000</v>
      </c>
      <c r="I806" s="497">
        <f>SUM(AD806:FG806)</f>
        <v>1000</v>
      </c>
      <c r="J806" s="468"/>
      <c r="K806" s="403">
        <v>2.87</v>
      </c>
      <c r="L806" s="162">
        <v>45112</v>
      </c>
      <c r="M806" s="162">
        <v>45156</v>
      </c>
      <c r="N806" s="93"/>
      <c r="O806" s="93"/>
      <c r="P806" s="93"/>
      <c r="Q806" s="93"/>
      <c r="R806" s="93"/>
      <c r="S806" s="400"/>
      <c r="T806" s="400"/>
      <c r="U806" s="400"/>
      <c r="V806" s="400"/>
      <c r="W806" s="400"/>
      <c r="X806" s="400"/>
      <c r="Y806" s="400"/>
      <c r="Z806" s="400"/>
      <c r="AA806" s="400"/>
      <c r="AB806" s="400"/>
      <c r="AC806" s="400"/>
      <c r="AD806" s="400"/>
      <c r="AE806" s="400"/>
      <c r="AF806" s="400"/>
      <c r="AG806" s="400"/>
      <c r="AH806" s="400"/>
      <c r="AI806" s="400"/>
      <c r="AJ806" s="400"/>
      <c r="AK806" s="400"/>
      <c r="AL806" s="400"/>
      <c r="AM806" s="400"/>
      <c r="AN806" s="400"/>
      <c r="AO806" s="400"/>
      <c r="AP806" s="400"/>
      <c r="AQ806" s="400"/>
      <c r="AR806" s="400"/>
      <c r="AS806" s="400"/>
      <c r="AT806" s="400"/>
      <c r="AU806" s="400"/>
      <c r="FE806" s="17">
        <v>1000</v>
      </c>
    </row>
    <row r="807" spans="1:215" s="17" customFormat="1" ht="22.5" customHeight="1">
      <c r="A807" s="83" t="s">
        <v>245</v>
      </c>
      <c r="B807" s="83">
        <v>398577909</v>
      </c>
      <c r="C807" s="151">
        <v>13985779</v>
      </c>
      <c r="D807" s="93" t="s">
        <v>248</v>
      </c>
      <c r="E807" s="93"/>
      <c r="F807" s="93"/>
      <c r="G807" s="472" t="s">
        <v>267</v>
      </c>
      <c r="H807" s="401">
        <v>1000</v>
      </c>
      <c r="I807" s="497">
        <f>SUM(AD807:FG807)</f>
        <v>1000</v>
      </c>
      <c r="J807" s="468"/>
      <c r="K807" s="403">
        <v>2.2999999999999998</v>
      </c>
      <c r="L807" s="162">
        <v>45112</v>
      </c>
      <c r="M807" s="162">
        <v>45156</v>
      </c>
      <c r="N807" s="93"/>
      <c r="O807" s="93"/>
      <c r="P807" s="93"/>
      <c r="Q807" s="93"/>
      <c r="R807" s="93"/>
      <c r="S807" s="400"/>
      <c r="T807" s="400"/>
      <c r="U807" s="400"/>
      <c r="V807" s="400"/>
      <c r="W807" s="400"/>
      <c r="X807" s="400"/>
      <c r="Y807" s="400"/>
      <c r="Z807" s="400"/>
      <c r="AA807" s="400"/>
      <c r="AB807" s="400"/>
      <c r="AC807" s="400"/>
      <c r="AD807" s="400"/>
      <c r="AE807" s="400"/>
      <c r="AF807" s="400"/>
      <c r="AG807" s="400"/>
      <c r="AH807" s="400"/>
      <c r="AI807" s="400"/>
      <c r="AJ807" s="400"/>
      <c r="AK807" s="400"/>
      <c r="AL807" s="400"/>
      <c r="AM807" s="400"/>
      <c r="AN807" s="400"/>
      <c r="AO807" s="400"/>
      <c r="AP807" s="400"/>
      <c r="AQ807" s="400"/>
      <c r="AR807" s="400"/>
      <c r="AS807" s="400"/>
      <c r="AT807" s="400"/>
      <c r="AU807" s="400"/>
      <c r="FE807" s="17">
        <v>1000</v>
      </c>
    </row>
    <row r="808" spans="1:215" s="17" customFormat="1" ht="22.5" customHeight="1">
      <c r="A808" s="83" t="s">
        <v>245</v>
      </c>
      <c r="B808" s="83">
        <v>398674009</v>
      </c>
      <c r="C808" s="151">
        <v>13986740</v>
      </c>
      <c r="D808" s="93" t="s">
        <v>248</v>
      </c>
      <c r="E808" s="93"/>
      <c r="F808" s="93"/>
      <c r="G808" s="472" t="s">
        <v>267</v>
      </c>
      <c r="H808" s="401">
        <v>2000</v>
      </c>
      <c r="I808" s="497">
        <f>SUM(AD808:FG808)</f>
        <v>2000</v>
      </c>
      <c r="J808" s="468"/>
      <c r="K808" s="403">
        <v>7.18</v>
      </c>
      <c r="L808" s="162">
        <v>45112</v>
      </c>
      <c r="M808" s="162">
        <v>45156</v>
      </c>
      <c r="N808" s="93"/>
      <c r="O808" s="93"/>
      <c r="P808" s="93"/>
      <c r="Q808" s="93"/>
      <c r="R808" s="93"/>
      <c r="S808" s="400"/>
      <c r="T808" s="400"/>
      <c r="U808" s="400"/>
      <c r="V808" s="400"/>
      <c r="W808" s="400"/>
      <c r="X808" s="400"/>
      <c r="Y808" s="400"/>
      <c r="Z808" s="400"/>
      <c r="AA808" s="400"/>
      <c r="AB808" s="400"/>
      <c r="AC808" s="400"/>
      <c r="AD808" s="400"/>
      <c r="AE808" s="400"/>
      <c r="AF808" s="400"/>
      <c r="AG808" s="400"/>
      <c r="AH808" s="400"/>
      <c r="AI808" s="400"/>
      <c r="AJ808" s="400"/>
      <c r="AK808" s="400"/>
      <c r="AL808" s="400"/>
      <c r="AM808" s="400"/>
      <c r="AN808" s="400"/>
      <c r="AO808" s="400"/>
      <c r="AP808" s="400"/>
      <c r="AQ808" s="400"/>
      <c r="AR808" s="400"/>
      <c r="AS808" s="400"/>
      <c r="AT808" s="400"/>
      <c r="AU808" s="400"/>
      <c r="FE808" s="17">
        <v>2000</v>
      </c>
    </row>
    <row r="809" spans="1:215" s="17" customFormat="1" ht="22.5" customHeight="1">
      <c r="A809" s="93" t="s">
        <v>245</v>
      </c>
      <c r="B809" s="93"/>
      <c r="C809" s="93"/>
      <c r="D809" s="93"/>
      <c r="E809" s="93"/>
      <c r="F809" s="93"/>
      <c r="G809" s="771"/>
      <c r="H809" s="401">
        <f>SUM(H804:H808)</f>
        <v>20000</v>
      </c>
      <c r="I809" s="401">
        <f>SUM(I804:I808)</f>
        <v>20000</v>
      </c>
      <c r="J809" s="771"/>
      <c r="K809" s="771"/>
      <c r="L809" s="771"/>
      <c r="M809" s="771"/>
      <c r="N809" s="93"/>
      <c r="O809" s="93"/>
      <c r="P809" s="93"/>
      <c r="Q809" s="93"/>
      <c r="R809" s="93"/>
      <c r="S809" s="400"/>
      <c r="T809" s="400"/>
      <c r="U809" s="400"/>
      <c r="V809" s="400"/>
      <c r="W809" s="400"/>
      <c r="X809" s="400"/>
      <c r="Y809" s="400"/>
      <c r="Z809" s="400"/>
      <c r="AA809" s="400"/>
      <c r="AB809" s="400"/>
      <c r="AC809" s="400"/>
      <c r="AD809" s="400"/>
      <c r="AE809" s="400"/>
      <c r="AF809" s="400"/>
      <c r="AG809" s="400"/>
      <c r="AH809" s="400"/>
      <c r="AI809" s="400"/>
      <c r="AJ809" s="400"/>
      <c r="AK809" s="400"/>
      <c r="AL809" s="400"/>
      <c r="AM809" s="400"/>
      <c r="AN809" s="400"/>
      <c r="AO809" s="400"/>
      <c r="AP809" s="400"/>
      <c r="AQ809" s="400"/>
      <c r="AR809" s="400"/>
      <c r="AS809" s="400"/>
      <c r="AT809" s="400"/>
      <c r="AU809" s="400"/>
    </row>
    <row r="810" spans="1:215" s="17" customFormat="1" ht="22.5" customHeight="1">
      <c r="A810" s="83" t="s">
        <v>245</v>
      </c>
      <c r="B810" s="83">
        <v>398525007</v>
      </c>
      <c r="C810" s="151">
        <v>13985250</v>
      </c>
      <c r="D810" s="93" t="s">
        <v>248</v>
      </c>
      <c r="E810" s="93"/>
      <c r="F810" s="93"/>
      <c r="G810" s="472" t="s">
        <v>268</v>
      </c>
      <c r="H810" s="401">
        <v>3000</v>
      </c>
      <c r="I810" s="497">
        <f>SUM(AD810:FG810)</f>
        <v>0</v>
      </c>
      <c r="J810" s="468"/>
      <c r="K810" s="403">
        <v>7.4</v>
      </c>
      <c r="L810" s="162">
        <v>45204</v>
      </c>
      <c r="M810" s="162">
        <v>45275</v>
      </c>
      <c r="N810" s="93"/>
      <c r="O810" s="93"/>
      <c r="P810" s="93"/>
      <c r="Q810" s="93"/>
      <c r="R810" s="93"/>
      <c r="S810" s="400"/>
      <c r="T810" s="400"/>
      <c r="U810" s="400"/>
      <c r="V810" s="400"/>
      <c r="W810" s="400"/>
      <c r="X810" s="400"/>
      <c r="Y810" s="400"/>
      <c r="Z810" s="400"/>
      <c r="AA810" s="400"/>
      <c r="AB810" s="400"/>
      <c r="AC810" s="400"/>
      <c r="AD810" s="400"/>
      <c r="AE810" s="400"/>
      <c r="AF810" s="400"/>
      <c r="AG810" s="400"/>
      <c r="AH810" s="400"/>
      <c r="AI810" s="400"/>
      <c r="AJ810" s="400"/>
      <c r="AK810" s="400"/>
      <c r="AL810" s="400"/>
      <c r="AM810" s="400"/>
      <c r="AN810" s="400"/>
      <c r="AO810" s="400"/>
      <c r="AP810" s="400"/>
      <c r="AQ810" s="400"/>
      <c r="AR810" s="400"/>
      <c r="AS810" s="400"/>
      <c r="AT810" s="400"/>
      <c r="AU810" s="400"/>
      <c r="GK810" s="17">
        <v>3000</v>
      </c>
    </row>
    <row r="811" spans="1:215" s="17" customFormat="1" ht="22.5" customHeight="1">
      <c r="A811" s="83" t="s">
        <v>245</v>
      </c>
      <c r="B811" s="83">
        <v>398578607</v>
      </c>
      <c r="C811" s="151">
        <v>13985786</v>
      </c>
      <c r="D811" s="93" t="s">
        <v>248</v>
      </c>
      <c r="E811" s="93"/>
      <c r="F811" s="93"/>
      <c r="G811" s="472" t="s">
        <v>268</v>
      </c>
      <c r="H811" s="401">
        <v>3000</v>
      </c>
      <c r="I811" s="497">
        <f>SUM(AD811:FG811)</f>
        <v>0</v>
      </c>
      <c r="J811" s="468"/>
      <c r="K811" s="403">
        <v>2.2999999999999998</v>
      </c>
      <c r="L811" s="162">
        <v>45204</v>
      </c>
      <c r="M811" s="162">
        <v>45275</v>
      </c>
      <c r="N811" s="93"/>
      <c r="O811" s="93"/>
      <c r="P811" s="93"/>
      <c r="Q811" s="93"/>
      <c r="R811" s="93"/>
      <c r="S811" s="400"/>
      <c r="T811" s="400"/>
      <c r="U811" s="400"/>
      <c r="V811" s="400"/>
      <c r="W811" s="400"/>
      <c r="X811" s="400"/>
      <c r="Y811" s="400"/>
      <c r="Z811" s="400"/>
      <c r="AA811" s="400"/>
      <c r="AB811" s="400"/>
      <c r="AC811" s="400"/>
      <c r="AD811" s="400"/>
      <c r="AE811" s="400"/>
      <c r="AF811" s="400"/>
      <c r="AG811" s="400"/>
      <c r="AH811" s="400"/>
      <c r="AI811" s="400"/>
      <c r="AJ811" s="400"/>
      <c r="AK811" s="400"/>
      <c r="AL811" s="400"/>
      <c r="AM811" s="400"/>
      <c r="AN811" s="400"/>
      <c r="AO811" s="400"/>
      <c r="AP811" s="400"/>
      <c r="AQ811" s="400"/>
      <c r="AR811" s="400"/>
      <c r="AS811" s="400"/>
      <c r="AT811" s="400"/>
      <c r="AU811" s="400"/>
      <c r="GK811" s="17">
        <v>3000</v>
      </c>
    </row>
    <row r="812" spans="1:215" s="17" customFormat="1" ht="22.5" customHeight="1">
      <c r="A812" s="83" t="s">
        <v>245</v>
      </c>
      <c r="B812" s="83">
        <v>398525211</v>
      </c>
      <c r="C812" s="151">
        <v>13985252</v>
      </c>
      <c r="D812" s="93" t="s">
        <v>248</v>
      </c>
      <c r="E812" s="93"/>
      <c r="F812" s="93"/>
      <c r="G812" s="472" t="s">
        <v>268</v>
      </c>
      <c r="H812" s="401">
        <v>100</v>
      </c>
      <c r="I812" s="497">
        <f>SUM(AD812:FG812)</f>
        <v>0</v>
      </c>
      <c r="J812" s="468"/>
      <c r="K812" s="403">
        <v>2.87</v>
      </c>
      <c r="L812" s="162">
        <v>45204</v>
      </c>
      <c r="M812" s="162">
        <v>45275</v>
      </c>
      <c r="N812" s="93"/>
      <c r="O812" s="93"/>
      <c r="P812" s="93"/>
      <c r="Q812" s="93"/>
      <c r="R812" s="93"/>
      <c r="S812" s="400"/>
      <c r="T812" s="400"/>
      <c r="U812" s="400"/>
      <c r="V812" s="400"/>
      <c r="W812" s="400"/>
      <c r="X812" s="400"/>
      <c r="Y812" s="400"/>
      <c r="Z812" s="400"/>
      <c r="AA812" s="400"/>
      <c r="AB812" s="400"/>
      <c r="AC812" s="400"/>
      <c r="AD812" s="400"/>
      <c r="AE812" s="400"/>
      <c r="AF812" s="400"/>
      <c r="AG812" s="400"/>
      <c r="AH812" s="400"/>
      <c r="AI812" s="400"/>
      <c r="AJ812" s="400"/>
      <c r="AK812" s="400"/>
      <c r="AL812" s="400"/>
      <c r="AM812" s="400"/>
      <c r="AN812" s="400"/>
      <c r="AO812" s="400"/>
      <c r="AP812" s="400"/>
      <c r="AQ812" s="400"/>
      <c r="AR812" s="400"/>
      <c r="AS812" s="400"/>
      <c r="AT812" s="400"/>
      <c r="AU812" s="400"/>
      <c r="GK812" s="17">
        <v>100</v>
      </c>
    </row>
    <row r="813" spans="1:215" s="17" customFormat="1" ht="22.5" customHeight="1">
      <c r="A813" s="83" t="s">
        <v>245</v>
      </c>
      <c r="B813" s="83">
        <v>398577909</v>
      </c>
      <c r="C813" s="151">
        <v>13985779</v>
      </c>
      <c r="D813" s="93" t="s">
        <v>248</v>
      </c>
      <c r="E813" s="93"/>
      <c r="F813" s="93"/>
      <c r="G813" s="472" t="s">
        <v>268</v>
      </c>
      <c r="H813" s="401">
        <v>100</v>
      </c>
      <c r="I813" s="497">
        <f>SUM(AD813:FG813)</f>
        <v>0</v>
      </c>
      <c r="J813" s="468"/>
      <c r="K813" s="403">
        <v>2.2999999999999998</v>
      </c>
      <c r="L813" s="162">
        <v>45204</v>
      </c>
      <c r="M813" s="162">
        <v>45275</v>
      </c>
      <c r="N813" s="93"/>
      <c r="O813" s="93"/>
      <c r="P813" s="93"/>
      <c r="Q813" s="93"/>
      <c r="R813" s="93"/>
      <c r="S813" s="400"/>
      <c r="T813" s="400"/>
      <c r="U813" s="400"/>
      <c r="V813" s="400"/>
      <c r="W813" s="400"/>
      <c r="X813" s="400"/>
      <c r="Y813" s="400"/>
      <c r="Z813" s="400"/>
      <c r="AA813" s="400"/>
      <c r="AB813" s="400"/>
      <c r="AC813" s="400"/>
      <c r="AD813" s="400"/>
      <c r="AE813" s="400"/>
      <c r="AF813" s="400"/>
      <c r="AG813" s="400"/>
      <c r="AH813" s="400"/>
      <c r="AI813" s="400"/>
      <c r="AJ813" s="400"/>
      <c r="AK813" s="400"/>
      <c r="AL813" s="400"/>
      <c r="AM813" s="400"/>
      <c r="AN813" s="400"/>
      <c r="AO813" s="400"/>
      <c r="AP813" s="400"/>
      <c r="AQ813" s="400"/>
      <c r="AR813" s="400"/>
      <c r="AS813" s="400"/>
      <c r="AT813" s="400"/>
      <c r="AU813" s="400"/>
      <c r="GK813" s="17">
        <v>100</v>
      </c>
    </row>
    <row r="814" spans="1:215" s="17" customFormat="1" ht="22.5" customHeight="1">
      <c r="A814" s="83" t="s">
        <v>245</v>
      </c>
      <c r="B814" s="83">
        <v>398674009</v>
      </c>
      <c r="C814" s="151">
        <v>13986740</v>
      </c>
      <c r="D814" s="93" t="s">
        <v>248</v>
      </c>
      <c r="E814" s="93"/>
      <c r="F814" s="93"/>
      <c r="G814" s="472" t="s">
        <v>268</v>
      </c>
      <c r="H814" s="401"/>
      <c r="I814" s="401"/>
      <c r="J814" s="771"/>
      <c r="K814" s="403">
        <v>7.18</v>
      </c>
      <c r="L814" s="162">
        <v>45204</v>
      </c>
      <c r="M814" s="162">
        <v>45275</v>
      </c>
      <c r="N814" s="93"/>
      <c r="O814" s="93"/>
      <c r="P814" s="93"/>
      <c r="Q814" s="93"/>
      <c r="R814" s="93"/>
      <c r="S814" s="400"/>
      <c r="T814" s="400"/>
      <c r="U814" s="400"/>
      <c r="V814" s="400"/>
      <c r="W814" s="400"/>
      <c r="X814" s="400"/>
      <c r="Y814" s="400"/>
      <c r="Z814" s="400"/>
      <c r="AA814" s="400"/>
      <c r="AB814" s="400"/>
      <c r="AC814" s="400"/>
      <c r="AD814" s="400"/>
      <c r="AE814" s="400"/>
      <c r="AF814" s="400"/>
      <c r="AG814" s="400"/>
      <c r="AH814" s="400"/>
      <c r="AI814" s="400"/>
      <c r="AJ814" s="400"/>
      <c r="AK814" s="400"/>
      <c r="AL814" s="400"/>
      <c r="AM814" s="400"/>
      <c r="AN814" s="400"/>
      <c r="AO814" s="400"/>
      <c r="AP814" s="400"/>
      <c r="AQ814" s="400"/>
      <c r="AR814" s="400"/>
      <c r="AS814" s="400"/>
      <c r="AT814" s="400"/>
      <c r="AU814" s="400"/>
    </row>
    <row r="815" spans="1:215" s="17" customFormat="1" ht="22.5" customHeight="1">
      <c r="A815" s="93" t="s">
        <v>245</v>
      </c>
      <c r="B815" s="93"/>
      <c r="C815" s="93"/>
      <c r="D815" s="93"/>
      <c r="E815" s="93"/>
      <c r="F815" s="93"/>
      <c r="G815" s="93"/>
      <c r="H815" s="401">
        <f>SUM(H810:H814)</f>
        <v>6200</v>
      </c>
      <c r="I815" s="401">
        <f>SUM(I810:I814)</f>
        <v>0</v>
      </c>
      <c r="J815" s="93"/>
      <c r="K815" s="771"/>
      <c r="L815" s="771"/>
      <c r="M815" s="771"/>
      <c r="N815" s="93"/>
      <c r="O815" s="93"/>
      <c r="P815" s="93"/>
      <c r="Q815" s="93"/>
      <c r="R815" s="93"/>
      <c r="S815" s="400"/>
      <c r="T815" s="400"/>
      <c r="U815" s="400"/>
      <c r="V815" s="400"/>
      <c r="W815" s="400"/>
      <c r="X815" s="400"/>
      <c r="Y815" s="400"/>
      <c r="Z815" s="400"/>
      <c r="AA815" s="400"/>
      <c r="AB815" s="400"/>
      <c r="AC815" s="400"/>
      <c r="AD815" s="400"/>
      <c r="AE815" s="400"/>
      <c r="AF815" s="400"/>
      <c r="AG815" s="400"/>
      <c r="AH815" s="400"/>
      <c r="AI815" s="400"/>
      <c r="AJ815" s="400"/>
      <c r="AK815" s="400"/>
      <c r="AL815" s="400"/>
      <c r="AM815" s="400"/>
      <c r="AN815" s="400"/>
      <c r="AO815" s="400"/>
      <c r="AP815" s="400"/>
      <c r="AQ815" s="400"/>
      <c r="AR815" s="400"/>
      <c r="AS815" s="400"/>
      <c r="AT815" s="400"/>
      <c r="AU815" s="400"/>
    </row>
    <row r="816" spans="1:215" s="17" customFormat="1" ht="22.5" customHeight="1">
      <c r="A816" s="83" t="s">
        <v>245</v>
      </c>
      <c r="B816" s="83" t="s">
        <v>269</v>
      </c>
      <c r="C816" s="151">
        <v>13985250</v>
      </c>
      <c r="D816" s="93" t="s">
        <v>248</v>
      </c>
      <c r="E816" s="93"/>
      <c r="F816" s="93"/>
      <c r="G816" s="472" t="s">
        <v>270</v>
      </c>
      <c r="H816" s="200">
        <v>6000</v>
      </c>
      <c r="I816" s="497">
        <f>SUM(AD816:IP816)</f>
        <v>6000</v>
      </c>
      <c r="J816" s="93"/>
      <c r="K816" s="403">
        <v>7.4</v>
      </c>
      <c r="L816" s="162">
        <v>45296</v>
      </c>
      <c r="M816" s="162">
        <v>45341</v>
      </c>
      <c r="N816" s="93" t="s">
        <v>271</v>
      </c>
      <c r="O816" s="93"/>
      <c r="P816" s="93"/>
      <c r="Q816" s="93"/>
      <c r="R816" s="93"/>
      <c r="S816" s="400"/>
      <c r="T816" s="400"/>
      <c r="U816" s="400"/>
      <c r="V816" s="400"/>
      <c r="W816" s="400"/>
      <c r="X816" s="400"/>
      <c r="Y816" s="400"/>
      <c r="Z816" s="400"/>
      <c r="AA816" s="400"/>
      <c r="AB816" s="400"/>
      <c r="AC816" s="400"/>
      <c r="AD816" s="400"/>
      <c r="AE816" s="400"/>
      <c r="AF816" s="400"/>
      <c r="AG816" s="400"/>
      <c r="AH816" s="400"/>
      <c r="AI816" s="400"/>
      <c r="AJ816" s="400"/>
      <c r="AK816" s="400"/>
      <c r="AL816" s="400"/>
      <c r="AM816" s="400"/>
      <c r="AN816" s="400"/>
      <c r="AO816" s="400"/>
      <c r="AP816" s="400"/>
      <c r="AQ816" s="400"/>
      <c r="AR816" s="400"/>
      <c r="AS816" s="400"/>
      <c r="AT816" s="400"/>
      <c r="AU816" s="400"/>
      <c r="HG816" s="17">
        <v>6000</v>
      </c>
    </row>
    <row r="817" spans="1:261" s="17" customFormat="1" ht="22.5" customHeight="1">
      <c r="A817" s="83" t="s">
        <v>245</v>
      </c>
      <c r="B817" s="83">
        <v>398578607</v>
      </c>
      <c r="C817" s="151">
        <v>13985786</v>
      </c>
      <c r="D817" s="93" t="s">
        <v>248</v>
      </c>
      <c r="E817" s="93"/>
      <c r="F817" s="93"/>
      <c r="G817" s="472" t="s">
        <v>270</v>
      </c>
      <c r="H817" s="200">
        <v>6000</v>
      </c>
      <c r="I817" s="497">
        <f t="shared" ref="I817:I824" si="118">SUM(AD817:IP817)</f>
        <v>6000</v>
      </c>
      <c r="J817" s="93"/>
      <c r="K817" s="403">
        <v>2.2999999999999998</v>
      </c>
      <c r="L817" s="162">
        <v>45296</v>
      </c>
      <c r="M817" s="162">
        <v>45341</v>
      </c>
      <c r="N817" s="93"/>
      <c r="O817" s="93"/>
      <c r="P817" s="93"/>
      <c r="Q817" s="93"/>
      <c r="R817" s="93"/>
      <c r="S817" s="400"/>
      <c r="T817" s="400"/>
      <c r="U817" s="400"/>
      <c r="V817" s="400"/>
      <c r="W817" s="400"/>
      <c r="X817" s="400"/>
      <c r="Y817" s="400"/>
      <c r="Z817" s="400"/>
      <c r="AA817" s="400"/>
      <c r="AB817" s="400"/>
      <c r="AC817" s="400"/>
      <c r="AD817" s="400"/>
      <c r="AE817" s="400"/>
      <c r="AF817" s="400"/>
      <c r="AG817" s="400"/>
      <c r="AH817" s="400"/>
      <c r="AI817" s="400"/>
      <c r="AJ817" s="400"/>
      <c r="AK817" s="400"/>
      <c r="AL817" s="400"/>
      <c r="AM817" s="400"/>
      <c r="AN817" s="400"/>
      <c r="AO817" s="400"/>
      <c r="AP817" s="400"/>
      <c r="AQ817" s="400"/>
      <c r="AR817" s="400"/>
      <c r="AS817" s="400"/>
      <c r="AT817" s="400"/>
      <c r="AU817" s="400"/>
      <c r="HG817" s="17">
        <v>6000</v>
      </c>
    </row>
    <row r="818" spans="1:261" s="17" customFormat="1" ht="22.5" customHeight="1">
      <c r="A818" s="83" t="s">
        <v>245</v>
      </c>
      <c r="B818" s="83">
        <v>398525211</v>
      </c>
      <c r="C818" s="151">
        <v>13985252</v>
      </c>
      <c r="D818" s="93" t="s">
        <v>248</v>
      </c>
      <c r="E818" s="93"/>
      <c r="F818" s="93"/>
      <c r="G818" s="472" t="s">
        <v>270</v>
      </c>
      <c r="H818" s="200">
        <v>3500</v>
      </c>
      <c r="I818" s="497">
        <f t="shared" si="118"/>
        <v>3500</v>
      </c>
      <c r="J818" s="93"/>
      <c r="K818" s="403">
        <v>2.87</v>
      </c>
      <c r="L818" s="162">
        <v>45296</v>
      </c>
      <c r="M818" s="162">
        <v>45341</v>
      </c>
      <c r="N818" s="93"/>
      <c r="O818" s="93"/>
      <c r="P818" s="93"/>
      <c r="Q818" s="93"/>
      <c r="R818" s="93"/>
      <c r="S818" s="400"/>
      <c r="T818" s="400"/>
      <c r="U818" s="400"/>
      <c r="V818" s="400"/>
      <c r="W818" s="400"/>
      <c r="X818" s="400"/>
      <c r="Y818" s="400"/>
      <c r="Z818" s="400"/>
      <c r="AA818" s="400"/>
      <c r="AB818" s="400"/>
      <c r="AC818" s="400"/>
      <c r="AD818" s="400"/>
      <c r="AE818" s="400"/>
      <c r="AF818" s="400"/>
      <c r="AG818" s="400"/>
      <c r="AH818" s="400"/>
      <c r="AI818" s="400"/>
      <c r="AJ818" s="400"/>
      <c r="AK818" s="400"/>
      <c r="AL818" s="400"/>
      <c r="AM818" s="400"/>
      <c r="AN818" s="400"/>
      <c r="AO818" s="400"/>
      <c r="AP818" s="400"/>
      <c r="AQ818" s="400"/>
      <c r="AR818" s="400"/>
      <c r="AS818" s="400"/>
      <c r="AT818" s="400"/>
      <c r="AU818" s="400"/>
      <c r="HG818" s="17">
        <v>3500</v>
      </c>
    </row>
    <row r="819" spans="1:261" s="17" customFormat="1" ht="22.5" customHeight="1">
      <c r="A819" s="83" t="s">
        <v>245</v>
      </c>
      <c r="B819" s="83">
        <v>398577909</v>
      </c>
      <c r="C819" s="151">
        <v>13985779</v>
      </c>
      <c r="D819" s="93" t="s">
        <v>248</v>
      </c>
      <c r="E819" s="93"/>
      <c r="F819" s="93"/>
      <c r="G819" s="472" t="s">
        <v>270</v>
      </c>
      <c r="H819" s="200">
        <v>3500</v>
      </c>
      <c r="I819" s="497">
        <f t="shared" si="118"/>
        <v>3500</v>
      </c>
      <c r="J819" s="93"/>
      <c r="K819" s="403">
        <v>2.2999999999999998</v>
      </c>
      <c r="L819" s="162">
        <v>45296</v>
      </c>
      <c r="M819" s="162">
        <v>45341</v>
      </c>
      <c r="N819" s="93"/>
      <c r="O819" s="93"/>
      <c r="P819" s="93"/>
      <c r="Q819" s="93"/>
      <c r="R819" s="93"/>
      <c r="S819" s="400"/>
      <c r="T819" s="400"/>
      <c r="U819" s="400"/>
      <c r="V819" s="400"/>
      <c r="W819" s="400"/>
      <c r="X819" s="400"/>
      <c r="Y819" s="400"/>
      <c r="Z819" s="400"/>
      <c r="AA819" s="400"/>
      <c r="AB819" s="400"/>
      <c r="AC819" s="400"/>
      <c r="AD819" s="400"/>
      <c r="AE819" s="400"/>
      <c r="AF819" s="400"/>
      <c r="AG819" s="400"/>
      <c r="AH819" s="400"/>
      <c r="AI819" s="400"/>
      <c r="AJ819" s="400"/>
      <c r="AK819" s="400"/>
      <c r="AL819" s="400"/>
      <c r="AM819" s="400"/>
      <c r="AN819" s="400"/>
      <c r="AO819" s="400"/>
      <c r="AP819" s="400"/>
      <c r="AQ819" s="400"/>
      <c r="AR819" s="400"/>
      <c r="AS819" s="400"/>
      <c r="AT819" s="400"/>
      <c r="AU819" s="400"/>
      <c r="HG819" s="17">
        <v>3500</v>
      </c>
    </row>
    <row r="820" spans="1:261" s="17" customFormat="1" ht="22.5" customHeight="1">
      <c r="A820" s="83" t="s">
        <v>245</v>
      </c>
      <c r="B820" s="83">
        <v>398674009</v>
      </c>
      <c r="C820" s="151">
        <v>13986740</v>
      </c>
      <c r="D820" s="93" t="s">
        <v>248</v>
      </c>
      <c r="E820" s="93"/>
      <c r="F820" s="93"/>
      <c r="G820" s="472" t="s">
        <v>270</v>
      </c>
      <c r="H820" s="200">
        <v>1000</v>
      </c>
      <c r="I820" s="497">
        <f t="shared" si="118"/>
        <v>1000</v>
      </c>
      <c r="J820" s="93"/>
      <c r="K820" s="403">
        <v>7.18</v>
      </c>
      <c r="L820" s="162">
        <v>45296</v>
      </c>
      <c r="M820" s="162">
        <v>45341</v>
      </c>
      <c r="N820" s="93"/>
      <c r="O820" s="93"/>
      <c r="P820" s="93"/>
      <c r="Q820" s="93"/>
      <c r="R820" s="93"/>
      <c r="S820" s="400"/>
      <c r="T820" s="400"/>
      <c r="U820" s="400"/>
      <c r="V820" s="400"/>
      <c r="W820" s="400"/>
      <c r="X820" s="400"/>
      <c r="Y820" s="400"/>
      <c r="Z820" s="400"/>
      <c r="AA820" s="400"/>
      <c r="AB820" s="400"/>
      <c r="AC820" s="400"/>
      <c r="AD820" s="400"/>
      <c r="AE820" s="400"/>
      <c r="AF820" s="400"/>
      <c r="AG820" s="400"/>
      <c r="AH820" s="400"/>
      <c r="AI820" s="400"/>
      <c r="AJ820" s="400"/>
      <c r="AK820" s="400"/>
      <c r="AL820" s="400"/>
      <c r="AM820" s="400"/>
      <c r="AN820" s="400"/>
      <c r="AO820" s="400"/>
      <c r="AP820" s="400"/>
      <c r="AQ820" s="400"/>
      <c r="AR820" s="400"/>
      <c r="AS820" s="400"/>
      <c r="AT820" s="400"/>
      <c r="AU820" s="400"/>
      <c r="HG820" s="17">
        <v>1000</v>
      </c>
    </row>
    <row r="821" spans="1:261" s="17" customFormat="1" ht="22.5" customHeight="1">
      <c r="A821" s="93" t="s">
        <v>245</v>
      </c>
      <c r="B821" s="93"/>
      <c r="C821" s="93"/>
      <c r="D821" s="93"/>
      <c r="E821" s="93"/>
      <c r="F821" s="93"/>
      <c r="G821" s="93"/>
      <c r="H821" s="401">
        <f>SUM(H816:H820)</f>
        <v>20000</v>
      </c>
      <c r="I821" s="401">
        <f>SUM(I816:I820)</f>
        <v>20000</v>
      </c>
      <c r="J821" s="93"/>
      <c r="K821" s="771"/>
      <c r="L821" s="771"/>
      <c r="M821" s="771"/>
      <c r="N821" s="93"/>
      <c r="O821" s="93"/>
      <c r="P821" s="93"/>
      <c r="Q821" s="93"/>
      <c r="R821" s="93"/>
      <c r="S821" s="400"/>
      <c r="T821" s="400"/>
      <c r="U821" s="400"/>
      <c r="V821" s="400"/>
      <c r="W821" s="400"/>
      <c r="X821" s="400"/>
      <c r="Y821" s="400"/>
      <c r="Z821" s="400"/>
      <c r="AA821" s="400"/>
      <c r="AB821" s="400"/>
      <c r="AC821" s="400"/>
      <c r="AD821" s="400"/>
      <c r="AE821" s="400"/>
      <c r="AF821" s="400"/>
      <c r="AG821" s="400"/>
      <c r="AH821" s="400"/>
      <c r="AI821" s="400"/>
      <c r="AJ821" s="400"/>
      <c r="AK821" s="400"/>
      <c r="AL821" s="400"/>
      <c r="AM821" s="400"/>
      <c r="AN821" s="400"/>
      <c r="AO821" s="400"/>
      <c r="AP821" s="400"/>
      <c r="AQ821" s="400"/>
      <c r="AR821" s="400"/>
      <c r="AS821" s="400"/>
      <c r="AT821" s="400"/>
      <c r="AU821" s="400"/>
    </row>
    <row r="822" spans="1:261" s="17" customFormat="1" ht="24.75" customHeight="1">
      <c r="A822" s="83" t="s">
        <v>245</v>
      </c>
      <c r="B822" s="83">
        <v>398674009</v>
      </c>
      <c r="C822" s="151">
        <v>13986740</v>
      </c>
      <c r="D822" s="93" t="s">
        <v>248</v>
      </c>
      <c r="E822" s="93"/>
      <c r="F822" s="93"/>
      <c r="G822" s="801" t="s">
        <v>272</v>
      </c>
      <c r="H822" s="401">
        <v>1000</v>
      </c>
      <c r="I822" s="497">
        <f t="shared" si="118"/>
        <v>1000</v>
      </c>
      <c r="J822" s="93"/>
      <c r="K822" s="771"/>
      <c r="L822" s="162">
        <v>45312</v>
      </c>
      <c r="M822" s="771"/>
      <c r="N822" s="93"/>
      <c r="O822" s="93"/>
      <c r="P822" s="93"/>
      <c r="Q822" s="93"/>
      <c r="R822" s="93"/>
      <c r="S822" s="400"/>
      <c r="T822" s="400"/>
      <c r="U822" s="400"/>
      <c r="V822" s="400"/>
      <c r="W822" s="400"/>
      <c r="X822" s="400"/>
      <c r="Y822" s="400"/>
      <c r="Z822" s="400"/>
      <c r="AA822" s="400"/>
      <c r="AB822" s="400"/>
      <c r="AC822" s="400"/>
      <c r="AD822" s="400"/>
      <c r="AE822" s="400"/>
      <c r="AF822" s="400"/>
      <c r="AG822" s="400"/>
      <c r="AH822" s="400"/>
      <c r="AI822" s="400"/>
      <c r="AJ822" s="400"/>
      <c r="AK822" s="400"/>
      <c r="AL822" s="400"/>
      <c r="AM822" s="400"/>
      <c r="AN822" s="400"/>
      <c r="AO822" s="400"/>
      <c r="AP822" s="400"/>
      <c r="AQ822" s="400"/>
      <c r="AR822" s="400"/>
      <c r="AS822" s="400"/>
      <c r="AT822" s="400"/>
      <c r="AU822" s="400"/>
      <c r="HZ822" s="17">
        <v>1000</v>
      </c>
    </row>
    <row r="823" spans="1:261" s="17" customFormat="1" ht="22.5" customHeight="1">
      <c r="A823" s="93" t="s">
        <v>245</v>
      </c>
      <c r="B823" s="93"/>
      <c r="C823" s="93"/>
      <c r="D823" s="93"/>
      <c r="E823" s="93"/>
      <c r="F823" s="93"/>
      <c r="G823" s="93"/>
      <c r="H823" s="401">
        <f>SUM(H818:H822)</f>
        <v>29000</v>
      </c>
      <c r="I823" s="401">
        <f>SUM(I818:I822)</f>
        <v>29000</v>
      </c>
      <c r="J823" s="93"/>
      <c r="K823" s="771"/>
      <c r="L823" s="771"/>
      <c r="M823" s="771"/>
      <c r="N823" s="93"/>
      <c r="O823" s="93"/>
      <c r="P823" s="93"/>
      <c r="Q823" s="93"/>
      <c r="R823" s="93"/>
      <c r="S823" s="400"/>
      <c r="T823" s="400"/>
      <c r="U823" s="400"/>
      <c r="V823" s="400"/>
      <c r="W823" s="400"/>
      <c r="X823" s="400"/>
      <c r="Y823" s="400"/>
      <c r="Z823" s="400"/>
      <c r="AA823" s="400"/>
      <c r="AB823" s="400"/>
      <c r="AC823" s="400"/>
      <c r="AD823" s="400"/>
      <c r="AE823" s="400"/>
      <c r="AF823" s="400"/>
      <c r="AG823" s="400"/>
      <c r="AH823" s="400"/>
      <c r="AI823" s="400"/>
      <c r="AJ823" s="400"/>
      <c r="AK823" s="400"/>
      <c r="AL823" s="400"/>
      <c r="AM823" s="400"/>
      <c r="AN823" s="400"/>
      <c r="AO823" s="400"/>
      <c r="AP823" s="400"/>
      <c r="AQ823" s="400"/>
      <c r="AR823" s="400"/>
      <c r="AS823" s="400"/>
      <c r="AT823" s="400"/>
      <c r="AU823" s="400"/>
    </row>
    <row r="824" spans="1:261" s="17" customFormat="1" ht="22.5" customHeight="1">
      <c r="A824" s="83" t="s">
        <v>245</v>
      </c>
      <c r="B824" s="83">
        <v>398577909</v>
      </c>
      <c r="C824" s="151">
        <v>13985779</v>
      </c>
      <c r="D824" s="93" t="s">
        <v>248</v>
      </c>
      <c r="E824" s="93"/>
      <c r="F824" s="93"/>
      <c r="G824" s="801" t="s">
        <v>273</v>
      </c>
      <c r="H824" s="401">
        <v>200</v>
      </c>
      <c r="I824" s="497">
        <f t="shared" si="118"/>
        <v>200</v>
      </c>
      <c r="J824" s="93"/>
      <c r="K824" s="771"/>
      <c r="L824" s="771"/>
      <c r="M824" s="771"/>
      <c r="N824" s="93"/>
      <c r="O824" s="93"/>
      <c r="P824" s="93"/>
      <c r="Q824" s="93"/>
      <c r="R824" s="93"/>
      <c r="S824" s="400"/>
      <c r="T824" s="400"/>
      <c r="U824" s="400"/>
      <c r="V824" s="400"/>
      <c r="W824" s="400"/>
      <c r="X824" s="400"/>
      <c r="Y824" s="400"/>
      <c r="Z824" s="400"/>
      <c r="AA824" s="400"/>
      <c r="AB824" s="400"/>
      <c r="AC824" s="400"/>
      <c r="AD824" s="400"/>
      <c r="AE824" s="400"/>
      <c r="AF824" s="400"/>
      <c r="AG824" s="400"/>
      <c r="AH824" s="400"/>
      <c r="AI824" s="400"/>
      <c r="AJ824" s="400"/>
      <c r="AK824" s="400"/>
      <c r="AL824" s="400"/>
      <c r="AM824" s="400"/>
      <c r="AN824" s="400"/>
      <c r="AO824" s="400"/>
      <c r="AP824" s="400"/>
      <c r="AQ824" s="400"/>
      <c r="AR824" s="400"/>
      <c r="AS824" s="400"/>
      <c r="AT824" s="400"/>
      <c r="AU824" s="400"/>
      <c r="HX824" s="17">
        <v>200</v>
      </c>
    </row>
    <row r="825" spans="1:261" s="17" customFormat="1" ht="22.5" customHeight="1">
      <c r="A825" s="93" t="s">
        <v>245</v>
      </c>
      <c r="B825" s="93"/>
      <c r="C825" s="93"/>
      <c r="D825" s="93"/>
      <c r="E825" s="93"/>
      <c r="F825" s="93"/>
      <c r="G825" s="93"/>
      <c r="H825" s="401"/>
      <c r="I825" s="401"/>
      <c r="J825" s="93"/>
      <c r="K825" s="771"/>
      <c r="L825" s="771"/>
      <c r="M825" s="771"/>
      <c r="N825" s="93"/>
      <c r="O825" s="93"/>
      <c r="P825" s="93"/>
      <c r="Q825" s="93"/>
      <c r="R825" s="93"/>
      <c r="S825" s="400"/>
      <c r="T825" s="400"/>
      <c r="U825" s="400"/>
      <c r="V825" s="400"/>
      <c r="W825" s="400"/>
      <c r="X825" s="400"/>
      <c r="Y825" s="400"/>
      <c r="Z825" s="400"/>
      <c r="AA825" s="400"/>
      <c r="AB825" s="400"/>
      <c r="AC825" s="400"/>
      <c r="AD825" s="400"/>
      <c r="AE825" s="400"/>
      <c r="AF825" s="400"/>
      <c r="AG825" s="400"/>
      <c r="AH825" s="400"/>
      <c r="AI825" s="400"/>
      <c r="AJ825" s="400"/>
      <c r="AK825" s="400"/>
      <c r="AL825" s="400"/>
      <c r="AM825" s="400"/>
      <c r="AN825" s="400"/>
      <c r="AO825" s="400"/>
      <c r="AP825" s="400"/>
      <c r="AQ825" s="400"/>
      <c r="AR825" s="400"/>
      <c r="AS825" s="400"/>
      <c r="AT825" s="400"/>
      <c r="AU825" s="400"/>
    </row>
    <row r="826" spans="1:261" s="17" customFormat="1" ht="22.5" customHeight="1">
      <c r="A826" s="83" t="s">
        <v>245</v>
      </c>
      <c r="B826" s="83" t="s">
        <v>269</v>
      </c>
      <c r="C826" s="151">
        <v>13985250</v>
      </c>
      <c r="D826" s="93" t="s">
        <v>248</v>
      </c>
      <c r="E826" s="93"/>
      <c r="F826" s="93"/>
      <c r="G826" s="801" t="s">
        <v>274</v>
      </c>
      <c r="H826" s="401">
        <v>8000</v>
      </c>
      <c r="I826" s="497">
        <f>SUM(AD826:JD826)</f>
        <v>8000</v>
      </c>
      <c r="J826" s="93"/>
      <c r="K826" s="403">
        <v>7.4</v>
      </c>
      <c r="L826" s="162">
        <v>45309</v>
      </c>
      <c r="M826" s="771" t="s">
        <v>275</v>
      </c>
      <c r="N826" s="93"/>
      <c r="O826" s="93"/>
      <c r="P826" s="93"/>
      <c r="Q826" s="93"/>
      <c r="R826" s="93"/>
      <c r="S826" s="400"/>
      <c r="T826" s="400"/>
      <c r="U826" s="400"/>
      <c r="V826" s="400"/>
      <c r="W826" s="400"/>
      <c r="X826" s="400"/>
      <c r="Y826" s="400"/>
      <c r="Z826" s="400"/>
      <c r="AA826" s="400"/>
      <c r="AB826" s="400"/>
      <c r="AC826" s="400"/>
      <c r="AD826" s="400"/>
      <c r="AE826" s="400"/>
      <c r="AF826" s="400"/>
      <c r="AG826" s="400"/>
      <c r="AH826" s="400"/>
      <c r="AI826" s="400"/>
      <c r="AJ826" s="400"/>
      <c r="AK826" s="400"/>
      <c r="AL826" s="400"/>
      <c r="AM826" s="400"/>
      <c r="AN826" s="400"/>
      <c r="AO826" s="400"/>
      <c r="AP826" s="400"/>
      <c r="AQ826" s="400"/>
      <c r="AR826" s="400"/>
      <c r="AS826" s="400"/>
      <c r="AT826" s="400"/>
      <c r="AU826" s="400"/>
      <c r="IN826" s="17">
        <v>4000</v>
      </c>
      <c r="JA826" s="17">
        <v>4000</v>
      </c>
    </row>
    <row r="827" spans="1:261" s="17" customFormat="1" ht="22.5" customHeight="1">
      <c r="A827" s="83" t="s">
        <v>245</v>
      </c>
      <c r="B827" s="83">
        <v>398578607</v>
      </c>
      <c r="C827" s="151">
        <v>13985786</v>
      </c>
      <c r="D827" s="93" t="s">
        <v>248</v>
      </c>
      <c r="E827" s="93"/>
      <c r="F827" s="93"/>
      <c r="G827" s="801" t="s">
        <v>274</v>
      </c>
      <c r="H827" s="401">
        <v>8000</v>
      </c>
      <c r="I827" s="497">
        <f>SUM(AD827:JD827)</f>
        <v>8000</v>
      </c>
      <c r="J827" s="93"/>
      <c r="K827" s="403">
        <v>2.2999999999999998</v>
      </c>
      <c r="L827" s="162">
        <v>45296</v>
      </c>
      <c r="M827" s="771" t="s">
        <v>275</v>
      </c>
      <c r="N827" s="93"/>
      <c r="O827" s="93"/>
      <c r="P827" s="93"/>
      <c r="Q827" s="93"/>
      <c r="R827" s="93"/>
      <c r="S827" s="400"/>
      <c r="T827" s="400"/>
      <c r="U827" s="400"/>
      <c r="V827" s="400"/>
      <c r="W827" s="400"/>
      <c r="X827" s="400"/>
      <c r="Y827" s="400"/>
      <c r="Z827" s="400"/>
      <c r="AA827" s="400"/>
      <c r="AB827" s="400"/>
      <c r="AC827" s="400"/>
      <c r="AD827" s="400"/>
      <c r="AE827" s="400"/>
      <c r="AF827" s="400"/>
      <c r="AG827" s="400"/>
      <c r="AH827" s="400"/>
      <c r="AI827" s="400"/>
      <c r="AJ827" s="400"/>
      <c r="AK827" s="400"/>
      <c r="AL827" s="400"/>
      <c r="AM827" s="400"/>
      <c r="AN827" s="400"/>
      <c r="AO827" s="400"/>
      <c r="AP827" s="400"/>
      <c r="AQ827" s="400"/>
      <c r="AR827" s="400"/>
      <c r="AS827" s="400"/>
      <c r="AT827" s="400"/>
      <c r="AU827" s="400"/>
      <c r="IN827" s="17">
        <v>4000</v>
      </c>
      <c r="JA827" s="17">
        <v>4000</v>
      </c>
    </row>
    <row r="828" spans="1:261" s="17" customFormat="1" ht="22.5" customHeight="1">
      <c r="A828" s="83" t="s">
        <v>245</v>
      </c>
      <c r="B828" s="83">
        <v>398525211</v>
      </c>
      <c r="C828" s="151">
        <v>13985252</v>
      </c>
      <c r="D828" s="93" t="s">
        <v>248</v>
      </c>
      <c r="E828" s="93"/>
      <c r="F828" s="93"/>
      <c r="G828" s="801" t="s">
        <v>274</v>
      </c>
      <c r="H828" s="401">
        <v>1000</v>
      </c>
      <c r="I828" s="497">
        <f>SUM(AD828:JD828)</f>
        <v>1000</v>
      </c>
      <c r="J828" s="93"/>
      <c r="K828" s="403">
        <v>2.87</v>
      </c>
      <c r="L828" s="162">
        <v>45296</v>
      </c>
      <c r="M828" s="771" t="s">
        <v>275</v>
      </c>
      <c r="N828" s="93"/>
      <c r="O828" s="93"/>
      <c r="P828" s="93"/>
      <c r="Q828" s="93"/>
      <c r="R828" s="93"/>
      <c r="S828" s="400"/>
      <c r="T828" s="400"/>
      <c r="U828" s="400"/>
      <c r="V828" s="400"/>
      <c r="W828" s="400"/>
      <c r="X828" s="400"/>
      <c r="Y828" s="400"/>
      <c r="Z828" s="400"/>
      <c r="AA828" s="400"/>
      <c r="AB828" s="400"/>
      <c r="AC828" s="400"/>
      <c r="AD828" s="400"/>
      <c r="AE828" s="400"/>
      <c r="AF828" s="400"/>
      <c r="AG828" s="400"/>
      <c r="AH828" s="400"/>
      <c r="AI828" s="400"/>
      <c r="AJ828" s="400"/>
      <c r="AK828" s="400"/>
      <c r="AL828" s="400"/>
      <c r="AM828" s="400"/>
      <c r="AN828" s="400"/>
      <c r="AO828" s="400"/>
      <c r="AP828" s="400"/>
      <c r="AQ828" s="400"/>
      <c r="AR828" s="400"/>
      <c r="AS828" s="400"/>
      <c r="AT828" s="400"/>
      <c r="AU828" s="400"/>
      <c r="IN828" s="17">
        <v>500</v>
      </c>
      <c r="JA828" s="17">
        <v>500</v>
      </c>
    </row>
    <row r="829" spans="1:261" s="17" customFormat="1" ht="22.5" customHeight="1">
      <c r="A829" s="83" t="s">
        <v>245</v>
      </c>
      <c r="B829" s="83">
        <v>398577909</v>
      </c>
      <c r="C829" s="151">
        <v>13985779</v>
      </c>
      <c r="D829" s="93" t="s">
        <v>248</v>
      </c>
      <c r="E829" s="93"/>
      <c r="F829" s="93"/>
      <c r="G829" s="801" t="s">
        <v>274</v>
      </c>
      <c r="H829" s="401">
        <v>1000</v>
      </c>
      <c r="I829" s="497">
        <f>SUM(AD829:JD829)</f>
        <v>1000</v>
      </c>
      <c r="J829" s="93"/>
      <c r="K829" s="403">
        <v>2.2999999999999998</v>
      </c>
      <c r="L829" s="162">
        <v>45296</v>
      </c>
      <c r="M829" s="771" t="s">
        <v>275</v>
      </c>
      <c r="N829" s="93"/>
      <c r="O829" s="93"/>
      <c r="P829" s="93"/>
      <c r="Q829" s="93"/>
      <c r="R829" s="93"/>
      <c r="S829" s="400"/>
      <c r="T829" s="400"/>
      <c r="U829" s="400"/>
      <c r="V829" s="400"/>
      <c r="W829" s="400"/>
      <c r="X829" s="400"/>
      <c r="Y829" s="400"/>
      <c r="Z829" s="400"/>
      <c r="AA829" s="400"/>
      <c r="AB829" s="400"/>
      <c r="AC829" s="400"/>
      <c r="AD829" s="400"/>
      <c r="AE829" s="400"/>
      <c r="AF829" s="400"/>
      <c r="AG829" s="400"/>
      <c r="AH829" s="400"/>
      <c r="AI829" s="400"/>
      <c r="AJ829" s="400"/>
      <c r="AK829" s="400"/>
      <c r="AL829" s="400"/>
      <c r="AM829" s="400"/>
      <c r="AN829" s="400"/>
      <c r="AO829" s="400"/>
      <c r="AP829" s="400"/>
      <c r="AQ829" s="400"/>
      <c r="AR829" s="400"/>
      <c r="AS829" s="400"/>
      <c r="AT829" s="400"/>
      <c r="AU829" s="400"/>
      <c r="IN829" s="17">
        <v>500</v>
      </c>
      <c r="JA829" s="17">
        <v>500</v>
      </c>
    </row>
    <row r="830" spans="1:261" s="17" customFormat="1" ht="22.5" customHeight="1">
      <c r="A830" s="83" t="s">
        <v>245</v>
      </c>
      <c r="B830" s="83">
        <v>398674009</v>
      </c>
      <c r="C830" s="151">
        <v>13986740</v>
      </c>
      <c r="D830" s="93" t="s">
        <v>248</v>
      </c>
      <c r="E830" s="93"/>
      <c r="F830" s="93"/>
      <c r="G830" s="801" t="s">
        <v>274</v>
      </c>
      <c r="H830" s="401">
        <v>2000</v>
      </c>
      <c r="I830" s="497">
        <f>SUM(AD830:JD830)</f>
        <v>2000</v>
      </c>
      <c r="J830" s="93"/>
      <c r="K830" s="403">
        <v>7.18</v>
      </c>
      <c r="L830" s="162">
        <v>45296</v>
      </c>
      <c r="M830" s="771" t="s">
        <v>275</v>
      </c>
      <c r="N830" s="93"/>
      <c r="O830" s="93"/>
      <c r="P830" s="93"/>
      <c r="Q830" s="93"/>
      <c r="R830" s="93"/>
      <c r="S830" s="400"/>
      <c r="T830" s="400"/>
      <c r="U830" s="400"/>
      <c r="V830" s="400"/>
      <c r="W830" s="400"/>
      <c r="X830" s="400"/>
      <c r="Y830" s="400"/>
      <c r="Z830" s="400"/>
      <c r="AA830" s="400"/>
      <c r="AB830" s="400"/>
      <c r="AC830" s="400"/>
      <c r="AD830" s="400"/>
      <c r="AE830" s="400"/>
      <c r="AF830" s="400"/>
      <c r="AG830" s="400"/>
      <c r="AH830" s="400"/>
      <c r="AI830" s="400"/>
      <c r="AJ830" s="400"/>
      <c r="AK830" s="400"/>
      <c r="AL830" s="400"/>
      <c r="AM830" s="400"/>
      <c r="AN830" s="400"/>
      <c r="AO830" s="400"/>
      <c r="AP830" s="400"/>
      <c r="AQ830" s="400"/>
      <c r="AR830" s="400"/>
      <c r="AS830" s="400"/>
      <c r="AT830" s="400"/>
      <c r="AU830" s="400"/>
      <c r="IN830" s="17">
        <v>1000</v>
      </c>
      <c r="JA830" s="17">
        <v>1000</v>
      </c>
    </row>
    <row r="831" spans="1:261" s="17" customFormat="1" ht="22.5" customHeight="1">
      <c r="A831" s="93" t="s">
        <v>245</v>
      </c>
      <c r="B831" s="93"/>
      <c r="C831" s="93"/>
      <c r="D831" s="93"/>
      <c r="E831" s="93"/>
      <c r="F831" s="93"/>
      <c r="G831" s="93"/>
      <c r="H831" s="401">
        <f>SUM(H826:H830)</f>
        <v>20000</v>
      </c>
      <c r="I831" s="401">
        <f>SUM(I826:I830)</f>
        <v>20000</v>
      </c>
      <c r="J831" s="93"/>
      <c r="K831" s="93"/>
      <c r="L831" s="93"/>
      <c r="M831" s="771"/>
      <c r="N831" s="93"/>
      <c r="O831" s="93"/>
      <c r="P831" s="93"/>
      <c r="Q831" s="93"/>
      <c r="R831" s="93"/>
      <c r="S831" s="400"/>
      <c r="T831" s="400"/>
      <c r="U831" s="400"/>
      <c r="V831" s="400"/>
      <c r="W831" s="400"/>
      <c r="X831" s="400"/>
      <c r="Y831" s="400"/>
      <c r="Z831" s="400"/>
      <c r="AA831" s="400"/>
      <c r="AB831" s="400"/>
      <c r="AC831" s="400"/>
      <c r="AD831" s="400"/>
      <c r="AE831" s="400"/>
      <c r="AF831" s="400"/>
      <c r="AG831" s="400"/>
      <c r="AH831" s="400"/>
      <c r="AI831" s="400"/>
      <c r="AJ831" s="400"/>
      <c r="AK831" s="400"/>
      <c r="AL831" s="400"/>
      <c r="AM831" s="400"/>
      <c r="AN831" s="400"/>
      <c r="AO831" s="400"/>
      <c r="AP831" s="400"/>
      <c r="AQ831" s="400"/>
      <c r="AR831" s="400"/>
      <c r="AS831" s="400"/>
      <c r="AT831" s="400"/>
      <c r="AU831" s="400"/>
    </row>
    <row r="832" spans="1:261" s="17" customFormat="1" ht="22.5" customHeight="1">
      <c r="A832" s="83" t="s">
        <v>245</v>
      </c>
      <c r="B832" s="83" t="s">
        <v>269</v>
      </c>
      <c r="C832" s="151">
        <v>13985250</v>
      </c>
      <c r="D832" s="93" t="s">
        <v>248</v>
      </c>
      <c r="E832" s="93"/>
      <c r="F832" s="93"/>
      <c r="G832" s="801" t="s">
        <v>276</v>
      </c>
      <c r="H832" s="401"/>
      <c r="I832" s="497">
        <f t="shared" ref="I832:I837" si="119">SUM(AD832:LG832)</f>
        <v>0</v>
      </c>
      <c r="J832" s="93"/>
      <c r="K832" s="403">
        <v>7.4</v>
      </c>
      <c r="L832" s="162">
        <v>45327</v>
      </c>
      <c r="M832" s="162">
        <v>45383</v>
      </c>
      <c r="N832" s="93"/>
      <c r="O832" s="93"/>
      <c r="P832" s="93"/>
      <c r="Q832" s="93"/>
      <c r="R832" s="93"/>
      <c r="S832" s="400"/>
      <c r="T832" s="400"/>
      <c r="U832" s="400"/>
      <c r="V832" s="400"/>
      <c r="W832" s="400"/>
      <c r="X832" s="400"/>
      <c r="Y832" s="400"/>
      <c r="Z832" s="400"/>
      <c r="AA832" s="400"/>
      <c r="AB832" s="400"/>
      <c r="AC832" s="400"/>
      <c r="AD832" s="400"/>
      <c r="AE832" s="400"/>
      <c r="AF832" s="400"/>
      <c r="AG832" s="400"/>
      <c r="AH832" s="400"/>
      <c r="AI832" s="400"/>
      <c r="AJ832" s="400"/>
      <c r="AK832" s="400"/>
      <c r="AL832" s="400"/>
      <c r="AM832" s="400"/>
      <c r="AN832" s="400"/>
      <c r="AO832" s="400"/>
      <c r="AP832" s="400"/>
      <c r="AQ832" s="400"/>
      <c r="AR832" s="400"/>
      <c r="AS832" s="400"/>
      <c r="AT832" s="400"/>
      <c r="AU832" s="400"/>
    </row>
    <row r="833" spans="1:305" s="17" customFormat="1" ht="22.5" customHeight="1">
      <c r="A833" s="83" t="s">
        <v>245</v>
      </c>
      <c r="B833" s="83">
        <v>398578607</v>
      </c>
      <c r="C833" s="151">
        <v>13985786</v>
      </c>
      <c r="D833" s="93" t="s">
        <v>248</v>
      </c>
      <c r="E833" s="93"/>
      <c r="F833" s="93"/>
      <c r="G833" s="801" t="s">
        <v>276</v>
      </c>
      <c r="H833" s="401"/>
      <c r="I833" s="497">
        <f t="shared" si="119"/>
        <v>0</v>
      </c>
      <c r="J833" s="93"/>
      <c r="K833" s="403">
        <v>2.2999999999999998</v>
      </c>
      <c r="L833" s="162">
        <v>45327</v>
      </c>
      <c r="M833" s="162">
        <v>45383</v>
      </c>
      <c r="N833" s="93"/>
      <c r="O833" s="93"/>
      <c r="P833" s="93"/>
      <c r="Q833" s="93"/>
      <c r="R833" s="93"/>
      <c r="S833" s="400"/>
      <c r="T833" s="400"/>
      <c r="U833" s="400"/>
      <c r="V833" s="400"/>
      <c r="W833" s="400"/>
      <c r="X833" s="400"/>
      <c r="Y833" s="400"/>
      <c r="Z833" s="400"/>
      <c r="AA833" s="400"/>
      <c r="AB833" s="400"/>
      <c r="AC833" s="400"/>
      <c r="AD833" s="400"/>
      <c r="AE833" s="400"/>
      <c r="AF833" s="400"/>
      <c r="AG833" s="400"/>
      <c r="AH833" s="400"/>
      <c r="AI833" s="400"/>
      <c r="AJ833" s="400"/>
      <c r="AK833" s="400"/>
      <c r="AL833" s="400"/>
      <c r="AM833" s="400"/>
      <c r="AN833" s="400"/>
      <c r="AO833" s="400"/>
      <c r="AP833" s="400"/>
      <c r="AQ833" s="400"/>
      <c r="AR833" s="400"/>
      <c r="AS833" s="400"/>
      <c r="AT833" s="400"/>
      <c r="AU833" s="400"/>
    </row>
    <row r="834" spans="1:305" s="17" customFormat="1" ht="22.5" customHeight="1">
      <c r="A834" s="83" t="s">
        <v>245</v>
      </c>
      <c r="B834" s="83">
        <v>398525211</v>
      </c>
      <c r="C834" s="151">
        <v>13985252</v>
      </c>
      <c r="D834" s="93" t="s">
        <v>248</v>
      </c>
      <c r="E834" s="93"/>
      <c r="F834" s="93"/>
      <c r="G834" s="801" t="s">
        <v>276</v>
      </c>
      <c r="H834" s="401">
        <v>8000</v>
      </c>
      <c r="I834" s="497">
        <f t="shared" si="119"/>
        <v>12000</v>
      </c>
      <c r="J834" s="93"/>
      <c r="K834" s="403">
        <v>2.87</v>
      </c>
      <c r="L834" s="162">
        <v>45327</v>
      </c>
      <c r="M834" s="162">
        <v>45383</v>
      </c>
      <c r="N834" s="93"/>
      <c r="O834" s="93"/>
      <c r="P834" s="93"/>
      <c r="Q834" s="93"/>
      <c r="R834" s="93"/>
      <c r="S834" s="400"/>
      <c r="T834" s="400"/>
      <c r="U834" s="400"/>
      <c r="V834" s="400"/>
      <c r="W834" s="400"/>
      <c r="X834" s="400"/>
      <c r="Y834" s="400"/>
      <c r="Z834" s="400"/>
      <c r="AA834" s="400"/>
      <c r="AB834" s="400"/>
      <c r="AC834" s="400"/>
      <c r="AD834" s="400"/>
      <c r="AE834" s="400"/>
      <c r="AF834" s="400"/>
      <c r="AG834" s="400"/>
      <c r="AH834" s="400"/>
      <c r="AI834" s="400"/>
      <c r="AJ834" s="400"/>
      <c r="AK834" s="400"/>
      <c r="AL834" s="400"/>
      <c r="AM834" s="400"/>
      <c r="AN834" s="400"/>
      <c r="AO834" s="400"/>
      <c r="AP834" s="400"/>
      <c r="AQ834" s="400"/>
      <c r="AR834" s="400"/>
      <c r="AS834" s="400"/>
      <c r="AT834" s="400"/>
      <c r="AU834" s="400"/>
      <c r="JV834" s="17">
        <v>3500</v>
      </c>
      <c r="KC834" s="17">
        <v>4500</v>
      </c>
      <c r="KJ834" s="17">
        <v>4000</v>
      </c>
    </row>
    <row r="835" spans="1:305" s="17" customFormat="1" ht="22.5" customHeight="1">
      <c r="A835" s="83" t="s">
        <v>245</v>
      </c>
      <c r="B835" s="83">
        <v>398577909</v>
      </c>
      <c r="C835" s="151">
        <v>13985779</v>
      </c>
      <c r="D835" s="93" t="s">
        <v>248</v>
      </c>
      <c r="E835" s="93"/>
      <c r="F835" s="93"/>
      <c r="G835" s="801" t="s">
        <v>276</v>
      </c>
      <c r="H835" s="401">
        <v>8000</v>
      </c>
      <c r="I835" s="497">
        <f t="shared" si="119"/>
        <v>12000</v>
      </c>
      <c r="J835" s="93"/>
      <c r="K835" s="403">
        <v>2.2999999999999998</v>
      </c>
      <c r="L835" s="162">
        <v>45327</v>
      </c>
      <c r="M835" s="162">
        <v>45383</v>
      </c>
      <c r="N835" s="93"/>
      <c r="O835" s="93"/>
      <c r="P835" s="93"/>
      <c r="Q835" s="93"/>
      <c r="R835" s="93"/>
      <c r="S835" s="400"/>
      <c r="T835" s="400"/>
      <c r="U835" s="400"/>
      <c r="V835" s="400"/>
      <c r="W835" s="400"/>
      <c r="X835" s="400"/>
      <c r="Y835" s="400"/>
      <c r="Z835" s="400"/>
      <c r="AA835" s="400"/>
      <c r="AB835" s="400"/>
      <c r="AC835" s="400"/>
      <c r="AD835" s="400"/>
      <c r="AE835" s="400"/>
      <c r="AF835" s="400"/>
      <c r="AG835" s="400"/>
      <c r="AH835" s="400"/>
      <c r="AI835" s="400"/>
      <c r="AJ835" s="400"/>
      <c r="AK835" s="400"/>
      <c r="AL835" s="400"/>
      <c r="AM835" s="400"/>
      <c r="AN835" s="400"/>
      <c r="AO835" s="400"/>
      <c r="AP835" s="400"/>
      <c r="AQ835" s="400"/>
      <c r="AR835" s="400"/>
      <c r="AS835" s="400"/>
      <c r="AT835" s="400"/>
      <c r="AU835" s="400"/>
      <c r="JV835" s="17">
        <v>6000</v>
      </c>
      <c r="KC835" s="17">
        <v>2000</v>
      </c>
      <c r="KJ835" s="17">
        <v>4000</v>
      </c>
    </row>
    <row r="836" spans="1:305" s="17" customFormat="1" ht="22.5" customHeight="1">
      <c r="A836" s="83" t="s">
        <v>245</v>
      </c>
      <c r="B836" s="83">
        <v>398674009</v>
      </c>
      <c r="C836" s="151">
        <v>13986740</v>
      </c>
      <c r="D836" s="93" t="s">
        <v>248</v>
      </c>
      <c r="E836" s="93"/>
      <c r="F836" s="93"/>
      <c r="G836" s="801" t="s">
        <v>276</v>
      </c>
      <c r="H836" s="401">
        <v>4000</v>
      </c>
      <c r="I836" s="497">
        <f t="shared" si="119"/>
        <v>2338</v>
      </c>
      <c r="J836" s="93"/>
      <c r="K836" s="403">
        <v>7.18</v>
      </c>
      <c r="L836" s="162">
        <v>45327</v>
      </c>
      <c r="M836" s="162">
        <v>45383</v>
      </c>
      <c r="N836" s="93"/>
      <c r="O836" s="93"/>
      <c r="P836" s="93"/>
      <c r="Q836" s="93"/>
      <c r="R836" s="93"/>
      <c r="S836" s="400"/>
      <c r="T836" s="400"/>
      <c r="U836" s="400"/>
      <c r="V836" s="400"/>
      <c r="W836" s="400"/>
      <c r="X836" s="400"/>
      <c r="Y836" s="400"/>
      <c r="Z836" s="400"/>
      <c r="AA836" s="400"/>
      <c r="AB836" s="400"/>
      <c r="AC836" s="400"/>
      <c r="AD836" s="400"/>
      <c r="AE836" s="400"/>
      <c r="AF836" s="400"/>
      <c r="AG836" s="400"/>
      <c r="AH836" s="400"/>
      <c r="AI836" s="400"/>
      <c r="AJ836" s="400"/>
      <c r="AK836" s="400"/>
      <c r="AL836" s="400"/>
      <c r="AM836" s="400"/>
      <c r="AN836" s="400"/>
      <c r="AO836" s="400"/>
      <c r="AP836" s="400"/>
      <c r="AQ836" s="400"/>
      <c r="AR836" s="400"/>
      <c r="AS836" s="400"/>
      <c r="AT836" s="400"/>
      <c r="AU836" s="400"/>
      <c r="JV836" s="17">
        <v>2338</v>
      </c>
    </row>
    <row r="837" spans="1:305" s="17" customFormat="1" ht="22.5" customHeight="1">
      <c r="A837" s="83" t="s">
        <v>245</v>
      </c>
      <c r="B837" s="83" t="s">
        <v>277</v>
      </c>
      <c r="C837" s="151">
        <v>13986740</v>
      </c>
      <c r="D837" s="93" t="s">
        <v>248</v>
      </c>
      <c r="E837" s="93"/>
      <c r="F837" s="93"/>
      <c r="G837" s="801" t="s">
        <v>276</v>
      </c>
      <c r="H837" s="401"/>
      <c r="I837" s="497">
        <f t="shared" si="119"/>
        <v>3635</v>
      </c>
      <c r="J837" s="93"/>
      <c r="K837" s="403"/>
      <c r="L837" s="162"/>
      <c r="M837" s="891"/>
      <c r="N837" s="93"/>
      <c r="O837" s="93"/>
      <c r="P837" s="93"/>
      <c r="Q837" s="93"/>
      <c r="R837" s="93"/>
      <c r="S837" s="400"/>
      <c r="T837" s="400"/>
      <c r="U837" s="400"/>
      <c r="V837" s="400"/>
      <c r="W837" s="400"/>
      <c r="X837" s="400"/>
      <c r="Y837" s="400"/>
      <c r="Z837" s="400"/>
      <c r="AA837" s="400"/>
      <c r="AB837" s="400"/>
      <c r="AC837" s="400"/>
      <c r="AD837" s="400"/>
      <c r="AE837" s="400"/>
      <c r="AF837" s="400"/>
      <c r="AG837" s="400"/>
      <c r="AH837" s="400"/>
      <c r="AI837" s="400"/>
      <c r="AJ837" s="400"/>
      <c r="AK837" s="400"/>
      <c r="AL837" s="400"/>
      <c r="AM837" s="400"/>
      <c r="AN837" s="400"/>
      <c r="AO837" s="400"/>
      <c r="AP837" s="400"/>
      <c r="AQ837" s="400"/>
      <c r="AR837" s="400"/>
      <c r="AS837" s="400"/>
      <c r="AT837" s="400"/>
      <c r="AU837" s="400"/>
      <c r="KC837" s="17">
        <v>1662</v>
      </c>
      <c r="KJ837" s="17">
        <v>1973</v>
      </c>
    </row>
    <row r="838" spans="1:305" s="17" customFormat="1" ht="22.5" customHeight="1">
      <c r="A838" s="93" t="s">
        <v>245</v>
      </c>
      <c r="B838" s="93"/>
      <c r="C838" s="93"/>
      <c r="D838" s="93"/>
      <c r="E838" s="93"/>
      <c r="F838" s="93"/>
      <c r="G838" s="93"/>
      <c r="H838" s="401">
        <f>SUM(H832:H836)</f>
        <v>20000</v>
      </c>
      <c r="I838" s="817">
        <f>SUM(I832:I837)</f>
        <v>29973</v>
      </c>
      <c r="J838" s="93"/>
      <c r="K838" s="93"/>
      <c r="L838" s="93"/>
      <c r="M838" s="771"/>
      <c r="N838" s="93"/>
      <c r="O838" s="93"/>
      <c r="P838" s="93"/>
      <c r="Q838" s="93"/>
      <c r="R838" s="93"/>
      <c r="S838" s="400"/>
      <c r="T838" s="400"/>
      <c r="U838" s="400"/>
      <c r="V838" s="400"/>
      <c r="W838" s="400"/>
      <c r="X838" s="400"/>
      <c r="Y838" s="400"/>
      <c r="Z838" s="400"/>
      <c r="AA838" s="400"/>
      <c r="AB838" s="400"/>
      <c r="AC838" s="400"/>
      <c r="AD838" s="400"/>
      <c r="AE838" s="400"/>
      <c r="AF838" s="400"/>
      <c r="AG838" s="400"/>
      <c r="AH838" s="400"/>
      <c r="AI838" s="400"/>
      <c r="AJ838" s="400"/>
      <c r="AK838" s="400"/>
      <c r="AL838" s="400"/>
      <c r="AM838" s="400"/>
      <c r="AN838" s="400"/>
      <c r="AO838" s="400"/>
      <c r="AP838" s="400"/>
      <c r="AQ838" s="400"/>
      <c r="AR838" s="400"/>
      <c r="AS838" s="400"/>
      <c r="AT838" s="400"/>
      <c r="AU838" s="400"/>
    </row>
    <row r="839" spans="1:305" s="17" customFormat="1" ht="22.5" customHeight="1">
      <c r="A839" s="83" t="s">
        <v>245</v>
      </c>
      <c r="B839" s="83" t="s">
        <v>269</v>
      </c>
      <c r="C839" s="151">
        <v>13985250</v>
      </c>
      <c r="D839" s="93" t="s">
        <v>248</v>
      </c>
      <c r="E839" s="93"/>
      <c r="F839" s="93"/>
      <c r="G839" s="801" t="s">
        <v>278</v>
      </c>
      <c r="H839" s="401">
        <v>3000</v>
      </c>
      <c r="I839" s="497">
        <f>SUM(AD839:KY839)</f>
        <v>3000</v>
      </c>
      <c r="J839" s="93"/>
      <c r="K839" s="403">
        <v>7.4</v>
      </c>
      <c r="L839" s="162">
        <v>45359</v>
      </c>
      <c r="M839" s="162">
        <v>45383</v>
      </c>
      <c r="N839" s="93"/>
      <c r="O839" s="93"/>
      <c r="P839" s="93"/>
      <c r="Q839" s="93"/>
      <c r="R839" s="93"/>
      <c r="S839" s="400"/>
      <c r="T839" s="400"/>
      <c r="U839" s="400"/>
      <c r="V839" s="400"/>
      <c r="W839" s="400"/>
      <c r="X839" s="400"/>
      <c r="Y839" s="400"/>
      <c r="Z839" s="400"/>
      <c r="AA839" s="400"/>
      <c r="AB839" s="400"/>
      <c r="AC839" s="400"/>
      <c r="AD839" s="400"/>
      <c r="AE839" s="400"/>
      <c r="AF839" s="400"/>
      <c r="AG839" s="400"/>
      <c r="AH839" s="400"/>
      <c r="AI839" s="400"/>
      <c r="AJ839" s="400"/>
      <c r="AK839" s="400"/>
      <c r="AL839" s="400"/>
      <c r="AM839" s="400"/>
      <c r="AN839" s="400"/>
      <c r="AO839" s="400"/>
      <c r="AP839" s="400"/>
      <c r="AQ839" s="400"/>
      <c r="AR839" s="400"/>
      <c r="AS839" s="400"/>
      <c r="AT839" s="400"/>
      <c r="AU839" s="400"/>
      <c r="KS839" s="17">
        <v>3000</v>
      </c>
    </row>
    <row r="840" spans="1:305" s="17" customFormat="1" ht="22.5" customHeight="1">
      <c r="A840" s="83" t="s">
        <v>245</v>
      </c>
      <c r="B840" s="83">
        <v>398578607</v>
      </c>
      <c r="C840" s="151">
        <v>13985786</v>
      </c>
      <c r="D840" s="93" t="s">
        <v>248</v>
      </c>
      <c r="E840" s="93"/>
      <c r="F840" s="93"/>
      <c r="G840" s="801" t="s">
        <v>278</v>
      </c>
      <c r="H840" s="401">
        <v>3000</v>
      </c>
      <c r="I840" s="497">
        <f>SUM(AD840:KY840)</f>
        <v>3000</v>
      </c>
      <c r="J840" s="93"/>
      <c r="K840" s="403">
        <v>2.2999999999999998</v>
      </c>
      <c r="L840" s="162">
        <v>45359</v>
      </c>
      <c r="M840" s="162">
        <v>45383</v>
      </c>
      <c r="N840" s="93"/>
      <c r="O840" s="93"/>
      <c r="P840" s="93"/>
      <c r="Q840" s="93"/>
      <c r="R840" s="93"/>
      <c r="S840" s="400"/>
      <c r="T840" s="400"/>
      <c r="U840" s="400"/>
      <c r="V840" s="400"/>
      <c r="W840" s="400"/>
      <c r="X840" s="400"/>
      <c r="Y840" s="400"/>
      <c r="Z840" s="400"/>
      <c r="AA840" s="400"/>
      <c r="AB840" s="400"/>
      <c r="AC840" s="400"/>
      <c r="AD840" s="400"/>
      <c r="AE840" s="400"/>
      <c r="AF840" s="400"/>
      <c r="AG840" s="400"/>
      <c r="AH840" s="400"/>
      <c r="AI840" s="400"/>
      <c r="AJ840" s="400"/>
      <c r="AK840" s="400"/>
      <c r="AL840" s="400"/>
      <c r="AM840" s="400"/>
      <c r="AN840" s="400"/>
      <c r="AO840" s="400"/>
      <c r="AP840" s="400"/>
      <c r="AQ840" s="400"/>
      <c r="AR840" s="400"/>
      <c r="AS840" s="400"/>
      <c r="AT840" s="400"/>
      <c r="AU840" s="400"/>
      <c r="KS840" s="17">
        <v>3000</v>
      </c>
    </row>
    <row r="841" spans="1:305" s="17" customFormat="1" ht="22.5" customHeight="1">
      <c r="A841" s="83" t="s">
        <v>245</v>
      </c>
      <c r="B841" s="83">
        <v>398525211</v>
      </c>
      <c r="C841" s="151">
        <v>13985252</v>
      </c>
      <c r="D841" s="93" t="s">
        <v>248</v>
      </c>
      <c r="E841" s="93"/>
      <c r="F841" s="93"/>
      <c r="G841" s="801" t="s">
        <v>278</v>
      </c>
      <c r="H841" s="401"/>
      <c r="I841" s="401"/>
      <c r="J841" s="93"/>
      <c r="K841" s="403">
        <v>2.87</v>
      </c>
      <c r="L841" s="162">
        <v>45359</v>
      </c>
      <c r="M841" s="162">
        <v>45383</v>
      </c>
      <c r="N841" s="93"/>
      <c r="O841" s="93"/>
      <c r="P841" s="93"/>
      <c r="Q841" s="93"/>
      <c r="R841" s="93"/>
      <c r="S841" s="400"/>
      <c r="T841" s="400"/>
      <c r="U841" s="400"/>
      <c r="V841" s="400"/>
      <c r="W841" s="400"/>
      <c r="X841" s="400"/>
      <c r="Y841" s="400"/>
      <c r="Z841" s="400"/>
      <c r="AA841" s="400"/>
      <c r="AB841" s="400"/>
      <c r="AC841" s="400"/>
      <c r="AD841" s="400"/>
      <c r="AE841" s="400"/>
      <c r="AF841" s="400"/>
      <c r="AG841" s="400"/>
      <c r="AH841" s="400"/>
      <c r="AI841" s="400"/>
      <c r="AJ841" s="400"/>
      <c r="AK841" s="400"/>
      <c r="AL841" s="400"/>
      <c r="AM841" s="400"/>
      <c r="AN841" s="400"/>
      <c r="AO841" s="400"/>
      <c r="AP841" s="400"/>
      <c r="AQ841" s="400"/>
      <c r="AR841" s="400"/>
      <c r="AS841" s="400"/>
      <c r="AT841" s="400"/>
      <c r="AU841" s="400"/>
    </row>
    <row r="842" spans="1:305" s="17" customFormat="1" ht="22.5" customHeight="1">
      <c r="A842" s="83" t="s">
        <v>245</v>
      </c>
      <c r="B842" s="83">
        <v>398577909</v>
      </c>
      <c r="C842" s="151">
        <v>13985779</v>
      </c>
      <c r="D842" s="93" t="s">
        <v>248</v>
      </c>
      <c r="E842" s="93"/>
      <c r="F842" s="93"/>
      <c r="G842" s="801" t="s">
        <v>278</v>
      </c>
      <c r="H842" s="401"/>
      <c r="I842" s="401"/>
      <c r="J842" s="93"/>
      <c r="K842" s="403">
        <v>2.2999999999999998</v>
      </c>
      <c r="L842" s="162">
        <v>45359</v>
      </c>
      <c r="M842" s="162">
        <v>45383</v>
      </c>
      <c r="N842" s="93"/>
      <c r="O842" s="93"/>
      <c r="P842" s="93"/>
      <c r="Q842" s="93"/>
      <c r="R842" s="93"/>
      <c r="S842" s="400"/>
      <c r="T842" s="400"/>
      <c r="U842" s="400"/>
      <c r="V842" s="400"/>
      <c r="W842" s="400"/>
      <c r="X842" s="400"/>
      <c r="Y842" s="400"/>
      <c r="Z842" s="400"/>
      <c r="AA842" s="400"/>
      <c r="AB842" s="400"/>
      <c r="AC842" s="400"/>
      <c r="AD842" s="400"/>
      <c r="AE842" s="400"/>
      <c r="AF842" s="400"/>
      <c r="AG842" s="400"/>
      <c r="AH842" s="400"/>
      <c r="AI842" s="400"/>
      <c r="AJ842" s="400"/>
      <c r="AK842" s="400"/>
      <c r="AL842" s="400"/>
      <c r="AM842" s="400"/>
      <c r="AN842" s="400"/>
      <c r="AO842" s="400"/>
      <c r="AP842" s="400"/>
      <c r="AQ842" s="400"/>
      <c r="AR842" s="400"/>
      <c r="AS842" s="400"/>
      <c r="AT842" s="400"/>
      <c r="AU842" s="400"/>
    </row>
    <row r="843" spans="1:305" s="17" customFormat="1" ht="22.5" customHeight="1">
      <c r="A843" s="83" t="s">
        <v>245</v>
      </c>
      <c r="B843" s="83" t="s">
        <v>277</v>
      </c>
      <c r="C843" s="151">
        <v>13986740</v>
      </c>
      <c r="D843" s="93" t="s">
        <v>248</v>
      </c>
      <c r="E843" s="93"/>
      <c r="F843" s="93"/>
      <c r="G843" s="801" t="s">
        <v>278</v>
      </c>
      <c r="H843" s="401"/>
      <c r="I843" s="401"/>
      <c r="J843" s="93"/>
      <c r="K843" s="403">
        <v>7.18</v>
      </c>
      <c r="L843" s="162">
        <v>45359</v>
      </c>
      <c r="M843" s="162">
        <v>45383</v>
      </c>
      <c r="N843" s="93"/>
      <c r="O843" s="93"/>
      <c r="P843" s="93"/>
      <c r="Q843" s="93"/>
      <c r="R843" s="93"/>
      <c r="S843" s="400"/>
      <c r="T843" s="400"/>
      <c r="U843" s="400"/>
      <c r="V843" s="400"/>
      <c r="W843" s="400"/>
      <c r="X843" s="400"/>
      <c r="Y843" s="400"/>
      <c r="Z843" s="400"/>
      <c r="AA843" s="400"/>
      <c r="AB843" s="400"/>
      <c r="AC843" s="400"/>
      <c r="AD843" s="400"/>
      <c r="AE843" s="400"/>
      <c r="AF843" s="400"/>
      <c r="AG843" s="400"/>
      <c r="AH843" s="400"/>
      <c r="AI843" s="400"/>
      <c r="AJ843" s="400"/>
      <c r="AK843" s="400"/>
      <c r="AL843" s="400"/>
      <c r="AM843" s="400"/>
      <c r="AN843" s="400"/>
      <c r="AO843" s="400"/>
      <c r="AP843" s="400"/>
      <c r="AQ843" s="400"/>
      <c r="AR843" s="400"/>
      <c r="AS843" s="400"/>
      <c r="AT843" s="400"/>
      <c r="AU843" s="400"/>
    </row>
    <row r="844" spans="1:305" s="17" customFormat="1" ht="22.5" customHeight="1" thickBot="1">
      <c r="A844" s="93" t="s">
        <v>245</v>
      </c>
      <c r="B844" s="93"/>
      <c r="C844" s="93"/>
      <c r="D844" s="93"/>
      <c r="E844" s="93"/>
      <c r="F844" s="93"/>
      <c r="G844" s="400"/>
      <c r="H844" s="401">
        <f>SUM(H839:H843)</f>
        <v>6000</v>
      </c>
      <c r="I844" s="401">
        <f>SUM(I839:I843)</f>
        <v>6000</v>
      </c>
      <c r="J844" s="93"/>
      <c r="K844" s="93"/>
      <c r="L844" s="93"/>
      <c r="M844" s="771"/>
      <c r="N844" s="93"/>
      <c r="O844" s="93"/>
      <c r="P844" s="93"/>
      <c r="Q844" s="93"/>
      <c r="R844" s="93"/>
      <c r="S844" s="400"/>
      <c r="T844" s="400"/>
      <c r="U844" s="400"/>
      <c r="V844" s="400"/>
      <c r="W844" s="400"/>
      <c r="X844" s="400"/>
      <c r="Y844" s="400"/>
      <c r="Z844" s="400"/>
      <c r="AA844" s="400"/>
      <c r="AB844" s="400"/>
      <c r="AC844" s="400"/>
      <c r="AD844" s="400"/>
      <c r="AE844" s="400"/>
      <c r="AF844" s="400"/>
      <c r="AG844" s="400"/>
      <c r="AH844" s="400"/>
      <c r="AI844" s="400"/>
      <c r="AJ844" s="400"/>
      <c r="AK844" s="400"/>
      <c r="AL844" s="400"/>
      <c r="AM844" s="400"/>
      <c r="AN844" s="400"/>
      <c r="AO844" s="400"/>
      <c r="AP844" s="400"/>
      <c r="AQ844" s="400"/>
      <c r="AR844" s="400"/>
      <c r="AS844" s="400"/>
      <c r="AT844" s="400"/>
      <c r="AU844" s="400"/>
    </row>
    <row r="845" spans="1:305" s="17" customFormat="1" ht="21.75" customHeight="1" thickBot="1">
      <c r="A845" s="83" t="s">
        <v>279</v>
      </c>
      <c r="B845" s="171" t="s">
        <v>280</v>
      </c>
      <c r="C845" s="171" t="s">
        <v>281</v>
      </c>
      <c r="D845" s="2" t="s">
        <v>36</v>
      </c>
      <c r="E845" s="89"/>
      <c r="F845" s="89"/>
      <c r="G845" s="473" t="s">
        <v>282</v>
      </c>
      <c r="H845" s="89">
        <v>100</v>
      </c>
      <c r="I845" s="166">
        <f>SUM(O845:P845)</f>
        <v>100</v>
      </c>
      <c r="J845" s="182"/>
      <c r="K845" s="163">
        <v>4.24</v>
      </c>
      <c r="L845" s="172">
        <v>44820</v>
      </c>
      <c r="M845" s="172">
        <v>44854</v>
      </c>
      <c r="N845" s="164" t="s">
        <v>45</v>
      </c>
      <c r="O845" s="117"/>
      <c r="P845" s="117">
        <v>100</v>
      </c>
      <c r="Q845" s="117"/>
      <c r="R845" s="117"/>
    </row>
    <row r="846" spans="1:305" s="17" customFormat="1" ht="21.75" customHeight="1">
      <c r="A846" s="83" t="s">
        <v>279</v>
      </c>
      <c r="B846" s="171" t="s">
        <v>283</v>
      </c>
      <c r="C846" s="171" t="s">
        <v>284</v>
      </c>
      <c r="D846" s="2" t="s">
        <v>36</v>
      </c>
      <c r="E846" s="89"/>
      <c r="F846" s="89"/>
      <c r="G846" s="473" t="s">
        <v>282</v>
      </c>
      <c r="H846" s="89">
        <v>0</v>
      </c>
      <c r="I846" s="166"/>
      <c r="J846" s="182"/>
      <c r="K846" s="163">
        <v>2.63</v>
      </c>
      <c r="L846" s="172">
        <v>44820</v>
      </c>
      <c r="M846" s="172">
        <v>44854</v>
      </c>
      <c r="N846" s="164" t="s">
        <v>45</v>
      </c>
      <c r="O846" s="117"/>
      <c r="P846" s="117"/>
      <c r="Q846" s="117"/>
      <c r="R846" s="117"/>
    </row>
    <row r="847" spans="1:305" s="17" customFormat="1" ht="21.75" customHeight="1">
      <c r="A847" s="93" t="s">
        <v>279</v>
      </c>
      <c r="B847" s="163"/>
      <c r="C847" s="163"/>
      <c r="D847" s="89"/>
      <c r="E847" s="89"/>
      <c r="F847" s="89"/>
      <c r="G847" s="164"/>
      <c r="H847" s="89"/>
      <c r="I847" s="89"/>
      <c r="J847" s="89"/>
      <c r="K847" s="89"/>
      <c r="L847" s="89"/>
      <c r="M847" s="89"/>
      <c r="N847" s="89"/>
      <c r="O847" s="117"/>
      <c r="P847" s="117"/>
      <c r="Q847" s="117"/>
      <c r="R847" s="117"/>
    </row>
    <row r="848" spans="1:305" s="17" customFormat="1" ht="21.75" customHeight="1">
      <c r="A848" s="83" t="s">
        <v>279</v>
      </c>
      <c r="B848" s="171" t="s">
        <v>280</v>
      </c>
      <c r="C848" s="171" t="s">
        <v>281</v>
      </c>
      <c r="D848" s="2" t="s">
        <v>36</v>
      </c>
      <c r="E848" s="89"/>
      <c r="F848" s="89"/>
      <c r="G848" s="474" t="s">
        <v>285</v>
      </c>
      <c r="H848" s="89">
        <v>800</v>
      </c>
      <c r="I848" s="166">
        <f>SUM(O848:AB848)</f>
        <v>800</v>
      </c>
      <c r="J848" s="182"/>
      <c r="K848" s="163">
        <v>4.24</v>
      </c>
      <c r="L848" s="162">
        <v>44850</v>
      </c>
      <c r="M848" s="162">
        <v>44875</v>
      </c>
      <c r="N848" s="164" t="s">
        <v>45</v>
      </c>
      <c r="O848" s="117"/>
      <c r="P848" s="117"/>
      <c r="Q848" s="117"/>
      <c r="R848" s="117"/>
      <c r="AB848" s="17">
        <v>800</v>
      </c>
    </row>
    <row r="849" spans="1:105" s="17" customFormat="1" ht="21.75" customHeight="1">
      <c r="A849" s="83" t="s">
        <v>279</v>
      </c>
      <c r="B849" s="171" t="s">
        <v>283</v>
      </c>
      <c r="C849" s="171" t="s">
        <v>284</v>
      </c>
      <c r="D849" s="2" t="s">
        <v>36</v>
      </c>
      <c r="E849" s="89"/>
      <c r="F849" s="89"/>
      <c r="G849" s="474" t="s">
        <v>285</v>
      </c>
      <c r="H849" s="89">
        <v>800</v>
      </c>
      <c r="I849" s="166">
        <f>SUM(O849:AB849)</f>
        <v>800</v>
      </c>
      <c r="J849" s="182"/>
      <c r="K849" s="163">
        <v>2.63</v>
      </c>
      <c r="L849" s="162">
        <v>44850</v>
      </c>
      <c r="M849" s="162">
        <v>44875</v>
      </c>
      <c r="N849" s="164" t="s">
        <v>45</v>
      </c>
      <c r="O849" s="117"/>
      <c r="P849" s="117"/>
      <c r="Q849" s="117"/>
      <c r="R849" s="117"/>
      <c r="AB849" s="17">
        <v>800</v>
      </c>
    </row>
    <row r="850" spans="1:105" s="17" customFormat="1" ht="21.75" customHeight="1">
      <c r="A850" s="93" t="s">
        <v>279</v>
      </c>
      <c r="B850" s="163"/>
      <c r="C850" s="163"/>
      <c r="D850" s="89"/>
      <c r="E850" s="89"/>
      <c r="F850" s="89"/>
      <c r="G850" s="164"/>
      <c r="H850" s="89"/>
      <c r="I850" s="89"/>
      <c r="J850" s="89"/>
      <c r="K850" s="89"/>
      <c r="L850" s="89"/>
      <c r="M850" s="89"/>
      <c r="N850" s="89"/>
      <c r="O850" s="117"/>
      <c r="P850" s="117"/>
      <c r="Q850" s="117"/>
      <c r="R850" s="117"/>
    </row>
    <row r="851" spans="1:105" s="17" customFormat="1" ht="21.75" customHeight="1">
      <c r="A851" s="83" t="s">
        <v>279</v>
      </c>
      <c r="B851" s="171" t="s">
        <v>280</v>
      </c>
      <c r="C851" s="171" t="s">
        <v>281</v>
      </c>
      <c r="D851" s="2" t="s">
        <v>36</v>
      </c>
      <c r="E851" s="89"/>
      <c r="F851" s="89"/>
      <c r="G851" s="474" t="s">
        <v>286</v>
      </c>
      <c r="H851" s="89">
        <v>300</v>
      </c>
      <c r="I851" s="166">
        <f>SUM(AD851:AK851)</f>
        <v>0</v>
      </c>
      <c r="J851" s="89"/>
      <c r="K851" s="89">
        <v>4.24</v>
      </c>
      <c r="L851" s="162">
        <v>44881</v>
      </c>
      <c r="M851" s="162">
        <v>44914</v>
      </c>
      <c r="N851" s="164" t="s">
        <v>45</v>
      </c>
    </row>
    <row r="852" spans="1:105" s="17" customFormat="1" ht="21.75" customHeight="1">
      <c r="A852" s="83" t="s">
        <v>279</v>
      </c>
      <c r="B852" s="171" t="s">
        <v>283</v>
      </c>
      <c r="C852" s="171" t="s">
        <v>284</v>
      </c>
      <c r="D852" s="2" t="s">
        <v>36</v>
      </c>
      <c r="E852" s="89"/>
      <c r="F852" s="89"/>
      <c r="G852" s="474" t="s">
        <v>286</v>
      </c>
      <c r="H852" s="89">
        <v>300</v>
      </c>
      <c r="I852" s="166">
        <f>SUM(AD852:AK852)</f>
        <v>0</v>
      </c>
      <c r="J852" s="89"/>
      <c r="K852" s="89">
        <v>2.63</v>
      </c>
      <c r="L852" s="162">
        <v>44881</v>
      </c>
      <c r="M852" s="162">
        <v>44914</v>
      </c>
      <c r="N852" s="164" t="s">
        <v>45</v>
      </c>
    </row>
    <row r="853" spans="1:105" s="17" customFormat="1" ht="21.75" customHeight="1">
      <c r="A853" s="93" t="s">
        <v>279</v>
      </c>
      <c r="B853" s="163"/>
      <c r="C853" s="163"/>
      <c r="D853" s="89"/>
      <c r="E853" s="89"/>
      <c r="F853" s="89"/>
      <c r="G853" s="164"/>
      <c r="H853" s="89"/>
      <c r="I853" s="89"/>
      <c r="J853" s="89"/>
      <c r="K853" s="89"/>
      <c r="L853" s="89"/>
      <c r="M853" s="89"/>
      <c r="N853" s="89"/>
    </row>
    <row r="854" spans="1:105" s="17" customFormat="1" ht="21.75" customHeight="1">
      <c r="A854" s="83" t="s">
        <v>279</v>
      </c>
      <c r="B854" s="171" t="s">
        <v>280</v>
      </c>
      <c r="C854" s="171" t="s">
        <v>281</v>
      </c>
      <c r="D854" s="2" t="s">
        <v>36</v>
      </c>
      <c r="E854" s="89"/>
      <c r="F854" s="89"/>
      <c r="G854" s="474" t="s">
        <v>287</v>
      </c>
      <c r="H854" s="482">
        <v>2400</v>
      </c>
      <c r="I854" s="166">
        <f>SUM(AD854:AX854)</f>
        <v>2400</v>
      </c>
      <c r="J854" s="89"/>
      <c r="K854" s="89">
        <v>4.24</v>
      </c>
      <c r="L854" s="162">
        <v>44914</v>
      </c>
      <c r="M854" s="162">
        <v>44581</v>
      </c>
      <c r="N854" s="164" t="s">
        <v>45</v>
      </c>
      <c r="AW854" s="17">
        <v>2400</v>
      </c>
    </row>
    <row r="855" spans="1:105" s="17" customFormat="1" ht="21.75" customHeight="1">
      <c r="A855" s="83" t="s">
        <v>279</v>
      </c>
      <c r="B855" s="171" t="s">
        <v>283</v>
      </c>
      <c r="C855" s="171" t="s">
        <v>284</v>
      </c>
      <c r="D855" s="2" t="s">
        <v>36</v>
      </c>
      <c r="E855" s="89"/>
      <c r="F855" s="89"/>
      <c r="G855" s="474" t="s">
        <v>287</v>
      </c>
      <c r="H855" s="482">
        <v>2400</v>
      </c>
      <c r="I855" s="166">
        <f>SUM(AD855:AX855)</f>
        <v>2400</v>
      </c>
      <c r="J855" s="89"/>
      <c r="K855" s="89">
        <v>2.63</v>
      </c>
      <c r="L855" s="162">
        <v>44914</v>
      </c>
      <c r="M855" s="162">
        <v>44581</v>
      </c>
      <c r="N855" s="164" t="s">
        <v>45</v>
      </c>
      <c r="AW855" s="17">
        <v>2400</v>
      </c>
    </row>
    <row r="856" spans="1:105" s="17" customFormat="1" ht="21.75" customHeight="1">
      <c r="A856" s="93" t="s">
        <v>279</v>
      </c>
      <c r="B856" s="163"/>
      <c r="C856" s="163"/>
      <c r="D856" s="89"/>
      <c r="E856" s="89"/>
      <c r="F856" s="89"/>
      <c r="G856" s="164"/>
      <c r="H856" s="89"/>
      <c r="I856" s="89"/>
      <c r="J856" s="89"/>
      <c r="K856" s="89"/>
      <c r="L856" s="89"/>
      <c r="M856" s="89"/>
      <c r="N856" s="89"/>
    </row>
    <row r="857" spans="1:105" s="17" customFormat="1" ht="21.75" customHeight="1">
      <c r="A857" s="83" t="s">
        <v>279</v>
      </c>
      <c r="B857" s="171" t="s">
        <v>283</v>
      </c>
      <c r="C857" s="171" t="s">
        <v>284</v>
      </c>
      <c r="D857" s="89" t="s">
        <v>288</v>
      </c>
      <c r="E857" s="163"/>
      <c r="F857" s="163"/>
      <c r="G857" s="164" t="s">
        <v>289</v>
      </c>
      <c r="H857" s="89">
        <v>50</v>
      </c>
      <c r="I857" s="166"/>
      <c r="J857" s="182"/>
      <c r="K857" s="163">
        <v>4.24</v>
      </c>
      <c r="L857" s="172">
        <v>44407</v>
      </c>
      <c r="M857" s="172">
        <v>44440</v>
      </c>
      <c r="N857" s="164" t="s">
        <v>38</v>
      </c>
    </row>
    <row r="858" spans="1:105" s="17" customFormat="1" ht="21.75" customHeight="1">
      <c r="A858" s="93"/>
      <c r="B858" s="163"/>
      <c r="C858" s="163"/>
      <c r="D858" s="163"/>
      <c r="E858" s="163"/>
      <c r="F858" s="163"/>
      <c r="G858" s="164"/>
      <c r="H858" s="89"/>
      <c r="I858" s="89"/>
      <c r="J858" s="163"/>
      <c r="K858" s="163"/>
      <c r="L858" s="163"/>
      <c r="M858" s="163"/>
      <c r="N858" s="163"/>
    </row>
    <row r="859" spans="1:105" s="17" customFormat="1" ht="21.75" customHeight="1">
      <c r="A859" s="83" t="s">
        <v>279</v>
      </c>
      <c r="B859" s="171" t="s">
        <v>280</v>
      </c>
      <c r="C859" s="171" t="s">
        <v>281</v>
      </c>
      <c r="D859" s="89" t="s">
        <v>288</v>
      </c>
      <c r="E859" s="163"/>
      <c r="F859" s="163"/>
      <c r="G859" s="164" t="s">
        <v>290</v>
      </c>
      <c r="H859" s="89">
        <v>50</v>
      </c>
      <c r="I859" s="166"/>
      <c r="J859" s="182"/>
      <c r="K859" s="163">
        <v>4.24</v>
      </c>
      <c r="L859" s="172">
        <v>44407</v>
      </c>
      <c r="M859" s="172">
        <v>44440</v>
      </c>
      <c r="N859" s="163"/>
    </row>
    <row r="860" spans="1:105" s="17" customFormat="1" ht="21.75" customHeight="1">
      <c r="A860" s="93"/>
      <c r="B860" s="163"/>
      <c r="C860" s="163"/>
      <c r="D860" s="163"/>
      <c r="E860" s="163"/>
      <c r="F860" s="163"/>
      <c r="G860" s="164"/>
      <c r="H860" s="89">
        <f>SUBTOTAL(9,H133:H153)</f>
        <v>28</v>
      </c>
      <c r="I860" s="89"/>
      <c r="J860" s="163"/>
      <c r="K860" s="163"/>
      <c r="L860" s="163"/>
      <c r="M860" s="163"/>
      <c r="N860" s="163"/>
    </row>
    <row r="861" spans="1:105" s="17" customFormat="1" ht="21.75" customHeight="1">
      <c r="A861" s="83" t="s">
        <v>279</v>
      </c>
      <c r="B861" s="171" t="s">
        <v>280</v>
      </c>
      <c r="C861" s="171" t="s">
        <v>281</v>
      </c>
      <c r="D861" s="89" t="s">
        <v>288</v>
      </c>
      <c r="E861" s="163"/>
      <c r="F861" s="163"/>
      <c r="G861" s="164" t="s">
        <v>291</v>
      </c>
      <c r="H861" s="89">
        <v>50</v>
      </c>
      <c r="I861" s="166"/>
      <c r="J861" s="182"/>
      <c r="K861" s="163">
        <v>4.24</v>
      </c>
      <c r="L861" s="172">
        <v>44323</v>
      </c>
      <c r="M861" s="172">
        <v>44378</v>
      </c>
      <c r="N861" s="164" t="s">
        <v>38</v>
      </c>
    </row>
    <row r="862" spans="1:105" s="17" customFormat="1" ht="21.75" customHeight="1">
      <c r="A862" s="93"/>
      <c r="B862" s="163"/>
      <c r="C862" s="163"/>
      <c r="D862" s="163"/>
      <c r="E862" s="163"/>
      <c r="F862" s="163"/>
      <c r="G862" s="164"/>
      <c r="H862" s="89"/>
      <c r="I862" s="89"/>
      <c r="J862" s="163"/>
      <c r="K862" s="163"/>
      <c r="L862" s="163"/>
      <c r="M862" s="163"/>
      <c r="N862" s="163"/>
    </row>
    <row r="863" spans="1:105" s="17" customFormat="1" ht="21.75" customHeight="1">
      <c r="A863" s="173" t="s">
        <v>292</v>
      </c>
      <c r="B863" s="151">
        <v>641283816</v>
      </c>
      <c r="C863" s="151">
        <v>641283816</v>
      </c>
      <c r="D863" s="84" t="s">
        <v>195</v>
      </c>
      <c r="E863" s="174" t="s">
        <v>293</v>
      </c>
      <c r="F863" s="117">
        <v>100</v>
      </c>
      <c r="G863" s="117"/>
      <c r="H863" s="84">
        <v>40000</v>
      </c>
      <c r="I863" s="166">
        <f>SUM(K863:N863)</f>
        <v>0</v>
      </c>
      <c r="J863" s="90"/>
      <c r="K863" s="850"/>
      <c r="L863" s="850"/>
      <c r="M863" s="850"/>
      <c r="N863" s="850"/>
    </row>
    <row r="864" spans="1:105" s="17" customFormat="1" ht="21.75" customHeight="1">
      <c r="A864" s="173" t="s">
        <v>292</v>
      </c>
      <c r="B864" s="151">
        <v>641283817</v>
      </c>
      <c r="C864" s="151">
        <v>641283817</v>
      </c>
      <c r="D864" s="84" t="s">
        <v>195</v>
      </c>
      <c r="E864" s="174"/>
      <c r="F864" s="117"/>
      <c r="G864" s="117"/>
      <c r="H864" s="84"/>
      <c r="I864" s="166"/>
      <c r="J864" s="90"/>
      <c r="K864" s="850"/>
      <c r="L864" s="850"/>
      <c r="M864" s="850"/>
      <c r="N864" s="850"/>
      <c r="BC864" s="17">
        <v>1000</v>
      </c>
      <c r="CP864" s="17">
        <v>200</v>
      </c>
      <c r="DA864" s="17">
        <v>200</v>
      </c>
    </row>
    <row r="865" spans="1:34" s="17" customFormat="1" ht="21.75" customHeight="1">
      <c r="A865" s="83" t="s">
        <v>292</v>
      </c>
      <c r="B865" s="151">
        <v>644942416</v>
      </c>
      <c r="C865" s="151">
        <v>644942416</v>
      </c>
      <c r="D865" s="84" t="s">
        <v>195</v>
      </c>
      <c r="E865" s="174" t="s">
        <v>294</v>
      </c>
      <c r="F865" s="117">
        <v>100</v>
      </c>
      <c r="G865" s="117"/>
      <c r="H865" s="84">
        <v>40000</v>
      </c>
      <c r="I865" s="166">
        <f>SUM(K865:N865)</f>
        <v>0</v>
      </c>
      <c r="J865" s="90"/>
      <c r="K865" s="850"/>
      <c r="L865" s="850"/>
      <c r="M865" s="850"/>
      <c r="N865" s="850"/>
    </row>
    <row r="866" spans="1:34" s="17" customFormat="1" ht="21.75" customHeight="1">
      <c r="A866" s="820" t="s">
        <v>292</v>
      </c>
      <c r="B866" s="821"/>
      <c r="C866" s="821"/>
      <c r="D866" s="822"/>
      <c r="E866" s="823" t="s">
        <v>32</v>
      </c>
      <c r="F866" s="824"/>
      <c r="G866" s="823"/>
      <c r="H866" s="824">
        <f>SUM(H863:H865)</f>
        <v>80000</v>
      </c>
      <c r="I866" s="824">
        <f>SUM(I863:I865)</f>
        <v>0</v>
      </c>
      <c r="J866" s="824"/>
      <c r="K866" s="88"/>
      <c r="L866" s="88"/>
      <c r="M866" s="88"/>
      <c r="N866" s="197"/>
    </row>
    <row r="867" spans="1:34" s="17" customFormat="1" ht="21.75" customHeight="1">
      <c r="A867" s="151" t="s">
        <v>295</v>
      </c>
      <c r="B867" s="151" t="s">
        <v>296</v>
      </c>
      <c r="C867" s="151"/>
      <c r="D867" s="84" t="s">
        <v>195</v>
      </c>
      <c r="E867" s="174"/>
      <c r="F867" s="117"/>
      <c r="G867" s="117"/>
      <c r="H867" s="84">
        <v>800</v>
      </c>
      <c r="I867" s="166">
        <f>SUM(K867:N867)</f>
        <v>0</v>
      </c>
      <c r="J867" s="90"/>
      <c r="K867" s="850"/>
      <c r="L867" s="850"/>
      <c r="M867" s="850"/>
      <c r="N867" s="850"/>
    </row>
    <row r="868" spans="1:34" s="17" customFormat="1" ht="21.75" customHeight="1">
      <c r="A868" s="820" t="s">
        <v>295</v>
      </c>
      <c r="B868" s="821"/>
      <c r="C868" s="821"/>
      <c r="D868" s="822"/>
      <c r="E868" s="823" t="s">
        <v>32</v>
      </c>
      <c r="F868" s="824"/>
      <c r="G868" s="823"/>
      <c r="H868" s="824">
        <f>SUBTOTAL(9,H867)</f>
        <v>800</v>
      </c>
      <c r="I868" s="824"/>
      <c r="J868" s="88"/>
      <c r="K868" s="88"/>
      <c r="L868" s="88"/>
      <c r="M868" s="88"/>
      <c r="N868" s="197"/>
    </row>
    <row r="869" spans="1:34" s="17" customFormat="1" ht="21.75" customHeight="1">
      <c r="A869" s="173" t="s">
        <v>297</v>
      </c>
      <c r="B869" s="163">
        <v>641283816</v>
      </c>
      <c r="C869" s="151" t="s">
        <v>298</v>
      </c>
      <c r="D869" s="84" t="s">
        <v>195</v>
      </c>
      <c r="E869" s="174" t="s">
        <v>299</v>
      </c>
      <c r="F869" s="117"/>
      <c r="G869" s="117"/>
      <c r="H869" s="84">
        <v>4369</v>
      </c>
      <c r="I869" s="166">
        <f>SUM(K869:N869)</f>
        <v>0</v>
      </c>
      <c r="J869" s="90"/>
      <c r="K869" s="850"/>
      <c r="L869" s="850"/>
      <c r="M869" s="850"/>
      <c r="N869" s="850"/>
    </row>
    <row r="870" spans="1:34" s="17" customFormat="1" ht="21.75" customHeight="1">
      <c r="A870" s="83" t="s">
        <v>297</v>
      </c>
      <c r="B870" s="151" t="s">
        <v>300</v>
      </c>
      <c r="C870" s="151" t="s">
        <v>300</v>
      </c>
      <c r="D870" s="84" t="s">
        <v>195</v>
      </c>
      <c r="E870" s="174" t="s">
        <v>299</v>
      </c>
      <c r="F870" s="117"/>
      <c r="G870" s="117"/>
      <c r="H870" s="84">
        <v>4369</v>
      </c>
      <c r="I870" s="166">
        <f>SUM(K870:N870)</f>
        <v>0</v>
      </c>
      <c r="J870" s="90"/>
      <c r="K870" s="850"/>
      <c r="L870" s="850"/>
      <c r="M870" s="850"/>
      <c r="N870" s="850"/>
    </row>
    <row r="871" spans="1:34" s="17" customFormat="1" ht="21.75" customHeight="1">
      <c r="A871" s="820" t="s">
        <v>297</v>
      </c>
      <c r="B871" s="821"/>
      <c r="C871" s="821"/>
      <c r="D871" s="822"/>
      <c r="E871" s="823" t="s">
        <v>32</v>
      </c>
      <c r="F871" s="824"/>
      <c r="G871" s="823"/>
      <c r="H871" s="824"/>
      <c r="I871" s="824"/>
      <c r="J871" s="88"/>
      <c r="K871" s="88"/>
      <c r="L871" s="88"/>
      <c r="M871" s="88"/>
      <c r="N871" s="197"/>
    </row>
    <row r="872" spans="1:34" s="17" customFormat="1" ht="21.75" customHeight="1">
      <c r="A872" s="151" t="s">
        <v>301</v>
      </c>
      <c r="B872" s="151" t="s">
        <v>302</v>
      </c>
      <c r="C872" s="151"/>
      <c r="D872" s="84" t="s">
        <v>195</v>
      </c>
      <c r="E872" s="174" t="s">
        <v>303</v>
      </c>
      <c r="F872" s="89"/>
      <c r="G872" s="160"/>
      <c r="H872" s="94"/>
      <c r="I872" s="166">
        <f>SUM(K872:N872)</f>
        <v>0</v>
      </c>
      <c r="J872" s="90"/>
      <c r="K872" s="88"/>
      <c r="L872" s="88"/>
      <c r="M872" s="88"/>
      <c r="N872" s="197"/>
    </row>
    <row r="873" spans="1:34" s="17" customFormat="1" ht="21.75" customHeight="1">
      <c r="A873" s="83" t="s">
        <v>301</v>
      </c>
      <c r="B873" s="151" t="s">
        <v>304</v>
      </c>
      <c r="C873" s="151"/>
      <c r="D873" s="84" t="s">
        <v>195</v>
      </c>
      <c r="E873" s="174" t="s">
        <v>305</v>
      </c>
      <c r="F873" s="89"/>
      <c r="G873" s="160"/>
      <c r="H873" s="94"/>
      <c r="I873" s="166">
        <f>SUM(K873:N873)</f>
        <v>0</v>
      </c>
      <c r="J873" s="90"/>
      <c r="K873" s="88"/>
      <c r="L873" s="88"/>
      <c r="M873" s="88"/>
      <c r="N873" s="197"/>
    </row>
    <row r="874" spans="1:34" s="17" customFormat="1" ht="21.75" customHeight="1">
      <c r="A874" s="93" t="s">
        <v>301</v>
      </c>
      <c r="B874" s="163"/>
      <c r="C874" s="163"/>
      <c r="D874" s="89"/>
      <c r="E874" s="89" t="s">
        <v>32</v>
      </c>
      <c r="F874" s="89"/>
      <c r="G874" s="160"/>
      <c r="H874" s="94"/>
      <c r="I874" s="94"/>
      <c r="J874" s="87"/>
      <c r="K874" s="88"/>
      <c r="L874" s="88"/>
      <c r="M874" s="88"/>
      <c r="N874" s="197"/>
    </row>
    <row r="875" spans="1:34" s="17" customFormat="1" ht="21.75" customHeight="1">
      <c r="A875" s="151" t="s">
        <v>301</v>
      </c>
      <c r="B875" s="151" t="s">
        <v>306</v>
      </c>
      <c r="C875" s="151"/>
      <c r="D875" s="84" t="s">
        <v>195</v>
      </c>
      <c r="E875" s="174" t="s">
        <v>303</v>
      </c>
      <c r="F875" s="89"/>
      <c r="G875" s="160"/>
      <c r="H875" s="94"/>
      <c r="I875" s="166">
        <f>SUM(K875:N875)</f>
        <v>0</v>
      </c>
      <c r="J875" s="90"/>
      <c r="K875" s="88"/>
      <c r="L875" s="88"/>
      <c r="M875" s="88"/>
      <c r="N875" s="197"/>
    </row>
    <row r="876" spans="1:34" s="17" customFormat="1" ht="21.75" customHeight="1">
      <c r="A876" s="83" t="s">
        <v>301</v>
      </c>
      <c r="B876" s="151" t="s">
        <v>307</v>
      </c>
      <c r="C876" s="151"/>
      <c r="D876" s="84" t="s">
        <v>195</v>
      </c>
      <c r="E876" s="174" t="s">
        <v>305</v>
      </c>
      <c r="F876" s="89"/>
      <c r="G876" s="160"/>
      <c r="H876" s="94"/>
      <c r="I876" s="166">
        <f>SUM(K876:N876)</f>
        <v>0</v>
      </c>
      <c r="J876" s="90"/>
      <c r="K876" s="88"/>
      <c r="L876" s="88"/>
      <c r="M876" s="88"/>
      <c r="N876" s="197"/>
    </row>
    <row r="877" spans="1:34" s="17" customFormat="1" ht="21.75" customHeight="1">
      <c r="A877" s="93" t="s">
        <v>308</v>
      </c>
      <c r="B877" s="163"/>
      <c r="C877" s="163"/>
      <c r="D877" s="89"/>
      <c r="E877" s="89" t="s">
        <v>32</v>
      </c>
      <c r="F877" s="89"/>
      <c r="G877" s="160"/>
      <c r="H877" s="94"/>
      <c r="I877" s="94"/>
      <c r="J877" s="87"/>
      <c r="K877" s="88"/>
      <c r="L877" s="88"/>
      <c r="M877" s="88"/>
      <c r="N877" s="197"/>
    </row>
    <row r="878" spans="1:34" s="17" customFormat="1" ht="21.75" customHeight="1">
      <c r="A878" s="93" t="s">
        <v>309</v>
      </c>
      <c r="B878" s="163" t="s">
        <v>310</v>
      </c>
      <c r="C878" s="163" t="s">
        <v>310</v>
      </c>
      <c r="D878" s="84" t="s">
        <v>195</v>
      </c>
      <c r="E878" s="89"/>
      <c r="F878" s="89"/>
      <c r="G878" s="160"/>
      <c r="H878" s="94">
        <f>50+100</f>
        <v>150</v>
      </c>
      <c r="I878" s="166">
        <f>SUM(K878:N878)</f>
        <v>0</v>
      </c>
      <c r="J878" s="90"/>
      <c r="K878" s="87"/>
      <c r="L878" s="87"/>
      <c r="M878" s="87"/>
      <c r="N878" s="196"/>
      <c r="W878" s="17">
        <v>300</v>
      </c>
      <c r="AA878" s="17">
        <v>200</v>
      </c>
    </row>
    <row r="879" spans="1:34" s="17" customFormat="1" ht="21.75" customHeight="1">
      <c r="A879" s="93" t="s">
        <v>309</v>
      </c>
      <c r="B879" s="163" t="s">
        <v>311</v>
      </c>
      <c r="C879" s="163" t="s">
        <v>311</v>
      </c>
      <c r="D879" s="84" t="s">
        <v>195</v>
      </c>
      <c r="E879" s="89"/>
      <c r="F879" s="89"/>
      <c r="G879" s="160"/>
      <c r="H879" s="94">
        <f>50+100</f>
        <v>150</v>
      </c>
      <c r="I879" s="166">
        <f>SUM(K879:N879)</f>
        <v>0</v>
      </c>
      <c r="J879" s="90"/>
      <c r="K879" s="87"/>
      <c r="L879" s="87"/>
      <c r="M879" s="87"/>
      <c r="N879" s="196"/>
      <c r="T879" s="17">
        <v>1800</v>
      </c>
      <c r="W879" s="17">
        <v>2000</v>
      </c>
      <c r="AA879" s="17">
        <v>3000</v>
      </c>
      <c r="AE879" s="17">
        <v>600</v>
      </c>
      <c r="AH879" s="17">
        <v>600</v>
      </c>
    </row>
    <row r="880" spans="1:34" s="17" customFormat="1" ht="21.75" customHeight="1" thickBot="1">
      <c r="A880" s="93" t="s">
        <v>312</v>
      </c>
      <c r="B880" s="163"/>
      <c r="C880" s="163"/>
      <c r="D880" s="89"/>
      <c r="E880" s="89" t="s">
        <v>32</v>
      </c>
      <c r="F880" s="89"/>
      <c r="G880" s="160"/>
      <c r="H880" s="94"/>
      <c r="I880" s="94"/>
      <c r="J880" s="87"/>
      <c r="K880" s="88"/>
      <c r="L880" s="88"/>
      <c r="M880" s="88"/>
      <c r="N880" s="197"/>
    </row>
    <row r="881" spans="1:16" s="78" customFormat="1" ht="21.75" customHeight="1" thickBot="1">
      <c r="A881" s="176" t="s">
        <v>57</v>
      </c>
      <c r="B881" s="254" t="s">
        <v>313</v>
      </c>
      <c r="C881" s="254" t="s">
        <v>314</v>
      </c>
      <c r="D881" s="178" t="s">
        <v>36</v>
      </c>
      <c r="E881" s="274"/>
      <c r="F881" s="274"/>
      <c r="G881" s="473" t="s">
        <v>315</v>
      </c>
      <c r="H881" s="498">
        <v>2900</v>
      </c>
      <c r="I881" s="166">
        <f t="shared" ref="I881:I906" si="120">SUM(O881:P881)</f>
        <v>900</v>
      </c>
      <c r="J881" s="90"/>
      <c r="K881" s="274"/>
      <c r="L881" s="279">
        <v>44789</v>
      </c>
      <c r="M881" s="279">
        <v>44824</v>
      </c>
      <c r="N881" s="177" t="s">
        <v>38</v>
      </c>
      <c r="P881" s="78">
        <v>900</v>
      </c>
    </row>
    <row r="882" spans="1:16" s="78" customFormat="1" ht="21.75" customHeight="1" thickBot="1">
      <c r="A882" s="176" t="s">
        <v>57</v>
      </c>
      <c r="B882" s="254" t="s">
        <v>316</v>
      </c>
      <c r="C882" s="254" t="s">
        <v>317</v>
      </c>
      <c r="D882" s="178" t="s">
        <v>36</v>
      </c>
      <c r="E882" s="274"/>
      <c r="F882" s="274"/>
      <c r="G882" s="473" t="s">
        <v>315</v>
      </c>
      <c r="H882" s="498">
        <v>1600</v>
      </c>
      <c r="I882" s="166">
        <f t="shared" si="120"/>
        <v>200</v>
      </c>
      <c r="J882" s="90"/>
      <c r="K882" s="274"/>
      <c r="L882" s="279">
        <v>44789</v>
      </c>
      <c r="M882" s="279">
        <v>44824</v>
      </c>
      <c r="N882" s="177" t="s">
        <v>38</v>
      </c>
      <c r="P882" s="78">
        <v>200</v>
      </c>
    </row>
    <row r="883" spans="1:16" s="78" customFormat="1" ht="21.75" customHeight="1" thickBot="1">
      <c r="A883" s="176" t="s">
        <v>57</v>
      </c>
      <c r="B883" s="254" t="s">
        <v>318</v>
      </c>
      <c r="C883" s="254" t="s">
        <v>319</v>
      </c>
      <c r="D883" s="178" t="s">
        <v>36</v>
      </c>
      <c r="E883" s="274"/>
      <c r="F883" s="274"/>
      <c r="G883" s="473" t="s">
        <v>315</v>
      </c>
      <c r="H883" s="498">
        <v>7500</v>
      </c>
      <c r="I883" s="166">
        <f t="shared" si="120"/>
        <v>1500</v>
      </c>
      <c r="J883" s="90"/>
      <c r="K883" s="274"/>
      <c r="L883" s="279">
        <v>44789</v>
      </c>
      <c r="M883" s="279">
        <v>44824</v>
      </c>
      <c r="N883" s="177" t="s">
        <v>38</v>
      </c>
      <c r="P883" s="78">
        <v>1500</v>
      </c>
    </row>
    <row r="884" spans="1:16" s="78" customFormat="1" ht="21.75" customHeight="1" thickBot="1">
      <c r="A884" s="176" t="s">
        <v>57</v>
      </c>
      <c r="B884" s="254" t="s">
        <v>320</v>
      </c>
      <c r="C884" s="254" t="s">
        <v>321</v>
      </c>
      <c r="D884" s="178" t="s">
        <v>36</v>
      </c>
      <c r="E884" s="274"/>
      <c r="F884" s="274"/>
      <c r="G884" s="473" t="s">
        <v>315</v>
      </c>
      <c r="H884" s="498">
        <v>2700</v>
      </c>
      <c r="I884" s="166">
        <f t="shared" si="120"/>
        <v>600</v>
      </c>
      <c r="J884" s="90"/>
      <c r="K884" s="274"/>
      <c r="L884" s="279">
        <v>44789</v>
      </c>
      <c r="M884" s="279">
        <v>44824</v>
      </c>
      <c r="N884" s="177" t="s">
        <v>38</v>
      </c>
      <c r="P884" s="78">
        <v>600</v>
      </c>
    </row>
    <row r="885" spans="1:16" s="78" customFormat="1" ht="21.75" customHeight="1" thickBot="1">
      <c r="A885" s="176" t="s">
        <v>57</v>
      </c>
      <c r="B885" s="254" t="s">
        <v>322</v>
      </c>
      <c r="C885" s="254" t="s">
        <v>323</v>
      </c>
      <c r="D885" s="178" t="s">
        <v>36</v>
      </c>
      <c r="E885" s="274"/>
      <c r="F885" s="274"/>
      <c r="G885" s="473" t="s">
        <v>315</v>
      </c>
      <c r="H885" s="498">
        <v>1800</v>
      </c>
      <c r="I885" s="166">
        <f t="shared" si="120"/>
        <v>0</v>
      </c>
      <c r="J885" s="90"/>
      <c r="K885" s="274"/>
      <c r="L885" s="279">
        <v>44789</v>
      </c>
      <c r="M885" s="279">
        <v>44824</v>
      </c>
      <c r="N885" s="177" t="s">
        <v>38</v>
      </c>
      <c r="P885" s="78">
        <v>0</v>
      </c>
    </row>
    <row r="886" spans="1:16" s="78" customFormat="1" ht="21.75" customHeight="1" thickBot="1">
      <c r="A886" s="176" t="s">
        <v>57</v>
      </c>
      <c r="B886" s="254" t="s">
        <v>324</v>
      </c>
      <c r="C886" s="254" t="s">
        <v>325</v>
      </c>
      <c r="D886" s="178" t="s">
        <v>36</v>
      </c>
      <c r="E886" s="274"/>
      <c r="F886" s="274"/>
      <c r="G886" s="473" t="s">
        <v>315</v>
      </c>
      <c r="H886" s="498">
        <v>1100</v>
      </c>
      <c r="I886" s="166">
        <f t="shared" si="120"/>
        <v>0</v>
      </c>
      <c r="J886" s="90"/>
      <c r="K886" s="274"/>
      <c r="L886" s="279">
        <v>44789</v>
      </c>
      <c r="M886" s="279">
        <v>44824</v>
      </c>
      <c r="N886" s="177" t="s">
        <v>38</v>
      </c>
      <c r="P886" s="78">
        <v>0</v>
      </c>
    </row>
    <row r="887" spans="1:16" s="78" customFormat="1" ht="21.75" customHeight="1" thickBot="1">
      <c r="A887" s="176" t="s">
        <v>57</v>
      </c>
      <c r="B887" s="254" t="s">
        <v>326</v>
      </c>
      <c r="C887" s="254" t="s">
        <v>327</v>
      </c>
      <c r="D887" s="178" t="s">
        <v>36</v>
      </c>
      <c r="E887" s="274"/>
      <c r="F887" s="274"/>
      <c r="G887" s="473" t="s">
        <v>315</v>
      </c>
      <c r="H887" s="498">
        <v>2500</v>
      </c>
      <c r="I887" s="166">
        <f t="shared" si="120"/>
        <v>700</v>
      </c>
      <c r="J887" s="90"/>
      <c r="K887" s="274"/>
      <c r="L887" s="279">
        <v>44789</v>
      </c>
      <c r="M887" s="279">
        <v>44824</v>
      </c>
      <c r="N887" s="177" t="s">
        <v>38</v>
      </c>
      <c r="P887" s="78">
        <v>700</v>
      </c>
    </row>
    <row r="888" spans="1:16" s="78" customFormat="1" ht="21.75" customHeight="1" thickBot="1">
      <c r="A888" s="176" t="s">
        <v>57</v>
      </c>
      <c r="B888" s="254" t="s">
        <v>328</v>
      </c>
      <c r="C888" s="254" t="s">
        <v>329</v>
      </c>
      <c r="D888" s="178" t="s">
        <v>36</v>
      </c>
      <c r="E888" s="274"/>
      <c r="F888" s="274"/>
      <c r="G888" s="473" t="s">
        <v>315</v>
      </c>
      <c r="H888" s="498">
        <v>9200</v>
      </c>
      <c r="I888" s="166">
        <f t="shared" si="120"/>
        <v>2200</v>
      </c>
      <c r="J888" s="90"/>
      <c r="K888" s="274"/>
      <c r="L888" s="279">
        <v>44789</v>
      </c>
      <c r="M888" s="279">
        <v>44824</v>
      </c>
      <c r="N888" s="177" t="s">
        <v>38</v>
      </c>
      <c r="P888" s="78">
        <v>2200</v>
      </c>
    </row>
    <row r="889" spans="1:16" s="78" customFormat="1" ht="21.75" customHeight="1" thickBot="1">
      <c r="A889" s="176" t="s">
        <v>57</v>
      </c>
      <c r="B889" s="254" t="s">
        <v>330</v>
      </c>
      <c r="C889" s="254" t="s">
        <v>331</v>
      </c>
      <c r="D889" s="178" t="s">
        <v>36</v>
      </c>
      <c r="E889" s="274"/>
      <c r="F889" s="274"/>
      <c r="G889" s="473" t="s">
        <v>315</v>
      </c>
      <c r="H889" s="498">
        <v>2800</v>
      </c>
      <c r="I889" s="166">
        <f t="shared" si="120"/>
        <v>0</v>
      </c>
      <c r="J889" s="90"/>
      <c r="K889" s="274"/>
      <c r="L889" s="279">
        <v>44789</v>
      </c>
      <c r="M889" s="279">
        <v>44824</v>
      </c>
      <c r="N889" s="177" t="s">
        <v>38</v>
      </c>
      <c r="P889" s="78">
        <v>0</v>
      </c>
    </row>
    <row r="890" spans="1:16" s="78" customFormat="1" ht="21.75" customHeight="1" thickBot="1">
      <c r="A890" s="176" t="s">
        <v>57</v>
      </c>
      <c r="B890" s="254" t="s">
        <v>332</v>
      </c>
      <c r="C890" s="254" t="s">
        <v>333</v>
      </c>
      <c r="D890" s="178" t="s">
        <v>36</v>
      </c>
      <c r="E890" s="274"/>
      <c r="F890" s="274"/>
      <c r="G890" s="473" t="s">
        <v>315</v>
      </c>
      <c r="H890" s="498">
        <v>1600</v>
      </c>
      <c r="I890" s="166">
        <f t="shared" si="120"/>
        <v>200</v>
      </c>
      <c r="J890" s="90"/>
      <c r="K890" s="274"/>
      <c r="L890" s="279">
        <v>44789</v>
      </c>
      <c r="M890" s="279">
        <v>44824</v>
      </c>
      <c r="N890" s="177" t="s">
        <v>38</v>
      </c>
      <c r="P890" s="78">
        <v>200</v>
      </c>
    </row>
    <row r="891" spans="1:16" s="78" customFormat="1" ht="21.75" customHeight="1" thickBot="1">
      <c r="A891" s="176" t="s">
        <v>57</v>
      </c>
      <c r="B891" s="254" t="s">
        <v>334</v>
      </c>
      <c r="C891" s="254" t="s">
        <v>335</v>
      </c>
      <c r="D891" s="178" t="s">
        <v>36</v>
      </c>
      <c r="E891" s="274"/>
      <c r="F891" s="274"/>
      <c r="G891" s="473" t="s">
        <v>315</v>
      </c>
      <c r="H891" s="498">
        <v>1600</v>
      </c>
      <c r="I891" s="166">
        <f t="shared" si="120"/>
        <v>200</v>
      </c>
      <c r="J891" s="90"/>
      <c r="K891" s="274"/>
      <c r="L891" s="279">
        <v>44789</v>
      </c>
      <c r="M891" s="279">
        <v>44824</v>
      </c>
      <c r="N891" s="177" t="s">
        <v>38</v>
      </c>
      <c r="P891" s="78">
        <v>200</v>
      </c>
    </row>
    <row r="892" spans="1:16" s="78" customFormat="1" ht="21.75" customHeight="1" thickBot="1">
      <c r="A892" s="176" t="s">
        <v>57</v>
      </c>
      <c r="B892" s="255" t="s">
        <v>336</v>
      </c>
      <c r="C892" s="255" t="s">
        <v>337</v>
      </c>
      <c r="D892" s="178" t="s">
        <v>36</v>
      </c>
      <c r="E892" s="274"/>
      <c r="F892" s="274"/>
      <c r="G892" s="473" t="s">
        <v>315</v>
      </c>
      <c r="H892" s="498">
        <v>2500</v>
      </c>
      <c r="I892" s="166">
        <f t="shared" si="120"/>
        <v>700</v>
      </c>
      <c r="J892" s="90"/>
      <c r="K892" s="274"/>
      <c r="L892" s="279">
        <v>44789</v>
      </c>
      <c r="M892" s="279">
        <v>44824</v>
      </c>
      <c r="N892" s="177" t="s">
        <v>38</v>
      </c>
      <c r="P892" s="78">
        <v>700</v>
      </c>
    </row>
    <row r="893" spans="1:16" s="78" customFormat="1" ht="21.75" customHeight="1" thickBot="1">
      <c r="A893" s="176" t="s">
        <v>57</v>
      </c>
      <c r="B893" s="253" t="s">
        <v>338</v>
      </c>
      <c r="C893" s="253" t="s">
        <v>339</v>
      </c>
      <c r="D893" s="178" t="s">
        <v>36</v>
      </c>
      <c r="E893" s="274"/>
      <c r="F893" s="274"/>
      <c r="G893" s="473" t="s">
        <v>315</v>
      </c>
      <c r="H893" s="498">
        <v>10000</v>
      </c>
      <c r="I893" s="166">
        <f t="shared" si="120"/>
        <v>3500</v>
      </c>
      <c r="J893" s="90"/>
      <c r="K893" s="274"/>
      <c r="L893" s="279">
        <v>44789</v>
      </c>
      <c r="M893" s="279">
        <v>44824</v>
      </c>
      <c r="N893" s="177" t="s">
        <v>38</v>
      </c>
      <c r="P893" s="78">
        <v>3500</v>
      </c>
    </row>
    <row r="894" spans="1:16" s="78" customFormat="1" ht="21.75" customHeight="1" thickBot="1">
      <c r="A894" s="176" t="s">
        <v>57</v>
      </c>
      <c r="B894" s="254" t="s">
        <v>340</v>
      </c>
      <c r="C894" s="254" t="s">
        <v>341</v>
      </c>
      <c r="D894" s="178" t="s">
        <v>36</v>
      </c>
      <c r="E894" s="274"/>
      <c r="F894" s="274"/>
      <c r="G894" s="473" t="s">
        <v>315</v>
      </c>
      <c r="H894" s="498">
        <v>4000</v>
      </c>
      <c r="I894" s="166">
        <f t="shared" si="120"/>
        <v>0</v>
      </c>
      <c r="J894" s="90"/>
      <c r="K894" s="274"/>
      <c r="L894" s="279">
        <v>44789</v>
      </c>
      <c r="M894" s="279">
        <v>44824</v>
      </c>
      <c r="N894" s="177" t="s">
        <v>38</v>
      </c>
      <c r="P894" s="78">
        <v>0</v>
      </c>
    </row>
    <row r="895" spans="1:16" s="78" customFormat="1" ht="21.75" customHeight="1" thickBot="1">
      <c r="A895" s="176" t="s">
        <v>57</v>
      </c>
      <c r="B895" s="304" t="s">
        <v>342</v>
      </c>
      <c r="C895" s="304" t="s">
        <v>343</v>
      </c>
      <c r="D895" s="178" t="s">
        <v>36</v>
      </c>
      <c r="E895" s="274"/>
      <c r="F895" s="274"/>
      <c r="G895" s="473" t="s">
        <v>315</v>
      </c>
      <c r="H895" s="498"/>
      <c r="I895" s="166">
        <f t="shared" si="120"/>
        <v>0</v>
      </c>
      <c r="J895" s="90"/>
      <c r="K895" s="274"/>
      <c r="L895" s="279"/>
      <c r="M895" s="279"/>
      <c r="N895" s="177" t="s">
        <v>38</v>
      </c>
      <c r="P895" s="78">
        <v>0</v>
      </c>
    </row>
    <row r="896" spans="1:16" s="78" customFormat="1" ht="21.75" customHeight="1" thickBot="1">
      <c r="A896" s="176" t="s">
        <v>57</v>
      </c>
      <c r="B896" s="254" t="s">
        <v>344</v>
      </c>
      <c r="C896" s="254" t="s">
        <v>343</v>
      </c>
      <c r="D896" s="178" t="s">
        <v>36</v>
      </c>
      <c r="E896" s="274"/>
      <c r="F896" s="274"/>
      <c r="G896" s="473" t="s">
        <v>315</v>
      </c>
      <c r="H896" s="498">
        <v>700</v>
      </c>
      <c r="I896" s="166">
        <f t="shared" si="120"/>
        <v>0</v>
      </c>
      <c r="J896" s="90"/>
      <c r="K896" s="274"/>
      <c r="L896" s="279">
        <v>44789</v>
      </c>
      <c r="M896" s="279">
        <v>44824</v>
      </c>
      <c r="N896" s="177" t="s">
        <v>38</v>
      </c>
      <c r="P896" s="78">
        <v>0</v>
      </c>
    </row>
    <row r="897" spans="1:22" s="78" customFormat="1" ht="21.75" customHeight="1" thickBot="1">
      <c r="A897" s="176" t="s">
        <v>57</v>
      </c>
      <c r="B897" s="254" t="s">
        <v>345</v>
      </c>
      <c r="C897" s="254" t="s">
        <v>346</v>
      </c>
      <c r="D897" s="178" t="s">
        <v>36</v>
      </c>
      <c r="E897" s="274"/>
      <c r="F897" s="274"/>
      <c r="G897" s="473" t="s">
        <v>315</v>
      </c>
      <c r="H897" s="498">
        <v>1000</v>
      </c>
      <c r="I897" s="166">
        <f t="shared" si="120"/>
        <v>0</v>
      </c>
      <c r="J897" s="90"/>
      <c r="K897" s="274"/>
      <c r="L897" s="279">
        <v>44789</v>
      </c>
      <c r="M897" s="279">
        <v>44824</v>
      </c>
      <c r="N897" s="177" t="s">
        <v>38</v>
      </c>
      <c r="P897" s="78">
        <v>0</v>
      </c>
    </row>
    <row r="898" spans="1:22" s="78" customFormat="1" ht="21.75" customHeight="1" thickBot="1">
      <c r="A898" s="176" t="s">
        <v>57</v>
      </c>
      <c r="B898" s="254" t="s">
        <v>347</v>
      </c>
      <c r="C898" s="254" t="s">
        <v>348</v>
      </c>
      <c r="D898" s="178" t="s">
        <v>36</v>
      </c>
      <c r="E898" s="274"/>
      <c r="F898" s="274"/>
      <c r="G898" s="473" t="s">
        <v>315</v>
      </c>
      <c r="H898" s="498">
        <v>1000</v>
      </c>
      <c r="I898" s="166">
        <f t="shared" si="120"/>
        <v>0</v>
      </c>
      <c r="J898" s="90"/>
      <c r="K898" s="274"/>
      <c r="L898" s="279">
        <v>44789</v>
      </c>
      <c r="M898" s="279">
        <v>44824</v>
      </c>
      <c r="N898" s="177" t="s">
        <v>38</v>
      </c>
      <c r="P898" s="78">
        <v>0</v>
      </c>
    </row>
    <row r="899" spans="1:22" s="78" customFormat="1" ht="21.75" customHeight="1" thickBot="1">
      <c r="A899" s="176" t="s">
        <v>57</v>
      </c>
      <c r="B899" s="254" t="s">
        <v>349</v>
      </c>
      <c r="C899" s="254" t="s">
        <v>350</v>
      </c>
      <c r="D899" s="178" t="s">
        <v>36</v>
      </c>
      <c r="E899" s="274"/>
      <c r="F899" s="274"/>
      <c r="G899" s="473" t="s">
        <v>315</v>
      </c>
      <c r="H899" s="498">
        <v>1000</v>
      </c>
      <c r="I899" s="166">
        <f t="shared" si="120"/>
        <v>0</v>
      </c>
      <c r="J899" s="90"/>
      <c r="K899" s="274"/>
      <c r="L899" s="279">
        <v>44789</v>
      </c>
      <c r="M899" s="279">
        <v>44824</v>
      </c>
      <c r="N899" s="177" t="s">
        <v>38</v>
      </c>
      <c r="P899" s="78">
        <v>0</v>
      </c>
    </row>
    <row r="900" spans="1:22" s="78" customFormat="1" ht="21.75" customHeight="1" thickBot="1">
      <c r="A900" s="176" t="s">
        <v>57</v>
      </c>
      <c r="B900" s="301" t="s">
        <v>351</v>
      </c>
      <c r="C900" s="301" t="s">
        <v>352</v>
      </c>
      <c r="D900" s="178" t="s">
        <v>36</v>
      </c>
      <c r="E900" s="274"/>
      <c r="F900" s="274"/>
      <c r="G900" s="473" t="s">
        <v>315</v>
      </c>
      <c r="H900" s="498"/>
      <c r="I900" s="166">
        <f t="shared" si="120"/>
        <v>0</v>
      </c>
      <c r="J900" s="90"/>
      <c r="K900" s="274"/>
      <c r="L900" s="279">
        <v>44789</v>
      </c>
      <c r="M900" s="279">
        <v>44824</v>
      </c>
      <c r="N900" s="177" t="s">
        <v>38</v>
      </c>
    </row>
    <row r="901" spans="1:22" s="78" customFormat="1" ht="21.75" customHeight="1" thickBot="1">
      <c r="A901" s="176" t="s">
        <v>57</v>
      </c>
      <c r="B901" s="254" t="s">
        <v>353</v>
      </c>
      <c r="C901" s="254" t="s">
        <v>352</v>
      </c>
      <c r="D901" s="178" t="s">
        <v>36</v>
      </c>
      <c r="E901" s="274"/>
      <c r="F901" s="274"/>
      <c r="G901" s="473" t="s">
        <v>315</v>
      </c>
      <c r="H901" s="498">
        <v>2200</v>
      </c>
      <c r="I901" s="166">
        <f t="shared" si="120"/>
        <v>0</v>
      </c>
      <c r="J901" s="90"/>
      <c r="K901" s="274"/>
      <c r="L901" s="279">
        <v>44789</v>
      </c>
      <c r="M901" s="279">
        <v>44824</v>
      </c>
      <c r="N901" s="177" t="s">
        <v>38</v>
      </c>
      <c r="P901" s="78">
        <v>0</v>
      </c>
    </row>
    <row r="902" spans="1:22" s="78" customFormat="1" ht="21.75" customHeight="1" thickBot="1">
      <c r="A902" s="176" t="s">
        <v>57</v>
      </c>
      <c r="B902" s="254" t="s">
        <v>354</v>
      </c>
      <c r="C902" s="254" t="s">
        <v>355</v>
      </c>
      <c r="D902" s="178" t="s">
        <v>36</v>
      </c>
      <c r="E902" s="274"/>
      <c r="F902" s="274"/>
      <c r="G902" s="473" t="s">
        <v>315</v>
      </c>
      <c r="H902" s="498"/>
      <c r="I902" s="166">
        <f t="shared" si="120"/>
        <v>0</v>
      </c>
      <c r="J902" s="90"/>
      <c r="K902" s="274"/>
      <c r="L902" s="279">
        <v>44789</v>
      </c>
      <c r="M902" s="279">
        <v>44824</v>
      </c>
      <c r="N902" s="177" t="s">
        <v>38</v>
      </c>
    </row>
    <row r="903" spans="1:22" s="78" customFormat="1" ht="21.75" customHeight="1" thickBot="1">
      <c r="A903" s="176" t="s">
        <v>57</v>
      </c>
      <c r="B903" s="254" t="s">
        <v>356</v>
      </c>
      <c r="C903" s="254" t="s">
        <v>355</v>
      </c>
      <c r="D903" s="178" t="s">
        <v>36</v>
      </c>
      <c r="E903" s="274"/>
      <c r="F903" s="274"/>
      <c r="G903" s="473" t="s">
        <v>315</v>
      </c>
      <c r="H903" s="498">
        <v>1700</v>
      </c>
      <c r="I903" s="166">
        <f t="shared" si="120"/>
        <v>600</v>
      </c>
      <c r="J903" s="90"/>
      <c r="K903" s="274"/>
      <c r="L903" s="279">
        <v>44789</v>
      </c>
      <c r="M903" s="279">
        <v>44824</v>
      </c>
      <c r="N903" s="177" t="s">
        <v>38</v>
      </c>
      <c r="P903" s="78">
        <v>600</v>
      </c>
    </row>
    <row r="904" spans="1:22" s="78" customFormat="1" ht="21.75" customHeight="1" thickBot="1">
      <c r="A904" s="176" t="s">
        <v>57</v>
      </c>
      <c r="B904" s="254" t="s">
        <v>357</v>
      </c>
      <c r="C904" s="254" t="s">
        <v>358</v>
      </c>
      <c r="D904" s="178" t="s">
        <v>36</v>
      </c>
      <c r="E904" s="274"/>
      <c r="F904" s="274"/>
      <c r="G904" s="473" t="s">
        <v>315</v>
      </c>
      <c r="H904" s="498">
        <v>1500</v>
      </c>
      <c r="I904" s="166">
        <f t="shared" si="120"/>
        <v>300</v>
      </c>
      <c r="J904" s="90"/>
      <c r="K904" s="274"/>
      <c r="L904" s="279">
        <v>44789</v>
      </c>
      <c r="M904" s="279">
        <v>44824</v>
      </c>
      <c r="N904" s="177" t="s">
        <v>38</v>
      </c>
      <c r="P904" s="78">
        <v>300</v>
      </c>
    </row>
    <row r="905" spans="1:22" s="78" customFormat="1" ht="21.75" customHeight="1" thickBot="1">
      <c r="A905" s="176" t="s">
        <v>57</v>
      </c>
      <c r="B905" s="302" t="s">
        <v>359</v>
      </c>
      <c r="C905" s="302" t="s">
        <v>360</v>
      </c>
      <c r="D905" s="178" t="s">
        <v>36</v>
      </c>
      <c r="E905" s="274"/>
      <c r="F905" s="274"/>
      <c r="G905" s="473" t="s">
        <v>315</v>
      </c>
      <c r="H905" s="498">
        <v>1000</v>
      </c>
      <c r="I905" s="166">
        <f t="shared" si="120"/>
        <v>300</v>
      </c>
      <c r="J905" s="90"/>
      <c r="K905" s="274"/>
      <c r="L905" s="279">
        <v>44789</v>
      </c>
      <c r="M905" s="279">
        <v>44824</v>
      </c>
      <c r="N905" s="177" t="s">
        <v>38</v>
      </c>
      <c r="P905" s="78">
        <v>300</v>
      </c>
    </row>
    <row r="906" spans="1:22" s="78" customFormat="1" ht="21.75" customHeight="1">
      <c r="A906" s="176" t="s">
        <v>57</v>
      </c>
      <c r="B906" s="303" t="s">
        <v>58</v>
      </c>
      <c r="C906" s="303" t="s">
        <v>59</v>
      </c>
      <c r="D906" s="178" t="s">
        <v>36</v>
      </c>
      <c r="E906" s="274"/>
      <c r="F906" s="274"/>
      <c r="G906" s="473" t="s">
        <v>315</v>
      </c>
      <c r="H906" s="498">
        <v>16500</v>
      </c>
      <c r="I906" s="166">
        <f t="shared" si="120"/>
        <v>3500</v>
      </c>
      <c r="J906" s="90"/>
      <c r="K906" s="274"/>
      <c r="L906" s="279">
        <v>44789</v>
      </c>
      <c r="M906" s="279">
        <v>44824</v>
      </c>
      <c r="N906" s="177" t="s">
        <v>38</v>
      </c>
      <c r="P906" s="78">
        <v>3500</v>
      </c>
    </row>
    <row r="907" spans="1:22" s="78" customFormat="1" ht="21.75" customHeight="1" thickBot="1">
      <c r="A907" s="339" t="s">
        <v>57</v>
      </c>
      <c r="B907" s="274"/>
      <c r="C907" s="274"/>
      <c r="D907" s="178" t="s">
        <v>36</v>
      </c>
      <c r="E907" s="274"/>
      <c r="F907" s="274"/>
      <c r="G907" s="475"/>
      <c r="H907" s="498">
        <f>SUM(H881:H906)</f>
        <v>78400</v>
      </c>
      <c r="I907" s="498">
        <f>SUM(I881:I906)</f>
        <v>15400</v>
      </c>
      <c r="J907" s="272"/>
      <c r="K907" s="274"/>
      <c r="L907" s="274"/>
      <c r="M907" s="274"/>
      <c r="N907" s="177" t="s">
        <v>38</v>
      </c>
    </row>
    <row r="908" spans="1:22" s="78" customFormat="1" ht="21.75" customHeight="1" thickBot="1">
      <c r="A908" s="176" t="s">
        <v>57</v>
      </c>
      <c r="B908" s="254" t="s">
        <v>313</v>
      </c>
      <c r="C908" s="254" t="s">
        <v>314</v>
      </c>
      <c r="D908" s="178" t="s">
        <v>36</v>
      </c>
      <c r="E908" s="274"/>
      <c r="F908" s="274"/>
      <c r="G908" s="473" t="s">
        <v>361</v>
      </c>
      <c r="H908" s="498">
        <v>1700</v>
      </c>
      <c r="I908" s="166">
        <f t="shared" ref="I908:I933" si="121">SUM(O908:X908)</f>
        <v>1700</v>
      </c>
      <c r="J908" s="90"/>
      <c r="K908" s="274"/>
      <c r="L908" s="279">
        <v>44820</v>
      </c>
      <c r="M908" s="279">
        <v>44854</v>
      </c>
      <c r="N908" s="177" t="s">
        <v>38</v>
      </c>
      <c r="Q908" s="78">
        <v>600</v>
      </c>
      <c r="S908" s="78">
        <v>600</v>
      </c>
      <c r="V908" s="78">
        <v>500</v>
      </c>
    </row>
    <row r="909" spans="1:22" s="78" customFormat="1" ht="21.75" customHeight="1" thickBot="1">
      <c r="A909" s="176" t="s">
        <v>57</v>
      </c>
      <c r="B909" s="254" t="s">
        <v>316</v>
      </c>
      <c r="C909" s="254" t="s">
        <v>317</v>
      </c>
      <c r="D909" s="178" t="s">
        <v>36</v>
      </c>
      <c r="E909" s="274"/>
      <c r="F909" s="274"/>
      <c r="G909" s="473" t="s">
        <v>361</v>
      </c>
      <c r="H909" s="498">
        <v>300</v>
      </c>
      <c r="I909" s="166">
        <f t="shared" si="121"/>
        <v>300</v>
      </c>
      <c r="J909" s="90"/>
      <c r="K909" s="274"/>
      <c r="L909" s="279">
        <v>44820</v>
      </c>
      <c r="M909" s="279">
        <v>44854</v>
      </c>
      <c r="N909" s="177" t="s">
        <v>38</v>
      </c>
      <c r="Q909" s="78">
        <v>100</v>
      </c>
      <c r="S909" s="78">
        <v>100</v>
      </c>
      <c r="V909" s="78">
        <v>100</v>
      </c>
    </row>
    <row r="910" spans="1:22" s="78" customFormat="1" ht="21.75" customHeight="1" thickBot="1">
      <c r="A910" s="176" t="s">
        <v>57</v>
      </c>
      <c r="B910" s="254" t="s">
        <v>318</v>
      </c>
      <c r="C910" s="254" t="s">
        <v>319</v>
      </c>
      <c r="D910" s="178" t="s">
        <v>36</v>
      </c>
      <c r="E910" s="274"/>
      <c r="F910" s="274"/>
      <c r="G910" s="473" t="s">
        <v>361</v>
      </c>
      <c r="H910" s="498">
        <v>2100</v>
      </c>
      <c r="I910" s="166">
        <f t="shared" si="121"/>
        <v>2100</v>
      </c>
      <c r="J910" s="90"/>
      <c r="K910" s="274"/>
      <c r="L910" s="279">
        <v>44820</v>
      </c>
      <c r="M910" s="279">
        <v>44854</v>
      </c>
      <c r="N910" s="177" t="s">
        <v>38</v>
      </c>
      <c r="Q910" s="78">
        <v>700</v>
      </c>
      <c r="S910" s="78">
        <v>700</v>
      </c>
      <c r="V910" s="78">
        <v>700</v>
      </c>
    </row>
    <row r="911" spans="1:22" s="78" customFormat="1" ht="21.75" customHeight="1" thickBot="1">
      <c r="A911" s="176" t="s">
        <v>57</v>
      </c>
      <c r="B911" s="254" t="s">
        <v>320</v>
      </c>
      <c r="C911" s="254" t="s">
        <v>321</v>
      </c>
      <c r="D911" s="178" t="s">
        <v>36</v>
      </c>
      <c r="E911" s="274"/>
      <c r="F911" s="274"/>
      <c r="G911" s="473" t="s">
        <v>361</v>
      </c>
      <c r="H911" s="498">
        <v>0</v>
      </c>
      <c r="I911" s="166">
        <f t="shared" si="121"/>
        <v>0</v>
      </c>
      <c r="J911" s="90"/>
      <c r="K911" s="274"/>
      <c r="L911" s="279">
        <v>44820</v>
      </c>
      <c r="M911" s="279">
        <v>44854</v>
      </c>
      <c r="N911" s="177" t="s">
        <v>38</v>
      </c>
      <c r="Q911" s="78">
        <v>0</v>
      </c>
      <c r="S911" s="78">
        <v>0</v>
      </c>
      <c r="V911" s="78">
        <v>0</v>
      </c>
    </row>
    <row r="912" spans="1:22" s="78" customFormat="1" ht="21.75" customHeight="1" thickBot="1">
      <c r="A912" s="176" t="s">
        <v>57</v>
      </c>
      <c r="B912" s="254" t="s">
        <v>322</v>
      </c>
      <c r="C912" s="254" t="s">
        <v>323</v>
      </c>
      <c r="D912" s="178" t="s">
        <v>36</v>
      </c>
      <c r="E912" s="274"/>
      <c r="F912" s="274"/>
      <c r="G912" s="473" t="s">
        <v>361</v>
      </c>
      <c r="H912" s="498">
        <v>0</v>
      </c>
      <c r="I912" s="166">
        <f t="shared" si="121"/>
        <v>0</v>
      </c>
      <c r="J912" s="90"/>
      <c r="K912" s="274"/>
      <c r="L912" s="279">
        <v>44820</v>
      </c>
      <c r="M912" s="279">
        <v>44854</v>
      </c>
      <c r="N912" s="177" t="s">
        <v>38</v>
      </c>
      <c r="Q912" s="78">
        <v>0</v>
      </c>
      <c r="S912" s="78">
        <v>0</v>
      </c>
      <c r="V912" s="78">
        <v>0</v>
      </c>
    </row>
    <row r="913" spans="1:22" s="78" customFormat="1" ht="21.75" customHeight="1" thickBot="1">
      <c r="A913" s="176" t="s">
        <v>57</v>
      </c>
      <c r="B913" s="254" t="s">
        <v>324</v>
      </c>
      <c r="C913" s="254" t="s">
        <v>325</v>
      </c>
      <c r="D913" s="178" t="s">
        <v>36</v>
      </c>
      <c r="E913" s="274"/>
      <c r="F913" s="274"/>
      <c r="G913" s="473" t="s">
        <v>361</v>
      </c>
      <c r="H913" s="498">
        <v>300</v>
      </c>
      <c r="I913" s="166">
        <f t="shared" si="121"/>
        <v>300</v>
      </c>
      <c r="J913" s="90"/>
      <c r="K913" s="274"/>
      <c r="L913" s="279">
        <v>44820</v>
      </c>
      <c r="M913" s="279">
        <v>44854</v>
      </c>
      <c r="N913" s="177" t="s">
        <v>38</v>
      </c>
      <c r="Q913" s="78">
        <v>100</v>
      </c>
      <c r="S913" s="78">
        <v>100</v>
      </c>
      <c r="V913" s="78">
        <v>100</v>
      </c>
    </row>
    <row r="914" spans="1:22" s="78" customFormat="1" ht="21.75" customHeight="1" thickBot="1">
      <c r="A914" s="176" t="s">
        <v>57</v>
      </c>
      <c r="B914" s="254" t="s">
        <v>326</v>
      </c>
      <c r="C914" s="254" t="s">
        <v>327</v>
      </c>
      <c r="D914" s="178" t="s">
        <v>36</v>
      </c>
      <c r="E914" s="274"/>
      <c r="F914" s="274"/>
      <c r="G914" s="473" t="s">
        <v>361</v>
      </c>
      <c r="H914" s="498">
        <v>0</v>
      </c>
      <c r="I914" s="166">
        <f t="shared" si="121"/>
        <v>0</v>
      </c>
      <c r="J914" s="90"/>
      <c r="K914" s="274"/>
      <c r="L914" s="279">
        <v>44820</v>
      </c>
      <c r="M914" s="279">
        <v>44854</v>
      </c>
      <c r="N914" s="177" t="s">
        <v>38</v>
      </c>
      <c r="Q914" s="78">
        <v>0</v>
      </c>
      <c r="S914" s="78">
        <v>0</v>
      </c>
      <c r="V914" s="78">
        <v>0</v>
      </c>
    </row>
    <row r="915" spans="1:22" s="78" customFormat="1" ht="21.75" customHeight="1" thickBot="1">
      <c r="A915" s="176" t="s">
        <v>57</v>
      </c>
      <c r="B915" s="254" t="s">
        <v>328</v>
      </c>
      <c r="C915" s="254" t="s">
        <v>329</v>
      </c>
      <c r="D915" s="178" t="s">
        <v>36</v>
      </c>
      <c r="E915" s="274"/>
      <c r="F915" s="274"/>
      <c r="G915" s="473" t="s">
        <v>361</v>
      </c>
      <c r="H915" s="498">
        <v>0</v>
      </c>
      <c r="I915" s="166">
        <f t="shared" si="121"/>
        <v>0</v>
      </c>
      <c r="J915" s="90"/>
      <c r="K915" s="274"/>
      <c r="L915" s="279">
        <v>44820</v>
      </c>
      <c r="M915" s="279">
        <v>44854</v>
      </c>
      <c r="N915" s="177" t="s">
        <v>38</v>
      </c>
      <c r="Q915" s="78">
        <v>0</v>
      </c>
      <c r="S915" s="78">
        <v>0</v>
      </c>
      <c r="V915" s="78">
        <v>0</v>
      </c>
    </row>
    <row r="916" spans="1:22" s="78" customFormat="1" ht="21.75" customHeight="1" thickBot="1">
      <c r="A916" s="176" t="s">
        <v>57</v>
      </c>
      <c r="B916" s="254" t="s">
        <v>330</v>
      </c>
      <c r="C916" s="254" t="s">
        <v>331</v>
      </c>
      <c r="D916" s="178" t="s">
        <v>36</v>
      </c>
      <c r="E916" s="274"/>
      <c r="F916" s="274"/>
      <c r="G916" s="473" t="s">
        <v>361</v>
      </c>
      <c r="H916" s="498">
        <v>0</v>
      </c>
      <c r="I916" s="166">
        <f t="shared" si="121"/>
        <v>0</v>
      </c>
      <c r="J916" s="90"/>
      <c r="K916" s="274"/>
      <c r="L916" s="279">
        <v>44820</v>
      </c>
      <c r="M916" s="279">
        <v>44854</v>
      </c>
      <c r="N916" s="177" t="s">
        <v>38</v>
      </c>
      <c r="Q916" s="78">
        <v>0</v>
      </c>
      <c r="S916" s="78">
        <v>0</v>
      </c>
      <c r="V916" s="78">
        <v>0</v>
      </c>
    </row>
    <row r="917" spans="1:22" s="78" customFormat="1" ht="21.75" customHeight="1" thickBot="1">
      <c r="A917" s="176" t="s">
        <v>57</v>
      </c>
      <c r="B917" s="254" t="s">
        <v>332</v>
      </c>
      <c r="C917" s="254" t="s">
        <v>333</v>
      </c>
      <c r="D917" s="178" t="s">
        <v>36</v>
      </c>
      <c r="E917" s="274"/>
      <c r="F917" s="274"/>
      <c r="G917" s="473" t="s">
        <v>361</v>
      </c>
      <c r="H917" s="498">
        <v>300</v>
      </c>
      <c r="I917" s="166">
        <f t="shared" si="121"/>
        <v>300</v>
      </c>
      <c r="J917" s="90"/>
      <c r="K917" s="274"/>
      <c r="L917" s="279">
        <v>44820</v>
      </c>
      <c r="M917" s="279">
        <v>44854</v>
      </c>
      <c r="N917" s="177" t="s">
        <v>38</v>
      </c>
      <c r="Q917" s="78">
        <v>100</v>
      </c>
      <c r="S917" s="78">
        <v>100</v>
      </c>
      <c r="V917" s="78">
        <v>100</v>
      </c>
    </row>
    <row r="918" spans="1:22" s="78" customFormat="1" ht="21.75" customHeight="1" thickBot="1">
      <c r="A918" s="176" t="s">
        <v>57</v>
      </c>
      <c r="B918" s="254" t="s">
        <v>334</v>
      </c>
      <c r="C918" s="254" t="s">
        <v>335</v>
      </c>
      <c r="D918" s="178" t="s">
        <v>36</v>
      </c>
      <c r="E918" s="274"/>
      <c r="F918" s="274"/>
      <c r="G918" s="473" t="s">
        <v>361</v>
      </c>
      <c r="H918" s="498">
        <v>0</v>
      </c>
      <c r="I918" s="166">
        <f t="shared" si="121"/>
        <v>0</v>
      </c>
      <c r="J918" s="90"/>
      <c r="K918" s="274"/>
      <c r="L918" s="279">
        <v>44820</v>
      </c>
      <c r="M918" s="279">
        <v>44854</v>
      </c>
      <c r="N918" s="177" t="s">
        <v>38</v>
      </c>
      <c r="Q918" s="78">
        <v>0</v>
      </c>
      <c r="S918" s="78">
        <v>0</v>
      </c>
      <c r="V918" s="78">
        <v>0</v>
      </c>
    </row>
    <row r="919" spans="1:22" s="78" customFormat="1" ht="21.75" customHeight="1" thickBot="1">
      <c r="A919" s="176" t="s">
        <v>57</v>
      </c>
      <c r="B919" s="255" t="s">
        <v>336</v>
      </c>
      <c r="C919" s="255" t="s">
        <v>337</v>
      </c>
      <c r="D919" s="178" t="s">
        <v>36</v>
      </c>
      <c r="E919" s="274"/>
      <c r="F919" s="274"/>
      <c r="G919" s="473" t="s">
        <v>361</v>
      </c>
      <c r="H919" s="498">
        <v>0</v>
      </c>
      <c r="I919" s="166">
        <f t="shared" si="121"/>
        <v>0</v>
      </c>
      <c r="J919" s="90"/>
      <c r="K919" s="274"/>
      <c r="L919" s="279">
        <v>44820</v>
      </c>
      <c r="M919" s="279">
        <v>44854</v>
      </c>
      <c r="N919" s="177" t="s">
        <v>38</v>
      </c>
      <c r="Q919" s="78">
        <v>0</v>
      </c>
      <c r="S919" s="78">
        <v>0</v>
      </c>
      <c r="V919" s="78">
        <v>0</v>
      </c>
    </row>
    <row r="920" spans="1:22" s="78" customFormat="1" ht="21.75" customHeight="1" thickBot="1">
      <c r="A920" s="176" t="s">
        <v>57</v>
      </c>
      <c r="B920" s="253" t="s">
        <v>338</v>
      </c>
      <c r="C920" s="253" t="s">
        <v>339</v>
      </c>
      <c r="D920" s="178" t="s">
        <v>36</v>
      </c>
      <c r="E920" s="274"/>
      <c r="F920" s="274"/>
      <c r="G920" s="473" t="s">
        <v>361</v>
      </c>
      <c r="H920" s="498">
        <v>300</v>
      </c>
      <c r="I920" s="166">
        <f t="shared" si="121"/>
        <v>300</v>
      </c>
      <c r="J920" s="90"/>
      <c r="K920" s="274"/>
      <c r="L920" s="279">
        <v>44820</v>
      </c>
      <c r="M920" s="279">
        <v>44854</v>
      </c>
      <c r="N920" s="177" t="s">
        <v>38</v>
      </c>
      <c r="Q920" s="78">
        <v>100</v>
      </c>
      <c r="S920" s="78">
        <v>100</v>
      </c>
      <c r="V920" s="78">
        <v>100</v>
      </c>
    </row>
    <row r="921" spans="1:22" s="78" customFormat="1" ht="21.75" customHeight="1" thickBot="1">
      <c r="A921" s="176" t="s">
        <v>57</v>
      </c>
      <c r="B921" s="254" t="s">
        <v>340</v>
      </c>
      <c r="C921" s="254" t="s">
        <v>341</v>
      </c>
      <c r="D921" s="178" t="s">
        <v>36</v>
      </c>
      <c r="E921" s="274"/>
      <c r="F921" s="274"/>
      <c r="G921" s="473" t="s">
        <v>362</v>
      </c>
      <c r="H921" s="498">
        <v>10000</v>
      </c>
      <c r="I921" s="166">
        <f t="shared" si="121"/>
        <v>10000</v>
      </c>
      <c r="J921" s="90"/>
      <c r="K921" s="274"/>
      <c r="L921" s="279">
        <v>44820</v>
      </c>
      <c r="M921" s="279">
        <v>44854</v>
      </c>
      <c r="N921" s="177" t="s">
        <v>38</v>
      </c>
      <c r="Q921" s="78">
        <v>3500</v>
      </c>
      <c r="S921" s="78">
        <v>3500</v>
      </c>
      <c r="V921" s="78">
        <v>3000</v>
      </c>
    </row>
    <row r="922" spans="1:22" s="78" customFormat="1" ht="21.75" customHeight="1" thickBot="1">
      <c r="A922" s="176" t="s">
        <v>57</v>
      </c>
      <c r="B922" s="304" t="s">
        <v>342</v>
      </c>
      <c r="C922" s="304" t="s">
        <v>343</v>
      </c>
      <c r="D922" s="178" t="s">
        <v>36</v>
      </c>
      <c r="E922" s="274"/>
      <c r="F922" s="274"/>
      <c r="G922" s="473" t="s">
        <v>362</v>
      </c>
      <c r="H922" s="498">
        <v>0</v>
      </c>
      <c r="I922" s="166">
        <f t="shared" si="121"/>
        <v>0</v>
      </c>
      <c r="J922" s="90"/>
      <c r="K922" s="274"/>
      <c r="L922" s="279">
        <v>44820</v>
      </c>
      <c r="M922" s="279">
        <v>44854</v>
      </c>
      <c r="N922" s="177" t="s">
        <v>38</v>
      </c>
      <c r="Q922" s="78">
        <v>0</v>
      </c>
      <c r="S922" s="78">
        <v>0</v>
      </c>
      <c r="V922" s="78">
        <v>0</v>
      </c>
    </row>
    <row r="923" spans="1:22" s="78" customFormat="1" ht="21.75" customHeight="1" thickBot="1">
      <c r="A923" s="176" t="s">
        <v>57</v>
      </c>
      <c r="B923" s="254" t="s">
        <v>344</v>
      </c>
      <c r="C923" s="254" t="s">
        <v>343</v>
      </c>
      <c r="D923" s="178" t="s">
        <v>36</v>
      </c>
      <c r="E923" s="274"/>
      <c r="F923" s="274"/>
      <c r="G923" s="473" t="s">
        <v>362</v>
      </c>
      <c r="H923" s="498">
        <v>100</v>
      </c>
      <c r="I923" s="166">
        <f t="shared" si="121"/>
        <v>100</v>
      </c>
      <c r="J923" s="90"/>
      <c r="K923" s="274"/>
      <c r="L923" s="279">
        <v>44820</v>
      </c>
      <c r="M923" s="279">
        <v>44854</v>
      </c>
      <c r="N923" s="177" t="s">
        <v>38</v>
      </c>
      <c r="Q923" s="78">
        <v>0</v>
      </c>
      <c r="S923" s="78">
        <v>0</v>
      </c>
      <c r="V923" s="78">
        <v>100</v>
      </c>
    </row>
    <row r="924" spans="1:22" s="78" customFormat="1" ht="21.75" customHeight="1" thickBot="1">
      <c r="A924" s="176" t="s">
        <v>57</v>
      </c>
      <c r="B924" s="254" t="s">
        <v>345</v>
      </c>
      <c r="C924" s="254" t="s">
        <v>346</v>
      </c>
      <c r="D924" s="178" t="s">
        <v>36</v>
      </c>
      <c r="E924" s="274"/>
      <c r="F924" s="274"/>
      <c r="G924" s="473" t="s">
        <v>362</v>
      </c>
      <c r="H924" s="498">
        <v>1200</v>
      </c>
      <c r="I924" s="166">
        <f t="shared" si="121"/>
        <v>1200</v>
      </c>
      <c r="J924" s="90"/>
      <c r="K924" s="274"/>
      <c r="L924" s="279">
        <v>44820</v>
      </c>
      <c r="M924" s="279">
        <v>44854</v>
      </c>
      <c r="N924" s="177" t="s">
        <v>38</v>
      </c>
      <c r="Q924" s="78">
        <v>400</v>
      </c>
      <c r="S924" s="78">
        <v>400</v>
      </c>
      <c r="V924" s="78">
        <v>400</v>
      </c>
    </row>
    <row r="925" spans="1:22" s="78" customFormat="1" ht="21.75" customHeight="1" thickBot="1">
      <c r="A925" s="176" t="s">
        <v>57</v>
      </c>
      <c r="B925" s="254" t="s">
        <v>347</v>
      </c>
      <c r="C925" s="254" t="s">
        <v>348</v>
      </c>
      <c r="D925" s="178" t="s">
        <v>36</v>
      </c>
      <c r="E925" s="274"/>
      <c r="F925" s="274"/>
      <c r="G925" s="473" t="s">
        <v>362</v>
      </c>
      <c r="H925" s="498">
        <v>300</v>
      </c>
      <c r="I925" s="166">
        <f t="shared" si="121"/>
        <v>300</v>
      </c>
      <c r="J925" s="90"/>
      <c r="K925" s="274"/>
      <c r="L925" s="279">
        <v>44820</v>
      </c>
      <c r="M925" s="279">
        <v>44854</v>
      </c>
      <c r="N925" s="177" t="s">
        <v>38</v>
      </c>
      <c r="Q925" s="78">
        <v>100</v>
      </c>
      <c r="S925" s="78">
        <v>100</v>
      </c>
      <c r="V925" s="78">
        <v>100</v>
      </c>
    </row>
    <row r="926" spans="1:22" s="78" customFormat="1" ht="21.75" customHeight="1" thickBot="1">
      <c r="A926" s="176" t="s">
        <v>57</v>
      </c>
      <c r="B926" s="254" t="s">
        <v>349</v>
      </c>
      <c r="C926" s="254" t="s">
        <v>350</v>
      </c>
      <c r="D926" s="178" t="s">
        <v>36</v>
      </c>
      <c r="E926" s="274"/>
      <c r="F926" s="274"/>
      <c r="G926" s="473" t="s">
        <v>362</v>
      </c>
      <c r="H926" s="498">
        <v>600</v>
      </c>
      <c r="I926" s="166">
        <f t="shared" si="121"/>
        <v>600</v>
      </c>
      <c r="J926" s="90"/>
      <c r="K926" s="274"/>
      <c r="L926" s="279">
        <v>44820</v>
      </c>
      <c r="M926" s="279">
        <v>44854</v>
      </c>
      <c r="N926" s="177" t="s">
        <v>38</v>
      </c>
      <c r="Q926" s="78">
        <v>200</v>
      </c>
      <c r="S926" s="78">
        <v>200</v>
      </c>
      <c r="V926" s="78">
        <v>200</v>
      </c>
    </row>
    <row r="927" spans="1:22" s="78" customFormat="1" ht="21.75" customHeight="1" thickBot="1">
      <c r="A927" s="176" t="s">
        <v>57</v>
      </c>
      <c r="B927" s="301" t="s">
        <v>351</v>
      </c>
      <c r="C927" s="301" t="s">
        <v>352</v>
      </c>
      <c r="D927" s="178" t="s">
        <v>36</v>
      </c>
      <c r="E927" s="274"/>
      <c r="F927" s="274"/>
      <c r="G927" s="473" t="s">
        <v>362</v>
      </c>
      <c r="H927" s="498">
        <v>0</v>
      </c>
      <c r="I927" s="166">
        <f t="shared" si="121"/>
        <v>0</v>
      </c>
      <c r="J927" s="90"/>
      <c r="K927" s="274"/>
      <c r="L927" s="279">
        <v>44820</v>
      </c>
      <c r="M927" s="279">
        <v>44854</v>
      </c>
      <c r="N927" s="177" t="s">
        <v>38</v>
      </c>
      <c r="Q927" s="78">
        <v>0</v>
      </c>
      <c r="S927" s="78">
        <v>0</v>
      </c>
      <c r="V927" s="78">
        <v>0</v>
      </c>
    </row>
    <row r="928" spans="1:22" s="78" customFormat="1" ht="21.75" customHeight="1" thickBot="1">
      <c r="A928" s="176" t="s">
        <v>57</v>
      </c>
      <c r="B928" s="254" t="s">
        <v>353</v>
      </c>
      <c r="C928" s="254" t="s">
        <v>352</v>
      </c>
      <c r="D928" s="178" t="s">
        <v>36</v>
      </c>
      <c r="E928" s="274"/>
      <c r="F928" s="274"/>
      <c r="G928" s="473" t="s">
        <v>362</v>
      </c>
      <c r="H928" s="498">
        <v>0</v>
      </c>
      <c r="I928" s="166">
        <f t="shared" si="121"/>
        <v>0</v>
      </c>
      <c r="J928" s="90"/>
      <c r="K928" s="274"/>
      <c r="L928" s="279">
        <v>44820</v>
      </c>
      <c r="M928" s="279">
        <v>44854</v>
      </c>
      <c r="N928" s="177" t="s">
        <v>38</v>
      </c>
      <c r="Q928" s="78">
        <v>0</v>
      </c>
      <c r="S928" s="78">
        <v>0</v>
      </c>
      <c r="V928" s="78">
        <v>0</v>
      </c>
    </row>
    <row r="929" spans="1:30" s="78" customFormat="1" ht="21.75" customHeight="1" thickBot="1">
      <c r="A929" s="176" t="s">
        <v>57</v>
      </c>
      <c r="B929" s="254" t="s">
        <v>354</v>
      </c>
      <c r="C929" s="254" t="s">
        <v>355</v>
      </c>
      <c r="D929" s="178" t="s">
        <v>36</v>
      </c>
      <c r="E929" s="274"/>
      <c r="F929" s="274"/>
      <c r="G929" s="473" t="s">
        <v>362</v>
      </c>
      <c r="H929" s="498"/>
      <c r="I929" s="166">
        <f t="shared" si="121"/>
        <v>0</v>
      </c>
      <c r="J929" s="90"/>
      <c r="K929" s="274"/>
      <c r="L929" s="279">
        <v>44820</v>
      </c>
      <c r="M929" s="279">
        <v>44854</v>
      </c>
      <c r="N929" s="177" t="s">
        <v>38</v>
      </c>
      <c r="Q929" s="78">
        <v>0</v>
      </c>
      <c r="S929" s="78">
        <v>0</v>
      </c>
      <c r="V929" s="78">
        <v>0</v>
      </c>
    </row>
    <row r="930" spans="1:30" s="78" customFormat="1" ht="21.75" customHeight="1" thickBot="1">
      <c r="A930" s="176" t="s">
        <v>57</v>
      </c>
      <c r="B930" s="254" t="s">
        <v>356</v>
      </c>
      <c r="C930" s="254" t="s">
        <v>355</v>
      </c>
      <c r="D930" s="178" t="s">
        <v>36</v>
      </c>
      <c r="E930" s="274"/>
      <c r="F930" s="274"/>
      <c r="G930" s="473" t="s">
        <v>362</v>
      </c>
      <c r="H930" s="498">
        <v>200</v>
      </c>
      <c r="I930" s="166">
        <f t="shared" si="121"/>
        <v>200</v>
      </c>
      <c r="J930" s="90"/>
      <c r="K930" s="274"/>
      <c r="L930" s="279">
        <v>44820</v>
      </c>
      <c r="M930" s="279">
        <v>44854</v>
      </c>
      <c r="N930" s="177" t="s">
        <v>38</v>
      </c>
      <c r="Q930" s="78">
        <v>100</v>
      </c>
      <c r="S930" s="78">
        <v>0</v>
      </c>
      <c r="V930" s="78">
        <v>100</v>
      </c>
    </row>
    <row r="931" spans="1:30" s="78" customFormat="1" ht="21.75" customHeight="1" thickBot="1">
      <c r="A931" s="176" t="s">
        <v>57</v>
      </c>
      <c r="B931" s="254" t="s">
        <v>357</v>
      </c>
      <c r="C931" s="254" t="s">
        <v>358</v>
      </c>
      <c r="D931" s="178" t="s">
        <v>36</v>
      </c>
      <c r="E931" s="274"/>
      <c r="F931" s="274"/>
      <c r="G931" s="473" t="s">
        <v>362</v>
      </c>
      <c r="H931" s="498">
        <v>0</v>
      </c>
      <c r="I931" s="166">
        <f t="shared" si="121"/>
        <v>0</v>
      </c>
      <c r="J931" s="90"/>
      <c r="K931" s="274"/>
      <c r="L931" s="279">
        <v>44820</v>
      </c>
      <c r="M931" s="279">
        <v>44854</v>
      </c>
      <c r="N931" s="177" t="s">
        <v>38</v>
      </c>
      <c r="Q931" s="78">
        <v>0</v>
      </c>
      <c r="S931" s="78">
        <v>0</v>
      </c>
      <c r="V931" s="78">
        <v>0</v>
      </c>
    </row>
    <row r="932" spans="1:30" s="78" customFormat="1" ht="21.75" customHeight="1" thickBot="1">
      <c r="A932" s="176" t="s">
        <v>57</v>
      </c>
      <c r="B932" s="302" t="s">
        <v>359</v>
      </c>
      <c r="C932" s="302" t="s">
        <v>360</v>
      </c>
      <c r="D932" s="178" t="s">
        <v>36</v>
      </c>
      <c r="E932" s="274"/>
      <c r="F932" s="274"/>
      <c r="G932" s="473" t="s">
        <v>362</v>
      </c>
      <c r="H932" s="498">
        <v>400</v>
      </c>
      <c r="I932" s="166">
        <f t="shared" si="121"/>
        <v>400</v>
      </c>
      <c r="J932" s="90"/>
      <c r="K932" s="274"/>
      <c r="L932" s="279">
        <v>44820</v>
      </c>
      <c r="M932" s="279">
        <v>44854</v>
      </c>
      <c r="N932" s="177" t="s">
        <v>38</v>
      </c>
      <c r="Q932" s="78">
        <v>100</v>
      </c>
      <c r="S932" s="78">
        <v>200</v>
      </c>
      <c r="V932" s="78">
        <v>100</v>
      </c>
    </row>
    <row r="933" spans="1:30" s="78" customFormat="1" ht="21.75" customHeight="1">
      <c r="A933" s="176" t="s">
        <v>57</v>
      </c>
      <c r="B933" s="303" t="s">
        <v>58</v>
      </c>
      <c r="C933" s="303" t="s">
        <v>59</v>
      </c>
      <c r="D933" s="178" t="s">
        <v>36</v>
      </c>
      <c r="E933" s="274"/>
      <c r="F933" s="274"/>
      <c r="G933" s="473" t="s">
        <v>362</v>
      </c>
      <c r="H933" s="498">
        <v>5000</v>
      </c>
      <c r="I933" s="166">
        <f t="shared" si="121"/>
        <v>5000</v>
      </c>
      <c r="J933" s="90"/>
      <c r="K933" s="274"/>
      <c r="L933" s="279">
        <v>44820</v>
      </c>
      <c r="M933" s="279">
        <v>44854</v>
      </c>
      <c r="N933" s="177" t="s">
        <v>38</v>
      </c>
      <c r="Q933" s="78">
        <v>1500</v>
      </c>
      <c r="S933" s="78">
        <v>1500</v>
      </c>
      <c r="V933" s="78">
        <v>2000</v>
      </c>
    </row>
    <row r="934" spans="1:30" s="78" customFormat="1" ht="21.75" customHeight="1">
      <c r="A934" s="339" t="s">
        <v>57</v>
      </c>
      <c r="B934" s="274"/>
      <c r="C934" s="274"/>
      <c r="D934" s="178" t="s">
        <v>36</v>
      </c>
      <c r="E934" s="274"/>
      <c r="F934" s="274"/>
      <c r="G934" s="475"/>
      <c r="H934" s="498">
        <f>SUM(H908:H933)</f>
        <v>22800</v>
      </c>
      <c r="I934" s="498">
        <f>SUM(I908:I933)</f>
        <v>22800</v>
      </c>
      <c r="J934" s="272"/>
      <c r="K934" s="274"/>
      <c r="L934" s="274"/>
      <c r="M934" s="274"/>
      <c r="N934" s="177" t="s">
        <v>38</v>
      </c>
    </row>
    <row r="935" spans="1:30" s="78" customFormat="1" ht="21.75" customHeight="1">
      <c r="A935" s="339" t="s">
        <v>57</v>
      </c>
      <c r="B935" s="303" t="s">
        <v>313</v>
      </c>
      <c r="C935" s="340" t="s">
        <v>314</v>
      </c>
      <c r="D935" s="178" t="s">
        <v>36</v>
      </c>
      <c r="E935" s="274"/>
      <c r="F935" s="274"/>
      <c r="G935" s="475" t="s">
        <v>363</v>
      </c>
      <c r="H935" s="484">
        <v>800</v>
      </c>
      <c r="I935" s="166">
        <f t="shared" ref="I935:I958" si="122">SUM(O935:AF935)</f>
        <v>800</v>
      </c>
      <c r="J935" s="90"/>
      <c r="K935" s="303"/>
      <c r="L935" s="279">
        <v>44850</v>
      </c>
      <c r="M935" s="279">
        <v>44883</v>
      </c>
      <c r="N935" s="177" t="s">
        <v>38</v>
      </c>
      <c r="Z935" s="361">
        <v>200</v>
      </c>
      <c r="AC935" s="361">
        <v>200</v>
      </c>
      <c r="AD935" s="361">
        <v>400</v>
      </c>
    </row>
    <row r="936" spans="1:30" s="78" customFormat="1" ht="21.75" customHeight="1">
      <c r="A936" s="339" t="s">
        <v>57</v>
      </c>
      <c r="B936" s="254" t="s">
        <v>316</v>
      </c>
      <c r="C936" s="340" t="s">
        <v>317</v>
      </c>
      <c r="D936" s="178" t="s">
        <v>36</v>
      </c>
      <c r="E936" s="274"/>
      <c r="F936" s="274"/>
      <c r="G936" s="475" t="s">
        <v>363</v>
      </c>
      <c r="H936" s="486">
        <v>1000</v>
      </c>
      <c r="I936" s="166">
        <f t="shared" si="122"/>
        <v>1000</v>
      </c>
      <c r="J936" s="90"/>
      <c r="K936" s="254"/>
      <c r="L936" s="279">
        <v>44850</v>
      </c>
      <c r="M936" s="279">
        <v>44883</v>
      </c>
      <c r="N936" s="177" t="s">
        <v>38</v>
      </c>
      <c r="Z936" s="361">
        <v>300</v>
      </c>
      <c r="AC936" s="361">
        <v>300</v>
      </c>
      <c r="AD936" s="361">
        <v>400</v>
      </c>
    </row>
    <row r="937" spans="1:30" s="78" customFormat="1" ht="21.75" customHeight="1">
      <c r="A937" s="339" t="s">
        <v>57</v>
      </c>
      <c r="B937" s="254" t="s">
        <v>318</v>
      </c>
      <c r="C937" s="340" t="s">
        <v>319</v>
      </c>
      <c r="D937" s="178" t="s">
        <v>36</v>
      </c>
      <c r="E937" s="274"/>
      <c r="F937" s="274"/>
      <c r="G937" s="475" t="s">
        <v>363</v>
      </c>
      <c r="H937" s="486">
        <v>5200</v>
      </c>
      <c r="I937" s="166">
        <f t="shared" si="122"/>
        <v>5200</v>
      </c>
      <c r="J937" s="90"/>
      <c r="K937" s="254"/>
      <c r="L937" s="279">
        <v>44850</v>
      </c>
      <c r="M937" s="279">
        <v>44883</v>
      </c>
      <c r="N937" s="177" t="s">
        <v>38</v>
      </c>
      <c r="Z937" s="361">
        <v>1700</v>
      </c>
      <c r="AC937" s="361">
        <v>1700</v>
      </c>
      <c r="AD937" s="361">
        <v>1800</v>
      </c>
    </row>
    <row r="938" spans="1:30" s="78" customFormat="1" ht="21.75" customHeight="1">
      <c r="A938" s="339" t="s">
        <v>57</v>
      </c>
      <c r="B938" s="254" t="s">
        <v>320</v>
      </c>
      <c r="C938" s="340" t="s">
        <v>321</v>
      </c>
      <c r="D938" s="178" t="s">
        <v>36</v>
      </c>
      <c r="E938" s="274"/>
      <c r="F938" s="274"/>
      <c r="G938" s="475" t="s">
        <v>363</v>
      </c>
      <c r="H938" s="486">
        <v>600</v>
      </c>
      <c r="I938" s="166">
        <f t="shared" si="122"/>
        <v>600</v>
      </c>
      <c r="J938" s="90"/>
      <c r="K938" s="254"/>
      <c r="L938" s="279">
        <v>44850</v>
      </c>
      <c r="M938" s="279">
        <v>44883</v>
      </c>
      <c r="N938" s="177" t="s">
        <v>38</v>
      </c>
      <c r="Z938" s="361">
        <v>200</v>
      </c>
      <c r="AC938" s="361">
        <v>200</v>
      </c>
      <c r="AD938" s="361">
        <v>200</v>
      </c>
    </row>
    <row r="939" spans="1:30" s="78" customFormat="1" ht="21.75" customHeight="1">
      <c r="A939" s="339" t="s">
        <v>57</v>
      </c>
      <c r="B939" s="254" t="s">
        <v>322</v>
      </c>
      <c r="C939" s="340" t="s">
        <v>323</v>
      </c>
      <c r="D939" s="178" t="s">
        <v>36</v>
      </c>
      <c r="E939" s="274"/>
      <c r="F939" s="274"/>
      <c r="G939" s="475" t="s">
        <v>363</v>
      </c>
      <c r="H939" s="486">
        <v>0</v>
      </c>
      <c r="I939" s="166">
        <f t="shared" si="122"/>
        <v>0</v>
      </c>
      <c r="J939" s="90"/>
      <c r="K939" s="254"/>
      <c r="L939" s="279">
        <v>44850</v>
      </c>
      <c r="M939" s="279">
        <v>44883</v>
      </c>
      <c r="N939" s="177" t="s">
        <v>38</v>
      </c>
      <c r="Z939" s="361">
        <v>0</v>
      </c>
      <c r="AC939" s="361">
        <v>0</v>
      </c>
      <c r="AD939" s="361">
        <v>0</v>
      </c>
    </row>
    <row r="940" spans="1:30" s="78" customFormat="1" ht="21.75" customHeight="1">
      <c r="A940" s="339" t="s">
        <v>57</v>
      </c>
      <c r="B940" s="254" t="s">
        <v>324</v>
      </c>
      <c r="C940" s="340" t="s">
        <v>325</v>
      </c>
      <c r="D940" s="178" t="s">
        <v>36</v>
      </c>
      <c r="E940" s="274"/>
      <c r="F940" s="274"/>
      <c r="G940" s="475" t="s">
        <v>363</v>
      </c>
      <c r="H940" s="486">
        <v>800</v>
      </c>
      <c r="I940" s="166">
        <f t="shared" si="122"/>
        <v>800</v>
      </c>
      <c r="J940" s="90"/>
      <c r="K940" s="254"/>
      <c r="L940" s="279">
        <v>44850</v>
      </c>
      <c r="M940" s="279">
        <v>44883</v>
      </c>
      <c r="N940" s="177" t="s">
        <v>38</v>
      </c>
      <c r="Z940" s="361">
        <v>200</v>
      </c>
      <c r="AC940" s="361">
        <v>200</v>
      </c>
      <c r="AD940" s="361">
        <v>400</v>
      </c>
    </row>
    <row r="941" spans="1:30" s="78" customFormat="1" ht="21.75" customHeight="1">
      <c r="A941" s="339" t="s">
        <v>57</v>
      </c>
      <c r="B941" s="254" t="s">
        <v>326</v>
      </c>
      <c r="C941" s="340" t="s">
        <v>327</v>
      </c>
      <c r="D941" s="178" t="s">
        <v>36</v>
      </c>
      <c r="E941" s="274"/>
      <c r="F941" s="274"/>
      <c r="G941" s="475" t="s">
        <v>363</v>
      </c>
      <c r="H941" s="486">
        <v>0</v>
      </c>
      <c r="I941" s="166">
        <f t="shared" si="122"/>
        <v>0</v>
      </c>
      <c r="J941" s="90"/>
      <c r="K941" s="254"/>
      <c r="L941" s="279">
        <v>44850</v>
      </c>
      <c r="M941" s="279">
        <v>44883</v>
      </c>
      <c r="N941" s="177" t="s">
        <v>38</v>
      </c>
      <c r="Z941" s="361">
        <v>0</v>
      </c>
      <c r="AC941" s="361">
        <v>0</v>
      </c>
      <c r="AD941" s="361">
        <v>0</v>
      </c>
    </row>
    <row r="942" spans="1:30" s="78" customFormat="1" ht="21.75" customHeight="1">
      <c r="A942" s="339" t="s">
        <v>57</v>
      </c>
      <c r="B942" s="254" t="s">
        <v>328</v>
      </c>
      <c r="C942" s="340" t="s">
        <v>329</v>
      </c>
      <c r="D942" s="178" t="s">
        <v>36</v>
      </c>
      <c r="E942" s="274"/>
      <c r="F942" s="274"/>
      <c r="G942" s="475" t="s">
        <v>363</v>
      </c>
      <c r="H942" s="486">
        <v>2900</v>
      </c>
      <c r="I942" s="166">
        <f t="shared" si="122"/>
        <v>2900</v>
      </c>
      <c r="J942" s="90"/>
      <c r="K942" s="254"/>
      <c r="L942" s="279">
        <v>44850</v>
      </c>
      <c r="M942" s="279">
        <v>44883</v>
      </c>
      <c r="N942" s="177" t="s">
        <v>38</v>
      </c>
      <c r="Z942" s="361">
        <v>900</v>
      </c>
      <c r="AC942" s="361">
        <v>900</v>
      </c>
      <c r="AD942" s="361">
        <v>1100</v>
      </c>
    </row>
    <row r="943" spans="1:30" s="78" customFormat="1" ht="21.75" customHeight="1">
      <c r="A943" s="339" t="s">
        <v>57</v>
      </c>
      <c r="B943" s="254" t="s">
        <v>330</v>
      </c>
      <c r="C943" s="340" t="s">
        <v>331</v>
      </c>
      <c r="D943" s="178" t="s">
        <v>36</v>
      </c>
      <c r="E943" s="274"/>
      <c r="F943" s="274"/>
      <c r="G943" s="475" t="s">
        <v>363</v>
      </c>
      <c r="H943" s="486">
        <v>700</v>
      </c>
      <c r="I943" s="166">
        <f t="shared" si="122"/>
        <v>700</v>
      </c>
      <c r="J943" s="90"/>
      <c r="K943" s="254"/>
      <c r="L943" s="279">
        <v>44850</v>
      </c>
      <c r="M943" s="279">
        <v>44883</v>
      </c>
      <c r="N943" s="177" t="s">
        <v>38</v>
      </c>
      <c r="Z943" s="361">
        <v>300</v>
      </c>
      <c r="AC943" s="361">
        <v>300</v>
      </c>
      <c r="AD943" s="361">
        <v>100</v>
      </c>
    </row>
    <row r="944" spans="1:30" s="78" customFormat="1" ht="21.75" customHeight="1">
      <c r="A944" s="339" t="s">
        <v>57</v>
      </c>
      <c r="B944" s="254" t="s">
        <v>332</v>
      </c>
      <c r="C944" s="340" t="s">
        <v>333</v>
      </c>
      <c r="D944" s="178" t="s">
        <v>36</v>
      </c>
      <c r="E944" s="274"/>
      <c r="F944" s="274"/>
      <c r="G944" s="475" t="s">
        <v>363</v>
      </c>
      <c r="H944" s="486">
        <v>1000</v>
      </c>
      <c r="I944" s="166">
        <f t="shared" si="122"/>
        <v>1000</v>
      </c>
      <c r="J944" s="90"/>
      <c r="K944" s="254"/>
      <c r="L944" s="279">
        <v>44850</v>
      </c>
      <c r="M944" s="279">
        <v>44883</v>
      </c>
      <c r="N944" s="177" t="s">
        <v>38</v>
      </c>
      <c r="Z944" s="361">
        <v>300</v>
      </c>
      <c r="AC944" s="361">
        <v>300</v>
      </c>
      <c r="AD944" s="361">
        <v>400</v>
      </c>
    </row>
    <row r="945" spans="1:41" s="78" customFormat="1" ht="21.75" customHeight="1">
      <c r="A945" s="339" t="s">
        <v>57</v>
      </c>
      <c r="B945" s="254" t="s">
        <v>334</v>
      </c>
      <c r="C945" s="340" t="s">
        <v>335</v>
      </c>
      <c r="D945" s="178" t="s">
        <v>36</v>
      </c>
      <c r="E945" s="274"/>
      <c r="F945" s="274"/>
      <c r="G945" s="475" t="s">
        <v>363</v>
      </c>
      <c r="H945" s="486">
        <v>600</v>
      </c>
      <c r="I945" s="166">
        <f t="shared" si="122"/>
        <v>600</v>
      </c>
      <c r="J945" s="90"/>
      <c r="K945" s="254"/>
      <c r="L945" s="279">
        <v>44850</v>
      </c>
      <c r="M945" s="279">
        <v>44883</v>
      </c>
      <c r="N945" s="177" t="s">
        <v>38</v>
      </c>
      <c r="Z945" s="361">
        <v>200</v>
      </c>
      <c r="AC945" s="361">
        <v>200</v>
      </c>
      <c r="AD945" s="361">
        <v>200</v>
      </c>
    </row>
    <row r="946" spans="1:41" s="78" customFormat="1" ht="21.75" customHeight="1">
      <c r="A946" s="339" t="s">
        <v>57</v>
      </c>
      <c r="B946" s="302" t="s">
        <v>336</v>
      </c>
      <c r="C946" s="340" t="s">
        <v>337</v>
      </c>
      <c r="D946" s="178" t="s">
        <v>36</v>
      </c>
      <c r="E946" s="274"/>
      <c r="F946" s="274"/>
      <c r="G946" s="475" t="s">
        <v>363</v>
      </c>
      <c r="H946" s="499">
        <v>0</v>
      </c>
      <c r="I946" s="166">
        <f t="shared" si="122"/>
        <v>0</v>
      </c>
      <c r="J946" s="90"/>
      <c r="K946" s="302"/>
      <c r="L946" s="279">
        <v>44850</v>
      </c>
      <c r="M946" s="279">
        <v>44883</v>
      </c>
      <c r="N946" s="177" t="s">
        <v>38</v>
      </c>
      <c r="Z946" s="361">
        <v>0</v>
      </c>
      <c r="AC946" s="361">
        <v>0</v>
      </c>
      <c r="AD946" s="361">
        <v>0</v>
      </c>
    </row>
    <row r="947" spans="1:41" s="78" customFormat="1" ht="21.75" customHeight="1">
      <c r="A947" s="339" t="s">
        <v>57</v>
      </c>
      <c r="B947" s="338" t="s">
        <v>338</v>
      </c>
      <c r="C947" s="340" t="s">
        <v>339</v>
      </c>
      <c r="D947" s="178" t="s">
        <v>36</v>
      </c>
      <c r="E947" s="274"/>
      <c r="F947" s="274"/>
      <c r="G947" s="475" t="s">
        <v>363</v>
      </c>
      <c r="H947" s="482">
        <v>11000</v>
      </c>
      <c r="I947" s="166">
        <f t="shared" si="122"/>
        <v>11000</v>
      </c>
      <c r="J947" s="90"/>
      <c r="K947" s="338"/>
      <c r="L947" s="279">
        <v>44850</v>
      </c>
      <c r="M947" s="279">
        <v>44883</v>
      </c>
      <c r="N947" s="177" t="s">
        <v>38</v>
      </c>
      <c r="Z947" s="361">
        <v>3600</v>
      </c>
      <c r="AC947" s="361">
        <v>3600</v>
      </c>
      <c r="AD947" s="361">
        <v>3800</v>
      </c>
    </row>
    <row r="948" spans="1:41" s="78" customFormat="1" ht="21.75" customHeight="1">
      <c r="A948" s="339" t="s">
        <v>57</v>
      </c>
      <c r="B948" s="278" t="s">
        <v>340</v>
      </c>
      <c r="C948" s="340" t="s">
        <v>341</v>
      </c>
      <c r="D948" s="178" t="s">
        <v>36</v>
      </c>
      <c r="E948" s="274"/>
      <c r="F948" s="274"/>
      <c r="G948" s="475" t="s">
        <v>363</v>
      </c>
      <c r="H948" s="500">
        <v>0</v>
      </c>
      <c r="I948" s="166">
        <f t="shared" si="122"/>
        <v>0</v>
      </c>
      <c r="J948" s="90"/>
      <c r="K948" s="274"/>
      <c r="L948" s="279">
        <v>44850</v>
      </c>
      <c r="M948" s="279">
        <v>44883</v>
      </c>
      <c r="N948" s="177" t="s">
        <v>38</v>
      </c>
      <c r="Z948" s="800">
        <v>0</v>
      </c>
      <c r="AC948" s="800">
        <v>0</v>
      </c>
      <c r="AD948" s="800">
        <v>0</v>
      </c>
    </row>
    <row r="949" spans="1:41" s="78" customFormat="1" ht="21.75" customHeight="1">
      <c r="A949" s="339" t="s">
        <v>57</v>
      </c>
      <c r="B949" s="276" t="s">
        <v>342</v>
      </c>
      <c r="C949" s="340" t="s">
        <v>343</v>
      </c>
      <c r="D949" s="178" t="s">
        <v>36</v>
      </c>
      <c r="E949" s="274"/>
      <c r="F949" s="274"/>
      <c r="G949" s="475" t="s">
        <v>363</v>
      </c>
      <c r="H949" s="500"/>
      <c r="I949" s="166">
        <f t="shared" si="122"/>
        <v>1291</v>
      </c>
      <c r="J949" s="90"/>
      <c r="K949" s="274"/>
      <c r="L949" s="279">
        <v>44850</v>
      </c>
      <c r="M949" s="279">
        <v>44883</v>
      </c>
      <c r="N949" s="177" t="s">
        <v>38</v>
      </c>
      <c r="Z949" s="800">
        <v>1291</v>
      </c>
      <c r="AC949" s="800"/>
      <c r="AD949" s="800"/>
    </row>
    <row r="950" spans="1:41" s="78" customFormat="1" ht="21.75" customHeight="1">
      <c r="A950" s="339" t="s">
        <v>57</v>
      </c>
      <c r="B950" s="276" t="s">
        <v>344</v>
      </c>
      <c r="C950" s="340" t="s">
        <v>343</v>
      </c>
      <c r="D950" s="178" t="s">
        <v>36</v>
      </c>
      <c r="E950" s="274"/>
      <c r="F950" s="274"/>
      <c r="G950" s="475" t="s">
        <v>363</v>
      </c>
      <c r="H950" s="501">
        <v>2100</v>
      </c>
      <c r="I950" s="166">
        <f t="shared" si="122"/>
        <v>809</v>
      </c>
      <c r="J950" s="90"/>
      <c r="K950" s="274"/>
      <c r="L950" s="279">
        <v>44850</v>
      </c>
      <c r="M950" s="279">
        <v>44883</v>
      </c>
      <c r="N950" s="177" t="s">
        <v>38</v>
      </c>
      <c r="Z950" s="800"/>
      <c r="AC950" s="800">
        <v>809</v>
      </c>
      <c r="AD950" s="800"/>
    </row>
    <row r="951" spans="1:41" s="78" customFormat="1" ht="21.75" customHeight="1">
      <c r="A951" s="339" t="s">
        <v>57</v>
      </c>
      <c r="B951" s="276" t="s">
        <v>345</v>
      </c>
      <c r="C951" s="340" t="s">
        <v>346</v>
      </c>
      <c r="D951" s="178" t="s">
        <v>36</v>
      </c>
      <c r="E951" s="274"/>
      <c r="F951" s="274"/>
      <c r="G951" s="475" t="s">
        <v>363</v>
      </c>
      <c r="H951" s="501">
        <v>800</v>
      </c>
      <c r="I951" s="166">
        <f t="shared" si="122"/>
        <v>800</v>
      </c>
      <c r="J951" s="90"/>
      <c r="K951" s="274"/>
      <c r="L951" s="279">
        <v>44850</v>
      </c>
      <c r="M951" s="279">
        <v>44883</v>
      </c>
      <c r="N951" s="177" t="s">
        <v>38</v>
      </c>
      <c r="Z951" s="800">
        <v>200</v>
      </c>
      <c r="AC951" s="800">
        <v>200</v>
      </c>
      <c r="AD951" s="800">
        <v>400</v>
      </c>
    </row>
    <row r="952" spans="1:41" s="78" customFormat="1" ht="21.75" customHeight="1">
      <c r="A952" s="339" t="s">
        <v>57</v>
      </c>
      <c r="B952" s="276" t="s">
        <v>347</v>
      </c>
      <c r="C952" s="340" t="s">
        <v>348</v>
      </c>
      <c r="D952" s="178" t="s">
        <v>36</v>
      </c>
      <c r="E952" s="274"/>
      <c r="F952" s="274"/>
      <c r="G952" s="475" t="s">
        <v>363</v>
      </c>
      <c r="H952" s="501">
        <v>300</v>
      </c>
      <c r="I952" s="166">
        <f t="shared" si="122"/>
        <v>300</v>
      </c>
      <c r="J952" s="90"/>
      <c r="K952" s="274"/>
      <c r="L952" s="279">
        <v>44850</v>
      </c>
      <c r="M952" s="279">
        <v>44883</v>
      </c>
      <c r="N952" s="177" t="s">
        <v>38</v>
      </c>
      <c r="Z952" s="800">
        <v>100</v>
      </c>
      <c r="AC952" s="800">
        <v>100</v>
      </c>
      <c r="AD952" s="800">
        <v>100</v>
      </c>
    </row>
    <row r="953" spans="1:41" s="78" customFormat="1" ht="21.75" customHeight="1">
      <c r="A953" s="339" t="s">
        <v>57</v>
      </c>
      <c r="B953" s="276" t="s">
        <v>349</v>
      </c>
      <c r="C953" s="340" t="s">
        <v>350</v>
      </c>
      <c r="D953" s="178" t="s">
        <v>36</v>
      </c>
      <c r="E953" s="274"/>
      <c r="F953" s="274"/>
      <c r="G953" s="475" t="s">
        <v>363</v>
      </c>
      <c r="H953" s="501">
        <v>800</v>
      </c>
      <c r="I953" s="166">
        <f t="shared" si="122"/>
        <v>800</v>
      </c>
      <c r="J953" s="90"/>
      <c r="K953" s="274"/>
      <c r="L953" s="279">
        <v>44850</v>
      </c>
      <c r="M953" s="279">
        <v>44883</v>
      </c>
      <c r="N953" s="177" t="s">
        <v>38</v>
      </c>
      <c r="Z953" s="800">
        <v>200</v>
      </c>
      <c r="AC953" s="800">
        <v>200</v>
      </c>
      <c r="AD953" s="800">
        <v>400</v>
      </c>
    </row>
    <row r="954" spans="1:41" s="78" customFormat="1" ht="21.75" customHeight="1">
      <c r="A954" s="339" t="s">
        <v>57</v>
      </c>
      <c r="B954" s="276" t="s">
        <v>353</v>
      </c>
      <c r="C954" s="340" t="s">
        <v>352</v>
      </c>
      <c r="D954" s="178" t="s">
        <v>36</v>
      </c>
      <c r="E954" s="274"/>
      <c r="F954" s="274"/>
      <c r="G954" s="475" t="s">
        <v>363</v>
      </c>
      <c r="H954" s="501">
        <v>1800</v>
      </c>
      <c r="I954" s="166">
        <f t="shared" si="122"/>
        <v>1800</v>
      </c>
      <c r="J954" s="90"/>
      <c r="K954" s="274"/>
      <c r="L954" s="279">
        <v>44850</v>
      </c>
      <c r="M954" s="279">
        <v>44883</v>
      </c>
      <c r="N954" s="177" t="s">
        <v>38</v>
      </c>
      <c r="Z954" s="800">
        <v>600</v>
      </c>
      <c r="AC954" s="800">
        <v>600</v>
      </c>
      <c r="AD954" s="800">
        <v>600</v>
      </c>
    </row>
    <row r="955" spans="1:41" s="78" customFormat="1" ht="21.75" customHeight="1">
      <c r="A955" s="339" t="s">
        <v>57</v>
      </c>
      <c r="B955" s="276" t="s">
        <v>356</v>
      </c>
      <c r="C955" s="340" t="s">
        <v>355</v>
      </c>
      <c r="D955" s="178" t="s">
        <v>36</v>
      </c>
      <c r="E955" s="274"/>
      <c r="F955" s="274"/>
      <c r="G955" s="475" t="s">
        <v>363</v>
      </c>
      <c r="H955" s="501">
        <v>700</v>
      </c>
      <c r="I955" s="166">
        <f t="shared" si="122"/>
        <v>700</v>
      </c>
      <c r="J955" s="90"/>
      <c r="K955" s="274"/>
      <c r="L955" s="279">
        <v>44850</v>
      </c>
      <c r="M955" s="279">
        <v>44883</v>
      </c>
      <c r="N955" s="177" t="s">
        <v>38</v>
      </c>
      <c r="Z955" s="800">
        <v>200</v>
      </c>
      <c r="AC955" s="800">
        <v>200</v>
      </c>
      <c r="AD955" s="800">
        <v>300</v>
      </c>
    </row>
    <row r="956" spans="1:41" s="78" customFormat="1" ht="21.75" customHeight="1">
      <c r="A956" s="339" t="s">
        <v>57</v>
      </c>
      <c r="B956" s="276" t="s">
        <v>357</v>
      </c>
      <c r="C956" s="340" t="s">
        <v>358</v>
      </c>
      <c r="D956" s="178" t="s">
        <v>36</v>
      </c>
      <c r="E956" s="274"/>
      <c r="F956" s="274"/>
      <c r="G956" s="475" t="s">
        <v>363</v>
      </c>
      <c r="H956" s="501">
        <v>900</v>
      </c>
      <c r="I956" s="166">
        <f t="shared" si="122"/>
        <v>900</v>
      </c>
      <c r="J956" s="90"/>
      <c r="K956" s="274"/>
      <c r="L956" s="279">
        <v>44850</v>
      </c>
      <c r="M956" s="279">
        <v>44883</v>
      </c>
      <c r="N956" s="177" t="s">
        <v>38</v>
      </c>
      <c r="Z956" s="800">
        <v>300</v>
      </c>
      <c r="AC956" s="800">
        <v>300</v>
      </c>
      <c r="AD956" s="800">
        <v>300</v>
      </c>
    </row>
    <row r="957" spans="1:41" s="78" customFormat="1" ht="21.75" customHeight="1">
      <c r="A957" s="339" t="s">
        <v>57</v>
      </c>
      <c r="B957" s="277" t="s">
        <v>359</v>
      </c>
      <c r="C957" s="340" t="s">
        <v>360</v>
      </c>
      <c r="D957" s="178" t="s">
        <v>36</v>
      </c>
      <c r="E957" s="274"/>
      <c r="F957" s="274"/>
      <c r="G957" s="475" t="s">
        <v>363</v>
      </c>
      <c r="H957" s="502">
        <v>600</v>
      </c>
      <c r="I957" s="166">
        <f t="shared" si="122"/>
        <v>600</v>
      </c>
      <c r="J957" s="90"/>
      <c r="K957" s="274"/>
      <c r="L957" s="279">
        <v>44850</v>
      </c>
      <c r="M957" s="279">
        <v>44883</v>
      </c>
      <c r="N957" s="177" t="s">
        <v>38</v>
      </c>
      <c r="Z957" s="800">
        <v>200</v>
      </c>
      <c r="AC957" s="800">
        <v>200</v>
      </c>
      <c r="AD957" s="800">
        <v>200</v>
      </c>
    </row>
    <row r="958" spans="1:41" s="78" customFormat="1" ht="21.75" customHeight="1">
      <c r="A958" s="339" t="s">
        <v>57</v>
      </c>
      <c r="B958" s="341" t="s">
        <v>58</v>
      </c>
      <c r="C958" s="340" t="s">
        <v>59</v>
      </c>
      <c r="D958" s="178" t="s">
        <v>36</v>
      </c>
      <c r="E958" s="274"/>
      <c r="F958" s="274"/>
      <c r="G958" s="475" t="s">
        <v>363</v>
      </c>
      <c r="H958" s="503">
        <v>7600</v>
      </c>
      <c r="I958" s="166">
        <f t="shared" si="122"/>
        <v>7600</v>
      </c>
      <c r="J958" s="90"/>
      <c r="K958" s="274"/>
      <c r="L958" s="279">
        <v>44850</v>
      </c>
      <c r="M958" s="279">
        <v>44883</v>
      </c>
      <c r="N958" s="177" t="s">
        <v>38</v>
      </c>
      <c r="Z958" s="800">
        <v>2500</v>
      </c>
      <c r="AC958" s="800">
        <v>2500</v>
      </c>
      <c r="AD958" s="800">
        <v>2600</v>
      </c>
    </row>
    <row r="959" spans="1:41" s="78" customFormat="1" ht="21.75" customHeight="1">
      <c r="A959" s="339" t="s">
        <v>57</v>
      </c>
      <c r="B959" s="274"/>
      <c r="C959" s="274"/>
      <c r="D959" s="178" t="s">
        <v>36</v>
      </c>
      <c r="E959" s="274"/>
      <c r="F959" s="274"/>
      <c r="G959" s="475"/>
      <c r="H959" s="498">
        <f>SUM(H935:H958)</f>
        <v>40200</v>
      </c>
      <c r="I959" s="498">
        <f>SUM(I935:I958)</f>
        <v>40200</v>
      </c>
      <c r="J959" s="272"/>
      <c r="K959" s="274"/>
      <c r="L959" s="274"/>
      <c r="M959" s="274"/>
      <c r="N959" s="177" t="s">
        <v>38</v>
      </c>
    </row>
    <row r="960" spans="1:41" s="78" customFormat="1" ht="21.75" customHeight="1">
      <c r="A960" s="339" t="s">
        <v>57</v>
      </c>
      <c r="B960" s="338" t="s">
        <v>322</v>
      </c>
      <c r="C960" s="338" t="s">
        <v>323</v>
      </c>
      <c r="D960" s="178" t="s">
        <v>36</v>
      </c>
      <c r="E960" s="274"/>
      <c r="F960" s="274"/>
      <c r="G960" s="475" t="s">
        <v>364</v>
      </c>
      <c r="H960" s="498">
        <v>0</v>
      </c>
      <c r="I960" s="166">
        <f t="shared" ref="I960:I982" si="123">SUM(O960:AO960)</f>
        <v>0</v>
      </c>
      <c r="J960" s="90"/>
      <c r="K960" s="274"/>
      <c r="L960" s="279">
        <v>44880</v>
      </c>
      <c r="M960" s="279">
        <v>44916</v>
      </c>
      <c r="N960" s="177" t="s">
        <v>38</v>
      </c>
      <c r="AK960" s="338">
        <v>0</v>
      </c>
      <c r="AM960" s="338">
        <v>0</v>
      </c>
      <c r="AO960" s="338">
        <v>0</v>
      </c>
    </row>
    <row r="961" spans="1:41" s="78" customFormat="1" ht="21.75" customHeight="1">
      <c r="A961" s="339" t="s">
        <v>57</v>
      </c>
      <c r="B961" s="338" t="s">
        <v>338</v>
      </c>
      <c r="C961" s="338" t="s">
        <v>339</v>
      </c>
      <c r="D961" s="178" t="s">
        <v>36</v>
      </c>
      <c r="E961" s="274"/>
      <c r="F961" s="274"/>
      <c r="G961" s="475" t="s">
        <v>364</v>
      </c>
      <c r="H961" s="498">
        <v>0</v>
      </c>
      <c r="I961" s="166">
        <f t="shared" si="123"/>
        <v>0</v>
      </c>
      <c r="J961" s="90"/>
      <c r="K961" s="274"/>
      <c r="L961" s="279">
        <v>44880</v>
      </c>
      <c r="M961" s="279">
        <v>44916</v>
      </c>
      <c r="N961" s="177" t="s">
        <v>38</v>
      </c>
      <c r="AK961" s="338">
        <v>0</v>
      </c>
      <c r="AM961" s="338">
        <v>0</v>
      </c>
      <c r="AO961" s="338">
        <v>0</v>
      </c>
    </row>
    <row r="962" spans="1:41" s="78" customFormat="1" ht="21.75" customHeight="1">
      <c r="A962" s="339" t="s">
        <v>57</v>
      </c>
      <c r="B962" s="338" t="s">
        <v>313</v>
      </c>
      <c r="C962" s="338" t="s">
        <v>314</v>
      </c>
      <c r="D962" s="178" t="s">
        <v>36</v>
      </c>
      <c r="E962" s="274"/>
      <c r="F962" s="274"/>
      <c r="G962" s="475" t="s">
        <v>364</v>
      </c>
      <c r="H962" s="498">
        <v>0</v>
      </c>
      <c r="I962" s="166">
        <f t="shared" si="123"/>
        <v>0</v>
      </c>
      <c r="J962" s="272"/>
      <c r="K962" s="274"/>
      <c r="L962" s="279">
        <v>44880</v>
      </c>
      <c r="M962" s="279">
        <v>44916</v>
      </c>
      <c r="N962" s="177" t="s">
        <v>38</v>
      </c>
      <c r="AK962" s="338">
        <v>0</v>
      </c>
      <c r="AM962" s="338">
        <v>0</v>
      </c>
      <c r="AO962" s="338">
        <v>0</v>
      </c>
    </row>
    <row r="963" spans="1:41" s="78" customFormat="1" ht="21.75" customHeight="1">
      <c r="A963" s="339" t="s">
        <v>57</v>
      </c>
      <c r="B963" s="338" t="s">
        <v>318</v>
      </c>
      <c r="C963" s="338" t="s">
        <v>319</v>
      </c>
      <c r="D963" s="178" t="s">
        <v>36</v>
      </c>
      <c r="E963" s="274"/>
      <c r="F963" s="274"/>
      <c r="G963" s="475" t="s">
        <v>364</v>
      </c>
      <c r="H963" s="498">
        <v>3800</v>
      </c>
      <c r="I963" s="166">
        <f t="shared" si="123"/>
        <v>3800</v>
      </c>
      <c r="J963" s="272"/>
      <c r="K963" s="274"/>
      <c r="L963" s="279">
        <v>44880</v>
      </c>
      <c r="M963" s="279">
        <v>44916</v>
      </c>
      <c r="N963" s="177" t="s">
        <v>38</v>
      </c>
      <c r="AK963" s="338">
        <v>1300</v>
      </c>
      <c r="AM963" s="338">
        <v>1200</v>
      </c>
      <c r="AO963" s="338">
        <v>1300</v>
      </c>
    </row>
    <row r="964" spans="1:41" s="78" customFormat="1" ht="21.75" customHeight="1">
      <c r="A964" s="339" t="s">
        <v>57</v>
      </c>
      <c r="B964" s="338" t="s">
        <v>320</v>
      </c>
      <c r="C964" s="338" t="s">
        <v>321</v>
      </c>
      <c r="D964" s="178" t="s">
        <v>36</v>
      </c>
      <c r="E964" s="274"/>
      <c r="F964" s="274"/>
      <c r="G964" s="475" t="s">
        <v>364</v>
      </c>
      <c r="H964" s="498">
        <v>500</v>
      </c>
      <c r="I964" s="166">
        <f t="shared" si="123"/>
        <v>500</v>
      </c>
      <c r="J964" s="272"/>
      <c r="K964" s="274"/>
      <c r="L964" s="279">
        <v>44880</v>
      </c>
      <c r="M964" s="279">
        <v>44916</v>
      </c>
      <c r="N964" s="177" t="s">
        <v>38</v>
      </c>
      <c r="AK964" s="338">
        <v>100</v>
      </c>
      <c r="AM964" s="338">
        <v>200</v>
      </c>
      <c r="AO964" s="338">
        <v>200</v>
      </c>
    </row>
    <row r="965" spans="1:41" s="78" customFormat="1" ht="21.75" customHeight="1">
      <c r="A965" s="339" t="s">
        <v>57</v>
      </c>
      <c r="B965" s="338" t="s">
        <v>316</v>
      </c>
      <c r="C965" s="338" t="s">
        <v>317</v>
      </c>
      <c r="D965" s="178" t="s">
        <v>36</v>
      </c>
      <c r="E965" s="274"/>
      <c r="F965" s="274"/>
      <c r="G965" s="475" t="s">
        <v>364</v>
      </c>
      <c r="H965" s="498">
        <v>500</v>
      </c>
      <c r="I965" s="166">
        <f t="shared" si="123"/>
        <v>500</v>
      </c>
      <c r="J965" s="272"/>
      <c r="K965" s="274"/>
      <c r="L965" s="279">
        <v>44880</v>
      </c>
      <c r="M965" s="279">
        <v>44916</v>
      </c>
      <c r="N965" s="177" t="s">
        <v>38</v>
      </c>
      <c r="AK965" s="338">
        <v>100</v>
      </c>
      <c r="AM965" s="338">
        <v>100</v>
      </c>
      <c r="AO965" s="338">
        <v>300</v>
      </c>
    </row>
    <row r="966" spans="1:41" s="78" customFormat="1" ht="21.75" customHeight="1">
      <c r="A966" s="339" t="s">
        <v>57</v>
      </c>
      <c r="B966" s="338" t="s">
        <v>324</v>
      </c>
      <c r="C966" s="338" t="s">
        <v>325</v>
      </c>
      <c r="D966" s="178" t="s">
        <v>36</v>
      </c>
      <c r="E966" s="274"/>
      <c r="F966" s="274"/>
      <c r="G966" s="475" t="s">
        <v>364</v>
      </c>
      <c r="H966" s="498">
        <v>0</v>
      </c>
      <c r="I966" s="166">
        <f t="shared" si="123"/>
        <v>0</v>
      </c>
      <c r="J966" s="272"/>
      <c r="K966" s="274"/>
      <c r="L966" s="279">
        <v>44880</v>
      </c>
      <c r="M966" s="279">
        <v>44916</v>
      </c>
      <c r="N966" s="177" t="s">
        <v>38</v>
      </c>
      <c r="AK966" s="338">
        <v>0</v>
      </c>
      <c r="AM966" s="338">
        <v>0</v>
      </c>
      <c r="AO966" s="338">
        <v>0</v>
      </c>
    </row>
    <row r="967" spans="1:41" s="78" customFormat="1" ht="21.75" customHeight="1">
      <c r="A967" s="339" t="s">
        <v>57</v>
      </c>
      <c r="B967" s="338" t="s">
        <v>326</v>
      </c>
      <c r="C967" s="338" t="s">
        <v>327</v>
      </c>
      <c r="D967" s="178" t="s">
        <v>36</v>
      </c>
      <c r="E967" s="274"/>
      <c r="F967" s="274"/>
      <c r="G967" s="475" t="s">
        <v>364</v>
      </c>
      <c r="H967" s="498">
        <v>0</v>
      </c>
      <c r="I967" s="166">
        <f t="shared" si="123"/>
        <v>0</v>
      </c>
      <c r="J967" s="272"/>
      <c r="K967" s="274"/>
      <c r="L967" s="279">
        <v>44880</v>
      </c>
      <c r="M967" s="279">
        <v>44916</v>
      </c>
      <c r="N967" s="177" t="s">
        <v>38</v>
      </c>
      <c r="AK967" s="338">
        <v>0</v>
      </c>
      <c r="AM967" s="338">
        <v>0</v>
      </c>
      <c r="AO967" s="338">
        <v>0</v>
      </c>
    </row>
    <row r="968" spans="1:41" s="78" customFormat="1" ht="21.75" customHeight="1">
      <c r="A968" s="339" t="s">
        <v>57</v>
      </c>
      <c r="B968" s="338" t="s">
        <v>328</v>
      </c>
      <c r="C968" s="338" t="s">
        <v>329</v>
      </c>
      <c r="D968" s="178" t="s">
        <v>36</v>
      </c>
      <c r="E968" s="274"/>
      <c r="F968" s="274"/>
      <c r="G968" s="475" t="s">
        <v>364</v>
      </c>
      <c r="H968" s="498">
        <v>1700</v>
      </c>
      <c r="I968" s="166">
        <f t="shared" si="123"/>
        <v>1700</v>
      </c>
      <c r="J968" s="272"/>
      <c r="K968" s="274"/>
      <c r="L968" s="279">
        <v>44880</v>
      </c>
      <c r="M968" s="279">
        <v>44916</v>
      </c>
      <c r="N968" s="177" t="s">
        <v>38</v>
      </c>
      <c r="AK968" s="338">
        <v>600</v>
      </c>
      <c r="AM968" s="338">
        <v>600</v>
      </c>
      <c r="AO968" s="338">
        <v>500</v>
      </c>
    </row>
    <row r="969" spans="1:41" s="78" customFormat="1" ht="21.75" customHeight="1">
      <c r="A969" s="339" t="s">
        <v>57</v>
      </c>
      <c r="B969" s="338" t="s">
        <v>330</v>
      </c>
      <c r="C969" s="338" t="s">
        <v>331</v>
      </c>
      <c r="D969" s="178" t="s">
        <v>36</v>
      </c>
      <c r="E969" s="274"/>
      <c r="F969" s="274"/>
      <c r="G969" s="475" t="s">
        <v>364</v>
      </c>
      <c r="H969" s="498">
        <v>1100</v>
      </c>
      <c r="I969" s="166">
        <f t="shared" si="123"/>
        <v>1100</v>
      </c>
      <c r="J969" s="272"/>
      <c r="K969" s="274"/>
      <c r="L969" s="279">
        <v>44880</v>
      </c>
      <c r="M969" s="279">
        <v>44916</v>
      </c>
      <c r="N969" s="177" t="s">
        <v>38</v>
      </c>
      <c r="AK969" s="338">
        <v>300</v>
      </c>
      <c r="AM969" s="338">
        <v>300</v>
      </c>
      <c r="AO969" s="338">
        <v>500</v>
      </c>
    </row>
    <row r="970" spans="1:41" s="78" customFormat="1" ht="21.75" customHeight="1">
      <c r="A970" s="339" t="s">
        <v>57</v>
      </c>
      <c r="B970" s="338" t="s">
        <v>332</v>
      </c>
      <c r="C970" s="338" t="s">
        <v>333</v>
      </c>
      <c r="D970" s="178" t="s">
        <v>36</v>
      </c>
      <c r="E970" s="274"/>
      <c r="F970" s="274"/>
      <c r="G970" s="475" t="s">
        <v>364</v>
      </c>
      <c r="H970" s="498">
        <v>500</v>
      </c>
      <c r="I970" s="166">
        <f t="shared" si="123"/>
        <v>500</v>
      </c>
      <c r="J970" s="272"/>
      <c r="K970" s="274"/>
      <c r="L970" s="279">
        <v>44880</v>
      </c>
      <c r="M970" s="279">
        <v>44916</v>
      </c>
      <c r="N970" s="177" t="s">
        <v>38</v>
      </c>
      <c r="AK970" s="338">
        <v>100</v>
      </c>
      <c r="AM970" s="338">
        <v>100</v>
      </c>
      <c r="AO970" s="338">
        <v>300</v>
      </c>
    </row>
    <row r="971" spans="1:41" s="78" customFormat="1" ht="21.75" customHeight="1">
      <c r="A971" s="339" t="s">
        <v>57</v>
      </c>
      <c r="B971" s="338" t="s">
        <v>334</v>
      </c>
      <c r="C971" s="338" t="s">
        <v>335</v>
      </c>
      <c r="D971" s="178" t="s">
        <v>36</v>
      </c>
      <c r="E971" s="274"/>
      <c r="F971" s="274"/>
      <c r="G971" s="475" t="s">
        <v>364</v>
      </c>
      <c r="H971" s="498">
        <v>0</v>
      </c>
      <c r="I971" s="166">
        <f t="shared" si="123"/>
        <v>0</v>
      </c>
      <c r="J971" s="272"/>
      <c r="K971" s="274"/>
      <c r="L971" s="279">
        <v>44880</v>
      </c>
      <c r="M971" s="279">
        <v>44916</v>
      </c>
      <c r="N971" s="177" t="s">
        <v>38</v>
      </c>
      <c r="AK971" s="338">
        <v>0</v>
      </c>
      <c r="AM971" s="338">
        <v>0</v>
      </c>
      <c r="AO971" s="338">
        <v>0</v>
      </c>
    </row>
    <row r="972" spans="1:41" s="78" customFormat="1" ht="21.75" customHeight="1">
      <c r="A972" s="339" t="s">
        <v>57</v>
      </c>
      <c r="B972" s="338" t="s">
        <v>336</v>
      </c>
      <c r="C972" s="338" t="s">
        <v>337</v>
      </c>
      <c r="D972" s="178" t="s">
        <v>36</v>
      </c>
      <c r="E972" s="274"/>
      <c r="F972" s="274"/>
      <c r="G972" s="475" t="s">
        <v>364</v>
      </c>
      <c r="H972" s="498">
        <v>0</v>
      </c>
      <c r="I972" s="166">
        <f t="shared" si="123"/>
        <v>0</v>
      </c>
      <c r="J972" s="272"/>
      <c r="K972" s="274"/>
      <c r="L972" s="279">
        <v>44880</v>
      </c>
      <c r="M972" s="279">
        <v>44916</v>
      </c>
      <c r="N972" s="177" t="s">
        <v>38</v>
      </c>
      <c r="AK972" s="338">
        <v>0</v>
      </c>
      <c r="AM972" s="338">
        <v>0</v>
      </c>
      <c r="AO972" s="338">
        <v>0</v>
      </c>
    </row>
    <row r="973" spans="1:41" s="78" customFormat="1" ht="21.75" customHeight="1">
      <c r="A973" s="339" t="s">
        <v>57</v>
      </c>
      <c r="B973" s="338" t="s">
        <v>353</v>
      </c>
      <c r="C973" s="341" t="s">
        <v>352</v>
      </c>
      <c r="D973" s="178" t="s">
        <v>36</v>
      </c>
      <c r="E973" s="274"/>
      <c r="F973" s="274"/>
      <c r="G973" s="475" t="s">
        <v>364</v>
      </c>
      <c r="H973" s="498">
        <v>700</v>
      </c>
      <c r="I973" s="166">
        <f t="shared" si="123"/>
        <v>700</v>
      </c>
      <c r="J973" s="272"/>
      <c r="K973" s="274"/>
      <c r="L973" s="279">
        <v>44880</v>
      </c>
      <c r="M973" s="279">
        <v>44916</v>
      </c>
      <c r="N973" s="177" t="s">
        <v>38</v>
      </c>
      <c r="AK973" s="338">
        <v>200</v>
      </c>
      <c r="AM973" s="338">
        <v>200</v>
      </c>
      <c r="AO973" s="338">
        <v>300</v>
      </c>
    </row>
    <row r="974" spans="1:41" s="78" customFormat="1" ht="21.75" customHeight="1">
      <c r="A974" s="339" t="s">
        <v>57</v>
      </c>
      <c r="B974" s="338" t="s">
        <v>58</v>
      </c>
      <c r="C974" s="341" t="s">
        <v>59</v>
      </c>
      <c r="D974" s="178" t="s">
        <v>36</v>
      </c>
      <c r="E974" s="274"/>
      <c r="F974" s="274"/>
      <c r="G974" s="475" t="s">
        <v>364</v>
      </c>
      <c r="H974" s="498">
        <v>7500</v>
      </c>
      <c r="I974" s="166">
        <f t="shared" si="123"/>
        <v>7500</v>
      </c>
      <c r="J974" s="272"/>
      <c r="K974" s="274"/>
      <c r="L974" s="279">
        <v>44880</v>
      </c>
      <c r="M974" s="279">
        <v>44916</v>
      </c>
      <c r="N974" s="177" t="s">
        <v>38</v>
      </c>
      <c r="AK974" s="338">
        <v>2500</v>
      </c>
      <c r="AM974" s="338">
        <v>2500</v>
      </c>
      <c r="AO974" s="338">
        <v>2500</v>
      </c>
    </row>
    <row r="975" spans="1:41" s="78" customFormat="1" ht="21.75" customHeight="1">
      <c r="A975" s="339" t="s">
        <v>57</v>
      </c>
      <c r="B975" s="338" t="s">
        <v>340</v>
      </c>
      <c r="C975" s="341" t="s">
        <v>341</v>
      </c>
      <c r="D975" s="178" t="s">
        <v>36</v>
      </c>
      <c r="E975" s="274"/>
      <c r="F975" s="274"/>
      <c r="G975" s="475" t="s">
        <v>364</v>
      </c>
      <c r="H975" s="498">
        <v>0</v>
      </c>
      <c r="I975" s="166">
        <f t="shared" si="123"/>
        <v>0</v>
      </c>
      <c r="J975" s="272"/>
      <c r="K975" s="274"/>
      <c r="L975" s="279">
        <v>44880</v>
      </c>
      <c r="M975" s="279">
        <v>44916</v>
      </c>
      <c r="N975" s="177" t="s">
        <v>38</v>
      </c>
      <c r="AK975" s="338">
        <v>0</v>
      </c>
      <c r="AM975" s="338">
        <v>0</v>
      </c>
      <c r="AO975" s="338">
        <v>0</v>
      </c>
    </row>
    <row r="976" spans="1:41" s="78" customFormat="1" ht="21.75" customHeight="1">
      <c r="A976" s="339" t="s">
        <v>57</v>
      </c>
      <c r="B976" s="338" t="s">
        <v>356</v>
      </c>
      <c r="C976" s="341" t="s">
        <v>355</v>
      </c>
      <c r="D976" s="178" t="s">
        <v>36</v>
      </c>
      <c r="E976" s="274"/>
      <c r="F976" s="274"/>
      <c r="G976" s="475" t="s">
        <v>364</v>
      </c>
      <c r="H976" s="498">
        <v>900</v>
      </c>
      <c r="I976" s="166">
        <f t="shared" si="123"/>
        <v>900</v>
      </c>
      <c r="J976" s="272"/>
      <c r="K976" s="274"/>
      <c r="L976" s="279">
        <v>44880</v>
      </c>
      <c r="M976" s="279">
        <v>44916</v>
      </c>
      <c r="N976" s="177" t="s">
        <v>38</v>
      </c>
      <c r="AK976" s="338">
        <v>300</v>
      </c>
      <c r="AM976" s="338">
        <v>300</v>
      </c>
      <c r="AO976" s="338">
        <v>300</v>
      </c>
    </row>
    <row r="977" spans="1:48" s="78" customFormat="1" ht="21.75" customHeight="1">
      <c r="A977" s="339" t="s">
        <v>57</v>
      </c>
      <c r="B977" s="338" t="s">
        <v>344</v>
      </c>
      <c r="C977" s="341" t="s">
        <v>343</v>
      </c>
      <c r="D977" s="178" t="s">
        <v>36</v>
      </c>
      <c r="E977" s="274"/>
      <c r="F977" s="274"/>
      <c r="G977" s="475" t="s">
        <v>364</v>
      </c>
      <c r="H977" s="498">
        <v>700</v>
      </c>
      <c r="I977" s="166">
        <f t="shared" si="123"/>
        <v>700</v>
      </c>
      <c r="J977" s="272"/>
      <c r="K977" s="274"/>
      <c r="L977" s="279">
        <v>44880</v>
      </c>
      <c r="M977" s="279">
        <v>44916</v>
      </c>
      <c r="N977" s="177" t="s">
        <v>38</v>
      </c>
      <c r="AK977" s="338">
        <v>200</v>
      </c>
      <c r="AM977" s="338">
        <v>200</v>
      </c>
      <c r="AO977" s="338">
        <v>300</v>
      </c>
    </row>
    <row r="978" spans="1:48" s="78" customFormat="1" ht="21.75" customHeight="1">
      <c r="A978" s="339" t="s">
        <v>57</v>
      </c>
      <c r="B978" s="338" t="s">
        <v>357</v>
      </c>
      <c r="C978" s="341" t="s">
        <v>358</v>
      </c>
      <c r="D978" s="178" t="s">
        <v>36</v>
      </c>
      <c r="E978" s="274"/>
      <c r="F978" s="274"/>
      <c r="G978" s="475" t="s">
        <v>364</v>
      </c>
      <c r="H978" s="498">
        <v>0</v>
      </c>
      <c r="I978" s="166">
        <f t="shared" si="123"/>
        <v>0</v>
      </c>
      <c r="J978" s="272"/>
      <c r="K978" s="274"/>
      <c r="L978" s="279">
        <v>44880</v>
      </c>
      <c r="M978" s="279">
        <v>44916</v>
      </c>
      <c r="N978" s="177" t="s">
        <v>38</v>
      </c>
      <c r="AK978" s="338">
        <v>0</v>
      </c>
      <c r="AM978" s="338">
        <v>0</v>
      </c>
      <c r="AO978" s="338">
        <v>0</v>
      </c>
    </row>
    <row r="979" spans="1:48" s="78" customFormat="1" ht="21.75" customHeight="1">
      <c r="A979" s="339" t="s">
        <v>57</v>
      </c>
      <c r="B979" s="338" t="s">
        <v>345</v>
      </c>
      <c r="C979" s="341" t="s">
        <v>346</v>
      </c>
      <c r="D979" s="178" t="s">
        <v>36</v>
      </c>
      <c r="E979" s="274"/>
      <c r="F979" s="274"/>
      <c r="G979" s="475" t="s">
        <v>364</v>
      </c>
      <c r="H979" s="498">
        <v>900</v>
      </c>
      <c r="I979" s="166">
        <f t="shared" si="123"/>
        <v>900</v>
      </c>
      <c r="J979" s="272"/>
      <c r="K979" s="274"/>
      <c r="L979" s="279">
        <v>44880</v>
      </c>
      <c r="M979" s="279">
        <v>44916</v>
      </c>
      <c r="N979" s="177" t="s">
        <v>38</v>
      </c>
      <c r="AK979" s="338">
        <v>300</v>
      </c>
      <c r="AM979" s="338">
        <v>300</v>
      </c>
      <c r="AO979" s="338">
        <v>300</v>
      </c>
    </row>
    <row r="980" spans="1:48" s="78" customFormat="1" ht="21.75" customHeight="1">
      <c r="A980" s="339" t="s">
        <v>57</v>
      </c>
      <c r="B980" s="338" t="s">
        <v>347</v>
      </c>
      <c r="C980" s="341" t="s">
        <v>348</v>
      </c>
      <c r="D980" s="178" t="s">
        <v>36</v>
      </c>
      <c r="E980" s="274"/>
      <c r="F980" s="274"/>
      <c r="G980" s="475" t="s">
        <v>364</v>
      </c>
      <c r="H980" s="498">
        <v>0</v>
      </c>
      <c r="I980" s="166">
        <f t="shared" si="123"/>
        <v>0</v>
      </c>
      <c r="J980" s="272"/>
      <c r="K980" s="274"/>
      <c r="L980" s="279">
        <v>44880</v>
      </c>
      <c r="M980" s="279">
        <v>44916</v>
      </c>
      <c r="N980" s="177" t="s">
        <v>38</v>
      </c>
      <c r="AK980" s="338">
        <v>0</v>
      </c>
      <c r="AM980" s="338">
        <v>0</v>
      </c>
      <c r="AO980" s="338">
        <v>0</v>
      </c>
    </row>
    <row r="981" spans="1:48" s="78" customFormat="1" ht="21.75" customHeight="1">
      <c r="A981" s="339" t="s">
        <v>57</v>
      </c>
      <c r="B981" s="338" t="s">
        <v>359</v>
      </c>
      <c r="C981" s="341" t="s">
        <v>360</v>
      </c>
      <c r="D981" s="178" t="s">
        <v>36</v>
      </c>
      <c r="E981" s="274"/>
      <c r="F981" s="274"/>
      <c r="G981" s="475" t="s">
        <v>364</v>
      </c>
      <c r="H981" s="498">
        <v>0</v>
      </c>
      <c r="I981" s="166">
        <f t="shared" si="123"/>
        <v>0</v>
      </c>
      <c r="J981" s="272"/>
      <c r="K981" s="274"/>
      <c r="L981" s="279">
        <v>44880</v>
      </c>
      <c r="M981" s="279">
        <v>44916</v>
      </c>
      <c r="N981" s="177" t="s">
        <v>38</v>
      </c>
      <c r="AK981" s="338">
        <v>0</v>
      </c>
      <c r="AM981" s="338">
        <v>0</v>
      </c>
      <c r="AO981" s="338">
        <v>0</v>
      </c>
    </row>
    <row r="982" spans="1:48" s="78" customFormat="1" ht="21.75" customHeight="1">
      <c r="A982" s="339" t="s">
        <v>57</v>
      </c>
      <c r="B982" s="338" t="s">
        <v>349</v>
      </c>
      <c r="C982" s="341" t="s">
        <v>350</v>
      </c>
      <c r="D982" s="178" t="s">
        <v>36</v>
      </c>
      <c r="E982" s="274"/>
      <c r="F982" s="274"/>
      <c r="G982" s="475" t="s">
        <v>364</v>
      </c>
      <c r="H982" s="498">
        <v>0</v>
      </c>
      <c r="I982" s="166">
        <f t="shared" si="123"/>
        <v>0</v>
      </c>
      <c r="J982" s="272"/>
      <c r="K982" s="274"/>
      <c r="L982" s="279">
        <v>44880</v>
      </c>
      <c r="M982" s="279">
        <v>44916</v>
      </c>
      <c r="N982" s="177" t="s">
        <v>38</v>
      </c>
      <c r="AK982" s="338">
        <v>0</v>
      </c>
      <c r="AM982" s="338">
        <v>0</v>
      </c>
      <c r="AO982" s="338">
        <v>0</v>
      </c>
    </row>
    <row r="983" spans="1:48" s="78" customFormat="1" ht="21.75" customHeight="1">
      <c r="A983" s="339" t="s">
        <v>57</v>
      </c>
      <c r="B983" s="274"/>
      <c r="C983" s="274"/>
      <c r="D983" s="178" t="s">
        <v>36</v>
      </c>
      <c r="E983" s="274"/>
      <c r="F983" s="274"/>
      <c r="G983" s="475"/>
      <c r="H983" s="498">
        <f>SUM(H960:H982)</f>
        <v>18800</v>
      </c>
      <c r="I983" s="498">
        <f>SUM(I960:I982)</f>
        <v>18800</v>
      </c>
      <c r="J983" s="272"/>
      <c r="K983" s="274"/>
      <c r="L983" s="274"/>
      <c r="M983" s="274"/>
      <c r="N983" s="177" t="s">
        <v>38</v>
      </c>
    </row>
    <row r="984" spans="1:48" s="78" customFormat="1" ht="21.75" customHeight="1">
      <c r="A984" s="339" t="s">
        <v>365</v>
      </c>
      <c r="B984" s="338" t="s">
        <v>322</v>
      </c>
      <c r="C984" s="338" t="s">
        <v>323</v>
      </c>
      <c r="D984" s="178" t="s">
        <v>36</v>
      </c>
      <c r="E984" s="274"/>
      <c r="F984" s="274"/>
      <c r="G984" s="475" t="s">
        <v>366</v>
      </c>
      <c r="H984" s="482">
        <v>1700</v>
      </c>
      <c r="I984" s="166">
        <f t="shared" ref="I984:I1006" si="124">SUM(O984:AV984)</f>
        <v>1700</v>
      </c>
      <c r="J984" s="272"/>
      <c r="K984" s="797">
        <v>5.75</v>
      </c>
      <c r="L984" s="279">
        <v>44914</v>
      </c>
      <c r="M984" s="279">
        <v>44915</v>
      </c>
      <c r="N984" s="177" t="s">
        <v>38</v>
      </c>
      <c r="AQ984" s="854">
        <v>500</v>
      </c>
      <c r="AU984" s="855">
        <v>500</v>
      </c>
      <c r="AV984" s="424">
        <v>700</v>
      </c>
    </row>
    <row r="985" spans="1:48" s="78" customFormat="1" ht="21.75" customHeight="1">
      <c r="A985" s="339" t="s">
        <v>365</v>
      </c>
      <c r="B985" s="338" t="s">
        <v>338</v>
      </c>
      <c r="C985" s="338" t="s">
        <v>339</v>
      </c>
      <c r="D985" s="178" t="s">
        <v>36</v>
      </c>
      <c r="E985" s="274"/>
      <c r="F985" s="274"/>
      <c r="G985" s="475" t="s">
        <v>366</v>
      </c>
      <c r="H985" s="482">
        <v>2200</v>
      </c>
      <c r="I985" s="166">
        <f t="shared" si="124"/>
        <v>2200</v>
      </c>
      <c r="J985" s="272"/>
      <c r="K985" s="797">
        <v>5.85</v>
      </c>
      <c r="L985" s="279">
        <v>44914</v>
      </c>
      <c r="M985" s="279">
        <v>44915</v>
      </c>
      <c r="N985" s="177" t="s">
        <v>38</v>
      </c>
      <c r="AQ985" s="854">
        <v>700</v>
      </c>
      <c r="AU985" s="855">
        <v>700</v>
      </c>
      <c r="AV985" s="424">
        <v>800</v>
      </c>
    </row>
    <row r="986" spans="1:48" s="78" customFormat="1" ht="21.75" customHeight="1">
      <c r="A986" s="339" t="s">
        <v>365</v>
      </c>
      <c r="B986" s="338" t="s">
        <v>313</v>
      </c>
      <c r="C986" s="338" t="s">
        <v>314</v>
      </c>
      <c r="D986" s="178" t="s">
        <v>36</v>
      </c>
      <c r="E986" s="274"/>
      <c r="F986" s="274"/>
      <c r="G986" s="475" t="s">
        <v>366</v>
      </c>
      <c r="H986" s="482">
        <v>2100</v>
      </c>
      <c r="I986" s="166">
        <f t="shared" si="124"/>
        <v>2100</v>
      </c>
      <c r="J986" s="272"/>
      <c r="K986" s="797">
        <v>5.85</v>
      </c>
      <c r="L986" s="279">
        <v>44914</v>
      </c>
      <c r="M986" s="279">
        <v>44915</v>
      </c>
      <c r="N986" s="177" t="s">
        <v>38</v>
      </c>
      <c r="AQ986" s="854">
        <v>700</v>
      </c>
      <c r="AU986" s="855">
        <v>700</v>
      </c>
      <c r="AV986" s="424">
        <v>700</v>
      </c>
    </row>
    <row r="987" spans="1:48" s="78" customFormat="1" ht="21.75" customHeight="1">
      <c r="A987" s="339" t="s">
        <v>365</v>
      </c>
      <c r="B987" s="338" t="s">
        <v>318</v>
      </c>
      <c r="C987" s="338" t="s">
        <v>319</v>
      </c>
      <c r="D987" s="178" t="s">
        <v>36</v>
      </c>
      <c r="E987" s="274"/>
      <c r="F987" s="274"/>
      <c r="G987" s="475" t="s">
        <v>366</v>
      </c>
      <c r="H987" s="482">
        <v>2500</v>
      </c>
      <c r="I987" s="166">
        <f t="shared" si="124"/>
        <v>2500</v>
      </c>
      <c r="J987" s="272"/>
      <c r="K987" s="797">
        <v>5.85</v>
      </c>
      <c r="L987" s="279">
        <v>44914</v>
      </c>
      <c r="M987" s="279">
        <v>44915</v>
      </c>
      <c r="N987" s="177" t="s">
        <v>38</v>
      </c>
      <c r="AQ987" s="854">
        <v>800</v>
      </c>
      <c r="AU987" s="855">
        <v>800</v>
      </c>
      <c r="AV987" s="424">
        <v>900</v>
      </c>
    </row>
    <row r="988" spans="1:48" s="78" customFormat="1" ht="21.75" customHeight="1">
      <c r="A988" s="339" t="s">
        <v>365</v>
      </c>
      <c r="B988" s="338" t="s">
        <v>320</v>
      </c>
      <c r="C988" s="338" t="s">
        <v>321</v>
      </c>
      <c r="D988" s="178" t="s">
        <v>36</v>
      </c>
      <c r="E988" s="274"/>
      <c r="F988" s="274"/>
      <c r="G988" s="475" t="s">
        <v>366</v>
      </c>
      <c r="H988" s="482">
        <v>1100</v>
      </c>
      <c r="I988" s="166">
        <f t="shared" si="124"/>
        <v>1100</v>
      </c>
      <c r="J988" s="272"/>
      <c r="K988" s="797">
        <v>5.85</v>
      </c>
      <c r="L988" s="279">
        <v>44914</v>
      </c>
      <c r="M988" s="279">
        <v>44915</v>
      </c>
      <c r="N988" s="177" t="s">
        <v>38</v>
      </c>
      <c r="AQ988" s="854">
        <v>300</v>
      </c>
      <c r="AU988" s="855">
        <v>300</v>
      </c>
      <c r="AV988" s="424">
        <v>500</v>
      </c>
    </row>
    <row r="989" spans="1:48" s="78" customFormat="1" ht="21.75" customHeight="1">
      <c r="A989" s="339" t="s">
        <v>365</v>
      </c>
      <c r="B989" s="338" t="s">
        <v>316</v>
      </c>
      <c r="C989" s="338" t="s">
        <v>317</v>
      </c>
      <c r="D989" s="178" t="s">
        <v>36</v>
      </c>
      <c r="E989" s="274"/>
      <c r="F989" s="274"/>
      <c r="G989" s="475" t="s">
        <v>366</v>
      </c>
      <c r="H989" s="482">
        <v>800</v>
      </c>
      <c r="I989" s="166">
        <f t="shared" si="124"/>
        <v>800</v>
      </c>
      <c r="J989" s="272"/>
      <c r="K989" s="797">
        <v>5.75</v>
      </c>
      <c r="L989" s="279">
        <v>44914</v>
      </c>
      <c r="M989" s="279">
        <v>44915</v>
      </c>
      <c r="N989" s="177" t="s">
        <v>38</v>
      </c>
      <c r="AQ989" s="854">
        <v>300</v>
      </c>
      <c r="AU989" s="855">
        <v>300</v>
      </c>
      <c r="AV989" s="424">
        <v>200</v>
      </c>
    </row>
    <row r="990" spans="1:48" s="78" customFormat="1" ht="21.75" customHeight="1">
      <c r="A990" s="339" t="s">
        <v>365</v>
      </c>
      <c r="B990" s="338" t="s">
        <v>324</v>
      </c>
      <c r="C990" s="338" t="s">
        <v>325</v>
      </c>
      <c r="D990" s="178" t="s">
        <v>36</v>
      </c>
      <c r="E990" s="274"/>
      <c r="F990" s="274"/>
      <c r="G990" s="475" t="s">
        <v>366</v>
      </c>
      <c r="H990" s="482">
        <v>400</v>
      </c>
      <c r="I990" s="166">
        <f t="shared" si="124"/>
        <v>400</v>
      </c>
      <c r="J990" s="272"/>
      <c r="K990" s="797">
        <v>6.33</v>
      </c>
      <c r="L990" s="279">
        <v>44914</v>
      </c>
      <c r="M990" s="279">
        <v>44915</v>
      </c>
      <c r="N990" s="177" t="s">
        <v>38</v>
      </c>
      <c r="AQ990" s="854">
        <v>100</v>
      </c>
      <c r="AU990" s="855">
        <v>100</v>
      </c>
      <c r="AV990" s="424">
        <v>200</v>
      </c>
    </row>
    <row r="991" spans="1:48" s="78" customFormat="1" ht="21.75" customHeight="1">
      <c r="A991" s="339" t="s">
        <v>365</v>
      </c>
      <c r="B991" s="338" t="s">
        <v>326</v>
      </c>
      <c r="C991" s="338" t="s">
        <v>327</v>
      </c>
      <c r="D991" s="178" t="s">
        <v>36</v>
      </c>
      <c r="E991" s="274"/>
      <c r="F991" s="274"/>
      <c r="G991" s="475" t="s">
        <v>366</v>
      </c>
      <c r="H991" s="482">
        <v>200</v>
      </c>
      <c r="I991" s="166">
        <f t="shared" si="124"/>
        <v>200</v>
      </c>
      <c r="J991" s="272"/>
      <c r="K991" s="797">
        <v>6.33</v>
      </c>
      <c r="L991" s="279">
        <v>44914</v>
      </c>
      <c r="M991" s="279">
        <v>44915</v>
      </c>
      <c r="N991" s="177" t="s">
        <v>38</v>
      </c>
      <c r="AQ991" s="854">
        <v>100</v>
      </c>
      <c r="AU991" s="855">
        <v>100</v>
      </c>
      <c r="AV991" s="424">
        <v>0</v>
      </c>
    </row>
    <row r="992" spans="1:48" s="78" customFormat="1" ht="21.75" customHeight="1">
      <c r="A992" s="339" t="s">
        <v>365</v>
      </c>
      <c r="B992" s="338" t="s">
        <v>328</v>
      </c>
      <c r="C992" s="338" t="s">
        <v>329</v>
      </c>
      <c r="D992" s="178" t="s">
        <v>36</v>
      </c>
      <c r="E992" s="274"/>
      <c r="F992" s="274"/>
      <c r="G992" s="475" t="s">
        <v>366</v>
      </c>
      <c r="H992" s="482">
        <v>4200</v>
      </c>
      <c r="I992" s="166">
        <f t="shared" si="124"/>
        <v>4200</v>
      </c>
      <c r="J992" s="272"/>
      <c r="K992" s="797">
        <v>2.88</v>
      </c>
      <c r="L992" s="279">
        <v>44914</v>
      </c>
      <c r="M992" s="279">
        <v>44915</v>
      </c>
      <c r="N992" s="177" t="s">
        <v>38</v>
      </c>
      <c r="AQ992" s="854">
        <v>1400</v>
      </c>
      <c r="AU992" s="855">
        <v>1400</v>
      </c>
      <c r="AV992" s="424">
        <v>1400</v>
      </c>
    </row>
    <row r="993" spans="1:73" s="78" customFormat="1" ht="21.75" customHeight="1">
      <c r="A993" s="339" t="s">
        <v>365</v>
      </c>
      <c r="B993" s="338" t="s">
        <v>330</v>
      </c>
      <c r="C993" s="338" t="s">
        <v>331</v>
      </c>
      <c r="D993" s="178" t="s">
        <v>36</v>
      </c>
      <c r="E993" s="274"/>
      <c r="F993" s="274"/>
      <c r="G993" s="475" t="s">
        <v>366</v>
      </c>
      <c r="H993" s="482">
        <v>2000</v>
      </c>
      <c r="I993" s="166">
        <f t="shared" si="124"/>
        <v>2000</v>
      </c>
      <c r="J993" s="272"/>
      <c r="K993" s="797">
        <v>2.75</v>
      </c>
      <c r="L993" s="279">
        <v>44914</v>
      </c>
      <c r="M993" s="279">
        <v>44915</v>
      </c>
      <c r="N993" s="177" t="s">
        <v>38</v>
      </c>
      <c r="AQ993" s="854">
        <v>600</v>
      </c>
      <c r="AU993" s="855">
        <v>600</v>
      </c>
      <c r="AV993" s="424">
        <v>800</v>
      </c>
    </row>
    <row r="994" spans="1:73" s="78" customFormat="1" ht="21.75" customHeight="1">
      <c r="A994" s="339" t="s">
        <v>365</v>
      </c>
      <c r="B994" s="338" t="s">
        <v>332</v>
      </c>
      <c r="C994" s="338" t="s">
        <v>333</v>
      </c>
      <c r="D994" s="178" t="s">
        <v>36</v>
      </c>
      <c r="E994" s="274"/>
      <c r="F994" s="274"/>
      <c r="G994" s="475" t="s">
        <v>366</v>
      </c>
      <c r="H994" s="482">
        <v>800</v>
      </c>
      <c r="I994" s="166">
        <f t="shared" si="124"/>
        <v>800</v>
      </c>
      <c r="J994" s="272"/>
      <c r="K994" s="797">
        <v>5.75</v>
      </c>
      <c r="L994" s="279">
        <v>44914</v>
      </c>
      <c r="M994" s="279">
        <v>44915</v>
      </c>
      <c r="N994" s="177" t="s">
        <v>38</v>
      </c>
      <c r="AQ994" s="854">
        <v>300</v>
      </c>
      <c r="AU994" s="855">
        <v>300</v>
      </c>
      <c r="AV994" s="424">
        <v>200</v>
      </c>
    </row>
    <row r="995" spans="1:73" s="78" customFormat="1" ht="21.75" customHeight="1">
      <c r="A995" s="339" t="s">
        <v>365</v>
      </c>
      <c r="B995" s="338" t="s">
        <v>334</v>
      </c>
      <c r="C995" s="338" t="s">
        <v>335</v>
      </c>
      <c r="D995" s="178" t="s">
        <v>36</v>
      </c>
      <c r="E995" s="274"/>
      <c r="F995" s="274"/>
      <c r="G995" s="475" t="s">
        <v>366</v>
      </c>
      <c r="H995" s="482">
        <v>400</v>
      </c>
      <c r="I995" s="166">
        <f t="shared" si="124"/>
        <v>400</v>
      </c>
      <c r="J995" s="272"/>
      <c r="K995" s="797">
        <v>6.33</v>
      </c>
      <c r="L995" s="279">
        <v>44914</v>
      </c>
      <c r="M995" s="279">
        <v>44915</v>
      </c>
      <c r="N995" s="177" t="s">
        <v>38</v>
      </c>
      <c r="AQ995" s="854">
        <v>100</v>
      </c>
      <c r="AU995" s="855">
        <v>100</v>
      </c>
      <c r="AV995" s="424">
        <v>200</v>
      </c>
    </row>
    <row r="996" spans="1:73" s="78" customFormat="1" ht="21.75" customHeight="1">
      <c r="A996" s="339" t="s">
        <v>365</v>
      </c>
      <c r="B996" s="338" t="s">
        <v>336</v>
      </c>
      <c r="C996" s="338" t="s">
        <v>337</v>
      </c>
      <c r="D996" s="178" t="s">
        <v>36</v>
      </c>
      <c r="E996" s="274"/>
      <c r="F996" s="274"/>
      <c r="G996" s="475" t="s">
        <v>366</v>
      </c>
      <c r="H996" s="482">
        <v>0</v>
      </c>
      <c r="I996" s="166">
        <f t="shared" si="124"/>
        <v>0</v>
      </c>
      <c r="J996" s="272"/>
      <c r="K996" s="797"/>
      <c r="L996" s="279">
        <v>44914</v>
      </c>
      <c r="M996" s="279">
        <v>44915</v>
      </c>
      <c r="N996" s="177" t="s">
        <v>38</v>
      </c>
      <c r="AQ996" s="854">
        <v>0</v>
      </c>
      <c r="AU996" s="855">
        <v>0</v>
      </c>
      <c r="AV996" s="424">
        <v>0</v>
      </c>
    </row>
    <row r="997" spans="1:73" s="78" customFormat="1" ht="21.75" customHeight="1">
      <c r="A997" s="339" t="s">
        <v>367</v>
      </c>
      <c r="B997" s="338" t="s">
        <v>353</v>
      </c>
      <c r="C997" s="341" t="s">
        <v>352</v>
      </c>
      <c r="D997" s="178" t="s">
        <v>36</v>
      </c>
      <c r="E997" s="274"/>
      <c r="F997" s="274"/>
      <c r="G997" s="475" t="s">
        <v>368</v>
      </c>
      <c r="H997" s="503">
        <v>3300</v>
      </c>
      <c r="I997" s="166">
        <f t="shared" si="124"/>
        <v>3300</v>
      </c>
      <c r="J997" s="272"/>
      <c r="K997" s="797">
        <v>4.68</v>
      </c>
      <c r="L997" s="279">
        <v>44914</v>
      </c>
      <c r="M997" s="279">
        <v>44915</v>
      </c>
      <c r="N997" s="177" t="s">
        <v>38</v>
      </c>
      <c r="AQ997" s="423">
        <v>1100</v>
      </c>
      <c r="AU997" s="338">
        <v>1100</v>
      </c>
      <c r="AV997" s="424">
        <v>1100</v>
      </c>
    </row>
    <row r="998" spans="1:73" s="78" customFormat="1" ht="21.75" customHeight="1">
      <c r="A998" s="339" t="s">
        <v>367</v>
      </c>
      <c r="B998" s="338" t="s">
        <v>58</v>
      </c>
      <c r="C998" s="341" t="s">
        <v>59</v>
      </c>
      <c r="D998" s="178" t="s">
        <v>36</v>
      </c>
      <c r="E998" s="274"/>
      <c r="F998" s="274"/>
      <c r="G998" s="475" t="s">
        <v>368</v>
      </c>
      <c r="H998" s="503">
        <v>10600</v>
      </c>
      <c r="I998" s="166">
        <f t="shared" si="124"/>
        <v>10600</v>
      </c>
      <c r="J998" s="272"/>
      <c r="K998" s="797">
        <v>5.1100000000000003</v>
      </c>
      <c r="L998" s="279">
        <v>44914</v>
      </c>
      <c r="M998" s="279">
        <v>44915</v>
      </c>
      <c r="N998" s="177" t="s">
        <v>38</v>
      </c>
      <c r="AQ998" s="423">
        <v>3500</v>
      </c>
      <c r="AU998" s="338">
        <v>3500</v>
      </c>
      <c r="AV998" s="424">
        <v>3600</v>
      </c>
    </row>
    <row r="999" spans="1:73" s="78" customFormat="1" ht="21.75" customHeight="1">
      <c r="A999" s="339" t="s">
        <v>367</v>
      </c>
      <c r="B999" s="338" t="s">
        <v>340</v>
      </c>
      <c r="C999" s="341" t="s">
        <v>341</v>
      </c>
      <c r="D999" s="178" t="s">
        <v>36</v>
      </c>
      <c r="E999" s="274"/>
      <c r="F999" s="274"/>
      <c r="G999" s="475" t="s">
        <v>368</v>
      </c>
      <c r="H999" s="503">
        <v>0</v>
      </c>
      <c r="I999" s="166">
        <f t="shared" si="124"/>
        <v>0</v>
      </c>
      <c r="J999" s="272"/>
      <c r="K999" s="797">
        <v>5.1100000000000003</v>
      </c>
      <c r="L999" s="279">
        <v>44914</v>
      </c>
      <c r="M999" s="279">
        <v>44915</v>
      </c>
      <c r="N999" s="177" t="s">
        <v>38</v>
      </c>
      <c r="AQ999" s="423">
        <v>0</v>
      </c>
      <c r="AU999" s="338">
        <v>0</v>
      </c>
      <c r="AV999" s="424">
        <v>0</v>
      </c>
    </row>
    <row r="1000" spans="1:73" s="78" customFormat="1" ht="21.75" customHeight="1">
      <c r="A1000" s="339" t="s">
        <v>367</v>
      </c>
      <c r="B1000" s="338" t="s">
        <v>356</v>
      </c>
      <c r="C1000" s="341" t="s">
        <v>355</v>
      </c>
      <c r="D1000" s="178" t="s">
        <v>36</v>
      </c>
      <c r="E1000" s="274"/>
      <c r="F1000" s="274"/>
      <c r="G1000" s="475" t="s">
        <v>368</v>
      </c>
      <c r="H1000" s="503">
        <v>1000</v>
      </c>
      <c r="I1000" s="166">
        <f t="shared" si="124"/>
        <v>1000</v>
      </c>
      <c r="J1000" s="272"/>
      <c r="K1000" s="797">
        <v>4.68</v>
      </c>
      <c r="L1000" s="279">
        <v>44914</v>
      </c>
      <c r="M1000" s="279">
        <v>44915</v>
      </c>
      <c r="N1000" s="177" t="s">
        <v>38</v>
      </c>
      <c r="AQ1000" s="856">
        <v>500</v>
      </c>
      <c r="AU1000" s="341">
        <v>500</v>
      </c>
      <c r="AV1000" s="424">
        <v>0</v>
      </c>
    </row>
    <row r="1001" spans="1:73" s="78" customFormat="1" ht="21.75" customHeight="1">
      <c r="A1001" s="339" t="s">
        <v>367</v>
      </c>
      <c r="B1001" s="338" t="s">
        <v>344</v>
      </c>
      <c r="C1001" s="341" t="s">
        <v>343</v>
      </c>
      <c r="D1001" s="178" t="s">
        <v>36</v>
      </c>
      <c r="E1001" s="274"/>
      <c r="F1001" s="274"/>
      <c r="G1001" s="475" t="s">
        <v>368</v>
      </c>
      <c r="H1001" s="503">
        <v>6900</v>
      </c>
      <c r="I1001" s="166">
        <f t="shared" si="124"/>
        <v>6900</v>
      </c>
      <c r="J1001" s="272"/>
      <c r="K1001" s="797">
        <v>4.68</v>
      </c>
      <c r="L1001" s="279">
        <v>44914</v>
      </c>
      <c r="M1001" s="279">
        <v>44915</v>
      </c>
      <c r="N1001" s="177" t="s">
        <v>38</v>
      </c>
      <c r="AQ1001" s="423">
        <v>2300</v>
      </c>
      <c r="AU1001" s="338">
        <v>2300</v>
      </c>
      <c r="AV1001" s="424">
        <v>2300</v>
      </c>
    </row>
    <row r="1002" spans="1:73" s="78" customFormat="1" ht="21.75" customHeight="1">
      <c r="A1002" s="339" t="s">
        <v>367</v>
      </c>
      <c r="B1002" s="338" t="s">
        <v>357</v>
      </c>
      <c r="C1002" s="341" t="s">
        <v>358</v>
      </c>
      <c r="D1002" s="178" t="s">
        <v>36</v>
      </c>
      <c r="E1002" s="274"/>
      <c r="F1002" s="274"/>
      <c r="G1002" s="475" t="s">
        <v>368</v>
      </c>
      <c r="H1002" s="503"/>
      <c r="I1002" s="166">
        <f t="shared" si="124"/>
        <v>0</v>
      </c>
      <c r="J1002" s="272"/>
      <c r="K1002" s="797">
        <v>5.68</v>
      </c>
      <c r="L1002" s="279">
        <v>44914</v>
      </c>
      <c r="M1002" s="279">
        <v>44915</v>
      </c>
      <c r="N1002" s="177" t="s">
        <v>38</v>
      </c>
      <c r="AQ1002" s="423">
        <v>0</v>
      </c>
      <c r="AU1002" s="338">
        <v>0</v>
      </c>
      <c r="AV1002" s="424">
        <v>0</v>
      </c>
    </row>
    <row r="1003" spans="1:73" s="78" customFormat="1" ht="21.75" customHeight="1">
      <c r="A1003" s="339" t="s">
        <v>367</v>
      </c>
      <c r="B1003" s="338" t="s">
        <v>345</v>
      </c>
      <c r="C1003" s="341" t="s">
        <v>346</v>
      </c>
      <c r="D1003" s="178" t="s">
        <v>36</v>
      </c>
      <c r="E1003" s="274"/>
      <c r="F1003" s="274"/>
      <c r="G1003" s="475" t="s">
        <v>368</v>
      </c>
      <c r="H1003" s="503">
        <v>600</v>
      </c>
      <c r="I1003" s="166">
        <f t="shared" si="124"/>
        <v>600</v>
      </c>
      <c r="J1003" s="272"/>
      <c r="K1003" s="797">
        <v>4.68</v>
      </c>
      <c r="L1003" s="279">
        <v>44914</v>
      </c>
      <c r="M1003" s="279">
        <v>44915</v>
      </c>
      <c r="N1003" s="177" t="s">
        <v>38</v>
      </c>
      <c r="AQ1003" s="423">
        <v>200</v>
      </c>
      <c r="AU1003" s="338">
        <v>200</v>
      </c>
      <c r="AV1003" s="424">
        <v>200</v>
      </c>
    </row>
    <row r="1004" spans="1:73" s="78" customFormat="1" ht="21.75" customHeight="1">
      <c r="A1004" s="339" t="s">
        <v>367</v>
      </c>
      <c r="B1004" s="338" t="s">
        <v>347</v>
      </c>
      <c r="C1004" s="341" t="s">
        <v>348</v>
      </c>
      <c r="D1004" s="178" t="s">
        <v>36</v>
      </c>
      <c r="E1004" s="274"/>
      <c r="F1004" s="274"/>
      <c r="G1004" s="475" t="s">
        <v>368</v>
      </c>
      <c r="H1004" s="503">
        <v>300</v>
      </c>
      <c r="I1004" s="166">
        <f t="shared" si="124"/>
        <v>300</v>
      </c>
      <c r="J1004" s="272"/>
      <c r="K1004" s="797">
        <v>5.68</v>
      </c>
      <c r="L1004" s="279">
        <v>44914</v>
      </c>
      <c r="M1004" s="279">
        <v>44915</v>
      </c>
      <c r="N1004" s="177" t="s">
        <v>38</v>
      </c>
      <c r="AQ1004" s="423">
        <v>100</v>
      </c>
      <c r="AU1004" s="338">
        <v>100</v>
      </c>
      <c r="AV1004" s="424">
        <v>100</v>
      </c>
    </row>
    <row r="1005" spans="1:73" s="78" customFormat="1" ht="21.75" customHeight="1">
      <c r="A1005" s="339" t="s">
        <v>367</v>
      </c>
      <c r="B1005" s="338" t="s">
        <v>359</v>
      </c>
      <c r="C1005" s="341" t="s">
        <v>360</v>
      </c>
      <c r="D1005" s="178" t="s">
        <v>36</v>
      </c>
      <c r="E1005" s="274"/>
      <c r="F1005" s="274"/>
      <c r="G1005" s="475" t="s">
        <v>368</v>
      </c>
      <c r="H1005" s="503">
        <v>1300</v>
      </c>
      <c r="I1005" s="166">
        <f t="shared" si="124"/>
        <v>1300</v>
      </c>
      <c r="J1005" s="272"/>
      <c r="K1005" s="797">
        <v>5.68</v>
      </c>
      <c r="L1005" s="279">
        <v>44914</v>
      </c>
      <c r="M1005" s="279">
        <v>44915</v>
      </c>
      <c r="N1005" s="177" t="s">
        <v>38</v>
      </c>
      <c r="AQ1005" s="423">
        <v>400</v>
      </c>
      <c r="AU1005" s="338">
        <v>400</v>
      </c>
      <c r="AV1005" s="424">
        <v>500</v>
      </c>
    </row>
    <row r="1006" spans="1:73" s="78" customFormat="1" ht="21.75" customHeight="1">
      <c r="A1006" s="339" t="s">
        <v>367</v>
      </c>
      <c r="B1006" s="338" t="s">
        <v>349</v>
      </c>
      <c r="C1006" s="341" t="s">
        <v>350</v>
      </c>
      <c r="D1006" s="178" t="s">
        <v>36</v>
      </c>
      <c r="E1006" s="274"/>
      <c r="F1006" s="274"/>
      <c r="G1006" s="475" t="s">
        <v>368</v>
      </c>
      <c r="H1006" s="503">
        <v>1400</v>
      </c>
      <c r="I1006" s="166">
        <f t="shared" si="124"/>
        <v>1400</v>
      </c>
      <c r="J1006" s="272"/>
      <c r="K1006" s="797">
        <v>5.68</v>
      </c>
      <c r="L1006" s="279">
        <v>44914</v>
      </c>
      <c r="M1006" s="279">
        <v>44915</v>
      </c>
      <c r="N1006" s="177" t="s">
        <v>38</v>
      </c>
      <c r="AQ1006" s="423">
        <v>400</v>
      </c>
      <c r="AU1006" s="338">
        <v>400</v>
      </c>
      <c r="AV1006" s="424">
        <v>600</v>
      </c>
    </row>
    <row r="1007" spans="1:73" s="78" customFormat="1" ht="21.75" customHeight="1">
      <c r="A1007" s="339" t="s">
        <v>57</v>
      </c>
      <c r="B1007" s="274"/>
      <c r="C1007" s="274"/>
      <c r="D1007" s="268"/>
      <c r="E1007" s="274"/>
      <c r="F1007" s="274"/>
      <c r="G1007" s="475"/>
      <c r="H1007" s="498">
        <f>SUM(H984:H1006)</f>
        <v>43800</v>
      </c>
      <c r="I1007" s="498">
        <f>SUM(I984:I1006)</f>
        <v>43800</v>
      </c>
      <c r="J1007" s="272">
        <f>SUM(J984:J1006)</f>
        <v>0</v>
      </c>
      <c r="K1007" s="274"/>
      <c r="L1007" s="274"/>
      <c r="M1007" s="274"/>
      <c r="N1007" s="177" t="s">
        <v>38</v>
      </c>
    </row>
    <row r="1008" spans="1:73" s="78" customFormat="1" ht="21.75" customHeight="1">
      <c r="A1008" s="339" t="s">
        <v>365</v>
      </c>
      <c r="B1008" s="338" t="s">
        <v>322</v>
      </c>
      <c r="C1008" s="338" t="s">
        <v>323</v>
      </c>
      <c r="D1008" s="178" t="s">
        <v>36</v>
      </c>
      <c r="E1008" s="274"/>
      <c r="F1008" s="274"/>
      <c r="G1008" s="475" t="s">
        <v>369</v>
      </c>
      <c r="H1008" s="498">
        <v>4400</v>
      </c>
      <c r="I1008" s="166">
        <f t="shared" ref="I1008:I1030" si="125">SUM(O1008:BU1008)</f>
        <v>4400</v>
      </c>
      <c r="J1008" s="272"/>
      <c r="K1008" s="274"/>
      <c r="L1008" s="279">
        <v>44942</v>
      </c>
      <c r="M1008" s="279">
        <v>44977</v>
      </c>
      <c r="N1008" s="177" t="s">
        <v>45</v>
      </c>
      <c r="BM1008" s="423">
        <v>1500</v>
      </c>
      <c r="BQ1008" s="338">
        <v>1500</v>
      </c>
      <c r="BU1008" s="338">
        <v>1400</v>
      </c>
    </row>
    <row r="1009" spans="1:73" s="78" customFormat="1" ht="21.75" customHeight="1">
      <c r="A1009" s="339" t="s">
        <v>365</v>
      </c>
      <c r="B1009" s="338" t="s">
        <v>338</v>
      </c>
      <c r="C1009" s="338" t="s">
        <v>339</v>
      </c>
      <c r="D1009" s="178" t="s">
        <v>36</v>
      </c>
      <c r="E1009" s="274"/>
      <c r="F1009" s="274"/>
      <c r="G1009" s="475" t="s">
        <v>369</v>
      </c>
      <c r="H1009" s="498">
        <v>4200</v>
      </c>
      <c r="I1009" s="166">
        <f t="shared" si="125"/>
        <v>4200</v>
      </c>
      <c r="J1009" s="272"/>
      <c r="K1009" s="274"/>
      <c r="L1009" s="279">
        <v>44942</v>
      </c>
      <c r="M1009" s="279">
        <v>44977</v>
      </c>
      <c r="N1009" s="177" t="s">
        <v>45</v>
      </c>
      <c r="BM1009" s="423">
        <v>1400</v>
      </c>
      <c r="BQ1009" s="338">
        <v>1400</v>
      </c>
      <c r="BU1009" s="338">
        <v>1400</v>
      </c>
    </row>
    <row r="1010" spans="1:73" s="78" customFormat="1" ht="21.75" customHeight="1">
      <c r="A1010" s="339" t="s">
        <v>365</v>
      </c>
      <c r="B1010" s="338" t="s">
        <v>313</v>
      </c>
      <c r="C1010" s="338" t="s">
        <v>314</v>
      </c>
      <c r="D1010" s="178" t="s">
        <v>36</v>
      </c>
      <c r="E1010" s="274"/>
      <c r="F1010" s="274"/>
      <c r="G1010" s="475" t="s">
        <v>369</v>
      </c>
      <c r="H1010" s="498">
        <v>1000</v>
      </c>
      <c r="I1010" s="166">
        <f t="shared" si="125"/>
        <v>1000</v>
      </c>
      <c r="J1010" s="272"/>
      <c r="K1010" s="274"/>
      <c r="L1010" s="279">
        <v>44942</v>
      </c>
      <c r="M1010" s="279">
        <v>44977</v>
      </c>
      <c r="N1010" s="177" t="s">
        <v>45</v>
      </c>
      <c r="BM1010" s="423">
        <v>300</v>
      </c>
      <c r="BQ1010" s="338">
        <v>300</v>
      </c>
      <c r="BU1010" s="338">
        <v>400</v>
      </c>
    </row>
    <row r="1011" spans="1:73" s="78" customFormat="1" ht="21.75" customHeight="1">
      <c r="A1011" s="339" t="s">
        <v>365</v>
      </c>
      <c r="B1011" s="338" t="s">
        <v>318</v>
      </c>
      <c r="C1011" s="338" t="s">
        <v>319</v>
      </c>
      <c r="D1011" s="178" t="s">
        <v>36</v>
      </c>
      <c r="E1011" s="274"/>
      <c r="F1011" s="274"/>
      <c r="G1011" s="475" t="s">
        <v>369</v>
      </c>
      <c r="H1011" s="498">
        <v>3100</v>
      </c>
      <c r="I1011" s="166">
        <f t="shared" si="125"/>
        <v>3100</v>
      </c>
      <c r="J1011" s="272"/>
      <c r="K1011" s="274"/>
      <c r="L1011" s="279">
        <v>44942</v>
      </c>
      <c r="M1011" s="279">
        <v>44977</v>
      </c>
      <c r="N1011" s="177" t="s">
        <v>45</v>
      </c>
      <c r="BM1011" s="423">
        <v>1000</v>
      </c>
      <c r="BQ1011" s="338">
        <v>1000</v>
      </c>
      <c r="BU1011" s="338">
        <v>1100</v>
      </c>
    </row>
    <row r="1012" spans="1:73" s="78" customFormat="1" ht="21.75" customHeight="1">
      <c r="A1012" s="339" t="s">
        <v>365</v>
      </c>
      <c r="B1012" s="338" t="s">
        <v>320</v>
      </c>
      <c r="C1012" s="338" t="s">
        <v>321</v>
      </c>
      <c r="D1012" s="178" t="s">
        <v>36</v>
      </c>
      <c r="E1012" s="274"/>
      <c r="F1012" s="274"/>
      <c r="G1012" s="475" t="s">
        <v>369</v>
      </c>
      <c r="H1012" s="498">
        <v>0</v>
      </c>
      <c r="I1012" s="166">
        <f t="shared" si="125"/>
        <v>0</v>
      </c>
      <c r="J1012" s="272"/>
      <c r="K1012" s="274"/>
      <c r="L1012" s="279">
        <v>44942</v>
      </c>
      <c r="M1012" s="279">
        <v>44977</v>
      </c>
      <c r="N1012" s="177" t="s">
        <v>45</v>
      </c>
      <c r="BM1012" s="423">
        <v>0</v>
      </c>
      <c r="BQ1012" s="338">
        <v>0</v>
      </c>
      <c r="BU1012" s="338">
        <v>0</v>
      </c>
    </row>
    <row r="1013" spans="1:73" s="78" customFormat="1" ht="21.75" customHeight="1">
      <c r="A1013" s="339" t="s">
        <v>365</v>
      </c>
      <c r="B1013" s="338" t="s">
        <v>316</v>
      </c>
      <c r="C1013" s="338" t="s">
        <v>317</v>
      </c>
      <c r="D1013" s="178" t="s">
        <v>36</v>
      </c>
      <c r="E1013" s="274"/>
      <c r="F1013" s="274"/>
      <c r="G1013" s="475" t="s">
        <v>369</v>
      </c>
      <c r="H1013" s="498">
        <v>400</v>
      </c>
      <c r="I1013" s="166">
        <f t="shared" si="125"/>
        <v>400</v>
      </c>
      <c r="J1013" s="272"/>
      <c r="K1013" s="274"/>
      <c r="L1013" s="279">
        <v>44942</v>
      </c>
      <c r="M1013" s="279">
        <v>44977</v>
      </c>
      <c r="N1013" s="177" t="s">
        <v>45</v>
      </c>
      <c r="BM1013" s="423">
        <v>100</v>
      </c>
      <c r="BQ1013" s="338">
        <v>100</v>
      </c>
      <c r="BU1013" s="338">
        <v>200</v>
      </c>
    </row>
    <row r="1014" spans="1:73" s="78" customFormat="1" ht="21.75" customHeight="1">
      <c r="A1014" s="339" t="s">
        <v>365</v>
      </c>
      <c r="B1014" s="338" t="s">
        <v>324</v>
      </c>
      <c r="C1014" s="338" t="s">
        <v>325</v>
      </c>
      <c r="D1014" s="178" t="s">
        <v>36</v>
      </c>
      <c r="E1014" s="274"/>
      <c r="F1014" s="274"/>
      <c r="G1014" s="475" t="s">
        <v>369</v>
      </c>
      <c r="H1014" s="498">
        <v>100</v>
      </c>
      <c r="I1014" s="166">
        <f t="shared" si="125"/>
        <v>100</v>
      </c>
      <c r="J1014" s="272"/>
      <c r="K1014" s="274"/>
      <c r="L1014" s="279">
        <v>44942</v>
      </c>
      <c r="M1014" s="279">
        <v>44977</v>
      </c>
      <c r="N1014" s="177" t="s">
        <v>45</v>
      </c>
      <c r="BM1014" s="423"/>
      <c r="BQ1014" s="338">
        <v>100</v>
      </c>
      <c r="BU1014" s="338">
        <v>0</v>
      </c>
    </row>
    <row r="1015" spans="1:73" s="78" customFormat="1" ht="21.75" customHeight="1">
      <c r="A1015" s="339" t="s">
        <v>365</v>
      </c>
      <c r="B1015" s="338" t="s">
        <v>326</v>
      </c>
      <c r="C1015" s="338" t="s">
        <v>327</v>
      </c>
      <c r="D1015" s="178" t="s">
        <v>36</v>
      </c>
      <c r="E1015" s="274"/>
      <c r="F1015" s="274"/>
      <c r="G1015" s="475" t="s">
        <v>369</v>
      </c>
      <c r="H1015" s="498">
        <v>0</v>
      </c>
      <c r="I1015" s="166">
        <f t="shared" si="125"/>
        <v>0</v>
      </c>
      <c r="J1015" s="272"/>
      <c r="K1015" s="274"/>
      <c r="L1015" s="279">
        <v>44942</v>
      </c>
      <c r="M1015" s="279">
        <v>44977</v>
      </c>
      <c r="N1015" s="177" t="s">
        <v>45</v>
      </c>
      <c r="BM1015" s="423">
        <v>0</v>
      </c>
      <c r="BQ1015" s="338">
        <v>0</v>
      </c>
      <c r="BU1015" s="338">
        <v>0</v>
      </c>
    </row>
    <row r="1016" spans="1:73" s="78" customFormat="1" ht="21.75" customHeight="1">
      <c r="A1016" s="339" t="s">
        <v>365</v>
      </c>
      <c r="B1016" s="338" t="s">
        <v>328</v>
      </c>
      <c r="C1016" s="338" t="s">
        <v>329</v>
      </c>
      <c r="D1016" s="178" t="s">
        <v>36</v>
      </c>
      <c r="E1016" s="274"/>
      <c r="F1016" s="274"/>
      <c r="G1016" s="475" t="s">
        <v>369</v>
      </c>
      <c r="H1016" s="498">
        <v>1900</v>
      </c>
      <c r="I1016" s="166">
        <f t="shared" si="125"/>
        <v>1900</v>
      </c>
      <c r="J1016" s="272"/>
      <c r="K1016" s="274"/>
      <c r="L1016" s="279">
        <v>44942</v>
      </c>
      <c r="M1016" s="279">
        <v>44977</v>
      </c>
      <c r="N1016" s="177" t="s">
        <v>45</v>
      </c>
      <c r="BM1016" s="423">
        <v>600</v>
      </c>
      <c r="BQ1016" s="338">
        <v>600</v>
      </c>
      <c r="BU1016" s="338">
        <v>700</v>
      </c>
    </row>
    <row r="1017" spans="1:73" s="78" customFormat="1" ht="21.75" customHeight="1">
      <c r="A1017" s="339" t="s">
        <v>365</v>
      </c>
      <c r="B1017" s="338" t="s">
        <v>330</v>
      </c>
      <c r="C1017" s="338" t="s">
        <v>331</v>
      </c>
      <c r="D1017" s="178" t="s">
        <v>36</v>
      </c>
      <c r="E1017" s="274"/>
      <c r="F1017" s="274"/>
      <c r="G1017" s="475" t="s">
        <v>369</v>
      </c>
      <c r="H1017" s="498">
        <v>4400</v>
      </c>
      <c r="I1017" s="166">
        <f t="shared" si="125"/>
        <v>4400</v>
      </c>
      <c r="J1017" s="272"/>
      <c r="K1017" s="274"/>
      <c r="L1017" s="279">
        <v>44942</v>
      </c>
      <c r="M1017" s="279">
        <v>44977</v>
      </c>
      <c r="N1017" s="177" t="s">
        <v>45</v>
      </c>
      <c r="BM1017" s="423">
        <v>1500</v>
      </c>
      <c r="BQ1017" s="338">
        <v>1500</v>
      </c>
      <c r="BU1017" s="338">
        <v>1400</v>
      </c>
    </row>
    <row r="1018" spans="1:73" s="78" customFormat="1" ht="21.75" customHeight="1">
      <c r="A1018" s="339" t="s">
        <v>365</v>
      </c>
      <c r="B1018" s="338" t="s">
        <v>332</v>
      </c>
      <c r="C1018" s="338" t="s">
        <v>333</v>
      </c>
      <c r="D1018" s="178" t="s">
        <v>36</v>
      </c>
      <c r="E1018" s="274"/>
      <c r="F1018" s="274"/>
      <c r="G1018" s="475" t="s">
        <v>369</v>
      </c>
      <c r="H1018" s="498">
        <v>400</v>
      </c>
      <c r="I1018" s="166">
        <f t="shared" si="125"/>
        <v>400</v>
      </c>
      <c r="J1018" s="272"/>
      <c r="K1018" s="274"/>
      <c r="L1018" s="279">
        <v>44942</v>
      </c>
      <c r="M1018" s="279">
        <v>44977</v>
      </c>
      <c r="N1018" s="177" t="s">
        <v>45</v>
      </c>
      <c r="BM1018" s="423">
        <v>100</v>
      </c>
      <c r="BQ1018" s="338">
        <v>100</v>
      </c>
      <c r="BU1018" s="338">
        <v>200</v>
      </c>
    </row>
    <row r="1019" spans="1:73" s="78" customFormat="1" ht="21.75" customHeight="1">
      <c r="A1019" s="339" t="s">
        <v>365</v>
      </c>
      <c r="B1019" s="338" t="s">
        <v>334</v>
      </c>
      <c r="C1019" s="338" t="s">
        <v>335</v>
      </c>
      <c r="D1019" s="178" t="s">
        <v>36</v>
      </c>
      <c r="E1019" s="274"/>
      <c r="F1019" s="274"/>
      <c r="G1019" s="475" t="s">
        <v>369</v>
      </c>
      <c r="H1019" s="498">
        <v>100</v>
      </c>
      <c r="I1019" s="166">
        <f t="shared" si="125"/>
        <v>100</v>
      </c>
      <c r="J1019" s="272"/>
      <c r="K1019" s="274"/>
      <c r="L1019" s="279">
        <v>44942</v>
      </c>
      <c r="M1019" s="279">
        <v>44977</v>
      </c>
      <c r="N1019" s="177" t="s">
        <v>45</v>
      </c>
      <c r="BM1019" s="423">
        <v>100</v>
      </c>
      <c r="BQ1019" s="338"/>
      <c r="BU1019" s="338">
        <v>0</v>
      </c>
    </row>
    <row r="1020" spans="1:73" s="78" customFormat="1" ht="21.75" customHeight="1">
      <c r="A1020" s="339" t="s">
        <v>365</v>
      </c>
      <c r="B1020" s="338" t="s">
        <v>336</v>
      </c>
      <c r="C1020" s="338" t="s">
        <v>337</v>
      </c>
      <c r="D1020" s="178" t="s">
        <v>36</v>
      </c>
      <c r="E1020" s="274"/>
      <c r="F1020" s="274"/>
      <c r="G1020" s="475" t="s">
        <v>369</v>
      </c>
      <c r="H1020" s="498">
        <v>0</v>
      </c>
      <c r="I1020" s="166">
        <f t="shared" si="125"/>
        <v>0</v>
      </c>
      <c r="J1020" s="272"/>
      <c r="K1020" s="274"/>
      <c r="L1020" s="279">
        <v>44942</v>
      </c>
      <c r="M1020" s="279">
        <v>44977</v>
      </c>
      <c r="N1020" s="177" t="s">
        <v>45</v>
      </c>
      <c r="BM1020" s="423">
        <v>0</v>
      </c>
      <c r="BQ1020" s="338">
        <v>0</v>
      </c>
      <c r="BU1020" s="338">
        <v>0</v>
      </c>
    </row>
    <row r="1021" spans="1:73" s="78" customFormat="1" ht="21.75" customHeight="1">
      <c r="A1021" s="339" t="s">
        <v>367</v>
      </c>
      <c r="B1021" s="338" t="s">
        <v>353</v>
      </c>
      <c r="C1021" s="341" t="s">
        <v>352</v>
      </c>
      <c r="D1021" s="178" t="s">
        <v>36</v>
      </c>
      <c r="E1021" s="274"/>
      <c r="F1021" s="274"/>
      <c r="G1021" s="475" t="s">
        <v>370</v>
      </c>
      <c r="H1021" s="498">
        <v>400</v>
      </c>
      <c r="I1021" s="166">
        <f t="shared" si="125"/>
        <v>400</v>
      </c>
      <c r="J1021" s="272"/>
      <c r="K1021" s="274"/>
      <c r="L1021" s="279">
        <v>44942</v>
      </c>
      <c r="M1021" s="279">
        <v>44977</v>
      </c>
      <c r="N1021" s="177" t="s">
        <v>45</v>
      </c>
      <c r="BM1021" s="423">
        <v>100</v>
      </c>
      <c r="BQ1021" s="338">
        <v>100</v>
      </c>
      <c r="BU1021" s="338">
        <v>200</v>
      </c>
    </row>
    <row r="1022" spans="1:73" s="78" customFormat="1" ht="21.75" customHeight="1">
      <c r="A1022" s="339" t="s">
        <v>367</v>
      </c>
      <c r="B1022" s="338" t="s">
        <v>58</v>
      </c>
      <c r="C1022" s="341" t="s">
        <v>59</v>
      </c>
      <c r="D1022" s="178" t="s">
        <v>36</v>
      </c>
      <c r="E1022" s="274"/>
      <c r="F1022" s="274"/>
      <c r="G1022" s="475" t="s">
        <v>370</v>
      </c>
      <c r="H1022" s="498">
        <v>3500</v>
      </c>
      <c r="I1022" s="166">
        <f t="shared" si="125"/>
        <v>3500</v>
      </c>
      <c r="J1022" s="272"/>
      <c r="K1022" s="274"/>
      <c r="L1022" s="279">
        <v>44942</v>
      </c>
      <c r="M1022" s="279">
        <v>44977</v>
      </c>
      <c r="N1022" s="177" t="s">
        <v>45</v>
      </c>
      <c r="BM1022" s="423">
        <v>1100</v>
      </c>
      <c r="BQ1022" s="338">
        <v>1100</v>
      </c>
      <c r="BU1022" s="338">
        <v>1300</v>
      </c>
    </row>
    <row r="1023" spans="1:73" s="78" customFormat="1" ht="21.75" customHeight="1">
      <c r="A1023" s="339" t="s">
        <v>367</v>
      </c>
      <c r="B1023" s="338" t="s">
        <v>340</v>
      </c>
      <c r="C1023" s="341" t="s">
        <v>341</v>
      </c>
      <c r="D1023" s="178" t="s">
        <v>36</v>
      </c>
      <c r="E1023" s="274"/>
      <c r="F1023" s="274"/>
      <c r="G1023" s="475" t="s">
        <v>370</v>
      </c>
      <c r="H1023" s="498">
        <v>0</v>
      </c>
      <c r="I1023" s="166">
        <f t="shared" si="125"/>
        <v>0</v>
      </c>
      <c r="J1023" s="272"/>
      <c r="K1023" s="274"/>
      <c r="L1023" s="279">
        <v>44942</v>
      </c>
      <c r="M1023" s="279">
        <v>44977</v>
      </c>
      <c r="N1023" s="177" t="s">
        <v>45</v>
      </c>
      <c r="BM1023" s="423">
        <v>0</v>
      </c>
      <c r="BQ1023" s="338">
        <v>0</v>
      </c>
      <c r="BU1023" s="338">
        <v>0</v>
      </c>
    </row>
    <row r="1024" spans="1:73" s="78" customFormat="1" ht="21.75" customHeight="1">
      <c r="A1024" s="339" t="s">
        <v>367</v>
      </c>
      <c r="B1024" s="338" t="s">
        <v>356</v>
      </c>
      <c r="C1024" s="341" t="s">
        <v>355</v>
      </c>
      <c r="D1024" s="178" t="s">
        <v>36</v>
      </c>
      <c r="E1024" s="274"/>
      <c r="F1024" s="274"/>
      <c r="G1024" s="475" t="s">
        <v>370</v>
      </c>
      <c r="H1024" s="498">
        <v>300</v>
      </c>
      <c r="I1024" s="166">
        <f t="shared" si="125"/>
        <v>300</v>
      </c>
      <c r="J1024" s="272"/>
      <c r="K1024" s="274"/>
      <c r="L1024" s="279">
        <v>44942</v>
      </c>
      <c r="M1024" s="279">
        <v>44977</v>
      </c>
      <c r="N1024" s="177" t="s">
        <v>45</v>
      </c>
      <c r="BM1024" s="423">
        <v>100</v>
      </c>
      <c r="BQ1024" s="338">
        <v>100</v>
      </c>
      <c r="BU1024" s="338">
        <v>100</v>
      </c>
    </row>
    <row r="1025" spans="1:81" s="78" customFormat="1" ht="21.75" customHeight="1">
      <c r="A1025" s="339" t="s">
        <v>367</v>
      </c>
      <c r="B1025" s="338" t="s">
        <v>344</v>
      </c>
      <c r="C1025" s="341" t="s">
        <v>343</v>
      </c>
      <c r="D1025" s="178" t="s">
        <v>36</v>
      </c>
      <c r="E1025" s="274"/>
      <c r="F1025" s="274"/>
      <c r="G1025" s="475" t="s">
        <v>370</v>
      </c>
      <c r="H1025" s="498">
        <v>0</v>
      </c>
      <c r="I1025" s="166">
        <f t="shared" si="125"/>
        <v>0</v>
      </c>
      <c r="J1025" s="272"/>
      <c r="K1025" s="274"/>
      <c r="L1025" s="279">
        <v>44942</v>
      </c>
      <c r="M1025" s="279">
        <v>44977</v>
      </c>
      <c r="N1025" s="177" t="s">
        <v>45</v>
      </c>
      <c r="BM1025" s="423">
        <v>0</v>
      </c>
      <c r="BQ1025" s="338">
        <v>0</v>
      </c>
      <c r="BU1025" s="338">
        <v>0</v>
      </c>
    </row>
    <row r="1026" spans="1:81" s="78" customFormat="1" ht="21.75" customHeight="1">
      <c r="A1026" s="339" t="s">
        <v>367</v>
      </c>
      <c r="B1026" s="338" t="s">
        <v>357</v>
      </c>
      <c r="C1026" s="341" t="s">
        <v>358</v>
      </c>
      <c r="D1026" s="178" t="s">
        <v>36</v>
      </c>
      <c r="E1026" s="274"/>
      <c r="F1026" s="274"/>
      <c r="G1026" s="475" t="s">
        <v>370</v>
      </c>
      <c r="H1026" s="498">
        <v>0</v>
      </c>
      <c r="I1026" s="166">
        <f t="shared" si="125"/>
        <v>0</v>
      </c>
      <c r="J1026" s="272"/>
      <c r="K1026" s="274"/>
      <c r="L1026" s="279">
        <v>44942</v>
      </c>
      <c r="M1026" s="279">
        <v>44977</v>
      </c>
      <c r="N1026" s="177" t="s">
        <v>45</v>
      </c>
      <c r="BM1026" s="423">
        <v>0</v>
      </c>
      <c r="BQ1026" s="338">
        <v>0</v>
      </c>
      <c r="BU1026" s="338">
        <v>0</v>
      </c>
    </row>
    <row r="1027" spans="1:81" s="78" customFormat="1" ht="21.75" customHeight="1">
      <c r="A1027" s="339" t="s">
        <v>367</v>
      </c>
      <c r="B1027" s="338" t="s">
        <v>345</v>
      </c>
      <c r="C1027" s="341" t="s">
        <v>346</v>
      </c>
      <c r="D1027" s="178" t="s">
        <v>36</v>
      </c>
      <c r="E1027" s="274"/>
      <c r="F1027" s="274"/>
      <c r="G1027" s="475" t="s">
        <v>370</v>
      </c>
      <c r="H1027" s="498">
        <v>700</v>
      </c>
      <c r="I1027" s="166">
        <f t="shared" si="125"/>
        <v>700</v>
      </c>
      <c r="J1027" s="272"/>
      <c r="K1027" s="274"/>
      <c r="L1027" s="279">
        <v>44942</v>
      </c>
      <c r="M1027" s="279">
        <v>44977</v>
      </c>
      <c r="N1027" s="177" t="s">
        <v>45</v>
      </c>
      <c r="BM1027" s="423">
        <v>200</v>
      </c>
      <c r="BQ1027" s="338">
        <v>200</v>
      </c>
      <c r="BU1027" s="338">
        <v>300</v>
      </c>
    </row>
    <row r="1028" spans="1:81" s="78" customFormat="1" ht="21.75" customHeight="1">
      <c r="A1028" s="339" t="s">
        <v>367</v>
      </c>
      <c r="B1028" s="338" t="s">
        <v>347</v>
      </c>
      <c r="C1028" s="341" t="s">
        <v>348</v>
      </c>
      <c r="D1028" s="178" t="s">
        <v>36</v>
      </c>
      <c r="E1028" s="274"/>
      <c r="F1028" s="274"/>
      <c r="G1028" s="475" t="s">
        <v>370</v>
      </c>
      <c r="H1028" s="498">
        <v>0</v>
      </c>
      <c r="I1028" s="166">
        <f t="shared" si="125"/>
        <v>0</v>
      </c>
      <c r="J1028" s="272"/>
      <c r="K1028" s="274"/>
      <c r="L1028" s="279">
        <v>44942</v>
      </c>
      <c r="M1028" s="279">
        <v>44977</v>
      </c>
      <c r="N1028" s="177" t="s">
        <v>45</v>
      </c>
      <c r="BM1028" s="423">
        <v>0</v>
      </c>
      <c r="BQ1028" s="338">
        <v>0</v>
      </c>
      <c r="BU1028" s="338">
        <v>0</v>
      </c>
    </row>
    <row r="1029" spans="1:81" s="78" customFormat="1" ht="21.75" customHeight="1">
      <c r="A1029" s="339" t="s">
        <v>367</v>
      </c>
      <c r="B1029" s="338" t="s">
        <v>359</v>
      </c>
      <c r="C1029" s="341" t="s">
        <v>360</v>
      </c>
      <c r="D1029" s="178" t="s">
        <v>36</v>
      </c>
      <c r="E1029" s="274"/>
      <c r="F1029" s="274"/>
      <c r="G1029" s="475" t="s">
        <v>370</v>
      </c>
      <c r="H1029" s="498">
        <v>200</v>
      </c>
      <c r="I1029" s="166">
        <f t="shared" si="125"/>
        <v>200</v>
      </c>
      <c r="J1029" s="272"/>
      <c r="K1029" s="274"/>
      <c r="L1029" s="279">
        <v>44942</v>
      </c>
      <c r="M1029" s="279">
        <v>44977</v>
      </c>
      <c r="N1029" s="177" t="s">
        <v>45</v>
      </c>
      <c r="BM1029" s="423">
        <v>100</v>
      </c>
      <c r="BQ1029" s="338">
        <v>100</v>
      </c>
      <c r="BU1029" s="338">
        <v>0</v>
      </c>
    </row>
    <row r="1030" spans="1:81" s="78" customFormat="1" ht="21.75" customHeight="1">
      <c r="A1030" s="339" t="s">
        <v>367</v>
      </c>
      <c r="B1030" s="338" t="s">
        <v>349</v>
      </c>
      <c r="C1030" s="341" t="s">
        <v>350</v>
      </c>
      <c r="D1030" s="178" t="s">
        <v>36</v>
      </c>
      <c r="E1030" s="274"/>
      <c r="F1030" s="274"/>
      <c r="G1030" s="475" t="s">
        <v>370</v>
      </c>
      <c r="H1030" s="498">
        <v>0</v>
      </c>
      <c r="I1030" s="166">
        <f t="shared" si="125"/>
        <v>0</v>
      </c>
      <c r="J1030" s="272"/>
      <c r="K1030" s="274"/>
      <c r="L1030" s="279">
        <v>44942</v>
      </c>
      <c r="M1030" s="279">
        <v>44977</v>
      </c>
      <c r="N1030" s="177" t="s">
        <v>45</v>
      </c>
      <c r="BM1030" s="423">
        <v>0</v>
      </c>
      <c r="BQ1030" s="338">
        <v>0</v>
      </c>
      <c r="BU1030" s="338">
        <v>0</v>
      </c>
    </row>
    <row r="1031" spans="1:81" s="78" customFormat="1" ht="21.75" customHeight="1">
      <c r="A1031" s="339" t="s">
        <v>57</v>
      </c>
      <c r="B1031" s="274"/>
      <c r="C1031" s="274"/>
      <c r="D1031" s="274"/>
      <c r="E1031" s="274"/>
      <c r="F1031" s="274"/>
      <c r="G1031" s="475"/>
      <c r="H1031" s="498">
        <f>SUM(H1008:H1030)</f>
        <v>25100</v>
      </c>
      <c r="I1031" s="498">
        <f>SUM(I1008:I1030)</f>
        <v>25100</v>
      </c>
      <c r="J1031" s="274"/>
      <c r="K1031" s="274"/>
      <c r="L1031" s="274"/>
      <c r="M1031" s="274"/>
      <c r="N1031" s="274"/>
    </row>
    <row r="1032" spans="1:81" s="78" customFormat="1" ht="21.75" customHeight="1">
      <c r="A1032" s="339" t="s">
        <v>365</v>
      </c>
      <c r="B1032" s="338" t="s">
        <v>322</v>
      </c>
      <c r="C1032" s="338" t="s">
        <v>323</v>
      </c>
      <c r="D1032" s="178" t="s">
        <v>36</v>
      </c>
      <c r="E1032" s="274"/>
      <c r="F1032" s="274"/>
      <c r="G1032" s="17" t="s">
        <v>371</v>
      </c>
      <c r="H1032" s="498">
        <v>600</v>
      </c>
      <c r="I1032" s="166">
        <f t="shared" ref="I1032:I1054" si="126">SUM(O1032:CL1032)</f>
        <v>600</v>
      </c>
      <c r="J1032" s="274"/>
      <c r="K1032" s="274"/>
      <c r="L1032" s="279">
        <v>44973</v>
      </c>
      <c r="M1032" s="279">
        <v>45005</v>
      </c>
      <c r="N1032" s="177" t="s">
        <v>45</v>
      </c>
      <c r="BV1032" s="338">
        <v>200</v>
      </c>
      <c r="BZ1032" s="338">
        <v>200</v>
      </c>
      <c r="CC1032" s="424">
        <v>200</v>
      </c>
    </row>
    <row r="1033" spans="1:81" s="78" customFormat="1" ht="21.75" customHeight="1">
      <c r="A1033" s="339" t="s">
        <v>365</v>
      </c>
      <c r="B1033" s="338" t="s">
        <v>338</v>
      </c>
      <c r="C1033" s="338" t="s">
        <v>339</v>
      </c>
      <c r="D1033" s="178" t="s">
        <v>36</v>
      </c>
      <c r="E1033" s="274"/>
      <c r="F1033" s="274"/>
      <c r="G1033" s="17" t="s">
        <v>371</v>
      </c>
      <c r="H1033" s="498">
        <v>4200</v>
      </c>
      <c r="I1033" s="166">
        <f t="shared" si="126"/>
        <v>4200</v>
      </c>
      <c r="J1033" s="274"/>
      <c r="K1033" s="274"/>
      <c r="L1033" s="279">
        <v>44973</v>
      </c>
      <c r="M1033" s="279">
        <v>45005</v>
      </c>
      <c r="N1033" s="177" t="s">
        <v>45</v>
      </c>
      <c r="BV1033" s="338">
        <v>1400</v>
      </c>
      <c r="BZ1033" s="338">
        <v>1400</v>
      </c>
      <c r="CC1033" s="424">
        <v>1400</v>
      </c>
    </row>
    <row r="1034" spans="1:81" s="78" customFormat="1" ht="21.75" customHeight="1">
      <c r="A1034" s="339" t="s">
        <v>365</v>
      </c>
      <c r="B1034" s="338" t="s">
        <v>313</v>
      </c>
      <c r="C1034" s="338" t="s">
        <v>314</v>
      </c>
      <c r="D1034" s="178" t="s">
        <v>36</v>
      </c>
      <c r="E1034" s="274"/>
      <c r="F1034" s="274"/>
      <c r="G1034" s="17" t="s">
        <v>371</v>
      </c>
      <c r="H1034" s="498">
        <v>1300</v>
      </c>
      <c r="I1034" s="166">
        <f t="shared" si="126"/>
        <v>1300</v>
      </c>
      <c r="J1034" s="274"/>
      <c r="K1034" s="274"/>
      <c r="L1034" s="279">
        <v>44973</v>
      </c>
      <c r="M1034" s="279">
        <v>45005</v>
      </c>
      <c r="N1034" s="177" t="s">
        <v>45</v>
      </c>
      <c r="BV1034" s="338">
        <v>500</v>
      </c>
      <c r="BZ1034" s="338">
        <v>400</v>
      </c>
      <c r="CC1034" s="424">
        <v>400</v>
      </c>
    </row>
    <row r="1035" spans="1:81" s="78" customFormat="1" ht="21.75" customHeight="1">
      <c r="A1035" s="339" t="s">
        <v>365</v>
      </c>
      <c r="B1035" s="338" t="s">
        <v>318</v>
      </c>
      <c r="C1035" s="338" t="s">
        <v>319</v>
      </c>
      <c r="D1035" s="178" t="s">
        <v>36</v>
      </c>
      <c r="E1035" s="274"/>
      <c r="F1035" s="274"/>
      <c r="G1035" s="17" t="s">
        <v>371</v>
      </c>
      <c r="H1035" s="498">
        <v>3900</v>
      </c>
      <c r="I1035" s="166">
        <f t="shared" si="126"/>
        <v>3900</v>
      </c>
      <c r="J1035" s="274"/>
      <c r="K1035" s="274"/>
      <c r="L1035" s="279">
        <v>44973</v>
      </c>
      <c r="M1035" s="279">
        <v>45005</v>
      </c>
      <c r="N1035" s="177" t="s">
        <v>45</v>
      </c>
      <c r="BV1035" s="338">
        <v>1300</v>
      </c>
      <c r="BZ1035" s="338">
        <v>1300</v>
      </c>
      <c r="CC1035" s="424">
        <v>1300</v>
      </c>
    </row>
    <row r="1036" spans="1:81" s="78" customFormat="1" ht="21.75" customHeight="1">
      <c r="A1036" s="339" t="s">
        <v>365</v>
      </c>
      <c r="B1036" s="338" t="s">
        <v>320</v>
      </c>
      <c r="C1036" s="338" t="s">
        <v>321</v>
      </c>
      <c r="D1036" s="178" t="s">
        <v>36</v>
      </c>
      <c r="E1036" s="274"/>
      <c r="F1036" s="274"/>
      <c r="G1036" s="17" t="s">
        <v>371</v>
      </c>
      <c r="H1036" s="498">
        <v>1300</v>
      </c>
      <c r="I1036" s="166">
        <f t="shared" si="126"/>
        <v>1300</v>
      </c>
      <c r="J1036" s="274"/>
      <c r="K1036" s="274"/>
      <c r="L1036" s="279">
        <v>44973</v>
      </c>
      <c r="M1036" s="279">
        <v>45005</v>
      </c>
      <c r="N1036" s="177" t="s">
        <v>45</v>
      </c>
      <c r="BV1036" s="338">
        <v>500</v>
      </c>
      <c r="BZ1036" s="338">
        <v>400</v>
      </c>
      <c r="CC1036" s="424">
        <v>400</v>
      </c>
    </row>
    <row r="1037" spans="1:81" s="78" customFormat="1" ht="21.75" customHeight="1">
      <c r="A1037" s="339" t="s">
        <v>365</v>
      </c>
      <c r="B1037" s="338" t="s">
        <v>316</v>
      </c>
      <c r="C1037" s="338" t="s">
        <v>317</v>
      </c>
      <c r="D1037" s="178" t="s">
        <v>36</v>
      </c>
      <c r="E1037" s="274"/>
      <c r="F1037" s="274"/>
      <c r="G1037" s="17" t="s">
        <v>371</v>
      </c>
      <c r="H1037" s="498">
        <v>900</v>
      </c>
      <c r="I1037" s="166">
        <f t="shared" si="126"/>
        <v>900</v>
      </c>
      <c r="J1037" s="274"/>
      <c r="K1037" s="274"/>
      <c r="L1037" s="279">
        <v>44973</v>
      </c>
      <c r="M1037" s="279">
        <v>45005</v>
      </c>
      <c r="N1037" s="177" t="s">
        <v>45</v>
      </c>
      <c r="BV1037" s="338">
        <v>300</v>
      </c>
      <c r="BZ1037" s="338">
        <v>300</v>
      </c>
      <c r="CC1037" s="424">
        <v>300</v>
      </c>
    </row>
    <row r="1038" spans="1:81" s="78" customFormat="1" ht="21.75" customHeight="1">
      <c r="A1038" s="339" t="s">
        <v>365</v>
      </c>
      <c r="B1038" s="338" t="s">
        <v>324</v>
      </c>
      <c r="C1038" s="338" t="s">
        <v>325</v>
      </c>
      <c r="D1038" s="178" t="s">
        <v>36</v>
      </c>
      <c r="E1038" s="274"/>
      <c r="F1038" s="274"/>
      <c r="G1038" s="17" t="s">
        <v>371</v>
      </c>
      <c r="H1038" s="498">
        <v>400</v>
      </c>
      <c r="I1038" s="166">
        <f t="shared" si="126"/>
        <v>400</v>
      </c>
      <c r="J1038" s="274"/>
      <c r="K1038" s="274"/>
      <c r="L1038" s="279">
        <v>44973</v>
      </c>
      <c r="M1038" s="279">
        <v>45005</v>
      </c>
      <c r="N1038" s="177" t="s">
        <v>45</v>
      </c>
      <c r="BV1038" s="338">
        <v>200</v>
      </c>
      <c r="BZ1038" s="338">
        <v>100</v>
      </c>
      <c r="CC1038" s="424">
        <v>100</v>
      </c>
    </row>
    <row r="1039" spans="1:81" s="78" customFormat="1" ht="21.75" customHeight="1">
      <c r="A1039" s="339" t="s">
        <v>365</v>
      </c>
      <c r="B1039" s="338" t="s">
        <v>326</v>
      </c>
      <c r="C1039" s="338" t="s">
        <v>327</v>
      </c>
      <c r="D1039" s="178" t="s">
        <v>36</v>
      </c>
      <c r="E1039" s="274"/>
      <c r="F1039" s="274"/>
      <c r="G1039" s="17" t="s">
        <v>371</v>
      </c>
      <c r="H1039" s="498">
        <v>0</v>
      </c>
      <c r="I1039" s="166">
        <f t="shared" si="126"/>
        <v>0</v>
      </c>
      <c r="J1039" s="274"/>
      <c r="K1039" s="274"/>
      <c r="L1039" s="279">
        <v>44973</v>
      </c>
      <c r="M1039" s="279">
        <v>45005</v>
      </c>
      <c r="N1039" s="177" t="s">
        <v>45</v>
      </c>
      <c r="BV1039" s="338">
        <v>0</v>
      </c>
      <c r="BZ1039" s="338">
        <v>0</v>
      </c>
      <c r="CC1039" s="424">
        <v>0</v>
      </c>
    </row>
    <row r="1040" spans="1:81" s="78" customFormat="1" ht="21.75" customHeight="1">
      <c r="A1040" s="339" t="s">
        <v>365</v>
      </c>
      <c r="B1040" s="338" t="s">
        <v>328</v>
      </c>
      <c r="C1040" s="338" t="s">
        <v>329</v>
      </c>
      <c r="D1040" s="178" t="s">
        <v>36</v>
      </c>
      <c r="E1040" s="274"/>
      <c r="F1040" s="274"/>
      <c r="G1040" s="17" t="s">
        <v>371</v>
      </c>
      <c r="H1040" s="498">
        <v>2700</v>
      </c>
      <c r="I1040" s="166">
        <f t="shared" si="126"/>
        <v>2700</v>
      </c>
      <c r="J1040" s="274"/>
      <c r="K1040" s="274"/>
      <c r="L1040" s="279">
        <v>44973</v>
      </c>
      <c r="M1040" s="279">
        <v>45005</v>
      </c>
      <c r="N1040" s="177" t="s">
        <v>45</v>
      </c>
      <c r="BV1040" s="338">
        <v>900</v>
      </c>
      <c r="BZ1040" s="338">
        <v>900</v>
      </c>
      <c r="CC1040" s="424">
        <v>900</v>
      </c>
    </row>
    <row r="1041" spans="1:93" s="78" customFormat="1" ht="21.75" customHeight="1">
      <c r="A1041" s="339" t="s">
        <v>365</v>
      </c>
      <c r="B1041" s="338" t="s">
        <v>330</v>
      </c>
      <c r="C1041" s="338" t="s">
        <v>331</v>
      </c>
      <c r="D1041" s="178" t="s">
        <v>36</v>
      </c>
      <c r="E1041" s="274"/>
      <c r="F1041" s="274"/>
      <c r="G1041" s="17" t="s">
        <v>371</v>
      </c>
      <c r="H1041" s="498">
        <v>1000</v>
      </c>
      <c r="I1041" s="166">
        <f t="shared" si="126"/>
        <v>1000</v>
      </c>
      <c r="J1041" s="274"/>
      <c r="K1041" s="274"/>
      <c r="L1041" s="279">
        <v>44973</v>
      </c>
      <c r="M1041" s="279">
        <v>45005</v>
      </c>
      <c r="N1041" s="177" t="s">
        <v>45</v>
      </c>
      <c r="BV1041" s="338">
        <v>400</v>
      </c>
      <c r="BZ1041" s="338">
        <v>300</v>
      </c>
      <c r="CC1041" s="424">
        <v>300</v>
      </c>
    </row>
    <row r="1042" spans="1:93" s="78" customFormat="1" ht="21.75" customHeight="1">
      <c r="A1042" s="339" t="s">
        <v>365</v>
      </c>
      <c r="B1042" s="338" t="s">
        <v>332</v>
      </c>
      <c r="C1042" s="338" t="s">
        <v>333</v>
      </c>
      <c r="D1042" s="178" t="s">
        <v>36</v>
      </c>
      <c r="E1042" s="274"/>
      <c r="F1042" s="274"/>
      <c r="G1042" s="17" t="s">
        <v>371</v>
      </c>
      <c r="H1042" s="498">
        <v>900</v>
      </c>
      <c r="I1042" s="166">
        <f t="shared" si="126"/>
        <v>900</v>
      </c>
      <c r="J1042" s="274"/>
      <c r="K1042" s="274"/>
      <c r="L1042" s="279">
        <v>44973</v>
      </c>
      <c r="M1042" s="279">
        <v>45005</v>
      </c>
      <c r="N1042" s="177" t="s">
        <v>45</v>
      </c>
      <c r="BV1042" s="338">
        <v>300</v>
      </c>
      <c r="BZ1042" s="338">
        <v>300</v>
      </c>
      <c r="CC1042" s="424">
        <v>300</v>
      </c>
    </row>
    <row r="1043" spans="1:93" s="78" customFormat="1" ht="21.75" customHeight="1">
      <c r="A1043" s="339" t="s">
        <v>365</v>
      </c>
      <c r="B1043" s="338" t="s">
        <v>334</v>
      </c>
      <c r="C1043" s="338" t="s">
        <v>335</v>
      </c>
      <c r="D1043" s="178" t="s">
        <v>36</v>
      </c>
      <c r="E1043" s="274"/>
      <c r="F1043" s="274"/>
      <c r="G1043" s="17" t="s">
        <v>371</v>
      </c>
      <c r="H1043" s="498">
        <v>400</v>
      </c>
      <c r="I1043" s="166">
        <f t="shared" si="126"/>
        <v>400</v>
      </c>
      <c r="J1043" s="274"/>
      <c r="K1043" s="274"/>
      <c r="L1043" s="279">
        <v>44973</v>
      </c>
      <c r="M1043" s="279">
        <v>45005</v>
      </c>
      <c r="N1043" s="177" t="s">
        <v>45</v>
      </c>
      <c r="BV1043" s="338">
        <v>200</v>
      </c>
      <c r="BZ1043" s="338">
        <v>100</v>
      </c>
      <c r="CC1043" s="424">
        <v>100</v>
      </c>
    </row>
    <row r="1044" spans="1:93" s="78" customFormat="1" ht="21.75" customHeight="1">
      <c r="A1044" s="339" t="s">
        <v>365</v>
      </c>
      <c r="B1044" s="338" t="s">
        <v>336</v>
      </c>
      <c r="C1044" s="338" t="s">
        <v>337</v>
      </c>
      <c r="D1044" s="178" t="s">
        <v>36</v>
      </c>
      <c r="E1044" s="274"/>
      <c r="F1044" s="274"/>
      <c r="G1044" s="17" t="s">
        <v>371</v>
      </c>
      <c r="H1044" s="498">
        <v>0</v>
      </c>
      <c r="I1044" s="166">
        <f t="shared" si="126"/>
        <v>0</v>
      </c>
      <c r="J1044" s="274"/>
      <c r="K1044" s="274"/>
      <c r="L1044" s="279">
        <v>44973</v>
      </c>
      <c r="M1044" s="279">
        <v>45005</v>
      </c>
      <c r="N1044" s="177" t="s">
        <v>45</v>
      </c>
      <c r="BV1044" s="338">
        <v>0</v>
      </c>
      <c r="BZ1044" s="338">
        <v>0</v>
      </c>
      <c r="CC1044" s="424">
        <v>0</v>
      </c>
    </row>
    <row r="1045" spans="1:93" s="78" customFormat="1" ht="21.75" customHeight="1">
      <c r="A1045" s="339" t="s">
        <v>367</v>
      </c>
      <c r="B1045" s="338" t="s">
        <v>353</v>
      </c>
      <c r="C1045" s="341" t="s">
        <v>352</v>
      </c>
      <c r="D1045" s="178" t="s">
        <v>36</v>
      </c>
      <c r="E1045" s="274"/>
      <c r="F1045" s="274"/>
      <c r="G1045" s="17" t="s">
        <v>372</v>
      </c>
      <c r="H1045" s="498">
        <v>300</v>
      </c>
      <c r="I1045" s="166">
        <f t="shared" si="126"/>
        <v>300</v>
      </c>
      <c r="J1045" s="274"/>
      <c r="K1045" s="274"/>
      <c r="L1045" s="279">
        <v>44973</v>
      </c>
      <c r="M1045" s="279">
        <v>45005</v>
      </c>
      <c r="N1045" s="177" t="s">
        <v>45</v>
      </c>
      <c r="BV1045" s="338">
        <v>100</v>
      </c>
      <c r="BZ1045" s="338">
        <v>100</v>
      </c>
      <c r="CC1045" s="424">
        <v>100</v>
      </c>
    </row>
    <row r="1046" spans="1:93" s="78" customFormat="1" ht="21.75" customHeight="1">
      <c r="A1046" s="339" t="s">
        <v>367</v>
      </c>
      <c r="B1046" s="338" t="s">
        <v>58</v>
      </c>
      <c r="C1046" s="341" t="s">
        <v>59</v>
      </c>
      <c r="D1046" s="178" t="s">
        <v>36</v>
      </c>
      <c r="E1046" s="274"/>
      <c r="F1046" s="274"/>
      <c r="G1046" s="17" t="s">
        <v>372</v>
      </c>
      <c r="H1046" s="498">
        <v>5400</v>
      </c>
      <c r="I1046" s="166">
        <f t="shared" si="126"/>
        <v>5400</v>
      </c>
      <c r="J1046" s="274"/>
      <c r="K1046" s="274"/>
      <c r="L1046" s="279">
        <v>44973</v>
      </c>
      <c r="M1046" s="279">
        <v>45005</v>
      </c>
      <c r="N1046" s="177" t="s">
        <v>45</v>
      </c>
      <c r="BV1046" s="338">
        <v>1800</v>
      </c>
      <c r="BZ1046" s="338">
        <v>1800</v>
      </c>
      <c r="CC1046" s="424">
        <v>1800</v>
      </c>
    </row>
    <row r="1047" spans="1:93" s="78" customFormat="1" ht="21.75" customHeight="1">
      <c r="A1047" s="339" t="s">
        <v>367</v>
      </c>
      <c r="B1047" s="338" t="s">
        <v>340</v>
      </c>
      <c r="C1047" s="341" t="s">
        <v>341</v>
      </c>
      <c r="D1047" s="178" t="s">
        <v>36</v>
      </c>
      <c r="E1047" s="274"/>
      <c r="F1047" s="274"/>
      <c r="G1047" s="17" t="s">
        <v>372</v>
      </c>
      <c r="H1047" s="498">
        <v>3000</v>
      </c>
      <c r="I1047" s="166">
        <f t="shared" si="126"/>
        <v>3000</v>
      </c>
      <c r="J1047" s="274"/>
      <c r="K1047" s="274"/>
      <c r="L1047" s="279">
        <v>44973</v>
      </c>
      <c r="M1047" s="279">
        <v>45005</v>
      </c>
      <c r="N1047" s="177" t="s">
        <v>45</v>
      </c>
      <c r="BV1047" s="338">
        <v>1000</v>
      </c>
      <c r="BZ1047" s="338">
        <v>1000</v>
      </c>
      <c r="CC1047" s="424">
        <v>1000</v>
      </c>
    </row>
    <row r="1048" spans="1:93" s="78" customFormat="1" ht="21.75" customHeight="1">
      <c r="A1048" s="339" t="s">
        <v>367</v>
      </c>
      <c r="B1048" s="338" t="s">
        <v>356</v>
      </c>
      <c r="C1048" s="341" t="s">
        <v>355</v>
      </c>
      <c r="D1048" s="178" t="s">
        <v>36</v>
      </c>
      <c r="E1048" s="274"/>
      <c r="F1048" s="274"/>
      <c r="G1048" s="17" t="s">
        <v>372</v>
      </c>
      <c r="H1048" s="498">
        <v>700</v>
      </c>
      <c r="I1048" s="166">
        <f t="shared" si="126"/>
        <v>700</v>
      </c>
      <c r="J1048" s="274"/>
      <c r="K1048" s="274"/>
      <c r="L1048" s="279">
        <v>44973</v>
      </c>
      <c r="M1048" s="279">
        <v>45005</v>
      </c>
      <c r="N1048" s="177" t="s">
        <v>45</v>
      </c>
      <c r="BV1048" s="338">
        <v>200</v>
      </c>
      <c r="BZ1048" s="338">
        <v>300</v>
      </c>
      <c r="CC1048" s="424">
        <v>200</v>
      </c>
    </row>
    <row r="1049" spans="1:93" s="78" customFormat="1" ht="21.75" customHeight="1">
      <c r="A1049" s="339" t="s">
        <v>367</v>
      </c>
      <c r="B1049" s="338" t="s">
        <v>344</v>
      </c>
      <c r="C1049" s="341" t="s">
        <v>343</v>
      </c>
      <c r="D1049" s="178" t="s">
        <v>36</v>
      </c>
      <c r="E1049" s="274"/>
      <c r="F1049" s="274"/>
      <c r="G1049" s="17" t="s">
        <v>372</v>
      </c>
      <c r="H1049" s="498">
        <v>0</v>
      </c>
      <c r="I1049" s="166">
        <f t="shared" si="126"/>
        <v>0</v>
      </c>
      <c r="J1049" s="274"/>
      <c r="K1049" s="274"/>
      <c r="L1049" s="279">
        <v>44973</v>
      </c>
      <c r="M1049" s="279">
        <v>45005</v>
      </c>
      <c r="N1049" s="177" t="s">
        <v>45</v>
      </c>
      <c r="BV1049" s="338">
        <v>0</v>
      </c>
      <c r="BZ1049" s="338">
        <v>0</v>
      </c>
      <c r="CC1049" s="424">
        <v>0</v>
      </c>
    </row>
    <row r="1050" spans="1:93" s="78" customFormat="1" ht="21.75" customHeight="1">
      <c r="A1050" s="339" t="s">
        <v>367</v>
      </c>
      <c r="B1050" s="338" t="s">
        <v>357</v>
      </c>
      <c r="C1050" s="341" t="s">
        <v>358</v>
      </c>
      <c r="D1050" s="178" t="s">
        <v>36</v>
      </c>
      <c r="E1050" s="274"/>
      <c r="F1050" s="274"/>
      <c r="G1050" s="17" t="s">
        <v>372</v>
      </c>
      <c r="H1050" s="498">
        <v>100</v>
      </c>
      <c r="I1050" s="166">
        <f t="shared" si="126"/>
        <v>100</v>
      </c>
      <c r="J1050" s="274"/>
      <c r="K1050" s="274"/>
      <c r="L1050" s="279">
        <v>44973</v>
      </c>
      <c r="M1050" s="279">
        <v>45005</v>
      </c>
      <c r="N1050" s="177" t="s">
        <v>45</v>
      </c>
      <c r="BV1050" s="338"/>
      <c r="BZ1050" s="338"/>
      <c r="CC1050" s="424">
        <v>100</v>
      </c>
    </row>
    <row r="1051" spans="1:93" s="78" customFormat="1" ht="21.75" customHeight="1">
      <c r="A1051" s="339" t="s">
        <v>367</v>
      </c>
      <c r="B1051" s="338" t="s">
        <v>345</v>
      </c>
      <c r="C1051" s="341" t="s">
        <v>346</v>
      </c>
      <c r="D1051" s="178" t="s">
        <v>36</v>
      </c>
      <c r="E1051" s="274"/>
      <c r="F1051" s="274"/>
      <c r="G1051" s="17" t="s">
        <v>372</v>
      </c>
      <c r="H1051" s="498">
        <v>1000</v>
      </c>
      <c r="I1051" s="166">
        <f t="shared" si="126"/>
        <v>1000</v>
      </c>
      <c r="J1051" s="274"/>
      <c r="K1051" s="274"/>
      <c r="L1051" s="279">
        <v>44973</v>
      </c>
      <c r="M1051" s="279">
        <v>45005</v>
      </c>
      <c r="N1051" s="177" t="s">
        <v>45</v>
      </c>
      <c r="BV1051" s="338">
        <v>300</v>
      </c>
      <c r="BZ1051" s="338">
        <v>300</v>
      </c>
      <c r="CC1051" s="424">
        <v>400</v>
      </c>
    </row>
    <row r="1052" spans="1:93" s="78" customFormat="1" ht="21.75" customHeight="1">
      <c r="A1052" s="339" t="s">
        <v>367</v>
      </c>
      <c r="B1052" s="338" t="s">
        <v>347</v>
      </c>
      <c r="C1052" s="341" t="s">
        <v>348</v>
      </c>
      <c r="D1052" s="178" t="s">
        <v>36</v>
      </c>
      <c r="E1052" s="274"/>
      <c r="F1052" s="274"/>
      <c r="G1052" s="17" t="s">
        <v>372</v>
      </c>
      <c r="H1052" s="498">
        <v>500</v>
      </c>
      <c r="I1052" s="166">
        <f t="shared" si="126"/>
        <v>500</v>
      </c>
      <c r="J1052" s="274"/>
      <c r="K1052" s="274"/>
      <c r="L1052" s="279">
        <v>44973</v>
      </c>
      <c r="M1052" s="279">
        <v>45005</v>
      </c>
      <c r="N1052" s="177" t="s">
        <v>45</v>
      </c>
      <c r="BV1052" s="338">
        <v>300</v>
      </c>
      <c r="BZ1052" s="338">
        <v>100</v>
      </c>
      <c r="CC1052" s="424">
        <v>100</v>
      </c>
    </row>
    <row r="1053" spans="1:93" s="78" customFormat="1" ht="21.75" customHeight="1">
      <c r="A1053" s="339" t="s">
        <v>367</v>
      </c>
      <c r="B1053" s="338" t="s">
        <v>359</v>
      </c>
      <c r="C1053" s="341" t="s">
        <v>360</v>
      </c>
      <c r="D1053" s="178" t="s">
        <v>36</v>
      </c>
      <c r="E1053" s="274"/>
      <c r="F1053" s="274"/>
      <c r="G1053" s="17" t="s">
        <v>372</v>
      </c>
      <c r="H1053" s="498">
        <v>100</v>
      </c>
      <c r="I1053" s="166">
        <f t="shared" si="126"/>
        <v>100</v>
      </c>
      <c r="J1053" s="274"/>
      <c r="K1053" s="274"/>
      <c r="L1053" s="279">
        <v>44973</v>
      </c>
      <c r="M1053" s="279">
        <v>45005</v>
      </c>
      <c r="N1053" s="177" t="s">
        <v>45</v>
      </c>
      <c r="BV1053" s="338"/>
      <c r="BZ1053" s="338">
        <v>100</v>
      </c>
      <c r="CC1053" s="424"/>
    </row>
    <row r="1054" spans="1:93" s="78" customFormat="1" ht="21.75" customHeight="1">
      <c r="A1054" s="339" t="s">
        <v>367</v>
      </c>
      <c r="B1054" s="338" t="s">
        <v>349</v>
      </c>
      <c r="C1054" s="341" t="s">
        <v>350</v>
      </c>
      <c r="D1054" s="178" t="s">
        <v>36</v>
      </c>
      <c r="E1054" s="274"/>
      <c r="F1054" s="274"/>
      <c r="G1054" s="17" t="s">
        <v>372</v>
      </c>
      <c r="H1054" s="498">
        <v>100</v>
      </c>
      <c r="I1054" s="166">
        <f t="shared" si="126"/>
        <v>100</v>
      </c>
      <c r="J1054" s="274"/>
      <c r="K1054" s="274"/>
      <c r="L1054" s="279">
        <v>44973</v>
      </c>
      <c r="M1054" s="279">
        <v>45005</v>
      </c>
      <c r="N1054" s="177" t="s">
        <v>45</v>
      </c>
      <c r="BV1054" s="338"/>
      <c r="BZ1054" s="338">
        <v>100</v>
      </c>
      <c r="CC1054" s="424"/>
    </row>
    <row r="1055" spans="1:93" s="78" customFormat="1" ht="21.75" customHeight="1">
      <c r="A1055" s="339" t="s">
        <v>57</v>
      </c>
      <c r="B1055" s="274"/>
      <c r="C1055" s="274"/>
      <c r="D1055" s="274"/>
      <c r="E1055" s="274"/>
      <c r="F1055" s="274"/>
      <c r="G1055" s="475"/>
      <c r="H1055" s="498">
        <f>SUM(H1032:H1054)</f>
        <v>28800</v>
      </c>
      <c r="I1055" s="498">
        <f>SUM(I1032:I1054)</f>
        <v>28800</v>
      </c>
      <c r="J1055" s="274"/>
      <c r="K1055" s="274"/>
      <c r="L1055" s="274"/>
      <c r="M1055" s="274"/>
      <c r="N1055" s="274"/>
    </row>
    <row r="1056" spans="1:93" s="78" customFormat="1" ht="21.75" customHeight="1">
      <c r="A1056" s="339" t="s">
        <v>365</v>
      </c>
      <c r="B1056" s="338" t="s">
        <v>322</v>
      </c>
      <c r="C1056" s="338" t="s">
        <v>323</v>
      </c>
      <c r="D1056" s="178" t="s">
        <v>36</v>
      </c>
      <c r="E1056" s="274"/>
      <c r="F1056" s="274"/>
      <c r="G1056" s="17" t="s">
        <v>373</v>
      </c>
      <c r="H1056" s="498">
        <v>0</v>
      </c>
      <c r="I1056" s="166">
        <f t="shared" ref="I1056:I1078" si="127">SUM(O1056:CP1056)</f>
        <v>0</v>
      </c>
      <c r="J1056" s="274"/>
      <c r="K1056" s="274"/>
      <c r="L1056" s="279">
        <v>45001</v>
      </c>
      <c r="M1056" s="279">
        <v>45036</v>
      </c>
      <c r="N1056" s="177" t="s">
        <v>45</v>
      </c>
      <c r="CK1056" s="338">
        <v>0</v>
      </c>
      <c r="CM1056" s="338">
        <v>0</v>
      </c>
      <c r="CO1056" s="338">
        <v>0</v>
      </c>
    </row>
    <row r="1057" spans="1:93" s="78" customFormat="1" ht="21.75" customHeight="1">
      <c r="A1057" s="339" t="s">
        <v>365</v>
      </c>
      <c r="B1057" s="338" t="s">
        <v>338</v>
      </c>
      <c r="C1057" s="338" t="s">
        <v>339</v>
      </c>
      <c r="D1057" s="178" t="s">
        <v>36</v>
      </c>
      <c r="E1057" s="274"/>
      <c r="F1057" s="274"/>
      <c r="G1057" s="17" t="s">
        <v>373</v>
      </c>
      <c r="H1057" s="498">
        <v>0</v>
      </c>
      <c r="I1057" s="166">
        <f t="shared" si="127"/>
        <v>0</v>
      </c>
      <c r="J1057" s="274"/>
      <c r="K1057" s="274"/>
      <c r="L1057" s="279">
        <v>45001</v>
      </c>
      <c r="M1057" s="279">
        <v>45036</v>
      </c>
      <c r="N1057" s="177" t="s">
        <v>45</v>
      </c>
      <c r="CK1057" s="338">
        <v>0</v>
      </c>
      <c r="CM1057" s="338">
        <v>0</v>
      </c>
      <c r="CO1057" s="338">
        <v>0</v>
      </c>
    </row>
    <row r="1058" spans="1:93" s="78" customFormat="1" ht="21.75" customHeight="1">
      <c r="A1058" s="339" t="s">
        <v>365</v>
      </c>
      <c r="B1058" s="338" t="s">
        <v>313</v>
      </c>
      <c r="C1058" s="338" t="s">
        <v>314</v>
      </c>
      <c r="D1058" s="178" t="s">
        <v>36</v>
      </c>
      <c r="E1058" s="274"/>
      <c r="F1058" s="274"/>
      <c r="G1058" s="17" t="s">
        <v>373</v>
      </c>
      <c r="H1058" s="498">
        <v>3000</v>
      </c>
      <c r="I1058" s="166">
        <f t="shared" si="127"/>
        <v>3000</v>
      </c>
      <c r="J1058" s="274"/>
      <c r="K1058" s="274"/>
      <c r="L1058" s="279">
        <v>45001</v>
      </c>
      <c r="M1058" s="279">
        <v>45036</v>
      </c>
      <c r="N1058" s="177" t="s">
        <v>45</v>
      </c>
      <c r="CK1058" s="338">
        <v>1000</v>
      </c>
      <c r="CM1058" s="338">
        <v>1000</v>
      </c>
      <c r="CO1058" s="338">
        <v>1000</v>
      </c>
    </row>
    <row r="1059" spans="1:93" s="78" customFormat="1" ht="21.75" customHeight="1">
      <c r="A1059" s="339" t="s">
        <v>365</v>
      </c>
      <c r="B1059" s="338" t="s">
        <v>318</v>
      </c>
      <c r="C1059" s="338" t="s">
        <v>319</v>
      </c>
      <c r="D1059" s="178" t="s">
        <v>36</v>
      </c>
      <c r="E1059" s="274"/>
      <c r="F1059" s="274"/>
      <c r="G1059" s="17" t="s">
        <v>373</v>
      </c>
      <c r="H1059" s="498">
        <v>0</v>
      </c>
      <c r="I1059" s="166">
        <f t="shared" si="127"/>
        <v>0</v>
      </c>
      <c r="J1059" s="274"/>
      <c r="K1059" s="274"/>
      <c r="L1059" s="279">
        <v>45001</v>
      </c>
      <c r="M1059" s="279">
        <v>45036</v>
      </c>
      <c r="N1059" s="177" t="s">
        <v>45</v>
      </c>
      <c r="CK1059" s="338">
        <v>0</v>
      </c>
      <c r="CM1059" s="338">
        <v>0</v>
      </c>
      <c r="CO1059" s="338">
        <v>0</v>
      </c>
    </row>
    <row r="1060" spans="1:93" s="78" customFormat="1" ht="21.75" customHeight="1">
      <c r="A1060" s="339" t="s">
        <v>365</v>
      </c>
      <c r="B1060" s="338" t="s">
        <v>320</v>
      </c>
      <c r="C1060" s="338" t="s">
        <v>321</v>
      </c>
      <c r="D1060" s="178" t="s">
        <v>36</v>
      </c>
      <c r="E1060" s="274"/>
      <c r="F1060" s="274"/>
      <c r="G1060" s="17" t="s">
        <v>373</v>
      </c>
      <c r="H1060" s="498">
        <v>0</v>
      </c>
      <c r="I1060" s="166">
        <f t="shared" si="127"/>
        <v>0</v>
      </c>
      <c r="J1060" s="274"/>
      <c r="K1060" s="274"/>
      <c r="L1060" s="279">
        <v>45001</v>
      </c>
      <c r="M1060" s="279">
        <v>45036</v>
      </c>
      <c r="N1060" s="177" t="s">
        <v>45</v>
      </c>
      <c r="CK1060" s="338">
        <v>0</v>
      </c>
      <c r="CM1060" s="338">
        <v>0</v>
      </c>
      <c r="CO1060" s="338">
        <v>0</v>
      </c>
    </row>
    <row r="1061" spans="1:93" s="78" customFormat="1" ht="21.75" customHeight="1">
      <c r="A1061" s="339" t="s">
        <v>365</v>
      </c>
      <c r="B1061" s="338" t="s">
        <v>316</v>
      </c>
      <c r="C1061" s="338" t="s">
        <v>317</v>
      </c>
      <c r="D1061" s="178" t="s">
        <v>36</v>
      </c>
      <c r="E1061" s="274"/>
      <c r="F1061" s="274"/>
      <c r="G1061" s="17" t="s">
        <v>373</v>
      </c>
      <c r="H1061" s="498">
        <v>0</v>
      </c>
      <c r="I1061" s="166">
        <f t="shared" si="127"/>
        <v>0</v>
      </c>
      <c r="J1061" s="274"/>
      <c r="K1061" s="274"/>
      <c r="L1061" s="279">
        <v>45001</v>
      </c>
      <c r="M1061" s="279">
        <v>45036</v>
      </c>
      <c r="N1061" s="177" t="s">
        <v>45</v>
      </c>
      <c r="CK1061" s="338">
        <v>0</v>
      </c>
      <c r="CM1061" s="338">
        <v>0</v>
      </c>
      <c r="CO1061" s="338">
        <v>0</v>
      </c>
    </row>
    <row r="1062" spans="1:93" s="78" customFormat="1" ht="21.75" customHeight="1">
      <c r="A1062" s="339" t="s">
        <v>365</v>
      </c>
      <c r="B1062" s="338" t="s">
        <v>324</v>
      </c>
      <c r="C1062" s="338" t="s">
        <v>325</v>
      </c>
      <c r="D1062" s="178" t="s">
        <v>36</v>
      </c>
      <c r="E1062" s="274"/>
      <c r="F1062" s="274"/>
      <c r="G1062" s="17" t="s">
        <v>373</v>
      </c>
      <c r="H1062" s="498">
        <v>1000</v>
      </c>
      <c r="I1062" s="166">
        <f t="shared" si="127"/>
        <v>1000</v>
      </c>
      <c r="J1062" s="274"/>
      <c r="K1062" s="274"/>
      <c r="L1062" s="279">
        <v>45001</v>
      </c>
      <c r="M1062" s="279">
        <v>45036</v>
      </c>
      <c r="N1062" s="177" t="s">
        <v>45</v>
      </c>
      <c r="CK1062" s="338">
        <v>300</v>
      </c>
      <c r="CM1062" s="338">
        <v>300</v>
      </c>
      <c r="CO1062" s="338">
        <v>400</v>
      </c>
    </row>
    <row r="1063" spans="1:93" s="78" customFormat="1" ht="21.75" customHeight="1">
      <c r="A1063" s="339" t="s">
        <v>365</v>
      </c>
      <c r="B1063" s="338" t="s">
        <v>326</v>
      </c>
      <c r="C1063" s="338" t="s">
        <v>327</v>
      </c>
      <c r="D1063" s="178" t="s">
        <v>36</v>
      </c>
      <c r="E1063" s="274"/>
      <c r="F1063" s="274"/>
      <c r="G1063" s="17" t="s">
        <v>373</v>
      </c>
      <c r="H1063" s="498">
        <v>200</v>
      </c>
      <c r="I1063" s="166">
        <f t="shared" si="127"/>
        <v>200</v>
      </c>
      <c r="J1063" s="274"/>
      <c r="K1063" s="274"/>
      <c r="L1063" s="279">
        <v>45001</v>
      </c>
      <c r="M1063" s="279">
        <v>45036</v>
      </c>
      <c r="N1063" s="177" t="s">
        <v>45</v>
      </c>
      <c r="CK1063" s="338">
        <v>200</v>
      </c>
      <c r="CM1063" s="338"/>
      <c r="CO1063" s="338"/>
    </row>
    <row r="1064" spans="1:93" s="78" customFormat="1" ht="21.75" customHeight="1">
      <c r="A1064" s="339" t="s">
        <v>365</v>
      </c>
      <c r="B1064" s="338" t="s">
        <v>328</v>
      </c>
      <c r="C1064" s="338" t="s">
        <v>329</v>
      </c>
      <c r="D1064" s="178" t="s">
        <v>36</v>
      </c>
      <c r="E1064" s="274"/>
      <c r="F1064" s="274"/>
      <c r="G1064" s="17" t="s">
        <v>373</v>
      </c>
      <c r="H1064" s="498">
        <v>0</v>
      </c>
      <c r="I1064" s="166">
        <f t="shared" si="127"/>
        <v>0</v>
      </c>
      <c r="J1064" s="274"/>
      <c r="K1064" s="274"/>
      <c r="L1064" s="279">
        <v>45001</v>
      </c>
      <c r="M1064" s="279">
        <v>45036</v>
      </c>
      <c r="N1064" s="177" t="s">
        <v>45</v>
      </c>
      <c r="CK1064" s="338">
        <v>0</v>
      </c>
      <c r="CM1064" s="338">
        <v>0</v>
      </c>
      <c r="CO1064" s="338">
        <v>0</v>
      </c>
    </row>
    <row r="1065" spans="1:93" s="78" customFormat="1" ht="21.75" customHeight="1">
      <c r="A1065" s="339" t="s">
        <v>365</v>
      </c>
      <c r="B1065" s="338" t="s">
        <v>330</v>
      </c>
      <c r="C1065" s="338" t="s">
        <v>331</v>
      </c>
      <c r="D1065" s="178" t="s">
        <v>36</v>
      </c>
      <c r="E1065" s="274"/>
      <c r="F1065" s="274"/>
      <c r="G1065" s="17" t="s">
        <v>373</v>
      </c>
      <c r="H1065" s="498">
        <v>0</v>
      </c>
      <c r="I1065" s="166">
        <f t="shared" si="127"/>
        <v>0</v>
      </c>
      <c r="J1065" s="274"/>
      <c r="K1065" s="274"/>
      <c r="L1065" s="279">
        <v>45001</v>
      </c>
      <c r="M1065" s="279">
        <v>45036</v>
      </c>
      <c r="N1065" s="177" t="s">
        <v>45</v>
      </c>
      <c r="CK1065" s="338">
        <v>0</v>
      </c>
      <c r="CM1065" s="338">
        <v>0</v>
      </c>
      <c r="CO1065" s="338">
        <v>0</v>
      </c>
    </row>
    <row r="1066" spans="1:93" s="78" customFormat="1" ht="21.75" customHeight="1">
      <c r="A1066" s="339" t="s">
        <v>365</v>
      </c>
      <c r="B1066" s="338" t="s">
        <v>332</v>
      </c>
      <c r="C1066" s="338" t="s">
        <v>333</v>
      </c>
      <c r="D1066" s="178" t="s">
        <v>36</v>
      </c>
      <c r="E1066" s="274"/>
      <c r="F1066" s="274"/>
      <c r="G1066" s="17" t="s">
        <v>373</v>
      </c>
      <c r="H1066" s="498">
        <v>0</v>
      </c>
      <c r="I1066" s="166">
        <f t="shared" si="127"/>
        <v>0</v>
      </c>
      <c r="J1066" s="274"/>
      <c r="K1066" s="274"/>
      <c r="L1066" s="279">
        <v>45001</v>
      </c>
      <c r="M1066" s="279">
        <v>45036</v>
      </c>
      <c r="N1066" s="177" t="s">
        <v>45</v>
      </c>
      <c r="CK1066" s="338">
        <v>0</v>
      </c>
      <c r="CM1066" s="338">
        <v>0</v>
      </c>
      <c r="CO1066" s="338">
        <v>0</v>
      </c>
    </row>
    <row r="1067" spans="1:93" s="78" customFormat="1" ht="21.75" customHeight="1">
      <c r="A1067" s="339" t="s">
        <v>365</v>
      </c>
      <c r="B1067" s="338" t="s">
        <v>334</v>
      </c>
      <c r="C1067" s="338" t="s">
        <v>335</v>
      </c>
      <c r="D1067" s="178" t="s">
        <v>36</v>
      </c>
      <c r="E1067" s="274"/>
      <c r="F1067" s="274"/>
      <c r="G1067" s="17" t="s">
        <v>373</v>
      </c>
      <c r="H1067" s="498">
        <v>1200</v>
      </c>
      <c r="I1067" s="166">
        <f t="shared" si="127"/>
        <v>1200</v>
      </c>
      <c r="J1067" s="274"/>
      <c r="K1067" s="274"/>
      <c r="L1067" s="279">
        <v>45001</v>
      </c>
      <c r="M1067" s="279">
        <v>45036</v>
      </c>
      <c r="N1067" s="177" t="s">
        <v>45</v>
      </c>
      <c r="CK1067" s="338">
        <v>400</v>
      </c>
      <c r="CM1067" s="338">
        <v>400</v>
      </c>
      <c r="CO1067" s="338">
        <v>400</v>
      </c>
    </row>
    <row r="1068" spans="1:93" s="78" customFormat="1" ht="21.75" customHeight="1">
      <c r="A1068" s="339" t="s">
        <v>365</v>
      </c>
      <c r="B1068" s="338" t="s">
        <v>336</v>
      </c>
      <c r="C1068" s="338" t="s">
        <v>337</v>
      </c>
      <c r="D1068" s="178" t="s">
        <v>36</v>
      </c>
      <c r="E1068" s="274"/>
      <c r="F1068" s="274"/>
      <c r="G1068" s="17" t="s">
        <v>373</v>
      </c>
      <c r="H1068" s="498">
        <v>500</v>
      </c>
      <c r="I1068" s="166">
        <f t="shared" si="127"/>
        <v>500</v>
      </c>
      <c r="J1068" s="274"/>
      <c r="K1068" s="274"/>
      <c r="L1068" s="279">
        <v>45001</v>
      </c>
      <c r="M1068" s="279">
        <v>45036</v>
      </c>
      <c r="N1068" s="177" t="s">
        <v>45</v>
      </c>
      <c r="CK1068" s="338">
        <v>100</v>
      </c>
      <c r="CM1068" s="338">
        <v>100</v>
      </c>
      <c r="CO1068" s="338">
        <v>300</v>
      </c>
    </row>
    <row r="1069" spans="1:93" s="78" customFormat="1" ht="21.75" customHeight="1">
      <c r="A1069" s="339" t="s">
        <v>367</v>
      </c>
      <c r="B1069" s="338" t="s">
        <v>353</v>
      </c>
      <c r="C1069" s="341" t="s">
        <v>352</v>
      </c>
      <c r="D1069" s="178" t="s">
        <v>36</v>
      </c>
      <c r="E1069" s="274"/>
      <c r="F1069" s="274"/>
      <c r="G1069" s="17" t="s">
        <v>373</v>
      </c>
      <c r="H1069" s="498">
        <v>700</v>
      </c>
      <c r="I1069" s="166">
        <f t="shared" si="127"/>
        <v>700</v>
      </c>
      <c r="J1069" s="274"/>
      <c r="K1069" s="274"/>
      <c r="L1069" s="279">
        <v>45001</v>
      </c>
      <c r="M1069" s="279">
        <v>45036</v>
      </c>
      <c r="N1069" s="177" t="s">
        <v>45</v>
      </c>
      <c r="CK1069" s="338">
        <v>200</v>
      </c>
      <c r="CM1069" s="338">
        <v>200</v>
      </c>
      <c r="CO1069" s="338">
        <v>300</v>
      </c>
    </row>
    <row r="1070" spans="1:93" s="78" customFormat="1" ht="21.75" customHeight="1">
      <c r="A1070" s="339" t="s">
        <v>367</v>
      </c>
      <c r="B1070" s="338" t="s">
        <v>58</v>
      </c>
      <c r="C1070" s="341" t="s">
        <v>59</v>
      </c>
      <c r="D1070" s="178" t="s">
        <v>36</v>
      </c>
      <c r="E1070" s="274"/>
      <c r="F1070" s="274"/>
      <c r="G1070" s="17" t="s">
        <v>373</v>
      </c>
      <c r="H1070" s="498">
        <v>7100</v>
      </c>
      <c r="I1070" s="166">
        <f t="shared" si="127"/>
        <v>7100</v>
      </c>
      <c r="J1070" s="274"/>
      <c r="K1070" s="274"/>
      <c r="L1070" s="279">
        <v>45001</v>
      </c>
      <c r="M1070" s="279">
        <v>45036</v>
      </c>
      <c r="N1070" s="177" t="s">
        <v>45</v>
      </c>
      <c r="CK1070" s="338">
        <v>2300</v>
      </c>
      <c r="CM1070" s="338">
        <v>2300</v>
      </c>
      <c r="CO1070" s="338">
        <v>2500</v>
      </c>
    </row>
    <row r="1071" spans="1:93" s="78" customFormat="1" ht="21.75" customHeight="1">
      <c r="A1071" s="339" t="s">
        <v>367</v>
      </c>
      <c r="B1071" s="338" t="s">
        <v>340</v>
      </c>
      <c r="C1071" s="341" t="s">
        <v>341</v>
      </c>
      <c r="D1071" s="178" t="s">
        <v>36</v>
      </c>
      <c r="E1071" s="274"/>
      <c r="F1071" s="274"/>
      <c r="G1071" s="17" t="s">
        <v>373</v>
      </c>
      <c r="H1071" s="498">
        <v>4700</v>
      </c>
      <c r="I1071" s="166">
        <f t="shared" si="127"/>
        <v>4700</v>
      </c>
      <c r="J1071" s="274"/>
      <c r="K1071" s="274"/>
      <c r="L1071" s="279">
        <v>45001</v>
      </c>
      <c r="M1071" s="279">
        <v>45036</v>
      </c>
      <c r="N1071" s="177" t="s">
        <v>45</v>
      </c>
      <c r="CK1071" s="338">
        <v>1500</v>
      </c>
      <c r="CM1071" s="338">
        <v>1500</v>
      </c>
      <c r="CO1071" s="338">
        <v>1700</v>
      </c>
    </row>
    <row r="1072" spans="1:93" s="78" customFormat="1" ht="21.75" customHeight="1">
      <c r="A1072" s="339" t="s">
        <v>367</v>
      </c>
      <c r="B1072" s="338" t="s">
        <v>356</v>
      </c>
      <c r="C1072" s="341" t="s">
        <v>355</v>
      </c>
      <c r="D1072" s="178" t="s">
        <v>36</v>
      </c>
      <c r="E1072" s="274"/>
      <c r="F1072" s="274"/>
      <c r="G1072" s="17" t="s">
        <v>373</v>
      </c>
      <c r="H1072" s="498">
        <v>800</v>
      </c>
      <c r="I1072" s="166">
        <f t="shared" si="127"/>
        <v>800</v>
      </c>
      <c r="J1072" s="274"/>
      <c r="K1072" s="274"/>
      <c r="L1072" s="279">
        <v>45001</v>
      </c>
      <c r="M1072" s="279">
        <v>45036</v>
      </c>
      <c r="N1072" s="177" t="s">
        <v>45</v>
      </c>
      <c r="CK1072" s="338">
        <v>200</v>
      </c>
      <c r="CM1072" s="338">
        <v>200</v>
      </c>
      <c r="CO1072" s="338">
        <v>400</v>
      </c>
    </row>
    <row r="1073" spans="1:109" s="78" customFormat="1" ht="21.75" customHeight="1">
      <c r="A1073" s="339" t="s">
        <v>367</v>
      </c>
      <c r="B1073" s="338" t="s">
        <v>344</v>
      </c>
      <c r="C1073" s="341" t="s">
        <v>343</v>
      </c>
      <c r="D1073" s="178" t="s">
        <v>36</v>
      </c>
      <c r="E1073" s="274"/>
      <c r="F1073" s="274"/>
      <c r="G1073" s="17" t="s">
        <v>373</v>
      </c>
      <c r="H1073" s="498">
        <v>0</v>
      </c>
      <c r="I1073" s="166">
        <f t="shared" si="127"/>
        <v>0</v>
      </c>
      <c r="J1073" s="274"/>
      <c r="K1073" s="274"/>
      <c r="L1073" s="279">
        <v>45001</v>
      </c>
      <c r="M1073" s="279">
        <v>45036</v>
      </c>
      <c r="N1073" s="177" t="s">
        <v>45</v>
      </c>
      <c r="CK1073" s="338">
        <v>0</v>
      </c>
      <c r="CM1073" s="338">
        <v>0</v>
      </c>
      <c r="CO1073" s="338">
        <v>0</v>
      </c>
    </row>
    <row r="1074" spans="1:109" s="78" customFormat="1" ht="21.75" customHeight="1">
      <c r="A1074" s="339" t="s">
        <v>367</v>
      </c>
      <c r="B1074" s="338" t="s">
        <v>357</v>
      </c>
      <c r="C1074" s="341" t="s">
        <v>358</v>
      </c>
      <c r="D1074" s="178" t="s">
        <v>36</v>
      </c>
      <c r="E1074" s="274"/>
      <c r="F1074" s="274"/>
      <c r="G1074" s="17" t="s">
        <v>373</v>
      </c>
      <c r="H1074" s="498">
        <v>1300</v>
      </c>
      <c r="I1074" s="166">
        <f t="shared" si="127"/>
        <v>1300</v>
      </c>
      <c r="J1074" s="274"/>
      <c r="K1074" s="274"/>
      <c r="L1074" s="279">
        <v>45001</v>
      </c>
      <c r="M1074" s="279">
        <v>45036</v>
      </c>
      <c r="N1074" s="177" t="s">
        <v>374</v>
      </c>
      <c r="CK1074" s="338">
        <v>300</v>
      </c>
      <c r="CM1074" s="338">
        <v>400</v>
      </c>
      <c r="CO1074" s="338">
        <v>600</v>
      </c>
    </row>
    <row r="1075" spans="1:109" s="78" customFormat="1" ht="21.75" customHeight="1">
      <c r="A1075" s="339" t="s">
        <v>367</v>
      </c>
      <c r="B1075" s="338" t="s">
        <v>345</v>
      </c>
      <c r="C1075" s="341" t="s">
        <v>346</v>
      </c>
      <c r="D1075" s="178" t="s">
        <v>36</v>
      </c>
      <c r="E1075" s="274"/>
      <c r="F1075" s="274"/>
      <c r="G1075" s="17" t="s">
        <v>373</v>
      </c>
      <c r="H1075" s="498">
        <v>1000</v>
      </c>
      <c r="I1075" s="166">
        <f t="shared" si="127"/>
        <v>1000</v>
      </c>
      <c r="J1075" s="274"/>
      <c r="K1075" s="274"/>
      <c r="L1075" s="279">
        <v>45001</v>
      </c>
      <c r="M1075" s="279">
        <v>45036</v>
      </c>
      <c r="N1075" s="177" t="s">
        <v>45</v>
      </c>
      <c r="CK1075" s="338">
        <v>300</v>
      </c>
      <c r="CM1075" s="338">
        <v>300</v>
      </c>
      <c r="CO1075" s="338">
        <v>400</v>
      </c>
    </row>
    <row r="1076" spans="1:109" s="78" customFormat="1" ht="21.75" customHeight="1">
      <c r="A1076" s="339" t="s">
        <v>367</v>
      </c>
      <c r="B1076" s="338" t="s">
        <v>347</v>
      </c>
      <c r="C1076" s="341" t="s">
        <v>348</v>
      </c>
      <c r="D1076" s="178" t="s">
        <v>36</v>
      </c>
      <c r="E1076" s="274"/>
      <c r="F1076" s="274"/>
      <c r="G1076" s="17" t="s">
        <v>373</v>
      </c>
      <c r="H1076" s="498">
        <v>1500</v>
      </c>
      <c r="I1076" s="166">
        <f t="shared" si="127"/>
        <v>1500</v>
      </c>
      <c r="J1076" s="274"/>
      <c r="K1076" s="274"/>
      <c r="L1076" s="279">
        <v>45001</v>
      </c>
      <c r="M1076" s="279">
        <v>45036</v>
      </c>
      <c r="N1076" s="177" t="s">
        <v>45</v>
      </c>
      <c r="CK1076" s="338">
        <v>500</v>
      </c>
      <c r="CM1076" s="338">
        <v>500</v>
      </c>
      <c r="CO1076" s="338">
        <v>500</v>
      </c>
    </row>
    <row r="1077" spans="1:109" s="78" customFormat="1" ht="21.75" customHeight="1">
      <c r="A1077" s="339" t="s">
        <v>367</v>
      </c>
      <c r="B1077" s="338" t="s">
        <v>359</v>
      </c>
      <c r="C1077" s="341" t="s">
        <v>360</v>
      </c>
      <c r="D1077" s="178" t="s">
        <v>36</v>
      </c>
      <c r="E1077" s="274"/>
      <c r="F1077" s="274"/>
      <c r="G1077" s="17" t="s">
        <v>373</v>
      </c>
      <c r="H1077" s="498">
        <v>400</v>
      </c>
      <c r="I1077" s="166">
        <f t="shared" si="127"/>
        <v>400</v>
      </c>
      <c r="J1077" s="274"/>
      <c r="K1077" s="274"/>
      <c r="L1077" s="279">
        <v>45001</v>
      </c>
      <c r="M1077" s="279">
        <v>45036</v>
      </c>
      <c r="N1077" s="177" t="s">
        <v>45</v>
      </c>
      <c r="CK1077" s="338">
        <v>100</v>
      </c>
      <c r="CM1077" s="338">
        <v>100</v>
      </c>
      <c r="CO1077" s="338">
        <v>200</v>
      </c>
    </row>
    <row r="1078" spans="1:109" s="78" customFormat="1" ht="21.75" customHeight="1">
      <c r="A1078" s="339" t="s">
        <v>367</v>
      </c>
      <c r="B1078" s="338" t="s">
        <v>349</v>
      </c>
      <c r="C1078" s="341" t="s">
        <v>350</v>
      </c>
      <c r="D1078" s="178" t="s">
        <v>36</v>
      </c>
      <c r="E1078" s="274"/>
      <c r="F1078" s="274"/>
      <c r="G1078" s="17" t="s">
        <v>373</v>
      </c>
      <c r="H1078" s="498">
        <v>500</v>
      </c>
      <c r="I1078" s="166">
        <f t="shared" si="127"/>
        <v>500</v>
      </c>
      <c r="J1078" s="274"/>
      <c r="K1078" s="274"/>
      <c r="L1078" s="279">
        <v>45001</v>
      </c>
      <c r="M1078" s="279">
        <v>45036</v>
      </c>
      <c r="N1078" s="177" t="s">
        <v>45</v>
      </c>
      <c r="CK1078" s="338">
        <v>100</v>
      </c>
      <c r="CM1078" s="338">
        <v>100</v>
      </c>
      <c r="CO1078" s="338">
        <v>300</v>
      </c>
    </row>
    <row r="1079" spans="1:109" s="78" customFormat="1" ht="21.75" customHeight="1">
      <c r="A1079" s="339" t="s">
        <v>57</v>
      </c>
      <c r="B1079" s="274"/>
      <c r="C1079" s="274"/>
      <c r="D1079" s="274"/>
      <c r="E1079" s="274"/>
      <c r="F1079" s="274"/>
      <c r="G1079" s="475"/>
      <c r="H1079" s="498">
        <f>SUM(H1056:H1078)</f>
        <v>23900</v>
      </c>
      <c r="I1079" s="498">
        <f>SUM(I1056:I1078)</f>
        <v>23900</v>
      </c>
      <c r="J1079" s="274"/>
      <c r="K1079" s="274"/>
      <c r="L1079" s="274"/>
      <c r="M1079" s="274"/>
      <c r="N1079" s="274"/>
    </row>
    <row r="1080" spans="1:109" s="78" customFormat="1" ht="21.75" customHeight="1">
      <c r="A1080" s="339" t="s">
        <v>365</v>
      </c>
      <c r="B1080" s="338" t="s">
        <v>322</v>
      </c>
      <c r="C1080" s="338" t="s">
        <v>323</v>
      </c>
      <c r="D1080" s="178" t="s">
        <v>36</v>
      </c>
      <c r="E1080" s="274"/>
      <c r="F1080" s="274"/>
      <c r="G1080" s="17" t="s">
        <v>375</v>
      </c>
      <c r="H1080" s="498">
        <v>1800</v>
      </c>
      <c r="I1080" s="166">
        <f t="shared" ref="I1080:I1102" si="128">SUM(O1080:DE1080)</f>
        <v>1800</v>
      </c>
      <c r="J1080" s="274"/>
      <c r="K1080" s="274"/>
      <c r="L1080" s="279">
        <v>45029</v>
      </c>
      <c r="M1080" s="279">
        <v>45064</v>
      </c>
      <c r="N1080" s="177" t="s">
        <v>45</v>
      </c>
      <c r="CT1080" s="449">
        <v>400</v>
      </c>
      <c r="CW1080" s="449">
        <v>400</v>
      </c>
      <c r="DA1080" s="449">
        <v>500</v>
      </c>
      <c r="DE1080" s="449">
        <v>500</v>
      </c>
    </row>
    <row r="1081" spans="1:109" s="78" customFormat="1" ht="21.75" customHeight="1">
      <c r="A1081" s="339" t="s">
        <v>365</v>
      </c>
      <c r="B1081" s="338" t="s">
        <v>338</v>
      </c>
      <c r="C1081" s="338" t="s">
        <v>339</v>
      </c>
      <c r="D1081" s="178" t="s">
        <v>36</v>
      </c>
      <c r="E1081" s="274"/>
      <c r="F1081" s="274"/>
      <c r="G1081" s="17" t="s">
        <v>375</v>
      </c>
      <c r="H1081" s="498">
        <v>1800</v>
      </c>
      <c r="I1081" s="166">
        <f t="shared" si="128"/>
        <v>1800</v>
      </c>
      <c r="J1081" s="274"/>
      <c r="K1081" s="274"/>
      <c r="L1081" s="279">
        <v>45029</v>
      </c>
      <c r="M1081" s="279">
        <v>45064</v>
      </c>
      <c r="N1081" s="177" t="s">
        <v>45</v>
      </c>
      <c r="CT1081" s="449">
        <v>500</v>
      </c>
      <c r="CW1081" s="449">
        <v>500</v>
      </c>
      <c r="DA1081" s="449">
        <v>400</v>
      </c>
      <c r="DE1081" s="449">
        <v>400</v>
      </c>
    </row>
    <row r="1082" spans="1:109" s="78" customFormat="1" ht="21.75" customHeight="1">
      <c r="A1082" s="339" t="s">
        <v>365</v>
      </c>
      <c r="B1082" s="338" t="s">
        <v>313</v>
      </c>
      <c r="C1082" s="338" t="s">
        <v>314</v>
      </c>
      <c r="D1082" s="178" t="s">
        <v>36</v>
      </c>
      <c r="E1082" s="274"/>
      <c r="F1082" s="274"/>
      <c r="G1082" s="17" t="s">
        <v>375</v>
      </c>
      <c r="H1082" s="498">
        <v>1400</v>
      </c>
      <c r="I1082" s="166">
        <f t="shared" si="128"/>
        <v>1400</v>
      </c>
      <c r="J1082" s="274"/>
      <c r="K1082" s="274"/>
      <c r="L1082" s="279">
        <v>45029</v>
      </c>
      <c r="M1082" s="279">
        <v>45064</v>
      </c>
      <c r="N1082" s="177" t="s">
        <v>45</v>
      </c>
      <c r="CT1082" s="449">
        <v>400</v>
      </c>
      <c r="CW1082" s="449">
        <v>400</v>
      </c>
      <c r="DA1082" s="449">
        <v>300</v>
      </c>
      <c r="DE1082" s="449">
        <v>300</v>
      </c>
    </row>
    <row r="1083" spans="1:109" s="78" customFormat="1" ht="21.75" customHeight="1">
      <c r="A1083" s="339" t="s">
        <v>365</v>
      </c>
      <c r="B1083" s="338" t="s">
        <v>318</v>
      </c>
      <c r="C1083" s="338" t="s">
        <v>319</v>
      </c>
      <c r="D1083" s="178" t="s">
        <v>36</v>
      </c>
      <c r="E1083" s="274"/>
      <c r="F1083" s="274"/>
      <c r="G1083" s="17" t="s">
        <v>375</v>
      </c>
      <c r="H1083" s="498">
        <v>1700</v>
      </c>
      <c r="I1083" s="166">
        <f t="shared" si="128"/>
        <v>1700</v>
      </c>
      <c r="J1083" s="274"/>
      <c r="K1083" s="274"/>
      <c r="L1083" s="279">
        <v>45029</v>
      </c>
      <c r="M1083" s="279">
        <v>45064</v>
      </c>
      <c r="N1083" s="177" t="s">
        <v>45</v>
      </c>
      <c r="CT1083" s="449">
        <v>400</v>
      </c>
      <c r="CW1083" s="449">
        <v>400</v>
      </c>
      <c r="DA1083" s="449">
        <v>500</v>
      </c>
      <c r="DE1083" s="449">
        <v>400</v>
      </c>
    </row>
    <row r="1084" spans="1:109" s="78" customFormat="1" ht="21.75" customHeight="1">
      <c r="A1084" s="339" t="s">
        <v>365</v>
      </c>
      <c r="B1084" s="338" t="s">
        <v>320</v>
      </c>
      <c r="C1084" s="338" t="s">
        <v>321</v>
      </c>
      <c r="D1084" s="178" t="s">
        <v>36</v>
      </c>
      <c r="E1084" s="274"/>
      <c r="F1084" s="274"/>
      <c r="G1084" s="17" t="s">
        <v>375</v>
      </c>
      <c r="H1084" s="498">
        <v>550</v>
      </c>
      <c r="I1084" s="166">
        <f t="shared" si="128"/>
        <v>550</v>
      </c>
      <c r="J1084" s="274"/>
      <c r="K1084" s="274"/>
      <c r="L1084" s="279">
        <v>45029</v>
      </c>
      <c r="M1084" s="279">
        <v>45064</v>
      </c>
      <c r="N1084" s="177" t="s">
        <v>45</v>
      </c>
      <c r="CT1084" s="449">
        <v>200</v>
      </c>
      <c r="CW1084" s="449">
        <v>200</v>
      </c>
      <c r="DA1084" s="449">
        <v>150</v>
      </c>
      <c r="DE1084" s="449"/>
    </row>
    <row r="1085" spans="1:109" s="78" customFormat="1" ht="21.75" customHeight="1">
      <c r="A1085" s="339" t="s">
        <v>365</v>
      </c>
      <c r="B1085" s="338" t="s">
        <v>316</v>
      </c>
      <c r="C1085" s="338" t="s">
        <v>317</v>
      </c>
      <c r="D1085" s="178" t="s">
        <v>36</v>
      </c>
      <c r="E1085" s="274"/>
      <c r="F1085" s="274"/>
      <c r="G1085" s="17" t="s">
        <v>375</v>
      </c>
      <c r="H1085" s="498">
        <v>600</v>
      </c>
      <c r="I1085" s="166">
        <f t="shared" si="128"/>
        <v>600</v>
      </c>
      <c r="J1085" s="274"/>
      <c r="K1085" s="274"/>
      <c r="L1085" s="279">
        <v>45029</v>
      </c>
      <c r="M1085" s="279">
        <v>45064</v>
      </c>
      <c r="N1085" s="177" t="s">
        <v>45</v>
      </c>
      <c r="CT1085" s="449">
        <v>100</v>
      </c>
      <c r="CW1085" s="449">
        <v>100</v>
      </c>
      <c r="DA1085" s="449">
        <v>100</v>
      </c>
      <c r="DE1085" s="449">
        <v>300</v>
      </c>
    </row>
    <row r="1086" spans="1:109" s="78" customFormat="1" ht="21.75" customHeight="1">
      <c r="A1086" s="339" t="s">
        <v>365</v>
      </c>
      <c r="B1086" s="338" t="s">
        <v>324</v>
      </c>
      <c r="C1086" s="338" t="s">
        <v>325</v>
      </c>
      <c r="D1086" s="178" t="s">
        <v>36</v>
      </c>
      <c r="E1086" s="274"/>
      <c r="F1086" s="274"/>
      <c r="G1086" s="17" t="s">
        <v>375</v>
      </c>
      <c r="H1086" s="498">
        <v>1000</v>
      </c>
      <c r="I1086" s="166">
        <f t="shared" si="128"/>
        <v>1000</v>
      </c>
      <c r="J1086" s="274"/>
      <c r="K1086" s="274"/>
      <c r="L1086" s="279">
        <v>45029</v>
      </c>
      <c r="M1086" s="279">
        <v>45064</v>
      </c>
      <c r="N1086" s="177" t="s">
        <v>45</v>
      </c>
      <c r="CT1086" s="449">
        <v>200</v>
      </c>
      <c r="CW1086" s="449">
        <v>200</v>
      </c>
      <c r="DA1086" s="449">
        <v>200</v>
      </c>
      <c r="DE1086" s="449">
        <v>400</v>
      </c>
    </row>
    <row r="1087" spans="1:109" s="78" customFormat="1" ht="21.75" customHeight="1">
      <c r="A1087" s="339" t="s">
        <v>365</v>
      </c>
      <c r="B1087" s="338" t="s">
        <v>326</v>
      </c>
      <c r="C1087" s="338" t="s">
        <v>327</v>
      </c>
      <c r="D1087" s="178" t="s">
        <v>36</v>
      </c>
      <c r="E1087" s="274"/>
      <c r="F1087" s="274"/>
      <c r="G1087" s="17" t="s">
        <v>375</v>
      </c>
      <c r="H1087" s="498">
        <v>500</v>
      </c>
      <c r="I1087" s="166">
        <f t="shared" si="128"/>
        <v>500</v>
      </c>
      <c r="J1087" s="274"/>
      <c r="K1087" s="274"/>
      <c r="L1087" s="279">
        <v>45029</v>
      </c>
      <c r="M1087" s="279">
        <v>45064</v>
      </c>
      <c r="N1087" s="177" t="s">
        <v>45</v>
      </c>
      <c r="CT1087" s="449">
        <v>100</v>
      </c>
      <c r="CW1087" s="449">
        <v>100</v>
      </c>
      <c r="DA1087" s="449">
        <v>200</v>
      </c>
      <c r="DE1087" s="449">
        <v>100</v>
      </c>
    </row>
    <row r="1088" spans="1:109" s="78" customFormat="1" ht="21.75" customHeight="1">
      <c r="A1088" s="339" t="s">
        <v>365</v>
      </c>
      <c r="B1088" s="338" t="s">
        <v>328</v>
      </c>
      <c r="C1088" s="338" t="s">
        <v>329</v>
      </c>
      <c r="D1088" s="178" t="s">
        <v>36</v>
      </c>
      <c r="E1088" s="274"/>
      <c r="F1088" s="274"/>
      <c r="G1088" s="17" t="s">
        <v>375</v>
      </c>
      <c r="H1088" s="498">
        <v>3000</v>
      </c>
      <c r="I1088" s="166">
        <f t="shared" si="128"/>
        <v>3000</v>
      </c>
      <c r="J1088" s="274"/>
      <c r="K1088" s="274"/>
      <c r="L1088" s="279">
        <v>45029</v>
      </c>
      <c r="M1088" s="279">
        <v>45064</v>
      </c>
      <c r="N1088" s="177" t="s">
        <v>45</v>
      </c>
      <c r="CT1088" s="449">
        <v>600</v>
      </c>
      <c r="CW1088" s="449">
        <v>800</v>
      </c>
      <c r="DA1088" s="449">
        <v>800</v>
      </c>
      <c r="DE1088" s="449">
        <v>800</v>
      </c>
    </row>
    <row r="1089" spans="1:114" s="78" customFormat="1" ht="21.75" customHeight="1">
      <c r="A1089" s="339" t="s">
        <v>365</v>
      </c>
      <c r="B1089" s="338" t="s">
        <v>330</v>
      </c>
      <c r="C1089" s="338" t="s">
        <v>331</v>
      </c>
      <c r="D1089" s="178" t="s">
        <v>36</v>
      </c>
      <c r="E1089" s="274"/>
      <c r="F1089" s="274"/>
      <c r="G1089" s="17" t="s">
        <v>375</v>
      </c>
      <c r="H1089" s="498">
        <v>0</v>
      </c>
      <c r="I1089" s="166">
        <f t="shared" si="128"/>
        <v>0</v>
      </c>
      <c r="J1089" s="274"/>
      <c r="K1089" s="274"/>
      <c r="L1089" s="279">
        <v>45029</v>
      </c>
      <c r="M1089" s="279">
        <v>45064</v>
      </c>
      <c r="N1089" s="177" t="s">
        <v>45</v>
      </c>
      <c r="CT1089" s="449">
        <v>0</v>
      </c>
      <c r="CW1089" s="449">
        <v>8.9406967163085938E-6</v>
      </c>
      <c r="DA1089" s="449">
        <v>0</v>
      </c>
      <c r="DE1089" s="449">
        <v>-8.9406967163085938E-6</v>
      </c>
    </row>
    <row r="1090" spans="1:114" s="78" customFormat="1" ht="21.75" customHeight="1">
      <c r="A1090" s="339" t="s">
        <v>365</v>
      </c>
      <c r="B1090" s="338" t="s">
        <v>332</v>
      </c>
      <c r="C1090" s="338" t="s">
        <v>333</v>
      </c>
      <c r="D1090" s="178" t="s">
        <v>36</v>
      </c>
      <c r="E1090" s="274"/>
      <c r="F1090" s="274"/>
      <c r="G1090" s="17" t="s">
        <v>375</v>
      </c>
      <c r="H1090" s="498">
        <v>700</v>
      </c>
      <c r="I1090" s="166">
        <f t="shared" si="128"/>
        <v>700</v>
      </c>
      <c r="J1090" s="274"/>
      <c r="K1090" s="274"/>
      <c r="L1090" s="279">
        <v>45029</v>
      </c>
      <c r="M1090" s="279">
        <v>45064</v>
      </c>
      <c r="N1090" s="177" t="s">
        <v>45</v>
      </c>
      <c r="CT1090" s="449">
        <v>200</v>
      </c>
      <c r="CW1090" s="449">
        <v>200</v>
      </c>
      <c r="DA1090" s="449">
        <v>100</v>
      </c>
      <c r="DE1090" s="449">
        <v>200</v>
      </c>
    </row>
    <row r="1091" spans="1:114" s="78" customFormat="1" ht="21.75" customHeight="1">
      <c r="A1091" s="339" t="s">
        <v>365</v>
      </c>
      <c r="B1091" s="338" t="s">
        <v>334</v>
      </c>
      <c r="C1091" s="338" t="s">
        <v>335</v>
      </c>
      <c r="D1091" s="178" t="s">
        <v>36</v>
      </c>
      <c r="E1091" s="274"/>
      <c r="F1091" s="274"/>
      <c r="G1091" s="17" t="s">
        <v>375</v>
      </c>
      <c r="H1091" s="498">
        <v>700</v>
      </c>
      <c r="I1091" s="166">
        <f t="shared" si="128"/>
        <v>700</v>
      </c>
      <c r="J1091" s="274"/>
      <c r="K1091" s="274"/>
      <c r="L1091" s="279">
        <v>45029</v>
      </c>
      <c r="M1091" s="279">
        <v>45064</v>
      </c>
      <c r="N1091" s="177" t="s">
        <v>45</v>
      </c>
      <c r="CT1091" s="449">
        <v>100</v>
      </c>
      <c r="CW1091" s="449">
        <v>100</v>
      </c>
      <c r="DA1091" s="449">
        <v>100</v>
      </c>
      <c r="DE1091" s="449">
        <v>400</v>
      </c>
    </row>
    <row r="1092" spans="1:114" s="78" customFormat="1" ht="21.75" customHeight="1">
      <c r="A1092" s="339" t="s">
        <v>365</v>
      </c>
      <c r="B1092" s="338" t="s">
        <v>336</v>
      </c>
      <c r="C1092" s="338" t="s">
        <v>337</v>
      </c>
      <c r="D1092" s="178" t="s">
        <v>36</v>
      </c>
      <c r="E1092" s="274"/>
      <c r="F1092" s="274"/>
      <c r="G1092" s="17" t="s">
        <v>375</v>
      </c>
      <c r="H1092" s="498">
        <v>500</v>
      </c>
      <c r="I1092" s="166">
        <f t="shared" si="128"/>
        <v>500</v>
      </c>
      <c r="J1092" s="274"/>
      <c r="K1092" s="274"/>
      <c r="L1092" s="279">
        <v>45029</v>
      </c>
      <c r="M1092" s="279">
        <v>45064</v>
      </c>
      <c r="N1092" s="177" t="s">
        <v>45</v>
      </c>
      <c r="CT1092" s="449">
        <v>100</v>
      </c>
      <c r="CW1092" s="449">
        <v>100</v>
      </c>
      <c r="DA1092" s="449">
        <v>100</v>
      </c>
      <c r="DE1092" s="449">
        <v>200</v>
      </c>
    </row>
    <row r="1093" spans="1:114" s="78" customFormat="1" ht="21.75" customHeight="1">
      <c r="A1093" s="339" t="s">
        <v>367</v>
      </c>
      <c r="B1093" s="338" t="s">
        <v>353</v>
      </c>
      <c r="C1093" s="341" t="s">
        <v>352</v>
      </c>
      <c r="D1093" s="178" t="s">
        <v>36</v>
      </c>
      <c r="E1093" s="274"/>
      <c r="F1093" s="274"/>
      <c r="G1093" s="17" t="s">
        <v>376</v>
      </c>
      <c r="H1093" s="498">
        <v>2600</v>
      </c>
      <c r="I1093" s="166">
        <f t="shared" si="128"/>
        <v>2600</v>
      </c>
      <c r="J1093" s="274"/>
      <c r="K1093" s="274"/>
      <c r="L1093" s="279">
        <v>45029</v>
      </c>
      <c r="M1093" s="279">
        <v>45064</v>
      </c>
      <c r="N1093" s="177" t="s">
        <v>45</v>
      </c>
      <c r="CT1093" s="449">
        <v>600</v>
      </c>
      <c r="CV1093" s="78">
        <v>100</v>
      </c>
      <c r="CW1093" s="449">
        <v>600</v>
      </c>
      <c r="DA1093" s="449">
        <v>700</v>
      </c>
      <c r="DE1093" s="449">
        <v>600</v>
      </c>
    </row>
    <row r="1094" spans="1:114" s="78" customFormat="1" ht="21.75" customHeight="1">
      <c r="A1094" s="339" t="s">
        <v>367</v>
      </c>
      <c r="B1094" s="338" t="s">
        <v>58</v>
      </c>
      <c r="C1094" s="341" t="s">
        <v>59</v>
      </c>
      <c r="D1094" s="178" t="s">
        <v>36</v>
      </c>
      <c r="E1094" s="274"/>
      <c r="F1094" s="274"/>
      <c r="G1094" s="17" t="s">
        <v>376</v>
      </c>
      <c r="H1094" s="498">
        <v>10000</v>
      </c>
      <c r="I1094" s="166">
        <f t="shared" si="128"/>
        <v>10000</v>
      </c>
      <c r="J1094" s="274"/>
      <c r="K1094" s="274"/>
      <c r="L1094" s="279">
        <v>45029</v>
      </c>
      <c r="M1094" s="279">
        <v>45064</v>
      </c>
      <c r="N1094" s="177" t="s">
        <v>45</v>
      </c>
      <c r="CT1094" s="449">
        <v>2500</v>
      </c>
      <c r="CV1094" s="78">
        <v>1800</v>
      </c>
      <c r="CW1094" s="449">
        <v>700</v>
      </c>
      <c r="DA1094" s="449">
        <v>2500</v>
      </c>
      <c r="DE1094" s="449">
        <v>2500</v>
      </c>
    </row>
    <row r="1095" spans="1:114" s="78" customFormat="1" ht="21.75" customHeight="1">
      <c r="A1095" s="339" t="s">
        <v>367</v>
      </c>
      <c r="B1095" s="338" t="s">
        <v>340</v>
      </c>
      <c r="C1095" s="341" t="s">
        <v>341</v>
      </c>
      <c r="D1095" s="178" t="s">
        <v>36</v>
      </c>
      <c r="E1095" s="274"/>
      <c r="F1095" s="274"/>
      <c r="G1095" s="17" t="s">
        <v>376</v>
      </c>
      <c r="H1095" s="498">
        <v>3000</v>
      </c>
      <c r="I1095" s="166">
        <f t="shared" si="128"/>
        <v>3000</v>
      </c>
      <c r="J1095" s="274"/>
      <c r="K1095" s="274"/>
      <c r="L1095" s="279">
        <v>45029</v>
      </c>
      <c r="M1095" s="279">
        <v>45064</v>
      </c>
      <c r="N1095" s="177" t="s">
        <v>45</v>
      </c>
      <c r="CT1095" s="449">
        <v>700</v>
      </c>
      <c r="CV1095" s="78">
        <v>1000</v>
      </c>
      <c r="CW1095" s="449">
        <v>0</v>
      </c>
      <c r="DA1095" s="449">
        <v>400</v>
      </c>
      <c r="DE1095" s="449">
        <v>900</v>
      </c>
    </row>
    <row r="1096" spans="1:114" s="78" customFormat="1" ht="21.75" customHeight="1">
      <c r="A1096" s="339" t="s">
        <v>367</v>
      </c>
      <c r="B1096" s="338" t="s">
        <v>356</v>
      </c>
      <c r="C1096" s="341" t="s">
        <v>355</v>
      </c>
      <c r="D1096" s="178" t="s">
        <v>36</v>
      </c>
      <c r="E1096" s="274"/>
      <c r="F1096" s="274"/>
      <c r="G1096" s="17" t="s">
        <v>376</v>
      </c>
      <c r="H1096" s="498">
        <v>1600</v>
      </c>
      <c r="I1096" s="166">
        <f t="shared" si="128"/>
        <v>1600</v>
      </c>
      <c r="J1096" s="274"/>
      <c r="K1096" s="274"/>
      <c r="L1096" s="279">
        <v>45029</v>
      </c>
      <c r="M1096" s="279">
        <v>45064</v>
      </c>
      <c r="N1096" s="177" t="s">
        <v>45</v>
      </c>
      <c r="CT1096" s="449">
        <v>400</v>
      </c>
      <c r="CV1096" s="78">
        <v>200</v>
      </c>
      <c r="CW1096" s="449">
        <v>200</v>
      </c>
      <c r="DA1096" s="449">
        <v>700</v>
      </c>
      <c r="DE1096" s="449">
        <v>100</v>
      </c>
    </row>
    <row r="1097" spans="1:114" s="78" customFormat="1" ht="21.75" customHeight="1">
      <c r="A1097" s="339" t="s">
        <v>367</v>
      </c>
      <c r="B1097" s="338" t="s">
        <v>344</v>
      </c>
      <c r="C1097" s="341" t="s">
        <v>343</v>
      </c>
      <c r="D1097" s="178" t="s">
        <v>36</v>
      </c>
      <c r="E1097" s="274"/>
      <c r="F1097" s="274"/>
      <c r="G1097" s="17" t="s">
        <v>376</v>
      </c>
      <c r="H1097" s="498">
        <v>1500</v>
      </c>
      <c r="I1097" s="166">
        <f t="shared" si="128"/>
        <v>1500</v>
      </c>
      <c r="J1097" s="274"/>
      <c r="K1097" s="274"/>
      <c r="L1097" s="279">
        <v>45029</v>
      </c>
      <c r="M1097" s="279">
        <v>45064</v>
      </c>
      <c r="N1097" s="177" t="s">
        <v>45</v>
      </c>
      <c r="CT1097" s="449">
        <v>400</v>
      </c>
      <c r="CV1097" s="78">
        <v>0</v>
      </c>
      <c r="CW1097" s="449">
        <v>400</v>
      </c>
      <c r="DA1097" s="449">
        <v>400</v>
      </c>
      <c r="DE1097" s="449">
        <v>300</v>
      </c>
    </row>
    <row r="1098" spans="1:114" s="78" customFormat="1" ht="21.75" customHeight="1">
      <c r="A1098" s="339" t="s">
        <v>367</v>
      </c>
      <c r="B1098" s="338" t="s">
        <v>357</v>
      </c>
      <c r="C1098" s="341" t="s">
        <v>358</v>
      </c>
      <c r="D1098" s="178" t="s">
        <v>36</v>
      </c>
      <c r="E1098" s="274"/>
      <c r="F1098" s="274"/>
      <c r="G1098" s="17" t="s">
        <v>376</v>
      </c>
      <c r="H1098" s="498">
        <v>700</v>
      </c>
      <c r="I1098" s="166">
        <f t="shared" si="128"/>
        <v>700</v>
      </c>
      <c r="J1098" s="274"/>
      <c r="K1098" s="274"/>
      <c r="L1098" s="279">
        <v>45029</v>
      </c>
      <c r="M1098" s="279">
        <v>45064</v>
      </c>
      <c r="N1098" s="177" t="s">
        <v>45</v>
      </c>
      <c r="CT1098" s="449">
        <v>200</v>
      </c>
      <c r="CV1098" s="78">
        <v>100</v>
      </c>
      <c r="CW1098" s="449">
        <v>0</v>
      </c>
      <c r="DA1098" s="449">
        <v>200</v>
      </c>
      <c r="DE1098" s="449">
        <v>200</v>
      </c>
    </row>
    <row r="1099" spans="1:114" s="78" customFormat="1" ht="21.75" customHeight="1">
      <c r="A1099" s="339" t="s">
        <v>367</v>
      </c>
      <c r="B1099" s="338" t="s">
        <v>345</v>
      </c>
      <c r="C1099" s="341" t="s">
        <v>346</v>
      </c>
      <c r="D1099" s="178" t="s">
        <v>36</v>
      </c>
      <c r="E1099" s="274"/>
      <c r="F1099" s="274"/>
      <c r="G1099" s="17" t="s">
        <v>376</v>
      </c>
      <c r="H1099" s="498">
        <v>1000</v>
      </c>
      <c r="I1099" s="166">
        <f t="shared" si="128"/>
        <v>1000</v>
      </c>
      <c r="J1099" s="274"/>
      <c r="K1099" s="274"/>
      <c r="L1099" s="279">
        <v>45029</v>
      </c>
      <c r="M1099" s="279">
        <v>45064</v>
      </c>
      <c r="N1099" s="177" t="s">
        <v>45</v>
      </c>
      <c r="CT1099" s="449">
        <v>200</v>
      </c>
      <c r="CV1099" s="78">
        <v>400</v>
      </c>
      <c r="CW1099" s="449">
        <v>0</v>
      </c>
      <c r="DA1099" s="449">
        <v>0</v>
      </c>
      <c r="DE1099" s="449">
        <v>400</v>
      </c>
    </row>
    <row r="1100" spans="1:114" s="78" customFormat="1" ht="21.75" customHeight="1">
      <c r="A1100" s="339" t="s">
        <v>367</v>
      </c>
      <c r="B1100" s="338" t="s">
        <v>347</v>
      </c>
      <c r="C1100" s="341" t="s">
        <v>348</v>
      </c>
      <c r="D1100" s="178" t="s">
        <v>36</v>
      </c>
      <c r="E1100" s="274"/>
      <c r="F1100" s="274"/>
      <c r="G1100" s="17" t="s">
        <v>376</v>
      </c>
      <c r="H1100" s="498">
        <v>500</v>
      </c>
      <c r="I1100" s="166">
        <f t="shared" si="128"/>
        <v>500</v>
      </c>
      <c r="J1100" s="274"/>
      <c r="K1100" s="274"/>
      <c r="L1100" s="279">
        <v>45029</v>
      </c>
      <c r="M1100" s="279">
        <v>45064</v>
      </c>
      <c r="N1100" s="177" t="s">
        <v>45</v>
      </c>
      <c r="CT1100" s="449">
        <v>100</v>
      </c>
      <c r="CV1100" s="78">
        <v>100</v>
      </c>
      <c r="CW1100" s="449">
        <v>0</v>
      </c>
      <c r="DA1100" s="449">
        <v>200</v>
      </c>
      <c r="DE1100" s="449">
        <v>100</v>
      </c>
    </row>
    <row r="1101" spans="1:114" s="78" customFormat="1" ht="21.75" customHeight="1">
      <c r="A1101" s="339" t="s">
        <v>367</v>
      </c>
      <c r="B1101" s="338" t="s">
        <v>359</v>
      </c>
      <c r="C1101" s="341" t="s">
        <v>360</v>
      </c>
      <c r="D1101" s="178" t="s">
        <v>36</v>
      </c>
      <c r="E1101" s="274"/>
      <c r="F1101" s="274"/>
      <c r="G1101" s="17" t="s">
        <v>376</v>
      </c>
      <c r="H1101" s="498">
        <v>900</v>
      </c>
      <c r="I1101" s="166">
        <f t="shared" si="128"/>
        <v>900</v>
      </c>
      <c r="J1101" s="274"/>
      <c r="K1101" s="274"/>
      <c r="L1101" s="279">
        <v>45029</v>
      </c>
      <c r="M1101" s="279">
        <v>45064</v>
      </c>
      <c r="N1101" s="177" t="s">
        <v>45</v>
      </c>
      <c r="CT1101" s="449">
        <v>200</v>
      </c>
      <c r="CV1101" s="78">
        <v>0</v>
      </c>
      <c r="CW1101" s="449">
        <v>200</v>
      </c>
      <c r="DA1101" s="449">
        <v>200</v>
      </c>
      <c r="DE1101" s="449">
        <v>300</v>
      </c>
    </row>
    <row r="1102" spans="1:114" s="78" customFormat="1" ht="21.75" customHeight="1">
      <c r="A1102" s="339" t="s">
        <v>367</v>
      </c>
      <c r="B1102" s="338" t="s">
        <v>349</v>
      </c>
      <c r="C1102" s="341" t="s">
        <v>350</v>
      </c>
      <c r="D1102" s="178" t="s">
        <v>36</v>
      </c>
      <c r="E1102" s="274"/>
      <c r="F1102" s="274"/>
      <c r="G1102" s="17" t="s">
        <v>376</v>
      </c>
      <c r="H1102" s="498">
        <v>700</v>
      </c>
      <c r="I1102" s="166">
        <f t="shared" si="128"/>
        <v>700</v>
      </c>
      <c r="J1102" s="274"/>
      <c r="K1102" s="274"/>
      <c r="L1102" s="279">
        <v>45029</v>
      </c>
      <c r="M1102" s="279">
        <v>45064</v>
      </c>
      <c r="N1102" s="177" t="s">
        <v>45</v>
      </c>
      <c r="CT1102" s="449">
        <v>200</v>
      </c>
      <c r="CV1102" s="78">
        <v>0</v>
      </c>
      <c r="CW1102" s="449">
        <v>200</v>
      </c>
      <c r="DA1102" s="449">
        <v>100</v>
      </c>
      <c r="DE1102" s="449">
        <v>200</v>
      </c>
    </row>
    <row r="1103" spans="1:114" s="78" customFormat="1" ht="21.75" customHeight="1">
      <c r="A1103" s="339" t="s">
        <v>57</v>
      </c>
      <c r="B1103" s="274"/>
      <c r="C1103" s="274"/>
      <c r="D1103" s="274"/>
      <c r="E1103" s="274"/>
      <c r="F1103" s="274"/>
      <c r="G1103" s="475"/>
      <c r="H1103" s="498">
        <f>SUM(H1080:H1102)</f>
        <v>36750</v>
      </c>
      <c r="I1103" s="498">
        <f>SUM(I1080:I1102)</f>
        <v>36750</v>
      </c>
      <c r="J1103" s="274"/>
      <c r="K1103" s="274"/>
      <c r="L1103" s="274"/>
      <c r="M1103" s="274"/>
      <c r="N1103" s="274"/>
      <c r="O1103" s="274"/>
      <c r="P1103" s="274"/>
      <c r="Q1103" s="274"/>
      <c r="R1103" s="274"/>
      <c r="S1103" s="274"/>
      <c r="T1103" s="274"/>
      <c r="U1103" s="274"/>
      <c r="V1103" s="274"/>
      <c r="W1103" s="274"/>
      <c r="X1103" s="274"/>
      <c r="Y1103" s="274"/>
      <c r="Z1103" s="274"/>
      <c r="AA1103" s="274"/>
      <c r="AB1103" s="274"/>
      <c r="AC1103" s="274"/>
      <c r="AD1103" s="274"/>
      <c r="AE1103" s="274"/>
      <c r="AF1103" s="274"/>
      <c r="AG1103" s="274"/>
      <c r="AH1103" s="274"/>
      <c r="AI1103" s="274"/>
      <c r="AJ1103" s="274"/>
      <c r="AK1103" s="274"/>
      <c r="AL1103" s="274"/>
      <c r="AM1103" s="274"/>
      <c r="AN1103" s="274"/>
      <c r="AO1103" s="274"/>
      <c r="AP1103" s="274"/>
      <c r="AQ1103" s="274"/>
      <c r="AR1103" s="274"/>
      <c r="AS1103" s="274"/>
      <c r="AT1103" s="274"/>
      <c r="AU1103" s="274"/>
      <c r="AV1103" s="274"/>
      <c r="AW1103" s="274"/>
      <c r="AX1103" s="274"/>
      <c r="AY1103" s="274"/>
      <c r="AZ1103" s="274"/>
      <c r="BA1103" s="274"/>
      <c r="BB1103" s="274"/>
      <c r="BC1103" s="274"/>
      <c r="BD1103" s="274"/>
      <c r="BE1103" s="274"/>
      <c r="BF1103" s="274"/>
      <c r="BG1103" s="274"/>
      <c r="BH1103" s="274"/>
      <c r="BI1103" s="274"/>
      <c r="BJ1103" s="274"/>
      <c r="BK1103" s="274"/>
      <c r="BL1103" s="274"/>
      <c r="BM1103" s="274"/>
      <c r="BN1103" s="274"/>
      <c r="BO1103" s="274"/>
      <c r="BP1103" s="274"/>
      <c r="BQ1103" s="274"/>
      <c r="BR1103" s="274"/>
      <c r="BS1103" s="274"/>
      <c r="BT1103" s="274"/>
      <c r="BU1103" s="274"/>
      <c r="BV1103" s="274"/>
      <c r="BW1103" s="274"/>
      <c r="BX1103" s="274"/>
      <c r="BY1103" s="274"/>
      <c r="BZ1103" s="274"/>
      <c r="CA1103" s="274"/>
      <c r="CB1103" s="274"/>
      <c r="CC1103" s="274"/>
      <c r="CD1103" s="274"/>
      <c r="CE1103" s="274"/>
      <c r="CF1103" s="274"/>
      <c r="CW1103" s="857"/>
      <c r="DA1103" s="857"/>
      <c r="DE1103" s="449"/>
    </row>
    <row r="1104" spans="1:114" s="78" customFormat="1" ht="21.75" customHeight="1">
      <c r="A1104" s="339" t="s">
        <v>365</v>
      </c>
      <c r="B1104" s="338" t="s">
        <v>322</v>
      </c>
      <c r="C1104" s="338" t="s">
        <v>323</v>
      </c>
      <c r="D1104" s="178" t="s">
        <v>36</v>
      </c>
      <c r="E1104" s="274"/>
      <c r="F1104" s="274"/>
      <c r="G1104" s="17" t="s">
        <v>377</v>
      </c>
      <c r="H1104" s="498">
        <v>0</v>
      </c>
      <c r="I1104" s="166">
        <f t="shared" ref="I1104:I1126" si="129">SUM(CQ1104:DP1104)</f>
        <v>0</v>
      </c>
      <c r="J1104" s="274"/>
      <c r="K1104" s="274"/>
      <c r="L1104" s="279">
        <v>45062</v>
      </c>
      <c r="M1104" s="279">
        <v>45095</v>
      </c>
      <c r="N1104" s="274"/>
      <c r="O1104" s="370"/>
      <c r="P1104" s="370"/>
      <c r="Q1104" s="370"/>
      <c r="R1104" s="370"/>
      <c r="S1104" s="370"/>
      <c r="T1104" s="370"/>
      <c r="U1104" s="370"/>
      <c r="V1104" s="370"/>
      <c r="W1104" s="370"/>
      <c r="X1104" s="370"/>
      <c r="Y1104" s="370"/>
      <c r="Z1104" s="370"/>
      <c r="AA1104" s="370"/>
      <c r="AB1104" s="370"/>
      <c r="AC1104" s="370"/>
      <c r="AD1104" s="370"/>
      <c r="AE1104" s="370"/>
      <c r="AF1104" s="370"/>
      <c r="AG1104" s="370"/>
      <c r="AH1104" s="370"/>
      <c r="AI1104" s="370"/>
      <c r="AJ1104" s="370"/>
      <c r="AK1104" s="370"/>
      <c r="AL1104" s="370"/>
      <c r="AM1104" s="370"/>
      <c r="AN1104" s="370"/>
      <c r="AO1104" s="370"/>
      <c r="AP1104" s="370"/>
      <c r="AQ1104" s="370"/>
      <c r="AR1104" s="370"/>
      <c r="AS1104" s="370"/>
      <c r="AT1104" s="370"/>
      <c r="AU1104" s="370"/>
      <c r="AV1104" s="370"/>
      <c r="AW1104" s="370"/>
      <c r="AX1104" s="370"/>
      <c r="AY1104" s="370"/>
      <c r="AZ1104" s="370"/>
      <c r="BA1104" s="370"/>
      <c r="BB1104" s="370"/>
      <c r="BC1104" s="370"/>
      <c r="BD1104" s="370"/>
      <c r="BE1104" s="370"/>
      <c r="BF1104" s="370"/>
      <c r="BG1104" s="370"/>
      <c r="BH1104" s="370"/>
      <c r="BI1104" s="370"/>
      <c r="BJ1104" s="370"/>
      <c r="BK1104" s="370"/>
      <c r="BL1104" s="370"/>
      <c r="BM1104" s="370"/>
      <c r="BN1104" s="370"/>
      <c r="BO1104" s="370"/>
      <c r="BP1104" s="370"/>
      <c r="BQ1104" s="370"/>
      <c r="BR1104" s="370"/>
      <c r="BS1104" s="370"/>
      <c r="BT1104" s="370"/>
      <c r="BU1104" s="370"/>
      <c r="BV1104" s="370"/>
      <c r="BW1104" s="370"/>
      <c r="BX1104" s="370"/>
      <c r="BY1104" s="370"/>
      <c r="BZ1104" s="370"/>
      <c r="CA1104" s="370"/>
      <c r="CB1104" s="370"/>
      <c r="CC1104" s="370"/>
      <c r="CD1104" s="370"/>
      <c r="CE1104" s="370"/>
      <c r="CF1104" s="370"/>
      <c r="CW1104" s="513"/>
      <c r="DA1104" s="513"/>
      <c r="DD1104" s="78">
        <v>0</v>
      </c>
      <c r="DE1104" s="338"/>
      <c r="DH1104" s="78">
        <v>0</v>
      </c>
      <c r="DJ1104" s="78">
        <v>0</v>
      </c>
    </row>
    <row r="1105" spans="1:125" s="78" customFormat="1" ht="21.75" customHeight="1">
      <c r="A1105" s="339" t="s">
        <v>365</v>
      </c>
      <c r="B1105" s="338" t="s">
        <v>338</v>
      </c>
      <c r="C1105" s="338" t="s">
        <v>339</v>
      </c>
      <c r="D1105" s="178" t="s">
        <v>36</v>
      </c>
      <c r="E1105" s="274"/>
      <c r="F1105" s="274"/>
      <c r="G1105" s="17" t="s">
        <v>377</v>
      </c>
      <c r="H1105" s="498">
        <v>0</v>
      </c>
      <c r="I1105" s="166">
        <f t="shared" si="129"/>
        <v>0</v>
      </c>
      <c r="J1105" s="274"/>
      <c r="K1105" s="274"/>
      <c r="L1105" s="279">
        <v>45062</v>
      </c>
      <c r="M1105" s="279">
        <v>45095</v>
      </c>
      <c r="N1105" s="274"/>
      <c r="O1105" s="370"/>
      <c r="P1105" s="370"/>
      <c r="Q1105" s="370"/>
      <c r="R1105" s="370"/>
      <c r="S1105" s="370"/>
      <c r="T1105" s="370"/>
      <c r="U1105" s="370"/>
      <c r="V1105" s="370"/>
      <c r="W1105" s="370"/>
      <c r="X1105" s="370"/>
      <c r="Y1105" s="370"/>
      <c r="Z1105" s="370"/>
      <c r="AA1105" s="370"/>
      <c r="AB1105" s="370"/>
      <c r="AC1105" s="370"/>
      <c r="AD1105" s="370"/>
      <c r="AE1105" s="370"/>
      <c r="AF1105" s="370"/>
      <c r="AG1105" s="370"/>
      <c r="AH1105" s="370"/>
      <c r="AI1105" s="370"/>
      <c r="AJ1105" s="370"/>
      <c r="AK1105" s="370"/>
      <c r="AL1105" s="370"/>
      <c r="AM1105" s="370"/>
      <c r="AN1105" s="370"/>
      <c r="AO1105" s="370"/>
      <c r="AP1105" s="370"/>
      <c r="AQ1105" s="370"/>
      <c r="AR1105" s="370"/>
      <c r="AS1105" s="370"/>
      <c r="AT1105" s="370"/>
      <c r="AU1105" s="370"/>
      <c r="AV1105" s="370"/>
      <c r="AW1105" s="370"/>
      <c r="AX1105" s="370"/>
      <c r="AY1105" s="370"/>
      <c r="AZ1105" s="370"/>
      <c r="BA1105" s="370"/>
      <c r="BB1105" s="370"/>
      <c r="BC1105" s="370"/>
      <c r="BD1105" s="370"/>
      <c r="BE1105" s="370"/>
      <c r="BF1105" s="370"/>
      <c r="BG1105" s="370"/>
      <c r="BH1105" s="370"/>
      <c r="BI1105" s="370"/>
      <c r="BJ1105" s="370"/>
      <c r="BK1105" s="370"/>
      <c r="BL1105" s="370"/>
      <c r="BM1105" s="370"/>
      <c r="BN1105" s="370"/>
      <c r="BO1105" s="370"/>
      <c r="BP1105" s="370"/>
      <c r="BQ1105" s="370"/>
      <c r="BR1105" s="370"/>
      <c r="BS1105" s="370"/>
      <c r="BT1105" s="370"/>
      <c r="BU1105" s="370"/>
      <c r="BV1105" s="370"/>
      <c r="BW1105" s="370"/>
      <c r="BX1105" s="370"/>
      <c r="BY1105" s="370"/>
      <c r="BZ1105" s="370"/>
      <c r="CA1105" s="370"/>
      <c r="CB1105" s="370"/>
      <c r="CC1105" s="370"/>
      <c r="CD1105" s="370"/>
      <c r="CE1105" s="370"/>
      <c r="CF1105" s="370"/>
      <c r="CW1105" s="513"/>
      <c r="DA1105" s="513"/>
      <c r="DD1105" s="78">
        <v>0</v>
      </c>
      <c r="DE1105" s="338"/>
      <c r="DH1105" s="78">
        <v>0</v>
      </c>
      <c r="DJ1105" s="78">
        <v>0</v>
      </c>
    </row>
    <row r="1106" spans="1:125" s="78" customFormat="1" ht="21.75" customHeight="1">
      <c r="A1106" s="339" t="s">
        <v>365</v>
      </c>
      <c r="B1106" s="338" t="s">
        <v>313</v>
      </c>
      <c r="C1106" s="338" t="s">
        <v>314</v>
      </c>
      <c r="D1106" s="178" t="s">
        <v>36</v>
      </c>
      <c r="E1106" s="274"/>
      <c r="F1106" s="274"/>
      <c r="G1106" s="17" t="s">
        <v>377</v>
      </c>
      <c r="H1106" s="498">
        <v>0</v>
      </c>
      <c r="I1106" s="166">
        <f t="shared" si="129"/>
        <v>0</v>
      </c>
      <c r="J1106" s="274"/>
      <c r="K1106" s="274"/>
      <c r="L1106" s="279">
        <v>45062</v>
      </c>
      <c r="M1106" s="279">
        <v>45095</v>
      </c>
      <c r="N1106" s="274"/>
      <c r="O1106" s="370"/>
      <c r="P1106" s="370"/>
      <c r="Q1106" s="370"/>
      <c r="R1106" s="370"/>
      <c r="S1106" s="370"/>
      <c r="T1106" s="370"/>
      <c r="U1106" s="370"/>
      <c r="V1106" s="370"/>
      <c r="W1106" s="370"/>
      <c r="X1106" s="370"/>
      <c r="Y1106" s="370"/>
      <c r="Z1106" s="370"/>
      <c r="AA1106" s="370"/>
      <c r="AB1106" s="370"/>
      <c r="AC1106" s="370"/>
      <c r="AD1106" s="370"/>
      <c r="AE1106" s="370"/>
      <c r="AF1106" s="370"/>
      <c r="AG1106" s="370"/>
      <c r="AH1106" s="370"/>
      <c r="AI1106" s="370"/>
      <c r="AJ1106" s="370"/>
      <c r="AK1106" s="370"/>
      <c r="AL1106" s="370"/>
      <c r="AM1106" s="370"/>
      <c r="AN1106" s="370"/>
      <c r="AO1106" s="370"/>
      <c r="AP1106" s="370"/>
      <c r="AQ1106" s="370"/>
      <c r="AR1106" s="370"/>
      <c r="AS1106" s="370"/>
      <c r="AT1106" s="370"/>
      <c r="AU1106" s="370"/>
      <c r="AV1106" s="370"/>
      <c r="AW1106" s="370"/>
      <c r="AX1106" s="370"/>
      <c r="AY1106" s="370"/>
      <c r="AZ1106" s="370"/>
      <c r="BA1106" s="370"/>
      <c r="BB1106" s="370"/>
      <c r="BC1106" s="370"/>
      <c r="BD1106" s="370"/>
      <c r="BE1106" s="370"/>
      <c r="BF1106" s="370"/>
      <c r="BG1106" s="370"/>
      <c r="BH1106" s="370"/>
      <c r="BI1106" s="370"/>
      <c r="BJ1106" s="370"/>
      <c r="BK1106" s="370"/>
      <c r="BL1106" s="370"/>
      <c r="BM1106" s="370"/>
      <c r="BN1106" s="370"/>
      <c r="BO1106" s="370"/>
      <c r="BP1106" s="370"/>
      <c r="BQ1106" s="370"/>
      <c r="BR1106" s="370"/>
      <c r="BS1106" s="370"/>
      <c r="BT1106" s="370"/>
      <c r="BU1106" s="370"/>
      <c r="BV1106" s="370"/>
      <c r="BW1106" s="370"/>
      <c r="BX1106" s="370"/>
      <c r="BY1106" s="370"/>
      <c r="BZ1106" s="370"/>
      <c r="CA1106" s="370"/>
      <c r="CB1106" s="370"/>
      <c r="CC1106" s="370"/>
      <c r="CD1106" s="370"/>
      <c r="CE1106" s="370"/>
      <c r="CF1106" s="370"/>
      <c r="CW1106" s="513"/>
      <c r="DA1106" s="513"/>
      <c r="DD1106" s="78">
        <v>0</v>
      </c>
      <c r="DE1106" s="338"/>
      <c r="DH1106" s="78">
        <v>0</v>
      </c>
      <c r="DJ1106" s="78">
        <v>0</v>
      </c>
    </row>
    <row r="1107" spans="1:125" s="78" customFormat="1" ht="21.75" customHeight="1">
      <c r="A1107" s="339" t="s">
        <v>365</v>
      </c>
      <c r="B1107" s="338" t="s">
        <v>318</v>
      </c>
      <c r="C1107" s="338" t="s">
        <v>319</v>
      </c>
      <c r="D1107" s="178" t="s">
        <v>36</v>
      </c>
      <c r="E1107" s="274"/>
      <c r="F1107" s="274"/>
      <c r="G1107" s="17" t="s">
        <v>377</v>
      </c>
      <c r="H1107" s="498">
        <v>0</v>
      </c>
      <c r="I1107" s="166">
        <f t="shared" si="129"/>
        <v>0</v>
      </c>
      <c r="J1107" s="274"/>
      <c r="K1107" s="274"/>
      <c r="L1107" s="279">
        <v>45062</v>
      </c>
      <c r="M1107" s="279">
        <v>45095</v>
      </c>
      <c r="N1107" s="274"/>
      <c r="O1107" s="370"/>
      <c r="P1107" s="370"/>
      <c r="Q1107" s="370"/>
      <c r="R1107" s="370"/>
      <c r="S1107" s="370"/>
      <c r="T1107" s="370"/>
      <c r="U1107" s="370"/>
      <c r="V1107" s="370"/>
      <c r="W1107" s="370"/>
      <c r="X1107" s="370"/>
      <c r="Y1107" s="370"/>
      <c r="Z1107" s="370"/>
      <c r="AA1107" s="370"/>
      <c r="AB1107" s="370"/>
      <c r="AC1107" s="370"/>
      <c r="AD1107" s="370"/>
      <c r="AE1107" s="370"/>
      <c r="AF1107" s="370"/>
      <c r="AG1107" s="370"/>
      <c r="AH1107" s="370"/>
      <c r="AI1107" s="370"/>
      <c r="AJ1107" s="370"/>
      <c r="AK1107" s="370"/>
      <c r="AL1107" s="370"/>
      <c r="AM1107" s="370"/>
      <c r="AN1107" s="370"/>
      <c r="AO1107" s="370"/>
      <c r="AP1107" s="370"/>
      <c r="AQ1107" s="370"/>
      <c r="AR1107" s="370"/>
      <c r="AS1107" s="370"/>
      <c r="AT1107" s="370"/>
      <c r="AU1107" s="370"/>
      <c r="AV1107" s="370"/>
      <c r="AW1107" s="370"/>
      <c r="AX1107" s="370"/>
      <c r="AY1107" s="370"/>
      <c r="AZ1107" s="370"/>
      <c r="BA1107" s="370"/>
      <c r="BB1107" s="370"/>
      <c r="BC1107" s="370"/>
      <c r="BD1107" s="370"/>
      <c r="BE1107" s="370"/>
      <c r="BF1107" s="370"/>
      <c r="BG1107" s="370"/>
      <c r="BH1107" s="370"/>
      <c r="BI1107" s="370"/>
      <c r="BJ1107" s="370"/>
      <c r="BK1107" s="370"/>
      <c r="BL1107" s="370"/>
      <c r="BM1107" s="370"/>
      <c r="BN1107" s="370"/>
      <c r="BO1107" s="370"/>
      <c r="BP1107" s="370"/>
      <c r="BQ1107" s="370"/>
      <c r="BR1107" s="370"/>
      <c r="BS1107" s="370"/>
      <c r="BT1107" s="370"/>
      <c r="BU1107" s="370"/>
      <c r="BV1107" s="370"/>
      <c r="BW1107" s="370"/>
      <c r="BX1107" s="370"/>
      <c r="BY1107" s="370"/>
      <c r="BZ1107" s="370"/>
      <c r="CA1107" s="370"/>
      <c r="CB1107" s="370"/>
      <c r="CC1107" s="370"/>
      <c r="CD1107" s="370"/>
      <c r="CE1107" s="370"/>
      <c r="CF1107" s="370"/>
      <c r="CW1107" s="513"/>
      <c r="DA1107" s="513"/>
      <c r="DD1107" s="78">
        <v>0</v>
      </c>
      <c r="DE1107" s="338"/>
      <c r="DH1107" s="78">
        <v>0</v>
      </c>
      <c r="DJ1107" s="78">
        <v>0</v>
      </c>
    </row>
    <row r="1108" spans="1:125" s="78" customFormat="1" ht="21.75" customHeight="1">
      <c r="A1108" s="339" t="s">
        <v>365</v>
      </c>
      <c r="B1108" s="338" t="s">
        <v>320</v>
      </c>
      <c r="C1108" s="338" t="s">
        <v>321</v>
      </c>
      <c r="D1108" s="178" t="s">
        <v>36</v>
      </c>
      <c r="E1108" s="274"/>
      <c r="F1108" s="274"/>
      <c r="G1108" s="17" t="s">
        <v>377</v>
      </c>
      <c r="H1108" s="498">
        <v>5000</v>
      </c>
      <c r="I1108" s="166">
        <f t="shared" si="129"/>
        <v>3000</v>
      </c>
      <c r="J1108" s="274"/>
      <c r="K1108" s="274"/>
      <c r="L1108" s="279">
        <v>45062</v>
      </c>
      <c r="M1108" s="279">
        <v>45095</v>
      </c>
      <c r="N1108" s="274" t="s">
        <v>378</v>
      </c>
      <c r="O1108" s="370"/>
      <c r="P1108" s="370"/>
      <c r="Q1108" s="370"/>
      <c r="R1108" s="370"/>
      <c r="S1108" s="370"/>
      <c r="T1108" s="370"/>
      <c r="U1108" s="370"/>
      <c r="V1108" s="370"/>
      <c r="W1108" s="370"/>
      <c r="X1108" s="370"/>
      <c r="Y1108" s="370"/>
      <c r="Z1108" s="370"/>
      <c r="AA1108" s="370"/>
      <c r="AB1108" s="370"/>
      <c r="AC1108" s="370"/>
      <c r="AD1108" s="370"/>
      <c r="AE1108" s="370"/>
      <c r="AF1108" s="370"/>
      <c r="AG1108" s="370"/>
      <c r="AH1108" s="370"/>
      <c r="AI1108" s="370"/>
      <c r="AJ1108" s="370"/>
      <c r="AK1108" s="370"/>
      <c r="AL1108" s="370"/>
      <c r="AM1108" s="370"/>
      <c r="AN1108" s="370"/>
      <c r="AO1108" s="370"/>
      <c r="AP1108" s="370"/>
      <c r="AQ1108" s="370"/>
      <c r="AR1108" s="370"/>
      <c r="AS1108" s="370"/>
      <c r="AT1108" s="370"/>
      <c r="AU1108" s="370"/>
      <c r="AV1108" s="370"/>
      <c r="AW1108" s="370"/>
      <c r="AX1108" s="370"/>
      <c r="AY1108" s="370"/>
      <c r="AZ1108" s="370"/>
      <c r="BA1108" s="370"/>
      <c r="BB1108" s="370"/>
      <c r="BC1108" s="370"/>
      <c r="BD1108" s="370"/>
      <c r="BE1108" s="370"/>
      <c r="BF1108" s="370"/>
      <c r="BG1108" s="370"/>
      <c r="BH1108" s="370"/>
      <c r="BI1108" s="370"/>
      <c r="BJ1108" s="370"/>
      <c r="BK1108" s="370"/>
      <c r="BL1108" s="370"/>
      <c r="BM1108" s="370"/>
      <c r="BN1108" s="370"/>
      <c r="BO1108" s="370"/>
      <c r="BP1108" s="370"/>
      <c r="BQ1108" s="370"/>
      <c r="BR1108" s="370"/>
      <c r="BS1108" s="370"/>
      <c r="BT1108" s="370"/>
      <c r="BU1108" s="370"/>
      <c r="BV1108" s="370"/>
      <c r="BW1108" s="370"/>
      <c r="BX1108" s="370"/>
      <c r="BY1108" s="370"/>
      <c r="BZ1108" s="370"/>
      <c r="CA1108" s="370"/>
      <c r="CB1108" s="370"/>
      <c r="CC1108" s="370"/>
      <c r="CD1108" s="370"/>
      <c r="CE1108" s="370"/>
      <c r="CF1108" s="370"/>
      <c r="CW1108" s="513"/>
      <c r="DA1108" s="513"/>
      <c r="DD1108" s="78">
        <v>1000</v>
      </c>
      <c r="DE1108" s="338"/>
      <c r="DH1108" s="78">
        <v>1000</v>
      </c>
      <c r="DJ1108" s="78">
        <v>1000</v>
      </c>
      <c r="DU1108" s="78">
        <v>2000</v>
      </c>
    </row>
    <row r="1109" spans="1:125" s="78" customFormat="1" ht="21.75" customHeight="1">
      <c r="A1109" s="339" t="s">
        <v>365</v>
      </c>
      <c r="B1109" s="338" t="s">
        <v>316</v>
      </c>
      <c r="C1109" s="338" t="s">
        <v>317</v>
      </c>
      <c r="D1109" s="178" t="s">
        <v>36</v>
      </c>
      <c r="E1109" s="274"/>
      <c r="F1109" s="274"/>
      <c r="G1109" s="17" t="s">
        <v>377</v>
      </c>
      <c r="H1109" s="498">
        <v>0</v>
      </c>
      <c r="I1109" s="166">
        <f t="shared" si="129"/>
        <v>0</v>
      </c>
      <c r="J1109" s="274"/>
      <c r="K1109" s="274"/>
      <c r="L1109" s="279">
        <v>45062</v>
      </c>
      <c r="M1109" s="279">
        <v>45095</v>
      </c>
      <c r="N1109" s="274"/>
      <c r="O1109" s="370"/>
      <c r="P1109" s="370"/>
      <c r="Q1109" s="370"/>
      <c r="R1109" s="370"/>
      <c r="S1109" s="370"/>
      <c r="T1109" s="370"/>
      <c r="U1109" s="370"/>
      <c r="V1109" s="370"/>
      <c r="W1109" s="370"/>
      <c r="X1109" s="370"/>
      <c r="Y1109" s="370"/>
      <c r="Z1109" s="370"/>
      <c r="AA1109" s="370"/>
      <c r="AB1109" s="370"/>
      <c r="AC1109" s="370"/>
      <c r="AD1109" s="370"/>
      <c r="AE1109" s="370"/>
      <c r="AF1109" s="370"/>
      <c r="AG1109" s="370"/>
      <c r="AH1109" s="370"/>
      <c r="AI1109" s="370"/>
      <c r="AJ1109" s="370"/>
      <c r="AK1109" s="370"/>
      <c r="AL1109" s="370"/>
      <c r="AM1109" s="370"/>
      <c r="AN1109" s="370"/>
      <c r="AO1109" s="370"/>
      <c r="AP1109" s="370"/>
      <c r="AQ1109" s="370"/>
      <c r="AR1109" s="370"/>
      <c r="AS1109" s="370"/>
      <c r="AT1109" s="370"/>
      <c r="AU1109" s="370"/>
      <c r="AV1109" s="370"/>
      <c r="AW1109" s="370"/>
      <c r="AX1109" s="370"/>
      <c r="AY1109" s="370"/>
      <c r="AZ1109" s="370"/>
      <c r="BA1109" s="370"/>
      <c r="BB1109" s="370"/>
      <c r="BC1109" s="370"/>
      <c r="BD1109" s="370"/>
      <c r="BE1109" s="370"/>
      <c r="BF1109" s="370"/>
      <c r="BG1109" s="370"/>
      <c r="BH1109" s="370"/>
      <c r="BI1109" s="370"/>
      <c r="BJ1109" s="370"/>
      <c r="BK1109" s="370"/>
      <c r="BL1109" s="370"/>
      <c r="BM1109" s="370"/>
      <c r="BN1109" s="370"/>
      <c r="BO1109" s="370"/>
      <c r="BP1109" s="370"/>
      <c r="BQ1109" s="370"/>
      <c r="BR1109" s="370"/>
      <c r="BS1109" s="370"/>
      <c r="BT1109" s="370"/>
      <c r="BU1109" s="370"/>
      <c r="BV1109" s="370"/>
      <c r="BW1109" s="370"/>
      <c r="BX1109" s="370"/>
      <c r="BY1109" s="370"/>
      <c r="BZ1109" s="370"/>
      <c r="CA1109" s="370"/>
      <c r="CB1109" s="370"/>
      <c r="CC1109" s="370"/>
      <c r="CD1109" s="370"/>
      <c r="CE1109" s="370"/>
      <c r="CF1109" s="370"/>
      <c r="CW1109" s="513"/>
      <c r="DA1109" s="513"/>
      <c r="DD1109" s="78">
        <v>0</v>
      </c>
      <c r="DE1109" s="338"/>
      <c r="DH1109" s="78">
        <v>0</v>
      </c>
      <c r="DJ1109" s="78">
        <v>0</v>
      </c>
    </row>
    <row r="1110" spans="1:125" s="78" customFormat="1" ht="21.75" customHeight="1">
      <c r="A1110" s="339" t="s">
        <v>365</v>
      </c>
      <c r="B1110" s="338" t="s">
        <v>324</v>
      </c>
      <c r="C1110" s="338" t="s">
        <v>325</v>
      </c>
      <c r="D1110" s="178" t="s">
        <v>36</v>
      </c>
      <c r="E1110" s="274"/>
      <c r="F1110" s="274"/>
      <c r="G1110" s="17" t="s">
        <v>377</v>
      </c>
      <c r="H1110" s="498">
        <v>0</v>
      </c>
      <c r="I1110" s="166">
        <f t="shared" si="129"/>
        <v>0</v>
      </c>
      <c r="J1110" s="274"/>
      <c r="K1110" s="274"/>
      <c r="L1110" s="279">
        <v>45062</v>
      </c>
      <c r="M1110" s="279">
        <v>45095</v>
      </c>
      <c r="N1110" s="274"/>
      <c r="O1110" s="370"/>
      <c r="P1110" s="370"/>
      <c r="Q1110" s="370"/>
      <c r="R1110" s="370"/>
      <c r="S1110" s="370"/>
      <c r="T1110" s="370"/>
      <c r="U1110" s="370"/>
      <c r="V1110" s="370"/>
      <c r="W1110" s="370"/>
      <c r="X1110" s="370"/>
      <c r="Y1110" s="370"/>
      <c r="Z1110" s="370"/>
      <c r="AA1110" s="370"/>
      <c r="AB1110" s="370"/>
      <c r="AC1110" s="370"/>
      <c r="AD1110" s="370"/>
      <c r="AE1110" s="370"/>
      <c r="AF1110" s="370"/>
      <c r="AG1110" s="370"/>
      <c r="AH1110" s="370"/>
      <c r="AI1110" s="370"/>
      <c r="AJ1110" s="370"/>
      <c r="AK1110" s="370"/>
      <c r="AL1110" s="370"/>
      <c r="AM1110" s="370"/>
      <c r="AN1110" s="370"/>
      <c r="AO1110" s="370"/>
      <c r="AP1110" s="370"/>
      <c r="AQ1110" s="370"/>
      <c r="AR1110" s="370"/>
      <c r="AS1110" s="370"/>
      <c r="AT1110" s="370"/>
      <c r="AU1110" s="370"/>
      <c r="AV1110" s="370"/>
      <c r="AW1110" s="370"/>
      <c r="AX1110" s="370"/>
      <c r="AY1110" s="370"/>
      <c r="AZ1110" s="370"/>
      <c r="BA1110" s="370"/>
      <c r="BB1110" s="370"/>
      <c r="BC1110" s="370"/>
      <c r="BD1110" s="370"/>
      <c r="BE1110" s="370"/>
      <c r="BF1110" s="370"/>
      <c r="BG1110" s="370"/>
      <c r="BH1110" s="370"/>
      <c r="BI1110" s="370"/>
      <c r="BJ1110" s="370"/>
      <c r="BK1110" s="370"/>
      <c r="BL1110" s="370"/>
      <c r="BM1110" s="370"/>
      <c r="BN1110" s="370"/>
      <c r="BO1110" s="370"/>
      <c r="BP1110" s="370"/>
      <c r="BQ1110" s="370"/>
      <c r="BR1110" s="370"/>
      <c r="BS1110" s="370"/>
      <c r="BT1110" s="370"/>
      <c r="BU1110" s="370"/>
      <c r="BV1110" s="370"/>
      <c r="BW1110" s="370"/>
      <c r="BX1110" s="370"/>
      <c r="BY1110" s="370"/>
      <c r="BZ1110" s="370"/>
      <c r="CA1110" s="370"/>
      <c r="CB1110" s="370"/>
      <c r="CC1110" s="370"/>
      <c r="CD1110" s="370"/>
      <c r="CE1110" s="370"/>
      <c r="CF1110" s="370"/>
      <c r="CW1110" s="513"/>
      <c r="DA1110" s="513"/>
      <c r="DD1110" s="78">
        <v>0</v>
      </c>
      <c r="DE1110" s="338"/>
      <c r="DH1110" s="78">
        <v>0</v>
      </c>
      <c r="DJ1110" s="78">
        <v>0</v>
      </c>
    </row>
    <row r="1111" spans="1:125" s="78" customFormat="1" ht="21.75" customHeight="1">
      <c r="A1111" s="339" t="s">
        <v>365</v>
      </c>
      <c r="B1111" s="338" t="s">
        <v>326</v>
      </c>
      <c r="C1111" s="338" t="s">
        <v>327</v>
      </c>
      <c r="D1111" s="178" t="s">
        <v>36</v>
      </c>
      <c r="E1111" s="274"/>
      <c r="F1111" s="274"/>
      <c r="G1111" s="17" t="s">
        <v>377</v>
      </c>
      <c r="H1111" s="498">
        <v>500</v>
      </c>
      <c r="I1111" s="166">
        <f t="shared" si="129"/>
        <v>500</v>
      </c>
      <c r="J1111" s="274"/>
      <c r="K1111" s="274"/>
      <c r="L1111" s="279">
        <v>45062</v>
      </c>
      <c r="M1111" s="279">
        <v>45095</v>
      </c>
      <c r="N1111" s="274"/>
      <c r="O1111" s="370"/>
      <c r="P1111" s="370"/>
      <c r="Q1111" s="370"/>
      <c r="R1111" s="370"/>
      <c r="S1111" s="370"/>
      <c r="T1111" s="370"/>
      <c r="U1111" s="370"/>
      <c r="V1111" s="370"/>
      <c r="W1111" s="370"/>
      <c r="X1111" s="370"/>
      <c r="Y1111" s="370"/>
      <c r="Z1111" s="370"/>
      <c r="AA1111" s="370"/>
      <c r="AB1111" s="370"/>
      <c r="AC1111" s="370"/>
      <c r="AD1111" s="370"/>
      <c r="AE1111" s="370"/>
      <c r="AF1111" s="370"/>
      <c r="AG1111" s="370"/>
      <c r="AH1111" s="370"/>
      <c r="AI1111" s="370"/>
      <c r="AJ1111" s="370"/>
      <c r="AK1111" s="370"/>
      <c r="AL1111" s="370"/>
      <c r="AM1111" s="370"/>
      <c r="AN1111" s="370"/>
      <c r="AO1111" s="370"/>
      <c r="AP1111" s="370"/>
      <c r="AQ1111" s="370"/>
      <c r="AR1111" s="370"/>
      <c r="AS1111" s="370"/>
      <c r="AT1111" s="370"/>
      <c r="AU1111" s="370"/>
      <c r="AV1111" s="370"/>
      <c r="AW1111" s="370"/>
      <c r="AX1111" s="370"/>
      <c r="AY1111" s="370"/>
      <c r="AZ1111" s="370"/>
      <c r="BA1111" s="370"/>
      <c r="BB1111" s="370"/>
      <c r="BC1111" s="370"/>
      <c r="BD1111" s="370"/>
      <c r="BE1111" s="370"/>
      <c r="BF1111" s="370"/>
      <c r="BG1111" s="370"/>
      <c r="BH1111" s="370"/>
      <c r="BI1111" s="370"/>
      <c r="BJ1111" s="370"/>
      <c r="BK1111" s="370"/>
      <c r="BL1111" s="370"/>
      <c r="BM1111" s="370"/>
      <c r="BN1111" s="370"/>
      <c r="BO1111" s="370"/>
      <c r="BP1111" s="370"/>
      <c r="BQ1111" s="370"/>
      <c r="BR1111" s="370"/>
      <c r="BS1111" s="370"/>
      <c r="BT1111" s="370"/>
      <c r="BU1111" s="370"/>
      <c r="BV1111" s="370"/>
      <c r="BW1111" s="370"/>
      <c r="BX1111" s="370"/>
      <c r="BY1111" s="370"/>
      <c r="BZ1111" s="370"/>
      <c r="CA1111" s="370"/>
      <c r="CB1111" s="370"/>
      <c r="CC1111" s="370"/>
      <c r="CD1111" s="370"/>
      <c r="CE1111" s="370"/>
      <c r="CF1111" s="370"/>
      <c r="CW1111" s="513"/>
      <c r="DA1111" s="513"/>
      <c r="DD1111" s="78">
        <v>0</v>
      </c>
      <c r="DE1111" s="338"/>
      <c r="DH1111" s="78">
        <v>500</v>
      </c>
      <c r="DJ1111" s="78">
        <v>0</v>
      </c>
    </row>
    <row r="1112" spans="1:125" s="78" customFormat="1" ht="21.75" customHeight="1">
      <c r="A1112" s="339" t="s">
        <v>365</v>
      </c>
      <c r="B1112" s="338" t="s">
        <v>328</v>
      </c>
      <c r="C1112" s="338" t="s">
        <v>329</v>
      </c>
      <c r="D1112" s="178" t="s">
        <v>36</v>
      </c>
      <c r="E1112" s="274"/>
      <c r="F1112" s="274"/>
      <c r="G1112" s="17" t="s">
        <v>377</v>
      </c>
      <c r="H1112" s="498">
        <v>3000</v>
      </c>
      <c r="I1112" s="166">
        <f t="shared" si="129"/>
        <v>3000</v>
      </c>
      <c r="J1112" s="274"/>
      <c r="K1112" s="274"/>
      <c r="L1112" s="279">
        <v>45062</v>
      </c>
      <c r="M1112" s="279">
        <v>45095</v>
      </c>
      <c r="N1112" s="274"/>
      <c r="O1112" s="370"/>
      <c r="P1112" s="370"/>
      <c r="Q1112" s="370"/>
      <c r="R1112" s="370"/>
      <c r="S1112" s="370"/>
      <c r="T1112" s="370"/>
      <c r="U1112" s="370"/>
      <c r="V1112" s="370"/>
      <c r="W1112" s="370"/>
      <c r="X1112" s="370"/>
      <c r="Y1112" s="370"/>
      <c r="Z1112" s="370"/>
      <c r="AA1112" s="370"/>
      <c r="AB1112" s="370"/>
      <c r="AC1112" s="370"/>
      <c r="AD1112" s="370"/>
      <c r="AE1112" s="370"/>
      <c r="AF1112" s="370"/>
      <c r="AG1112" s="370"/>
      <c r="AH1112" s="370"/>
      <c r="AI1112" s="370"/>
      <c r="AJ1112" s="370"/>
      <c r="AK1112" s="370"/>
      <c r="AL1112" s="370"/>
      <c r="AM1112" s="370"/>
      <c r="AN1112" s="370"/>
      <c r="AO1112" s="370"/>
      <c r="AP1112" s="370"/>
      <c r="AQ1112" s="370"/>
      <c r="AR1112" s="370"/>
      <c r="AS1112" s="370"/>
      <c r="AT1112" s="370"/>
      <c r="AU1112" s="370"/>
      <c r="AV1112" s="370"/>
      <c r="AW1112" s="370"/>
      <c r="AX1112" s="370"/>
      <c r="AY1112" s="370"/>
      <c r="AZ1112" s="370"/>
      <c r="BA1112" s="370"/>
      <c r="BB1112" s="370"/>
      <c r="BC1112" s="370"/>
      <c r="BD1112" s="370"/>
      <c r="BE1112" s="370"/>
      <c r="BF1112" s="370"/>
      <c r="BG1112" s="370"/>
      <c r="BH1112" s="370"/>
      <c r="BI1112" s="370"/>
      <c r="BJ1112" s="370"/>
      <c r="BK1112" s="370"/>
      <c r="BL1112" s="370"/>
      <c r="BM1112" s="370"/>
      <c r="BN1112" s="370"/>
      <c r="BO1112" s="370"/>
      <c r="BP1112" s="370"/>
      <c r="BQ1112" s="370"/>
      <c r="BR1112" s="370"/>
      <c r="BS1112" s="370"/>
      <c r="BT1112" s="370"/>
      <c r="BU1112" s="370"/>
      <c r="BV1112" s="370"/>
      <c r="BW1112" s="370"/>
      <c r="BX1112" s="370"/>
      <c r="BY1112" s="370"/>
      <c r="BZ1112" s="370"/>
      <c r="CA1112" s="370"/>
      <c r="CB1112" s="370"/>
      <c r="CC1112" s="370"/>
      <c r="CD1112" s="370"/>
      <c r="CE1112" s="370"/>
      <c r="CF1112" s="370"/>
      <c r="CW1112" s="513"/>
      <c r="DA1112" s="513"/>
      <c r="DD1112" s="78">
        <v>0</v>
      </c>
      <c r="DE1112" s="338"/>
      <c r="DH1112" s="78">
        <v>2000</v>
      </c>
      <c r="DJ1112" s="78">
        <v>1000</v>
      </c>
    </row>
    <row r="1113" spans="1:125" s="78" customFormat="1" ht="21.75" customHeight="1">
      <c r="A1113" s="339" t="s">
        <v>365</v>
      </c>
      <c r="B1113" s="338" t="s">
        <v>330</v>
      </c>
      <c r="C1113" s="338" t="s">
        <v>331</v>
      </c>
      <c r="D1113" s="178" t="s">
        <v>36</v>
      </c>
      <c r="E1113" s="274"/>
      <c r="F1113" s="274"/>
      <c r="G1113" s="17" t="s">
        <v>377</v>
      </c>
      <c r="H1113" s="498">
        <v>0</v>
      </c>
      <c r="I1113" s="166">
        <f t="shared" si="129"/>
        <v>0</v>
      </c>
      <c r="J1113" s="274"/>
      <c r="K1113" s="274"/>
      <c r="L1113" s="279">
        <v>45062</v>
      </c>
      <c r="M1113" s="279">
        <v>45095</v>
      </c>
      <c r="N1113" s="274"/>
      <c r="O1113" s="370"/>
      <c r="P1113" s="370"/>
      <c r="Q1113" s="370"/>
      <c r="R1113" s="370"/>
      <c r="S1113" s="370"/>
      <c r="T1113" s="370"/>
      <c r="U1113" s="370"/>
      <c r="V1113" s="370"/>
      <c r="W1113" s="370"/>
      <c r="X1113" s="370"/>
      <c r="Y1113" s="370"/>
      <c r="Z1113" s="370"/>
      <c r="AA1113" s="370"/>
      <c r="AB1113" s="370"/>
      <c r="AC1113" s="370"/>
      <c r="AD1113" s="370"/>
      <c r="AE1113" s="370"/>
      <c r="AF1113" s="370"/>
      <c r="AG1113" s="370"/>
      <c r="AH1113" s="370"/>
      <c r="AI1113" s="370"/>
      <c r="AJ1113" s="370"/>
      <c r="AK1113" s="370"/>
      <c r="AL1113" s="370"/>
      <c r="AM1113" s="370"/>
      <c r="AN1113" s="370"/>
      <c r="AO1113" s="370"/>
      <c r="AP1113" s="370"/>
      <c r="AQ1113" s="370"/>
      <c r="AR1113" s="370"/>
      <c r="AS1113" s="370"/>
      <c r="AT1113" s="370"/>
      <c r="AU1113" s="370"/>
      <c r="AV1113" s="370"/>
      <c r="AW1113" s="370"/>
      <c r="AX1113" s="370"/>
      <c r="AY1113" s="370"/>
      <c r="AZ1113" s="370"/>
      <c r="BA1113" s="370"/>
      <c r="BB1113" s="370"/>
      <c r="BC1113" s="370"/>
      <c r="BD1113" s="370"/>
      <c r="BE1113" s="370"/>
      <c r="BF1113" s="370"/>
      <c r="BG1113" s="370"/>
      <c r="BH1113" s="370"/>
      <c r="BI1113" s="370"/>
      <c r="BJ1113" s="370"/>
      <c r="BK1113" s="370"/>
      <c r="BL1113" s="370"/>
      <c r="BM1113" s="370"/>
      <c r="BN1113" s="370"/>
      <c r="BO1113" s="370"/>
      <c r="BP1113" s="370"/>
      <c r="BQ1113" s="370"/>
      <c r="BR1113" s="370"/>
      <c r="BS1113" s="370"/>
      <c r="BT1113" s="370"/>
      <c r="BU1113" s="370"/>
      <c r="BV1113" s="370"/>
      <c r="BW1113" s="370"/>
      <c r="BX1113" s="370"/>
      <c r="BY1113" s="370"/>
      <c r="BZ1113" s="370"/>
      <c r="CA1113" s="370"/>
      <c r="CB1113" s="370"/>
      <c r="CC1113" s="370"/>
      <c r="CD1113" s="370"/>
      <c r="CE1113" s="370"/>
      <c r="CF1113" s="370"/>
      <c r="CW1113" s="513"/>
      <c r="DA1113" s="513"/>
      <c r="DD1113" s="78">
        <v>0</v>
      </c>
      <c r="DE1113" s="338"/>
      <c r="DH1113" s="78">
        <v>0</v>
      </c>
      <c r="DJ1113" s="78">
        <v>0</v>
      </c>
    </row>
    <row r="1114" spans="1:125" s="78" customFormat="1" ht="21.75" customHeight="1">
      <c r="A1114" s="339" t="s">
        <v>365</v>
      </c>
      <c r="B1114" s="338" t="s">
        <v>332</v>
      </c>
      <c r="C1114" s="338" t="s">
        <v>333</v>
      </c>
      <c r="D1114" s="178" t="s">
        <v>36</v>
      </c>
      <c r="E1114" s="274"/>
      <c r="F1114" s="274"/>
      <c r="G1114" s="17" t="s">
        <v>377</v>
      </c>
      <c r="H1114" s="498">
        <v>0</v>
      </c>
      <c r="I1114" s="166">
        <f t="shared" si="129"/>
        <v>0</v>
      </c>
      <c r="J1114" s="274"/>
      <c r="K1114" s="274"/>
      <c r="L1114" s="279">
        <v>45062</v>
      </c>
      <c r="M1114" s="279">
        <v>45095</v>
      </c>
      <c r="N1114" s="274"/>
      <c r="O1114" s="370"/>
      <c r="P1114" s="370"/>
      <c r="Q1114" s="370"/>
      <c r="R1114" s="370"/>
      <c r="S1114" s="370"/>
      <c r="T1114" s="370"/>
      <c r="U1114" s="370"/>
      <c r="V1114" s="370"/>
      <c r="W1114" s="370"/>
      <c r="X1114" s="370"/>
      <c r="Y1114" s="370"/>
      <c r="Z1114" s="370"/>
      <c r="AA1114" s="370"/>
      <c r="AB1114" s="370"/>
      <c r="AC1114" s="370"/>
      <c r="AD1114" s="370"/>
      <c r="AE1114" s="370"/>
      <c r="AF1114" s="370"/>
      <c r="AG1114" s="370"/>
      <c r="AH1114" s="370"/>
      <c r="AI1114" s="370"/>
      <c r="AJ1114" s="370"/>
      <c r="AK1114" s="370"/>
      <c r="AL1114" s="370"/>
      <c r="AM1114" s="370"/>
      <c r="AN1114" s="370"/>
      <c r="AO1114" s="370"/>
      <c r="AP1114" s="370"/>
      <c r="AQ1114" s="370"/>
      <c r="AR1114" s="370"/>
      <c r="AS1114" s="370"/>
      <c r="AT1114" s="370"/>
      <c r="AU1114" s="370"/>
      <c r="AV1114" s="370"/>
      <c r="AW1114" s="370"/>
      <c r="AX1114" s="370"/>
      <c r="AY1114" s="370"/>
      <c r="AZ1114" s="370"/>
      <c r="BA1114" s="370"/>
      <c r="BB1114" s="370"/>
      <c r="BC1114" s="370"/>
      <c r="BD1114" s="370"/>
      <c r="BE1114" s="370"/>
      <c r="BF1114" s="370"/>
      <c r="BG1114" s="370"/>
      <c r="BH1114" s="370"/>
      <c r="BI1114" s="370"/>
      <c r="BJ1114" s="370"/>
      <c r="BK1114" s="370"/>
      <c r="BL1114" s="370"/>
      <c r="BM1114" s="370"/>
      <c r="BN1114" s="370"/>
      <c r="BO1114" s="370"/>
      <c r="BP1114" s="370"/>
      <c r="BQ1114" s="370"/>
      <c r="BR1114" s="370"/>
      <c r="BS1114" s="370"/>
      <c r="BT1114" s="370"/>
      <c r="BU1114" s="370"/>
      <c r="BV1114" s="370"/>
      <c r="BW1114" s="370"/>
      <c r="BX1114" s="370"/>
      <c r="BY1114" s="370"/>
      <c r="BZ1114" s="370"/>
      <c r="CA1114" s="370"/>
      <c r="CB1114" s="370"/>
      <c r="CC1114" s="370"/>
      <c r="CD1114" s="370"/>
      <c r="CE1114" s="370"/>
      <c r="CF1114" s="370"/>
      <c r="CW1114" s="513"/>
      <c r="DA1114" s="513"/>
      <c r="DD1114" s="78">
        <v>0</v>
      </c>
      <c r="DE1114" s="338"/>
      <c r="DH1114" s="78">
        <v>0</v>
      </c>
      <c r="DJ1114" s="78">
        <v>0</v>
      </c>
    </row>
    <row r="1115" spans="1:125" s="78" customFormat="1" ht="21.75" customHeight="1">
      <c r="A1115" s="339" t="s">
        <v>365</v>
      </c>
      <c r="B1115" s="338" t="s">
        <v>334</v>
      </c>
      <c r="C1115" s="338" t="s">
        <v>335</v>
      </c>
      <c r="D1115" s="178" t="s">
        <v>36</v>
      </c>
      <c r="E1115" s="274"/>
      <c r="F1115" s="274"/>
      <c r="G1115" s="17" t="s">
        <v>377</v>
      </c>
      <c r="H1115" s="498">
        <v>0</v>
      </c>
      <c r="I1115" s="166">
        <f t="shared" si="129"/>
        <v>0</v>
      </c>
      <c r="J1115" s="274"/>
      <c r="K1115" s="274"/>
      <c r="L1115" s="279">
        <v>45062</v>
      </c>
      <c r="M1115" s="279">
        <v>45095</v>
      </c>
      <c r="N1115" s="274"/>
      <c r="O1115" s="370"/>
      <c r="P1115" s="370"/>
      <c r="Q1115" s="370"/>
      <c r="R1115" s="370"/>
      <c r="S1115" s="370"/>
      <c r="T1115" s="370"/>
      <c r="U1115" s="370"/>
      <c r="V1115" s="370"/>
      <c r="W1115" s="370"/>
      <c r="X1115" s="370"/>
      <c r="Y1115" s="370"/>
      <c r="Z1115" s="370"/>
      <c r="AA1115" s="370"/>
      <c r="AB1115" s="370"/>
      <c r="AC1115" s="370"/>
      <c r="AD1115" s="370"/>
      <c r="AE1115" s="370"/>
      <c r="AF1115" s="370"/>
      <c r="AG1115" s="370"/>
      <c r="AH1115" s="370"/>
      <c r="AI1115" s="370"/>
      <c r="AJ1115" s="370"/>
      <c r="AK1115" s="370"/>
      <c r="AL1115" s="370"/>
      <c r="AM1115" s="370"/>
      <c r="AN1115" s="370"/>
      <c r="AO1115" s="370"/>
      <c r="AP1115" s="370"/>
      <c r="AQ1115" s="370"/>
      <c r="AR1115" s="370"/>
      <c r="AS1115" s="370"/>
      <c r="AT1115" s="370"/>
      <c r="AU1115" s="370"/>
      <c r="AV1115" s="370"/>
      <c r="AW1115" s="370"/>
      <c r="AX1115" s="370"/>
      <c r="AY1115" s="370"/>
      <c r="AZ1115" s="370"/>
      <c r="BA1115" s="370"/>
      <c r="BB1115" s="370"/>
      <c r="BC1115" s="370"/>
      <c r="BD1115" s="370"/>
      <c r="BE1115" s="370"/>
      <c r="BF1115" s="370"/>
      <c r="BG1115" s="370"/>
      <c r="BH1115" s="370"/>
      <c r="BI1115" s="370"/>
      <c r="BJ1115" s="370"/>
      <c r="BK1115" s="370"/>
      <c r="BL1115" s="370"/>
      <c r="BM1115" s="370"/>
      <c r="BN1115" s="370"/>
      <c r="BO1115" s="370"/>
      <c r="BP1115" s="370"/>
      <c r="BQ1115" s="370"/>
      <c r="BR1115" s="370"/>
      <c r="BS1115" s="370"/>
      <c r="BT1115" s="370"/>
      <c r="BU1115" s="370"/>
      <c r="BV1115" s="370"/>
      <c r="BW1115" s="370"/>
      <c r="BX1115" s="370"/>
      <c r="BY1115" s="370"/>
      <c r="BZ1115" s="370"/>
      <c r="CA1115" s="370"/>
      <c r="CB1115" s="370"/>
      <c r="CC1115" s="370"/>
      <c r="CD1115" s="370"/>
      <c r="CE1115" s="370"/>
      <c r="CF1115" s="370"/>
      <c r="CW1115" s="513"/>
      <c r="DA1115" s="513"/>
      <c r="DD1115" s="78">
        <v>0</v>
      </c>
      <c r="DE1115" s="338"/>
      <c r="DH1115" s="78">
        <v>0</v>
      </c>
      <c r="DJ1115" s="78">
        <v>0</v>
      </c>
    </row>
    <row r="1116" spans="1:125" s="78" customFormat="1" ht="21.75" customHeight="1">
      <c r="A1116" s="339" t="s">
        <v>365</v>
      </c>
      <c r="B1116" s="338" t="s">
        <v>336</v>
      </c>
      <c r="C1116" s="338" t="s">
        <v>337</v>
      </c>
      <c r="D1116" s="178" t="s">
        <v>36</v>
      </c>
      <c r="E1116" s="274"/>
      <c r="F1116" s="274"/>
      <c r="G1116" s="17" t="s">
        <v>377</v>
      </c>
      <c r="H1116" s="498">
        <v>500</v>
      </c>
      <c r="I1116" s="166">
        <f t="shared" si="129"/>
        <v>500</v>
      </c>
      <c r="J1116" s="274"/>
      <c r="K1116" s="274"/>
      <c r="L1116" s="279">
        <v>45062</v>
      </c>
      <c r="M1116" s="279">
        <v>45095</v>
      </c>
      <c r="N1116" s="274"/>
      <c r="O1116" s="370"/>
      <c r="P1116" s="370"/>
      <c r="Q1116" s="370"/>
      <c r="R1116" s="370"/>
      <c r="S1116" s="370"/>
      <c r="T1116" s="370"/>
      <c r="U1116" s="370"/>
      <c r="V1116" s="370"/>
      <c r="W1116" s="370"/>
      <c r="X1116" s="370"/>
      <c r="Y1116" s="370"/>
      <c r="Z1116" s="370"/>
      <c r="AA1116" s="370"/>
      <c r="AB1116" s="370"/>
      <c r="AC1116" s="370"/>
      <c r="AD1116" s="370"/>
      <c r="AE1116" s="370"/>
      <c r="AF1116" s="370"/>
      <c r="AG1116" s="370"/>
      <c r="AH1116" s="370"/>
      <c r="AI1116" s="370"/>
      <c r="AJ1116" s="370"/>
      <c r="AK1116" s="370"/>
      <c r="AL1116" s="370"/>
      <c r="AM1116" s="370"/>
      <c r="AN1116" s="370"/>
      <c r="AO1116" s="370"/>
      <c r="AP1116" s="370"/>
      <c r="AQ1116" s="370"/>
      <c r="AR1116" s="370"/>
      <c r="AS1116" s="370"/>
      <c r="AT1116" s="370"/>
      <c r="AU1116" s="370"/>
      <c r="AV1116" s="370"/>
      <c r="AW1116" s="370"/>
      <c r="AX1116" s="370"/>
      <c r="AY1116" s="370"/>
      <c r="AZ1116" s="370"/>
      <c r="BA1116" s="370"/>
      <c r="BB1116" s="370"/>
      <c r="BC1116" s="370"/>
      <c r="BD1116" s="370"/>
      <c r="BE1116" s="370"/>
      <c r="BF1116" s="370"/>
      <c r="BG1116" s="370"/>
      <c r="BH1116" s="370"/>
      <c r="BI1116" s="370"/>
      <c r="BJ1116" s="370"/>
      <c r="BK1116" s="370"/>
      <c r="BL1116" s="370"/>
      <c r="BM1116" s="370"/>
      <c r="BN1116" s="370"/>
      <c r="BO1116" s="370"/>
      <c r="BP1116" s="370"/>
      <c r="BQ1116" s="370"/>
      <c r="BR1116" s="370"/>
      <c r="BS1116" s="370"/>
      <c r="BT1116" s="370"/>
      <c r="BU1116" s="370"/>
      <c r="BV1116" s="370"/>
      <c r="BW1116" s="370"/>
      <c r="BX1116" s="370"/>
      <c r="BY1116" s="370"/>
      <c r="BZ1116" s="370"/>
      <c r="CA1116" s="370"/>
      <c r="CB1116" s="370"/>
      <c r="CC1116" s="370"/>
      <c r="CD1116" s="370"/>
      <c r="CE1116" s="370"/>
      <c r="CF1116" s="370"/>
      <c r="CW1116" s="513"/>
      <c r="DA1116" s="513"/>
      <c r="DD1116" s="78">
        <v>0</v>
      </c>
      <c r="DE1116" s="338"/>
      <c r="DH1116" s="78">
        <v>500</v>
      </c>
      <c r="DJ1116" s="78">
        <v>0</v>
      </c>
    </row>
    <row r="1117" spans="1:125" s="78" customFormat="1" ht="21.75" customHeight="1">
      <c r="A1117" s="339" t="s">
        <v>367</v>
      </c>
      <c r="B1117" s="338" t="s">
        <v>353</v>
      </c>
      <c r="C1117" s="341" t="s">
        <v>352</v>
      </c>
      <c r="D1117" s="178" t="s">
        <v>36</v>
      </c>
      <c r="E1117" s="274"/>
      <c r="F1117" s="274"/>
      <c r="G1117" s="17" t="s">
        <v>379</v>
      </c>
      <c r="H1117" s="498">
        <v>400</v>
      </c>
      <c r="I1117" s="166">
        <f t="shared" si="129"/>
        <v>400</v>
      </c>
      <c r="J1117" s="274"/>
      <c r="K1117" s="274"/>
      <c r="L1117" s="279">
        <v>45062</v>
      </c>
      <c r="M1117" s="279">
        <v>45095</v>
      </c>
      <c r="N1117" s="274"/>
      <c r="O1117" s="370"/>
      <c r="P1117" s="370"/>
      <c r="Q1117" s="370"/>
      <c r="R1117" s="370"/>
      <c r="S1117" s="370"/>
      <c r="T1117" s="370"/>
      <c r="U1117" s="370"/>
      <c r="V1117" s="370"/>
      <c r="W1117" s="370"/>
      <c r="X1117" s="370"/>
      <c r="Y1117" s="370"/>
      <c r="Z1117" s="370"/>
      <c r="AA1117" s="370"/>
      <c r="AB1117" s="370"/>
      <c r="AC1117" s="370"/>
      <c r="AD1117" s="370"/>
      <c r="AE1117" s="370"/>
      <c r="AF1117" s="370"/>
      <c r="AG1117" s="370"/>
      <c r="AH1117" s="370"/>
      <c r="AI1117" s="370"/>
      <c r="AJ1117" s="370"/>
      <c r="AK1117" s="370"/>
      <c r="AL1117" s="370"/>
      <c r="AM1117" s="370"/>
      <c r="AN1117" s="370"/>
      <c r="AO1117" s="370"/>
      <c r="AP1117" s="370"/>
      <c r="AQ1117" s="370"/>
      <c r="AR1117" s="370"/>
      <c r="AS1117" s="370"/>
      <c r="AT1117" s="370"/>
      <c r="AU1117" s="370"/>
      <c r="AV1117" s="370"/>
      <c r="AW1117" s="370"/>
      <c r="AX1117" s="370"/>
      <c r="AY1117" s="370"/>
      <c r="AZ1117" s="370"/>
      <c r="BA1117" s="370"/>
      <c r="BB1117" s="370"/>
      <c r="BC1117" s="370"/>
      <c r="BD1117" s="370"/>
      <c r="BE1117" s="370"/>
      <c r="BF1117" s="370"/>
      <c r="BG1117" s="370"/>
      <c r="BH1117" s="370"/>
      <c r="BI1117" s="370"/>
      <c r="BJ1117" s="370"/>
      <c r="BK1117" s="370"/>
      <c r="BL1117" s="370"/>
      <c r="BM1117" s="370"/>
      <c r="BN1117" s="370"/>
      <c r="BO1117" s="370"/>
      <c r="BP1117" s="370"/>
      <c r="BQ1117" s="370"/>
      <c r="BR1117" s="370"/>
      <c r="BS1117" s="370"/>
      <c r="BT1117" s="370"/>
      <c r="BU1117" s="370"/>
      <c r="BV1117" s="370"/>
      <c r="BW1117" s="370"/>
      <c r="BX1117" s="370"/>
      <c r="BY1117" s="370"/>
      <c r="BZ1117" s="370"/>
      <c r="CA1117" s="370"/>
      <c r="CB1117" s="370"/>
      <c r="CC1117" s="370"/>
      <c r="CD1117" s="370"/>
      <c r="CE1117" s="370"/>
      <c r="CF1117" s="370"/>
      <c r="CW1117" s="513"/>
      <c r="DA1117" s="513"/>
      <c r="DD1117" s="78">
        <v>0</v>
      </c>
      <c r="DE1117" s="338"/>
      <c r="DH1117" s="78">
        <v>400</v>
      </c>
      <c r="DJ1117" s="78">
        <v>0</v>
      </c>
    </row>
    <row r="1118" spans="1:125" s="78" customFormat="1" ht="21.75" customHeight="1">
      <c r="A1118" s="339" t="s">
        <v>367</v>
      </c>
      <c r="B1118" s="338" t="s">
        <v>58</v>
      </c>
      <c r="C1118" s="341" t="s">
        <v>59</v>
      </c>
      <c r="D1118" s="178" t="s">
        <v>36</v>
      </c>
      <c r="E1118" s="274"/>
      <c r="F1118" s="274"/>
      <c r="G1118" s="17" t="s">
        <v>379</v>
      </c>
      <c r="H1118" s="498">
        <v>5000</v>
      </c>
      <c r="I1118" s="166">
        <f t="shared" si="129"/>
        <v>5000</v>
      </c>
      <c r="J1118" s="274"/>
      <c r="K1118" s="274"/>
      <c r="L1118" s="279">
        <v>45062</v>
      </c>
      <c r="M1118" s="279">
        <v>45095</v>
      </c>
      <c r="N1118" s="274"/>
      <c r="O1118" s="370"/>
      <c r="P1118" s="370"/>
      <c r="Q1118" s="370"/>
      <c r="R1118" s="370"/>
      <c r="S1118" s="370"/>
      <c r="T1118" s="370"/>
      <c r="U1118" s="370"/>
      <c r="V1118" s="370"/>
      <c r="W1118" s="370"/>
      <c r="X1118" s="370"/>
      <c r="Y1118" s="370"/>
      <c r="Z1118" s="370"/>
      <c r="AA1118" s="370"/>
      <c r="AB1118" s="370"/>
      <c r="AC1118" s="370"/>
      <c r="AD1118" s="370"/>
      <c r="AE1118" s="370"/>
      <c r="AF1118" s="370"/>
      <c r="AG1118" s="370"/>
      <c r="AH1118" s="370"/>
      <c r="AI1118" s="370"/>
      <c r="AJ1118" s="370"/>
      <c r="AK1118" s="370"/>
      <c r="AL1118" s="370"/>
      <c r="AM1118" s="370"/>
      <c r="AN1118" s="370"/>
      <c r="AO1118" s="370"/>
      <c r="AP1118" s="370"/>
      <c r="AQ1118" s="370"/>
      <c r="AR1118" s="370"/>
      <c r="AS1118" s="370"/>
      <c r="AT1118" s="370"/>
      <c r="AU1118" s="370"/>
      <c r="AV1118" s="370"/>
      <c r="AW1118" s="370"/>
      <c r="AX1118" s="370"/>
      <c r="AY1118" s="370"/>
      <c r="AZ1118" s="370"/>
      <c r="BA1118" s="370"/>
      <c r="BB1118" s="370"/>
      <c r="BC1118" s="370"/>
      <c r="BD1118" s="370"/>
      <c r="BE1118" s="370"/>
      <c r="BF1118" s="370"/>
      <c r="BG1118" s="370"/>
      <c r="BH1118" s="370"/>
      <c r="BI1118" s="370"/>
      <c r="BJ1118" s="370"/>
      <c r="BK1118" s="370"/>
      <c r="BL1118" s="370"/>
      <c r="BM1118" s="370"/>
      <c r="BN1118" s="370"/>
      <c r="BO1118" s="370"/>
      <c r="BP1118" s="370"/>
      <c r="BQ1118" s="370"/>
      <c r="BR1118" s="370"/>
      <c r="BS1118" s="370"/>
      <c r="BT1118" s="370"/>
      <c r="BU1118" s="370"/>
      <c r="BV1118" s="370"/>
      <c r="BW1118" s="370"/>
      <c r="BX1118" s="370"/>
      <c r="BY1118" s="370"/>
      <c r="BZ1118" s="370"/>
      <c r="CA1118" s="370"/>
      <c r="CB1118" s="370"/>
      <c r="CC1118" s="370"/>
      <c r="CD1118" s="370"/>
      <c r="CE1118" s="370"/>
      <c r="CF1118" s="370"/>
      <c r="CW1118" s="513"/>
      <c r="DA1118" s="513"/>
      <c r="DD1118" s="78">
        <v>0</v>
      </c>
      <c r="DE1118" s="338"/>
      <c r="DH1118" s="78">
        <v>500</v>
      </c>
      <c r="DJ1118" s="78">
        <v>2000</v>
      </c>
      <c r="DP1118" s="78">
        <v>2500</v>
      </c>
    </row>
    <row r="1119" spans="1:125" s="78" customFormat="1" ht="21.75" customHeight="1">
      <c r="A1119" s="339" t="s">
        <v>367</v>
      </c>
      <c r="B1119" s="338" t="s">
        <v>340</v>
      </c>
      <c r="C1119" s="341" t="s">
        <v>341</v>
      </c>
      <c r="D1119" s="178" t="s">
        <v>36</v>
      </c>
      <c r="E1119" s="274"/>
      <c r="F1119" s="274"/>
      <c r="G1119" s="17" t="s">
        <v>379</v>
      </c>
      <c r="H1119" s="498">
        <v>3100</v>
      </c>
      <c r="I1119" s="166">
        <f t="shared" si="129"/>
        <v>3100</v>
      </c>
      <c r="J1119" s="274"/>
      <c r="K1119" s="274"/>
      <c r="L1119" s="279">
        <v>45062</v>
      </c>
      <c r="M1119" s="279">
        <v>45095</v>
      </c>
      <c r="N1119" s="274"/>
      <c r="O1119" s="370"/>
      <c r="P1119" s="370"/>
      <c r="Q1119" s="370"/>
      <c r="R1119" s="370"/>
      <c r="S1119" s="370"/>
      <c r="T1119" s="370"/>
      <c r="U1119" s="370"/>
      <c r="V1119" s="370"/>
      <c r="W1119" s="370"/>
      <c r="X1119" s="370"/>
      <c r="Y1119" s="370"/>
      <c r="Z1119" s="370"/>
      <c r="AA1119" s="370"/>
      <c r="AB1119" s="370"/>
      <c r="AC1119" s="370"/>
      <c r="AD1119" s="370"/>
      <c r="AE1119" s="370"/>
      <c r="AF1119" s="370"/>
      <c r="AG1119" s="370"/>
      <c r="AH1119" s="370"/>
      <c r="AI1119" s="370"/>
      <c r="AJ1119" s="370"/>
      <c r="AK1119" s="370"/>
      <c r="AL1119" s="370"/>
      <c r="AM1119" s="370"/>
      <c r="AN1119" s="370"/>
      <c r="AO1119" s="370"/>
      <c r="AP1119" s="370"/>
      <c r="AQ1119" s="370"/>
      <c r="AR1119" s="370"/>
      <c r="AS1119" s="370"/>
      <c r="AT1119" s="370"/>
      <c r="AU1119" s="370"/>
      <c r="AV1119" s="370"/>
      <c r="AW1119" s="370"/>
      <c r="AX1119" s="370"/>
      <c r="AY1119" s="370"/>
      <c r="AZ1119" s="370"/>
      <c r="BA1119" s="370"/>
      <c r="BB1119" s="370"/>
      <c r="BC1119" s="370"/>
      <c r="BD1119" s="370"/>
      <c r="BE1119" s="370"/>
      <c r="BF1119" s="370"/>
      <c r="BG1119" s="370"/>
      <c r="BH1119" s="370"/>
      <c r="BI1119" s="370"/>
      <c r="BJ1119" s="370"/>
      <c r="BK1119" s="370"/>
      <c r="BL1119" s="370"/>
      <c r="BM1119" s="370"/>
      <c r="BN1119" s="370"/>
      <c r="BO1119" s="370"/>
      <c r="BP1119" s="370"/>
      <c r="BQ1119" s="370"/>
      <c r="BR1119" s="370"/>
      <c r="BS1119" s="370"/>
      <c r="BT1119" s="370"/>
      <c r="BU1119" s="370"/>
      <c r="BV1119" s="370"/>
      <c r="BW1119" s="370"/>
      <c r="BX1119" s="370"/>
      <c r="BY1119" s="370"/>
      <c r="BZ1119" s="370"/>
      <c r="CA1119" s="370"/>
      <c r="CB1119" s="370"/>
      <c r="CC1119" s="370"/>
      <c r="CD1119" s="370"/>
      <c r="CE1119" s="370"/>
      <c r="CF1119" s="370"/>
      <c r="CW1119" s="513"/>
      <c r="DA1119" s="513"/>
      <c r="DD1119" s="78">
        <v>0</v>
      </c>
      <c r="DE1119" s="338"/>
      <c r="DH1119" s="78">
        <v>2100</v>
      </c>
      <c r="DJ1119" s="78">
        <v>1000</v>
      </c>
    </row>
    <row r="1120" spans="1:125" s="78" customFormat="1" ht="21.75" customHeight="1">
      <c r="A1120" s="339" t="s">
        <v>367</v>
      </c>
      <c r="B1120" s="338" t="s">
        <v>356</v>
      </c>
      <c r="C1120" s="341" t="s">
        <v>355</v>
      </c>
      <c r="D1120" s="178" t="s">
        <v>36</v>
      </c>
      <c r="E1120" s="274"/>
      <c r="F1120" s="274"/>
      <c r="G1120" s="17" t="s">
        <v>379</v>
      </c>
      <c r="H1120" s="498">
        <v>1600</v>
      </c>
      <c r="I1120" s="166">
        <f t="shared" si="129"/>
        <v>1600</v>
      </c>
      <c r="J1120" s="274"/>
      <c r="K1120" s="274"/>
      <c r="L1120" s="279">
        <v>45062</v>
      </c>
      <c r="M1120" s="279">
        <v>45095</v>
      </c>
      <c r="N1120" s="274"/>
      <c r="O1120" s="370"/>
      <c r="P1120" s="370"/>
      <c r="Q1120" s="370"/>
      <c r="R1120" s="370"/>
      <c r="S1120" s="370"/>
      <c r="T1120" s="370"/>
      <c r="U1120" s="370"/>
      <c r="V1120" s="370"/>
      <c r="W1120" s="370"/>
      <c r="X1120" s="370"/>
      <c r="Y1120" s="370"/>
      <c r="Z1120" s="370"/>
      <c r="AA1120" s="370"/>
      <c r="AB1120" s="370"/>
      <c r="AC1120" s="370"/>
      <c r="AD1120" s="370"/>
      <c r="AE1120" s="370"/>
      <c r="AF1120" s="370"/>
      <c r="AG1120" s="370"/>
      <c r="AH1120" s="370"/>
      <c r="AI1120" s="370"/>
      <c r="AJ1120" s="370"/>
      <c r="AK1120" s="370"/>
      <c r="AL1120" s="370"/>
      <c r="AM1120" s="370"/>
      <c r="AN1120" s="370"/>
      <c r="AO1120" s="370"/>
      <c r="AP1120" s="370"/>
      <c r="AQ1120" s="370"/>
      <c r="AR1120" s="370"/>
      <c r="AS1120" s="370"/>
      <c r="AT1120" s="370"/>
      <c r="AU1120" s="370"/>
      <c r="AV1120" s="370"/>
      <c r="AW1120" s="370"/>
      <c r="AX1120" s="370"/>
      <c r="AY1120" s="370"/>
      <c r="AZ1120" s="370"/>
      <c r="BA1120" s="370"/>
      <c r="BB1120" s="370"/>
      <c r="BC1120" s="370"/>
      <c r="BD1120" s="370"/>
      <c r="BE1120" s="370"/>
      <c r="BF1120" s="370"/>
      <c r="BG1120" s="370"/>
      <c r="BH1120" s="370"/>
      <c r="BI1120" s="370"/>
      <c r="BJ1120" s="370"/>
      <c r="BK1120" s="370"/>
      <c r="BL1120" s="370"/>
      <c r="BM1120" s="370"/>
      <c r="BN1120" s="370"/>
      <c r="BO1120" s="370"/>
      <c r="BP1120" s="370"/>
      <c r="BQ1120" s="370"/>
      <c r="BR1120" s="370"/>
      <c r="BS1120" s="370"/>
      <c r="BT1120" s="370"/>
      <c r="BU1120" s="370"/>
      <c r="BV1120" s="370"/>
      <c r="BW1120" s="370"/>
      <c r="BX1120" s="370"/>
      <c r="BY1120" s="370"/>
      <c r="BZ1120" s="370"/>
      <c r="CA1120" s="370"/>
      <c r="CB1120" s="370"/>
      <c r="CC1120" s="370"/>
      <c r="CD1120" s="370"/>
      <c r="CE1120" s="370"/>
      <c r="CF1120" s="370"/>
      <c r="CW1120" s="513"/>
      <c r="DA1120" s="513"/>
      <c r="DE1120" s="338"/>
      <c r="DH1120" s="78">
        <v>1000</v>
      </c>
      <c r="DJ1120" s="78">
        <v>600</v>
      </c>
    </row>
    <row r="1121" spans="1:141" s="78" customFormat="1" ht="21.75" customHeight="1">
      <c r="A1121" s="339" t="s">
        <v>367</v>
      </c>
      <c r="B1121" s="338" t="s">
        <v>344</v>
      </c>
      <c r="C1121" s="341" t="s">
        <v>343</v>
      </c>
      <c r="D1121" s="178" t="s">
        <v>36</v>
      </c>
      <c r="E1121" s="274"/>
      <c r="F1121" s="274"/>
      <c r="G1121" s="17" t="s">
        <v>379</v>
      </c>
      <c r="H1121" s="498">
        <v>1500</v>
      </c>
      <c r="I1121" s="166">
        <f t="shared" si="129"/>
        <v>1500</v>
      </c>
      <c r="J1121" s="274"/>
      <c r="K1121" s="274"/>
      <c r="L1121" s="279">
        <v>45062</v>
      </c>
      <c r="M1121" s="279">
        <v>45095</v>
      </c>
      <c r="N1121" s="274"/>
      <c r="O1121" s="370"/>
      <c r="P1121" s="370"/>
      <c r="Q1121" s="370"/>
      <c r="R1121" s="370"/>
      <c r="S1121" s="370"/>
      <c r="T1121" s="370"/>
      <c r="U1121" s="370"/>
      <c r="V1121" s="370"/>
      <c r="W1121" s="370"/>
      <c r="X1121" s="370"/>
      <c r="Y1121" s="370"/>
      <c r="Z1121" s="370"/>
      <c r="AA1121" s="370"/>
      <c r="AB1121" s="370"/>
      <c r="AC1121" s="370"/>
      <c r="AD1121" s="370"/>
      <c r="AE1121" s="370"/>
      <c r="AF1121" s="370"/>
      <c r="AG1121" s="370"/>
      <c r="AH1121" s="370"/>
      <c r="AI1121" s="370"/>
      <c r="AJ1121" s="370"/>
      <c r="AK1121" s="370"/>
      <c r="AL1121" s="370"/>
      <c r="AM1121" s="370"/>
      <c r="AN1121" s="370"/>
      <c r="AO1121" s="370"/>
      <c r="AP1121" s="370"/>
      <c r="AQ1121" s="370"/>
      <c r="AR1121" s="370"/>
      <c r="AS1121" s="370"/>
      <c r="AT1121" s="370"/>
      <c r="AU1121" s="370"/>
      <c r="AV1121" s="370"/>
      <c r="AW1121" s="370"/>
      <c r="AX1121" s="370"/>
      <c r="AY1121" s="370"/>
      <c r="AZ1121" s="370"/>
      <c r="BA1121" s="370"/>
      <c r="BB1121" s="370"/>
      <c r="BC1121" s="370"/>
      <c r="BD1121" s="370"/>
      <c r="BE1121" s="370"/>
      <c r="BF1121" s="370"/>
      <c r="BG1121" s="370"/>
      <c r="BH1121" s="370"/>
      <c r="BI1121" s="370"/>
      <c r="BJ1121" s="370"/>
      <c r="BK1121" s="370"/>
      <c r="BL1121" s="370"/>
      <c r="BM1121" s="370"/>
      <c r="BN1121" s="370"/>
      <c r="BO1121" s="370"/>
      <c r="BP1121" s="370"/>
      <c r="BQ1121" s="370"/>
      <c r="BR1121" s="370"/>
      <c r="BS1121" s="370"/>
      <c r="BT1121" s="370"/>
      <c r="BU1121" s="370"/>
      <c r="BV1121" s="370"/>
      <c r="BW1121" s="370"/>
      <c r="BX1121" s="370"/>
      <c r="BY1121" s="370"/>
      <c r="BZ1121" s="370"/>
      <c r="CA1121" s="370"/>
      <c r="CB1121" s="370"/>
      <c r="CC1121" s="370"/>
      <c r="CD1121" s="370"/>
      <c r="CE1121" s="370"/>
      <c r="CF1121" s="370"/>
      <c r="CW1121" s="513"/>
      <c r="DA1121" s="513"/>
      <c r="DD1121" s="78">
        <v>0</v>
      </c>
      <c r="DE1121" s="338"/>
      <c r="DH1121" s="78">
        <v>0</v>
      </c>
      <c r="DJ1121" s="78">
        <v>1500</v>
      </c>
    </row>
    <row r="1122" spans="1:141" s="78" customFormat="1" ht="21.75" customHeight="1">
      <c r="A1122" s="339" t="s">
        <v>367</v>
      </c>
      <c r="B1122" s="338" t="s">
        <v>357</v>
      </c>
      <c r="C1122" s="341" t="s">
        <v>358</v>
      </c>
      <c r="D1122" s="178" t="s">
        <v>36</v>
      </c>
      <c r="E1122" s="274"/>
      <c r="F1122" s="274"/>
      <c r="G1122" s="17" t="s">
        <v>379</v>
      </c>
      <c r="H1122" s="498">
        <v>700</v>
      </c>
      <c r="I1122" s="166">
        <f t="shared" si="129"/>
        <v>700</v>
      </c>
      <c r="J1122" s="274"/>
      <c r="K1122" s="274"/>
      <c r="L1122" s="279">
        <v>45062</v>
      </c>
      <c r="M1122" s="279">
        <v>45095</v>
      </c>
      <c r="N1122" s="274"/>
      <c r="O1122" s="370"/>
      <c r="P1122" s="370"/>
      <c r="Q1122" s="370"/>
      <c r="R1122" s="370"/>
      <c r="S1122" s="370"/>
      <c r="T1122" s="370"/>
      <c r="U1122" s="370"/>
      <c r="V1122" s="370"/>
      <c r="W1122" s="370"/>
      <c r="X1122" s="370"/>
      <c r="Y1122" s="370"/>
      <c r="Z1122" s="370"/>
      <c r="AA1122" s="370"/>
      <c r="AB1122" s="370"/>
      <c r="AC1122" s="370"/>
      <c r="AD1122" s="370"/>
      <c r="AE1122" s="370"/>
      <c r="AF1122" s="370"/>
      <c r="AG1122" s="370"/>
      <c r="AH1122" s="370"/>
      <c r="AI1122" s="370"/>
      <c r="AJ1122" s="370"/>
      <c r="AK1122" s="370"/>
      <c r="AL1122" s="370"/>
      <c r="AM1122" s="370"/>
      <c r="AN1122" s="370"/>
      <c r="AO1122" s="370"/>
      <c r="AP1122" s="370"/>
      <c r="AQ1122" s="370"/>
      <c r="AR1122" s="370"/>
      <c r="AS1122" s="370"/>
      <c r="AT1122" s="370"/>
      <c r="AU1122" s="370"/>
      <c r="AV1122" s="370"/>
      <c r="AW1122" s="370"/>
      <c r="AX1122" s="370"/>
      <c r="AY1122" s="370"/>
      <c r="AZ1122" s="370"/>
      <c r="BA1122" s="370"/>
      <c r="BB1122" s="370"/>
      <c r="BC1122" s="370"/>
      <c r="BD1122" s="370"/>
      <c r="BE1122" s="370"/>
      <c r="BF1122" s="370"/>
      <c r="BG1122" s="370"/>
      <c r="BH1122" s="370"/>
      <c r="BI1122" s="370"/>
      <c r="BJ1122" s="370"/>
      <c r="BK1122" s="370"/>
      <c r="BL1122" s="370"/>
      <c r="BM1122" s="370"/>
      <c r="BN1122" s="370"/>
      <c r="BO1122" s="370"/>
      <c r="BP1122" s="370"/>
      <c r="BQ1122" s="370"/>
      <c r="BR1122" s="370"/>
      <c r="BS1122" s="370"/>
      <c r="BT1122" s="370"/>
      <c r="BU1122" s="370"/>
      <c r="BV1122" s="370"/>
      <c r="BW1122" s="370"/>
      <c r="BX1122" s="370"/>
      <c r="BY1122" s="370"/>
      <c r="BZ1122" s="370"/>
      <c r="CA1122" s="370"/>
      <c r="CB1122" s="370"/>
      <c r="CC1122" s="370"/>
      <c r="CD1122" s="370"/>
      <c r="CE1122" s="370"/>
      <c r="CF1122" s="370"/>
      <c r="CW1122" s="513"/>
      <c r="DA1122" s="513"/>
      <c r="DD1122" s="78">
        <v>0</v>
      </c>
      <c r="DE1122" s="338"/>
      <c r="DH1122" s="78">
        <v>200</v>
      </c>
      <c r="DJ1122" s="78">
        <v>500</v>
      </c>
    </row>
    <row r="1123" spans="1:141" s="78" customFormat="1" ht="21.75" customHeight="1">
      <c r="A1123" s="339" t="s">
        <v>367</v>
      </c>
      <c r="B1123" s="338" t="s">
        <v>345</v>
      </c>
      <c r="C1123" s="341" t="s">
        <v>346</v>
      </c>
      <c r="D1123" s="178" t="s">
        <v>36</v>
      </c>
      <c r="E1123" s="274"/>
      <c r="F1123" s="274"/>
      <c r="G1123" s="17" t="s">
        <v>379</v>
      </c>
      <c r="H1123" s="498">
        <v>1000</v>
      </c>
      <c r="I1123" s="166">
        <f t="shared" si="129"/>
        <v>1000</v>
      </c>
      <c r="J1123" s="274"/>
      <c r="K1123" s="274"/>
      <c r="L1123" s="279">
        <v>45062</v>
      </c>
      <c r="M1123" s="279">
        <v>45095</v>
      </c>
      <c r="N1123" s="274"/>
      <c r="O1123" s="370"/>
      <c r="P1123" s="370"/>
      <c r="Q1123" s="370"/>
      <c r="R1123" s="370"/>
      <c r="S1123" s="370"/>
      <c r="T1123" s="370"/>
      <c r="U1123" s="370"/>
      <c r="V1123" s="370"/>
      <c r="W1123" s="370"/>
      <c r="X1123" s="370"/>
      <c r="Y1123" s="370"/>
      <c r="Z1123" s="370"/>
      <c r="AA1123" s="370"/>
      <c r="AB1123" s="370"/>
      <c r="AC1123" s="370"/>
      <c r="AD1123" s="370"/>
      <c r="AE1123" s="370"/>
      <c r="AF1123" s="370"/>
      <c r="AG1123" s="370"/>
      <c r="AH1123" s="370"/>
      <c r="AI1123" s="370"/>
      <c r="AJ1123" s="370"/>
      <c r="AK1123" s="370"/>
      <c r="AL1123" s="370"/>
      <c r="AM1123" s="370"/>
      <c r="AN1123" s="370"/>
      <c r="AO1123" s="370"/>
      <c r="AP1123" s="370"/>
      <c r="AQ1123" s="370"/>
      <c r="AR1123" s="370"/>
      <c r="AS1123" s="370"/>
      <c r="AT1123" s="370"/>
      <c r="AU1123" s="370"/>
      <c r="AV1123" s="370"/>
      <c r="AW1123" s="370"/>
      <c r="AX1123" s="370"/>
      <c r="AY1123" s="370"/>
      <c r="AZ1123" s="370"/>
      <c r="BA1123" s="370"/>
      <c r="BB1123" s="370"/>
      <c r="BC1123" s="370"/>
      <c r="BD1123" s="370"/>
      <c r="BE1123" s="370"/>
      <c r="BF1123" s="370"/>
      <c r="BG1123" s="370"/>
      <c r="BH1123" s="370"/>
      <c r="BI1123" s="370"/>
      <c r="BJ1123" s="370"/>
      <c r="BK1123" s="370"/>
      <c r="BL1123" s="370"/>
      <c r="BM1123" s="370"/>
      <c r="BN1123" s="370"/>
      <c r="BO1123" s="370"/>
      <c r="BP1123" s="370"/>
      <c r="BQ1123" s="370"/>
      <c r="BR1123" s="370"/>
      <c r="BS1123" s="370"/>
      <c r="BT1123" s="370"/>
      <c r="BU1123" s="370"/>
      <c r="BV1123" s="370"/>
      <c r="BW1123" s="370"/>
      <c r="BX1123" s="370"/>
      <c r="BY1123" s="370"/>
      <c r="BZ1123" s="370"/>
      <c r="CA1123" s="370"/>
      <c r="CB1123" s="370"/>
      <c r="CC1123" s="370"/>
      <c r="CD1123" s="370"/>
      <c r="CE1123" s="370"/>
      <c r="CF1123" s="370"/>
      <c r="CW1123" s="513"/>
      <c r="DA1123" s="513"/>
      <c r="DD1123" s="78">
        <v>0</v>
      </c>
      <c r="DE1123" s="338"/>
      <c r="DH1123" s="78">
        <v>500</v>
      </c>
      <c r="DJ1123" s="78">
        <v>500</v>
      </c>
    </row>
    <row r="1124" spans="1:141" s="78" customFormat="1" ht="21.75" customHeight="1">
      <c r="A1124" s="339" t="s">
        <v>367</v>
      </c>
      <c r="B1124" s="338" t="s">
        <v>347</v>
      </c>
      <c r="C1124" s="341" t="s">
        <v>348</v>
      </c>
      <c r="D1124" s="178" t="s">
        <v>36</v>
      </c>
      <c r="E1124" s="274"/>
      <c r="F1124" s="274"/>
      <c r="G1124" s="17" t="s">
        <v>379</v>
      </c>
      <c r="H1124" s="498">
        <v>500</v>
      </c>
      <c r="I1124" s="166">
        <f t="shared" si="129"/>
        <v>500</v>
      </c>
      <c r="J1124" s="274"/>
      <c r="K1124" s="274"/>
      <c r="L1124" s="279">
        <v>45062</v>
      </c>
      <c r="M1124" s="279">
        <v>45095</v>
      </c>
      <c r="N1124" s="274"/>
      <c r="O1124" s="370"/>
      <c r="P1124" s="370"/>
      <c r="Q1124" s="370"/>
      <c r="R1124" s="370"/>
      <c r="S1124" s="370"/>
      <c r="T1124" s="370"/>
      <c r="U1124" s="370"/>
      <c r="V1124" s="370"/>
      <c r="W1124" s="370"/>
      <c r="X1124" s="370"/>
      <c r="Y1124" s="370"/>
      <c r="Z1124" s="370"/>
      <c r="AA1124" s="370"/>
      <c r="AB1124" s="370"/>
      <c r="AC1124" s="370"/>
      <c r="AD1124" s="370"/>
      <c r="AE1124" s="370"/>
      <c r="AF1124" s="370"/>
      <c r="AG1124" s="370"/>
      <c r="AH1124" s="370"/>
      <c r="AI1124" s="370"/>
      <c r="AJ1124" s="370"/>
      <c r="AK1124" s="370"/>
      <c r="AL1124" s="370"/>
      <c r="AM1124" s="370"/>
      <c r="AN1124" s="370"/>
      <c r="AO1124" s="370"/>
      <c r="AP1124" s="370"/>
      <c r="AQ1124" s="370"/>
      <c r="AR1124" s="370"/>
      <c r="AS1124" s="370"/>
      <c r="AT1124" s="370"/>
      <c r="AU1124" s="370"/>
      <c r="AV1124" s="370"/>
      <c r="AW1124" s="370"/>
      <c r="AX1124" s="370"/>
      <c r="AY1124" s="370"/>
      <c r="AZ1124" s="370"/>
      <c r="BA1124" s="370"/>
      <c r="BB1124" s="370"/>
      <c r="BC1124" s="370"/>
      <c r="BD1124" s="370"/>
      <c r="BE1124" s="370"/>
      <c r="BF1124" s="370"/>
      <c r="BG1124" s="370"/>
      <c r="BH1124" s="370"/>
      <c r="BI1124" s="370"/>
      <c r="BJ1124" s="370"/>
      <c r="BK1124" s="370"/>
      <c r="BL1124" s="370"/>
      <c r="BM1124" s="370"/>
      <c r="BN1124" s="370"/>
      <c r="BO1124" s="370"/>
      <c r="BP1124" s="370"/>
      <c r="BQ1124" s="370"/>
      <c r="BR1124" s="370"/>
      <c r="BS1124" s="370"/>
      <c r="BT1124" s="370"/>
      <c r="BU1124" s="370"/>
      <c r="BV1124" s="370"/>
      <c r="BW1124" s="370"/>
      <c r="BX1124" s="370"/>
      <c r="BY1124" s="370"/>
      <c r="BZ1124" s="370"/>
      <c r="CA1124" s="370"/>
      <c r="CB1124" s="370"/>
      <c r="CC1124" s="370"/>
      <c r="CD1124" s="370"/>
      <c r="CE1124" s="370"/>
      <c r="CF1124" s="370"/>
      <c r="CW1124" s="513"/>
      <c r="DA1124" s="513"/>
      <c r="DD1124" s="78">
        <v>0</v>
      </c>
      <c r="DE1124" s="338"/>
      <c r="DH1124" s="78">
        <v>0</v>
      </c>
      <c r="DJ1124" s="78">
        <v>500</v>
      </c>
    </row>
    <row r="1125" spans="1:141" s="78" customFormat="1" ht="21.75" customHeight="1">
      <c r="A1125" s="339" t="s">
        <v>367</v>
      </c>
      <c r="B1125" s="338" t="s">
        <v>359</v>
      </c>
      <c r="C1125" s="341" t="s">
        <v>360</v>
      </c>
      <c r="D1125" s="178" t="s">
        <v>36</v>
      </c>
      <c r="E1125" s="274"/>
      <c r="F1125" s="274"/>
      <c r="G1125" s="17" t="s">
        <v>379</v>
      </c>
      <c r="H1125" s="498">
        <v>400</v>
      </c>
      <c r="I1125" s="166">
        <f t="shared" si="129"/>
        <v>400</v>
      </c>
      <c r="J1125" s="274"/>
      <c r="K1125" s="274"/>
      <c r="L1125" s="279">
        <v>45062</v>
      </c>
      <c r="M1125" s="279">
        <v>45095</v>
      </c>
      <c r="N1125" s="274"/>
      <c r="O1125" s="370"/>
      <c r="P1125" s="370"/>
      <c r="Q1125" s="370"/>
      <c r="R1125" s="370"/>
      <c r="S1125" s="370"/>
      <c r="T1125" s="370"/>
      <c r="U1125" s="370"/>
      <c r="V1125" s="370"/>
      <c r="W1125" s="370"/>
      <c r="X1125" s="370"/>
      <c r="Y1125" s="370"/>
      <c r="Z1125" s="370"/>
      <c r="AA1125" s="370"/>
      <c r="AB1125" s="370"/>
      <c r="AC1125" s="370"/>
      <c r="AD1125" s="370"/>
      <c r="AE1125" s="370"/>
      <c r="AF1125" s="370"/>
      <c r="AG1125" s="370"/>
      <c r="AH1125" s="370"/>
      <c r="AI1125" s="370"/>
      <c r="AJ1125" s="370"/>
      <c r="AK1125" s="370"/>
      <c r="AL1125" s="370"/>
      <c r="AM1125" s="370"/>
      <c r="AN1125" s="370"/>
      <c r="AO1125" s="370"/>
      <c r="AP1125" s="370"/>
      <c r="AQ1125" s="370"/>
      <c r="AR1125" s="370"/>
      <c r="AS1125" s="370"/>
      <c r="AT1125" s="370"/>
      <c r="AU1125" s="370"/>
      <c r="AV1125" s="370"/>
      <c r="AW1125" s="370"/>
      <c r="AX1125" s="370"/>
      <c r="AY1125" s="370"/>
      <c r="AZ1125" s="370"/>
      <c r="BA1125" s="370"/>
      <c r="BB1125" s="370"/>
      <c r="BC1125" s="370"/>
      <c r="BD1125" s="370"/>
      <c r="BE1125" s="370"/>
      <c r="BF1125" s="370"/>
      <c r="BG1125" s="370"/>
      <c r="BH1125" s="370"/>
      <c r="BI1125" s="370"/>
      <c r="BJ1125" s="370"/>
      <c r="BK1125" s="370"/>
      <c r="BL1125" s="370"/>
      <c r="BM1125" s="370"/>
      <c r="BN1125" s="370"/>
      <c r="BO1125" s="370"/>
      <c r="BP1125" s="370"/>
      <c r="BQ1125" s="370"/>
      <c r="BR1125" s="370"/>
      <c r="BS1125" s="370"/>
      <c r="BT1125" s="370"/>
      <c r="BU1125" s="370"/>
      <c r="BV1125" s="370"/>
      <c r="BW1125" s="370"/>
      <c r="BX1125" s="370"/>
      <c r="BY1125" s="370"/>
      <c r="BZ1125" s="370"/>
      <c r="CA1125" s="370"/>
      <c r="CB1125" s="370"/>
      <c r="CC1125" s="370"/>
      <c r="CD1125" s="370"/>
      <c r="CE1125" s="370"/>
      <c r="CF1125" s="370"/>
      <c r="CW1125" s="513"/>
      <c r="DA1125" s="513"/>
      <c r="DD1125" s="78">
        <v>0</v>
      </c>
      <c r="DE1125" s="338"/>
      <c r="DH1125" s="78">
        <v>0</v>
      </c>
      <c r="DJ1125" s="78">
        <v>400</v>
      </c>
    </row>
    <row r="1126" spans="1:141" s="78" customFormat="1" ht="21.75" customHeight="1">
      <c r="A1126" s="339" t="s">
        <v>367</v>
      </c>
      <c r="B1126" s="338" t="s">
        <v>349</v>
      </c>
      <c r="C1126" s="341" t="s">
        <v>350</v>
      </c>
      <c r="D1126" s="178" t="s">
        <v>36</v>
      </c>
      <c r="E1126" s="274"/>
      <c r="F1126" s="274"/>
      <c r="G1126" s="17" t="s">
        <v>379</v>
      </c>
      <c r="H1126" s="498">
        <v>700</v>
      </c>
      <c r="I1126" s="166">
        <f t="shared" si="129"/>
        <v>700</v>
      </c>
      <c r="J1126" s="274"/>
      <c r="K1126" s="274"/>
      <c r="L1126" s="279">
        <v>45062</v>
      </c>
      <c r="M1126" s="279">
        <v>45095</v>
      </c>
      <c r="N1126" s="274"/>
      <c r="O1126" s="370"/>
      <c r="P1126" s="370"/>
      <c r="Q1126" s="370"/>
      <c r="R1126" s="370"/>
      <c r="S1126" s="370"/>
      <c r="T1126" s="370"/>
      <c r="U1126" s="370"/>
      <c r="V1126" s="370"/>
      <c r="W1126" s="370"/>
      <c r="X1126" s="370"/>
      <c r="Y1126" s="370"/>
      <c r="Z1126" s="370"/>
      <c r="AA1126" s="370"/>
      <c r="AB1126" s="370"/>
      <c r="AC1126" s="370"/>
      <c r="AD1126" s="370"/>
      <c r="AE1126" s="370"/>
      <c r="AF1126" s="370"/>
      <c r="AG1126" s="370"/>
      <c r="AH1126" s="370"/>
      <c r="AI1126" s="370"/>
      <c r="AJ1126" s="370"/>
      <c r="AK1126" s="370"/>
      <c r="AL1126" s="370"/>
      <c r="AM1126" s="370"/>
      <c r="AN1126" s="370"/>
      <c r="AO1126" s="370"/>
      <c r="AP1126" s="370"/>
      <c r="AQ1126" s="370"/>
      <c r="AR1126" s="370"/>
      <c r="AS1126" s="370"/>
      <c r="AT1126" s="370"/>
      <c r="AU1126" s="370"/>
      <c r="AV1126" s="370"/>
      <c r="AW1126" s="370"/>
      <c r="AX1126" s="370"/>
      <c r="AY1126" s="370"/>
      <c r="AZ1126" s="370"/>
      <c r="BA1126" s="370"/>
      <c r="BB1126" s="370"/>
      <c r="BC1126" s="370"/>
      <c r="BD1126" s="370"/>
      <c r="BE1126" s="370"/>
      <c r="BF1126" s="370"/>
      <c r="BG1126" s="370"/>
      <c r="BH1126" s="370"/>
      <c r="BI1126" s="370"/>
      <c r="BJ1126" s="370"/>
      <c r="BK1126" s="370"/>
      <c r="BL1126" s="370"/>
      <c r="BM1126" s="370"/>
      <c r="BN1126" s="370"/>
      <c r="BO1126" s="370"/>
      <c r="BP1126" s="370"/>
      <c r="BQ1126" s="370"/>
      <c r="BR1126" s="370"/>
      <c r="BS1126" s="370"/>
      <c r="BT1126" s="370"/>
      <c r="BU1126" s="370"/>
      <c r="BV1126" s="370"/>
      <c r="BW1126" s="370"/>
      <c r="BX1126" s="370"/>
      <c r="BY1126" s="370"/>
      <c r="BZ1126" s="370"/>
      <c r="CA1126" s="370"/>
      <c r="CB1126" s="370"/>
      <c r="CC1126" s="370"/>
      <c r="CD1126" s="370"/>
      <c r="CE1126" s="370"/>
      <c r="CF1126" s="370"/>
      <c r="CW1126" s="513"/>
      <c r="DA1126" s="513"/>
      <c r="DD1126" s="78">
        <v>0</v>
      </c>
      <c r="DE1126" s="338"/>
      <c r="DH1126" s="78">
        <v>0</v>
      </c>
      <c r="DJ1126" s="78">
        <v>700</v>
      </c>
    </row>
    <row r="1127" spans="1:141" s="78" customFormat="1" ht="21.75" customHeight="1">
      <c r="A1127" s="339" t="s">
        <v>57</v>
      </c>
      <c r="B1127" s="274"/>
      <c r="C1127" s="274"/>
      <c r="D1127" s="274"/>
      <c r="E1127" s="274"/>
      <c r="F1127" s="274"/>
      <c r="G1127" s="475"/>
      <c r="H1127" s="498">
        <f>SUM(H1104:H1126)</f>
        <v>23900</v>
      </c>
      <c r="I1127" s="498">
        <f>SUM(I1104:I1126)</f>
        <v>21900</v>
      </c>
      <c r="J1127" s="274"/>
      <c r="K1127" s="274"/>
      <c r="L1127" s="274"/>
      <c r="M1127" s="274"/>
      <c r="N1127" s="274"/>
      <c r="O1127" s="274"/>
      <c r="P1127" s="274"/>
      <c r="Q1127" s="274"/>
      <c r="R1127" s="274"/>
      <c r="S1127" s="274"/>
      <c r="T1127" s="274"/>
      <c r="U1127" s="274"/>
      <c r="V1127" s="274"/>
      <c r="W1127" s="274"/>
      <c r="X1127" s="274"/>
      <c r="Y1127" s="274"/>
      <c r="Z1127" s="274"/>
      <c r="AA1127" s="274"/>
      <c r="AB1127" s="274"/>
      <c r="AC1127" s="274"/>
      <c r="AD1127" s="274"/>
      <c r="AE1127" s="274"/>
      <c r="AF1127" s="274"/>
      <c r="AG1127" s="274"/>
      <c r="AH1127" s="274"/>
      <c r="AI1127" s="274"/>
      <c r="AJ1127" s="274"/>
      <c r="AK1127" s="274"/>
      <c r="AL1127" s="274"/>
      <c r="AM1127" s="274"/>
      <c r="AN1127" s="274"/>
      <c r="AO1127" s="274"/>
      <c r="AP1127" s="274"/>
      <c r="AQ1127" s="274"/>
      <c r="AR1127" s="274"/>
      <c r="AS1127" s="274"/>
      <c r="AT1127" s="274"/>
      <c r="AU1127" s="274"/>
      <c r="AV1127" s="274"/>
      <c r="AW1127" s="274"/>
      <c r="AX1127" s="274"/>
      <c r="AY1127" s="274"/>
      <c r="AZ1127" s="274"/>
      <c r="BA1127" s="274"/>
      <c r="BB1127" s="274"/>
      <c r="BC1127" s="274"/>
      <c r="BD1127" s="274"/>
      <c r="BE1127" s="274"/>
      <c r="BF1127" s="274"/>
      <c r="BG1127" s="274"/>
      <c r="BH1127" s="274"/>
      <c r="BI1127" s="274"/>
      <c r="BJ1127" s="274"/>
      <c r="BK1127" s="274"/>
      <c r="BL1127" s="274"/>
      <c r="BM1127" s="274"/>
      <c r="BN1127" s="274"/>
      <c r="BO1127" s="274"/>
      <c r="BP1127" s="274"/>
      <c r="BQ1127" s="274"/>
      <c r="BR1127" s="274"/>
      <c r="BS1127" s="274"/>
      <c r="BT1127" s="274"/>
      <c r="BU1127" s="274"/>
      <c r="BV1127" s="274"/>
      <c r="BW1127" s="274"/>
      <c r="BX1127" s="274"/>
      <c r="BY1127" s="274"/>
      <c r="BZ1127" s="274"/>
      <c r="CA1127" s="274"/>
      <c r="CB1127" s="274"/>
      <c r="CC1127" s="274"/>
      <c r="CD1127" s="274"/>
      <c r="CE1127" s="274"/>
      <c r="CF1127" s="274"/>
      <c r="CW1127" s="857"/>
      <c r="DA1127" s="857"/>
      <c r="DE1127" s="449"/>
    </row>
    <row r="1128" spans="1:141" s="78" customFormat="1" ht="21.75" customHeight="1">
      <c r="A1128" s="339" t="s">
        <v>365</v>
      </c>
      <c r="B1128" s="338" t="s">
        <v>322</v>
      </c>
      <c r="C1128" s="338" t="s">
        <v>323</v>
      </c>
      <c r="D1128" s="178" t="s">
        <v>36</v>
      </c>
      <c r="E1128" s="274"/>
      <c r="F1128" s="274"/>
      <c r="G1128" s="17" t="s">
        <v>380</v>
      </c>
      <c r="H1128" s="498">
        <v>3000</v>
      </c>
      <c r="I1128" s="166">
        <f t="shared" ref="I1128:I1154" si="130">SUM(CQ1128:GP1128)</f>
        <v>903</v>
      </c>
      <c r="J1128" s="274"/>
      <c r="K1128" s="274"/>
      <c r="L1128" s="279">
        <v>45097</v>
      </c>
      <c r="M1128" s="279">
        <v>45127</v>
      </c>
      <c r="N1128" s="274"/>
      <c r="O1128" s="370"/>
      <c r="P1128" s="370"/>
      <c r="Q1128" s="370"/>
      <c r="R1128" s="370"/>
      <c r="S1128" s="370"/>
      <c r="T1128" s="370"/>
      <c r="U1128" s="370"/>
      <c r="V1128" s="370"/>
      <c r="W1128" s="370"/>
      <c r="X1128" s="370"/>
      <c r="Y1128" s="370"/>
      <c r="Z1128" s="370"/>
      <c r="AA1128" s="370"/>
      <c r="AB1128" s="370"/>
      <c r="AC1128" s="370"/>
      <c r="AD1128" s="370"/>
      <c r="AE1128" s="370"/>
      <c r="AF1128" s="370"/>
      <c r="AG1128" s="370"/>
      <c r="AH1128" s="370"/>
      <c r="AI1128" s="370"/>
      <c r="AJ1128" s="370"/>
      <c r="AK1128" s="370"/>
      <c r="AL1128" s="370"/>
      <c r="AM1128" s="370"/>
      <c r="AN1128" s="370"/>
      <c r="AO1128" s="370"/>
      <c r="AP1128" s="370"/>
      <c r="AQ1128" s="370"/>
      <c r="AR1128" s="370"/>
      <c r="AS1128" s="370"/>
      <c r="AT1128" s="370"/>
      <c r="AU1128" s="370"/>
      <c r="AV1128" s="370"/>
      <c r="AW1128" s="370"/>
      <c r="AX1128" s="370"/>
      <c r="AY1128" s="370"/>
      <c r="AZ1128" s="370"/>
      <c r="BA1128" s="370"/>
      <c r="BB1128" s="370"/>
      <c r="BC1128" s="370"/>
      <c r="BD1128" s="370"/>
      <c r="BE1128" s="370"/>
      <c r="BF1128" s="370"/>
      <c r="BG1128" s="370"/>
      <c r="BH1128" s="370"/>
      <c r="BI1128" s="370"/>
      <c r="BJ1128" s="370"/>
      <c r="BK1128" s="370"/>
      <c r="BL1128" s="370"/>
      <c r="BM1128" s="370"/>
      <c r="BN1128" s="370"/>
      <c r="BO1128" s="370"/>
      <c r="BP1128" s="370"/>
      <c r="BQ1128" s="370"/>
      <c r="BR1128" s="370"/>
      <c r="BS1128" s="370"/>
      <c r="BT1128" s="370"/>
      <c r="BU1128" s="370"/>
      <c r="BV1128" s="370"/>
      <c r="BW1128" s="370"/>
      <c r="BX1128" s="370"/>
      <c r="BY1128" s="370"/>
      <c r="BZ1128" s="370"/>
      <c r="CA1128" s="370"/>
      <c r="CB1128" s="370"/>
      <c r="CC1128" s="370"/>
      <c r="CD1128" s="370"/>
      <c r="CE1128" s="370"/>
      <c r="CF1128" s="370"/>
      <c r="CW1128" s="513"/>
      <c r="DA1128" s="513"/>
      <c r="DE1128" s="338"/>
      <c r="DV1128" s="78">
        <v>0</v>
      </c>
      <c r="DX1128" s="78">
        <v>0</v>
      </c>
      <c r="EB1128" s="78">
        <v>900</v>
      </c>
      <c r="EE1128" s="78">
        <v>3</v>
      </c>
    </row>
    <row r="1129" spans="1:141" s="78" customFormat="1" ht="21.75" customHeight="1">
      <c r="A1129" s="339" t="s">
        <v>365</v>
      </c>
      <c r="B1129" s="657" t="s">
        <v>381</v>
      </c>
      <c r="C1129" s="338" t="s">
        <v>323</v>
      </c>
      <c r="D1129" s="178" t="s">
        <v>36</v>
      </c>
      <c r="E1129" s="274"/>
      <c r="F1129" s="274"/>
      <c r="G1129" s="17" t="s">
        <v>380</v>
      </c>
      <c r="H1129" s="498"/>
      <c r="I1129" s="166">
        <f t="shared" si="130"/>
        <v>2097</v>
      </c>
      <c r="J1129" s="274"/>
      <c r="K1129" s="274"/>
      <c r="L1129" s="279"/>
      <c r="M1129" s="279"/>
      <c r="N1129" s="274"/>
      <c r="O1129" s="370"/>
      <c r="P1129" s="370"/>
      <c r="Q1129" s="370"/>
      <c r="R1129" s="370"/>
      <c r="S1129" s="370"/>
      <c r="T1129" s="370"/>
      <c r="U1129" s="370"/>
      <c r="V1129" s="370"/>
      <c r="W1129" s="370"/>
      <c r="X1129" s="370"/>
      <c r="Y1129" s="370"/>
      <c r="Z1129" s="370"/>
      <c r="AA1129" s="370"/>
      <c r="AB1129" s="370"/>
      <c r="AC1129" s="370"/>
      <c r="AD1129" s="370"/>
      <c r="AE1129" s="370"/>
      <c r="AF1129" s="370"/>
      <c r="AG1129" s="370"/>
      <c r="AH1129" s="370"/>
      <c r="AI1129" s="370"/>
      <c r="AJ1129" s="370"/>
      <c r="AK1129" s="370"/>
      <c r="AL1129" s="370"/>
      <c r="AM1129" s="370"/>
      <c r="AN1129" s="370"/>
      <c r="AO1129" s="370"/>
      <c r="AP1129" s="370"/>
      <c r="AQ1129" s="370"/>
      <c r="AR1129" s="370"/>
      <c r="AS1129" s="370"/>
      <c r="AT1129" s="370"/>
      <c r="AU1129" s="370"/>
      <c r="AV1129" s="370"/>
      <c r="AW1129" s="370"/>
      <c r="AX1129" s="370"/>
      <c r="AY1129" s="370"/>
      <c r="AZ1129" s="370"/>
      <c r="BA1129" s="370"/>
      <c r="BB1129" s="370"/>
      <c r="BC1129" s="370"/>
      <c r="BD1129" s="370"/>
      <c r="BE1129" s="370"/>
      <c r="BF1129" s="370"/>
      <c r="BG1129" s="370"/>
      <c r="BH1129" s="370"/>
      <c r="BI1129" s="370"/>
      <c r="BJ1129" s="370"/>
      <c r="BK1129" s="370"/>
      <c r="BL1129" s="370"/>
      <c r="BM1129" s="370"/>
      <c r="BN1129" s="370"/>
      <c r="BO1129" s="370"/>
      <c r="BP1129" s="370"/>
      <c r="BQ1129" s="370"/>
      <c r="BR1129" s="370"/>
      <c r="BS1129" s="370"/>
      <c r="BT1129" s="370"/>
      <c r="BU1129" s="370"/>
      <c r="BV1129" s="370"/>
      <c r="BW1129" s="370"/>
      <c r="BX1129" s="370"/>
      <c r="BY1129" s="370"/>
      <c r="BZ1129" s="370"/>
      <c r="CA1129" s="370"/>
      <c r="CB1129" s="370"/>
      <c r="CC1129" s="370"/>
      <c r="CD1129" s="370"/>
      <c r="CE1129" s="370"/>
      <c r="CF1129" s="370"/>
      <c r="CW1129" s="513"/>
      <c r="DA1129" s="513"/>
      <c r="DE1129" s="338"/>
      <c r="EG1129" s="78">
        <v>1397</v>
      </c>
      <c r="EK1129" s="78">
        <v>700</v>
      </c>
    </row>
    <row r="1130" spans="1:141" s="78" customFormat="1" ht="21.75" customHeight="1">
      <c r="A1130" s="339" t="s">
        <v>365</v>
      </c>
      <c r="B1130" s="338" t="s">
        <v>338</v>
      </c>
      <c r="C1130" s="338" t="s">
        <v>339</v>
      </c>
      <c r="D1130" s="178" t="s">
        <v>36</v>
      </c>
      <c r="E1130" s="274"/>
      <c r="F1130" s="274"/>
      <c r="G1130" s="17" t="s">
        <v>380</v>
      </c>
      <c r="H1130" s="498">
        <v>12500</v>
      </c>
      <c r="I1130" s="166">
        <f t="shared" si="130"/>
        <v>12500</v>
      </c>
      <c r="J1130" s="274"/>
      <c r="K1130" s="274"/>
      <c r="L1130" s="279">
        <v>45097</v>
      </c>
      <c r="M1130" s="279">
        <v>45127</v>
      </c>
      <c r="N1130" s="274"/>
      <c r="O1130" s="370"/>
      <c r="P1130" s="370"/>
      <c r="Q1130" s="370"/>
      <c r="R1130" s="370"/>
      <c r="S1130" s="370"/>
      <c r="T1130" s="370"/>
      <c r="U1130" s="370"/>
      <c r="V1130" s="370"/>
      <c r="W1130" s="370"/>
      <c r="X1130" s="370"/>
      <c r="Y1130" s="370"/>
      <c r="Z1130" s="370"/>
      <c r="AA1130" s="370"/>
      <c r="AB1130" s="370"/>
      <c r="AC1130" s="370"/>
      <c r="AD1130" s="370"/>
      <c r="AE1130" s="370"/>
      <c r="AF1130" s="370"/>
      <c r="AG1130" s="370"/>
      <c r="AH1130" s="370"/>
      <c r="AI1130" s="370"/>
      <c r="AJ1130" s="370"/>
      <c r="AK1130" s="370"/>
      <c r="AL1130" s="370"/>
      <c r="AM1130" s="370"/>
      <c r="AN1130" s="370"/>
      <c r="AO1130" s="370"/>
      <c r="AP1130" s="370"/>
      <c r="AQ1130" s="370"/>
      <c r="AR1130" s="370"/>
      <c r="AS1130" s="370"/>
      <c r="AT1130" s="370"/>
      <c r="AU1130" s="370"/>
      <c r="AV1130" s="370"/>
      <c r="AW1130" s="370"/>
      <c r="AX1130" s="370"/>
      <c r="AY1130" s="370"/>
      <c r="AZ1130" s="370"/>
      <c r="BA1130" s="370"/>
      <c r="BB1130" s="370"/>
      <c r="BC1130" s="370"/>
      <c r="BD1130" s="370"/>
      <c r="BE1130" s="370"/>
      <c r="BF1130" s="370"/>
      <c r="BG1130" s="370"/>
      <c r="BH1130" s="370"/>
      <c r="BI1130" s="370"/>
      <c r="BJ1130" s="370"/>
      <c r="BK1130" s="370"/>
      <c r="BL1130" s="370"/>
      <c r="BM1130" s="370"/>
      <c r="BN1130" s="370"/>
      <c r="BO1130" s="370"/>
      <c r="BP1130" s="370"/>
      <c r="BQ1130" s="370"/>
      <c r="BR1130" s="370"/>
      <c r="BS1130" s="370"/>
      <c r="BT1130" s="370"/>
      <c r="BU1130" s="370"/>
      <c r="BV1130" s="370"/>
      <c r="BW1130" s="370"/>
      <c r="BX1130" s="370"/>
      <c r="BY1130" s="370"/>
      <c r="BZ1130" s="370"/>
      <c r="CA1130" s="370"/>
      <c r="CB1130" s="370"/>
      <c r="CC1130" s="370"/>
      <c r="CD1130" s="370"/>
      <c r="CE1130" s="370"/>
      <c r="CF1130" s="370"/>
      <c r="CW1130" s="513"/>
      <c r="DA1130" s="513"/>
      <c r="DE1130" s="338"/>
      <c r="DV1130" s="78">
        <v>0</v>
      </c>
      <c r="DX1130" s="78">
        <v>0</v>
      </c>
      <c r="EB1130" s="78">
        <v>3200</v>
      </c>
      <c r="EE1130" s="78">
        <v>3300</v>
      </c>
      <c r="EG1130" s="78">
        <v>3000</v>
      </c>
      <c r="EK1130" s="78">
        <v>3000</v>
      </c>
    </row>
    <row r="1131" spans="1:141" s="78" customFormat="1" ht="21.75" customHeight="1">
      <c r="A1131" s="339" t="s">
        <v>365</v>
      </c>
      <c r="B1131" s="338" t="s">
        <v>313</v>
      </c>
      <c r="C1131" s="338" t="s">
        <v>314</v>
      </c>
      <c r="D1131" s="178" t="s">
        <v>36</v>
      </c>
      <c r="E1131" s="274"/>
      <c r="F1131" s="274"/>
      <c r="G1131" s="17" t="s">
        <v>380</v>
      </c>
      <c r="H1131" s="498">
        <v>2500</v>
      </c>
      <c r="I1131" s="166">
        <f t="shared" si="130"/>
        <v>2500</v>
      </c>
      <c r="J1131" s="274"/>
      <c r="K1131" s="274"/>
      <c r="L1131" s="279">
        <v>45097</v>
      </c>
      <c r="M1131" s="279">
        <v>45127</v>
      </c>
      <c r="N1131" s="274"/>
      <c r="O1131" s="370"/>
      <c r="P1131" s="370"/>
      <c r="Q1131" s="370"/>
      <c r="R1131" s="370"/>
      <c r="S1131" s="370"/>
      <c r="T1131" s="370"/>
      <c r="U1131" s="370"/>
      <c r="V1131" s="370"/>
      <c r="W1131" s="370"/>
      <c r="X1131" s="370"/>
      <c r="Y1131" s="370"/>
      <c r="Z1131" s="370"/>
      <c r="AA1131" s="370"/>
      <c r="AB1131" s="370"/>
      <c r="AC1131" s="370"/>
      <c r="AD1131" s="370"/>
      <c r="AE1131" s="370"/>
      <c r="AF1131" s="370"/>
      <c r="AG1131" s="370"/>
      <c r="AH1131" s="370"/>
      <c r="AI1131" s="370"/>
      <c r="AJ1131" s="370"/>
      <c r="AK1131" s="370"/>
      <c r="AL1131" s="370"/>
      <c r="AM1131" s="370"/>
      <c r="AN1131" s="370"/>
      <c r="AO1131" s="370"/>
      <c r="AP1131" s="370"/>
      <c r="AQ1131" s="370"/>
      <c r="AR1131" s="370"/>
      <c r="AS1131" s="370"/>
      <c r="AT1131" s="370"/>
      <c r="AU1131" s="370"/>
      <c r="AV1131" s="370"/>
      <c r="AW1131" s="370"/>
      <c r="AX1131" s="370"/>
      <c r="AY1131" s="370"/>
      <c r="AZ1131" s="370"/>
      <c r="BA1131" s="370"/>
      <c r="BB1131" s="370"/>
      <c r="BC1131" s="370"/>
      <c r="BD1131" s="370"/>
      <c r="BE1131" s="370"/>
      <c r="BF1131" s="370"/>
      <c r="BG1131" s="370"/>
      <c r="BH1131" s="370"/>
      <c r="BI1131" s="370"/>
      <c r="BJ1131" s="370"/>
      <c r="BK1131" s="370"/>
      <c r="BL1131" s="370"/>
      <c r="BM1131" s="370"/>
      <c r="BN1131" s="370"/>
      <c r="BO1131" s="370"/>
      <c r="BP1131" s="370"/>
      <c r="BQ1131" s="370"/>
      <c r="BR1131" s="370"/>
      <c r="BS1131" s="370"/>
      <c r="BT1131" s="370"/>
      <c r="BU1131" s="370"/>
      <c r="BV1131" s="370"/>
      <c r="BW1131" s="370"/>
      <c r="BX1131" s="370"/>
      <c r="BY1131" s="370"/>
      <c r="BZ1131" s="370"/>
      <c r="CA1131" s="370"/>
      <c r="CB1131" s="370"/>
      <c r="CC1131" s="370"/>
      <c r="CD1131" s="370"/>
      <c r="CE1131" s="370"/>
      <c r="CF1131" s="370"/>
      <c r="CW1131" s="513"/>
      <c r="DA1131" s="513"/>
      <c r="DE1131" s="338"/>
      <c r="DV1131" s="78">
        <v>0</v>
      </c>
      <c r="DX1131" s="78">
        <v>100</v>
      </c>
      <c r="EB1131" s="78">
        <v>600</v>
      </c>
      <c r="EE1131" s="78">
        <v>600</v>
      </c>
      <c r="EG1131" s="78">
        <v>600</v>
      </c>
      <c r="EK1131" s="78">
        <v>600</v>
      </c>
    </row>
    <row r="1132" spans="1:141" s="78" customFormat="1" ht="21.75" customHeight="1">
      <c r="A1132" s="339" t="s">
        <v>365</v>
      </c>
      <c r="B1132" s="338" t="s">
        <v>318</v>
      </c>
      <c r="C1132" s="338" t="s">
        <v>319</v>
      </c>
      <c r="D1132" s="178" t="s">
        <v>36</v>
      </c>
      <c r="E1132" s="274"/>
      <c r="F1132" s="274"/>
      <c r="G1132" s="17" t="s">
        <v>380</v>
      </c>
      <c r="H1132" s="498">
        <v>9000</v>
      </c>
      <c r="I1132" s="166">
        <f t="shared" si="130"/>
        <v>9000</v>
      </c>
      <c r="J1132" s="274"/>
      <c r="K1132" s="274"/>
      <c r="L1132" s="279">
        <v>45097</v>
      </c>
      <c r="M1132" s="279">
        <v>45127</v>
      </c>
      <c r="N1132" s="274"/>
      <c r="O1132" s="370"/>
      <c r="P1132" s="370"/>
      <c r="Q1132" s="370"/>
      <c r="R1132" s="370"/>
      <c r="S1132" s="370"/>
      <c r="T1132" s="370"/>
      <c r="U1132" s="370"/>
      <c r="V1132" s="370"/>
      <c r="W1132" s="370"/>
      <c r="X1132" s="370"/>
      <c r="Y1132" s="370"/>
      <c r="Z1132" s="370"/>
      <c r="AA1132" s="370"/>
      <c r="AB1132" s="370"/>
      <c r="AC1132" s="370"/>
      <c r="AD1132" s="370"/>
      <c r="AE1132" s="370"/>
      <c r="AF1132" s="370"/>
      <c r="AG1132" s="370"/>
      <c r="AH1132" s="370"/>
      <c r="AI1132" s="370"/>
      <c r="AJ1132" s="370"/>
      <c r="AK1132" s="370"/>
      <c r="AL1132" s="370"/>
      <c r="AM1132" s="370"/>
      <c r="AN1132" s="370"/>
      <c r="AO1132" s="370"/>
      <c r="AP1132" s="370"/>
      <c r="AQ1132" s="370"/>
      <c r="AR1132" s="370"/>
      <c r="AS1132" s="370"/>
      <c r="AT1132" s="370"/>
      <c r="AU1132" s="370"/>
      <c r="AV1132" s="370"/>
      <c r="AW1132" s="370"/>
      <c r="AX1132" s="370"/>
      <c r="AY1132" s="370"/>
      <c r="AZ1132" s="370"/>
      <c r="BA1132" s="370"/>
      <c r="BB1132" s="370"/>
      <c r="BC1132" s="370"/>
      <c r="BD1132" s="370"/>
      <c r="BE1132" s="370"/>
      <c r="BF1132" s="370"/>
      <c r="BG1132" s="370"/>
      <c r="BH1132" s="370"/>
      <c r="BI1132" s="370"/>
      <c r="BJ1132" s="370"/>
      <c r="BK1132" s="370"/>
      <c r="BL1132" s="370"/>
      <c r="BM1132" s="370"/>
      <c r="BN1132" s="370"/>
      <c r="BO1132" s="370"/>
      <c r="BP1132" s="370"/>
      <c r="BQ1132" s="370"/>
      <c r="BR1132" s="370"/>
      <c r="BS1132" s="370"/>
      <c r="BT1132" s="370"/>
      <c r="BU1132" s="370"/>
      <c r="BV1132" s="370"/>
      <c r="BW1132" s="370"/>
      <c r="BX1132" s="370"/>
      <c r="BY1132" s="370"/>
      <c r="BZ1132" s="370"/>
      <c r="CA1132" s="370"/>
      <c r="CB1132" s="370"/>
      <c r="CC1132" s="370"/>
      <c r="CD1132" s="370"/>
      <c r="CE1132" s="370"/>
      <c r="CF1132" s="370"/>
      <c r="CW1132" s="513"/>
      <c r="DA1132" s="513"/>
      <c r="DE1132" s="338"/>
      <c r="DV1132" s="78">
        <v>800</v>
      </c>
      <c r="DX1132" s="78">
        <v>200</v>
      </c>
      <c r="EB1132" s="78">
        <v>1400</v>
      </c>
      <c r="EE1132" s="78">
        <v>2200</v>
      </c>
      <c r="EG1132" s="78">
        <v>2200</v>
      </c>
      <c r="EK1132" s="78">
        <v>2200</v>
      </c>
    </row>
    <row r="1133" spans="1:141" s="78" customFormat="1" ht="21.75" customHeight="1">
      <c r="A1133" s="339" t="s">
        <v>365</v>
      </c>
      <c r="B1133" s="338" t="s">
        <v>320</v>
      </c>
      <c r="C1133" s="338" t="s">
        <v>321</v>
      </c>
      <c r="D1133" s="178" t="s">
        <v>36</v>
      </c>
      <c r="E1133" s="274"/>
      <c r="F1133" s="274"/>
      <c r="G1133" s="17" t="s">
        <v>380</v>
      </c>
      <c r="H1133" s="498">
        <v>0</v>
      </c>
      <c r="I1133" s="166">
        <f t="shared" si="130"/>
        <v>0</v>
      </c>
      <c r="J1133" s="274"/>
      <c r="K1133" s="274"/>
      <c r="L1133" s="279">
        <v>45097</v>
      </c>
      <c r="M1133" s="279">
        <v>45127</v>
      </c>
      <c r="N1133" s="274"/>
      <c r="O1133" s="370"/>
      <c r="P1133" s="370"/>
      <c r="Q1133" s="370"/>
      <c r="R1133" s="370"/>
      <c r="S1133" s="370"/>
      <c r="T1133" s="370"/>
      <c r="U1133" s="370"/>
      <c r="V1133" s="370"/>
      <c r="W1133" s="370"/>
      <c r="X1133" s="370"/>
      <c r="Y1133" s="370"/>
      <c r="Z1133" s="370"/>
      <c r="AA1133" s="370"/>
      <c r="AB1133" s="370"/>
      <c r="AC1133" s="370"/>
      <c r="AD1133" s="370"/>
      <c r="AE1133" s="370"/>
      <c r="AF1133" s="370"/>
      <c r="AG1133" s="370"/>
      <c r="AH1133" s="370"/>
      <c r="AI1133" s="370"/>
      <c r="AJ1133" s="370"/>
      <c r="AK1133" s="370"/>
      <c r="AL1133" s="370"/>
      <c r="AM1133" s="370"/>
      <c r="AN1133" s="370"/>
      <c r="AO1133" s="370"/>
      <c r="AP1133" s="370"/>
      <c r="AQ1133" s="370"/>
      <c r="AR1133" s="370"/>
      <c r="AS1133" s="370"/>
      <c r="AT1133" s="370"/>
      <c r="AU1133" s="370"/>
      <c r="AV1133" s="370"/>
      <c r="AW1133" s="370"/>
      <c r="AX1133" s="370"/>
      <c r="AY1133" s="370"/>
      <c r="AZ1133" s="370"/>
      <c r="BA1133" s="370"/>
      <c r="BB1133" s="370"/>
      <c r="BC1133" s="370"/>
      <c r="BD1133" s="370"/>
      <c r="BE1133" s="370"/>
      <c r="BF1133" s="370"/>
      <c r="BG1133" s="370"/>
      <c r="BH1133" s="370"/>
      <c r="BI1133" s="370"/>
      <c r="BJ1133" s="370"/>
      <c r="BK1133" s="370"/>
      <c r="BL1133" s="370"/>
      <c r="BM1133" s="370"/>
      <c r="BN1133" s="370"/>
      <c r="BO1133" s="370"/>
      <c r="BP1133" s="370"/>
      <c r="BQ1133" s="370"/>
      <c r="BR1133" s="370"/>
      <c r="BS1133" s="370"/>
      <c r="BT1133" s="370"/>
      <c r="BU1133" s="370"/>
      <c r="BV1133" s="370"/>
      <c r="BW1133" s="370"/>
      <c r="BX1133" s="370"/>
      <c r="BY1133" s="370"/>
      <c r="BZ1133" s="370"/>
      <c r="CA1133" s="370"/>
      <c r="CB1133" s="370"/>
      <c r="CC1133" s="370"/>
      <c r="CD1133" s="370"/>
      <c r="CE1133" s="370"/>
      <c r="CF1133" s="370"/>
      <c r="CW1133" s="513"/>
      <c r="DA1133" s="513"/>
      <c r="DE1133" s="338"/>
      <c r="DV1133" s="78">
        <v>0</v>
      </c>
      <c r="DX1133" s="78">
        <v>0</v>
      </c>
      <c r="EB1133" s="78">
        <v>0</v>
      </c>
      <c r="EE1133" s="78">
        <v>0</v>
      </c>
      <c r="EG1133" s="78">
        <v>0</v>
      </c>
      <c r="EK1133" s="78">
        <v>0</v>
      </c>
    </row>
    <row r="1134" spans="1:141" s="78" customFormat="1" ht="21.75" customHeight="1">
      <c r="A1134" s="339" t="s">
        <v>365</v>
      </c>
      <c r="B1134" s="338" t="s">
        <v>316</v>
      </c>
      <c r="C1134" s="338" t="s">
        <v>317</v>
      </c>
      <c r="D1134" s="178" t="s">
        <v>36</v>
      </c>
      <c r="E1134" s="274"/>
      <c r="F1134" s="274"/>
      <c r="G1134" s="17" t="s">
        <v>380</v>
      </c>
      <c r="H1134" s="498">
        <v>2500</v>
      </c>
      <c r="I1134" s="166">
        <f t="shared" si="130"/>
        <v>1224</v>
      </c>
      <c r="J1134" s="274"/>
      <c r="K1134" s="274"/>
      <c r="L1134" s="279">
        <v>45097</v>
      </c>
      <c r="M1134" s="279">
        <v>45127</v>
      </c>
      <c r="N1134" s="274"/>
      <c r="O1134" s="370"/>
      <c r="P1134" s="370"/>
      <c r="Q1134" s="370"/>
      <c r="R1134" s="370"/>
      <c r="S1134" s="370"/>
      <c r="T1134" s="370"/>
      <c r="U1134" s="370"/>
      <c r="V1134" s="370"/>
      <c r="W1134" s="370"/>
      <c r="X1134" s="370"/>
      <c r="Y1134" s="370"/>
      <c r="Z1134" s="370"/>
      <c r="AA1134" s="370"/>
      <c r="AB1134" s="370"/>
      <c r="AC1134" s="370"/>
      <c r="AD1134" s="370"/>
      <c r="AE1134" s="370"/>
      <c r="AF1134" s="370"/>
      <c r="AG1134" s="370"/>
      <c r="AH1134" s="370"/>
      <c r="AI1134" s="370"/>
      <c r="AJ1134" s="370"/>
      <c r="AK1134" s="370"/>
      <c r="AL1134" s="370"/>
      <c r="AM1134" s="370"/>
      <c r="AN1134" s="370"/>
      <c r="AO1134" s="370"/>
      <c r="AP1134" s="370"/>
      <c r="AQ1134" s="370"/>
      <c r="AR1134" s="370"/>
      <c r="AS1134" s="370"/>
      <c r="AT1134" s="370"/>
      <c r="AU1134" s="370"/>
      <c r="AV1134" s="370"/>
      <c r="AW1134" s="370"/>
      <c r="AX1134" s="370"/>
      <c r="AY1134" s="370"/>
      <c r="AZ1134" s="370"/>
      <c r="BA1134" s="370"/>
      <c r="BB1134" s="370"/>
      <c r="BC1134" s="370"/>
      <c r="BD1134" s="370"/>
      <c r="BE1134" s="370"/>
      <c r="BF1134" s="370"/>
      <c r="BG1134" s="370"/>
      <c r="BH1134" s="370"/>
      <c r="BI1134" s="370"/>
      <c r="BJ1134" s="370"/>
      <c r="BK1134" s="370"/>
      <c r="BL1134" s="370"/>
      <c r="BM1134" s="370"/>
      <c r="BN1134" s="370"/>
      <c r="BO1134" s="370"/>
      <c r="BP1134" s="370"/>
      <c r="BQ1134" s="370"/>
      <c r="BR1134" s="370"/>
      <c r="BS1134" s="370"/>
      <c r="BT1134" s="370"/>
      <c r="BU1134" s="370"/>
      <c r="BV1134" s="370"/>
      <c r="BW1134" s="370"/>
      <c r="BX1134" s="370"/>
      <c r="BY1134" s="370"/>
      <c r="BZ1134" s="370"/>
      <c r="CA1134" s="370"/>
      <c r="CB1134" s="370"/>
      <c r="CC1134" s="370"/>
      <c r="CD1134" s="370"/>
      <c r="CE1134" s="370"/>
      <c r="CF1134" s="370"/>
      <c r="CW1134" s="513"/>
      <c r="DA1134" s="513"/>
      <c r="DE1134" s="338"/>
      <c r="DV1134" s="78">
        <v>600</v>
      </c>
      <c r="DX1134" s="78">
        <v>200</v>
      </c>
      <c r="EB1134" s="78">
        <v>400</v>
      </c>
      <c r="EE1134" s="78">
        <v>24</v>
      </c>
    </row>
    <row r="1135" spans="1:141" s="78" customFormat="1" ht="21.75" customHeight="1">
      <c r="A1135" s="339" t="s">
        <v>365</v>
      </c>
      <c r="B1135" s="657" t="s">
        <v>382</v>
      </c>
      <c r="C1135" s="338" t="s">
        <v>317</v>
      </c>
      <c r="D1135" s="178" t="s">
        <v>36</v>
      </c>
      <c r="E1135" s="274"/>
      <c r="F1135" s="274"/>
      <c r="G1135" s="17" t="s">
        <v>380</v>
      </c>
      <c r="H1135" s="498"/>
      <c r="I1135" s="166">
        <f t="shared" si="130"/>
        <v>1276</v>
      </c>
      <c r="J1135" s="274"/>
      <c r="K1135" s="274"/>
      <c r="L1135" s="279"/>
      <c r="M1135" s="279"/>
      <c r="N1135" s="274"/>
      <c r="O1135" s="370"/>
      <c r="P1135" s="370"/>
      <c r="Q1135" s="370"/>
      <c r="R1135" s="370"/>
      <c r="S1135" s="370"/>
      <c r="T1135" s="370"/>
      <c r="U1135" s="370"/>
      <c r="V1135" s="370"/>
      <c r="W1135" s="370"/>
      <c r="X1135" s="370"/>
      <c r="Y1135" s="370"/>
      <c r="Z1135" s="370"/>
      <c r="AA1135" s="370"/>
      <c r="AB1135" s="370"/>
      <c r="AC1135" s="370"/>
      <c r="AD1135" s="370"/>
      <c r="AE1135" s="370"/>
      <c r="AF1135" s="370"/>
      <c r="AG1135" s="370"/>
      <c r="AH1135" s="370"/>
      <c r="AI1135" s="370"/>
      <c r="AJ1135" s="370"/>
      <c r="AK1135" s="370"/>
      <c r="AL1135" s="370"/>
      <c r="AM1135" s="370"/>
      <c r="AN1135" s="370"/>
      <c r="AO1135" s="370"/>
      <c r="AP1135" s="370"/>
      <c r="AQ1135" s="370"/>
      <c r="AR1135" s="370"/>
      <c r="AS1135" s="370"/>
      <c r="AT1135" s="370"/>
      <c r="AU1135" s="370"/>
      <c r="AV1135" s="370"/>
      <c r="AW1135" s="370"/>
      <c r="AX1135" s="370"/>
      <c r="AY1135" s="370"/>
      <c r="AZ1135" s="370"/>
      <c r="BA1135" s="370"/>
      <c r="BB1135" s="370"/>
      <c r="BC1135" s="370"/>
      <c r="BD1135" s="370"/>
      <c r="BE1135" s="370"/>
      <c r="BF1135" s="370"/>
      <c r="BG1135" s="370"/>
      <c r="BH1135" s="370"/>
      <c r="BI1135" s="370"/>
      <c r="BJ1135" s="370"/>
      <c r="BK1135" s="370"/>
      <c r="BL1135" s="370"/>
      <c r="BM1135" s="370"/>
      <c r="BN1135" s="370"/>
      <c r="BO1135" s="370"/>
      <c r="BP1135" s="370"/>
      <c r="BQ1135" s="370"/>
      <c r="BR1135" s="370"/>
      <c r="BS1135" s="370"/>
      <c r="BT1135" s="370"/>
      <c r="BU1135" s="370"/>
      <c r="BV1135" s="370"/>
      <c r="BW1135" s="370"/>
      <c r="BX1135" s="370"/>
      <c r="BY1135" s="370"/>
      <c r="BZ1135" s="370"/>
      <c r="CA1135" s="370"/>
      <c r="CB1135" s="370"/>
      <c r="CC1135" s="370"/>
      <c r="CD1135" s="370"/>
      <c r="CE1135" s="370"/>
      <c r="CF1135" s="370"/>
      <c r="CW1135" s="513"/>
      <c r="DA1135" s="513"/>
      <c r="DE1135" s="338"/>
      <c r="EG1135" s="78">
        <v>676</v>
      </c>
      <c r="EK1135" s="78">
        <v>600</v>
      </c>
    </row>
    <row r="1136" spans="1:141" s="78" customFormat="1" ht="21.75" customHeight="1">
      <c r="A1136" s="339" t="s">
        <v>365</v>
      </c>
      <c r="B1136" s="338" t="s">
        <v>324</v>
      </c>
      <c r="C1136" s="338" t="s">
        <v>325</v>
      </c>
      <c r="D1136" s="178" t="s">
        <v>36</v>
      </c>
      <c r="E1136" s="274"/>
      <c r="F1136" s="274"/>
      <c r="G1136" s="17" t="s">
        <v>380</v>
      </c>
      <c r="H1136" s="498">
        <v>400</v>
      </c>
      <c r="I1136" s="166">
        <f t="shared" si="130"/>
        <v>400</v>
      </c>
      <c r="J1136" s="274"/>
      <c r="K1136" s="274"/>
      <c r="L1136" s="279">
        <v>45097</v>
      </c>
      <c r="M1136" s="279">
        <v>45127</v>
      </c>
      <c r="N1136" s="274"/>
      <c r="O1136" s="370"/>
      <c r="P1136" s="370"/>
      <c r="Q1136" s="370"/>
      <c r="R1136" s="370"/>
      <c r="S1136" s="370"/>
      <c r="T1136" s="370"/>
      <c r="U1136" s="370"/>
      <c r="V1136" s="370"/>
      <c r="W1136" s="370"/>
      <c r="X1136" s="370"/>
      <c r="Y1136" s="370"/>
      <c r="Z1136" s="370"/>
      <c r="AA1136" s="370"/>
      <c r="AB1136" s="370"/>
      <c r="AC1136" s="370"/>
      <c r="AD1136" s="370"/>
      <c r="AE1136" s="370"/>
      <c r="AF1136" s="370"/>
      <c r="AG1136" s="370"/>
      <c r="AH1136" s="370"/>
      <c r="AI1136" s="370"/>
      <c r="AJ1136" s="370"/>
      <c r="AK1136" s="370"/>
      <c r="AL1136" s="370"/>
      <c r="AM1136" s="370"/>
      <c r="AN1136" s="370"/>
      <c r="AO1136" s="370"/>
      <c r="AP1136" s="370"/>
      <c r="AQ1136" s="370"/>
      <c r="AR1136" s="370"/>
      <c r="AS1136" s="370"/>
      <c r="AT1136" s="370"/>
      <c r="AU1136" s="370"/>
      <c r="AV1136" s="370"/>
      <c r="AW1136" s="370"/>
      <c r="AX1136" s="370"/>
      <c r="AY1136" s="370"/>
      <c r="AZ1136" s="370"/>
      <c r="BA1136" s="370"/>
      <c r="BB1136" s="370"/>
      <c r="BC1136" s="370"/>
      <c r="BD1136" s="370"/>
      <c r="BE1136" s="370"/>
      <c r="BF1136" s="370"/>
      <c r="BG1136" s="370"/>
      <c r="BH1136" s="370"/>
      <c r="BI1136" s="370"/>
      <c r="BJ1136" s="370"/>
      <c r="BK1136" s="370"/>
      <c r="BL1136" s="370"/>
      <c r="BM1136" s="370"/>
      <c r="BN1136" s="370"/>
      <c r="BO1136" s="370"/>
      <c r="BP1136" s="370"/>
      <c r="BQ1136" s="370"/>
      <c r="BR1136" s="370"/>
      <c r="BS1136" s="370"/>
      <c r="BT1136" s="370"/>
      <c r="BU1136" s="370"/>
      <c r="BV1136" s="370"/>
      <c r="BW1136" s="370"/>
      <c r="BX1136" s="370"/>
      <c r="BY1136" s="370"/>
      <c r="BZ1136" s="370"/>
      <c r="CA1136" s="370"/>
      <c r="CB1136" s="370"/>
      <c r="CC1136" s="370"/>
      <c r="CD1136" s="370"/>
      <c r="CE1136" s="370"/>
      <c r="CF1136" s="370"/>
      <c r="CW1136" s="513"/>
      <c r="DA1136" s="513"/>
      <c r="DE1136" s="338"/>
      <c r="DV1136" s="78">
        <v>0</v>
      </c>
      <c r="DX1136" s="78">
        <v>0</v>
      </c>
      <c r="EB1136" s="78">
        <v>100</v>
      </c>
      <c r="EE1136" s="78">
        <v>100</v>
      </c>
      <c r="EG1136" s="78">
        <v>100</v>
      </c>
      <c r="EK1136" s="78">
        <v>100</v>
      </c>
    </row>
    <row r="1137" spans="1:141" s="78" customFormat="1" ht="21.75" customHeight="1">
      <c r="A1137" s="339" t="s">
        <v>365</v>
      </c>
      <c r="B1137" s="338" t="s">
        <v>326</v>
      </c>
      <c r="C1137" s="338" t="s">
        <v>327</v>
      </c>
      <c r="D1137" s="178" t="s">
        <v>36</v>
      </c>
      <c r="E1137" s="274"/>
      <c r="F1137" s="274"/>
      <c r="G1137" s="17" t="s">
        <v>380</v>
      </c>
      <c r="H1137" s="498">
        <v>200</v>
      </c>
      <c r="I1137" s="166">
        <f t="shared" si="130"/>
        <v>200</v>
      </c>
      <c r="J1137" s="274"/>
      <c r="K1137" s="274"/>
      <c r="L1137" s="279">
        <v>45097</v>
      </c>
      <c r="M1137" s="279">
        <v>45127</v>
      </c>
      <c r="N1137" s="274"/>
      <c r="O1137" s="370"/>
      <c r="P1137" s="370"/>
      <c r="Q1137" s="370"/>
      <c r="R1137" s="370"/>
      <c r="S1137" s="370"/>
      <c r="T1137" s="370"/>
      <c r="U1137" s="370"/>
      <c r="V1137" s="370"/>
      <c r="W1137" s="370"/>
      <c r="X1137" s="370"/>
      <c r="Y1137" s="370"/>
      <c r="Z1137" s="370"/>
      <c r="AA1137" s="370"/>
      <c r="AB1137" s="370"/>
      <c r="AC1137" s="370"/>
      <c r="AD1137" s="370"/>
      <c r="AE1137" s="370"/>
      <c r="AF1137" s="370"/>
      <c r="AG1137" s="370"/>
      <c r="AH1137" s="370"/>
      <c r="AI1137" s="370"/>
      <c r="AJ1137" s="370"/>
      <c r="AK1137" s="370"/>
      <c r="AL1137" s="370"/>
      <c r="AM1137" s="370"/>
      <c r="AN1137" s="370"/>
      <c r="AO1137" s="370"/>
      <c r="AP1137" s="370"/>
      <c r="AQ1137" s="370"/>
      <c r="AR1137" s="370"/>
      <c r="AS1137" s="370"/>
      <c r="AT1137" s="370"/>
      <c r="AU1137" s="370"/>
      <c r="AV1137" s="370"/>
      <c r="AW1137" s="370"/>
      <c r="AX1137" s="370"/>
      <c r="AY1137" s="370"/>
      <c r="AZ1137" s="370"/>
      <c r="BA1137" s="370"/>
      <c r="BB1137" s="370"/>
      <c r="BC1137" s="370"/>
      <c r="BD1137" s="370"/>
      <c r="BE1137" s="370"/>
      <c r="BF1137" s="370"/>
      <c r="BG1137" s="370"/>
      <c r="BH1137" s="370"/>
      <c r="BI1137" s="370"/>
      <c r="BJ1137" s="370"/>
      <c r="BK1137" s="370"/>
      <c r="BL1137" s="370"/>
      <c r="BM1137" s="370"/>
      <c r="BN1137" s="370"/>
      <c r="BO1137" s="370"/>
      <c r="BP1137" s="370"/>
      <c r="BQ1137" s="370"/>
      <c r="BR1137" s="370"/>
      <c r="BS1137" s="370"/>
      <c r="BT1137" s="370"/>
      <c r="BU1137" s="370"/>
      <c r="BV1137" s="370"/>
      <c r="BW1137" s="370"/>
      <c r="BX1137" s="370"/>
      <c r="BY1137" s="370"/>
      <c r="BZ1137" s="370"/>
      <c r="CA1137" s="370"/>
      <c r="CB1137" s="370"/>
      <c r="CC1137" s="370"/>
      <c r="CD1137" s="370"/>
      <c r="CE1137" s="370"/>
      <c r="CF1137" s="370"/>
      <c r="CW1137" s="513"/>
      <c r="DA1137" s="513"/>
      <c r="DE1137" s="338"/>
      <c r="DV1137" s="78">
        <v>0</v>
      </c>
      <c r="DX1137" s="78">
        <v>200</v>
      </c>
      <c r="EB1137" s="78">
        <v>0</v>
      </c>
      <c r="EE1137" s="78">
        <v>0</v>
      </c>
      <c r="EG1137" s="78">
        <v>0</v>
      </c>
      <c r="EK1137" s="78">
        <v>0</v>
      </c>
    </row>
    <row r="1138" spans="1:141" s="78" customFormat="1" ht="21.75" customHeight="1">
      <c r="A1138" s="339" t="s">
        <v>365</v>
      </c>
      <c r="B1138" s="338" t="s">
        <v>328</v>
      </c>
      <c r="C1138" s="338" t="s">
        <v>329</v>
      </c>
      <c r="D1138" s="178" t="s">
        <v>36</v>
      </c>
      <c r="E1138" s="274"/>
      <c r="F1138" s="274"/>
      <c r="G1138" s="17" t="s">
        <v>380</v>
      </c>
      <c r="H1138" s="498">
        <v>7000</v>
      </c>
      <c r="I1138" s="166">
        <f t="shared" si="130"/>
        <v>7000</v>
      </c>
      <c r="J1138" s="274"/>
      <c r="K1138" s="274"/>
      <c r="L1138" s="279">
        <v>45097</v>
      </c>
      <c r="M1138" s="279">
        <v>45127</v>
      </c>
      <c r="N1138" s="274"/>
      <c r="O1138" s="370"/>
      <c r="P1138" s="370"/>
      <c r="Q1138" s="370"/>
      <c r="R1138" s="370"/>
      <c r="S1138" s="370"/>
      <c r="T1138" s="370"/>
      <c r="U1138" s="370"/>
      <c r="V1138" s="370"/>
      <c r="W1138" s="370"/>
      <c r="X1138" s="370"/>
      <c r="Y1138" s="370"/>
      <c r="Z1138" s="370"/>
      <c r="AA1138" s="370"/>
      <c r="AB1138" s="370"/>
      <c r="AC1138" s="370"/>
      <c r="AD1138" s="370"/>
      <c r="AE1138" s="370"/>
      <c r="AF1138" s="370"/>
      <c r="AG1138" s="370"/>
      <c r="AH1138" s="370"/>
      <c r="AI1138" s="370"/>
      <c r="AJ1138" s="370"/>
      <c r="AK1138" s="370"/>
      <c r="AL1138" s="370"/>
      <c r="AM1138" s="370"/>
      <c r="AN1138" s="370"/>
      <c r="AO1138" s="370"/>
      <c r="AP1138" s="370"/>
      <c r="AQ1138" s="370"/>
      <c r="AR1138" s="370"/>
      <c r="AS1138" s="370"/>
      <c r="AT1138" s="370"/>
      <c r="AU1138" s="370"/>
      <c r="AV1138" s="370"/>
      <c r="AW1138" s="370"/>
      <c r="AX1138" s="370"/>
      <c r="AY1138" s="370"/>
      <c r="AZ1138" s="370"/>
      <c r="BA1138" s="370"/>
      <c r="BB1138" s="370"/>
      <c r="BC1138" s="370"/>
      <c r="BD1138" s="370"/>
      <c r="BE1138" s="370"/>
      <c r="BF1138" s="370"/>
      <c r="BG1138" s="370"/>
      <c r="BH1138" s="370"/>
      <c r="BI1138" s="370"/>
      <c r="BJ1138" s="370"/>
      <c r="BK1138" s="370"/>
      <c r="BL1138" s="370"/>
      <c r="BM1138" s="370"/>
      <c r="BN1138" s="370"/>
      <c r="BO1138" s="370"/>
      <c r="BP1138" s="370"/>
      <c r="BQ1138" s="370"/>
      <c r="BR1138" s="370"/>
      <c r="BS1138" s="370"/>
      <c r="BT1138" s="370"/>
      <c r="BU1138" s="370"/>
      <c r="BV1138" s="370"/>
      <c r="BW1138" s="370"/>
      <c r="BX1138" s="370"/>
      <c r="BY1138" s="370"/>
      <c r="BZ1138" s="370"/>
      <c r="CA1138" s="370"/>
      <c r="CB1138" s="370"/>
      <c r="CC1138" s="370"/>
      <c r="CD1138" s="370"/>
      <c r="CE1138" s="370"/>
      <c r="CF1138" s="370"/>
      <c r="CW1138" s="513"/>
      <c r="DA1138" s="513"/>
      <c r="DE1138" s="338"/>
      <c r="DV1138" s="78">
        <v>0</v>
      </c>
      <c r="DX1138" s="78">
        <v>1300</v>
      </c>
      <c r="EB1138" s="78">
        <v>600</v>
      </c>
      <c r="EE1138" s="78">
        <v>1700</v>
      </c>
      <c r="EG1138" s="78">
        <v>1700</v>
      </c>
      <c r="EK1138" s="78">
        <v>1700</v>
      </c>
    </row>
    <row r="1139" spans="1:141" s="78" customFormat="1" ht="21.75" customHeight="1">
      <c r="A1139" s="339" t="s">
        <v>365</v>
      </c>
      <c r="B1139" s="338" t="s">
        <v>330</v>
      </c>
      <c r="C1139" s="338" t="s">
        <v>331</v>
      </c>
      <c r="D1139" s="178" t="s">
        <v>36</v>
      </c>
      <c r="E1139" s="274"/>
      <c r="F1139" s="274"/>
      <c r="G1139" s="17" t="s">
        <v>380</v>
      </c>
      <c r="H1139" s="498">
        <v>4500</v>
      </c>
      <c r="I1139" s="166">
        <f t="shared" si="130"/>
        <v>1317</v>
      </c>
      <c r="J1139" s="274"/>
      <c r="K1139" s="274"/>
      <c r="L1139" s="279">
        <v>45097</v>
      </c>
      <c r="M1139" s="279">
        <v>45127</v>
      </c>
      <c r="N1139" s="274"/>
      <c r="O1139" s="370"/>
      <c r="P1139" s="370"/>
      <c r="Q1139" s="370"/>
      <c r="R1139" s="370"/>
      <c r="S1139" s="370"/>
      <c r="T1139" s="370"/>
      <c r="U1139" s="370"/>
      <c r="V1139" s="370"/>
      <c r="W1139" s="370"/>
      <c r="X1139" s="370"/>
      <c r="Y1139" s="370"/>
      <c r="Z1139" s="370"/>
      <c r="AA1139" s="370"/>
      <c r="AB1139" s="370"/>
      <c r="AC1139" s="370"/>
      <c r="AD1139" s="370"/>
      <c r="AE1139" s="370"/>
      <c r="AF1139" s="370"/>
      <c r="AG1139" s="370"/>
      <c r="AH1139" s="370"/>
      <c r="AI1139" s="370"/>
      <c r="AJ1139" s="370"/>
      <c r="AK1139" s="370"/>
      <c r="AL1139" s="370"/>
      <c r="AM1139" s="370"/>
      <c r="AN1139" s="370"/>
      <c r="AO1139" s="370"/>
      <c r="AP1139" s="370"/>
      <c r="AQ1139" s="370"/>
      <c r="AR1139" s="370"/>
      <c r="AS1139" s="370"/>
      <c r="AT1139" s="370"/>
      <c r="AU1139" s="370"/>
      <c r="AV1139" s="370"/>
      <c r="AW1139" s="370"/>
      <c r="AX1139" s="370"/>
      <c r="AY1139" s="370"/>
      <c r="AZ1139" s="370"/>
      <c r="BA1139" s="370"/>
      <c r="BB1139" s="370"/>
      <c r="BC1139" s="370"/>
      <c r="BD1139" s="370"/>
      <c r="BE1139" s="370"/>
      <c r="BF1139" s="370"/>
      <c r="BG1139" s="370"/>
      <c r="BH1139" s="370"/>
      <c r="BI1139" s="370"/>
      <c r="BJ1139" s="370"/>
      <c r="BK1139" s="370"/>
      <c r="BL1139" s="370"/>
      <c r="BM1139" s="370"/>
      <c r="BN1139" s="370"/>
      <c r="BO1139" s="370"/>
      <c r="BP1139" s="370"/>
      <c r="BQ1139" s="370"/>
      <c r="BR1139" s="370"/>
      <c r="BS1139" s="370"/>
      <c r="BT1139" s="370"/>
      <c r="BU1139" s="370"/>
      <c r="BV1139" s="370"/>
      <c r="BW1139" s="370"/>
      <c r="BX1139" s="370"/>
      <c r="BY1139" s="370"/>
      <c r="BZ1139" s="370"/>
      <c r="CA1139" s="370"/>
      <c r="CB1139" s="370"/>
      <c r="CC1139" s="370"/>
      <c r="CD1139" s="370"/>
      <c r="CE1139" s="370"/>
      <c r="CF1139" s="370"/>
      <c r="CW1139" s="513"/>
      <c r="DA1139" s="513"/>
      <c r="DE1139" s="338"/>
      <c r="DV1139" s="78">
        <v>0</v>
      </c>
      <c r="DX1139" s="78">
        <v>1000</v>
      </c>
      <c r="EB1139" s="78">
        <v>200</v>
      </c>
      <c r="EE1139" s="78">
        <v>117</v>
      </c>
    </row>
    <row r="1140" spans="1:141" s="78" customFormat="1" ht="21.75" customHeight="1">
      <c r="A1140" s="339" t="s">
        <v>365</v>
      </c>
      <c r="B1140" s="657" t="s">
        <v>383</v>
      </c>
      <c r="C1140" s="338" t="s">
        <v>331</v>
      </c>
      <c r="D1140" s="178" t="s">
        <v>36</v>
      </c>
      <c r="E1140" s="274"/>
      <c r="F1140" s="274"/>
      <c r="G1140" s="17" t="s">
        <v>380</v>
      </c>
      <c r="H1140" s="498"/>
      <c r="I1140" s="166">
        <f t="shared" si="130"/>
        <v>3183</v>
      </c>
      <c r="J1140" s="274"/>
      <c r="K1140" s="274"/>
      <c r="L1140" s="279"/>
      <c r="M1140" s="279"/>
      <c r="N1140" s="274"/>
      <c r="O1140" s="370"/>
      <c r="P1140" s="370"/>
      <c r="Q1140" s="370"/>
      <c r="R1140" s="370"/>
      <c r="S1140" s="370"/>
      <c r="T1140" s="370"/>
      <c r="U1140" s="370"/>
      <c r="V1140" s="370"/>
      <c r="W1140" s="370"/>
      <c r="X1140" s="370"/>
      <c r="Y1140" s="370"/>
      <c r="Z1140" s="370"/>
      <c r="AA1140" s="370"/>
      <c r="AB1140" s="370"/>
      <c r="AC1140" s="370"/>
      <c r="AD1140" s="370"/>
      <c r="AE1140" s="370"/>
      <c r="AF1140" s="370"/>
      <c r="AG1140" s="370"/>
      <c r="AH1140" s="370"/>
      <c r="AI1140" s="370"/>
      <c r="AJ1140" s="370"/>
      <c r="AK1140" s="370"/>
      <c r="AL1140" s="370"/>
      <c r="AM1140" s="370"/>
      <c r="AN1140" s="370"/>
      <c r="AO1140" s="370"/>
      <c r="AP1140" s="370"/>
      <c r="AQ1140" s="370"/>
      <c r="AR1140" s="370"/>
      <c r="AS1140" s="370"/>
      <c r="AT1140" s="370"/>
      <c r="AU1140" s="370"/>
      <c r="AV1140" s="370"/>
      <c r="AW1140" s="370"/>
      <c r="AX1140" s="370"/>
      <c r="AY1140" s="370"/>
      <c r="AZ1140" s="370"/>
      <c r="BA1140" s="370"/>
      <c r="BB1140" s="370"/>
      <c r="BC1140" s="370"/>
      <c r="BD1140" s="370"/>
      <c r="BE1140" s="370"/>
      <c r="BF1140" s="370"/>
      <c r="BG1140" s="370"/>
      <c r="BH1140" s="370"/>
      <c r="BI1140" s="370"/>
      <c r="BJ1140" s="370"/>
      <c r="BK1140" s="370"/>
      <c r="BL1140" s="370"/>
      <c r="BM1140" s="370"/>
      <c r="BN1140" s="370"/>
      <c r="BO1140" s="370"/>
      <c r="BP1140" s="370"/>
      <c r="BQ1140" s="370"/>
      <c r="BR1140" s="370"/>
      <c r="BS1140" s="370"/>
      <c r="BT1140" s="370"/>
      <c r="BU1140" s="370"/>
      <c r="BV1140" s="370"/>
      <c r="BW1140" s="370"/>
      <c r="BX1140" s="370"/>
      <c r="BY1140" s="370"/>
      <c r="BZ1140" s="370"/>
      <c r="CA1140" s="370"/>
      <c r="CB1140" s="370"/>
      <c r="CC1140" s="370"/>
      <c r="CD1140" s="370"/>
      <c r="CE1140" s="370"/>
      <c r="CF1140" s="370"/>
      <c r="CW1140" s="513"/>
      <c r="DA1140" s="513"/>
      <c r="DE1140" s="338"/>
      <c r="EG1140" s="78">
        <v>2083</v>
      </c>
      <c r="EK1140" s="78">
        <v>1100</v>
      </c>
    </row>
    <row r="1141" spans="1:141" s="78" customFormat="1" ht="21.75" customHeight="1">
      <c r="A1141" s="339" t="s">
        <v>365</v>
      </c>
      <c r="B1141" s="338" t="s">
        <v>332</v>
      </c>
      <c r="C1141" s="338" t="s">
        <v>333</v>
      </c>
      <c r="D1141" s="178" t="s">
        <v>36</v>
      </c>
      <c r="E1141" s="274"/>
      <c r="F1141" s="274"/>
      <c r="G1141" s="17" t="s">
        <v>380</v>
      </c>
      <c r="H1141" s="498">
        <v>2500</v>
      </c>
      <c r="I1141" s="166">
        <f t="shared" si="130"/>
        <v>965</v>
      </c>
      <c r="J1141" s="274"/>
      <c r="K1141" s="274"/>
      <c r="L1141" s="279">
        <v>45097</v>
      </c>
      <c r="M1141" s="279">
        <v>45127</v>
      </c>
      <c r="N1141" s="274"/>
      <c r="O1141" s="370"/>
      <c r="P1141" s="370"/>
      <c r="Q1141" s="370"/>
      <c r="R1141" s="370"/>
      <c r="S1141" s="370"/>
      <c r="T1141" s="370"/>
      <c r="U1141" s="370"/>
      <c r="V1141" s="370"/>
      <c r="W1141" s="370"/>
      <c r="X1141" s="370"/>
      <c r="Y1141" s="370"/>
      <c r="Z1141" s="370"/>
      <c r="AA1141" s="370"/>
      <c r="AB1141" s="370"/>
      <c r="AC1141" s="370"/>
      <c r="AD1141" s="370"/>
      <c r="AE1141" s="370"/>
      <c r="AF1141" s="370"/>
      <c r="AG1141" s="370"/>
      <c r="AH1141" s="370"/>
      <c r="AI1141" s="370"/>
      <c r="AJ1141" s="370"/>
      <c r="AK1141" s="370"/>
      <c r="AL1141" s="370"/>
      <c r="AM1141" s="370"/>
      <c r="AN1141" s="370"/>
      <c r="AO1141" s="370"/>
      <c r="AP1141" s="370"/>
      <c r="AQ1141" s="370"/>
      <c r="AR1141" s="370"/>
      <c r="AS1141" s="370"/>
      <c r="AT1141" s="370"/>
      <c r="AU1141" s="370"/>
      <c r="AV1141" s="370"/>
      <c r="AW1141" s="370"/>
      <c r="AX1141" s="370"/>
      <c r="AY1141" s="370"/>
      <c r="AZ1141" s="370"/>
      <c r="BA1141" s="370"/>
      <c r="BB1141" s="370"/>
      <c r="BC1141" s="370"/>
      <c r="BD1141" s="370"/>
      <c r="BE1141" s="370"/>
      <c r="BF1141" s="370"/>
      <c r="BG1141" s="370"/>
      <c r="BH1141" s="370"/>
      <c r="BI1141" s="370"/>
      <c r="BJ1141" s="370"/>
      <c r="BK1141" s="370"/>
      <c r="BL1141" s="370"/>
      <c r="BM1141" s="370"/>
      <c r="BN1141" s="370"/>
      <c r="BO1141" s="370"/>
      <c r="BP1141" s="370"/>
      <c r="BQ1141" s="370"/>
      <c r="BR1141" s="370"/>
      <c r="BS1141" s="370"/>
      <c r="BT1141" s="370"/>
      <c r="BU1141" s="370"/>
      <c r="BV1141" s="370"/>
      <c r="BW1141" s="370"/>
      <c r="BX1141" s="370"/>
      <c r="BY1141" s="370"/>
      <c r="BZ1141" s="370"/>
      <c r="CA1141" s="370"/>
      <c r="CB1141" s="370"/>
      <c r="CC1141" s="370"/>
      <c r="CD1141" s="370"/>
      <c r="CE1141" s="370"/>
      <c r="CF1141" s="370"/>
      <c r="CW1141" s="513"/>
      <c r="DA1141" s="513"/>
      <c r="DE1141" s="338"/>
      <c r="DV1141" s="78">
        <v>400</v>
      </c>
      <c r="DX1141" s="78">
        <v>200</v>
      </c>
      <c r="EB1141" s="78">
        <v>365</v>
      </c>
    </row>
    <row r="1142" spans="1:141" s="78" customFormat="1" ht="21.75" customHeight="1">
      <c r="A1142" s="339" t="s">
        <v>365</v>
      </c>
      <c r="B1142" s="658" t="s">
        <v>384</v>
      </c>
      <c r="C1142" s="338" t="s">
        <v>333</v>
      </c>
      <c r="D1142" s="178" t="s">
        <v>36</v>
      </c>
      <c r="E1142" s="274"/>
      <c r="F1142" s="274"/>
      <c r="G1142" s="17" t="s">
        <v>380</v>
      </c>
      <c r="H1142" s="498"/>
      <c r="I1142" s="166">
        <f t="shared" si="130"/>
        <v>1535</v>
      </c>
      <c r="J1142" s="274"/>
      <c r="K1142" s="274"/>
      <c r="L1142" s="279"/>
      <c r="M1142" s="279"/>
      <c r="N1142" s="274"/>
      <c r="O1142" s="370"/>
      <c r="P1142" s="370"/>
      <c r="Q1142" s="370"/>
      <c r="R1142" s="370"/>
      <c r="S1142" s="370"/>
      <c r="T1142" s="370"/>
      <c r="U1142" s="370"/>
      <c r="V1142" s="370"/>
      <c r="W1142" s="370"/>
      <c r="X1142" s="370"/>
      <c r="Y1142" s="370"/>
      <c r="Z1142" s="370"/>
      <c r="AA1142" s="370"/>
      <c r="AB1142" s="370"/>
      <c r="AC1142" s="370"/>
      <c r="AD1142" s="370"/>
      <c r="AE1142" s="370"/>
      <c r="AF1142" s="370"/>
      <c r="AG1142" s="370"/>
      <c r="AH1142" s="370"/>
      <c r="AI1142" s="370"/>
      <c r="AJ1142" s="370"/>
      <c r="AK1142" s="370"/>
      <c r="AL1142" s="370"/>
      <c r="AM1142" s="370"/>
      <c r="AN1142" s="370"/>
      <c r="AO1142" s="370"/>
      <c r="AP1142" s="370"/>
      <c r="AQ1142" s="370"/>
      <c r="AR1142" s="370"/>
      <c r="AS1142" s="370"/>
      <c r="AT1142" s="370"/>
      <c r="AU1142" s="370"/>
      <c r="AV1142" s="370"/>
      <c r="AW1142" s="370"/>
      <c r="AX1142" s="370"/>
      <c r="AY1142" s="370"/>
      <c r="AZ1142" s="370"/>
      <c r="BA1142" s="370"/>
      <c r="BB1142" s="370"/>
      <c r="BC1142" s="370"/>
      <c r="BD1142" s="370"/>
      <c r="BE1142" s="370"/>
      <c r="BF1142" s="370"/>
      <c r="BG1142" s="370"/>
      <c r="BH1142" s="370"/>
      <c r="BI1142" s="370"/>
      <c r="BJ1142" s="370"/>
      <c r="BK1142" s="370"/>
      <c r="BL1142" s="370"/>
      <c r="BM1142" s="370"/>
      <c r="BN1142" s="370"/>
      <c r="BO1142" s="370"/>
      <c r="BP1142" s="370"/>
      <c r="BQ1142" s="370"/>
      <c r="BR1142" s="370"/>
      <c r="BS1142" s="370"/>
      <c r="BT1142" s="370"/>
      <c r="BU1142" s="370"/>
      <c r="BV1142" s="370"/>
      <c r="BW1142" s="370"/>
      <c r="BX1142" s="370"/>
      <c r="BY1142" s="370"/>
      <c r="BZ1142" s="370"/>
      <c r="CA1142" s="370"/>
      <c r="CB1142" s="370"/>
      <c r="CC1142" s="370"/>
      <c r="CD1142" s="370"/>
      <c r="CE1142" s="370"/>
      <c r="CF1142" s="370"/>
      <c r="CW1142" s="513"/>
      <c r="DA1142" s="513"/>
      <c r="DE1142" s="338"/>
      <c r="EG1142" s="78">
        <v>935</v>
      </c>
      <c r="EK1142" s="78">
        <v>600</v>
      </c>
    </row>
    <row r="1143" spans="1:141" s="78" customFormat="1" ht="21.75" customHeight="1">
      <c r="A1143" s="339" t="s">
        <v>365</v>
      </c>
      <c r="B1143" s="338" t="s">
        <v>334</v>
      </c>
      <c r="C1143" s="338" t="s">
        <v>335</v>
      </c>
      <c r="D1143" s="178" t="s">
        <v>36</v>
      </c>
      <c r="E1143" s="274"/>
      <c r="F1143" s="274"/>
      <c r="G1143" s="17" t="s">
        <v>380</v>
      </c>
      <c r="H1143" s="498">
        <v>600</v>
      </c>
      <c r="I1143" s="166">
        <f t="shared" si="130"/>
        <v>600</v>
      </c>
      <c r="J1143" s="274"/>
      <c r="K1143" s="274"/>
      <c r="L1143" s="279">
        <v>45097</v>
      </c>
      <c r="M1143" s="279">
        <v>45127</v>
      </c>
      <c r="N1143" s="274"/>
      <c r="O1143" s="370"/>
      <c r="P1143" s="370"/>
      <c r="Q1143" s="370"/>
      <c r="R1143" s="370"/>
      <c r="S1143" s="370"/>
      <c r="T1143" s="370"/>
      <c r="U1143" s="370"/>
      <c r="V1143" s="370"/>
      <c r="W1143" s="370"/>
      <c r="X1143" s="370"/>
      <c r="Y1143" s="370"/>
      <c r="Z1143" s="370"/>
      <c r="AA1143" s="370"/>
      <c r="AB1143" s="370"/>
      <c r="AC1143" s="370"/>
      <c r="AD1143" s="370"/>
      <c r="AE1143" s="370"/>
      <c r="AF1143" s="370"/>
      <c r="AG1143" s="370"/>
      <c r="AH1143" s="370"/>
      <c r="AI1143" s="370"/>
      <c r="AJ1143" s="370"/>
      <c r="AK1143" s="370"/>
      <c r="AL1143" s="370"/>
      <c r="AM1143" s="370"/>
      <c r="AN1143" s="370"/>
      <c r="AO1143" s="370"/>
      <c r="AP1143" s="370"/>
      <c r="AQ1143" s="370"/>
      <c r="AR1143" s="370"/>
      <c r="AS1143" s="370"/>
      <c r="AT1143" s="370"/>
      <c r="AU1143" s="370"/>
      <c r="AV1143" s="370"/>
      <c r="AW1143" s="370"/>
      <c r="AX1143" s="370"/>
      <c r="AY1143" s="370"/>
      <c r="AZ1143" s="370"/>
      <c r="BA1143" s="370"/>
      <c r="BB1143" s="370"/>
      <c r="BC1143" s="370"/>
      <c r="BD1143" s="370"/>
      <c r="BE1143" s="370"/>
      <c r="BF1143" s="370"/>
      <c r="BG1143" s="370"/>
      <c r="BH1143" s="370"/>
      <c r="BI1143" s="370"/>
      <c r="BJ1143" s="370"/>
      <c r="BK1143" s="370"/>
      <c r="BL1143" s="370"/>
      <c r="BM1143" s="370"/>
      <c r="BN1143" s="370"/>
      <c r="BO1143" s="370"/>
      <c r="BP1143" s="370"/>
      <c r="BQ1143" s="370"/>
      <c r="BR1143" s="370"/>
      <c r="BS1143" s="370"/>
      <c r="BT1143" s="370"/>
      <c r="BU1143" s="370"/>
      <c r="BV1143" s="370"/>
      <c r="BW1143" s="370"/>
      <c r="BX1143" s="370"/>
      <c r="BY1143" s="370"/>
      <c r="BZ1143" s="370"/>
      <c r="CA1143" s="370"/>
      <c r="CB1143" s="370"/>
      <c r="CC1143" s="370"/>
      <c r="CD1143" s="370"/>
      <c r="CE1143" s="370"/>
      <c r="CF1143" s="370"/>
      <c r="CW1143" s="513"/>
      <c r="DA1143" s="513"/>
      <c r="DE1143" s="338"/>
      <c r="DV1143" s="78">
        <v>0</v>
      </c>
      <c r="DX1143" s="78">
        <v>200</v>
      </c>
      <c r="EB1143" s="78">
        <v>100</v>
      </c>
      <c r="EE1143" s="78">
        <v>100</v>
      </c>
      <c r="EG1143" s="78">
        <v>100</v>
      </c>
      <c r="EK1143" s="78">
        <v>100</v>
      </c>
    </row>
    <row r="1144" spans="1:141" s="78" customFormat="1" ht="21.75" customHeight="1">
      <c r="A1144" s="339" t="s">
        <v>365</v>
      </c>
      <c r="B1144" s="338" t="s">
        <v>336</v>
      </c>
      <c r="C1144" s="338" t="s">
        <v>337</v>
      </c>
      <c r="D1144" s="178" t="s">
        <v>36</v>
      </c>
      <c r="E1144" s="274"/>
      <c r="F1144" s="274"/>
      <c r="G1144" s="17" t="s">
        <v>380</v>
      </c>
      <c r="H1144" s="498">
        <v>500</v>
      </c>
      <c r="I1144" s="166">
        <f t="shared" si="130"/>
        <v>500</v>
      </c>
      <c r="J1144" s="274"/>
      <c r="K1144" s="274"/>
      <c r="L1144" s="279">
        <v>45097</v>
      </c>
      <c r="M1144" s="279">
        <v>45127</v>
      </c>
      <c r="N1144" s="274"/>
      <c r="O1144" s="370"/>
      <c r="P1144" s="370"/>
      <c r="Q1144" s="370"/>
      <c r="R1144" s="370"/>
      <c r="S1144" s="370"/>
      <c r="T1144" s="370"/>
      <c r="U1144" s="370"/>
      <c r="V1144" s="370"/>
      <c r="W1144" s="370"/>
      <c r="X1144" s="370"/>
      <c r="Y1144" s="370"/>
      <c r="Z1144" s="370"/>
      <c r="AA1144" s="370"/>
      <c r="AB1144" s="370"/>
      <c r="AC1144" s="370"/>
      <c r="AD1144" s="370"/>
      <c r="AE1144" s="370"/>
      <c r="AF1144" s="370"/>
      <c r="AG1144" s="370"/>
      <c r="AH1144" s="370"/>
      <c r="AI1144" s="370"/>
      <c r="AJ1144" s="370"/>
      <c r="AK1144" s="370"/>
      <c r="AL1144" s="370"/>
      <c r="AM1144" s="370"/>
      <c r="AN1144" s="370"/>
      <c r="AO1144" s="370"/>
      <c r="AP1144" s="370"/>
      <c r="AQ1144" s="370"/>
      <c r="AR1144" s="370"/>
      <c r="AS1144" s="370"/>
      <c r="AT1144" s="370"/>
      <c r="AU1144" s="370"/>
      <c r="AV1144" s="370"/>
      <c r="AW1144" s="370"/>
      <c r="AX1144" s="370"/>
      <c r="AY1144" s="370"/>
      <c r="AZ1144" s="370"/>
      <c r="BA1144" s="370"/>
      <c r="BB1144" s="370"/>
      <c r="BC1144" s="370"/>
      <c r="BD1144" s="370"/>
      <c r="BE1144" s="370"/>
      <c r="BF1144" s="370"/>
      <c r="BG1144" s="370"/>
      <c r="BH1144" s="370"/>
      <c r="BI1144" s="370"/>
      <c r="BJ1144" s="370"/>
      <c r="BK1144" s="370"/>
      <c r="BL1144" s="370"/>
      <c r="BM1144" s="370"/>
      <c r="BN1144" s="370"/>
      <c r="BO1144" s="370"/>
      <c r="BP1144" s="370"/>
      <c r="BQ1144" s="370"/>
      <c r="BR1144" s="370"/>
      <c r="BS1144" s="370"/>
      <c r="BT1144" s="370"/>
      <c r="BU1144" s="370"/>
      <c r="BV1144" s="370"/>
      <c r="BW1144" s="370"/>
      <c r="BX1144" s="370"/>
      <c r="BY1144" s="370"/>
      <c r="BZ1144" s="370"/>
      <c r="CA1144" s="370"/>
      <c r="CB1144" s="370"/>
      <c r="CC1144" s="370"/>
      <c r="CD1144" s="370"/>
      <c r="CE1144" s="370"/>
      <c r="CF1144" s="370"/>
      <c r="CW1144" s="513"/>
      <c r="DA1144" s="513"/>
      <c r="DE1144" s="338"/>
      <c r="DV1144" s="78">
        <v>0</v>
      </c>
      <c r="DX1144" s="78">
        <v>100</v>
      </c>
      <c r="EB1144" s="78">
        <v>100</v>
      </c>
      <c r="EE1144" s="78">
        <v>100</v>
      </c>
      <c r="EG1144" s="78">
        <v>100</v>
      </c>
      <c r="EK1144" s="78">
        <v>100</v>
      </c>
    </row>
    <row r="1145" spans="1:141" s="78" customFormat="1" ht="21.75" customHeight="1">
      <c r="A1145" s="339" t="s">
        <v>367</v>
      </c>
      <c r="B1145" s="338" t="s">
        <v>353</v>
      </c>
      <c r="C1145" s="341" t="s">
        <v>352</v>
      </c>
      <c r="D1145" s="178" t="s">
        <v>36</v>
      </c>
      <c r="E1145" s="274"/>
      <c r="F1145" s="274"/>
      <c r="G1145" s="17" t="s">
        <v>385</v>
      </c>
      <c r="H1145" s="498">
        <v>400</v>
      </c>
      <c r="I1145" s="166">
        <f t="shared" si="130"/>
        <v>400</v>
      </c>
      <c r="J1145" s="274"/>
      <c r="K1145" s="274"/>
      <c r="L1145" s="279">
        <v>45097</v>
      </c>
      <c r="M1145" s="279">
        <v>45127</v>
      </c>
      <c r="N1145" s="274"/>
      <c r="O1145" s="370"/>
      <c r="P1145" s="370"/>
      <c r="Q1145" s="370"/>
      <c r="R1145" s="370"/>
      <c r="S1145" s="370"/>
      <c r="T1145" s="370"/>
      <c r="U1145" s="370"/>
      <c r="V1145" s="370"/>
      <c r="W1145" s="370"/>
      <c r="X1145" s="370"/>
      <c r="Y1145" s="370"/>
      <c r="Z1145" s="370"/>
      <c r="AA1145" s="370"/>
      <c r="AB1145" s="370"/>
      <c r="AC1145" s="370"/>
      <c r="AD1145" s="370"/>
      <c r="AE1145" s="370"/>
      <c r="AF1145" s="370"/>
      <c r="AG1145" s="370"/>
      <c r="AH1145" s="370"/>
      <c r="AI1145" s="370"/>
      <c r="AJ1145" s="370"/>
      <c r="AK1145" s="370"/>
      <c r="AL1145" s="370"/>
      <c r="AM1145" s="370"/>
      <c r="AN1145" s="370"/>
      <c r="AO1145" s="370"/>
      <c r="AP1145" s="370"/>
      <c r="AQ1145" s="370"/>
      <c r="AR1145" s="370"/>
      <c r="AS1145" s="370"/>
      <c r="AT1145" s="370"/>
      <c r="AU1145" s="370"/>
      <c r="AV1145" s="370"/>
      <c r="AW1145" s="370"/>
      <c r="AX1145" s="370"/>
      <c r="AY1145" s="370"/>
      <c r="AZ1145" s="370"/>
      <c r="BA1145" s="370"/>
      <c r="BB1145" s="370"/>
      <c r="BC1145" s="370"/>
      <c r="BD1145" s="370"/>
      <c r="BE1145" s="370"/>
      <c r="BF1145" s="370"/>
      <c r="BG1145" s="370"/>
      <c r="BH1145" s="370"/>
      <c r="BI1145" s="370"/>
      <c r="BJ1145" s="370"/>
      <c r="BK1145" s="370"/>
      <c r="BL1145" s="370"/>
      <c r="BM1145" s="370"/>
      <c r="BN1145" s="370"/>
      <c r="BO1145" s="370"/>
      <c r="BP1145" s="370"/>
      <c r="BQ1145" s="370"/>
      <c r="BR1145" s="370"/>
      <c r="BS1145" s="370"/>
      <c r="BT1145" s="370"/>
      <c r="BU1145" s="370"/>
      <c r="BV1145" s="370"/>
      <c r="BW1145" s="370"/>
      <c r="BX1145" s="370"/>
      <c r="BY1145" s="370"/>
      <c r="BZ1145" s="370"/>
      <c r="CA1145" s="370"/>
      <c r="CB1145" s="370"/>
      <c r="CC1145" s="370"/>
      <c r="CD1145" s="370"/>
      <c r="CE1145" s="370"/>
      <c r="CF1145" s="370"/>
      <c r="CW1145" s="513"/>
      <c r="DA1145" s="513"/>
      <c r="DE1145" s="338"/>
      <c r="DV1145" s="78">
        <v>0</v>
      </c>
      <c r="DX1145" s="78">
        <v>0</v>
      </c>
      <c r="EB1145" s="78">
        <v>100</v>
      </c>
      <c r="EE1145" s="78">
        <v>100</v>
      </c>
      <c r="EG1145" s="78">
        <v>100</v>
      </c>
      <c r="EK1145" s="78">
        <v>100</v>
      </c>
    </row>
    <row r="1146" spans="1:141" s="78" customFormat="1" ht="21.75" customHeight="1">
      <c r="A1146" s="339" t="s">
        <v>367</v>
      </c>
      <c r="B1146" s="338" t="s">
        <v>58</v>
      </c>
      <c r="C1146" s="341" t="s">
        <v>59</v>
      </c>
      <c r="D1146" s="178" t="s">
        <v>36</v>
      </c>
      <c r="E1146" s="274"/>
      <c r="F1146" s="274"/>
      <c r="G1146" s="17" t="s">
        <v>385</v>
      </c>
      <c r="H1146" s="498">
        <v>5000</v>
      </c>
      <c r="I1146" s="166">
        <f t="shared" si="130"/>
        <v>5000</v>
      </c>
      <c r="J1146" s="274"/>
      <c r="K1146" s="274"/>
      <c r="L1146" s="279">
        <v>45097</v>
      </c>
      <c r="M1146" s="279">
        <v>45127</v>
      </c>
      <c r="N1146" s="274"/>
      <c r="O1146" s="370"/>
      <c r="P1146" s="370"/>
      <c r="Q1146" s="370"/>
      <c r="R1146" s="370"/>
      <c r="S1146" s="370"/>
      <c r="T1146" s="370"/>
      <c r="U1146" s="370"/>
      <c r="V1146" s="370"/>
      <c r="W1146" s="370"/>
      <c r="X1146" s="370"/>
      <c r="Y1146" s="370"/>
      <c r="Z1146" s="370"/>
      <c r="AA1146" s="370"/>
      <c r="AB1146" s="370"/>
      <c r="AC1146" s="370"/>
      <c r="AD1146" s="370"/>
      <c r="AE1146" s="370"/>
      <c r="AF1146" s="370"/>
      <c r="AG1146" s="370"/>
      <c r="AH1146" s="370"/>
      <c r="AI1146" s="370"/>
      <c r="AJ1146" s="370"/>
      <c r="AK1146" s="370"/>
      <c r="AL1146" s="370"/>
      <c r="AM1146" s="370"/>
      <c r="AN1146" s="370"/>
      <c r="AO1146" s="370"/>
      <c r="AP1146" s="370"/>
      <c r="AQ1146" s="370"/>
      <c r="AR1146" s="370"/>
      <c r="AS1146" s="370"/>
      <c r="AT1146" s="370"/>
      <c r="AU1146" s="370"/>
      <c r="AV1146" s="370"/>
      <c r="AW1146" s="370"/>
      <c r="AX1146" s="370"/>
      <c r="AY1146" s="370"/>
      <c r="AZ1146" s="370"/>
      <c r="BA1146" s="370"/>
      <c r="BB1146" s="370"/>
      <c r="BC1146" s="370"/>
      <c r="BD1146" s="370"/>
      <c r="BE1146" s="370"/>
      <c r="BF1146" s="370"/>
      <c r="BG1146" s="370"/>
      <c r="BH1146" s="370"/>
      <c r="BI1146" s="370"/>
      <c r="BJ1146" s="370"/>
      <c r="BK1146" s="370"/>
      <c r="BL1146" s="370"/>
      <c r="BM1146" s="370"/>
      <c r="BN1146" s="370"/>
      <c r="BO1146" s="370"/>
      <c r="BP1146" s="370"/>
      <c r="BQ1146" s="370"/>
      <c r="BR1146" s="370"/>
      <c r="BS1146" s="370"/>
      <c r="BT1146" s="370"/>
      <c r="BU1146" s="370"/>
      <c r="BV1146" s="370"/>
      <c r="BW1146" s="370"/>
      <c r="BX1146" s="370"/>
      <c r="BY1146" s="370"/>
      <c r="BZ1146" s="370"/>
      <c r="CA1146" s="370"/>
      <c r="CB1146" s="370"/>
      <c r="CC1146" s="370"/>
      <c r="CD1146" s="370"/>
      <c r="CE1146" s="370"/>
      <c r="CF1146" s="370"/>
      <c r="CW1146" s="513"/>
      <c r="DA1146" s="513"/>
      <c r="DE1146" s="338"/>
      <c r="DV1146" s="78">
        <v>0</v>
      </c>
      <c r="DX1146" s="78">
        <v>300</v>
      </c>
      <c r="EB1146" s="78">
        <v>1100</v>
      </c>
      <c r="EE1146" s="78">
        <v>1200</v>
      </c>
      <c r="EG1146" s="78">
        <v>1200</v>
      </c>
      <c r="EK1146" s="78">
        <v>1200</v>
      </c>
    </row>
    <row r="1147" spans="1:141" s="78" customFormat="1" ht="21.75" customHeight="1">
      <c r="A1147" s="339" t="s">
        <v>367</v>
      </c>
      <c r="B1147" s="338" t="s">
        <v>340</v>
      </c>
      <c r="C1147" s="341" t="s">
        <v>341</v>
      </c>
      <c r="D1147" s="178" t="s">
        <v>36</v>
      </c>
      <c r="E1147" s="274"/>
      <c r="F1147" s="274"/>
      <c r="G1147" s="17" t="s">
        <v>385</v>
      </c>
      <c r="H1147" s="498">
        <v>3100</v>
      </c>
      <c r="I1147" s="166">
        <f t="shared" si="130"/>
        <v>3100</v>
      </c>
      <c r="J1147" s="274"/>
      <c r="K1147" s="274"/>
      <c r="L1147" s="279">
        <v>45097</v>
      </c>
      <c r="M1147" s="279">
        <v>45127</v>
      </c>
      <c r="N1147" s="274"/>
      <c r="O1147" s="370"/>
      <c r="P1147" s="370"/>
      <c r="Q1147" s="370"/>
      <c r="R1147" s="370"/>
      <c r="S1147" s="370"/>
      <c r="T1147" s="370"/>
      <c r="U1147" s="370"/>
      <c r="V1147" s="370"/>
      <c r="W1147" s="370"/>
      <c r="X1147" s="370"/>
      <c r="Y1147" s="370"/>
      <c r="Z1147" s="370"/>
      <c r="AA1147" s="370"/>
      <c r="AB1147" s="370"/>
      <c r="AC1147" s="370"/>
      <c r="AD1147" s="370"/>
      <c r="AE1147" s="370"/>
      <c r="AF1147" s="370"/>
      <c r="AG1147" s="370"/>
      <c r="AH1147" s="370"/>
      <c r="AI1147" s="370"/>
      <c r="AJ1147" s="370"/>
      <c r="AK1147" s="370"/>
      <c r="AL1147" s="370"/>
      <c r="AM1147" s="370"/>
      <c r="AN1147" s="370"/>
      <c r="AO1147" s="370"/>
      <c r="AP1147" s="370"/>
      <c r="AQ1147" s="370"/>
      <c r="AR1147" s="370"/>
      <c r="AS1147" s="370"/>
      <c r="AT1147" s="370"/>
      <c r="AU1147" s="370"/>
      <c r="AV1147" s="370"/>
      <c r="AW1147" s="370"/>
      <c r="AX1147" s="370"/>
      <c r="AY1147" s="370"/>
      <c r="AZ1147" s="370"/>
      <c r="BA1147" s="370"/>
      <c r="BB1147" s="370"/>
      <c r="BC1147" s="370"/>
      <c r="BD1147" s="370"/>
      <c r="BE1147" s="370"/>
      <c r="BF1147" s="370"/>
      <c r="BG1147" s="370"/>
      <c r="BH1147" s="370"/>
      <c r="BI1147" s="370"/>
      <c r="BJ1147" s="370"/>
      <c r="BK1147" s="370"/>
      <c r="BL1147" s="370"/>
      <c r="BM1147" s="370"/>
      <c r="BN1147" s="370"/>
      <c r="BO1147" s="370"/>
      <c r="BP1147" s="370"/>
      <c r="BQ1147" s="370"/>
      <c r="BR1147" s="370"/>
      <c r="BS1147" s="370"/>
      <c r="BT1147" s="370"/>
      <c r="BU1147" s="370"/>
      <c r="BV1147" s="370"/>
      <c r="BW1147" s="370"/>
      <c r="BX1147" s="370"/>
      <c r="BY1147" s="370"/>
      <c r="BZ1147" s="370"/>
      <c r="CA1147" s="370"/>
      <c r="CB1147" s="370"/>
      <c r="CC1147" s="370"/>
      <c r="CD1147" s="370"/>
      <c r="CE1147" s="370"/>
      <c r="CF1147" s="370"/>
      <c r="CW1147" s="513"/>
      <c r="DA1147" s="513"/>
      <c r="DE1147" s="338"/>
      <c r="DV1147" s="78">
        <v>0</v>
      </c>
      <c r="DX1147" s="78">
        <v>0</v>
      </c>
      <c r="EB1147" s="78">
        <v>1000</v>
      </c>
      <c r="EE1147" s="78">
        <v>700</v>
      </c>
      <c r="EG1147" s="78">
        <v>700</v>
      </c>
      <c r="EK1147" s="78">
        <v>700</v>
      </c>
    </row>
    <row r="1148" spans="1:141" s="78" customFormat="1" ht="21.75" customHeight="1">
      <c r="A1148" s="339" t="s">
        <v>367</v>
      </c>
      <c r="B1148" s="338" t="s">
        <v>356</v>
      </c>
      <c r="C1148" s="341" t="s">
        <v>355</v>
      </c>
      <c r="D1148" s="178" t="s">
        <v>36</v>
      </c>
      <c r="E1148" s="274"/>
      <c r="F1148" s="274"/>
      <c r="G1148" s="17" t="s">
        <v>385</v>
      </c>
      <c r="H1148" s="498">
        <v>0</v>
      </c>
      <c r="I1148" s="166">
        <f t="shared" si="130"/>
        <v>0</v>
      </c>
      <c r="J1148" s="274"/>
      <c r="K1148" s="274"/>
      <c r="L1148" s="279">
        <v>45097</v>
      </c>
      <c r="M1148" s="279">
        <v>45127</v>
      </c>
      <c r="N1148" s="274"/>
      <c r="O1148" s="370"/>
      <c r="P1148" s="370"/>
      <c r="Q1148" s="370"/>
      <c r="R1148" s="370"/>
      <c r="S1148" s="370"/>
      <c r="T1148" s="370"/>
      <c r="U1148" s="370"/>
      <c r="V1148" s="370"/>
      <c r="W1148" s="370"/>
      <c r="X1148" s="370"/>
      <c r="Y1148" s="370"/>
      <c r="Z1148" s="370"/>
      <c r="AA1148" s="370"/>
      <c r="AB1148" s="370"/>
      <c r="AC1148" s="370"/>
      <c r="AD1148" s="370"/>
      <c r="AE1148" s="370"/>
      <c r="AF1148" s="370"/>
      <c r="AG1148" s="370"/>
      <c r="AH1148" s="370"/>
      <c r="AI1148" s="370"/>
      <c r="AJ1148" s="370"/>
      <c r="AK1148" s="370"/>
      <c r="AL1148" s="370"/>
      <c r="AM1148" s="370"/>
      <c r="AN1148" s="370"/>
      <c r="AO1148" s="370"/>
      <c r="AP1148" s="370"/>
      <c r="AQ1148" s="370"/>
      <c r="AR1148" s="370"/>
      <c r="AS1148" s="370"/>
      <c r="AT1148" s="370"/>
      <c r="AU1148" s="370"/>
      <c r="AV1148" s="370"/>
      <c r="AW1148" s="370"/>
      <c r="AX1148" s="370"/>
      <c r="AY1148" s="370"/>
      <c r="AZ1148" s="370"/>
      <c r="BA1148" s="370"/>
      <c r="BB1148" s="370"/>
      <c r="BC1148" s="370"/>
      <c r="BD1148" s="370"/>
      <c r="BE1148" s="370"/>
      <c r="BF1148" s="370"/>
      <c r="BG1148" s="370"/>
      <c r="BH1148" s="370"/>
      <c r="BI1148" s="370"/>
      <c r="BJ1148" s="370"/>
      <c r="BK1148" s="370"/>
      <c r="BL1148" s="370"/>
      <c r="BM1148" s="370"/>
      <c r="BN1148" s="370"/>
      <c r="BO1148" s="370"/>
      <c r="BP1148" s="370"/>
      <c r="BQ1148" s="370"/>
      <c r="BR1148" s="370"/>
      <c r="BS1148" s="370"/>
      <c r="BT1148" s="370"/>
      <c r="BU1148" s="370"/>
      <c r="BV1148" s="370"/>
      <c r="BW1148" s="370"/>
      <c r="BX1148" s="370"/>
      <c r="BY1148" s="370"/>
      <c r="BZ1148" s="370"/>
      <c r="CA1148" s="370"/>
      <c r="CB1148" s="370"/>
      <c r="CC1148" s="370"/>
      <c r="CD1148" s="370"/>
      <c r="CE1148" s="370"/>
      <c r="CF1148" s="370"/>
      <c r="CW1148" s="513"/>
      <c r="DA1148" s="513"/>
      <c r="DE1148" s="338"/>
      <c r="DV1148" s="78">
        <v>0</v>
      </c>
      <c r="DX1148" s="78">
        <v>0</v>
      </c>
      <c r="EB1148" s="78">
        <v>0</v>
      </c>
      <c r="EE1148" s="78">
        <v>0</v>
      </c>
      <c r="EG1148" s="78">
        <v>0</v>
      </c>
      <c r="EK1148" s="78">
        <v>0</v>
      </c>
    </row>
    <row r="1149" spans="1:141" s="78" customFormat="1" ht="21.75" customHeight="1">
      <c r="A1149" s="339" t="s">
        <v>367</v>
      </c>
      <c r="B1149" s="338" t="s">
        <v>344</v>
      </c>
      <c r="C1149" s="341" t="s">
        <v>343</v>
      </c>
      <c r="D1149" s="178" t="s">
        <v>36</v>
      </c>
      <c r="E1149" s="274"/>
      <c r="F1149" s="274"/>
      <c r="G1149" s="17" t="s">
        <v>385</v>
      </c>
      <c r="H1149" s="498">
        <v>1500</v>
      </c>
      <c r="I1149" s="166">
        <f t="shared" si="130"/>
        <v>1500</v>
      </c>
      <c r="J1149" s="274"/>
      <c r="K1149" s="274"/>
      <c r="L1149" s="279">
        <v>45097</v>
      </c>
      <c r="M1149" s="279">
        <v>45127</v>
      </c>
      <c r="N1149" s="274"/>
      <c r="O1149" s="370"/>
      <c r="P1149" s="370"/>
      <c r="Q1149" s="370"/>
      <c r="R1149" s="370"/>
      <c r="S1149" s="370"/>
      <c r="T1149" s="370"/>
      <c r="U1149" s="370"/>
      <c r="V1149" s="370"/>
      <c r="W1149" s="370"/>
      <c r="X1149" s="370"/>
      <c r="Y1149" s="370"/>
      <c r="Z1149" s="370"/>
      <c r="AA1149" s="370"/>
      <c r="AB1149" s="370"/>
      <c r="AC1149" s="370"/>
      <c r="AD1149" s="370"/>
      <c r="AE1149" s="370"/>
      <c r="AF1149" s="370"/>
      <c r="AG1149" s="370"/>
      <c r="AH1149" s="370"/>
      <c r="AI1149" s="370"/>
      <c r="AJ1149" s="370"/>
      <c r="AK1149" s="370"/>
      <c r="AL1149" s="370"/>
      <c r="AM1149" s="370"/>
      <c r="AN1149" s="370"/>
      <c r="AO1149" s="370"/>
      <c r="AP1149" s="370"/>
      <c r="AQ1149" s="370"/>
      <c r="AR1149" s="370"/>
      <c r="AS1149" s="370"/>
      <c r="AT1149" s="370"/>
      <c r="AU1149" s="370"/>
      <c r="AV1149" s="370"/>
      <c r="AW1149" s="370"/>
      <c r="AX1149" s="370"/>
      <c r="AY1149" s="370"/>
      <c r="AZ1149" s="370"/>
      <c r="BA1149" s="370"/>
      <c r="BB1149" s="370"/>
      <c r="BC1149" s="370"/>
      <c r="BD1149" s="370"/>
      <c r="BE1149" s="370"/>
      <c r="BF1149" s="370"/>
      <c r="BG1149" s="370"/>
      <c r="BH1149" s="370"/>
      <c r="BI1149" s="370"/>
      <c r="BJ1149" s="370"/>
      <c r="BK1149" s="370"/>
      <c r="BL1149" s="370"/>
      <c r="BM1149" s="370"/>
      <c r="BN1149" s="370"/>
      <c r="BO1149" s="370"/>
      <c r="BP1149" s="370"/>
      <c r="BQ1149" s="370"/>
      <c r="BR1149" s="370"/>
      <c r="BS1149" s="370"/>
      <c r="BT1149" s="370"/>
      <c r="BU1149" s="370"/>
      <c r="BV1149" s="370"/>
      <c r="BW1149" s="370"/>
      <c r="BX1149" s="370"/>
      <c r="BY1149" s="370"/>
      <c r="BZ1149" s="370"/>
      <c r="CA1149" s="370"/>
      <c r="CB1149" s="370"/>
      <c r="CC1149" s="370"/>
      <c r="CD1149" s="370"/>
      <c r="CE1149" s="370"/>
      <c r="CF1149" s="370"/>
      <c r="CW1149" s="513"/>
      <c r="DA1149" s="513"/>
      <c r="DE1149" s="338"/>
      <c r="DV1149" s="78">
        <v>0</v>
      </c>
      <c r="DX1149" s="78">
        <v>500</v>
      </c>
      <c r="EB1149" s="78">
        <v>100</v>
      </c>
      <c r="EE1149" s="78">
        <v>300</v>
      </c>
      <c r="EG1149" s="78">
        <v>300</v>
      </c>
      <c r="EK1149" s="78">
        <v>300</v>
      </c>
    </row>
    <row r="1150" spans="1:141" s="78" customFormat="1" ht="21.75" customHeight="1">
      <c r="A1150" s="339" t="s">
        <v>367</v>
      </c>
      <c r="B1150" s="338" t="s">
        <v>357</v>
      </c>
      <c r="C1150" s="341" t="s">
        <v>358</v>
      </c>
      <c r="D1150" s="178" t="s">
        <v>36</v>
      </c>
      <c r="E1150" s="274"/>
      <c r="F1150" s="274"/>
      <c r="G1150" s="17" t="s">
        <v>385</v>
      </c>
      <c r="H1150" s="498">
        <v>0</v>
      </c>
      <c r="I1150" s="166">
        <f t="shared" si="130"/>
        <v>0</v>
      </c>
      <c r="J1150" s="274"/>
      <c r="K1150" s="274"/>
      <c r="L1150" s="279">
        <v>45097</v>
      </c>
      <c r="M1150" s="279">
        <v>45127</v>
      </c>
      <c r="N1150" s="274"/>
      <c r="O1150" s="370"/>
      <c r="P1150" s="370"/>
      <c r="Q1150" s="370"/>
      <c r="R1150" s="370"/>
      <c r="S1150" s="370"/>
      <c r="T1150" s="370"/>
      <c r="U1150" s="370"/>
      <c r="V1150" s="370"/>
      <c r="W1150" s="370"/>
      <c r="X1150" s="370"/>
      <c r="Y1150" s="370"/>
      <c r="Z1150" s="370"/>
      <c r="AA1150" s="370"/>
      <c r="AB1150" s="370"/>
      <c r="AC1150" s="370"/>
      <c r="AD1150" s="370"/>
      <c r="AE1150" s="370"/>
      <c r="AF1150" s="370"/>
      <c r="AG1150" s="370"/>
      <c r="AH1150" s="370"/>
      <c r="AI1150" s="370"/>
      <c r="AJ1150" s="370"/>
      <c r="AK1150" s="370"/>
      <c r="AL1150" s="370"/>
      <c r="AM1150" s="370"/>
      <c r="AN1150" s="370"/>
      <c r="AO1150" s="370"/>
      <c r="AP1150" s="370"/>
      <c r="AQ1150" s="370"/>
      <c r="AR1150" s="370"/>
      <c r="AS1150" s="370"/>
      <c r="AT1150" s="370"/>
      <c r="AU1150" s="370"/>
      <c r="AV1150" s="370"/>
      <c r="AW1150" s="370"/>
      <c r="AX1150" s="370"/>
      <c r="AY1150" s="370"/>
      <c r="AZ1150" s="370"/>
      <c r="BA1150" s="370"/>
      <c r="BB1150" s="370"/>
      <c r="BC1150" s="370"/>
      <c r="BD1150" s="370"/>
      <c r="BE1150" s="370"/>
      <c r="BF1150" s="370"/>
      <c r="BG1150" s="370"/>
      <c r="BH1150" s="370"/>
      <c r="BI1150" s="370"/>
      <c r="BJ1150" s="370"/>
      <c r="BK1150" s="370"/>
      <c r="BL1150" s="370"/>
      <c r="BM1150" s="370"/>
      <c r="BN1150" s="370"/>
      <c r="BO1150" s="370"/>
      <c r="BP1150" s="370"/>
      <c r="BQ1150" s="370"/>
      <c r="BR1150" s="370"/>
      <c r="BS1150" s="370"/>
      <c r="BT1150" s="370"/>
      <c r="BU1150" s="370"/>
      <c r="BV1150" s="370"/>
      <c r="BW1150" s="370"/>
      <c r="BX1150" s="370"/>
      <c r="BY1150" s="370"/>
      <c r="BZ1150" s="370"/>
      <c r="CA1150" s="370"/>
      <c r="CB1150" s="370"/>
      <c r="CC1150" s="370"/>
      <c r="CD1150" s="370"/>
      <c r="CE1150" s="370"/>
      <c r="CF1150" s="370"/>
      <c r="CW1150" s="513"/>
      <c r="DA1150" s="513"/>
      <c r="DE1150" s="338"/>
      <c r="DV1150" s="78">
        <v>0</v>
      </c>
      <c r="DX1150" s="78">
        <v>0</v>
      </c>
      <c r="EB1150" s="78">
        <v>0</v>
      </c>
      <c r="EE1150" s="78">
        <v>0</v>
      </c>
      <c r="EG1150" s="78">
        <v>0</v>
      </c>
      <c r="EK1150" s="78">
        <v>0</v>
      </c>
    </row>
    <row r="1151" spans="1:141" s="78" customFormat="1" ht="21.75" customHeight="1">
      <c r="A1151" s="339" t="s">
        <v>367</v>
      </c>
      <c r="B1151" s="338" t="s">
        <v>345</v>
      </c>
      <c r="C1151" s="341" t="s">
        <v>346</v>
      </c>
      <c r="D1151" s="178" t="s">
        <v>36</v>
      </c>
      <c r="E1151" s="274"/>
      <c r="F1151" s="274"/>
      <c r="G1151" s="17" t="s">
        <v>385</v>
      </c>
      <c r="H1151" s="498">
        <v>500</v>
      </c>
      <c r="I1151" s="166">
        <f t="shared" si="130"/>
        <v>500</v>
      </c>
      <c r="J1151" s="274"/>
      <c r="K1151" s="274"/>
      <c r="L1151" s="279">
        <v>45097</v>
      </c>
      <c r="M1151" s="279">
        <v>45127</v>
      </c>
      <c r="N1151" s="274"/>
      <c r="O1151" s="370"/>
      <c r="P1151" s="370"/>
      <c r="Q1151" s="370"/>
      <c r="R1151" s="370"/>
      <c r="S1151" s="370"/>
      <c r="T1151" s="370"/>
      <c r="U1151" s="370"/>
      <c r="V1151" s="370"/>
      <c r="W1151" s="370"/>
      <c r="X1151" s="370"/>
      <c r="Y1151" s="370"/>
      <c r="Z1151" s="370"/>
      <c r="AA1151" s="370"/>
      <c r="AB1151" s="370"/>
      <c r="AC1151" s="370"/>
      <c r="AD1151" s="370"/>
      <c r="AE1151" s="370"/>
      <c r="AF1151" s="370"/>
      <c r="AG1151" s="370"/>
      <c r="AH1151" s="370"/>
      <c r="AI1151" s="370"/>
      <c r="AJ1151" s="370"/>
      <c r="AK1151" s="370"/>
      <c r="AL1151" s="370"/>
      <c r="AM1151" s="370"/>
      <c r="AN1151" s="370"/>
      <c r="AO1151" s="370"/>
      <c r="AP1151" s="370"/>
      <c r="AQ1151" s="370"/>
      <c r="AR1151" s="370"/>
      <c r="AS1151" s="370"/>
      <c r="AT1151" s="370"/>
      <c r="AU1151" s="370"/>
      <c r="AV1151" s="370"/>
      <c r="AW1151" s="370"/>
      <c r="AX1151" s="370"/>
      <c r="AY1151" s="370"/>
      <c r="AZ1151" s="370"/>
      <c r="BA1151" s="370"/>
      <c r="BB1151" s="370"/>
      <c r="BC1151" s="370"/>
      <c r="BD1151" s="370"/>
      <c r="BE1151" s="370"/>
      <c r="BF1151" s="370"/>
      <c r="BG1151" s="370"/>
      <c r="BH1151" s="370"/>
      <c r="BI1151" s="370"/>
      <c r="BJ1151" s="370"/>
      <c r="BK1151" s="370"/>
      <c r="BL1151" s="370"/>
      <c r="BM1151" s="370"/>
      <c r="BN1151" s="370"/>
      <c r="BO1151" s="370"/>
      <c r="BP1151" s="370"/>
      <c r="BQ1151" s="370"/>
      <c r="BR1151" s="370"/>
      <c r="BS1151" s="370"/>
      <c r="BT1151" s="370"/>
      <c r="BU1151" s="370"/>
      <c r="BV1151" s="370"/>
      <c r="BW1151" s="370"/>
      <c r="BX1151" s="370"/>
      <c r="BY1151" s="370"/>
      <c r="BZ1151" s="370"/>
      <c r="CA1151" s="370"/>
      <c r="CB1151" s="370"/>
      <c r="CC1151" s="370"/>
      <c r="CD1151" s="370"/>
      <c r="CE1151" s="370"/>
      <c r="CF1151" s="370"/>
      <c r="CW1151" s="513"/>
      <c r="DA1151" s="513"/>
      <c r="DE1151" s="338"/>
      <c r="DV1151" s="78">
        <v>0</v>
      </c>
      <c r="DX1151" s="78">
        <v>0</v>
      </c>
      <c r="EB1151" s="78">
        <v>0</v>
      </c>
      <c r="EE1151" s="78">
        <v>200</v>
      </c>
      <c r="EG1151" s="78">
        <v>200</v>
      </c>
      <c r="EK1151" s="78">
        <v>100</v>
      </c>
    </row>
    <row r="1152" spans="1:141" s="78" customFormat="1" ht="21.75" customHeight="1">
      <c r="A1152" s="339" t="s">
        <v>367</v>
      </c>
      <c r="B1152" s="338" t="s">
        <v>347</v>
      </c>
      <c r="C1152" s="341" t="s">
        <v>348</v>
      </c>
      <c r="D1152" s="178" t="s">
        <v>36</v>
      </c>
      <c r="E1152" s="274"/>
      <c r="F1152" s="274"/>
      <c r="G1152" s="17" t="s">
        <v>385</v>
      </c>
      <c r="H1152" s="498">
        <v>0</v>
      </c>
      <c r="I1152" s="166">
        <f t="shared" si="130"/>
        <v>0</v>
      </c>
      <c r="J1152" s="274"/>
      <c r="K1152" s="274"/>
      <c r="L1152" s="279">
        <v>45097</v>
      </c>
      <c r="M1152" s="279">
        <v>45127</v>
      </c>
      <c r="N1152" s="274"/>
      <c r="O1152" s="370"/>
      <c r="P1152" s="370"/>
      <c r="Q1152" s="370"/>
      <c r="R1152" s="370"/>
      <c r="S1152" s="370"/>
      <c r="T1152" s="370"/>
      <c r="U1152" s="370"/>
      <c r="V1152" s="370"/>
      <c r="W1152" s="370"/>
      <c r="X1152" s="370"/>
      <c r="Y1152" s="370"/>
      <c r="Z1152" s="370"/>
      <c r="AA1152" s="370"/>
      <c r="AB1152" s="370"/>
      <c r="AC1152" s="370"/>
      <c r="AD1152" s="370"/>
      <c r="AE1152" s="370"/>
      <c r="AF1152" s="370"/>
      <c r="AG1152" s="370"/>
      <c r="AH1152" s="370"/>
      <c r="AI1152" s="370"/>
      <c r="AJ1152" s="370"/>
      <c r="AK1152" s="370"/>
      <c r="AL1152" s="370"/>
      <c r="AM1152" s="370"/>
      <c r="AN1152" s="370"/>
      <c r="AO1152" s="370"/>
      <c r="AP1152" s="370"/>
      <c r="AQ1152" s="370"/>
      <c r="AR1152" s="370"/>
      <c r="AS1152" s="370"/>
      <c r="AT1152" s="370"/>
      <c r="AU1152" s="370"/>
      <c r="AV1152" s="370"/>
      <c r="AW1152" s="370"/>
      <c r="AX1152" s="370"/>
      <c r="AY1152" s="370"/>
      <c r="AZ1152" s="370"/>
      <c r="BA1152" s="370"/>
      <c r="BB1152" s="370"/>
      <c r="BC1152" s="370"/>
      <c r="BD1152" s="370"/>
      <c r="BE1152" s="370"/>
      <c r="BF1152" s="370"/>
      <c r="BG1152" s="370"/>
      <c r="BH1152" s="370"/>
      <c r="BI1152" s="370"/>
      <c r="BJ1152" s="370"/>
      <c r="BK1152" s="370"/>
      <c r="BL1152" s="370"/>
      <c r="BM1152" s="370"/>
      <c r="BN1152" s="370"/>
      <c r="BO1152" s="370"/>
      <c r="BP1152" s="370"/>
      <c r="BQ1152" s="370"/>
      <c r="BR1152" s="370"/>
      <c r="BS1152" s="370"/>
      <c r="BT1152" s="370"/>
      <c r="BU1152" s="370"/>
      <c r="BV1152" s="370"/>
      <c r="BW1152" s="370"/>
      <c r="BX1152" s="370"/>
      <c r="BY1152" s="370"/>
      <c r="BZ1152" s="370"/>
      <c r="CA1152" s="370"/>
      <c r="CB1152" s="370"/>
      <c r="CC1152" s="370"/>
      <c r="CD1152" s="370"/>
      <c r="CE1152" s="370"/>
      <c r="CF1152" s="370"/>
      <c r="CW1152" s="513"/>
      <c r="DA1152" s="513"/>
      <c r="DE1152" s="338"/>
      <c r="DV1152" s="78">
        <v>0</v>
      </c>
      <c r="DX1152" s="78">
        <v>0</v>
      </c>
      <c r="EB1152" s="78">
        <v>0</v>
      </c>
      <c r="EE1152" s="78">
        <v>0</v>
      </c>
      <c r="EG1152" s="78">
        <v>0</v>
      </c>
      <c r="EK1152" s="78">
        <v>0</v>
      </c>
    </row>
    <row r="1153" spans="1:145" s="78" customFormat="1" ht="21.75" customHeight="1">
      <c r="A1153" s="339" t="s">
        <v>367</v>
      </c>
      <c r="B1153" s="338" t="s">
        <v>359</v>
      </c>
      <c r="C1153" s="341" t="s">
        <v>360</v>
      </c>
      <c r="D1153" s="178" t="s">
        <v>36</v>
      </c>
      <c r="E1153" s="274"/>
      <c r="F1153" s="274"/>
      <c r="G1153" s="17" t="s">
        <v>385</v>
      </c>
      <c r="H1153" s="498">
        <v>400</v>
      </c>
      <c r="I1153" s="166">
        <f t="shared" si="130"/>
        <v>400</v>
      </c>
      <c r="J1153" s="274"/>
      <c r="K1153" s="274"/>
      <c r="L1153" s="279">
        <v>45097</v>
      </c>
      <c r="M1153" s="279">
        <v>45127</v>
      </c>
      <c r="N1153" s="274"/>
      <c r="O1153" s="370"/>
      <c r="P1153" s="370"/>
      <c r="Q1153" s="370"/>
      <c r="R1153" s="370"/>
      <c r="S1153" s="370"/>
      <c r="T1153" s="370"/>
      <c r="U1153" s="370"/>
      <c r="V1153" s="370"/>
      <c r="W1153" s="370"/>
      <c r="X1153" s="370"/>
      <c r="Y1153" s="370"/>
      <c r="Z1153" s="370"/>
      <c r="AA1153" s="370"/>
      <c r="AB1153" s="370"/>
      <c r="AC1153" s="370"/>
      <c r="AD1153" s="370"/>
      <c r="AE1153" s="370"/>
      <c r="AF1153" s="370"/>
      <c r="AG1153" s="370"/>
      <c r="AH1153" s="370"/>
      <c r="AI1153" s="370"/>
      <c r="AJ1153" s="370"/>
      <c r="AK1153" s="370"/>
      <c r="AL1153" s="370"/>
      <c r="AM1153" s="370"/>
      <c r="AN1153" s="370"/>
      <c r="AO1153" s="370"/>
      <c r="AP1153" s="370"/>
      <c r="AQ1153" s="370"/>
      <c r="AR1153" s="370"/>
      <c r="AS1153" s="370"/>
      <c r="AT1153" s="370"/>
      <c r="AU1153" s="370"/>
      <c r="AV1153" s="370"/>
      <c r="AW1153" s="370"/>
      <c r="AX1153" s="370"/>
      <c r="AY1153" s="370"/>
      <c r="AZ1153" s="370"/>
      <c r="BA1153" s="370"/>
      <c r="BB1153" s="370"/>
      <c r="BC1153" s="370"/>
      <c r="BD1153" s="370"/>
      <c r="BE1153" s="370"/>
      <c r="BF1153" s="370"/>
      <c r="BG1153" s="370"/>
      <c r="BH1153" s="370"/>
      <c r="BI1153" s="370"/>
      <c r="BJ1153" s="370"/>
      <c r="BK1153" s="370"/>
      <c r="BL1153" s="370"/>
      <c r="BM1153" s="370"/>
      <c r="BN1153" s="370"/>
      <c r="BO1153" s="370"/>
      <c r="BP1153" s="370"/>
      <c r="BQ1153" s="370"/>
      <c r="BR1153" s="370"/>
      <c r="BS1153" s="370"/>
      <c r="BT1153" s="370"/>
      <c r="BU1153" s="370"/>
      <c r="BV1153" s="370"/>
      <c r="BW1153" s="370"/>
      <c r="BX1153" s="370"/>
      <c r="BY1153" s="370"/>
      <c r="BZ1153" s="370"/>
      <c r="CA1153" s="370"/>
      <c r="CB1153" s="370"/>
      <c r="CC1153" s="370"/>
      <c r="CD1153" s="370"/>
      <c r="CE1153" s="370"/>
      <c r="CF1153" s="370"/>
      <c r="CW1153" s="513"/>
      <c r="DA1153" s="513"/>
      <c r="DE1153" s="338"/>
      <c r="DV1153" s="78">
        <v>0</v>
      </c>
      <c r="EB1153" s="78">
        <v>100</v>
      </c>
      <c r="EE1153" s="78">
        <v>100</v>
      </c>
      <c r="EG1153" s="78">
        <v>100</v>
      </c>
      <c r="EK1153" s="78">
        <v>100</v>
      </c>
    </row>
    <row r="1154" spans="1:145" s="78" customFormat="1" ht="21.75" customHeight="1">
      <c r="A1154" s="339" t="s">
        <v>367</v>
      </c>
      <c r="B1154" s="338" t="s">
        <v>349</v>
      </c>
      <c r="C1154" s="341" t="s">
        <v>350</v>
      </c>
      <c r="D1154" s="178" t="s">
        <v>36</v>
      </c>
      <c r="E1154" s="274"/>
      <c r="F1154" s="274"/>
      <c r="G1154" s="17" t="s">
        <v>385</v>
      </c>
      <c r="H1154" s="498">
        <v>400</v>
      </c>
      <c r="I1154" s="166">
        <f t="shared" si="130"/>
        <v>400</v>
      </c>
      <c r="J1154" s="274"/>
      <c r="K1154" s="274"/>
      <c r="L1154" s="279">
        <v>45097</v>
      </c>
      <c r="M1154" s="279">
        <v>45127</v>
      </c>
      <c r="N1154" s="274"/>
      <c r="O1154" s="370"/>
      <c r="P1154" s="370"/>
      <c r="Q1154" s="370"/>
      <c r="R1154" s="370"/>
      <c r="S1154" s="370"/>
      <c r="T1154" s="370"/>
      <c r="U1154" s="370"/>
      <c r="V1154" s="370"/>
      <c r="W1154" s="370"/>
      <c r="X1154" s="370"/>
      <c r="Y1154" s="370"/>
      <c r="Z1154" s="370"/>
      <c r="AA1154" s="370"/>
      <c r="AB1154" s="370"/>
      <c r="AC1154" s="370"/>
      <c r="AD1154" s="370"/>
      <c r="AE1154" s="370"/>
      <c r="AF1154" s="370"/>
      <c r="AG1154" s="370"/>
      <c r="AH1154" s="370"/>
      <c r="AI1154" s="370"/>
      <c r="AJ1154" s="370"/>
      <c r="AK1154" s="370"/>
      <c r="AL1154" s="370"/>
      <c r="AM1154" s="370"/>
      <c r="AN1154" s="370"/>
      <c r="AO1154" s="370"/>
      <c r="AP1154" s="370"/>
      <c r="AQ1154" s="370"/>
      <c r="AR1154" s="370"/>
      <c r="AS1154" s="370"/>
      <c r="AT1154" s="370"/>
      <c r="AU1154" s="370"/>
      <c r="AV1154" s="370"/>
      <c r="AW1154" s="370"/>
      <c r="AX1154" s="370"/>
      <c r="AY1154" s="370"/>
      <c r="AZ1154" s="370"/>
      <c r="BA1154" s="370"/>
      <c r="BB1154" s="370"/>
      <c r="BC1154" s="370"/>
      <c r="BD1154" s="370"/>
      <c r="BE1154" s="370"/>
      <c r="BF1154" s="370"/>
      <c r="BG1154" s="370"/>
      <c r="BH1154" s="370"/>
      <c r="BI1154" s="370"/>
      <c r="BJ1154" s="370"/>
      <c r="BK1154" s="370"/>
      <c r="BL1154" s="370"/>
      <c r="BM1154" s="370"/>
      <c r="BN1154" s="370"/>
      <c r="BO1154" s="370"/>
      <c r="BP1154" s="370"/>
      <c r="BQ1154" s="370"/>
      <c r="BR1154" s="370"/>
      <c r="BS1154" s="370"/>
      <c r="BT1154" s="370"/>
      <c r="BU1154" s="370"/>
      <c r="BV1154" s="370"/>
      <c r="BW1154" s="370"/>
      <c r="BX1154" s="370"/>
      <c r="BY1154" s="370"/>
      <c r="BZ1154" s="370"/>
      <c r="CA1154" s="370"/>
      <c r="CB1154" s="370"/>
      <c r="CC1154" s="370"/>
      <c r="CD1154" s="370"/>
      <c r="CE1154" s="370"/>
      <c r="CF1154" s="370"/>
      <c r="CW1154" s="513"/>
      <c r="DA1154" s="513"/>
      <c r="DE1154" s="338"/>
      <c r="DV1154" s="78">
        <v>0</v>
      </c>
      <c r="DX1154" s="78">
        <v>0</v>
      </c>
      <c r="EB1154" s="78">
        <v>100</v>
      </c>
      <c r="EE1154" s="78">
        <v>100</v>
      </c>
      <c r="EG1154" s="78">
        <v>100</v>
      </c>
      <c r="EK1154" s="78">
        <v>100</v>
      </c>
    </row>
    <row r="1155" spans="1:145" s="78" customFormat="1" ht="21.75" customHeight="1">
      <c r="A1155" s="339" t="s">
        <v>57</v>
      </c>
      <c r="B1155" s="274"/>
      <c r="C1155" s="274"/>
      <c r="D1155" s="274"/>
      <c r="E1155" s="274"/>
      <c r="F1155" s="274"/>
      <c r="G1155" s="475"/>
      <c r="H1155" s="696">
        <f>SUM(H1128:H1154)</f>
        <v>56500</v>
      </c>
      <c r="I1155" s="696">
        <f>SUM(I1128:I1154)</f>
        <v>56500</v>
      </c>
      <c r="J1155" s="475"/>
      <c r="K1155" s="475"/>
      <c r="L1155" s="475"/>
      <c r="M1155" s="475"/>
      <c r="N1155" s="475"/>
      <c r="O1155" s="370"/>
      <c r="P1155" s="370"/>
      <c r="Q1155" s="370"/>
      <c r="R1155" s="370"/>
      <c r="S1155" s="370"/>
      <c r="T1155" s="370"/>
      <c r="U1155" s="370"/>
      <c r="V1155" s="370"/>
      <c r="W1155" s="370"/>
      <c r="X1155" s="370"/>
      <c r="Y1155" s="370"/>
      <c r="Z1155" s="370"/>
      <c r="AA1155" s="370"/>
      <c r="AB1155" s="370"/>
      <c r="AC1155" s="370"/>
      <c r="AD1155" s="370"/>
      <c r="AE1155" s="370"/>
      <c r="AF1155" s="370"/>
      <c r="AG1155" s="370"/>
      <c r="AH1155" s="370"/>
      <c r="AI1155" s="370"/>
      <c r="AJ1155" s="370"/>
      <c r="AK1155" s="370"/>
      <c r="AL1155" s="370"/>
      <c r="AM1155" s="370"/>
      <c r="AN1155" s="370"/>
      <c r="AO1155" s="370"/>
      <c r="AP1155" s="370"/>
      <c r="AQ1155" s="370"/>
      <c r="AR1155" s="370"/>
      <c r="AS1155" s="370"/>
      <c r="AT1155" s="370"/>
      <c r="AU1155" s="370"/>
      <c r="AV1155" s="370"/>
      <c r="AW1155" s="370"/>
      <c r="AX1155" s="370"/>
      <c r="AY1155" s="370"/>
      <c r="AZ1155" s="370"/>
      <c r="BA1155" s="370"/>
      <c r="BB1155" s="370"/>
      <c r="BC1155" s="370"/>
      <c r="BD1155" s="370"/>
      <c r="BE1155" s="370"/>
      <c r="BF1155" s="370"/>
      <c r="BG1155" s="370"/>
      <c r="BH1155" s="370"/>
      <c r="BI1155" s="370"/>
      <c r="BJ1155" s="370"/>
      <c r="BK1155" s="370"/>
      <c r="BL1155" s="370"/>
      <c r="BM1155" s="370"/>
      <c r="BN1155" s="370"/>
      <c r="BO1155" s="370"/>
      <c r="BP1155" s="370"/>
      <c r="BQ1155" s="370"/>
      <c r="BR1155" s="370"/>
      <c r="BS1155" s="370"/>
      <c r="BT1155" s="370"/>
      <c r="BU1155" s="370"/>
      <c r="BV1155" s="370"/>
      <c r="BW1155" s="370"/>
      <c r="BX1155" s="370"/>
      <c r="BY1155" s="370"/>
      <c r="BZ1155" s="370"/>
      <c r="CA1155" s="370"/>
      <c r="CB1155" s="370"/>
      <c r="CC1155" s="370"/>
      <c r="CD1155" s="370"/>
      <c r="CE1155" s="370"/>
      <c r="CF1155" s="370"/>
      <c r="CW1155" s="513"/>
      <c r="DA1155" s="513"/>
      <c r="DE1155" s="338"/>
    </row>
    <row r="1156" spans="1:145" s="78" customFormat="1" ht="21.75" customHeight="1">
      <c r="A1156" s="339" t="s">
        <v>367</v>
      </c>
      <c r="B1156" s="449" t="s">
        <v>381</v>
      </c>
      <c r="C1156" s="449" t="s">
        <v>323</v>
      </c>
      <c r="D1156" s="178" t="s">
        <v>36</v>
      </c>
      <c r="E1156" s="274"/>
      <c r="F1156" s="274"/>
      <c r="G1156" s="17" t="s">
        <v>386</v>
      </c>
      <c r="H1156" s="338">
        <v>1500</v>
      </c>
      <c r="I1156" s="166">
        <f t="shared" ref="I1156:I1178" si="131">SUM(CQ1156:EO1156)</f>
        <v>1500</v>
      </c>
      <c r="J1156" s="475"/>
      <c r="K1156" s="475"/>
      <c r="L1156" s="697">
        <v>45126</v>
      </c>
      <c r="M1156" s="697">
        <v>45159</v>
      </c>
      <c r="N1156" s="475" t="s">
        <v>387</v>
      </c>
      <c r="O1156" s="370"/>
      <c r="P1156" s="370"/>
      <c r="Q1156" s="370"/>
      <c r="R1156" s="370"/>
      <c r="S1156" s="370"/>
      <c r="T1156" s="370"/>
      <c r="U1156" s="370"/>
      <c r="V1156" s="370"/>
      <c r="W1156" s="370"/>
      <c r="X1156" s="370"/>
      <c r="Y1156" s="370"/>
      <c r="Z1156" s="370"/>
      <c r="AA1156" s="370"/>
      <c r="AB1156" s="370"/>
      <c r="AC1156" s="370"/>
      <c r="AD1156" s="370"/>
      <c r="AE1156" s="370"/>
      <c r="AF1156" s="370"/>
      <c r="AG1156" s="370"/>
      <c r="AH1156" s="370"/>
      <c r="AI1156" s="370"/>
      <c r="AJ1156" s="370"/>
      <c r="AK1156" s="370"/>
      <c r="AL1156" s="370"/>
      <c r="AM1156" s="370"/>
      <c r="AN1156" s="370"/>
      <c r="AO1156" s="370"/>
      <c r="AP1156" s="370"/>
      <c r="AQ1156" s="370"/>
      <c r="AR1156" s="370"/>
      <c r="AS1156" s="370"/>
      <c r="AT1156" s="370"/>
      <c r="AU1156" s="370"/>
      <c r="AV1156" s="370"/>
      <c r="AW1156" s="370"/>
      <c r="AX1156" s="370"/>
      <c r="AY1156" s="370"/>
      <c r="AZ1156" s="370"/>
      <c r="BA1156" s="370"/>
      <c r="BB1156" s="370"/>
      <c r="BC1156" s="370"/>
      <c r="BD1156" s="370"/>
      <c r="BE1156" s="370"/>
      <c r="BF1156" s="370"/>
      <c r="BG1156" s="370"/>
      <c r="BH1156" s="370"/>
      <c r="BI1156" s="370"/>
      <c r="BJ1156" s="370"/>
      <c r="BK1156" s="370"/>
      <c r="BL1156" s="370"/>
      <c r="BM1156" s="370"/>
      <c r="BN1156" s="370"/>
      <c r="BO1156" s="370"/>
      <c r="BP1156" s="370"/>
      <c r="BQ1156" s="370"/>
      <c r="BR1156" s="370"/>
      <c r="BS1156" s="370"/>
      <c r="BT1156" s="370"/>
      <c r="BU1156" s="370"/>
      <c r="BV1156" s="370"/>
      <c r="BW1156" s="370"/>
      <c r="BX1156" s="370"/>
      <c r="BY1156" s="370"/>
      <c r="BZ1156" s="370"/>
      <c r="CA1156" s="370"/>
      <c r="CB1156" s="370"/>
      <c r="CC1156" s="370"/>
      <c r="CD1156" s="370"/>
      <c r="CE1156" s="370"/>
      <c r="CF1156" s="370"/>
      <c r="CW1156" s="513"/>
      <c r="DA1156" s="513"/>
      <c r="DE1156" s="338"/>
      <c r="EM1156" s="338">
        <v>700</v>
      </c>
      <c r="EO1156" s="338">
        <v>800</v>
      </c>
    </row>
    <row r="1157" spans="1:145" s="78" customFormat="1" ht="21.75" customHeight="1">
      <c r="A1157" s="339" t="s">
        <v>367</v>
      </c>
      <c r="B1157" s="449" t="s">
        <v>338</v>
      </c>
      <c r="C1157" s="449" t="s">
        <v>339</v>
      </c>
      <c r="D1157" s="178" t="s">
        <v>36</v>
      </c>
      <c r="E1157" s="274"/>
      <c r="F1157" s="274"/>
      <c r="G1157" s="17" t="s">
        <v>386</v>
      </c>
      <c r="H1157" s="338">
        <v>1800</v>
      </c>
      <c r="I1157" s="166">
        <f t="shared" si="131"/>
        <v>1800</v>
      </c>
      <c r="J1157" s="475"/>
      <c r="K1157" s="475"/>
      <c r="L1157" s="697">
        <v>45126</v>
      </c>
      <c r="M1157" s="697">
        <v>45159</v>
      </c>
      <c r="N1157" s="475" t="s">
        <v>387</v>
      </c>
      <c r="O1157" s="370"/>
      <c r="P1157" s="370"/>
      <c r="Q1157" s="370"/>
      <c r="R1157" s="370"/>
      <c r="S1157" s="370"/>
      <c r="T1157" s="370"/>
      <c r="U1157" s="370"/>
      <c r="V1157" s="370"/>
      <c r="W1157" s="370"/>
      <c r="X1157" s="370"/>
      <c r="Y1157" s="370"/>
      <c r="Z1157" s="370"/>
      <c r="AA1157" s="370"/>
      <c r="AB1157" s="370"/>
      <c r="AC1157" s="370"/>
      <c r="AD1157" s="370"/>
      <c r="AE1157" s="370"/>
      <c r="AF1157" s="370"/>
      <c r="AG1157" s="370"/>
      <c r="AH1157" s="370"/>
      <c r="AI1157" s="370"/>
      <c r="AJ1157" s="370"/>
      <c r="AK1157" s="370"/>
      <c r="AL1157" s="370"/>
      <c r="AM1157" s="370"/>
      <c r="AN1157" s="370"/>
      <c r="AO1157" s="370"/>
      <c r="AP1157" s="370"/>
      <c r="AQ1157" s="370"/>
      <c r="AR1157" s="370"/>
      <c r="AS1157" s="370"/>
      <c r="AT1157" s="370"/>
      <c r="AU1157" s="370"/>
      <c r="AV1157" s="370"/>
      <c r="AW1157" s="370"/>
      <c r="AX1157" s="370"/>
      <c r="AY1157" s="370"/>
      <c r="AZ1157" s="370"/>
      <c r="BA1157" s="370"/>
      <c r="BB1157" s="370"/>
      <c r="BC1157" s="370"/>
      <c r="BD1157" s="370"/>
      <c r="BE1157" s="370"/>
      <c r="BF1157" s="370"/>
      <c r="BG1157" s="370"/>
      <c r="BH1157" s="370"/>
      <c r="BI1157" s="370"/>
      <c r="BJ1157" s="370"/>
      <c r="BK1157" s="370"/>
      <c r="BL1157" s="370"/>
      <c r="BM1157" s="370"/>
      <c r="BN1157" s="370"/>
      <c r="BO1157" s="370"/>
      <c r="BP1157" s="370"/>
      <c r="BQ1157" s="370"/>
      <c r="BR1157" s="370"/>
      <c r="BS1157" s="370"/>
      <c r="BT1157" s="370"/>
      <c r="BU1157" s="370"/>
      <c r="BV1157" s="370"/>
      <c r="BW1157" s="370"/>
      <c r="BX1157" s="370"/>
      <c r="BY1157" s="370"/>
      <c r="BZ1157" s="370"/>
      <c r="CA1157" s="370"/>
      <c r="CB1157" s="370"/>
      <c r="CC1157" s="370"/>
      <c r="CD1157" s="370"/>
      <c r="CE1157" s="370"/>
      <c r="CF1157" s="370"/>
      <c r="CW1157" s="513"/>
      <c r="DA1157" s="513"/>
      <c r="DE1157" s="338"/>
      <c r="EM1157" s="338">
        <v>900</v>
      </c>
      <c r="EO1157" s="338">
        <v>900</v>
      </c>
    </row>
    <row r="1158" spans="1:145" s="78" customFormat="1" ht="21.75" customHeight="1">
      <c r="A1158" s="339" t="s">
        <v>367</v>
      </c>
      <c r="B1158" s="449" t="s">
        <v>313</v>
      </c>
      <c r="C1158" s="449" t="s">
        <v>314</v>
      </c>
      <c r="D1158" s="178" t="s">
        <v>36</v>
      </c>
      <c r="E1158" s="274"/>
      <c r="F1158" s="274"/>
      <c r="G1158" s="17" t="s">
        <v>386</v>
      </c>
      <c r="H1158" s="338">
        <v>2000</v>
      </c>
      <c r="I1158" s="166">
        <f t="shared" si="131"/>
        <v>2000</v>
      </c>
      <c r="J1158" s="475"/>
      <c r="K1158" s="475"/>
      <c r="L1158" s="697">
        <v>45126</v>
      </c>
      <c r="M1158" s="697">
        <v>45159</v>
      </c>
      <c r="N1158" s="475" t="s">
        <v>387</v>
      </c>
      <c r="O1158" s="370"/>
      <c r="P1158" s="370"/>
      <c r="Q1158" s="370"/>
      <c r="R1158" s="370"/>
      <c r="S1158" s="370"/>
      <c r="T1158" s="370"/>
      <c r="U1158" s="370"/>
      <c r="V1158" s="370"/>
      <c r="W1158" s="370"/>
      <c r="X1158" s="370"/>
      <c r="Y1158" s="370"/>
      <c r="Z1158" s="370"/>
      <c r="AA1158" s="370"/>
      <c r="AB1158" s="370"/>
      <c r="AC1158" s="370"/>
      <c r="AD1158" s="370"/>
      <c r="AE1158" s="370"/>
      <c r="AF1158" s="370"/>
      <c r="AG1158" s="370"/>
      <c r="AH1158" s="370"/>
      <c r="AI1158" s="370"/>
      <c r="AJ1158" s="370"/>
      <c r="AK1158" s="370"/>
      <c r="AL1158" s="370"/>
      <c r="AM1158" s="370"/>
      <c r="AN1158" s="370"/>
      <c r="AO1158" s="370"/>
      <c r="AP1158" s="370"/>
      <c r="AQ1158" s="370"/>
      <c r="AR1158" s="370"/>
      <c r="AS1158" s="370"/>
      <c r="AT1158" s="370"/>
      <c r="AU1158" s="370"/>
      <c r="AV1158" s="370"/>
      <c r="AW1158" s="370"/>
      <c r="AX1158" s="370"/>
      <c r="AY1158" s="370"/>
      <c r="AZ1158" s="370"/>
      <c r="BA1158" s="370"/>
      <c r="BB1158" s="370"/>
      <c r="BC1158" s="370"/>
      <c r="BD1158" s="370"/>
      <c r="BE1158" s="370"/>
      <c r="BF1158" s="370"/>
      <c r="BG1158" s="370"/>
      <c r="BH1158" s="370"/>
      <c r="BI1158" s="370"/>
      <c r="BJ1158" s="370"/>
      <c r="BK1158" s="370"/>
      <c r="BL1158" s="370"/>
      <c r="BM1158" s="370"/>
      <c r="BN1158" s="370"/>
      <c r="BO1158" s="370"/>
      <c r="BP1158" s="370"/>
      <c r="BQ1158" s="370"/>
      <c r="BR1158" s="370"/>
      <c r="BS1158" s="370"/>
      <c r="BT1158" s="370"/>
      <c r="BU1158" s="370"/>
      <c r="BV1158" s="370"/>
      <c r="BW1158" s="370"/>
      <c r="BX1158" s="370"/>
      <c r="BY1158" s="370"/>
      <c r="BZ1158" s="370"/>
      <c r="CA1158" s="370"/>
      <c r="CB1158" s="370"/>
      <c r="CC1158" s="370"/>
      <c r="CD1158" s="370"/>
      <c r="CE1158" s="370"/>
      <c r="CF1158" s="370"/>
      <c r="CW1158" s="513"/>
      <c r="DA1158" s="513"/>
      <c r="DE1158" s="338"/>
      <c r="EM1158" s="338">
        <v>1000</v>
      </c>
      <c r="EO1158" s="338">
        <v>1000</v>
      </c>
    </row>
    <row r="1159" spans="1:145" s="78" customFormat="1" ht="21.75" customHeight="1">
      <c r="A1159" s="339" t="s">
        <v>367</v>
      </c>
      <c r="B1159" s="449" t="s">
        <v>318</v>
      </c>
      <c r="C1159" s="449" t="s">
        <v>319</v>
      </c>
      <c r="D1159" s="178" t="s">
        <v>36</v>
      </c>
      <c r="E1159" s="274"/>
      <c r="F1159" s="274"/>
      <c r="G1159" s="17" t="s">
        <v>386</v>
      </c>
      <c r="H1159" s="338">
        <v>2500</v>
      </c>
      <c r="I1159" s="166">
        <f t="shared" si="131"/>
        <v>2500</v>
      </c>
      <c r="J1159" s="475"/>
      <c r="K1159" s="475"/>
      <c r="L1159" s="697">
        <v>45126</v>
      </c>
      <c r="M1159" s="697">
        <v>45159</v>
      </c>
      <c r="N1159" s="475" t="s">
        <v>387</v>
      </c>
      <c r="O1159" s="370"/>
      <c r="P1159" s="370"/>
      <c r="Q1159" s="370"/>
      <c r="R1159" s="370"/>
      <c r="S1159" s="370"/>
      <c r="T1159" s="370"/>
      <c r="U1159" s="370"/>
      <c r="V1159" s="370"/>
      <c r="W1159" s="370"/>
      <c r="X1159" s="370"/>
      <c r="Y1159" s="370"/>
      <c r="Z1159" s="370"/>
      <c r="AA1159" s="370"/>
      <c r="AB1159" s="370"/>
      <c r="AC1159" s="370"/>
      <c r="AD1159" s="370"/>
      <c r="AE1159" s="370"/>
      <c r="AF1159" s="370"/>
      <c r="AG1159" s="370"/>
      <c r="AH1159" s="370"/>
      <c r="AI1159" s="370"/>
      <c r="AJ1159" s="370"/>
      <c r="AK1159" s="370"/>
      <c r="AL1159" s="370"/>
      <c r="AM1159" s="370"/>
      <c r="AN1159" s="370"/>
      <c r="AO1159" s="370"/>
      <c r="AP1159" s="370"/>
      <c r="AQ1159" s="370"/>
      <c r="AR1159" s="370"/>
      <c r="AS1159" s="370"/>
      <c r="AT1159" s="370"/>
      <c r="AU1159" s="370"/>
      <c r="AV1159" s="370"/>
      <c r="AW1159" s="370"/>
      <c r="AX1159" s="370"/>
      <c r="AY1159" s="370"/>
      <c r="AZ1159" s="370"/>
      <c r="BA1159" s="370"/>
      <c r="BB1159" s="370"/>
      <c r="BC1159" s="370"/>
      <c r="BD1159" s="370"/>
      <c r="BE1159" s="370"/>
      <c r="BF1159" s="370"/>
      <c r="BG1159" s="370"/>
      <c r="BH1159" s="370"/>
      <c r="BI1159" s="370"/>
      <c r="BJ1159" s="370"/>
      <c r="BK1159" s="370"/>
      <c r="BL1159" s="370"/>
      <c r="BM1159" s="370"/>
      <c r="BN1159" s="370"/>
      <c r="BO1159" s="370"/>
      <c r="BP1159" s="370"/>
      <c r="BQ1159" s="370"/>
      <c r="BR1159" s="370"/>
      <c r="BS1159" s="370"/>
      <c r="BT1159" s="370"/>
      <c r="BU1159" s="370"/>
      <c r="BV1159" s="370"/>
      <c r="BW1159" s="370"/>
      <c r="BX1159" s="370"/>
      <c r="BY1159" s="370"/>
      <c r="BZ1159" s="370"/>
      <c r="CA1159" s="370"/>
      <c r="CB1159" s="370"/>
      <c r="CC1159" s="370"/>
      <c r="CD1159" s="370"/>
      <c r="CE1159" s="370"/>
      <c r="CF1159" s="370"/>
      <c r="CW1159" s="513"/>
      <c r="DA1159" s="513"/>
      <c r="DE1159" s="338"/>
      <c r="EM1159" s="338">
        <v>1000</v>
      </c>
      <c r="EO1159" s="338">
        <v>1500</v>
      </c>
    </row>
    <row r="1160" spans="1:145" s="78" customFormat="1" ht="21.75" customHeight="1">
      <c r="A1160" s="339" t="s">
        <v>367</v>
      </c>
      <c r="B1160" s="449" t="s">
        <v>320</v>
      </c>
      <c r="C1160" s="449" t="s">
        <v>321</v>
      </c>
      <c r="D1160" s="178" t="s">
        <v>36</v>
      </c>
      <c r="E1160" s="274"/>
      <c r="F1160" s="274"/>
      <c r="G1160" s="17" t="s">
        <v>386</v>
      </c>
      <c r="H1160" s="338">
        <v>500</v>
      </c>
      <c r="I1160" s="166">
        <f t="shared" si="131"/>
        <v>500</v>
      </c>
      <c r="J1160" s="475"/>
      <c r="K1160" s="475"/>
      <c r="L1160" s="697">
        <v>45126</v>
      </c>
      <c r="M1160" s="697">
        <v>45159</v>
      </c>
      <c r="N1160" s="475" t="s">
        <v>387</v>
      </c>
      <c r="O1160" s="370"/>
      <c r="P1160" s="370"/>
      <c r="Q1160" s="370"/>
      <c r="R1160" s="370"/>
      <c r="S1160" s="370"/>
      <c r="T1160" s="370"/>
      <c r="U1160" s="370"/>
      <c r="V1160" s="370"/>
      <c r="W1160" s="370"/>
      <c r="X1160" s="370"/>
      <c r="Y1160" s="370"/>
      <c r="Z1160" s="370"/>
      <c r="AA1160" s="370"/>
      <c r="AB1160" s="370"/>
      <c r="AC1160" s="370"/>
      <c r="AD1160" s="370"/>
      <c r="AE1160" s="370"/>
      <c r="AF1160" s="370"/>
      <c r="AG1160" s="370"/>
      <c r="AH1160" s="370"/>
      <c r="AI1160" s="370"/>
      <c r="AJ1160" s="370"/>
      <c r="AK1160" s="370"/>
      <c r="AL1160" s="370"/>
      <c r="AM1160" s="370"/>
      <c r="AN1160" s="370"/>
      <c r="AO1160" s="370"/>
      <c r="AP1160" s="370"/>
      <c r="AQ1160" s="370"/>
      <c r="AR1160" s="370"/>
      <c r="AS1160" s="370"/>
      <c r="AT1160" s="370"/>
      <c r="AU1160" s="370"/>
      <c r="AV1160" s="370"/>
      <c r="AW1160" s="370"/>
      <c r="AX1160" s="370"/>
      <c r="AY1160" s="370"/>
      <c r="AZ1160" s="370"/>
      <c r="BA1160" s="370"/>
      <c r="BB1160" s="370"/>
      <c r="BC1160" s="370"/>
      <c r="BD1160" s="370"/>
      <c r="BE1160" s="370"/>
      <c r="BF1160" s="370"/>
      <c r="BG1160" s="370"/>
      <c r="BH1160" s="370"/>
      <c r="BI1160" s="370"/>
      <c r="BJ1160" s="370"/>
      <c r="BK1160" s="370"/>
      <c r="BL1160" s="370"/>
      <c r="BM1160" s="370"/>
      <c r="BN1160" s="370"/>
      <c r="BO1160" s="370"/>
      <c r="BP1160" s="370"/>
      <c r="BQ1160" s="370"/>
      <c r="BR1160" s="370"/>
      <c r="BS1160" s="370"/>
      <c r="BT1160" s="370"/>
      <c r="BU1160" s="370"/>
      <c r="BV1160" s="370"/>
      <c r="BW1160" s="370"/>
      <c r="BX1160" s="370"/>
      <c r="BY1160" s="370"/>
      <c r="BZ1160" s="370"/>
      <c r="CA1160" s="370"/>
      <c r="CB1160" s="370"/>
      <c r="CC1160" s="370"/>
      <c r="CD1160" s="370"/>
      <c r="CE1160" s="370"/>
      <c r="CF1160" s="370"/>
      <c r="CW1160" s="513"/>
      <c r="DA1160" s="513"/>
      <c r="DE1160" s="338"/>
      <c r="EM1160" s="338">
        <v>200</v>
      </c>
      <c r="EO1160" s="338">
        <v>300</v>
      </c>
    </row>
    <row r="1161" spans="1:145" s="78" customFormat="1" ht="21.75" customHeight="1">
      <c r="A1161" s="339" t="s">
        <v>367</v>
      </c>
      <c r="B1161" s="338" t="s">
        <v>382</v>
      </c>
      <c r="C1161" s="338" t="s">
        <v>317</v>
      </c>
      <c r="D1161" s="178" t="s">
        <v>36</v>
      </c>
      <c r="E1161" s="274"/>
      <c r="F1161" s="274"/>
      <c r="G1161" s="17" t="s">
        <v>386</v>
      </c>
      <c r="H1161" s="338">
        <v>600</v>
      </c>
      <c r="I1161" s="166">
        <f t="shared" si="131"/>
        <v>600</v>
      </c>
      <c r="J1161" s="475"/>
      <c r="K1161" s="475"/>
      <c r="L1161" s="697">
        <v>45126</v>
      </c>
      <c r="M1161" s="697">
        <v>45159</v>
      </c>
      <c r="N1161" s="475" t="s">
        <v>387</v>
      </c>
      <c r="O1161" s="370"/>
      <c r="P1161" s="370"/>
      <c r="Q1161" s="370"/>
      <c r="R1161" s="370"/>
      <c r="S1161" s="370"/>
      <c r="T1161" s="370"/>
      <c r="U1161" s="370"/>
      <c r="V1161" s="370"/>
      <c r="W1161" s="370"/>
      <c r="X1161" s="370"/>
      <c r="Y1161" s="370"/>
      <c r="Z1161" s="370"/>
      <c r="AA1161" s="370"/>
      <c r="AB1161" s="370"/>
      <c r="AC1161" s="370"/>
      <c r="AD1161" s="370"/>
      <c r="AE1161" s="370"/>
      <c r="AF1161" s="370"/>
      <c r="AG1161" s="370"/>
      <c r="AH1161" s="370"/>
      <c r="AI1161" s="370"/>
      <c r="AJ1161" s="370"/>
      <c r="AK1161" s="370"/>
      <c r="AL1161" s="370"/>
      <c r="AM1161" s="370"/>
      <c r="AN1161" s="370"/>
      <c r="AO1161" s="370"/>
      <c r="AP1161" s="370"/>
      <c r="AQ1161" s="370"/>
      <c r="AR1161" s="370"/>
      <c r="AS1161" s="370"/>
      <c r="AT1161" s="370"/>
      <c r="AU1161" s="370"/>
      <c r="AV1161" s="370"/>
      <c r="AW1161" s="370"/>
      <c r="AX1161" s="370"/>
      <c r="AY1161" s="370"/>
      <c r="AZ1161" s="370"/>
      <c r="BA1161" s="370"/>
      <c r="BB1161" s="370"/>
      <c r="BC1161" s="370"/>
      <c r="BD1161" s="370"/>
      <c r="BE1161" s="370"/>
      <c r="BF1161" s="370"/>
      <c r="BG1161" s="370"/>
      <c r="BH1161" s="370"/>
      <c r="BI1161" s="370"/>
      <c r="BJ1161" s="370"/>
      <c r="BK1161" s="370"/>
      <c r="BL1161" s="370"/>
      <c r="BM1161" s="370"/>
      <c r="BN1161" s="370"/>
      <c r="BO1161" s="370"/>
      <c r="BP1161" s="370"/>
      <c r="BQ1161" s="370"/>
      <c r="BR1161" s="370"/>
      <c r="BS1161" s="370"/>
      <c r="BT1161" s="370"/>
      <c r="BU1161" s="370"/>
      <c r="BV1161" s="370"/>
      <c r="BW1161" s="370"/>
      <c r="BX1161" s="370"/>
      <c r="BY1161" s="370"/>
      <c r="BZ1161" s="370"/>
      <c r="CA1161" s="370"/>
      <c r="CB1161" s="370"/>
      <c r="CC1161" s="370"/>
      <c r="CD1161" s="370"/>
      <c r="CE1161" s="370"/>
      <c r="CF1161" s="370"/>
      <c r="CW1161" s="513"/>
      <c r="DA1161" s="513"/>
      <c r="DE1161" s="338"/>
      <c r="EM1161" s="338">
        <v>300</v>
      </c>
      <c r="EO1161" s="338">
        <v>300</v>
      </c>
    </row>
    <row r="1162" spans="1:145" s="78" customFormat="1" ht="21.75" customHeight="1">
      <c r="A1162" s="339" t="s">
        <v>367</v>
      </c>
      <c r="B1162" s="338" t="s">
        <v>324</v>
      </c>
      <c r="C1162" s="338" t="s">
        <v>325</v>
      </c>
      <c r="D1162" s="178" t="s">
        <v>36</v>
      </c>
      <c r="E1162" s="274"/>
      <c r="F1162" s="274"/>
      <c r="G1162" s="17" t="s">
        <v>386</v>
      </c>
      <c r="H1162" s="338">
        <v>400</v>
      </c>
      <c r="I1162" s="166">
        <f t="shared" si="131"/>
        <v>400</v>
      </c>
      <c r="J1162" s="475"/>
      <c r="K1162" s="475"/>
      <c r="L1162" s="697">
        <v>45126</v>
      </c>
      <c r="M1162" s="697">
        <v>45159</v>
      </c>
      <c r="N1162" s="475" t="s">
        <v>387</v>
      </c>
      <c r="O1162" s="370"/>
      <c r="P1162" s="370"/>
      <c r="Q1162" s="370"/>
      <c r="R1162" s="370"/>
      <c r="S1162" s="370"/>
      <c r="T1162" s="370"/>
      <c r="U1162" s="370"/>
      <c r="V1162" s="370"/>
      <c r="W1162" s="370"/>
      <c r="X1162" s="370"/>
      <c r="Y1162" s="370"/>
      <c r="Z1162" s="370"/>
      <c r="AA1162" s="370"/>
      <c r="AB1162" s="370"/>
      <c r="AC1162" s="370"/>
      <c r="AD1162" s="370"/>
      <c r="AE1162" s="370"/>
      <c r="AF1162" s="370"/>
      <c r="AG1162" s="370"/>
      <c r="AH1162" s="370"/>
      <c r="AI1162" s="370"/>
      <c r="AJ1162" s="370"/>
      <c r="AK1162" s="370"/>
      <c r="AL1162" s="370"/>
      <c r="AM1162" s="370"/>
      <c r="AN1162" s="370"/>
      <c r="AO1162" s="370"/>
      <c r="AP1162" s="370"/>
      <c r="AQ1162" s="370"/>
      <c r="AR1162" s="370"/>
      <c r="AS1162" s="370"/>
      <c r="AT1162" s="370"/>
      <c r="AU1162" s="370"/>
      <c r="AV1162" s="370"/>
      <c r="AW1162" s="370"/>
      <c r="AX1162" s="370"/>
      <c r="AY1162" s="370"/>
      <c r="AZ1162" s="370"/>
      <c r="BA1162" s="370"/>
      <c r="BB1162" s="370"/>
      <c r="BC1162" s="370"/>
      <c r="BD1162" s="370"/>
      <c r="BE1162" s="370"/>
      <c r="BF1162" s="370"/>
      <c r="BG1162" s="370"/>
      <c r="BH1162" s="370"/>
      <c r="BI1162" s="370"/>
      <c r="BJ1162" s="370"/>
      <c r="BK1162" s="370"/>
      <c r="BL1162" s="370"/>
      <c r="BM1162" s="370"/>
      <c r="BN1162" s="370"/>
      <c r="BO1162" s="370"/>
      <c r="BP1162" s="370"/>
      <c r="BQ1162" s="370"/>
      <c r="BR1162" s="370"/>
      <c r="BS1162" s="370"/>
      <c r="BT1162" s="370"/>
      <c r="BU1162" s="370"/>
      <c r="BV1162" s="370"/>
      <c r="BW1162" s="370"/>
      <c r="BX1162" s="370"/>
      <c r="BY1162" s="370"/>
      <c r="BZ1162" s="370"/>
      <c r="CA1162" s="370"/>
      <c r="CB1162" s="370"/>
      <c r="CC1162" s="370"/>
      <c r="CD1162" s="370"/>
      <c r="CE1162" s="370"/>
      <c r="CF1162" s="370"/>
      <c r="CW1162" s="513"/>
      <c r="DA1162" s="513"/>
      <c r="DE1162" s="338"/>
      <c r="EM1162" s="338">
        <v>200</v>
      </c>
      <c r="EO1162" s="338">
        <v>200</v>
      </c>
    </row>
    <row r="1163" spans="1:145" s="78" customFormat="1" ht="21.75" customHeight="1">
      <c r="A1163" s="339" t="s">
        <v>367</v>
      </c>
      <c r="B1163" s="338" t="s">
        <v>326</v>
      </c>
      <c r="C1163" s="338" t="s">
        <v>327</v>
      </c>
      <c r="D1163" s="178" t="s">
        <v>36</v>
      </c>
      <c r="E1163" s="274"/>
      <c r="F1163" s="274"/>
      <c r="G1163" s="17" t="s">
        <v>386</v>
      </c>
      <c r="H1163" s="338">
        <v>400</v>
      </c>
      <c r="I1163" s="166">
        <f t="shared" si="131"/>
        <v>400</v>
      </c>
      <c r="J1163" s="475"/>
      <c r="K1163" s="475"/>
      <c r="L1163" s="697">
        <v>45126</v>
      </c>
      <c r="M1163" s="697">
        <v>45159</v>
      </c>
      <c r="N1163" s="475" t="s">
        <v>387</v>
      </c>
      <c r="O1163" s="370"/>
      <c r="P1163" s="370"/>
      <c r="Q1163" s="370"/>
      <c r="R1163" s="370"/>
      <c r="S1163" s="370"/>
      <c r="T1163" s="370"/>
      <c r="U1163" s="370"/>
      <c r="V1163" s="370"/>
      <c r="W1163" s="370"/>
      <c r="X1163" s="370"/>
      <c r="Y1163" s="370"/>
      <c r="Z1163" s="370"/>
      <c r="AA1163" s="370"/>
      <c r="AB1163" s="370"/>
      <c r="AC1163" s="370"/>
      <c r="AD1163" s="370"/>
      <c r="AE1163" s="370"/>
      <c r="AF1163" s="370"/>
      <c r="AG1163" s="370"/>
      <c r="AH1163" s="370"/>
      <c r="AI1163" s="370"/>
      <c r="AJ1163" s="370"/>
      <c r="AK1163" s="370"/>
      <c r="AL1163" s="370"/>
      <c r="AM1163" s="370"/>
      <c r="AN1163" s="370"/>
      <c r="AO1163" s="370"/>
      <c r="AP1163" s="370"/>
      <c r="AQ1163" s="370"/>
      <c r="AR1163" s="370"/>
      <c r="AS1163" s="370"/>
      <c r="AT1163" s="370"/>
      <c r="AU1163" s="370"/>
      <c r="AV1163" s="370"/>
      <c r="AW1163" s="370"/>
      <c r="AX1163" s="370"/>
      <c r="AY1163" s="370"/>
      <c r="AZ1163" s="370"/>
      <c r="BA1163" s="370"/>
      <c r="BB1163" s="370"/>
      <c r="BC1163" s="370"/>
      <c r="BD1163" s="370"/>
      <c r="BE1163" s="370"/>
      <c r="BF1163" s="370"/>
      <c r="BG1163" s="370"/>
      <c r="BH1163" s="370"/>
      <c r="BI1163" s="370"/>
      <c r="BJ1163" s="370"/>
      <c r="BK1163" s="370"/>
      <c r="BL1163" s="370"/>
      <c r="BM1163" s="370"/>
      <c r="BN1163" s="370"/>
      <c r="BO1163" s="370"/>
      <c r="BP1163" s="370"/>
      <c r="BQ1163" s="370"/>
      <c r="BR1163" s="370"/>
      <c r="BS1163" s="370"/>
      <c r="BT1163" s="370"/>
      <c r="BU1163" s="370"/>
      <c r="BV1163" s="370"/>
      <c r="BW1163" s="370"/>
      <c r="BX1163" s="370"/>
      <c r="BY1163" s="370"/>
      <c r="BZ1163" s="370"/>
      <c r="CA1163" s="370"/>
      <c r="CB1163" s="370"/>
      <c r="CC1163" s="370"/>
      <c r="CD1163" s="370"/>
      <c r="CE1163" s="370"/>
      <c r="CF1163" s="370"/>
      <c r="CW1163" s="513"/>
      <c r="DA1163" s="513"/>
      <c r="DE1163" s="338"/>
      <c r="EM1163" s="338">
        <v>200</v>
      </c>
      <c r="EO1163" s="338">
        <v>200</v>
      </c>
    </row>
    <row r="1164" spans="1:145" s="78" customFormat="1" ht="21.75" customHeight="1">
      <c r="A1164" s="339" t="s">
        <v>367</v>
      </c>
      <c r="B1164" s="338" t="s">
        <v>328</v>
      </c>
      <c r="C1164" s="338" t="s">
        <v>329</v>
      </c>
      <c r="D1164" s="178" t="s">
        <v>36</v>
      </c>
      <c r="E1164" s="274"/>
      <c r="F1164" s="274"/>
      <c r="G1164" s="17" t="s">
        <v>386</v>
      </c>
      <c r="H1164" s="338">
        <v>3000</v>
      </c>
      <c r="I1164" s="166">
        <f t="shared" si="131"/>
        <v>3000</v>
      </c>
      <c r="J1164" s="475"/>
      <c r="K1164" s="475"/>
      <c r="L1164" s="697">
        <v>45126</v>
      </c>
      <c r="M1164" s="697">
        <v>45159</v>
      </c>
      <c r="N1164" s="475" t="s">
        <v>387</v>
      </c>
      <c r="O1164" s="370"/>
      <c r="P1164" s="370"/>
      <c r="Q1164" s="370"/>
      <c r="R1164" s="370"/>
      <c r="S1164" s="370"/>
      <c r="T1164" s="370"/>
      <c r="U1164" s="370"/>
      <c r="V1164" s="370"/>
      <c r="W1164" s="370"/>
      <c r="X1164" s="370"/>
      <c r="Y1164" s="370"/>
      <c r="Z1164" s="370"/>
      <c r="AA1164" s="370"/>
      <c r="AB1164" s="370"/>
      <c r="AC1164" s="370"/>
      <c r="AD1164" s="370"/>
      <c r="AE1164" s="370"/>
      <c r="AF1164" s="370"/>
      <c r="AG1164" s="370"/>
      <c r="AH1164" s="370"/>
      <c r="AI1164" s="370"/>
      <c r="AJ1164" s="370"/>
      <c r="AK1164" s="370"/>
      <c r="AL1164" s="370"/>
      <c r="AM1164" s="370"/>
      <c r="AN1164" s="370"/>
      <c r="AO1164" s="370"/>
      <c r="AP1164" s="370"/>
      <c r="AQ1164" s="370"/>
      <c r="AR1164" s="370"/>
      <c r="AS1164" s="370"/>
      <c r="AT1164" s="370"/>
      <c r="AU1164" s="370"/>
      <c r="AV1164" s="370"/>
      <c r="AW1164" s="370"/>
      <c r="AX1164" s="370"/>
      <c r="AY1164" s="370"/>
      <c r="AZ1164" s="370"/>
      <c r="BA1164" s="370"/>
      <c r="BB1164" s="370"/>
      <c r="BC1164" s="370"/>
      <c r="BD1164" s="370"/>
      <c r="BE1164" s="370"/>
      <c r="BF1164" s="370"/>
      <c r="BG1164" s="370"/>
      <c r="BH1164" s="370"/>
      <c r="BI1164" s="370"/>
      <c r="BJ1164" s="370"/>
      <c r="BK1164" s="370"/>
      <c r="BL1164" s="370"/>
      <c r="BM1164" s="370"/>
      <c r="BN1164" s="370"/>
      <c r="BO1164" s="370"/>
      <c r="BP1164" s="370"/>
      <c r="BQ1164" s="370"/>
      <c r="BR1164" s="370"/>
      <c r="BS1164" s="370"/>
      <c r="BT1164" s="370"/>
      <c r="BU1164" s="370"/>
      <c r="BV1164" s="370"/>
      <c r="BW1164" s="370"/>
      <c r="BX1164" s="370"/>
      <c r="BY1164" s="370"/>
      <c r="BZ1164" s="370"/>
      <c r="CA1164" s="370"/>
      <c r="CB1164" s="370"/>
      <c r="CC1164" s="370"/>
      <c r="CD1164" s="370"/>
      <c r="CE1164" s="370"/>
      <c r="CF1164" s="370"/>
      <c r="CW1164" s="513"/>
      <c r="DA1164" s="513"/>
      <c r="DE1164" s="338"/>
      <c r="EM1164" s="338">
        <v>1500</v>
      </c>
      <c r="EO1164" s="338">
        <v>1500</v>
      </c>
    </row>
    <row r="1165" spans="1:145" s="78" customFormat="1" ht="21.75" customHeight="1">
      <c r="A1165" s="339" t="s">
        <v>367</v>
      </c>
      <c r="B1165" s="338" t="s">
        <v>383</v>
      </c>
      <c r="C1165" s="338" t="s">
        <v>331</v>
      </c>
      <c r="D1165" s="178" t="s">
        <v>36</v>
      </c>
      <c r="E1165" s="274"/>
      <c r="F1165" s="274"/>
      <c r="G1165" s="17" t="s">
        <v>386</v>
      </c>
      <c r="H1165" s="338">
        <v>1500</v>
      </c>
      <c r="I1165" s="166">
        <f t="shared" si="131"/>
        <v>1500</v>
      </c>
      <c r="J1165" s="475"/>
      <c r="K1165" s="475"/>
      <c r="L1165" s="697">
        <v>45126</v>
      </c>
      <c r="M1165" s="697">
        <v>45159</v>
      </c>
      <c r="N1165" s="475" t="s">
        <v>387</v>
      </c>
      <c r="O1165" s="370"/>
      <c r="P1165" s="370"/>
      <c r="Q1165" s="370"/>
      <c r="R1165" s="370"/>
      <c r="S1165" s="370"/>
      <c r="T1165" s="370"/>
      <c r="U1165" s="370"/>
      <c r="V1165" s="370"/>
      <c r="W1165" s="370"/>
      <c r="X1165" s="370"/>
      <c r="Y1165" s="370"/>
      <c r="Z1165" s="370"/>
      <c r="AA1165" s="370"/>
      <c r="AB1165" s="370"/>
      <c r="AC1165" s="370"/>
      <c r="AD1165" s="370"/>
      <c r="AE1165" s="370"/>
      <c r="AF1165" s="370"/>
      <c r="AG1165" s="370"/>
      <c r="AH1165" s="370"/>
      <c r="AI1165" s="370"/>
      <c r="AJ1165" s="370"/>
      <c r="AK1165" s="370"/>
      <c r="AL1165" s="370"/>
      <c r="AM1165" s="370"/>
      <c r="AN1165" s="370"/>
      <c r="AO1165" s="370"/>
      <c r="AP1165" s="370"/>
      <c r="AQ1165" s="370"/>
      <c r="AR1165" s="370"/>
      <c r="AS1165" s="370"/>
      <c r="AT1165" s="370"/>
      <c r="AU1165" s="370"/>
      <c r="AV1165" s="370"/>
      <c r="AW1165" s="370"/>
      <c r="AX1165" s="370"/>
      <c r="AY1165" s="370"/>
      <c r="AZ1165" s="370"/>
      <c r="BA1165" s="370"/>
      <c r="BB1165" s="370"/>
      <c r="BC1165" s="370"/>
      <c r="BD1165" s="370"/>
      <c r="BE1165" s="370"/>
      <c r="BF1165" s="370"/>
      <c r="BG1165" s="370"/>
      <c r="BH1165" s="370"/>
      <c r="BI1165" s="370"/>
      <c r="BJ1165" s="370"/>
      <c r="BK1165" s="370"/>
      <c r="BL1165" s="370"/>
      <c r="BM1165" s="370"/>
      <c r="BN1165" s="370"/>
      <c r="BO1165" s="370"/>
      <c r="BP1165" s="370"/>
      <c r="BQ1165" s="370"/>
      <c r="BR1165" s="370"/>
      <c r="BS1165" s="370"/>
      <c r="BT1165" s="370"/>
      <c r="BU1165" s="370"/>
      <c r="BV1165" s="370"/>
      <c r="BW1165" s="370"/>
      <c r="BX1165" s="370"/>
      <c r="BY1165" s="370"/>
      <c r="BZ1165" s="370"/>
      <c r="CA1165" s="370"/>
      <c r="CB1165" s="370"/>
      <c r="CC1165" s="370"/>
      <c r="CD1165" s="370"/>
      <c r="CE1165" s="370"/>
      <c r="CF1165" s="370"/>
      <c r="CW1165" s="513"/>
      <c r="DA1165" s="513"/>
      <c r="DE1165" s="338"/>
      <c r="EM1165" s="338">
        <v>800</v>
      </c>
      <c r="EO1165" s="338">
        <v>700</v>
      </c>
    </row>
    <row r="1166" spans="1:145" s="78" customFormat="1" ht="21.75" customHeight="1">
      <c r="A1166" s="339" t="s">
        <v>367</v>
      </c>
      <c r="B1166" s="338" t="s">
        <v>384</v>
      </c>
      <c r="C1166" s="338" t="s">
        <v>333</v>
      </c>
      <c r="D1166" s="178" t="s">
        <v>36</v>
      </c>
      <c r="E1166" s="274"/>
      <c r="F1166" s="274"/>
      <c r="G1166" s="17" t="s">
        <v>386</v>
      </c>
      <c r="H1166" s="338">
        <v>1000</v>
      </c>
      <c r="I1166" s="166">
        <f t="shared" si="131"/>
        <v>1000</v>
      </c>
      <c r="J1166" s="475"/>
      <c r="K1166" s="475"/>
      <c r="L1166" s="697">
        <v>45126</v>
      </c>
      <c r="M1166" s="697">
        <v>45159</v>
      </c>
      <c r="N1166" s="475" t="s">
        <v>387</v>
      </c>
      <c r="O1166" s="370"/>
      <c r="P1166" s="370"/>
      <c r="Q1166" s="370"/>
      <c r="R1166" s="370"/>
      <c r="S1166" s="370"/>
      <c r="T1166" s="370"/>
      <c r="U1166" s="370"/>
      <c r="V1166" s="370"/>
      <c r="W1166" s="370"/>
      <c r="X1166" s="370"/>
      <c r="Y1166" s="370"/>
      <c r="Z1166" s="370"/>
      <c r="AA1166" s="370"/>
      <c r="AB1166" s="370"/>
      <c r="AC1166" s="370"/>
      <c r="AD1166" s="370"/>
      <c r="AE1166" s="370"/>
      <c r="AF1166" s="370"/>
      <c r="AG1166" s="370"/>
      <c r="AH1166" s="370"/>
      <c r="AI1166" s="370"/>
      <c r="AJ1166" s="370"/>
      <c r="AK1166" s="370"/>
      <c r="AL1166" s="370"/>
      <c r="AM1166" s="370"/>
      <c r="AN1166" s="370"/>
      <c r="AO1166" s="370"/>
      <c r="AP1166" s="370"/>
      <c r="AQ1166" s="370"/>
      <c r="AR1166" s="370"/>
      <c r="AS1166" s="370"/>
      <c r="AT1166" s="370"/>
      <c r="AU1166" s="370"/>
      <c r="AV1166" s="370"/>
      <c r="AW1166" s="370"/>
      <c r="AX1166" s="370"/>
      <c r="AY1166" s="370"/>
      <c r="AZ1166" s="370"/>
      <c r="BA1166" s="370"/>
      <c r="BB1166" s="370"/>
      <c r="BC1166" s="370"/>
      <c r="BD1166" s="370"/>
      <c r="BE1166" s="370"/>
      <c r="BF1166" s="370"/>
      <c r="BG1166" s="370"/>
      <c r="BH1166" s="370"/>
      <c r="BI1166" s="370"/>
      <c r="BJ1166" s="370"/>
      <c r="BK1166" s="370"/>
      <c r="BL1166" s="370"/>
      <c r="BM1166" s="370"/>
      <c r="BN1166" s="370"/>
      <c r="BO1166" s="370"/>
      <c r="BP1166" s="370"/>
      <c r="BQ1166" s="370"/>
      <c r="BR1166" s="370"/>
      <c r="BS1166" s="370"/>
      <c r="BT1166" s="370"/>
      <c r="BU1166" s="370"/>
      <c r="BV1166" s="370"/>
      <c r="BW1166" s="370"/>
      <c r="BX1166" s="370"/>
      <c r="BY1166" s="370"/>
      <c r="BZ1166" s="370"/>
      <c r="CA1166" s="370"/>
      <c r="CB1166" s="370"/>
      <c r="CC1166" s="370"/>
      <c r="CD1166" s="370"/>
      <c r="CE1166" s="370"/>
      <c r="CF1166" s="370"/>
      <c r="CW1166" s="513"/>
      <c r="DA1166" s="513"/>
      <c r="DE1166" s="338"/>
      <c r="EM1166" s="338">
        <v>500</v>
      </c>
      <c r="EO1166" s="338">
        <v>500</v>
      </c>
    </row>
    <row r="1167" spans="1:145" s="78" customFormat="1" ht="21.75" customHeight="1">
      <c r="A1167" s="339" t="s">
        <v>367</v>
      </c>
      <c r="B1167" s="338" t="s">
        <v>334</v>
      </c>
      <c r="C1167" s="338" t="s">
        <v>335</v>
      </c>
      <c r="D1167" s="178" t="s">
        <v>36</v>
      </c>
      <c r="E1167" s="274"/>
      <c r="F1167" s="274"/>
      <c r="G1167" s="17" t="s">
        <v>386</v>
      </c>
      <c r="H1167" s="338">
        <v>600</v>
      </c>
      <c r="I1167" s="166">
        <f t="shared" si="131"/>
        <v>600</v>
      </c>
      <c r="J1167" s="475"/>
      <c r="K1167" s="475"/>
      <c r="L1167" s="697">
        <v>45126</v>
      </c>
      <c r="M1167" s="697">
        <v>45159</v>
      </c>
      <c r="N1167" s="475" t="s">
        <v>387</v>
      </c>
      <c r="O1167" s="370"/>
      <c r="P1167" s="370"/>
      <c r="Q1167" s="370"/>
      <c r="R1167" s="370"/>
      <c r="S1167" s="370"/>
      <c r="T1167" s="370"/>
      <c r="U1167" s="370"/>
      <c r="V1167" s="370"/>
      <c r="W1167" s="370"/>
      <c r="X1167" s="370"/>
      <c r="Y1167" s="370"/>
      <c r="Z1167" s="370"/>
      <c r="AA1167" s="370"/>
      <c r="AB1167" s="370"/>
      <c r="AC1167" s="370"/>
      <c r="AD1167" s="370"/>
      <c r="AE1167" s="370"/>
      <c r="AF1167" s="370"/>
      <c r="AG1167" s="370"/>
      <c r="AH1167" s="370"/>
      <c r="AI1167" s="370"/>
      <c r="AJ1167" s="370"/>
      <c r="AK1167" s="370"/>
      <c r="AL1167" s="370"/>
      <c r="AM1167" s="370"/>
      <c r="AN1167" s="370"/>
      <c r="AO1167" s="370"/>
      <c r="AP1167" s="370"/>
      <c r="AQ1167" s="370"/>
      <c r="AR1167" s="370"/>
      <c r="AS1167" s="370"/>
      <c r="AT1167" s="370"/>
      <c r="AU1167" s="370"/>
      <c r="AV1167" s="370"/>
      <c r="AW1167" s="370"/>
      <c r="AX1167" s="370"/>
      <c r="AY1167" s="370"/>
      <c r="AZ1167" s="370"/>
      <c r="BA1167" s="370"/>
      <c r="BB1167" s="370"/>
      <c r="BC1167" s="370"/>
      <c r="BD1167" s="370"/>
      <c r="BE1167" s="370"/>
      <c r="BF1167" s="370"/>
      <c r="BG1167" s="370"/>
      <c r="BH1167" s="370"/>
      <c r="BI1167" s="370"/>
      <c r="BJ1167" s="370"/>
      <c r="BK1167" s="370"/>
      <c r="BL1167" s="370"/>
      <c r="BM1167" s="370"/>
      <c r="BN1167" s="370"/>
      <c r="BO1167" s="370"/>
      <c r="BP1167" s="370"/>
      <c r="BQ1167" s="370"/>
      <c r="BR1167" s="370"/>
      <c r="BS1167" s="370"/>
      <c r="BT1167" s="370"/>
      <c r="BU1167" s="370"/>
      <c r="BV1167" s="370"/>
      <c r="BW1167" s="370"/>
      <c r="BX1167" s="370"/>
      <c r="BY1167" s="370"/>
      <c r="BZ1167" s="370"/>
      <c r="CA1167" s="370"/>
      <c r="CB1167" s="370"/>
      <c r="CC1167" s="370"/>
      <c r="CD1167" s="370"/>
      <c r="CE1167" s="370"/>
      <c r="CF1167" s="370"/>
      <c r="CW1167" s="513"/>
      <c r="DA1167" s="513"/>
      <c r="DE1167" s="338"/>
      <c r="EM1167" s="338">
        <v>300</v>
      </c>
      <c r="EO1167" s="338">
        <v>300</v>
      </c>
    </row>
    <row r="1168" spans="1:145" s="78" customFormat="1" ht="21.75" customHeight="1">
      <c r="A1168" s="339" t="s">
        <v>367</v>
      </c>
      <c r="B1168" s="338" t="s">
        <v>336</v>
      </c>
      <c r="C1168" s="338" t="s">
        <v>337</v>
      </c>
      <c r="D1168" s="178" t="s">
        <v>36</v>
      </c>
      <c r="E1168" s="274"/>
      <c r="F1168" s="274"/>
      <c r="G1168" s="17" t="s">
        <v>386</v>
      </c>
      <c r="H1168" s="338">
        <v>500</v>
      </c>
      <c r="I1168" s="166">
        <f t="shared" si="131"/>
        <v>500</v>
      </c>
      <c r="J1168" s="475"/>
      <c r="K1168" s="475"/>
      <c r="L1168" s="697">
        <v>45126</v>
      </c>
      <c r="M1168" s="697">
        <v>45159</v>
      </c>
      <c r="N1168" s="475" t="s">
        <v>387</v>
      </c>
      <c r="O1168" s="370"/>
      <c r="P1168" s="370"/>
      <c r="Q1168" s="370"/>
      <c r="R1168" s="370"/>
      <c r="S1168" s="370"/>
      <c r="T1168" s="370"/>
      <c r="U1168" s="370"/>
      <c r="V1168" s="370"/>
      <c r="W1168" s="370"/>
      <c r="X1168" s="370"/>
      <c r="Y1168" s="370"/>
      <c r="Z1168" s="370"/>
      <c r="AA1168" s="370"/>
      <c r="AB1168" s="370"/>
      <c r="AC1168" s="370"/>
      <c r="AD1168" s="370"/>
      <c r="AE1168" s="370"/>
      <c r="AF1168" s="370"/>
      <c r="AG1168" s="370"/>
      <c r="AH1168" s="370"/>
      <c r="AI1168" s="370"/>
      <c r="AJ1168" s="370"/>
      <c r="AK1168" s="370"/>
      <c r="AL1168" s="370"/>
      <c r="AM1168" s="370"/>
      <c r="AN1168" s="370"/>
      <c r="AO1168" s="370"/>
      <c r="AP1168" s="370"/>
      <c r="AQ1168" s="370"/>
      <c r="AR1168" s="370"/>
      <c r="AS1168" s="370"/>
      <c r="AT1168" s="370"/>
      <c r="AU1168" s="370"/>
      <c r="AV1168" s="370"/>
      <c r="AW1168" s="370"/>
      <c r="AX1168" s="370"/>
      <c r="AY1168" s="370"/>
      <c r="AZ1168" s="370"/>
      <c r="BA1168" s="370"/>
      <c r="BB1168" s="370"/>
      <c r="BC1168" s="370"/>
      <c r="BD1168" s="370"/>
      <c r="BE1168" s="370"/>
      <c r="BF1168" s="370"/>
      <c r="BG1168" s="370"/>
      <c r="BH1168" s="370"/>
      <c r="BI1168" s="370"/>
      <c r="BJ1168" s="370"/>
      <c r="BK1168" s="370"/>
      <c r="BL1168" s="370"/>
      <c r="BM1168" s="370"/>
      <c r="BN1168" s="370"/>
      <c r="BO1168" s="370"/>
      <c r="BP1168" s="370"/>
      <c r="BQ1168" s="370"/>
      <c r="BR1168" s="370"/>
      <c r="BS1168" s="370"/>
      <c r="BT1168" s="370"/>
      <c r="BU1168" s="370"/>
      <c r="BV1168" s="370"/>
      <c r="BW1168" s="370"/>
      <c r="BX1168" s="370"/>
      <c r="BY1168" s="370"/>
      <c r="BZ1168" s="370"/>
      <c r="CA1168" s="370"/>
      <c r="CB1168" s="370"/>
      <c r="CC1168" s="370"/>
      <c r="CD1168" s="370"/>
      <c r="CE1168" s="370"/>
      <c r="CF1168" s="370"/>
      <c r="CW1168" s="513"/>
      <c r="DA1168" s="513"/>
      <c r="DE1168" s="338"/>
      <c r="EM1168" s="338">
        <v>300</v>
      </c>
      <c r="EO1168" s="338">
        <v>200</v>
      </c>
    </row>
    <row r="1169" spans="1:162" s="78" customFormat="1" ht="21.75" customHeight="1">
      <c r="A1169" s="339" t="s">
        <v>367</v>
      </c>
      <c r="B1169" s="338" t="s">
        <v>353</v>
      </c>
      <c r="C1169" s="338" t="s">
        <v>352</v>
      </c>
      <c r="D1169" s="178" t="s">
        <v>36</v>
      </c>
      <c r="E1169" s="274"/>
      <c r="F1169" s="274"/>
      <c r="G1169" s="17" t="s">
        <v>386</v>
      </c>
      <c r="H1169" s="341">
        <v>500</v>
      </c>
      <c r="I1169" s="166">
        <f t="shared" si="131"/>
        <v>500</v>
      </c>
      <c r="J1169" s="475"/>
      <c r="K1169" s="475"/>
      <c r="L1169" s="697">
        <v>45126</v>
      </c>
      <c r="M1169" s="697">
        <v>45159</v>
      </c>
      <c r="N1169" s="475" t="s">
        <v>387</v>
      </c>
      <c r="O1169" s="370"/>
      <c r="P1169" s="370"/>
      <c r="Q1169" s="370"/>
      <c r="R1169" s="370"/>
      <c r="S1169" s="370"/>
      <c r="T1169" s="370"/>
      <c r="U1169" s="370"/>
      <c r="V1169" s="370"/>
      <c r="W1169" s="370"/>
      <c r="X1169" s="370"/>
      <c r="Y1169" s="370"/>
      <c r="Z1169" s="370"/>
      <c r="AA1169" s="370"/>
      <c r="AB1169" s="370"/>
      <c r="AC1169" s="370"/>
      <c r="AD1169" s="370"/>
      <c r="AE1169" s="370"/>
      <c r="AF1169" s="370"/>
      <c r="AG1169" s="370"/>
      <c r="AH1169" s="370"/>
      <c r="AI1169" s="370"/>
      <c r="AJ1169" s="370"/>
      <c r="AK1169" s="370"/>
      <c r="AL1169" s="370"/>
      <c r="AM1169" s="370"/>
      <c r="AN1169" s="370"/>
      <c r="AO1169" s="370"/>
      <c r="AP1169" s="370"/>
      <c r="AQ1169" s="370"/>
      <c r="AR1169" s="370"/>
      <c r="AS1169" s="370"/>
      <c r="AT1169" s="370"/>
      <c r="AU1169" s="370"/>
      <c r="AV1169" s="370"/>
      <c r="AW1169" s="370"/>
      <c r="AX1169" s="370"/>
      <c r="AY1169" s="370"/>
      <c r="AZ1169" s="370"/>
      <c r="BA1169" s="370"/>
      <c r="BB1169" s="370"/>
      <c r="BC1169" s="370"/>
      <c r="BD1169" s="370"/>
      <c r="BE1169" s="370"/>
      <c r="BF1169" s="370"/>
      <c r="BG1169" s="370"/>
      <c r="BH1169" s="370"/>
      <c r="BI1169" s="370"/>
      <c r="BJ1169" s="370"/>
      <c r="BK1169" s="370"/>
      <c r="BL1169" s="370"/>
      <c r="BM1169" s="370"/>
      <c r="BN1169" s="370"/>
      <c r="BO1169" s="370"/>
      <c r="BP1169" s="370"/>
      <c r="BQ1169" s="370"/>
      <c r="BR1169" s="370"/>
      <c r="BS1169" s="370"/>
      <c r="BT1169" s="370"/>
      <c r="BU1169" s="370"/>
      <c r="BV1169" s="370"/>
      <c r="BW1169" s="370"/>
      <c r="BX1169" s="370"/>
      <c r="BY1169" s="370"/>
      <c r="BZ1169" s="370"/>
      <c r="CA1169" s="370"/>
      <c r="CB1169" s="370"/>
      <c r="CC1169" s="370"/>
      <c r="CD1169" s="370"/>
      <c r="CE1169" s="370"/>
      <c r="CF1169" s="370"/>
      <c r="CW1169" s="513"/>
      <c r="DA1169" s="513"/>
      <c r="DE1169" s="338"/>
      <c r="EM1169" s="338">
        <v>300</v>
      </c>
      <c r="EO1169" s="338">
        <v>200</v>
      </c>
    </row>
    <row r="1170" spans="1:162" s="78" customFormat="1" ht="21.75" customHeight="1">
      <c r="A1170" s="339" t="s">
        <v>367</v>
      </c>
      <c r="B1170" s="338" t="s">
        <v>58</v>
      </c>
      <c r="C1170" s="338" t="s">
        <v>59</v>
      </c>
      <c r="D1170" s="178" t="s">
        <v>36</v>
      </c>
      <c r="E1170" s="274"/>
      <c r="F1170" s="274"/>
      <c r="G1170" s="17" t="s">
        <v>386</v>
      </c>
      <c r="H1170" s="696"/>
      <c r="I1170" s="166">
        <f t="shared" si="131"/>
        <v>0</v>
      </c>
      <c r="J1170" s="475"/>
      <c r="K1170" s="475"/>
      <c r="L1170" s="697">
        <v>45126</v>
      </c>
      <c r="M1170" s="697">
        <v>45159</v>
      </c>
      <c r="N1170" s="475" t="s">
        <v>387</v>
      </c>
      <c r="O1170" s="370"/>
      <c r="P1170" s="370"/>
      <c r="Q1170" s="370"/>
      <c r="R1170" s="370"/>
      <c r="S1170" s="370"/>
      <c r="T1170" s="370"/>
      <c r="U1170" s="370"/>
      <c r="V1170" s="370"/>
      <c r="W1170" s="370"/>
      <c r="X1170" s="370"/>
      <c r="Y1170" s="370"/>
      <c r="Z1170" s="370"/>
      <c r="AA1170" s="370"/>
      <c r="AB1170" s="370"/>
      <c r="AC1170" s="370"/>
      <c r="AD1170" s="370"/>
      <c r="AE1170" s="370"/>
      <c r="AF1170" s="370"/>
      <c r="AG1170" s="370"/>
      <c r="AH1170" s="370"/>
      <c r="AI1170" s="370"/>
      <c r="AJ1170" s="370"/>
      <c r="AK1170" s="370"/>
      <c r="AL1170" s="370"/>
      <c r="AM1170" s="370"/>
      <c r="AN1170" s="370"/>
      <c r="AO1170" s="370"/>
      <c r="AP1170" s="370"/>
      <c r="AQ1170" s="370"/>
      <c r="AR1170" s="370"/>
      <c r="AS1170" s="370"/>
      <c r="AT1170" s="370"/>
      <c r="AU1170" s="370"/>
      <c r="AV1170" s="370"/>
      <c r="AW1170" s="370"/>
      <c r="AX1170" s="370"/>
      <c r="AY1170" s="370"/>
      <c r="AZ1170" s="370"/>
      <c r="BA1170" s="370"/>
      <c r="BB1170" s="370"/>
      <c r="BC1170" s="370"/>
      <c r="BD1170" s="370"/>
      <c r="BE1170" s="370"/>
      <c r="BF1170" s="370"/>
      <c r="BG1170" s="370"/>
      <c r="BH1170" s="370"/>
      <c r="BI1170" s="370"/>
      <c r="BJ1170" s="370"/>
      <c r="BK1170" s="370"/>
      <c r="BL1170" s="370"/>
      <c r="BM1170" s="370"/>
      <c r="BN1170" s="370"/>
      <c r="BO1170" s="370"/>
      <c r="BP1170" s="370"/>
      <c r="BQ1170" s="370"/>
      <c r="BR1170" s="370"/>
      <c r="BS1170" s="370"/>
      <c r="BT1170" s="370"/>
      <c r="BU1170" s="370"/>
      <c r="BV1170" s="370"/>
      <c r="BW1170" s="370"/>
      <c r="BX1170" s="370"/>
      <c r="BY1170" s="370"/>
      <c r="BZ1170" s="370"/>
      <c r="CA1170" s="370"/>
      <c r="CB1170" s="370"/>
      <c r="CC1170" s="370"/>
      <c r="CD1170" s="370"/>
      <c r="CE1170" s="370"/>
      <c r="CF1170" s="370"/>
      <c r="CW1170" s="513"/>
      <c r="DA1170" s="513"/>
      <c r="DE1170" s="338"/>
    </row>
    <row r="1171" spans="1:162" s="78" customFormat="1" ht="21.75" customHeight="1">
      <c r="A1171" s="339" t="s">
        <v>367</v>
      </c>
      <c r="B1171" s="338" t="s">
        <v>340</v>
      </c>
      <c r="C1171" s="338" t="s">
        <v>341</v>
      </c>
      <c r="D1171" s="178" t="s">
        <v>36</v>
      </c>
      <c r="E1171" s="274"/>
      <c r="F1171" s="274"/>
      <c r="G1171" s="17" t="s">
        <v>388</v>
      </c>
      <c r="H1171" s="696"/>
      <c r="I1171" s="166">
        <f t="shared" si="131"/>
        <v>0</v>
      </c>
      <c r="J1171" s="475"/>
      <c r="K1171" s="475"/>
      <c r="L1171" s="697">
        <v>45126</v>
      </c>
      <c r="M1171" s="697">
        <v>45159</v>
      </c>
      <c r="N1171" s="475" t="s">
        <v>387</v>
      </c>
      <c r="O1171" s="370"/>
      <c r="P1171" s="370"/>
      <c r="Q1171" s="370"/>
      <c r="R1171" s="370"/>
      <c r="S1171" s="370"/>
      <c r="T1171" s="370"/>
      <c r="U1171" s="370"/>
      <c r="V1171" s="370"/>
      <c r="W1171" s="370"/>
      <c r="X1171" s="370"/>
      <c r="Y1171" s="370"/>
      <c r="Z1171" s="370"/>
      <c r="AA1171" s="370"/>
      <c r="AB1171" s="370"/>
      <c r="AC1171" s="370"/>
      <c r="AD1171" s="370"/>
      <c r="AE1171" s="370"/>
      <c r="AF1171" s="370"/>
      <c r="AG1171" s="370"/>
      <c r="AH1171" s="370"/>
      <c r="AI1171" s="370"/>
      <c r="AJ1171" s="370"/>
      <c r="AK1171" s="370"/>
      <c r="AL1171" s="370"/>
      <c r="AM1171" s="370"/>
      <c r="AN1171" s="370"/>
      <c r="AO1171" s="370"/>
      <c r="AP1171" s="370"/>
      <c r="AQ1171" s="370"/>
      <c r="AR1171" s="370"/>
      <c r="AS1171" s="370"/>
      <c r="AT1171" s="370"/>
      <c r="AU1171" s="370"/>
      <c r="AV1171" s="370"/>
      <c r="AW1171" s="370"/>
      <c r="AX1171" s="370"/>
      <c r="AY1171" s="370"/>
      <c r="AZ1171" s="370"/>
      <c r="BA1171" s="370"/>
      <c r="BB1171" s="370"/>
      <c r="BC1171" s="370"/>
      <c r="BD1171" s="370"/>
      <c r="BE1171" s="370"/>
      <c r="BF1171" s="370"/>
      <c r="BG1171" s="370"/>
      <c r="BH1171" s="370"/>
      <c r="BI1171" s="370"/>
      <c r="BJ1171" s="370"/>
      <c r="BK1171" s="370"/>
      <c r="BL1171" s="370"/>
      <c r="BM1171" s="370"/>
      <c r="BN1171" s="370"/>
      <c r="BO1171" s="370"/>
      <c r="BP1171" s="370"/>
      <c r="BQ1171" s="370"/>
      <c r="BR1171" s="370"/>
      <c r="BS1171" s="370"/>
      <c r="BT1171" s="370"/>
      <c r="BU1171" s="370"/>
      <c r="BV1171" s="370"/>
      <c r="BW1171" s="370"/>
      <c r="BX1171" s="370"/>
      <c r="BY1171" s="370"/>
      <c r="BZ1171" s="370"/>
      <c r="CA1171" s="370"/>
      <c r="CB1171" s="370"/>
      <c r="CC1171" s="370"/>
      <c r="CD1171" s="370"/>
      <c r="CE1171" s="370"/>
      <c r="CF1171" s="370"/>
      <c r="CW1171" s="513"/>
      <c r="DA1171" s="513"/>
      <c r="DE1171" s="338"/>
    </row>
    <row r="1172" spans="1:162" s="78" customFormat="1" ht="21.75" customHeight="1">
      <c r="A1172" s="339" t="s">
        <v>367</v>
      </c>
      <c r="B1172" s="338" t="s">
        <v>356</v>
      </c>
      <c r="C1172" s="338" t="s">
        <v>355</v>
      </c>
      <c r="D1172" s="178" t="s">
        <v>36</v>
      </c>
      <c r="E1172" s="274"/>
      <c r="F1172" s="274"/>
      <c r="G1172" s="17" t="s">
        <v>388</v>
      </c>
      <c r="H1172" s="696"/>
      <c r="I1172" s="166">
        <f t="shared" si="131"/>
        <v>0</v>
      </c>
      <c r="J1172" s="475"/>
      <c r="K1172" s="475"/>
      <c r="L1172" s="697">
        <v>45126</v>
      </c>
      <c r="M1172" s="697">
        <v>45159</v>
      </c>
      <c r="N1172" s="475" t="s">
        <v>387</v>
      </c>
      <c r="O1172" s="370"/>
      <c r="P1172" s="370"/>
      <c r="Q1172" s="370"/>
      <c r="R1172" s="370"/>
      <c r="S1172" s="370"/>
      <c r="T1172" s="370"/>
      <c r="U1172" s="370"/>
      <c r="V1172" s="370"/>
      <c r="W1172" s="370"/>
      <c r="X1172" s="370"/>
      <c r="Y1172" s="370"/>
      <c r="Z1172" s="370"/>
      <c r="AA1172" s="370"/>
      <c r="AB1172" s="370"/>
      <c r="AC1172" s="370"/>
      <c r="AD1172" s="370"/>
      <c r="AE1172" s="370"/>
      <c r="AF1172" s="370"/>
      <c r="AG1172" s="370"/>
      <c r="AH1172" s="370"/>
      <c r="AI1172" s="370"/>
      <c r="AJ1172" s="370"/>
      <c r="AK1172" s="370"/>
      <c r="AL1172" s="370"/>
      <c r="AM1172" s="370"/>
      <c r="AN1172" s="370"/>
      <c r="AO1172" s="370"/>
      <c r="AP1172" s="370"/>
      <c r="AQ1172" s="370"/>
      <c r="AR1172" s="370"/>
      <c r="AS1172" s="370"/>
      <c r="AT1172" s="370"/>
      <c r="AU1172" s="370"/>
      <c r="AV1172" s="370"/>
      <c r="AW1172" s="370"/>
      <c r="AX1172" s="370"/>
      <c r="AY1172" s="370"/>
      <c r="AZ1172" s="370"/>
      <c r="BA1172" s="370"/>
      <c r="BB1172" s="370"/>
      <c r="BC1172" s="370"/>
      <c r="BD1172" s="370"/>
      <c r="BE1172" s="370"/>
      <c r="BF1172" s="370"/>
      <c r="BG1172" s="370"/>
      <c r="BH1172" s="370"/>
      <c r="BI1172" s="370"/>
      <c r="BJ1172" s="370"/>
      <c r="BK1172" s="370"/>
      <c r="BL1172" s="370"/>
      <c r="BM1172" s="370"/>
      <c r="BN1172" s="370"/>
      <c r="BO1172" s="370"/>
      <c r="BP1172" s="370"/>
      <c r="BQ1172" s="370"/>
      <c r="BR1172" s="370"/>
      <c r="BS1172" s="370"/>
      <c r="BT1172" s="370"/>
      <c r="BU1172" s="370"/>
      <c r="BV1172" s="370"/>
      <c r="BW1172" s="370"/>
      <c r="BX1172" s="370"/>
      <c r="BY1172" s="370"/>
      <c r="BZ1172" s="370"/>
      <c r="CA1172" s="370"/>
      <c r="CB1172" s="370"/>
      <c r="CC1172" s="370"/>
      <c r="CD1172" s="370"/>
      <c r="CE1172" s="370"/>
      <c r="CF1172" s="370"/>
      <c r="CW1172" s="513"/>
      <c r="DA1172" s="513"/>
      <c r="DE1172" s="338"/>
    </row>
    <row r="1173" spans="1:162" s="78" customFormat="1" ht="21.75" customHeight="1">
      <c r="A1173" s="339" t="s">
        <v>367</v>
      </c>
      <c r="B1173" s="338" t="s">
        <v>344</v>
      </c>
      <c r="C1173" s="338" t="s">
        <v>343</v>
      </c>
      <c r="D1173" s="178" t="s">
        <v>36</v>
      </c>
      <c r="E1173" s="274"/>
      <c r="F1173" s="274"/>
      <c r="G1173" s="17" t="s">
        <v>388</v>
      </c>
      <c r="H1173" s="696"/>
      <c r="I1173" s="166">
        <f t="shared" si="131"/>
        <v>0</v>
      </c>
      <c r="J1173" s="475"/>
      <c r="K1173" s="475"/>
      <c r="L1173" s="697">
        <v>45126</v>
      </c>
      <c r="M1173" s="697">
        <v>45159</v>
      </c>
      <c r="N1173" s="475" t="s">
        <v>387</v>
      </c>
      <c r="O1173" s="370"/>
      <c r="P1173" s="370"/>
      <c r="Q1173" s="370"/>
      <c r="R1173" s="370"/>
      <c r="S1173" s="370"/>
      <c r="T1173" s="370"/>
      <c r="U1173" s="370"/>
      <c r="V1173" s="370"/>
      <c r="W1173" s="370"/>
      <c r="X1173" s="370"/>
      <c r="Y1173" s="370"/>
      <c r="Z1173" s="370"/>
      <c r="AA1173" s="370"/>
      <c r="AB1173" s="370"/>
      <c r="AC1173" s="370"/>
      <c r="AD1173" s="370"/>
      <c r="AE1173" s="370"/>
      <c r="AF1173" s="370"/>
      <c r="AG1173" s="370"/>
      <c r="AH1173" s="370"/>
      <c r="AI1173" s="370"/>
      <c r="AJ1173" s="370"/>
      <c r="AK1173" s="370"/>
      <c r="AL1173" s="370"/>
      <c r="AM1173" s="370"/>
      <c r="AN1173" s="370"/>
      <c r="AO1173" s="370"/>
      <c r="AP1173" s="370"/>
      <c r="AQ1173" s="370"/>
      <c r="AR1173" s="370"/>
      <c r="AS1173" s="370"/>
      <c r="AT1173" s="370"/>
      <c r="AU1173" s="370"/>
      <c r="AV1173" s="370"/>
      <c r="AW1173" s="370"/>
      <c r="AX1173" s="370"/>
      <c r="AY1173" s="370"/>
      <c r="AZ1173" s="370"/>
      <c r="BA1173" s="370"/>
      <c r="BB1173" s="370"/>
      <c r="BC1173" s="370"/>
      <c r="BD1173" s="370"/>
      <c r="BE1173" s="370"/>
      <c r="BF1173" s="370"/>
      <c r="BG1173" s="370"/>
      <c r="BH1173" s="370"/>
      <c r="BI1173" s="370"/>
      <c r="BJ1173" s="370"/>
      <c r="BK1173" s="370"/>
      <c r="BL1173" s="370"/>
      <c r="BM1173" s="370"/>
      <c r="BN1173" s="370"/>
      <c r="BO1173" s="370"/>
      <c r="BP1173" s="370"/>
      <c r="BQ1173" s="370"/>
      <c r="BR1173" s="370"/>
      <c r="BS1173" s="370"/>
      <c r="BT1173" s="370"/>
      <c r="BU1173" s="370"/>
      <c r="BV1173" s="370"/>
      <c r="BW1173" s="370"/>
      <c r="BX1173" s="370"/>
      <c r="BY1173" s="370"/>
      <c r="BZ1173" s="370"/>
      <c r="CA1173" s="370"/>
      <c r="CB1173" s="370"/>
      <c r="CC1173" s="370"/>
      <c r="CD1173" s="370"/>
      <c r="CE1173" s="370"/>
      <c r="CF1173" s="370"/>
      <c r="CW1173" s="513"/>
      <c r="DA1173" s="513"/>
      <c r="DE1173" s="338"/>
    </row>
    <row r="1174" spans="1:162" s="78" customFormat="1" ht="21.75" customHeight="1">
      <c r="A1174" s="339" t="s">
        <v>367</v>
      </c>
      <c r="B1174" s="338" t="s">
        <v>357</v>
      </c>
      <c r="C1174" s="338" t="s">
        <v>358</v>
      </c>
      <c r="D1174" s="178" t="s">
        <v>36</v>
      </c>
      <c r="E1174" s="274"/>
      <c r="F1174" s="274"/>
      <c r="G1174" s="17" t="s">
        <v>388</v>
      </c>
      <c r="H1174" s="696"/>
      <c r="I1174" s="166">
        <f t="shared" si="131"/>
        <v>0</v>
      </c>
      <c r="J1174" s="475"/>
      <c r="K1174" s="475"/>
      <c r="L1174" s="697">
        <v>45126</v>
      </c>
      <c r="M1174" s="697">
        <v>45159</v>
      </c>
      <c r="N1174" s="475" t="s">
        <v>387</v>
      </c>
      <c r="O1174" s="370"/>
      <c r="P1174" s="370"/>
      <c r="Q1174" s="370"/>
      <c r="R1174" s="370"/>
      <c r="S1174" s="370"/>
      <c r="T1174" s="370"/>
      <c r="U1174" s="370"/>
      <c r="V1174" s="370"/>
      <c r="W1174" s="370"/>
      <c r="X1174" s="370"/>
      <c r="Y1174" s="370"/>
      <c r="Z1174" s="370"/>
      <c r="AA1174" s="370"/>
      <c r="AB1174" s="370"/>
      <c r="AC1174" s="370"/>
      <c r="AD1174" s="370"/>
      <c r="AE1174" s="370"/>
      <c r="AF1174" s="370"/>
      <c r="AG1174" s="370"/>
      <c r="AH1174" s="370"/>
      <c r="AI1174" s="370"/>
      <c r="AJ1174" s="370"/>
      <c r="AK1174" s="370"/>
      <c r="AL1174" s="370"/>
      <c r="AM1174" s="370"/>
      <c r="AN1174" s="370"/>
      <c r="AO1174" s="370"/>
      <c r="AP1174" s="370"/>
      <c r="AQ1174" s="370"/>
      <c r="AR1174" s="370"/>
      <c r="AS1174" s="370"/>
      <c r="AT1174" s="370"/>
      <c r="AU1174" s="370"/>
      <c r="AV1174" s="370"/>
      <c r="AW1174" s="370"/>
      <c r="AX1174" s="370"/>
      <c r="AY1174" s="370"/>
      <c r="AZ1174" s="370"/>
      <c r="BA1174" s="370"/>
      <c r="BB1174" s="370"/>
      <c r="BC1174" s="370"/>
      <c r="BD1174" s="370"/>
      <c r="BE1174" s="370"/>
      <c r="BF1174" s="370"/>
      <c r="BG1174" s="370"/>
      <c r="BH1174" s="370"/>
      <c r="BI1174" s="370"/>
      <c r="BJ1174" s="370"/>
      <c r="BK1174" s="370"/>
      <c r="BL1174" s="370"/>
      <c r="BM1174" s="370"/>
      <c r="BN1174" s="370"/>
      <c r="BO1174" s="370"/>
      <c r="BP1174" s="370"/>
      <c r="BQ1174" s="370"/>
      <c r="BR1174" s="370"/>
      <c r="BS1174" s="370"/>
      <c r="BT1174" s="370"/>
      <c r="BU1174" s="370"/>
      <c r="BV1174" s="370"/>
      <c r="BW1174" s="370"/>
      <c r="BX1174" s="370"/>
      <c r="BY1174" s="370"/>
      <c r="BZ1174" s="370"/>
      <c r="CA1174" s="370"/>
      <c r="CB1174" s="370"/>
      <c r="CC1174" s="370"/>
      <c r="CD1174" s="370"/>
      <c r="CE1174" s="370"/>
      <c r="CF1174" s="370"/>
      <c r="CW1174" s="513"/>
      <c r="DA1174" s="513"/>
      <c r="DE1174" s="338"/>
    </row>
    <row r="1175" spans="1:162" s="78" customFormat="1" ht="21.75" customHeight="1">
      <c r="A1175" s="339" t="s">
        <v>367</v>
      </c>
      <c r="B1175" s="338" t="s">
        <v>345</v>
      </c>
      <c r="C1175" s="338" t="s">
        <v>346</v>
      </c>
      <c r="D1175" s="178" t="s">
        <v>36</v>
      </c>
      <c r="E1175" s="274"/>
      <c r="F1175" s="274"/>
      <c r="G1175" s="17" t="s">
        <v>388</v>
      </c>
      <c r="H1175" s="696"/>
      <c r="I1175" s="166">
        <f t="shared" si="131"/>
        <v>0</v>
      </c>
      <c r="J1175" s="475"/>
      <c r="K1175" s="475"/>
      <c r="L1175" s="697">
        <v>45126</v>
      </c>
      <c r="M1175" s="697">
        <v>45159</v>
      </c>
      <c r="N1175" s="475" t="s">
        <v>387</v>
      </c>
      <c r="O1175" s="370"/>
      <c r="P1175" s="370"/>
      <c r="Q1175" s="370"/>
      <c r="R1175" s="370"/>
      <c r="S1175" s="370"/>
      <c r="T1175" s="370"/>
      <c r="U1175" s="370"/>
      <c r="V1175" s="370"/>
      <c r="W1175" s="370"/>
      <c r="X1175" s="370"/>
      <c r="Y1175" s="370"/>
      <c r="Z1175" s="370"/>
      <c r="AA1175" s="370"/>
      <c r="AB1175" s="370"/>
      <c r="AC1175" s="370"/>
      <c r="AD1175" s="370"/>
      <c r="AE1175" s="370"/>
      <c r="AF1175" s="370"/>
      <c r="AG1175" s="370"/>
      <c r="AH1175" s="370"/>
      <c r="AI1175" s="370"/>
      <c r="AJ1175" s="370"/>
      <c r="AK1175" s="370"/>
      <c r="AL1175" s="370"/>
      <c r="AM1175" s="370"/>
      <c r="AN1175" s="370"/>
      <c r="AO1175" s="370"/>
      <c r="AP1175" s="370"/>
      <c r="AQ1175" s="370"/>
      <c r="AR1175" s="370"/>
      <c r="AS1175" s="370"/>
      <c r="AT1175" s="370"/>
      <c r="AU1175" s="370"/>
      <c r="AV1175" s="370"/>
      <c r="AW1175" s="370"/>
      <c r="AX1175" s="370"/>
      <c r="AY1175" s="370"/>
      <c r="AZ1175" s="370"/>
      <c r="BA1175" s="370"/>
      <c r="BB1175" s="370"/>
      <c r="BC1175" s="370"/>
      <c r="BD1175" s="370"/>
      <c r="BE1175" s="370"/>
      <c r="BF1175" s="370"/>
      <c r="BG1175" s="370"/>
      <c r="BH1175" s="370"/>
      <c r="BI1175" s="370"/>
      <c r="BJ1175" s="370"/>
      <c r="BK1175" s="370"/>
      <c r="BL1175" s="370"/>
      <c r="BM1175" s="370"/>
      <c r="BN1175" s="370"/>
      <c r="BO1175" s="370"/>
      <c r="BP1175" s="370"/>
      <c r="BQ1175" s="370"/>
      <c r="BR1175" s="370"/>
      <c r="BS1175" s="370"/>
      <c r="BT1175" s="370"/>
      <c r="BU1175" s="370"/>
      <c r="BV1175" s="370"/>
      <c r="BW1175" s="370"/>
      <c r="BX1175" s="370"/>
      <c r="BY1175" s="370"/>
      <c r="BZ1175" s="370"/>
      <c r="CA1175" s="370"/>
      <c r="CB1175" s="370"/>
      <c r="CC1175" s="370"/>
      <c r="CD1175" s="370"/>
      <c r="CE1175" s="370"/>
      <c r="CF1175" s="370"/>
      <c r="CW1175" s="513"/>
      <c r="DA1175" s="513"/>
      <c r="DE1175" s="338"/>
    </row>
    <row r="1176" spans="1:162" s="78" customFormat="1" ht="21.75" customHeight="1">
      <c r="A1176" s="339" t="s">
        <v>367</v>
      </c>
      <c r="B1176" s="338" t="s">
        <v>347</v>
      </c>
      <c r="C1176" s="338" t="s">
        <v>348</v>
      </c>
      <c r="D1176" s="178" t="s">
        <v>36</v>
      </c>
      <c r="E1176" s="274"/>
      <c r="F1176" s="274"/>
      <c r="G1176" s="17" t="s">
        <v>388</v>
      </c>
      <c r="H1176" s="696"/>
      <c r="I1176" s="166">
        <f t="shared" si="131"/>
        <v>0</v>
      </c>
      <c r="J1176" s="475"/>
      <c r="K1176" s="475"/>
      <c r="L1176" s="697">
        <v>45126</v>
      </c>
      <c r="M1176" s="697">
        <v>45159</v>
      </c>
      <c r="N1176" s="475" t="s">
        <v>387</v>
      </c>
      <c r="O1176" s="370"/>
      <c r="P1176" s="370"/>
      <c r="Q1176" s="370"/>
      <c r="R1176" s="370"/>
      <c r="S1176" s="370"/>
      <c r="T1176" s="370"/>
      <c r="U1176" s="370"/>
      <c r="V1176" s="370"/>
      <c r="W1176" s="370"/>
      <c r="X1176" s="370"/>
      <c r="Y1176" s="370"/>
      <c r="Z1176" s="370"/>
      <c r="AA1176" s="370"/>
      <c r="AB1176" s="370"/>
      <c r="AC1176" s="370"/>
      <c r="AD1176" s="370"/>
      <c r="AE1176" s="370"/>
      <c r="AF1176" s="370"/>
      <c r="AG1176" s="370"/>
      <c r="AH1176" s="370"/>
      <c r="AI1176" s="370"/>
      <c r="AJ1176" s="370"/>
      <c r="AK1176" s="370"/>
      <c r="AL1176" s="370"/>
      <c r="AM1176" s="370"/>
      <c r="AN1176" s="370"/>
      <c r="AO1176" s="370"/>
      <c r="AP1176" s="370"/>
      <c r="AQ1176" s="370"/>
      <c r="AR1176" s="370"/>
      <c r="AS1176" s="370"/>
      <c r="AT1176" s="370"/>
      <c r="AU1176" s="370"/>
      <c r="AV1176" s="370"/>
      <c r="AW1176" s="370"/>
      <c r="AX1176" s="370"/>
      <c r="AY1176" s="370"/>
      <c r="AZ1176" s="370"/>
      <c r="BA1176" s="370"/>
      <c r="BB1176" s="370"/>
      <c r="BC1176" s="370"/>
      <c r="BD1176" s="370"/>
      <c r="BE1176" s="370"/>
      <c r="BF1176" s="370"/>
      <c r="BG1176" s="370"/>
      <c r="BH1176" s="370"/>
      <c r="BI1176" s="370"/>
      <c r="BJ1176" s="370"/>
      <c r="BK1176" s="370"/>
      <c r="BL1176" s="370"/>
      <c r="BM1176" s="370"/>
      <c r="BN1176" s="370"/>
      <c r="BO1176" s="370"/>
      <c r="BP1176" s="370"/>
      <c r="BQ1176" s="370"/>
      <c r="BR1176" s="370"/>
      <c r="BS1176" s="370"/>
      <c r="BT1176" s="370"/>
      <c r="BU1176" s="370"/>
      <c r="BV1176" s="370"/>
      <c r="BW1176" s="370"/>
      <c r="BX1176" s="370"/>
      <c r="BY1176" s="370"/>
      <c r="BZ1176" s="370"/>
      <c r="CA1176" s="370"/>
      <c r="CB1176" s="370"/>
      <c r="CC1176" s="370"/>
      <c r="CD1176" s="370"/>
      <c r="CE1176" s="370"/>
      <c r="CF1176" s="370"/>
      <c r="CW1176" s="513"/>
      <c r="DA1176" s="513"/>
      <c r="DE1176" s="338"/>
    </row>
    <row r="1177" spans="1:162" s="78" customFormat="1" ht="21.75" customHeight="1">
      <c r="A1177" s="339" t="s">
        <v>367</v>
      </c>
      <c r="B1177" s="338" t="s">
        <v>359</v>
      </c>
      <c r="C1177" s="338" t="s">
        <v>360</v>
      </c>
      <c r="D1177" s="178" t="s">
        <v>36</v>
      </c>
      <c r="E1177" s="274"/>
      <c r="F1177" s="274"/>
      <c r="G1177" s="17" t="s">
        <v>388</v>
      </c>
      <c r="H1177" s="696"/>
      <c r="I1177" s="166">
        <f t="shared" si="131"/>
        <v>0</v>
      </c>
      <c r="J1177" s="475"/>
      <c r="K1177" s="475"/>
      <c r="L1177" s="697">
        <v>45126</v>
      </c>
      <c r="M1177" s="697">
        <v>45159</v>
      </c>
      <c r="N1177" s="475" t="s">
        <v>387</v>
      </c>
      <c r="O1177" s="370"/>
      <c r="P1177" s="370"/>
      <c r="Q1177" s="370"/>
      <c r="R1177" s="370"/>
      <c r="S1177" s="370"/>
      <c r="T1177" s="370"/>
      <c r="U1177" s="370"/>
      <c r="V1177" s="370"/>
      <c r="W1177" s="370"/>
      <c r="X1177" s="370"/>
      <c r="Y1177" s="370"/>
      <c r="Z1177" s="370"/>
      <c r="AA1177" s="370"/>
      <c r="AB1177" s="370"/>
      <c r="AC1177" s="370"/>
      <c r="AD1177" s="370"/>
      <c r="AE1177" s="370"/>
      <c r="AF1177" s="370"/>
      <c r="AG1177" s="370"/>
      <c r="AH1177" s="370"/>
      <c r="AI1177" s="370"/>
      <c r="AJ1177" s="370"/>
      <c r="AK1177" s="370"/>
      <c r="AL1177" s="370"/>
      <c r="AM1177" s="370"/>
      <c r="AN1177" s="370"/>
      <c r="AO1177" s="370"/>
      <c r="AP1177" s="370"/>
      <c r="AQ1177" s="370"/>
      <c r="AR1177" s="370"/>
      <c r="AS1177" s="370"/>
      <c r="AT1177" s="370"/>
      <c r="AU1177" s="370"/>
      <c r="AV1177" s="370"/>
      <c r="AW1177" s="370"/>
      <c r="AX1177" s="370"/>
      <c r="AY1177" s="370"/>
      <c r="AZ1177" s="370"/>
      <c r="BA1177" s="370"/>
      <c r="BB1177" s="370"/>
      <c r="BC1177" s="370"/>
      <c r="BD1177" s="370"/>
      <c r="BE1177" s="370"/>
      <c r="BF1177" s="370"/>
      <c r="BG1177" s="370"/>
      <c r="BH1177" s="370"/>
      <c r="BI1177" s="370"/>
      <c r="BJ1177" s="370"/>
      <c r="BK1177" s="370"/>
      <c r="BL1177" s="370"/>
      <c r="BM1177" s="370"/>
      <c r="BN1177" s="370"/>
      <c r="BO1177" s="370"/>
      <c r="BP1177" s="370"/>
      <c r="BQ1177" s="370"/>
      <c r="BR1177" s="370"/>
      <c r="BS1177" s="370"/>
      <c r="BT1177" s="370"/>
      <c r="BU1177" s="370"/>
      <c r="BV1177" s="370"/>
      <c r="BW1177" s="370"/>
      <c r="BX1177" s="370"/>
      <c r="BY1177" s="370"/>
      <c r="BZ1177" s="370"/>
      <c r="CA1177" s="370"/>
      <c r="CB1177" s="370"/>
      <c r="CC1177" s="370"/>
      <c r="CD1177" s="370"/>
      <c r="CE1177" s="370"/>
      <c r="CF1177" s="370"/>
      <c r="CW1177" s="513"/>
      <c r="DA1177" s="513"/>
      <c r="DE1177" s="338"/>
    </row>
    <row r="1178" spans="1:162" s="78" customFormat="1" ht="21.75" customHeight="1">
      <c r="A1178" s="339" t="s">
        <v>367</v>
      </c>
      <c r="B1178" s="338" t="s">
        <v>349</v>
      </c>
      <c r="C1178" s="338" t="s">
        <v>350</v>
      </c>
      <c r="D1178" s="178" t="s">
        <v>36</v>
      </c>
      <c r="E1178" s="274"/>
      <c r="F1178" s="274"/>
      <c r="G1178" s="17" t="s">
        <v>388</v>
      </c>
      <c r="H1178" s="696"/>
      <c r="I1178" s="166">
        <f t="shared" si="131"/>
        <v>0</v>
      </c>
      <c r="J1178" s="475"/>
      <c r="K1178" s="475"/>
      <c r="L1178" s="697">
        <v>45126</v>
      </c>
      <c r="M1178" s="697">
        <v>45159</v>
      </c>
      <c r="N1178" s="475" t="s">
        <v>387</v>
      </c>
      <c r="O1178" s="370"/>
      <c r="P1178" s="370"/>
      <c r="Q1178" s="370"/>
      <c r="R1178" s="370"/>
      <c r="S1178" s="370"/>
      <c r="T1178" s="370"/>
      <c r="U1178" s="370"/>
      <c r="V1178" s="370"/>
      <c r="W1178" s="370"/>
      <c r="X1178" s="370"/>
      <c r="Y1178" s="370"/>
      <c r="Z1178" s="370"/>
      <c r="AA1178" s="370"/>
      <c r="AB1178" s="370"/>
      <c r="AC1178" s="370"/>
      <c r="AD1178" s="370"/>
      <c r="AE1178" s="370"/>
      <c r="AF1178" s="370"/>
      <c r="AG1178" s="370"/>
      <c r="AH1178" s="370"/>
      <c r="AI1178" s="370"/>
      <c r="AJ1178" s="370"/>
      <c r="AK1178" s="370"/>
      <c r="AL1178" s="370"/>
      <c r="AM1178" s="370"/>
      <c r="AN1178" s="370"/>
      <c r="AO1178" s="370"/>
      <c r="AP1178" s="370"/>
      <c r="AQ1178" s="370"/>
      <c r="AR1178" s="370"/>
      <c r="AS1178" s="370"/>
      <c r="AT1178" s="370"/>
      <c r="AU1178" s="370"/>
      <c r="AV1178" s="370"/>
      <c r="AW1178" s="370"/>
      <c r="AX1178" s="370"/>
      <c r="AY1178" s="370"/>
      <c r="AZ1178" s="370"/>
      <c r="BA1178" s="370"/>
      <c r="BB1178" s="370"/>
      <c r="BC1178" s="370"/>
      <c r="BD1178" s="370"/>
      <c r="BE1178" s="370"/>
      <c r="BF1178" s="370"/>
      <c r="BG1178" s="370"/>
      <c r="BH1178" s="370"/>
      <c r="BI1178" s="370"/>
      <c r="BJ1178" s="370"/>
      <c r="BK1178" s="370"/>
      <c r="BL1178" s="370"/>
      <c r="BM1178" s="370"/>
      <c r="BN1178" s="370"/>
      <c r="BO1178" s="370"/>
      <c r="BP1178" s="370"/>
      <c r="BQ1178" s="370"/>
      <c r="BR1178" s="370"/>
      <c r="BS1178" s="370"/>
      <c r="BT1178" s="370"/>
      <c r="BU1178" s="370"/>
      <c r="BV1178" s="370"/>
      <c r="BW1178" s="370"/>
      <c r="BX1178" s="370"/>
      <c r="BY1178" s="370"/>
      <c r="BZ1178" s="370"/>
      <c r="CA1178" s="370"/>
      <c r="CB1178" s="370"/>
      <c r="CC1178" s="370"/>
      <c r="CD1178" s="370"/>
      <c r="CE1178" s="370"/>
      <c r="CF1178" s="370"/>
      <c r="CW1178" s="513"/>
      <c r="DA1178" s="513"/>
      <c r="DE1178" s="338"/>
    </row>
    <row r="1179" spans="1:162" s="78" customFormat="1" ht="21.75" customHeight="1">
      <c r="A1179" s="339" t="s">
        <v>57</v>
      </c>
      <c r="B1179" s="274"/>
      <c r="C1179" s="274"/>
      <c r="D1179" s="274"/>
      <c r="E1179" s="274"/>
      <c r="F1179" s="274"/>
      <c r="G1179" s="274"/>
      <c r="H1179" s="704">
        <f>SUM(H1156:H1178)</f>
        <v>16800</v>
      </c>
      <c r="I1179" s="704">
        <f>SUM(I1156:I1178)</f>
        <v>16800</v>
      </c>
      <c r="J1179" s="274"/>
      <c r="K1179" s="475"/>
      <c r="L1179" s="475"/>
      <c r="M1179" s="475"/>
      <c r="N1179" s="475"/>
      <c r="O1179" s="370"/>
      <c r="P1179" s="370"/>
      <c r="Q1179" s="370"/>
      <c r="R1179" s="370"/>
      <c r="S1179" s="370"/>
      <c r="T1179" s="370"/>
      <c r="U1179" s="370"/>
      <c r="V1179" s="370"/>
      <c r="W1179" s="370"/>
      <c r="X1179" s="370"/>
      <c r="Y1179" s="370"/>
      <c r="Z1179" s="370"/>
      <c r="AA1179" s="370"/>
      <c r="AB1179" s="370"/>
      <c r="AC1179" s="370"/>
      <c r="AD1179" s="370"/>
      <c r="AE1179" s="370"/>
      <c r="AF1179" s="370"/>
      <c r="AG1179" s="370"/>
      <c r="AH1179" s="370"/>
      <c r="AI1179" s="370"/>
      <c r="AJ1179" s="370"/>
      <c r="AK1179" s="370"/>
      <c r="AL1179" s="370"/>
      <c r="AM1179" s="370"/>
      <c r="AN1179" s="370"/>
      <c r="AO1179" s="370"/>
      <c r="AP1179" s="370"/>
      <c r="AQ1179" s="370"/>
      <c r="AR1179" s="370"/>
      <c r="AS1179" s="370"/>
      <c r="AT1179" s="370"/>
      <c r="AU1179" s="370"/>
      <c r="AV1179" s="370"/>
      <c r="AW1179" s="370"/>
      <c r="AX1179" s="370"/>
      <c r="AY1179" s="370"/>
      <c r="AZ1179" s="370"/>
      <c r="BA1179" s="370"/>
      <c r="BB1179" s="370"/>
      <c r="BC1179" s="370"/>
      <c r="BD1179" s="370"/>
      <c r="BE1179" s="370"/>
      <c r="BF1179" s="370"/>
      <c r="BG1179" s="370"/>
      <c r="BH1179" s="370"/>
      <c r="BI1179" s="370"/>
      <c r="BJ1179" s="370"/>
      <c r="BK1179" s="370"/>
      <c r="BL1179" s="370"/>
      <c r="BM1179" s="370"/>
      <c r="BN1179" s="370"/>
      <c r="BO1179" s="370"/>
      <c r="BP1179" s="370"/>
      <c r="BQ1179" s="370"/>
      <c r="BR1179" s="370"/>
      <c r="BS1179" s="370"/>
      <c r="BT1179" s="370"/>
      <c r="BU1179" s="370"/>
      <c r="BV1179" s="370"/>
      <c r="BW1179" s="370"/>
      <c r="BX1179" s="370"/>
      <c r="BY1179" s="370"/>
      <c r="BZ1179" s="370"/>
      <c r="CA1179" s="370"/>
      <c r="CB1179" s="370"/>
      <c r="CC1179" s="370"/>
      <c r="CD1179" s="370"/>
      <c r="CE1179" s="370"/>
      <c r="CF1179" s="370"/>
      <c r="CW1179" s="513"/>
      <c r="DA1179" s="513"/>
      <c r="DE1179" s="338"/>
    </row>
    <row r="1180" spans="1:162" s="78" customFormat="1" ht="21.75" customHeight="1">
      <c r="A1180" s="339" t="s">
        <v>365</v>
      </c>
      <c r="B1180" s="449" t="s">
        <v>381</v>
      </c>
      <c r="C1180" s="449" t="s">
        <v>323</v>
      </c>
      <c r="D1180" s="178" t="s">
        <v>36</v>
      </c>
      <c r="E1180" s="274"/>
      <c r="F1180" s="274"/>
      <c r="G1180" s="825" t="s">
        <v>389</v>
      </c>
      <c r="H1180" s="704">
        <v>2000</v>
      </c>
      <c r="I1180" s="166">
        <f t="shared" ref="I1180:I1202" si="132">SUM(CQ1180:FG1180)</f>
        <v>2000</v>
      </c>
      <c r="J1180" s="274"/>
      <c r="K1180" s="475"/>
      <c r="L1180" s="475"/>
      <c r="M1180" s="475"/>
      <c r="N1180" s="475"/>
      <c r="O1180" s="370"/>
      <c r="P1180" s="370"/>
      <c r="Q1180" s="370"/>
      <c r="R1180" s="370"/>
      <c r="S1180" s="370"/>
      <c r="T1180" s="370"/>
      <c r="U1180" s="370"/>
      <c r="V1180" s="370"/>
      <c r="W1180" s="370"/>
      <c r="X1180" s="370"/>
      <c r="Y1180" s="370"/>
      <c r="Z1180" s="370"/>
      <c r="AA1180" s="370"/>
      <c r="AB1180" s="370"/>
      <c r="AC1180" s="370"/>
      <c r="AD1180" s="370"/>
      <c r="AE1180" s="370"/>
      <c r="AF1180" s="370"/>
      <c r="AG1180" s="370"/>
      <c r="AH1180" s="370"/>
      <c r="AI1180" s="370"/>
      <c r="AJ1180" s="370"/>
      <c r="AK1180" s="370"/>
      <c r="AL1180" s="370"/>
      <c r="AM1180" s="370"/>
      <c r="AN1180" s="370"/>
      <c r="AO1180" s="370"/>
      <c r="AP1180" s="370"/>
      <c r="AQ1180" s="370"/>
      <c r="AR1180" s="370"/>
      <c r="AS1180" s="370"/>
      <c r="AT1180" s="370"/>
      <c r="AU1180" s="370"/>
      <c r="AV1180" s="370"/>
      <c r="AW1180" s="370"/>
      <c r="AX1180" s="370"/>
      <c r="AY1180" s="370"/>
      <c r="AZ1180" s="370"/>
      <c r="BA1180" s="370"/>
      <c r="BB1180" s="370"/>
      <c r="BC1180" s="370"/>
      <c r="BD1180" s="370"/>
      <c r="BE1180" s="370"/>
      <c r="BF1180" s="370"/>
      <c r="BG1180" s="370"/>
      <c r="BH1180" s="370"/>
      <c r="BI1180" s="370"/>
      <c r="BJ1180" s="370"/>
      <c r="BK1180" s="370"/>
      <c r="BL1180" s="370"/>
      <c r="BM1180" s="370"/>
      <c r="BN1180" s="370"/>
      <c r="BO1180" s="370"/>
      <c r="BP1180" s="370"/>
      <c r="BQ1180" s="370"/>
      <c r="BR1180" s="370"/>
      <c r="BS1180" s="370"/>
      <c r="BT1180" s="370"/>
      <c r="BU1180" s="370"/>
      <c r="BV1180" s="370"/>
      <c r="BW1180" s="370"/>
      <c r="BX1180" s="370"/>
      <c r="BY1180" s="370"/>
      <c r="BZ1180" s="370"/>
      <c r="CA1180" s="370"/>
      <c r="CB1180" s="370"/>
      <c r="CC1180" s="370"/>
      <c r="CD1180" s="370"/>
      <c r="CE1180" s="370"/>
      <c r="CF1180" s="370"/>
      <c r="CW1180" s="513"/>
      <c r="DA1180" s="513"/>
      <c r="DE1180" s="338"/>
      <c r="EZ1180" s="338">
        <v>500</v>
      </c>
      <c r="FA1180" s="338">
        <v>500</v>
      </c>
      <c r="FC1180" s="338">
        <v>500</v>
      </c>
      <c r="FF1180" s="338">
        <v>500</v>
      </c>
    </row>
    <row r="1181" spans="1:162" s="78" customFormat="1" ht="21.75" customHeight="1">
      <c r="A1181" s="339" t="s">
        <v>365</v>
      </c>
      <c r="B1181" s="449" t="s">
        <v>338</v>
      </c>
      <c r="C1181" s="449" t="s">
        <v>339</v>
      </c>
      <c r="D1181" s="178" t="s">
        <v>36</v>
      </c>
      <c r="E1181" s="274"/>
      <c r="F1181" s="274"/>
      <c r="G1181" s="825" t="s">
        <v>389</v>
      </c>
      <c r="H1181" s="704">
        <v>3000</v>
      </c>
      <c r="I1181" s="166">
        <f t="shared" si="132"/>
        <v>3000</v>
      </c>
      <c r="J1181" s="274"/>
      <c r="K1181" s="475"/>
      <c r="L1181" s="475"/>
      <c r="M1181" s="475"/>
      <c r="N1181" s="475"/>
      <c r="O1181" s="370"/>
      <c r="P1181" s="370"/>
      <c r="Q1181" s="370"/>
      <c r="R1181" s="370"/>
      <c r="S1181" s="370"/>
      <c r="T1181" s="370"/>
      <c r="U1181" s="370"/>
      <c r="V1181" s="370"/>
      <c r="W1181" s="370"/>
      <c r="X1181" s="370"/>
      <c r="Y1181" s="370"/>
      <c r="Z1181" s="370"/>
      <c r="AA1181" s="370"/>
      <c r="AB1181" s="370"/>
      <c r="AC1181" s="370"/>
      <c r="AD1181" s="370"/>
      <c r="AE1181" s="370"/>
      <c r="AF1181" s="370"/>
      <c r="AG1181" s="370"/>
      <c r="AH1181" s="370"/>
      <c r="AI1181" s="370"/>
      <c r="AJ1181" s="370"/>
      <c r="AK1181" s="370"/>
      <c r="AL1181" s="370"/>
      <c r="AM1181" s="370"/>
      <c r="AN1181" s="370"/>
      <c r="AO1181" s="370"/>
      <c r="AP1181" s="370"/>
      <c r="AQ1181" s="370"/>
      <c r="AR1181" s="370"/>
      <c r="AS1181" s="370"/>
      <c r="AT1181" s="370"/>
      <c r="AU1181" s="370"/>
      <c r="AV1181" s="370"/>
      <c r="AW1181" s="370"/>
      <c r="AX1181" s="370"/>
      <c r="AY1181" s="370"/>
      <c r="AZ1181" s="370"/>
      <c r="BA1181" s="370"/>
      <c r="BB1181" s="370"/>
      <c r="BC1181" s="370"/>
      <c r="BD1181" s="370"/>
      <c r="BE1181" s="370"/>
      <c r="BF1181" s="370"/>
      <c r="BG1181" s="370"/>
      <c r="BH1181" s="370"/>
      <c r="BI1181" s="370"/>
      <c r="BJ1181" s="370"/>
      <c r="BK1181" s="370"/>
      <c r="BL1181" s="370"/>
      <c r="BM1181" s="370"/>
      <c r="BN1181" s="370"/>
      <c r="BO1181" s="370"/>
      <c r="BP1181" s="370"/>
      <c r="BQ1181" s="370"/>
      <c r="BR1181" s="370"/>
      <c r="BS1181" s="370"/>
      <c r="BT1181" s="370"/>
      <c r="BU1181" s="370"/>
      <c r="BV1181" s="370"/>
      <c r="BW1181" s="370"/>
      <c r="BX1181" s="370"/>
      <c r="BY1181" s="370"/>
      <c r="BZ1181" s="370"/>
      <c r="CA1181" s="370"/>
      <c r="CB1181" s="370"/>
      <c r="CC1181" s="370"/>
      <c r="CD1181" s="370"/>
      <c r="CE1181" s="370"/>
      <c r="CF1181" s="370"/>
      <c r="CW1181" s="513"/>
      <c r="DA1181" s="513"/>
      <c r="DE1181" s="338"/>
      <c r="EZ1181" s="338">
        <v>2000</v>
      </c>
      <c r="FA1181" s="338">
        <v>300</v>
      </c>
      <c r="FC1181" s="338">
        <v>300</v>
      </c>
      <c r="FF1181" s="338">
        <v>400</v>
      </c>
    </row>
    <row r="1182" spans="1:162" s="78" customFormat="1" ht="21.75" customHeight="1">
      <c r="A1182" s="339" t="s">
        <v>365</v>
      </c>
      <c r="B1182" s="449" t="s">
        <v>313</v>
      </c>
      <c r="C1182" s="449" t="s">
        <v>314</v>
      </c>
      <c r="D1182" s="178" t="s">
        <v>36</v>
      </c>
      <c r="E1182" s="274"/>
      <c r="F1182" s="274"/>
      <c r="G1182" s="825" t="s">
        <v>389</v>
      </c>
      <c r="H1182" s="704">
        <v>1200</v>
      </c>
      <c r="I1182" s="166">
        <f t="shared" si="132"/>
        <v>1200</v>
      </c>
      <c r="J1182" s="274"/>
      <c r="K1182" s="475"/>
      <c r="L1182" s="475"/>
      <c r="M1182" s="475"/>
      <c r="N1182" s="475"/>
      <c r="O1182" s="370"/>
      <c r="P1182" s="370"/>
      <c r="Q1182" s="370"/>
      <c r="R1182" s="370"/>
      <c r="S1182" s="370"/>
      <c r="T1182" s="370"/>
      <c r="U1182" s="370"/>
      <c r="V1182" s="370"/>
      <c r="W1182" s="370"/>
      <c r="X1182" s="370"/>
      <c r="Y1182" s="370"/>
      <c r="Z1182" s="370"/>
      <c r="AA1182" s="370"/>
      <c r="AB1182" s="370"/>
      <c r="AC1182" s="370"/>
      <c r="AD1182" s="370"/>
      <c r="AE1182" s="370"/>
      <c r="AF1182" s="370"/>
      <c r="AG1182" s="370"/>
      <c r="AH1182" s="370"/>
      <c r="AI1182" s="370"/>
      <c r="AJ1182" s="370"/>
      <c r="AK1182" s="370"/>
      <c r="AL1182" s="370"/>
      <c r="AM1182" s="370"/>
      <c r="AN1182" s="370"/>
      <c r="AO1182" s="370"/>
      <c r="AP1182" s="370"/>
      <c r="AQ1182" s="370"/>
      <c r="AR1182" s="370"/>
      <c r="AS1182" s="370"/>
      <c r="AT1182" s="370"/>
      <c r="AU1182" s="370"/>
      <c r="AV1182" s="370"/>
      <c r="AW1182" s="370"/>
      <c r="AX1182" s="370"/>
      <c r="AY1182" s="370"/>
      <c r="AZ1182" s="370"/>
      <c r="BA1182" s="370"/>
      <c r="BB1182" s="370"/>
      <c r="BC1182" s="370"/>
      <c r="BD1182" s="370"/>
      <c r="BE1182" s="370"/>
      <c r="BF1182" s="370"/>
      <c r="BG1182" s="370"/>
      <c r="BH1182" s="370"/>
      <c r="BI1182" s="370"/>
      <c r="BJ1182" s="370"/>
      <c r="BK1182" s="370"/>
      <c r="BL1182" s="370"/>
      <c r="BM1182" s="370"/>
      <c r="BN1182" s="370"/>
      <c r="BO1182" s="370"/>
      <c r="BP1182" s="370"/>
      <c r="BQ1182" s="370"/>
      <c r="BR1182" s="370"/>
      <c r="BS1182" s="370"/>
      <c r="BT1182" s="370"/>
      <c r="BU1182" s="370"/>
      <c r="BV1182" s="370"/>
      <c r="BW1182" s="370"/>
      <c r="BX1182" s="370"/>
      <c r="BY1182" s="370"/>
      <c r="BZ1182" s="370"/>
      <c r="CA1182" s="370"/>
      <c r="CB1182" s="370"/>
      <c r="CC1182" s="370"/>
      <c r="CD1182" s="370"/>
      <c r="CE1182" s="370"/>
      <c r="CF1182" s="370"/>
      <c r="CW1182" s="513"/>
      <c r="DA1182" s="513"/>
      <c r="DE1182" s="338"/>
      <c r="EZ1182" s="338">
        <v>100</v>
      </c>
      <c r="FA1182" s="338">
        <v>400</v>
      </c>
      <c r="FC1182" s="338">
        <v>400</v>
      </c>
      <c r="FF1182" s="338">
        <v>300</v>
      </c>
    </row>
    <row r="1183" spans="1:162" s="78" customFormat="1" ht="21.75" customHeight="1">
      <c r="A1183" s="339" t="s">
        <v>365</v>
      </c>
      <c r="B1183" s="449" t="s">
        <v>318</v>
      </c>
      <c r="C1183" s="449" t="s">
        <v>319</v>
      </c>
      <c r="D1183" s="178" t="s">
        <v>36</v>
      </c>
      <c r="E1183" s="274"/>
      <c r="F1183" s="274"/>
      <c r="G1183" s="825" t="s">
        <v>389</v>
      </c>
      <c r="H1183" s="704">
        <v>2600</v>
      </c>
      <c r="I1183" s="166">
        <f t="shared" si="132"/>
        <v>2600</v>
      </c>
      <c r="J1183" s="274"/>
      <c r="K1183" s="475"/>
      <c r="L1183" s="475"/>
      <c r="M1183" s="475"/>
      <c r="N1183" s="475"/>
      <c r="O1183" s="370"/>
      <c r="P1183" s="370"/>
      <c r="Q1183" s="370"/>
      <c r="R1183" s="370"/>
      <c r="S1183" s="370"/>
      <c r="T1183" s="370"/>
      <c r="U1183" s="370"/>
      <c r="V1183" s="370"/>
      <c r="W1183" s="370"/>
      <c r="X1183" s="370"/>
      <c r="Y1183" s="370"/>
      <c r="Z1183" s="370"/>
      <c r="AA1183" s="370"/>
      <c r="AB1183" s="370"/>
      <c r="AC1183" s="370"/>
      <c r="AD1183" s="370"/>
      <c r="AE1183" s="370"/>
      <c r="AF1183" s="370"/>
      <c r="AG1183" s="370"/>
      <c r="AH1183" s="370"/>
      <c r="AI1183" s="370"/>
      <c r="AJ1183" s="370"/>
      <c r="AK1183" s="370"/>
      <c r="AL1183" s="370"/>
      <c r="AM1183" s="370"/>
      <c r="AN1183" s="370"/>
      <c r="AO1183" s="370"/>
      <c r="AP1183" s="370"/>
      <c r="AQ1183" s="370"/>
      <c r="AR1183" s="370"/>
      <c r="AS1183" s="370"/>
      <c r="AT1183" s="370"/>
      <c r="AU1183" s="370"/>
      <c r="AV1183" s="370"/>
      <c r="AW1183" s="370"/>
      <c r="AX1183" s="370"/>
      <c r="AY1183" s="370"/>
      <c r="AZ1183" s="370"/>
      <c r="BA1183" s="370"/>
      <c r="BB1183" s="370"/>
      <c r="BC1183" s="370"/>
      <c r="BD1183" s="370"/>
      <c r="BE1183" s="370"/>
      <c r="BF1183" s="370"/>
      <c r="BG1183" s="370"/>
      <c r="BH1183" s="370"/>
      <c r="BI1183" s="370"/>
      <c r="BJ1183" s="370"/>
      <c r="BK1183" s="370"/>
      <c r="BL1183" s="370"/>
      <c r="BM1183" s="370"/>
      <c r="BN1183" s="370"/>
      <c r="BO1183" s="370"/>
      <c r="BP1183" s="370"/>
      <c r="BQ1183" s="370"/>
      <c r="BR1183" s="370"/>
      <c r="BS1183" s="370"/>
      <c r="BT1183" s="370"/>
      <c r="BU1183" s="370"/>
      <c r="BV1183" s="370"/>
      <c r="BW1183" s="370"/>
      <c r="BX1183" s="370"/>
      <c r="BY1183" s="370"/>
      <c r="BZ1183" s="370"/>
      <c r="CA1183" s="370"/>
      <c r="CB1183" s="370"/>
      <c r="CC1183" s="370"/>
      <c r="CD1183" s="370"/>
      <c r="CE1183" s="370"/>
      <c r="CF1183" s="370"/>
      <c r="CW1183" s="513"/>
      <c r="DA1183" s="513"/>
      <c r="DE1183" s="338"/>
      <c r="EZ1183" s="338">
        <v>1000</v>
      </c>
      <c r="FA1183" s="338">
        <v>500</v>
      </c>
      <c r="FC1183" s="338">
        <v>600</v>
      </c>
      <c r="FF1183" s="338">
        <v>500</v>
      </c>
    </row>
    <row r="1184" spans="1:162" s="78" customFormat="1" ht="21.75" customHeight="1">
      <c r="A1184" s="339" t="s">
        <v>365</v>
      </c>
      <c r="B1184" s="449" t="s">
        <v>320</v>
      </c>
      <c r="C1184" s="449" t="s">
        <v>321</v>
      </c>
      <c r="D1184" s="178" t="s">
        <v>36</v>
      </c>
      <c r="E1184" s="274"/>
      <c r="F1184" s="274"/>
      <c r="G1184" s="825" t="s">
        <v>389</v>
      </c>
      <c r="H1184" s="704">
        <v>800</v>
      </c>
      <c r="I1184" s="166">
        <f t="shared" si="132"/>
        <v>800</v>
      </c>
      <c r="J1184" s="274"/>
      <c r="K1184" s="475"/>
      <c r="L1184" s="475"/>
      <c r="M1184" s="475"/>
      <c r="N1184" s="475"/>
      <c r="O1184" s="370"/>
      <c r="P1184" s="370"/>
      <c r="Q1184" s="370"/>
      <c r="R1184" s="370"/>
      <c r="S1184" s="370"/>
      <c r="T1184" s="370"/>
      <c r="U1184" s="370"/>
      <c r="V1184" s="370"/>
      <c r="W1184" s="370"/>
      <c r="X1184" s="370"/>
      <c r="Y1184" s="370"/>
      <c r="Z1184" s="370"/>
      <c r="AA1184" s="370"/>
      <c r="AB1184" s="370"/>
      <c r="AC1184" s="370"/>
      <c r="AD1184" s="370"/>
      <c r="AE1184" s="370"/>
      <c r="AF1184" s="370"/>
      <c r="AG1184" s="370"/>
      <c r="AH1184" s="370"/>
      <c r="AI1184" s="370"/>
      <c r="AJ1184" s="370"/>
      <c r="AK1184" s="370"/>
      <c r="AL1184" s="370"/>
      <c r="AM1184" s="370"/>
      <c r="AN1184" s="370"/>
      <c r="AO1184" s="370"/>
      <c r="AP1184" s="370"/>
      <c r="AQ1184" s="370"/>
      <c r="AR1184" s="370"/>
      <c r="AS1184" s="370"/>
      <c r="AT1184" s="370"/>
      <c r="AU1184" s="370"/>
      <c r="AV1184" s="370"/>
      <c r="AW1184" s="370"/>
      <c r="AX1184" s="370"/>
      <c r="AY1184" s="370"/>
      <c r="AZ1184" s="370"/>
      <c r="BA1184" s="370"/>
      <c r="BB1184" s="370"/>
      <c r="BC1184" s="370"/>
      <c r="BD1184" s="370"/>
      <c r="BE1184" s="370"/>
      <c r="BF1184" s="370"/>
      <c r="BG1184" s="370"/>
      <c r="BH1184" s="370"/>
      <c r="BI1184" s="370"/>
      <c r="BJ1184" s="370"/>
      <c r="BK1184" s="370"/>
      <c r="BL1184" s="370"/>
      <c r="BM1184" s="370"/>
      <c r="BN1184" s="370"/>
      <c r="BO1184" s="370"/>
      <c r="BP1184" s="370"/>
      <c r="BQ1184" s="370"/>
      <c r="BR1184" s="370"/>
      <c r="BS1184" s="370"/>
      <c r="BT1184" s="370"/>
      <c r="BU1184" s="370"/>
      <c r="BV1184" s="370"/>
      <c r="BW1184" s="370"/>
      <c r="BX1184" s="370"/>
      <c r="BY1184" s="370"/>
      <c r="BZ1184" s="370"/>
      <c r="CA1184" s="370"/>
      <c r="CB1184" s="370"/>
      <c r="CC1184" s="370"/>
      <c r="CD1184" s="370"/>
      <c r="CE1184" s="370"/>
      <c r="CF1184" s="370"/>
      <c r="CW1184" s="513"/>
      <c r="DA1184" s="513"/>
      <c r="DE1184" s="338"/>
      <c r="EZ1184" s="338">
        <v>300</v>
      </c>
      <c r="FA1184" s="338">
        <v>200</v>
      </c>
      <c r="FC1184" s="338">
        <v>200</v>
      </c>
      <c r="FF1184" s="338">
        <v>100</v>
      </c>
    </row>
    <row r="1185" spans="1:162" s="78" customFormat="1" ht="21.75" customHeight="1">
      <c r="A1185" s="339" t="s">
        <v>365</v>
      </c>
      <c r="B1185" s="338" t="s">
        <v>382</v>
      </c>
      <c r="C1185" s="338" t="s">
        <v>317</v>
      </c>
      <c r="D1185" s="178" t="s">
        <v>36</v>
      </c>
      <c r="E1185" s="274"/>
      <c r="F1185" s="274"/>
      <c r="G1185" s="825" t="s">
        <v>389</v>
      </c>
      <c r="H1185" s="704">
        <v>700</v>
      </c>
      <c r="I1185" s="166">
        <f t="shared" si="132"/>
        <v>700</v>
      </c>
      <c r="J1185" s="274"/>
      <c r="K1185" s="475"/>
      <c r="L1185" s="475"/>
      <c r="M1185" s="475"/>
      <c r="N1185" s="475"/>
      <c r="O1185" s="370"/>
      <c r="P1185" s="370"/>
      <c r="Q1185" s="370"/>
      <c r="R1185" s="370"/>
      <c r="S1185" s="370"/>
      <c r="T1185" s="370"/>
      <c r="U1185" s="370"/>
      <c r="V1185" s="370"/>
      <c r="W1185" s="370"/>
      <c r="X1185" s="370"/>
      <c r="Y1185" s="370"/>
      <c r="Z1185" s="370"/>
      <c r="AA1185" s="370"/>
      <c r="AB1185" s="370"/>
      <c r="AC1185" s="370"/>
      <c r="AD1185" s="370"/>
      <c r="AE1185" s="370"/>
      <c r="AF1185" s="370"/>
      <c r="AG1185" s="370"/>
      <c r="AH1185" s="370"/>
      <c r="AI1185" s="370"/>
      <c r="AJ1185" s="370"/>
      <c r="AK1185" s="370"/>
      <c r="AL1185" s="370"/>
      <c r="AM1185" s="370"/>
      <c r="AN1185" s="370"/>
      <c r="AO1185" s="370"/>
      <c r="AP1185" s="370"/>
      <c r="AQ1185" s="370"/>
      <c r="AR1185" s="370"/>
      <c r="AS1185" s="370"/>
      <c r="AT1185" s="370"/>
      <c r="AU1185" s="370"/>
      <c r="AV1185" s="370"/>
      <c r="AW1185" s="370"/>
      <c r="AX1185" s="370"/>
      <c r="AY1185" s="370"/>
      <c r="AZ1185" s="370"/>
      <c r="BA1185" s="370"/>
      <c r="BB1185" s="370"/>
      <c r="BC1185" s="370"/>
      <c r="BD1185" s="370"/>
      <c r="BE1185" s="370"/>
      <c r="BF1185" s="370"/>
      <c r="BG1185" s="370"/>
      <c r="BH1185" s="370"/>
      <c r="BI1185" s="370"/>
      <c r="BJ1185" s="370"/>
      <c r="BK1185" s="370"/>
      <c r="BL1185" s="370"/>
      <c r="BM1185" s="370"/>
      <c r="BN1185" s="370"/>
      <c r="BO1185" s="370"/>
      <c r="BP1185" s="370"/>
      <c r="BQ1185" s="370"/>
      <c r="BR1185" s="370"/>
      <c r="BS1185" s="370"/>
      <c r="BT1185" s="370"/>
      <c r="BU1185" s="370"/>
      <c r="BV1185" s="370"/>
      <c r="BW1185" s="370"/>
      <c r="BX1185" s="370"/>
      <c r="BY1185" s="370"/>
      <c r="BZ1185" s="370"/>
      <c r="CA1185" s="370"/>
      <c r="CB1185" s="370"/>
      <c r="CC1185" s="370"/>
      <c r="CD1185" s="370"/>
      <c r="CE1185" s="370"/>
      <c r="CF1185" s="370"/>
      <c r="CW1185" s="513"/>
      <c r="DA1185" s="513"/>
      <c r="DE1185" s="338"/>
      <c r="EZ1185" s="338">
        <v>0</v>
      </c>
      <c r="FA1185" s="338">
        <v>200</v>
      </c>
      <c r="FC1185" s="338">
        <v>300</v>
      </c>
      <c r="FF1185" s="338">
        <v>200</v>
      </c>
    </row>
    <row r="1186" spans="1:162" s="78" customFormat="1" ht="21.75" customHeight="1">
      <c r="A1186" s="339" t="s">
        <v>365</v>
      </c>
      <c r="B1186" s="338" t="s">
        <v>324</v>
      </c>
      <c r="C1186" s="338" t="s">
        <v>325</v>
      </c>
      <c r="D1186" s="178" t="s">
        <v>36</v>
      </c>
      <c r="E1186" s="274"/>
      <c r="F1186" s="274"/>
      <c r="G1186" s="825" t="s">
        <v>389</v>
      </c>
      <c r="H1186" s="704">
        <v>1200</v>
      </c>
      <c r="I1186" s="166">
        <f t="shared" si="132"/>
        <v>1200</v>
      </c>
      <c r="J1186" s="274"/>
      <c r="K1186" s="475"/>
      <c r="L1186" s="475"/>
      <c r="M1186" s="475"/>
      <c r="N1186" s="475"/>
      <c r="O1186" s="370"/>
      <c r="P1186" s="370"/>
      <c r="Q1186" s="370"/>
      <c r="R1186" s="370"/>
      <c r="S1186" s="370"/>
      <c r="T1186" s="370"/>
      <c r="U1186" s="370"/>
      <c r="V1186" s="370"/>
      <c r="W1186" s="370"/>
      <c r="X1186" s="370"/>
      <c r="Y1186" s="370"/>
      <c r="Z1186" s="370"/>
      <c r="AA1186" s="370"/>
      <c r="AB1186" s="370"/>
      <c r="AC1186" s="370"/>
      <c r="AD1186" s="370"/>
      <c r="AE1186" s="370"/>
      <c r="AF1186" s="370"/>
      <c r="AG1186" s="370"/>
      <c r="AH1186" s="370"/>
      <c r="AI1186" s="370"/>
      <c r="AJ1186" s="370"/>
      <c r="AK1186" s="370"/>
      <c r="AL1186" s="370"/>
      <c r="AM1186" s="370"/>
      <c r="AN1186" s="370"/>
      <c r="AO1186" s="370"/>
      <c r="AP1186" s="370"/>
      <c r="AQ1186" s="370"/>
      <c r="AR1186" s="370"/>
      <c r="AS1186" s="370"/>
      <c r="AT1186" s="370"/>
      <c r="AU1186" s="370"/>
      <c r="AV1186" s="370"/>
      <c r="AW1186" s="370"/>
      <c r="AX1186" s="370"/>
      <c r="AY1186" s="370"/>
      <c r="AZ1186" s="370"/>
      <c r="BA1186" s="370"/>
      <c r="BB1186" s="370"/>
      <c r="BC1186" s="370"/>
      <c r="BD1186" s="370"/>
      <c r="BE1186" s="370"/>
      <c r="BF1186" s="370"/>
      <c r="BG1186" s="370"/>
      <c r="BH1186" s="370"/>
      <c r="BI1186" s="370"/>
      <c r="BJ1186" s="370"/>
      <c r="BK1186" s="370"/>
      <c r="BL1186" s="370"/>
      <c r="BM1186" s="370"/>
      <c r="BN1186" s="370"/>
      <c r="BO1186" s="370"/>
      <c r="BP1186" s="370"/>
      <c r="BQ1186" s="370"/>
      <c r="BR1186" s="370"/>
      <c r="BS1186" s="370"/>
      <c r="BT1186" s="370"/>
      <c r="BU1186" s="370"/>
      <c r="BV1186" s="370"/>
      <c r="BW1186" s="370"/>
      <c r="BX1186" s="370"/>
      <c r="BY1186" s="370"/>
      <c r="BZ1186" s="370"/>
      <c r="CA1186" s="370"/>
      <c r="CB1186" s="370"/>
      <c r="CC1186" s="370"/>
      <c r="CD1186" s="370"/>
      <c r="CE1186" s="370"/>
      <c r="CF1186" s="370"/>
      <c r="CW1186" s="513"/>
      <c r="DA1186" s="513"/>
      <c r="DE1186" s="338"/>
      <c r="EZ1186" s="338">
        <v>200</v>
      </c>
      <c r="FA1186" s="338">
        <v>400</v>
      </c>
      <c r="FC1186" s="338">
        <v>300</v>
      </c>
      <c r="FF1186" s="338">
        <v>300</v>
      </c>
    </row>
    <row r="1187" spans="1:162" s="78" customFormat="1" ht="21.75" customHeight="1">
      <c r="A1187" s="339" t="s">
        <v>365</v>
      </c>
      <c r="B1187" s="338" t="s">
        <v>326</v>
      </c>
      <c r="C1187" s="338" t="s">
        <v>327</v>
      </c>
      <c r="D1187" s="178" t="s">
        <v>36</v>
      </c>
      <c r="E1187" s="274"/>
      <c r="F1187" s="274"/>
      <c r="G1187" s="825" t="s">
        <v>389</v>
      </c>
      <c r="H1187" s="704">
        <v>600</v>
      </c>
      <c r="I1187" s="166">
        <f t="shared" si="132"/>
        <v>600</v>
      </c>
      <c r="J1187" s="274"/>
      <c r="K1187" s="475"/>
      <c r="L1187" s="475"/>
      <c r="M1187" s="475"/>
      <c r="N1187" s="475"/>
      <c r="O1187" s="370"/>
      <c r="P1187" s="370"/>
      <c r="Q1187" s="370"/>
      <c r="R1187" s="370"/>
      <c r="S1187" s="370"/>
      <c r="T1187" s="370"/>
      <c r="U1187" s="370"/>
      <c r="V1187" s="370"/>
      <c r="W1187" s="370"/>
      <c r="X1187" s="370"/>
      <c r="Y1187" s="370"/>
      <c r="Z1187" s="370"/>
      <c r="AA1187" s="370"/>
      <c r="AB1187" s="370"/>
      <c r="AC1187" s="370"/>
      <c r="AD1187" s="370"/>
      <c r="AE1187" s="370"/>
      <c r="AF1187" s="370"/>
      <c r="AG1187" s="370"/>
      <c r="AH1187" s="370"/>
      <c r="AI1187" s="370"/>
      <c r="AJ1187" s="370"/>
      <c r="AK1187" s="370"/>
      <c r="AL1187" s="370"/>
      <c r="AM1187" s="370"/>
      <c r="AN1187" s="370"/>
      <c r="AO1187" s="370"/>
      <c r="AP1187" s="370"/>
      <c r="AQ1187" s="370"/>
      <c r="AR1187" s="370"/>
      <c r="AS1187" s="370"/>
      <c r="AT1187" s="370"/>
      <c r="AU1187" s="370"/>
      <c r="AV1187" s="370"/>
      <c r="AW1187" s="370"/>
      <c r="AX1187" s="370"/>
      <c r="AY1187" s="370"/>
      <c r="AZ1187" s="370"/>
      <c r="BA1187" s="370"/>
      <c r="BB1187" s="370"/>
      <c r="BC1187" s="370"/>
      <c r="BD1187" s="370"/>
      <c r="BE1187" s="370"/>
      <c r="BF1187" s="370"/>
      <c r="BG1187" s="370"/>
      <c r="BH1187" s="370"/>
      <c r="BI1187" s="370"/>
      <c r="BJ1187" s="370"/>
      <c r="BK1187" s="370"/>
      <c r="BL1187" s="370"/>
      <c r="BM1187" s="370"/>
      <c r="BN1187" s="370"/>
      <c r="BO1187" s="370"/>
      <c r="BP1187" s="370"/>
      <c r="BQ1187" s="370"/>
      <c r="BR1187" s="370"/>
      <c r="BS1187" s="370"/>
      <c r="BT1187" s="370"/>
      <c r="BU1187" s="370"/>
      <c r="BV1187" s="370"/>
      <c r="BW1187" s="370"/>
      <c r="BX1187" s="370"/>
      <c r="BY1187" s="370"/>
      <c r="BZ1187" s="370"/>
      <c r="CA1187" s="370"/>
      <c r="CB1187" s="370"/>
      <c r="CC1187" s="370"/>
      <c r="CD1187" s="370"/>
      <c r="CE1187" s="370"/>
      <c r="CF1187" s="370"/>
      <c r="CW1187" s="513"/>
      <c r="DA1187" s="513"/>
      <c r="DE1187" s="338"/>
      <c r="EZ1187" s="338">
        <v>0</v>
      </c>
      <c r="FA1187" s="338">
        <v>200</v>
      </c>
      <c r="FC1187" s="338">
        <v>200</v>
      </c>
      <c r="FF1187" s="338">
        <v>200</v>
      </c>
    </row>
    <row r="1188" spans="1:162" s="78" customFormat="1" ht="21.75" customHeight="1">
      <c r="A1188" s="339" t="s">
        <v>365</v>
      </c>
      <c r="B1188" s="338" t="s">
        <v>328</v>
      </c>
      <c r="C1188" s="338" t="s">
        <v>329</v>
      </c>
      <c r="D1188" s="178" t="s">
        <v>36</v>
      </c>
      <c r="E1188" s="274"/>
      <c r="F1188" s="274"/>
      <c r="G1188" s="825" t="s">
        <v>389</v>
      </c>
      <c r="H1188" s="704">
        <v>5600</v>
      </c>
      <c r="I1188" s="166">
        <f t="shared" si="132"/>
        <v>5600</v>
      </c>
      <c r="J1188" s="274"/>
      <c r="K1188" s="475"/>
      <c r="L1188" s="475"/>
      <c r="M1188" s="475"/>
      <c r="N1188" s="475"/>
      <c r="O1188" s="370"/>
      <c r="P1188" s="370"/>
      <c r="Q1188" s="370"/>
      <c r="R1188" s="370"/>
      <c r="S1188" s="370"/>
      <c r="T1188" s="370"/>
      <c r="U1188" s="370"/>
      <c r="V1188" s="370"/>
      <c r="W1188" s="370"/>
      <c r="X1188" s="370"/>
      <c r="Y1188" s="370"/>
      <c r="Z1188" s="370"/>
      <c r="AA1188" s="370"/>
      <c r="AB1188" s="370"/>
      <c r="AC1188" s="370"/>
      <c r="AD1188" s="370"/>
      <c r="AE1188" s="370"/>
      <c r="AF1188" s="370"/>
      <c r="AG1188" s="370"/>
      <c r="AH1188" s="370"/>
      <c r="AI1188" s="370"/>
      <c r="AJ1188" s="370"/>
      <c r="AK1188" s="370"/>
      <c r="AL1188" s="370"/>
      <c r="AM1188" s="370"/>
      <c r="AN1188" s="370"/>
      <c r="AO1188" s="370"/>
      <c r="AP1188" s="370"/>
      <c r="AQ1188" s="370"/>
      <c r="AR1188" s="370"/>
      <c r="AS1188" s="370"/>
      <c r="AT1188" s="370"/>
      <c r="AU1188" s="370"/>
      <c r="AV1188" s="370"/>
      <c r="AW1188" s="370"/>
      <c r="AX1188" s="370"/>
      <c r="AY1188" s="370"/>
      <c r="AZ1188" s="370"/>
      <c r="BA1188" s="370"/>
      <c r="BB1188" s="370"/>
      <c r="BC1188" s="370"/>
      <c r="BD1188" s="370"/>
      <c r="BE1188" s="370"/>
      <c r="BF1188" s="370"/>
      <c r="BG1188" s="370"/>
      <c r="BH1188" s="370"/>
      <c r="BI1188" s="370"/>
      <c r="BJ1188" s="370"/>
      <c r="BK1188" s="370"/>
      <c r="BL1188" s="370"/>
      <c r="BM1188" s="370"/>
      <c r="BN1188" s="370"/>
      <c r="BO1188" s="370"/>
      <c r="BP1188" s="370"/>
      <c r="BQ1188" s="370"/>
      <c r="BR1188" s="370"/>
      <c r="BS1188" s="370"/>
      <c r="BT1188" s="370"/>
      <c r="BU1188" s="370"/>
      <c r="BV1188" s="370"/>
      <c r="BW1188" s="370"/>
      <c r="BX1188" s="370"/>
      <c r="BY1188" s="370"/>
      <c r="BZ1188" s="370"/>
      <c r="CA1188" s="370"/>
      <c r="CB1188" s="370"/>
      <c r="CC1188" s="370"/>
      <c r="CD1188" s="370"/>
      <c r="CE1188" s="370"/>
      <c r="CF1188" s="370"/>
      <c r="CW1188" s="513"/>
      <c r="DA1188" s="513"/>
      <c r="DE1188" s="338"/>
      <c r="EZ1188" s="338">
        <v>100</v>
      </c>
      <c r="FA1188" s="338">
        <v>1500</v>
      </c>
      <c r="FC1188" s="338">
        <v>2000</v>
      </c>
      <c r="FF1188" s="338">
        <v>2000</v>
      </c>
    </row>
    <row r="1189" spans="1:162" s="78" customFormat="1" ht="21.75" customHeight="1">
      <c r="A1189" s="339" t="s">
        <v>365</v>
      </c>
      <c r="B1189" s="338" t="s">
        <v>383</v>
      </c>
      <c r="C1189" s="338" t="s">
        <v>331</v>
      </c>
      <c r="D1189" s="178" t="s">
        <v>36</v>
      </c>
      <c r="E1189" s="274"/>
      <c r="F1189" s="274"/>
      <c r="G1189" s="825" t="s">
        <v>389</v>
      </c>
      <c r="H1189" s="704">
        <v>2000</v>
      </c>
      <c r="I1189" s="166">
        <f t="shared" si="132"/>
        <v>2000</v>
      </c>
      <c r="J1189" s="274"/>
      <c r="K1189" s="475"/>
      <c r="L1189" s="475"/>
      <c r="M1189" s="475"/>
      <c r="N1189" s="475"/>
      <c r="O1189" s="370"/>
      <c r="P1189" s="370"/>
      <c r="Q1189" s="370"/>
      <c r="R1189" s="370"/>
      <c r="S1189" s="370"/>
      <c r="T1189" s="370"/>
      <c r="U1189" s="370"/>
      <c r="V1189" s="370"/>
      <c r="W1189" s="370"/>
      <c r="X1189" s="370"/>
      <c r="Y1189" s="370"/>
      <c r="Z1189" s="370"/>
      <c r="AA1189" s="370"/>
      <c r="AB1189" s="370"/>
      <c r="AC1189" s="370"/>
      <c r="AD1189" s="370"/>
      <c r="AE1189" s="370"/>
      <c r="AF1189" s="370"/>
      <c r="AG1189" s="370"/>
      <c r="AH1189" s="370"/>
      <c r="AI1189" s="370"/>
      <c r="AJ1189" s="370"/>
      <c r="AK1189" s="370"/>
      <c r="AL1189" s="370"/>
      <c r="AM1189" s="370"/>
      <c r="AN1189" s="370"/>
      <c r="AO1189" s="370"/>
      <c r="AP1189" s="370"/>
      <c r="AQ1189" s="370"/>
      <c r="AR1189" s="370"/>
      <c r="AS1189" s="370"/>
      <c r="AT1189" s="370"/>
      <c r="AU1189" s="370"/>
      <c r="AV1189" s="370"/>
      <c r="AW1189" s="370"/>
      <c r="AX1189" s="370"/>
      <c r="AY1189" s="370"/>
      <c r="AZ1189" s="370"/>
      <c r="BA1189" s="370"/>
      <c r="BB1189" s="370"/>
      <c r="BC1189" s="370"/>
      <c r="BD1189" s="370"/>
      <c r="BE1189" s="370"/>
      <c r="BF1189" s="370"/>
      <c r="BG1189" s="370"/>
      <c r="BH1189" s="370"/>
      <c r="BI1189" s="370"/>
      <c r="BJ1189" s="370"/>
      <c r="BK1189" s="370"/>
      <c r="BL1189" s="370"/>
      <c r="BM1189" s="370"/>
      <c r="BN1189" s="370"/>
      <c r="BO1189" s="370"/>
      <c r="BP1189" s="370"/>
      <c r="BQ1189" s="370"/>
      <c r="BR1189" s="370"/>
      <c r="BS1189" s="370"/>
      <c r="BT1189" s="370"/>
      <c r="BU1189" s="370"/>
      <c r="BV1189" s="370"/>
      <c r="BW1189" s="370"/>
      <c r="BX1189" s="370"/>
      <c r="BY1189" s="370"/>
      <c r="BZ1189" s="370"/>
      <c r="CA1189" s="370"/>
      <c r="CB1189" s="370"/>
      <c r="CC1189" s="370"/>
      <c r="CD1189" s="370"/>
      <c r="CE1189" s="370"/>
      <c r="CF1189" s="370"/>
      <c r="CW1189" s="513"/>
      <c r="DA1189" s="513"/>
      <c r="DE1189" s="338"/>
      <c r="EZ1189" s="338">
        <v>0</v>
      </c>
      <c r="FA1189" s="338">
        <v>700</v>
      </c>
      <c r="FC1189" s="338">
        <v>700</v>
      </c>
      <c r="FF1189" s="338">
        <v>600</v>
      </c>
    </row>
    <row r="1190" spans="1:162" s="78" customFormat="1" ht="21.75" customHeight="1">
      <c r="A1190" s="339" t="s">
        <v>365</v>
      </c>
      <c r="B1190" s="338" t="s">
        <v>384</v>
      </c>
      <c r="C1190" s="338" t="s">
        <v>333</v>
      </c>
      <c r="D1190" s="178" t="s">
        <v>36</v>
      </c>
      <c r="E1190" s="274"/>
      <c r="F1190" s="274"/>
      <c r="G1190" s="825" t="s">
        <v>389</v>
      </c>
      <c r="H1190" s="704">
        <v>0</v>
      </c>
      <c r="I1190" s="166">
        <f t="shared" si="132"/>
        <v>0</v>
      </c>
      <c r="J1190" s="274"/>
      <c r="K1190" s="475"/>
      <c r="L1190" s="475"/>
      <c r="M1190" s="475"/>
      <c r="N1190" s="475"/>
      <c r="O1190" s="370"/>
      <c r="P1190" s="370"/>
      <c r="Q1190" s="370"/>
      <c r="R1190" s="370"/>
      <c r="S1190" s="370"/>
      <c r="T1190" s="370"/>
      <c r="U1190" s="370"/>
      <c r="V1190" s="370"/>
      <c r="W1190" s="370"/>
      <c r="X1190" s="370"/>
      <c r="Y1190" s="370"/>
      <c r="Z1190" s="370"/>
      <c r="AA1190" s="370"/>
      <c r="AB1190" s="370"/>
      <c r="AC1190" s="370"/>
      <c r="AD1190" s="370"/>
      <c r="AE1190" s="370"/>
      <c r="AF1190" s="370"/>
      <c r="AG1190" s="370"/>
      <c r="AH1190" s="370"/>
      <c r="AI1190" s="370"/>
      <c r="AJ1190" s="370"/>
      <c r="AK1190" s="370"/>
      <c r="AL1190" s="370"/>
      <c r="AM1190" s="370"/>
      <c r="AN1190" s="370"/>
      <c r="AO1190" s="370"/>
      <c r="AP1190" s="370"/>
      <c r="AQ1190" s="370"/>
      <c r="AR1190" s="370"/>
      <c r="AS1190" s="370"/>
      <c r="AT1190" s="370"/>
      <c r="AU1190" s="370"/>
      <c r="AV1190" s="370"/>
      <c r="AW1190" s="370"/>
      <c r="AX1190" s="370"/>
      <c r="AY1190" s="370"/>
      <c r="AZ1190" s="370"/>
      <c r="BA1190" s="370"/>
      <c r="BB1190" s="370"/>
      <c r="BC1190" s="370"/>
      <c r="BD1190" s="370"/>
      <c r="BE1190" s="370"/>
      <c r="BF1190" s="370"/>
      <c r="BG1190" s="370"/>
      <c r="BH1190" s="370"/>
      <c r="BI1190" s="370"/>
      <c r="BJ1190" s="370"/>
      <c r="BK1190" s="370"/>
      <c r="BL1190" s="370"/>
      <c r="BM1190" s="370"/>
      <c r="BN1190" s="370"/>
      <c r="BO1190" s="370"/>
      <c r="BP1190" s="370"/>
      <c r="BQ1190" s="370"/>
      <c r="BR1190" s="370"/>
      <c r="BS1190" s="370"/>
      <c r="BT1190" s="370"/>
      <c r="BU1190" s="370"/>
      <c r="BV1190" s="370"/>
      <c r="BW1190" s="370"/>
      <c r="BX1190" s="370"/>
      <c r="BY1190" s="370"/>
      <c r="BZ1190" s="370"/>
      <c r="CA1190" s="370"/>
      <c r="CB1190" s="370"/>
      <c r="CC1190" s="370"/>
      <c r="CD1190" s="370"/>
      <c r="CE1190" s="370"/>
      <c r="CF1190" s="370"/>
      <c r="CW1190" s="513"/>
      <c r="DA1190" s="513"/>
      <c r="DE1190" s="338"/>
      <c r="EZ1190" s="338"/>
      <c r="FA1190" s="338"/>
      <c r="FC1190" s="338"/>
      <c r="FF1190" s="338"/>
    </row>
    <row r="1191" spans="1:162" s="78" customFormat="1" ht="21.75" customHeight="1">
      <c r="A1191" s="339" t="s">
        <v>365</v>
      </c>
      <c r="B1191" s="338" t="s">
        <v>334</v>
      </c>
      <c r="C1191" s="338" t="s">
        <v>335</v>
      </c>
      <c r="D1191" s="178" t="s">
        <v>36</v>
      </c>
      <c r="E1191" s="274"/>
      <c r="F1191" s="274"/>
      <c r="G1191" s="825" t="s">
        <v>389</v>
      </c>
      <c r="H1191" s="704">
        <v>1000</v>
      </c>
      <c r="I1191" s="166">
        <f t="shared" si="132"/>
        <v>1000</v>
      </c>
      <c r="J1191" s="274"/>
      <c r="K1191" s="475"/>
      <c r="L1191" s="475"/>
      <c r="M1191" s="475"/>
      <c r="N1191" s="475"/>
      <c r="O1191" s="370"/>
      <c r="P1191" s="370"/>
      <c r="Q1191" s="370"/>
      <c r="R1191" s="370"/>
      <c r="S1191" s="370"/>
      <c r="T1191" s="370"/>
      <c r="U1191" s="370"/>
      <c r="V1191" s="370"/>
      <c r="W1191" s="370"/>
      <c r="X1191" s="370"/>
      <c r="Y1191" s="370"/>
      <c r="Z1191" s="370"/>
      <c r="AA1191" s="370"/>
      <c r="AB1191" s="370"/>
      <c r="AC1191" s="370"/>
      <c r="AD1191" s="370"/>
      <c r="AE1191" s="370"/>
      <c r="AF1191" s="370"/>
      <c r="AG1191" s="370"/>
      <c r="AH1191" s="370"/>
      <c r="AI1191" s="370"/>
      <c r="AJ1191" s="370"/>
      <c r="AK1191" s="370"/>
      <c r="AL1191" s="370"/>
      <c r="AM1191" s="370"/>
      <c r="AN1191" s="370"/>
      <c r="AO1191" s="370"/>
      <c r="AP1191" s="370"/>
      <c r="AQ1191" s="370"/>
      <c r="AR1191" s="370"/>
      <c r="AS1191" s="370"/>
      <c r="AT1191" s="370"/>
      <c r="AU1191" s="370"/>
      <c r="AV1191" s="370"/>
      <c r="AW1191" s="370"/>
      <c r="AX1191" s="370"/>
      <c r="AY1191" s="370"/>
      <c r="AZ1191" s="370"/>
      <c r="BA1191" s="370"/>
      <c r="BB1191" s="370"/>
      <c r="BC1191" s="370"/>
      <c r="BD1191" s="370"/>
      <c r="BE1191" s="370"/>
      <c r="BF1191" s="370"/>
      <c r="BG1191" s="370"/>
      <c r="BH1191" s="370"/>
      <c r="BI1191" s="370"/>
      <c r="BJ1191" s="370"/>
      <c r="BK1191" s="370"/>
      <c r="BL1191" s="370"/>
      <c r="BM1191" s="370"/>
      <c r="BN1191" s="370"/>
      <c r="BO1191" s="370"/>
      <c r="BP1191" s="370"/>
      <c r="BQ1191" s="370"/>
      <c r="BR1191" s="370"/>
      <c r="BS1191" s="370"/>
      <c r="BT1191" s="370"/>
      <c r="BU1191" s="370"/>
      <c r="BV1191" s="370"/>
      <c r="BW1191" s="370"/>
      <c r="BX1191" s="370"/>
      <c r="BY1191" s="370"/>
      <c r="BZ1191" s="370"/>
      <c r="CA1191" s="370"/>
      <c r="CB1191" s="370"/>
      <c r="CC1191" s="370"/>
      <c r="CD1191" s="370"/>
      <c r="CE1191" s="370"/>
      <c r="CF1191" s="370"/>
      <c r="CW1191" s="513"/>
      <c r="DA1191" s="513"/>
      <c r="DE1191" s="338"/>
      <c r="EZ1191" s="338">
        <v>0</v>
      </c>
      <c r="FA1191" s="338">
        <v>300</v>
      </c>
      <c r="FC1191" s="338">
        <v>300</v>
      </c>
      <c r="FF1191" s="338">
        <v>400</v>
      </c>
    </row>
    <row r="1192" spans="1:162" s="78" customFormat="1" ht="21.75" customHeight="1">
      <c r="A1192" s="339" t="s">
        <v>365</v>
      </c>
      <c r="B1192" s="338" t="s">
        <v>336</v>
      </c>
      <c r="C1192" s="338" t="s">
        <v>337</v>
      </c>
      <c r="D1192" s="178" t="s">
        <v>36</v>
      </c>
      <c r="E1192" s="274"/>
      <c r="F1192" s="274"/>
      <c r="G1192" s="825" t="s">
        <v>389</v>
      </c>
      <c r="H1192" s="704">
        <v>0</v>
      </c>
      <c r="I1192" s="166">
        <f t="shared" si="132"/>
        <v>0</v>
      </c>
      <c r="J1192" s="274"/>
      <c r="K1192" s="475"/>
      <c r="L1192" s="475"/>
      <c r="M1192" s="475"/>
      <c r="N1192" s="475"/>
      <c r="O1192" s="370"/>
      <c r="P1192" s="370"/>
      <c r="Q1192" s="370"/>
      <c r="R1192" s="370"/>
      <c r="S1192" s="370"/>
      <c r="T1192" s="370"/>
      <c r="U1192" s="370"/>
      <c r="V1192" s="370"/>
      <c r="W1192" s="370"/>
      <c r="X1192" s="370"/>
      <c r="Y1192" s="370"/>
      <c r="Z1192" s="370"/>
      <c r="AA1192" s="370"/>
      <c r="AB1192" s="370"/>
      <c r="AC1192" s="370"/>
      <c r="AD1192" s="370"/>
      <c r="AE1192" s="370"/>
      <c r="AF1192" s="370"/>
      <c r="AG1192" s="370"/>
      <c r="AH1192" s="370"/>
      <c r="AI1192" s="370"/>
      <c r="AJ1192" s="370"/>
      <c r="AK1192" s="370"/>
      <c r="AL1192" s="370"/>
      <c r="AM1192" s="370"/>
      <c r="AN1192" s="370"/>
      <c r="AO1192" s="370"/>
      <c r="AP1192" s="370"/>
      <c r="AQ1192" s="370"/>
      <c r="AR1192" s="370"/>
      <c r="AS1192" s="370"/>
      <c r="AT1192" s="370"/>
      <c r="AU1192" s="370"/>
      <c r="AV1192" s="370"/>
      <c r="AW1192" s="370"/>
      <c r="AX1192" s="370"/>
      <c r="AY1192" s="370"/>
      <c r="AZ1192" s="370"/>
      <c r="BA1192" s="370"/>
      <c r="BB1192" s="370"/>
      <c r="BC1192" s="370"/>
      <c r="BD1192" s="370"/>
      <c r="BE1192" s="370"/>
      <c r="BF1192" s="370"/>
      <c r="BG1192" s="370"/>
      <c r="BH1192" s="370"/>
      <c r="BI1192" s="370"/>
      <c r="BJ1192" s="370"/>
      <c r="BK1192" s="370"/>
      <c r="BL1192" s="370"/>
      <c r="BM1192" s="370"/>
      <c r="BN1192" s="370"/>
      <c r="BO1192" s="370"/>
      <c r="BP1192" s="370"/>
      <c r="BQ1192" s="370"/>
      <c r="BR1192" s="370"/>
      <c r="BS1192" s="370"/>
      <c r="BT1192" s="370"/>
      <c r="BU1192" s="370"/>
      <c r="BV1192" s="370"/>
      <c r="BW1192" s="370"/>
      <c r="BX1192" s="370"/>
      <c r="BY1192" s="370"/>
      <c r="BZ1192" s="370"/>
      <c r="CA1192" s="370"/>
      <c r="CB1192" s="370"/>
      <c r="CC1192" s="370"/>
      <c r="CD1192" s="370"/>
      <c r="CE1192" s="370"/>
      <c r="CF1192" s="370"/>
      <c r="CW1192" s="513"/>
      <c r="DA1192" s="513"/>
      <c r="DE1192" s="338"/>
      <c r="EZ1192" s="338">
        <v>0</v>
      </c>
      <c r="FA1192" s="338">
        <v>0</v>
      </c>
      <c r="FC1192" s="338">
        <v>0</v>
      </c>
      <c r="FF1192" s="338">
        <v>0</v>
      </c>
    </row>
    <row r="1193" spans="1:162" s="78" customFormat="1" ht="21.75" customHeight="1">
      <c r="A1193" s="339" t="s">
        <v>365</v>
      </c>
      <c r="B1193" s="338" t="s">
        <v>353</v>
      </c>
      <c r="C1193" s="341" t="s">
        <v>352</v>
      </c>
      <c r="D1193" s="178" t="s">
        <v>36</v>
      </c>
      <c r="E1193" s="274"/>
      <c r="F1193" s="274"/>
      <c r="G1193" s="825" t="s">
        <v>389</v>
      </c>
      <c r="H1193" s="704">
        <v>3500</v>
      </c>
      <c r="I1193" s="166">
        <f t="shared" si="132"/>
        <v>3500</v>
      </c>
      <c r="J1193" s="274"/>
      <c r="K1193" s="475"/>
      <c r="L1193" s="475"/>
      <c r="M1193" s="475"/>
      <c r="N1193" s="475"/>
      <c r="O1193" s="370"/>
      <c r="P1193" s="370"/>
      <c r="Q1193" s="370"/>
      <c r="R1193" s="370"/>
      <c r="S1193" s="370"/>
      <c r="T1193" s="370"/>
      <c r="U1193" s="370"/>
      <c r="V1193" s="370"/>
      <c r="W1193" s="370"/>
      <c r="X1193" s="370"/>
      <c r="Y1193" s="370"/>
      <c r="Z1193" s="370"/>
      <c r="AA1193" s="370"/>
      <c r="AB1193" s="370"/>
      <c r="AC1193" s="370"/>
      <c r="AD1193" s="370"/>
      <c r="AE1193" s="370"/>
      <c r="AF1193" s="370"/>
      <c r="AG1193" s="370"/>
      <c r="AH1193" s="370"/>
      <c r="AI1193" s="370"/>
      <c r="AJ1193" s="370"/>
      <c r="AK1193" s="370"/>
      <c r="AL1193" s="370"/>
      <c r="AM1193" s="370"/>
      <c r="AN1193" s="370"/>
      <c r="AO1193" s="370"/>
      <c r="AP1193" s="370"/>
      <c r="AQ1193" s="370"/>
      <c r="AR1193" s="370"/>
      <c r="AS1193" s="370"/>
      <c r="AT1193" s="370"/>
      <c r="AU1193" s="370"/>
      <c r="AV1193" s="370"/>
      <c r="AW1193" s="370"/>
      <c r="AX1193" s="370"/>
      <c r="AY1193" s="370"/>
      <c r="AZ1193" s="370"/>
      <c r="BA1193" s="370"/>
      <c r="BB1193" s="370"/>
      <c r="BC1193" s="370"/>
      <c r="BD1193" s="370"/>
      <c r="BE1193" s="370"/>
      <c r="BF1193" s="370"/>
      <c r="BG1193" s="370"/>
      <c r="BH1193" s="370"/>
      <c r="BI1193" s="370"/>
      <c r="BJ1193" s="370"/>
      <c r="BK1193" s="370"/>
      <c r="BL1193" s="370"/>
      <c r="BM1193" s="370"/>
      <c r="BN1193" s="370"/>
      <c r="BO1193" s="370"/>
      <c r="BP1193" s="370"/>
      <c r="BQ1193" s="370"/>
      <c r="BR1193" s="370"/>
      <c r="BS1193" s="370"/>
      <c r="BT1193" s="370"/>
      <c r="BU1193" s="370"/>
      <c r="BV1193" s="370"/>
      <c r="BW1193" s="370"/>
      <c r="BX1193" s="370"/>
      <c r="BY1193" s="370"/>
      <c r="BZ1193" s="370"/>
      <c r="CA1193" s="370"/>
      <c r="CB1193" s="370"/>
      <c r="CC1193" s="370"/>
      <c r="CD1193" s="370"/>
      <c r="CE1193" s="370"/>
      <c r="CF1193" s="370"/>
      <c r="CW1193" s="513"/>
      <c r="DA1193" s="513"/>
      <c r="DE1193" s="338"/>
      <c r="EZ1193" s="338">
        <v>100</v>
      </c>
      <c r="FA1193" s="338">
        <v>1000</v>
      </c>
      <c r="FC1193" s="338">
        <v>1400</v>
      </c>
      <c r="FF1193" s="338">
        <v>1000</v>
      </c>
    </row>
    <row r="1194" spans="1:162" s="78" customFormat="1" ht="21.75" customHeight="1">
      <c r="A1194" s="339" t="s">
        <v>365</v>
      </c>
      <c r="B1194" s="338" t="s">
        <v>58</v>
      </c>
      <c r="C1194" s="341" t="s">
        <v>59</v>
      </c>
      <c r="D1194" s="178" t="s">
        <v>36</v>
      </c>
      <c r="E1194" s="274"/>
      <c r="F1194" s="274"/>
      <c r="G1194" s="825" t="s">
        <v>389</v>
      </c>
      <c r="H1194" s="704">
        <v>10000</v>
      </c>
      <c r="I1194" s="166">
        <f t="shared" si="132"/>
        <v>10000</v>
      </c>
      <c r="J1194" s="274"/>
      <c r="K1194" s="475"/>
      <c r="L1194" s="475"/>
      <c r="M1194" s="475"/>
      <c r="N1194" s="475"/>
      <c r="O1194" s="370"/>
      <c r="P1194" s="370"/>
      <c r="Q1194" s="370"/>
      <c r="R1194" s="370"/>
      <c r="S1194" s="370"/>
      <c r="T1194" s="370"/>
      <c r="U1194" s="370"/>
      <c r="V1194" s="370"/>
      <c r="W1194" s="370"/>
      <c r="X1194" s="370"/>
      <c r="Y1194" s="370"/>
      <c r="Z1194" s="370"/>
      <c r="AA1194" s="370"/>
      <c r="AB1194" s="370"/>
      <c r="AC1194" s="370"/>
      <c r="AD1194" s="370"/>
      <c r="AE1194" s="370"/>
      <c r="AF1194" s="370"/>
      <c r="AG1194" s="370"/>
      <c r="AH1194" s="370"/>
      <c r="AI1194" s="370"/>
      <c r="AJ1194" s="370"/>
      <c r="AK1194" s="370"/>
      <c r="AL1194" s="370"/>
      <c r="AM1194" s="370"/>
      <c r="AN1194" s="370"/>
      <c r="AO1194" s="370"/>
      <c r="AP1194" s="370"/>
      <c r="AQ1194" s="370"/>
      <c r="AR1194" s="370"/>
      <c r="AS1194" s="370"/>
      <c r="AT1194" s="370"/>
      <c r="AU1194" s="370"/>
      <c r="AV1194" s="370"/>
      <c r="AW1194" s="370"/>
      <c r="AX1194" s="370"/>
      <c r="AY1194" s="370"/>
      <c r="AZ1194" s="370"/>
      <c r="BA1194" s="370"/>
      <c r="BB1194" s="370"/>
      <c r="BC1194" s="370"/>
      <c r="BD1194" s="370"/>
      <c r="BE1194" s="370"/>
      <c r="BF1194" s="370"/>
      <c r="BG1194" s="370"/>
      <c r="BH1194" s="370"/>
      <c r="BI1194" s="370"/>
      <c r="BJ1194" s="370"/>
      <c r="BK1194" s="370"/>
      <c r="BL1194" s="370"/>
      <c r="BM1194" s="370"/>
      <c r="BN1194" s="370"/>
      <c r="BO1194" s="370"/>
      <c r="BP1194" s="370"/>
      <c r="BQ1194" s="370"/>
      <c r="BR1194" s="370"/>
      <c r="BS1194" s="370"/>
      <c r="BT1194" s="370"/>
      <c r="BU1194" s="370"/>
      <c r="BV1194" s="370"/>
      <c r="BW1194" s="370"/>
      <c r="BX1194" s="370"/>
      <c r="BY1194" s="370"/>
      <c r="BZ1194" s="370"/>
      <c r="CA1194" s="370"/>
      <c r="CB1194" s="370"/>
      <c r="CC1194" s="370"/>
      <c r="CD1194" s="370"/>
      <c r="CE1194" s="370"/>
      <c r="CF1194" s="370"/>
      <c r="CW1194" s="513"/>
      <c r="DA1194" s="513"/>
      <c r="DE1194" s="338"/>
      <c r="EZ1194" s="338">
        <v>2000</v>
      </c>
      <c r="FA1194" s="338">
        <v>2500</v>
      </c>
      <c r="FC1194" s="338">
        <v>2700</v>
      </c>
      <c r="FF1194" s="338">
        <v>2800</v>
      </c>
    </row>
    <row r="1195" spans="1:162" s="78" customFormat="1" ht="21.75" customHeight="1">
      <c r="A1195" s="339" t="s">
        <v>365</v>
      </c>
      <c r="B1195" s="338" t="s">
        <v>340</v>
      </c>
      <c r="C1195" s="341" t="s">
        <v>341</v>
      </c>
      <c r="D1195" s="178" t="s">
        <v>36</v>
      </c>
      <c r="E1195" s="274"/>
      <c r="F1195" s="274"/>
      <c r="G1195" s="825" t="s">
        <v>389</v>
      </c>
      <c r="H1195" s="704">
        <v>5800</v>
      </c>
      <c r="I1195" s="166">
        <f t="shared" si="132"/>
        <v>5800</v>
      </c>
      <c r="J1195" s="274"/>
      <c r="K1195" s="475"/>
      <c r="L1195" s="475"/>
      <c r="M1195" s="475"/>
      <c r="N1195" s="475"/>
      <c r="O1195" s="370"/>
      <c r="P1195" s="370"/>
      <c r="Q1195" s="370"/>
      <c r="R1195" s="370"/>
      <c r="S1195" s="370"/>
      <c r="T1195" s="370"/>
      <c r="U1195" s="370"/>
      <c r="V1195" s="370"/>
      <c r="W1195" s="370"/>
      <c r="X1195" s="370"/>
      <c r="Y1195" s="370"/>
      <c r="Z1195" s="370"/>
      <c r="AA1195" s="370"/>
      <c r="AB1195" s="370"/>
      <c r="AC1195" s="370"/>
      <c r="AD1195" s="370"/>
      <c r="AE1195" s="370"/>
      <c r="AF1195" s="370"/>
      <c r="AG1195" s="370"/>
      <c r="AH1195" s="370"/>
      <c r="AI1195" s="370"/>
      <c r="AJ1195" s="370"/>
      <c r="AK1195" s="370"/>
      <c r="AL1195" s="370"/>
      <c r="AM1195" s="370"/>
      <c r="AN1195" s="370"/>
      <c r="AO1195" s="370"/>
      <c r="AP1195" s="370"/>
      <c r="AQ1195" s="370"/>
      <c r="AR1195" s="370"/>
      <c r="AS1195" s="370"/>
      <c r="AT1195" s="370"/>
      <c r="AU1195" s="370"/>
      <c r="AV1195" s="370"/>
      <c r="AW1195" s="370"/>
      <c r="AX1195" s="370"/>
      <c r="AY1195" s="370"/>
      <c r="AZ1195" s="370"/>
      <c r="BA1195" s="370"/>
      <c r="BB1195" s="370"/>
      <c r="BC1195" s="370"/>
      <c r="BD1195" s="370"/>
      <c r="BE1195" s="370"/>
      <c r="BF1195" s="370"/>
      <c r="BG1195" s="370"/>
      <c r="BH1195" s="370"/>
      <c r="BI1195" s="370"/>
      <c r="BJ1195" s="370"/>
      <c r="BK1195" s="370"/>
      <c r="BL1195" s="370"/>
      <c r="BM1195" s="370"/>
      <c r="BN1195" s="370"/>
      <c r="BO1195" s="370"/>
      <c r="BP1195" s="370"/>
      <c r="BQ1195" s="370"/>
      <c r="BR1195" s="370"/>
      <c r="BS1195" s="370"/>
      <c r="BT1195" s="370"/>
      <c r="BU1195" s="370"/>
      <c r="BV1195" s="370"/>
      <c r="BW1195" s="370"/>
      <c r="BX1195" s="370"/>
      <c r="BY1195" s="370"/>
      <c r="BZ1195" s="370"/>
      <c r="CA1195" s="370"/>
      <c r="CB1195" s="370"/>
      <c r="CC1195" s="370"/>
      <c r="CD1195" s="370"/>
      <c r="CE1195" s="370"/>
      <c r="CF1195" s="370"/>
      <c r="CW1195" s="513"/>
      <c r="DA1195" s="513"/>
      <c r="DE1195" s="338"/>
      <c r="EZ1195" s="338">
        <v>1000</v>
      </c>
      <c r="FA1195" s="338">
        <v>1500</v>
      </c>
      <c r="FC1195" s="338">
        <v>1500</v>
      </c>
      <c r="FF1195" s="338">
        <v>1800</v>
      </c>
    </row>
    <row r="1196" spans="1:162" s="78" customFormat="1" ht="21.75" customHeight="1">
      <c r="A1196" s="339" t="s">
        <v>365</v>
      </c>
      <c r="B1196" s="338" t="s">
        <v>356</v>
      </c>
      <c r="C1196" s="341" t="s">
        <v>355</v>
      </c>
      <c r="D1196" s="178" t="s">
        <v>36</v>
      </c>
      <c r="E1196" s="274"/>
      <c r="F1196" s="274"/>
      <c r="G1196" s="825" t="s">
        <v>389</v>
      </c>
      <c r="H1196" s="704">
        <v>1400</v>
      </c>
      <c r="I1196" s="166">
        <f t="shared" si="132"/>
        <v>1400</v>
      </c>
      <c r="J1196" s="274"/>
      <c r="K1196" s="475"/>
      <c r="L1196" s="475"/>
      <c r="M1196" s="475"/>
      <c r="N1196" s="475"/>
      <c r="O1196" s="370"/>
      <c r="P1196" s="370"/>
      <c r="Q1196" s="370"/>
      <c r="R1196" s="370"/>
      <c r="S1196" s="370"/>
      <c r="T1196" s="370"/>
      <c r="U1196" s="370"/>
      <c r="V1196" s="370"/>
      <c r="W1196" s="370"/>
      <c r="X1196" s="370"/>
      <c r="Y1196" s="370"/>
      <c r="Z1196" s="370"/>
      <c r="AA1196" s="370"/>
      <c r="AB1196" s="370"/>
      <c r="AC1196" s="370"/>
      <c r="AD1196" s="370"/>
      <c r="AE1196" s="370"/>
      <c r="AF1196" s="370"/>
      <c r="AG1196" s="370"/>
      <c r="AH1196" s="370"/>
      <c r="AI1196" s="370"/>
      <c r="AJ1196" s="370"/>
      <c r="AK1196" s="370"/>
      <c r="AL1196" s="370"/>
      <c r="AM1196" s="370"/>
      <c r="AN1196" s="370"/>
      <c r="AO1196" s="370"/>
      <c r="AP1196" s="370"/>
      <c r="AQ1196" s="370"/>
      <c r="AR1196" s="370"/>
      <c r="AS1196" s="370"/>
      <c r="AT1196" s="370"/>
      <c r="AU1196" s="370"/>
      <c r="AV1196" s="370"/>
      <c r="AW1196" s="370"/>
      <c r="AX1196" s="370"/>
      <c r="AY1196" s="370"/>
      <c r="AZ1196" s="370"/>
      <c r="BA1196" s="370"/>
      <c r="BB1196" s="370"/>
      <c r="BC1196" s="370"/>
      <c r="BD1196" s="370"/>
      <c r="BE1196" s="370"/>
      <c r="BF1196" s="370"/>
      <c r="BG1196" s="370"/>
      <c r="BH1196" s="370"/>
      <c r="BI1196" s="370"/>
      <c r="BJ1196" s="370"/>
      <c r="BK1196" s="370"/>
      <c r="BL1196" s="370"/>
      <c r="BM1196" s="370"/>
      <c r="BN1196" s="370"/>
      <c r="BO1196" s="370"/>
      <c r="BP1196" s="370"/>
      <c r="BQ1196" s="370"/>
      <c r="BR1196" s="370"/>
      <c r="BS1196" s="370"/>
      <c r="BT1196" s="370"/>
      <c r="BU1196" s="370"/>
      <c r="BV1196" s="370"/>
      <c r="BW1196" s="370"/>
      <c r="BX1196" s="370"/>
      <c r="BY1196" s="370"/>
      <c r="BZ1196" s="370"/>
      <c r="CA1196" s="370"/>
      <c r="CB1196" s="370"/>
      <c r="CC1196" s="370"/>
      <c r="CD1196" s="370"/>
      <c r="CE1196" s="370"/>
      <c r="CF1196" s="370"/>
      <c r="CW1196" s="513"/>
      <c r="DA1196" s="513"/>
      <c r="DE1196" s="338"/>
      <c r="EZ1196" s="338">
        <v>300</v>
      </c>
      <c r="FA1196" s="338">
        <v>400</v>
      </c>
      <c r="FC1196" s="338">
        <v>300</v>
      </c>
      <c r="FF1196" s="338">
        <v>400</v>
      </c>
    </row>
    <row r="1197" spans="1:162" s="78" customFormat="1" ht="21.75" customHeight="1">
      <c r="A1197" s="339" t="s">
        <v>365</v>
      </c>
      <c r="B1197" s="338" t="s">
        <v>344</v>
      </c>
      <c r="C1197" s="341" t="s">
        <v>343</v>
      </c>
      <c r="D1197" s="178" t="s">
        <v>36</v>
      </c>
      <c r="E1197" s="274"/>
      <c r="F1197" s="274"/>
      <c r="G1197" s="825" t="s">
        <v>389</v>
      </c>
      <c r="H1197" s="704">
        <v>0</v>
      </c>
      <c r="I1197" s="166">
        <f t="shared" si="132"/>
        <v>0</v>
      </c>
      <c r="J1197" s="274"/>
      <c r="K1197" s="475"/>
      <c r="L1197" s="475"/>
      <c r="M1197" s="475"/>
      <c r="N1197" s="475"/>
      <c r="O1197" s="370"/>
      <c r="P1197" s="370"/>
      <c r="Q1197" s="370"/>
      <c r="R1197" s="370"/>
      <c r="S1197" s="370"/>
      <c r="T1197" s="370"/>
      <c r="U1197" s="370"/>
      <c r="V1197" s="370"/>
      <c r="W1197" s="370"/>
      <c r="X1197" s="370"/>
      <c r="Y1197" s="370"/>
      <c r="Z1197" s="370"/>
      <c r="AA1197" s="370"/>
      <c r="AB1197" s="370"/>
      <c r="AC1197" s="370"/>
      <c r="AD1197" s="370"/>
      <c r="AE1197" s="370"/>
      <c r="AF1197" s="370"/>
      <c r="AG1197" s="370"/>
      <c r="AH1197" s="370"/>
      <c r="AI1197" s="370"/>
      <c r="AJ1197" s="370"/>
      <c r="AK1197" s="370"/>
      <c r="AL1197" s="370"/>
      <c r="AM1197" s="370"/>
      <c r="AN1197" s="370"/>
      <c r="AO1197" s="370"/>
      <c r="AP1197" s="370"/>
      <c r="AQ1197" s="370"/>
      <c r="AR1197" s="370"/>
      <c r="AS1197" s="370"/>
      <c r="AT1197" s="370"/>
      <c r="AU1197" s="370"/>
      <c r="AV1197" s="370"/>
      <c r="AW1197" s="370"/>
      <c r="AX1197" s="370"/>
      <c r="AY1197" s="370"/>
      <c r="AZ1197" s="370"/>
      <c r="BA1197" s="370"/>
      <c r="BB1197" s="370"/>
      <c r="BC1197" s="370"/>
      <c r="BD1197" s="370"/>
      <c r="BE1197" s="370"/>
      <c r="BF1197" s="370"/>
      <c r="BG1197" s="370"/>
      <c r="BH1197" s="370"/>
      <c r="BI1197" s="370"/>
      <c r="BJ1197" s="370"/>
      <c r="BK1197" s="370"/>
      <c r="BL1197" s="370"/>
      <c r="BM1197" s="370"/>
      <c r="BN1197" s="370"/>
      <c r="BO1197" s="370"/>
      <c r="BP1197" s="370"/>
      <c r="BQ1197" s="370"/>
      <c r="BR1197" s="370"/>
      <c r="BS1197" s="370"/>
      <c r="BT1197" s="370"/>
      <c r="BU1197" s="370"/>
      <c r="BV1197" s="370"/>
      <c r="BW1197" s="370"/>
      <c r="BX1197" s="370"/>
      <c r="BY1197" s="370"/>
      <c r="BZ1197" s="370"/>
      <c r="CA1197" s="370"/>
      <c r="CB1197" s="370"/>
      <c r="CC1197" s="370"/>
      <c r="CD1197" s="370"/>
      <c r="CE1197" s="370"/>
      <c r="CF1197" s="370"/>
      <c r="CW1197" s="513"/>
      <c r="DA1197" s="513"/>
      <c r="DE1197" s="338"/>
      <c r="EZ1197" s="338">
        <v>0</v>
      </c>
      <c r="FA1197" s="338">
        <v>0</v>
      </c>
      <c r="FC1197" s="338">
        <v>0</v>
      </c>
      <c r="FF1197" s="338">
        <v>0</v>
      </c>
    </row>
    <row r="1198" spans="1:162" s="78" customFormat="1" ht="21.75" customHeight="1">
      <c r="A1198" s="339" t="s">
        <v>365</v>
      </c>
      <c r="B1198" s="338" t="s">
        <v>357</v>
      </c>
      <c r="C1198" s="341" t="s">
        <v>358</v>
      </c>
      <c r="D1198" s="178" t="s">
        <v>36</v>
      </c>
      <c r="E1198" s="274"/>
      <c r="F1198" s="274"/>
      <c r="G1198" s="825" t="s">
        <v>389</v>
      </c>
      <c r="H1198" s="704"/>
      <c r="I1198" s="166">
        <f t="shared" si="132"/>
        <v>0</v>
      </c>
      <c r="J1198" s="274"/>
      <c r="K1198" s="475"/>
      <c r="L1198" s="475"/>
      <c r="M1198" s="475"/>
      <c r="N1198" s="475"/>
      <c r="O1198" s="370"/>
      <c r="P1198" s="370"/>
      <c r="Q1198" s="370"/>
      <c r="R1198" s="370"/>
      <c r="S1198" s="370"/>
      <c r="T1198" s="370"/>
      <c r="U1198" s="370"/>
      <c r="V1198" s="370"/>
      <c r="W1198" s="370"/>
      <c r="X1198" s="370"/>
      <c r="Y1198" s="370"/>
      <c r="Z1198" s="370"/>
      <c r="AA1198" s="370"/>
      <c r="AB1198" s="370"/>
      <c r="AC1198" s="370"/>
      <c r="AD1198" s="370"/>
      <c r="AE1198" s="370"/>
      <c r="AF1198" s="370"/>
      <c r="AG1198" s="370"/>
      <c r="AH1198" s="370"/>
      <c r="AI1198" s="370"/>
      <c r="AJ1198" s="370"/>
      <c r="AK1198" s="370"/>
      <c r="AL1198" s="370"/>
      <c r="AM1198" s="370"/>
      <c r="AN1198" s="370"/>
      <c r="AO1198" s="370"/>
      <c r="AP1198" s="370"/>
      <c r="AQ1198" s="370"/>
      <c r="AR1198" s="370"/>
      <c r="AS1198" s="370"/>
      <c r="AT1198" s="370"/>
      <c r="AU1198" s="370"/>
      <c r="AV1198" s="370"/>
      <c r="AW1198" s="370"/>
      <c r="AX1198" s="370"/>
      <c r="AY1198" s="370"/>
      <c r="AZ1198" s="370"/>
      <c r="BA1198" s="370"/>
      <c r="BB1198" s="370"/>
      <c r="BC1198" s="370"/>
      <c r="BD1198" s="370"/>
      <c r="BE1198" s="370"/>
      <c r="BF1198" s="370"/>
      <c r="BG1198" s="370"/>
      <c r="BH1198" s="370"/>
      <c r="BI1198" s="370"/>
      <c r="BJ1198" s="370"/>
      <c r="BK1198" s="370"/>
      <c r="BL1198" s="370"/>
      <c r="BM1198" s="370"/>
      <c r="BN1198" s="370"/>
      <c r="BO1198" s="370"/>
      <c r="BP1198" s="370"/>
      <c r="BQ1198" s="370"/>
      <c r="BR1198" s="370"/>
      <c r="BS1198" s="370"/>
      <c r="BT1198" s="370"/>
      <c r="BU1198" s="370"/>
      <c r="BV1198" s="370"/>
      <c r="BW1198" s="370"/>
      <c r="BX1198" s="370"/>
      <c r="BY1198" s="370"/>
      <c r="BZ1198" s="370"/>
      <c r="CA1198" s="370"/>
      <c r="CB1198" s="370"/>
      <c r="CC1198" s="370"/>
      <c r="CD1198" s="370"/>
      <c r="CE1198" s="370"/>
      <c r="CF1198" s="370"/>
      <c r="CW1198" s="513"/>
      <c r="DA1198" s="513"/>
      <c r="DE1198" s="338"/>
      <c r="EZ1198" s="338"/>
      <c r="FA1198" s="338"/>
      <c r="FC1198" s="338"/>
      <c r="FF1198" s="338"/>
    </row>
    <row r="1199" spans="1:162" s="78" customFormat="1" ht="21.75" customHeight="1">
      <c r="A1199" s="339" t="s">
        <v>365</v>
      </c>
      <c r="B1199" s="338" t="s">
        <v>345</v>
      </c>
      <c r="C1199" s="341" t="s">
        <v>346</v>
      </c>
      <c r="D1199" s="178" t="s">
        <v>36</v>
      </c>
      <c r="E1199" s="274"/>
      <c r="F1199" s="274"/>
      <c r="G1199" s="825" t="s">
        <v>389</v>
      </c>
      <c r="H1199" s="704">
        <v>1700</v>
      </c>
      <c r="I1199" s="166">
        <f t="shared" si="132"/>
        <v>1700</v>
      </c>
      <c r="J1199" s="274"/>
      <c r="K1199" s="475"/>
      <c r="L1199" s="475"/>
      <c r="M1199" s="475"/>
      <c r="N1199" s="475"/>
      <c r="O1199" s="370"/>
      <c r="P1199" s="370"/>
      <c r="Q1199" s="370"/>
      <c r="R1199" s="370"/>
      <c r="S1199" s="370"/>
      <c r="T1199" s="370"/>
      <c r="U1199" s="370"/>
      <c r="V1199" s="370"/>
      <c r="W1199" s="370"/>
      <c r="X1199" s="370"/>
      <c r="Y1199" s="370"/>
      <c r="Z1199" s="370"/>
      <c r="AA1199" s="370"/>
      <c r="AB1199" s="370"/>
      <c r="AC1199" s="370"/>
      <c r="AD1199" s="370"/>
      <c r="AE1199" s="370"/>
      <c r="AF1199" s="370"/>
      <c r="AG1199" s="370"/>
      <c r="AH1199" s="370"/>
      <c r="AI1199" s="370"/>
      <c r="AJ1199" s="370"/>
      <c r="AK1199" s="370"/>
      <c r="AL1199" s="370"/>
      <c r="AM1199" s="370"/>
      <c r="AN1199" s="370"/>
      <c r="AO1199" s="370"/>
      <c r="AP1199" s="370"/>
      <c r="AQ1199" s="370"/>
      <c r="AR1199" s="370"/>
      <c r="AS1199" s="370"/>
      <c r="AT1199" s="370"/>
      <c r="AU1199" s="370"/>
      <c r="AV1199" s="370"/>
      <c r="AW1199" s="370"/>
      <c r="AX1199" s="370"/>
      <c r="AY1199" s="370"/>
      <c r="AZ1199" s="370"/>
      <c r="BA1199" s="370"/>
      <c r="BB1199" s="370"/>
      <c r="BC1199" s="370"/>
      <c r="BD1199" s="370"/>
      <c r="BE1199" s="370"/>
      <c r="BF1199" s="370"/>
      <c r="BG1199" s="370"/>
      <c r="BH1199" s="370"/>
      <c r="BI1199" s="370"/>
      <c r="BJ1199" s="370"/>
      <c r="BK1199" s="370"/>
      <c r="BL1199" s="370"/>
      <c r="BM1199" s="370"/>
      <c r="BN1199" s="370"/>
      <c r="BO1199" s="370"/>
      <c r="BP1199" s="370"/>
      <c r="BQ1199" s="370"/>
      <c r="BR1199" s="370"/>
      <c r="BS1199" s="370"/>
      <c r="BT1199" s="370"/>
      <c r="BU1199" s="370"/>
      <c r="BV1199" s="370"/>
      <c r="BW1199" s="370"/>
      <c r="BX1199" s="370"/>
      <c r="BY1199" s="370"/>
      <c r="BZ1199" s="370"/>
      <c r="CA1199" s="370"/>
      <c r="CB1199" s="370"/>
      <c r="CC1199" s="370"/>
      <c r="CD1199" s="370"/>
      <c r="CE1199" s="370"/>
      <c r="CF1199" s="370"/>
      <c r="CW1199" s="513"/>
      <c r="DA1199" s="513"/>
      <c r="DE1199" s="338"/>
      <c r="EZ1199" s="338">
        <v>0</v>
      </c>
      <c r="FA1199" s="338">
        <v>600</v>
      </c>
      <c r="FC1199" s="338">
        <v>500</v>
      </c>
      <c r="FF1199" s="338">
        <v>600</v>
      </c>
    </row>
    <row r="1200" spans="1:162" s="78" customFormat="1" ht="21.75" customHeight="1">
      <c r="A1200" s="339" t="s">
        <v>365</v>
      </c>
      <c r="B1200" s="338" t="s">
        <v>347</v>
      </c>
      <c r="C1200" s="341" t="s">
        <v>348</v>
      </c>
      <c r="D1200" s="178" t="s">
        <v>36</v>
      </c>
      <c r="E1200" s="274"/>
      <c r="F1200" s="274"/>
      <c r="G1200" s="825" t="s">
        <v>389</v>
      </c>
      <c r="H1200" s="704">
        <v>200</v>
      </c>
      <c r="I1200" s="166">
        <f t="shared" si="132"/>
        <v>200</v>
      </c>
      <c r="J1200" s="274"/>
      <c r="K1200" s="475"/>
      <c r="L1200" s="475"/>
      <c r="M1200" s="475"/>
      <c r="N1200" s="475"/>
      <c r="O1200" s="370"/>
      <c r="P1200" s="370"/>
      <c r="Q1200" s="370"/>
      <c r="R1200" s="370"/>
      <c r="S1200" s="370"/>
      <c r="T1200" s="370"/>
      <c r="U1200" s="370"/>
      <c r="V1200" s="370"/>
      <c r="W1200" s="370"/>
      <c r="X1200" s="370"/>
      <c r="Y1200" s="370"/>
      <c r="Z1200" s="370"/>
      <c r="AA1200" s="370"/>
      <c r="AB1200" s="370"/>
      <c r="AC1200" s="370"/>
      <c r="AD1200" s="370"/>
      <c r="AE1200" s="370"/>
      <c r="AF1200" s="370"/>
      <c r="AG1200" s="370"/>
      <c r="AH1200" s="370"/>
      <c r="AI1200" s="370"/>
      <c r="AJ1200" s="370"/>
      <c r="AK1200" s="370"/>
      <c r="AL1200" s="370"/>
      <c r="AM1200" s="370"/>
      <c r="AN1200" s="370"/>
      <c r="AO1200" s="370"/>
      <c r="AP1200" s="370"/>
      <c r="AQ1200" s="370"/>
      <c r="AR1200" s="370"/>
      <c r="AS1200" s="370"/>
      <c r="AT1200" s="370"/>
      <c r="AU1200" s="370"/>
      <c r="AV1200" s="370"/>
      <c r="AW1200" s="370"/>
      <c r="AX1200" s="370"/>
      <c r="AY1200" s="370"/>
      <c r="AZ1200" s="370"/>
      <c r="BA1200" s="370"/>
      <c r="BB1200" s="370"/>
      <c r="BC1200" s="370"/>
      <c r="BD1200" s="370"/>
      <c r="BE1200" s="370"/>
      <c r="BF1200" s="370"/>
      <c r="BG1200" s="370"/>
      <c r="BH1200" s="370"/>
      <c r="BI1200" s="370"/>
      <c r="BJ1200" s="370"/>
      <c r="BK1200" s="370"/>
      <c r="BL1200" s="370"/>
      <c r="BM1200" s="370"/>
      <c r="BN1200" s="370"/>
      <c r="BO1200" s="370"/>
      <c r="BP1200" s="370"/>
      <c r="BQ1200" s="370"/>
      <c r="BR1200" s="370"/>
      <c r="BS1200" s="370"/>
      <c r="BT1200" s="370"/>
      <c r="BU1200" s="370"/>
      <c r="BV1200" s="370"/>
      <c r="BW1200" s="370"/>
      <c r="BX1200" s="370"/>
      <c r="BY1200" s="370"/>
      <c r="BZ1200" s="370"/>
      <c r="CA1200" s="370"/>
      <c r="CB1200" s="370"/>
      <c r="CC1200" s="370"/>
      <c r="CD1200" s="370"/>
      <c r="CE1200" s="370"/>
      <c r="CF1200" s="370"/>
      <c r="CW1200" s="513"/>
      <c r="DA1200" s="513"/>
      <c r="DE1200" s="338"/>
      <c r="EZ1200" s="338">
        <v>100</v>
      </c>
      <c r="FA1200" s="338">
        <v>100</v>
      </c>
      <c r="FC1200" s="338">
        <v>0</v>
      </c>
      <c r="FF1200" s="338">
        <v>0</v>
      </c>
    </row>
    <row r="1201" spans="1:174" s="78" customFormat="1" ht="21.75" customHeight="1">
      <c r="A1201" s="339" t="s">
        <v>365</v>
      </c>
      <c r="B1201" s="338" t="s">
        <v>359</v>
      </c>
      <c r="C1201" s="341" t="s">
        <v>360</v>
      </c>
      <c r="D1201" s="178" t="s">
        <v>36</v>
      </c>
      <c r="E1201" s="274"/>
      <c r="F1201" s="274"/>
      <c r="G1201" s="825" t="s">
        <v>389</v>
      </c>
      <c r="H1201" s="704">
        <v>1200</v>
      </c>
      <c r="I1201" s="166">
        <f t="shared" si="132"/>
        <v>1200</v>
      </c>
      <c r="J1201" s="274"/>
      <c r="K1201" s="475"/>
      <c r="L1201" s="475"/>
      <c r="M1201" s="475"/>
      <c r="N1201" s="475"/>
      <c r="O1201" s="370"/>
      <c r="P1201" s="370"/>
      <c r="Q1201" s="370"/>
      <c r="R1201" s="370"/>
      <c r="S1201" s="370"/>
      <c r="T1201" s="370"/>
      <c r="U1201" s="370"/>
      <c r="V1201" s="370"/>
      <c r="W1201" s="370"/>
      <c r="X1201" s="370"/>
      <c r="Y1201" s="370"/>
      <c r="Z1201" s="370"/>
      <c r="AA1201" s="370"/>
      <c r="AB1201" s="370"/>
      <c r="AC1201" s="370"/>
      <c r="AD1201" s="370"/>
      <c r="AE1201" s="370"/>
      <c r="AF1201" s="370"/>
      <c r="AG1201" s="370"/>
      <c r="AH1201" s="370"/>
      <c r="AI1201" s="370"/>
      <c r="AJ1201" s="370"/>
      <c r="AK1201" s="370"/>
      <c r="AL1201" s="370"/>
      <c r="AM1201" s="370"/>
      <c r="AN1201" s="370"/>
      <c r="AO1201" s="370"/>
      <c r="AP1201" s="370"/>
      <c r="AQ1201" s="370"/>
      <c r="AR1201" s="370"/>
      <c r="AS1201" s="370"/>
      <c r="AT1201" s="370"/>
      <c r="AU1201" s="370"/>
      <c r="AV1201" s="370"/>
      <c r="AW1201" s="370"/>
      <c r="AX1201" s="370"/>
      <c r="AY1201" s="370"/>
      <c r="AZ1201" s="370"/>
      <c r="BA1201" s="370"/>
      <c r="BB1201" s="370"/>
      <c r="BC1201" s="370"/>
      <c r="BD1201" s="370"/>
      <c r="BE1201" s="370"/>
      <c r="BF1201" s="370"/>
      <c r="BG1201" s="370"/>
      <c r="BH1201" s="370"/>
      <c r="BI1201" s="370"/>
      <c r="BJ1201" s="370"/>
      <c r="BK1201" s="370"/>
      <c r="BL1201" s="370"/>
      <c r="BM1201" s="370"/>
      <c r="BN1201" s="370"/>
      <c r="BO1201" s="370"/>
      <c r="BP1201" s="370"/>
      <c r="BQ1201" s="370"/>
      <c r="BR1201" s="370"/>
      <c r="BS1201" s="370"/>
      <c r="BT1201" s="370"/>
      <c r="BU1201" s="370"/>
      <c r="BV1201" s="370"/>
      <c r="BW1201" s="370"/>
      <c r="BX1201" s="370"/>
      <c r="BY1201" s="370"/>
      <c r="BZ1201" s="370"/>
      <c r="CA1201" s="370"/>
      <c r="CB1201" s="370"/>
      <c r="CC1201" s="370"/>
      <c r="CD1201" s="370"/>
      <c r="CE1201" s="370"/>
      <c r="CF1201" s="370"/>
      <c r="CW1201" s="513"/>
      <c r="DA1201" s="513"/>
      <c r="DE1201" s="338"/>
      <c r="EZ1201" s="338">
        <v>0</v>
      </c>
      <c r="FA1201" s="338">
        <v>400</v>
      </c>
      <c r="FC1201" s="338">
        <v>400</v>
      </c>
      <c r="FF1201" s="338">
        <v>400</v>
      </c>
    </row>
    <row r="1202" spans="1:174" s="78" customFormat="1" ht="21.75" customHeight="1">
      <c r="A1202" s="339" t="s">
        <v>365</v>
      </c>
      <c r="B1202" s="338" t="s">
        <v>349</v>
      </c>
      <c r="C1202" s="341" t="s">
        <v>350</v>
      </c>
      <c r="D1202" s="178" t="s">
        <v>36</v>
      </c>
      <c r="E1202" s="274"/>
      <c r="F1202" s="274"/>
      <c r="G1202" s="825" t="s">
        <v>389</v>
      </c>
      <c r="H1202" s="704">
        <v>1000</v>
      </c>
      <c r="I1202" s="166">
        <f t="shared" si="132"/>
        <v>1000</v>
      </c>
      <c r="J1202" s="274"/>
      <c r="K1202" s="475"/>
      <c r="L1202" s="475"/>
      <c r="M1202" s="475"/>
      <c r="N1202" s="475"/>
      <c r="O1202" s="370"/>
      <c r="P1202" s="370"/>
      <c r="Q1202" s="370"/>
      <c r="R1202" s="370"/>
      <c r="S1202" s="370"/>
      <c r="T1202" s="370"/>
      <c r="U1202" s="370"/>
      <c r="V1202" s="370"/>
      <c r="W1202" s="370"/>
      <c r="X1202" s="370"/>
      <c r="Y1202" s="370"/>
      <c r="Z1202" s="370"/>
      <c r="AA1202" s="370"/>
      <c r="AB1202" s="370"/>
      <c r="AC1202" s="370"/>
      <c r="AD1202" s="370"/>
      <c r="AE1202" s="370"/>
      <c r="AF1202" s="370"/>
      <c r="AG1202" s="370"/>
      <c r="AH1202" s="370"/>
      <c r="AI1202" s="370"/>
      <c r="AJ1202" s="370"/>
      <c r="AK1202" s="370"/>
      <c r="AL1202" s="370"/>
      <c r="AM1202" s="370"/>
      <c r="AN1202" s="370"/>
      <c r="AO1202" s="370"/>
      <c r="AP1202" s="370"/>
      <c r="AQ1202" s="370"/>
      <c r="AR1202" s="370"/>
      <c r="AS1202" s="370"/>
      <c r="AT1202" s="370"/>
      <c r="AU1202" s="370"/>
      <c r="AV1202" s="370"/>
      <c r="AW1202" s="370"/>
      <c r="AX1202" s="370"/>
      <c r="AY1202" s="370"/>
      <c r="AZ1202" s="370"/>
      <c r="BA1202" s="370"/>
      <c r="BB1202" s="370"/>
      <c r="BC1202" s="370"/>
      <c r="BD1202" s="370"/>
      <c r="BE1202" s="370"/>
      <c r="BF1202" s="370"/>
      <c r="BG1202" s="370"/>
      <c r="BH1202" s="370"/>
      <c r="BI1202" s="370"/>
      <c r="BJ1202" s="370"/>
      <c r="BK1202" s="370"/>
      <c r="BL1202" s="370"/>
      <c r="BM1202" s="370"/>
      <c r="BN1202" s="370"/>
      <c r="BO1202" s="370"/>
      <c r="BP1202" s="370"/>
      <c r="BQ1202" s="370"/>
      <c r="BR1202" s="370"/>
      <c r="BS1202" s="370"/>
      <c r="BT1202" s="370"/>
      <c r="BU1202" s="370"/>
      <c r="BV1202" s="370"/>
      <c r="BW1202" s="370"/>
      <c r="BX1202" s="370"/>
      <c r="BY1202" s="370"/>
      <c r="BZ1202" s="370"/>
      <c r="CA1202" s="370"/>
      <c r="CB1202" s="370"/>
      <c r="CC1202" s="370"/>
      <c r="CD1202" s="370"/>
      <c r="CE1202" s="370"/>
      <c r="CF1202" s="370"/>
      <c r="CW1202" s="513"/>
      <c r="DA1202" s="513"/>
      <c r="DE1202" s="338"/>
      <c r="EZ1202" s="338">
        <v>0</v>
      </c>
      <c r="FA1202" s="338">
        <v>400</v>
      </c>
      <c r="FC1202" s="338">
        <v>300</v>
      </c>
      <c r="FF1202" s="338">
        <v>300</v>
      </c>
    </row>
    <row r="1203" spans="1:174" s="78" customFormat="1" ht="21.75" customHeight="1">
      <c r="A1203" s="339" t="s">
        <v>57</v>
      </c>
      <c r="B1203" s="274"/>
      <c r="C1203" s="274"/>
      <c r="D1203" s="274"/>
      <c r="E1203" s="274"/>
      <c r="F1203" s="274"/>
      <c r="G1203" s="274"/>
      <c r="H1203" s="704">
        <f>SUM(H1180:H1202)</f>
        <v>45500</v>
      </c>
      <c r="I1203" s="704">
        <f>SUM(I1180:I1202)</f>
        <v>45500</v>
      </c>
      <c r="J1203" s="274"/>
      <c r="K1203" s="475"/>
      <c r="L1203" s="475"/>
      <c r="M1203" s="475"/>
      <c r="N1203" s="475"/>
      <c r="O1203" s="370"/>
      <c r="P1203" s="370"/>
      <c r="Q1203" s="370"/>
      <c r="R1203" s="370"/>
      <c r="S1203" s="370"/>
      <c r="T1203" s="370"/>
      <c r="U1203" s="370"/>
      <c r="V1203" s="370"/>
      <c r="W1203" s="370"/>
      <c r="X1203" s="370"/>
      <c r="Y1203" s="370"/>
      <c r="Z1203" s="370"/>
      <c r="AA1203" s="370"/>
      <c r="AB1203" s="370"/>
      <c r="AC1203" s="370"/>
      <c r="AD1203" s="370"/>
      <c r="AE1203" s="370"/>
      <c r="AF1203" s="370"/>
      <c r="AG1203" s="370"/>
      <c r="AH1203" s="370"/>
      <c r="AI1203" s="370"/>
      <c r="AJ1203" s="370"/>
      <c r="AK1203" s="370"/>
      <c r="AL1203" s="370"/>
      <c r="AM1203" s="370"/>
      <c r="AN1203" s="370"/>
      <c r="AO1203" s="370"/>
      <c r="AP1203" s="370"/>
      <c r="AQ1203" s="370"/>
      <c r="AR1203" s="370"/>
      <c r="AS1203" s="370"/>
      <c r="AT1203" s="370"/>
      <c r="AU1203" s="370"/>
      <c r="AV1203" s="370"/>
      <c r="AW1203" s="370"/>
      <c r="AX1203" s="370"/>
      <c r="AY1203" s="370"/>
      <c r="AZ1203" s="370"/>
      <c r="BA1203" s="370"/>
      <c r="BB1203" s="370"/>
      <c r="BC1203" s="370"/>
      <c r="BD1203" s="370"/>
      <c r="BE1203" s="370"/>
      <c r="BF1203" s="370"/>
      <c r="BG1203" s="370"/>
      <c r="BH1203" s="370"/>
      <c r="BI1203" s="370"/>
      <c r="BJ1203" s="370"/>
      <c r="BK1203" s="370"/>
      <c r="BL1203" s="370"/>
      <c r="BM1203" s="370"/>
      <c r="BN1203" s="370"/>
      <c r="BO1203" s="370"/>
      <c r="BP1203" s="370"/>
      <c r="BQ1203" s="370"/>
      <c r="BR1203" s="370"/>
      <c r="BS1203" s="370"/>
      <c r="BT1203" s="370"/>
      <c r="BU1203" s="370"/>
      <c r="BV1203" s="370"/>
      <c r="BW1203" s="370"/>
      <c r="BX1203" s="370"/>
      <c r="BY1203" s="370"/>
      <c r="BZ1203" s="370"/>
      <c r="CA1203" s="370"/>
      <c r="CB1203" s="370"/>
      <c r="CC1203" s="370"/>
      <c r="CD1203" s="370"/>
      <c r="CE1203" s="370"/>
      <c r="CF1203" s="370"/>
      <c r="CW1203" s="513"/>
      <c r="DA1203" s="513"/>
      <c r="DE1203" s="338"/>
    </row>
    <row r="1204" spans="1:174" s="78" customFormat="1" ht="21.75" customHeight="1">
      <c r="A1204" s="339" t="s">
        <v>365</v>
      </c>
      <c r="B1204" s="449" t="s">
        <v>381</v>
      </c>
      <c r="C1204" s="338" t="s">
        <v>323</v>
      </c>
      <c r="D1204" s="178" t="s">
        <v>36</v>
      </c>
      <c r="E1204" s="274"/>
      <c r="F1204" s="274"/>
      <c r="G1204" s="825" t="s">
        <v>390</v>
      </c>
      <c r="H1204" s="704">
        <v>1200</v>
      </c>
      <c r="I1204" s="166">
        <f t="shared" ref="I1204:I1226" si="133">SUM(CQ1204:FV1204)</f>
        <v>1200</v>
      </c>
      <c r="J1204" s="274"/>
      <c r="K1204" s="475"/>
      <c r="L1204" s="697">
        <v>45182</v>
      </c>
      <c r="M1204" s="697">
        <v>45216</v>
      </c>
      <c r="N1204" s="475" t="s">
        <v>45</v>
      </c>
      <c r="O1204" s="370"/>
      <c r="P1204" s="370"/>
      <c r="Q1204" s="370"/>
      <c r="R1204" s="370"/>
      <c r="S1204" s="370"/>
      <c r="T1204" s="370"/>
      <c r="U1204" s="370"/>
      <c r="V1204" s="370"/>
      <c r="W1204" s="370"/>
      <c r="X1204" s="370"/>
      <c r="Y1204" s="370"/>
      <c r="Z1204" s="370"/>
      <c r="AA1204" s="370"/>
      <c r="AB1204" s="370"/>
      <c r="AC1204" s="370"/>
      <c r="AD1204" s="370"/>
      <c r="AE1204" s="370"/>
      <c r="AF1204" s="370"/>
      <c r="AG1204" s="370"/>
      <c r="AH1204" s="370"/>
      <c r="AI1204" s="370"/>
      <c r="AJ1204" s="370"/>
      <c r="AK1204" s="370"/>
      <c r="AL1204" s="370"/>
      <c r="AM1204" s="370"/>
      <c r="AN1204" s="370"/>
      <c r="AO1204" s="370"/>
      <c r="AP1204" s="370"/>
      <c r="AQ1204" s="370"/>
      <c r="AR1204" s="370"/>
      <c r="AS1204" s="370"/>
      <c r="AT1204" s="370"/>
      <c r="AU1204" s="370"/>
      <c r="AV1204" s="370"/>
      <c r="AW1204" s="370"/>
      <c r="AX1204" s="370"/>
      <c r="AY1204" s="370"/>
      <c r="AZ1204" s="370"/>
      <c r="BA1204" s="370"/>
      <c r="BB1204" s="370"/>
      <c r="BC1204" s="370"/>
      <c r="BD1204" s="370"/>
      <c r="BE1204" s="370"/>
      <c r="BF1204" s="370"/>
      <c r="BG1204" s="370"/>
      <c r="BH1204" s="370"/>
      <c r="BI1204" s="370"/>
      <c r="BJ1204" s="370"/>
      <c r="BK1204" s="370"/>
      <c r="BL1204" s="370"/>
      <c r="BM1204" s="370"/>
      <c r="BN1204" s="370"/>
      <c r="BO1204" s="370"/>
      <c r="BP1204" s="370"/>
      <c r="BQ1204" s="370"/>
      <c r="BR1204" s="370"/>
      <c r="BS1204" s="370"/>
      <c r="BT1204" s="370"/>
      <c r="BU1204" s="370"/>
      <c r="BV1204" s="370"/>
      <c r="BW1204" s="370"/>
      <c r="BX1204" s="370"/>
      <c r="BY1204" s="370"/>
      <c r="BZ1204" s="370"/>
      <c r="CA1204" s="370"/>
      <c r="CB1204" s="370"/>
      <c r="CC1204" s="370"/>
      <c r="CD1204" s="370"/>
      <c r="CE1204" s="370"/>
      <c r="CF1204" s="370"/>
      <c r="CW1204" s="513"/>
      <c r="DA1204" s="513"/>
      <c r="DE1204" s="338"/>
      <c r="FJ1204" s="338">
        <v>300</v>
      </c>
      <c r="FL1204" s="338">
        <v>300</v>
      </c>
      <c r="FP1204" s="338">
        <v>300</v>
      </c>
      <c r="FR1204" s="338">
        <v>300</v>
      </c>
    </row>
    <row r="1205" spans="1:174" s="78" customFormat="1" ht="21.75" customHeight="1">
      <c r="A1205" s="339" t="s">
        <v>365</v>
      </c>
      <c r="B1205" s="449" t="s">
        <v>338</v>
      </c>
      <c r="C1205" s="338" t="s">
        <v>339</v>
      </c>
      <c r="D1205" s="178" t="s">
        <v>36</v>
      </c>
      <c r="E1205" s="274"/>
      <c r="F1205" s="274"/>
      <c r="G1205" s="825" t="s">
        <v>390</v>
      </c>
      <c r="H1205" s="704">
        <v>3000</v>
      </c>
      <c r="I1205" s="166">
        <f t="shared" si="133"/>
        <v>3000</v>
      </c>
      <c r="J1205" s="274"/>
      <c r="K1205" s="475"/>
      <c r="L1205" s="697">
        <v>45182</v>
      </c>
      <c r="M1205" s="697">
        <v>45216</v>
      </c>
      <c r="N1205" s="475" t="s">
        <v>45</v>
      </c>
      <c r="O1205" s="370"/>
      <c r="P1205" s="370"/>
      <c r="Q1205" s="370"/>
      <c r="R1205" s="370"/>
      <c r="S1205" s="370"/>
      <c r="T1205" s="370"/>
      <c r="U1205" s="370"/>
      <c r="V1205" s="370"/>
      <c r="W1205" s="370"/>
      <c r="X1205" s="370"/>
      <c r="Y1205" s="370"/>
      <c r="Z1205" s="370"/>
      <c r="AA1205" s="370"/>
      <c r="AB1205" s="370"/>
      <c r="AC1205" s="370"/>
      <c r="AD1205" s="370"/>
      <c r="AE1205" s="370"/>
      <c r="AF1205" s="370"/>
      <c r="AG1205" s="370"/>
      <c r="AH1205" s="370"/>
      <c r="AI1205" s="370"/>
      <c r="AJ1205" s="370"/>
      <c r="AK1205" s="370"/>
      <c r="AL1205" s="370"/>
      <c r="AM1205" s="370"/>
      <c r="AN1205" s="370"/>
      <c r="AO1205" s="370"/>
      <c r="AP1205" s="370"/>
      <c r="AQ1205" s="370"/>
      <c r="AR1205" s="370"/>
      <c r="AS1205" s="370"/>
      <c r="AT1205" s="370"/>
      <c r="AU1205" s="370"/>
      <c r="AV1205" s="370"/>
      <c r="AW1205" s="370"/>
      <c r="AX1205" s="370"/>
      <c r="AY1205" s="370"/>
      <c r="AZ1205" s="370"/>
      <c r="BA1205" s="370"/>
      <c r="BB1205" s="370"/>
      <c r="BC1205" s="370"/>
      <c r="BD1205" s="370"/>
      <c r="BE1205" s="370"/>
      <c r="BF1205" s="370"/>
      <c r="BG1205" s="370"/>
      <c r="BH1205" s="370"/>
      <c r="BI1205" s="370"/>
      <c r="BJ1205" s="370"/>
      <c r="BK1205" s="370"/>
      <c r="BL1205" s="370"/>
      <c r="BM1205" s="370"/>
      <c r="BN1205" s="370"/>
      <c r="BO1205" s="370"/>
      <c r="BP1205" s="370"/>
      <c r="BQ1205" s="370"/>
      <c r="BR1205" s="370"/>
      <c r="BS1205" s="370"/>
      <c r="BT1205" s="370"/>
      <c r="BU1205" s="370"/>
      <c r="BV1205" s="370"/>
      <c r="BW1205" s="370"/>
      <c r="BX1205" s="370"/>
      <c r="BY1205" s="370"/>
      <c r="BZ1205" s="370"/>
      <c r="CA1205" s="370"/>
      <c r="CB1205" s="370"/>
      <c r="CC1205" s="370"/>
      <c r="CD1205" s="370"/>
      <c r="CE1205" s="370"/>
      <c r="CF1205" s="370"/>
      <c r="CW1205" s="513"/>
      <c r="DA1205" s="513"/>
      <c r="DE1205" s="338"/>
      <c r="FJ1205" s="338">
        <v>800</v>
      </c>
      <c r="FL1205" s="338">
        <v>800</v>
      </c>
      <c r="FP1205" s="338">
        <v>700</v>
      </c>
      <c r="FR1205" s="338">
        <v>700</v>
      </c>
    </row>
    <row r="1206" spans="1:174" s="78" customFormat="1" ht="21.75" customHeight="1">
      <c r="A1206" s="339" t="s">
        <v>365</v>
      </c>
      <c r="B1206" s="449" t="s">
        <v>313</v>
      </c>
      <c r="C1206" s="338" t="s">
        <v>314</v>
      </c>
      <c r="D1206" s="178" t="s">
        <v>36</v>
      </c>
      <c r="E1206" s="274"/>
      <c r="F1206" s="274"/>
      <c r="G1206" s="825" t="s">
        <v>390</v>
      </c>
      <c r="H1206" s="704">
        <v>1000</v>
      </c>
      <c r="I1206" s="166">
        <f t="shared" si="133"/>
        <v>1000</v>
      </c>
      <c r="J1206" s="274"/>
      <c r="K1206" s="475"/>
      <c r="L1206" s="697">
        <v>45182</v>
      </c>
      <c r="M1206" s="697">
        <v>45216</v>
      </c>
      <c r="N1206" s="475" t="s">
        <v>45</v>
      </c>
      <c r="O1206" s="370"/>
      <c r="P1206" s="370"/>
      <c r="Q1206" s="370"/>
      <c r="R1206" s="370"/>
      <c r="S1206" s="370"/>
      <c r="T1206" s="370"/>
      <c r="U1206" s="370"/>
      <c r="V1206" s="370"/>
      <c r="W1206" s="370"/>
      <c r="X1206" s="370"/>
      <c r="Y1206" s="370"/>
      <c r="Z1206" s="370"/>
      <c r="AA1206" s="370"/>
      <c r="AB1206" s="370"/>
      <c r="AC1206" s="370"/>
      <c r="AD1206" s="370"/>
      <c r="AE1206" s="370"/>
      <c r="AF1206" s="370"/>
      <c r="AG1206" s="370"/>
      <c r="AH1206" s="370"/>
      <c r="AI1206" s="370"/>
      <c r="AJ1206" s="370"/>
      <c r="AK1206" s="370"/>
      <c r="AL1206" s="370"/>
      <c r="AM1206" s="370"/>
      <c r="AN1206" s="370"/>
      <c r="AO1206" s="370"/>
      <c r="AP1206" s="370"/>
      <c r="AQ1206" s="370"/>
      <c r="AR1206" s="370"/>
      <c r="AS1206" s="370"/>
      <c r="AT1206" s="370"/>
      <c r="AU1206" s="370"/>
      <c r="AV1206" s="370"/>
      <c r="AW1206" s="370"/>
      <c r="AX1206" s="370"/>
      <c r="AY1206" s="370"/>
      <c r="AZ1206" s="370"/>
      <c r="BA1206" s="370"/>
      <c r="BB1206" s="370"/>
      <c r="BC1206" s="370"/>
      <c r="BD1206" s="370"/>
      <c r="BE1206" s="370"/>
      <c r="BF1206" s="370"/>
      <c r="BG1206" s="370"/>
      <c r="BH1206" s="370"/>
      <c r="BI1206" s="370"/>
      <c r="BJ1206" s="370"/>
      <c r="BK1206" s="370"/>
      <c r="BL1206" s="370"/>
      <c r="BM1206" s="370"/>
      <c r="BN1206" s="370"/>
      <c r="BO1206" s="370"/>
      <c r="BP1206" s="370"/>
      <c r="BQ1206" s="370"/>
      <c r="BR1206" s="370"/>
      <c r="BS1206" s="370"/>
      <c r="BT1206" s="370"/>
      <c r="BU1206" s="370"/>
      <c r="BV1206" s="370"/>
      <c r="BW1206" s="370"/>
      <c r="BX1206" s="370"/>
      <c r="BY1206" s="370"/>
      <c r="BZ1206" s="370"/>
      <c r="CA1206" s="370"/>
      <c r="CB1206" s="370"/>
      <c r="CC1206" s="370"/>
      <c r="CD1206" s="370"/>
      <c r="CE1206" s="370"/>
      <c r="CF1206" s="370"/>
      <c r="CW1206" s="513"/>
      <c r="DA1206" s="513"/>
      <c r="DE1206" s="338"/>
      <c r="FJ1206" s="338">
        <v>300</v>
      </c>
      <c r="FL1206" s="338">
        <v>200</v>
      </c>
      <c r="FP1206" s="338">
        <v>200</v>
      </c>
      <c r="FR1206" s="338">
        <v>300</v>
      </c>
    </row>
    <row r="1207" spans="1:174" s="78" customFormat="1" ht="21.75" customHeight="1">
      <c r="A1207" s="339" t="s">
        <v>365</v>
      </c>
      <c r="B1207" s="449" t="s">
        <v>318</v>
      </c>
      <c r="C1207" s="338" t="s">
        <v>319</v>
      </c>
      <c r="D1207" s="178" t="s">
        <v>36</v>
      </c>
      <c r="E1207" s="274"/>
      <c r="F1207" s="274"/>
      <c r="G1207" s="825" t="s">
        <v>390</v>
      </c>
      <c r="H1207" s="704">
        <v>1900</v>
      </c>
      <c r="I1207" s="166">
        <f t="shared" si="133"/>
        <v>1900</v>
      </c>
      <c r="J1207" s="274"/>
      <c r="K1207" s="475"/>
      <c r="L1207" s="697">
        <v>45182</v>
      </c>
      <c r="M1207" s="697">
        <v>45216</v>
      </c>
      <c r="N1207" s="475" t="s">
        <v>45</v>
      </c>
      <c r="O1207" s="370"/>
      <c r="P1207" s="370"/>
      <c r="Q1207" s="370"/>
      <c r="R1207" s="370"/>
      <c r="S1207" s="370"/>
      <c r="T1207" s="370"/>
      <c r="U1207" s="370"/>
      <c r="V1207" s="370"/>
      <c r="W1207" s="370"/>
      <c r="X1207" s="370"/>
      <c r="Y1207" s="370"/>
      <c r="Z1207" s="370"/>
      <c r="AA1207" s="370"/>
      <c r="AB1207" s="370"/>
      <c r="AC1207" s="370"/>
      <c r="AD1207" s="370"/>
      <c r="AE1207" s="370"/>
      <c r="AF1207" s="370"/>
      <c r="AG1207" s="370"/>
      <c r="AH1207" s="370"/>
      <c r="AI1207" s="370"/>
      <c r="AJ1207" s="370"/>
      <c r="AK1207" s="370"/>
      <c r="AL1207" s="370"/>
      <c r="AM1207" s="370"/>
      <c r="AN1207" s="370"/>
      <c r="AO1207" s="370"/>
      <c r="AP1207" s="370"/>
      <c r="AQ1207" s="370"/>
      <c r="AR1207" s="370"/>
      <c r="AS1207" s="370"/>
      <c r="AT1207" s="370"/>
      <c r="AU1207" s="370"/>
      <c r="AV1207" s="370"/>
      <c r="AW1207" s="370"/>
      <c r="AX1207" s="370"/>
      <c r="AY1207" s="370"/>
      <c r="AZ1207" s="370"/>
      <c r="BA1207" s="370"/>
      <c r="BB1207" s="370"/>
      <c r="BC1207" s="370"/>
      <c r="BD1207" s="370"/>
      <c r="BE1207" s="370"/>
      <c r="BF1207" s="370"/>
      <c r="BG1207" s="370"/>
      <c r="BH1207" s="370"/>
      <c r="BI1207" s="370"/>
      <c r="BJ1207" s="370"/>
      <c r="BK1207" s="370"/>
      <c r="BL1207" s="370"/>
      <c r="BM1207" s="370"/>
      <c r="BN1207" s="370"/>
      <c r="BO1207" s="370"/>
      <c r="BP1207" s="370"/>
      <c r="BQ1207" s="370"/>
      <c r="BR1207" s="370"/>
      <c r="BS1207" s="370"/>
      <c r="BT1207" s="370"/>
      <c r="BU1207" s="370"/>
      <c r="BV1207" s="370"/>
      <c r="BW1207" s="370"/>
      <c r="BX1207" s="370"/>
      <c r="BY1207" s="370"/>
      <c r="BZ1207" s="370"/>
      <c r="CA1207" s="370"/>
      <c r="CB1207" s="370"/>
      <c r="CC1207" s="370"/>
      <c r="CD1207" s="370"/>
      <c r="CE1207" s="370"/>
      <c r="CF1207" s="370"/>
      <c r="CW1207" s="513"/>
      <c r="DA1207" s="513"/>
      <c r="DE1207" s="338"/>
      <c r="FJ1207" s="338">
        <v>500</v>
      </c>
      <c r="FL1207" s="338">
        <v>500</v>
      </c>
      <c r="FP1207" s="338">
        <v>400</v>
      </c>
      <c r="FR1207" s="338">
        <v>500</v>
      </c>
    </row>
    <row r="1208" spans="1:174" s="78" customFormat="1" ht="21.75" customHeight="1">
      <c r="A1208" s="339" t="s">
        <v>365</v>
      </c>
      <c r="B1208" s="449" t="s">
        <v>320</v>
      </c>
      <c r="C1208" s="338" t="s">
        <v>321</v>
      </c>
      <c r="D1208" s="178" t="s">
        <v>36</v>
      </c>
      <c r="E1208" s="274"/>
      <c r="F1208" s="274"/>
      <c r="G1208" s="825" t="s">
        <v>390</v>
      </c>
      <c r="H1208" s="704">
        <v>500</v>
      </c>
      <c r="I1208" s="166">
        <f t="shared" si="133"/>
        <v>500</v>
      </c>
      <c r="J1208" s="274"/>
      <c r="K1208" s="475"/>
      <c r="L1208" s="697">
        <v>45182</v>
      </c>
      <c r="M1208" s="697">
        <v>45216</v>
      </c>
      <c r="N1208" s="475" t="s">
        <v>45</v>
      </c>
      <c r="O1208" s="370"/>
      <c r="P1208" s="370"/>
      <c r="Q1208" s="370"/>
      <c r="R1208" s="370"/>
      <c r="S1208" s="370"/>
      <c r="T1208" s="370"/>
      <c r="U1208" s="370"/>
      <c r="V1208" s="370"/>
      <c r="W1208" s="370"/>
      <c r="X1208" s="370"/>
      <c r="Y1208" s="370"/>
      <c r="Z1208" s="370"/>
      <c r="AA1208" s="370"/>
      <c r="AB1208" s="370"/>
      <c r="AC1208" s="370"/>
      <c r="AD1208" s="370"/>
      <c r="AE1208" s="370"/>
      <c r="AF1208" s="370"/>
      <c r="AG1208" s="370"/>
      <c r="AH1208" s="370"/>
      <c r="AI1208" s="370"/>
      <c r="AJ1208" s="370"/>
      <c r="AK1208" s="370"/>
      <c r="AL1208" s="370"/>
      <c r="AM1208" s="370"/>
      <c r="AN1208" s="370"/>
      <c r="AO1208" s="370"/>
      <c r="AP1208" s="370"/>
      <c r="AQ1208" s="370"/>
      <c r="AR1208" s="370"/>
      <c r="AS1208" s="370"/>
      <c r="AT1208" s="370"/>
      <c r="AU1208" s="370"/>
      <c r="AV1208" s="370"/>
      <c r="AW1208" s="370"/>
      <c r="AX1208" s="370"/>
      <c r="AY1208" s="370"/>
      <c r="AZ1208" s="370"/>
      <c r="BA1208" s="370"/>
      <c r="BB1208" s="370"/>
      <c r="BC1208" s="370"/>
      <c r="BD1208" s="370"/>
      <c r="BE1208" s="370"/>
      <c r="BF1208" s="370"/>
      <c r="BG1208" s="370"/>
      <c r="BH1208" s="370"/>
      <c r="BI1208" s="370"/>
      <c r="BJ1208" s="370"/>
      <c r="BK1208" s="370"/>
      <c r="BL1208" s="370"/>
      <c r="BM1208" s="370"/>
      <c r="BN1208" s="370"/>
      <c r="BO1208" s="370"/>
      <c r="BP1208" s="370"/>
      <c r="BQ1208" s="370"/>
      <c r="BR1208" s="370"/>
      <c r="BS1208" s="370"/>
      <c r="BT1208" s="370"/>
      <c r="BU1208" s="370"/>
      <c r="BV1208" s="370"/>
      <c r="BW1208" s="370"/>
      <c r="BX1208" s="370"/>
      <c r="BY1208" s="370"/>
      <c r="BZ1208" s="370"/>
      <c r="CA1208" s="370"/>
      <c r="CB1208" s="370"/>
      <c r="CC1208" s="370"/>
      <c r="CD1208" s="370"/>
      <c r="CE1208" s="370"/>
      <c r="CF1208" s="370"/>
      <c r="CW1208" s="513"/>
      <c r="DA1208" s="513"/>
      <c r="DE1208" s="338"/>
      <c r="FJ1208" s="338">
        <v>100</v>
      </c>
      <c r="FL1208" s="338">
        <v>100</v>
      </c>
      <c r="FP1208" s="338">
        <v>100</v>
      </c>
      <c r="FR1208" s="338">
        <v>200</v>
      </c>
    </row>
    <row r="1209" spans="1:174" s="78" customFormat="1" ht="21.75" customHeight="1">
      <c r="A1209" s="339" t="s">
        <v>365</v>
      </c>
      <c r="B1209" s="338" t="s">
        <v>382</v>
      </c>
      <c r="C1209" s="338" t="s">
        <v>317</v>
      </c>
      <c r="D1209" s="178" t="s">
        <v>36</v>
      </c>
      <c r="E1209" s="274"/>
      <c r="F1209" s="274"/>
      <c r="G1209" s="825" t="s">
        <v>390</v>
      </c>
      <c r="H1209" s="704">
        <v>500</v>
      </c>
      <c r="I1209" s="166">
        <f t="shared" si="133"/>
        <v>500</v>
      </c>
      <c r="J1209" s="274"/>
      <c r="K1209" s="475"/>
      <c r="L1209" s="697">
        <v>45182</v>
      </c>
      <c r="M1209" s="697">
        <v>45216</v>
      </c>
      <c r="N1209" s="475" t="s">
        <v>45</v>
      </c>
      <c r="O1209" s="370"/>
      <c r="P1209" s="370"/>
      <c r="Q1209" s="370"/>
      <c r="R1209" s="370"/>
      <c r="S1209" s="370"/>
      <c r="T1209" s="370"/>
      <c r="U1209" s="370"/>
      <c r="V1209" s="370"/>
      <c r="W1209" s="370"/>
      <c r="X1209" s="370"/>
      <c r="Y1209" s="370"/>
      <c r="Z1209" s="370"/>
      <c r="AA1209" s="370"/>
      <c r="AB1209" s="370"/>
      <c r="AC1209" s="370"/>
      <c r="AD1209" s="370"/>
      <c r="AE1209" s="370"/>
      <c r="AF1209" s="370"/>
      <c r="AG1209" s="370"/>
      <c r="AH1209" s="370"/>
      <c r="AI1209" s="370"/>
      <c r="AJ1209" s="370"/>
      <c r="AK1209" s="370"/>
      <c r="AL1209" s="370"/>
      <c r="AM1209" s="370"/>
      <c r="AN1209" s="370"/>
      <c r="AO1209" s="370"/>
      <c r="AP1209" s="370"/>
      <c r="AQ1209" s="370"/>
      <c r="AR1209" s="370"/>
      <c r="AS1209" s="370"/>
      <c r="AT1209" s="370"/>
      <c r="AU1209" s="370"/>
      <c r="AV1209" s="370"/>
      <c r="AW1209" s="370"/>
      <c r="AX1209" s="370"/>
      <c r="AY1209" s="370"/>
      <c r="AZ1209" s="370"/>
      <c r="BA1209" s="370"/>
      <c r="BB1209" s="370"/>
      <c r="BC1209" s="370"/>
      <c r="BD1209" s="370"/>
      <c r="BE1209" s="370"/>
      <c r="BF1209" s="370"/>
      <c r="BG1209" s="370"/>
      <c r="BH1209" s="370"/>
      <c r="BI1209" s="370"/>
      <c r="BJ1209" s="370"/>
      <c r="BK1209" s="370"/>
      <c r="BL1209" s="370"/>
      <c r="BM1209" s="370"/>
      <c r="BN1209" s="370"/>
      <c r="BO1209" s="370"/>
      <c r="BP1209" s="370"/>
      <c r="BQ1209" s="370"/>
      <c r="BR1209" s="370"/>
      <c r="BS1209" s="370"/>
      <c r="BT1209" s="370"/>
      <c r="BU1209" s="370"/>
      <c r="BV1209" s="370"/>
      <c r="BW1209" s="370"/>
      <c r="BX1209" s="370"/>
      <c r="BY1209" s="370"/>
      <c r="BZ1209" s="370"/>
      <c r="CA1209" s="370"/>
      <c r="CB1209" s="370"/>
      <c r="CC1209" s="370"/>
      <c r="CD1209" s="370"/>
      <c r="CE1209" s="370"/>
      <c r="CF1209" s="370"/>
      <c r="CW1209" s="513"/>
      <c r="DA1209" s="513"/>
      <c r="DE1209" s="338"/>
      <c r="FJ1209" s="338">
        <v>100</v>
      </c>
      <c r="FL1209" s="338">
        <v>100</v>
      </c>
      <c r="FP1209" s="338">
        <v>100</v>
      </c>
      <c r="FR1209" s="338">
        <v>200</v>
      </c>
    </row>
    <row r="1210" spans="1:174" s="78" customFormat="1" ht="21.75" customHeight="1">
      <c r="A1210" s="339" t="s">
        <v>365</v>
      </c>
      <c r="B1210" s="338" t="s">
        <v>324</v>
      </c>
      <c r="C1210" s="338" t="s">
        <v>325</v>
      </c>
      <c r="D1210" s="178" t="s">
        <v>36</v>
      </c>
      <c r="E1210" s="274"/>
      <c r="F1210" s="274"/>
      <c r="G1210" s="825" t="s">
        <v>390</v>
      </c>
      <c r="H1210" s="704">
        <v>500</v>
      </c>
      <c r="I1210" s="166">
        <f t="shared" si="133"/>
        <v>500</v>
      </c>
      <c r="J1210" s="274"/>
      <c r="K1210" s="475"/>
      <c r="L1210" s="697">
        <v>45182</v>
      </c>
      <c r="M1210" s="697">
        <v>45216</v>
      </c>
      <c r="N1210" s="475" t="s">
        <v>45</v>
      </c>
      <c r="O1210" s="370"/>
      <c r="P1210" s="370"/>
      <c r="Q1210" s="370"/>
      <c r="R1210" s="370"/>
      <c r="S1210" s="370"/>
      <c r="T1210" s="370"/>
      <c r="U1210" s="370"/>
      <c r="V1210" s="370"/>
      <c r="W1210" s="370"/>
      <c r="X1210" s="370"/>
      <c r="Y1210" s="370"/>
      <c r="Z1210" s="370"/>
      <c r="AA1210" s="370"/>
      <c r="AB1210" s="370"/>
      <c r="AC1210" s="370"/>
      <c r="AD1210" s="370"/>
      <c r="AE1210" s="370"/>
      <c r="AF1210" s="370"/>
      <c r="AG1210" s="370"/>
      <c r="AH1210" s="370"/>
      <c r="AI1210" s="370"/>
      <c r="AJ1210" s="370"/>
      <c r="AK1210" s="370"/>
      <c r="AL1210" s="370"/>
      <c r="AM1210" s="370"/>
      <c r="AN1210" s="370"/>
      <c r="AO1210" s="370"/>
      <c r="AP1210" s="370"/>
      <c r="AQ1210" s="370"/>
      <c r="AR1210" s="370"/>
      <c r="AS1210" s="370"/>
      <c r="AT1210" s="370"/>
      <c r="AU1210" s="370"/>
      <c r="AV1210" s="370"/>
      <c r="AW1210" s="370"/>
      <c r="AX1210" s="370"/>
      <c r="AY1210" s="370"/>
      <c r="AZ1210" s="370"/>
      <c r="BA1210" s="370"/>
      <c r="BB1210" s="370"/>
      <c r="BC1210" s="370"/>
      <c r="BD1210" s="370"/>
      <c r="BE1210" s="370"/>
      <c r="BF1210" s="370"/>
      <c r="BG1210" s="370"/>
      <c r="BH1210" s="370"/>
      <c r="BI1210" s="370"/>
      <c r="BJ1210" s="370"/>
      <c r="BK1210" s="370"/>
      <c r="BL1210" s="370"/>
      <c r="BM1210" s="370"/>
      <c r="BN1210" s="370"/>
      <c r="BO1210" s="370"/>
      <c r="BP1210" s="370"/>
      <c r="BQ1210" s="370"/>
      <c r="BR1210" s="370"/>
      <c r="BS1210" s="370"/>
      <c r="BT1210" s="370"/>
      <c r="BU1210" s="370"/>
      <c r="BV1210" s="370"/>
      <c r="BW1210" s="370"/>
      <c r="BX1210" s="370"/>
      <c r="BY1210" s="370"/>
      <c r="BZ1210" s="370"/>
      <c r="CA1210" s="370"/>
      <c r="CB1210" s="370"/>
      <c r="CC1210" s="370"/>
      <c r="CD1210" s="370"/>
      <c r="CE1210" s="370"/>
      <c r="CF1210" s="370"/>
      <c r="CW1210" s="513"/>
      <c r="DA1210" s="513"/>
      <c r="DE1210" s="338"/>
      <c r="FJ1210" s="338">
        <v>100</v>
      </c>
      <c r="FL1210" s="338">
        <v>100</v>
      </c>
      <c r="FP1210" s="338">
        <v>100</v>
      </c>
      <c r="FR1210" s="338">
        <v>200</v>
      </c>
    </row>
    <row r="1211" spans="1:174" s="78" customFormat="1" ht="21.75" customHeight="1">
      <c r="A1211" s="339" t="s">
        <v>365</v>
      </c>
      <c r="B1211" s="338" t="s">
        <v>326</v>
      </c>
      <c r="C1211" s="338" t="s">
        <v>327</v>
      </c>
      <c r="D1211" s="178" t="s">
        <v>36</v>
      </c>
      <c r="E1211" s="274"/>
      <c r="F1211" s="274"/>
      <c r="G1211" s="825" t="s">
        <v>390</v>
      </c>
      <c r="H1211" s="704">
        <v>400</v>
      </c>
      <c r="I1211" s="166">
        <f t="shared" si="133"/>
        <v>400</v>
      </c>
      <c r="J1211" s="274"/>
      <c r="K1211" s="475"/>
      <c r="L1211" s="697">
        <v>45182</v>
      </c>
      <c r="M1211" s="697">
        <v>45216</v>
      </c>
      <c r="N1211" s="475" t="s">
        <v>45</v>
      </c>
      <c r="O1211" s="370"/>
      <c r="P1211" s="370"/>
      <c r="Q1211" s="370"/>
      <c r="R1211" s="370"/>
      <c r="S1211" s="370"/>
      <c r="T1211" s="370"/>
      <c r="U1211" s="370"/>
      <c r="V1211" s="370"/>
      <c r="W1211" s="370"/>
      <c r="X1211" s="370"/>
      <c r="Y1211" s="370"/>
      <c r="Z1211" s="370"/>
      <c r="AA1211" s="370"/>
      <c r="AB1211" s="370"/>
      <c r="AC1211" s="370"/>
      <c r="AD1211" s="370"/>
      <c r="AE1211" s="370"/>
      <c r="AF1211" s="370"/>
      <c r="AG1211" s="370"/>
      <c r="AH1211" s="370"/>
      <c r="AI1211" s="370"/>
      <c r="AJ1211" s="370"/>
      <c r="AK1211" s="370"/>
      <c r="AL1211" s="370"/>
      <c r="AM1211" s="370"/>
      <c r="AN1211" s="370"/>
      <c r="AO1211" s="370"/>
      <c r="AP1211" s="370"/>
      <c r="AQ1211" s="370"/>
      <c r="AR1211" s="370"/>
      <c r="AS1211" s="370"/>
      <c r="AT1211" s="370"/>
      <c r="AU1211" s="370"/>
      <c r="AV1211" s="370"/>
      <c r="AW1211" s="370"/>
      <c r="AX1211" s="370"/>
      <c r="AY1211" s="370"/>
      <c r="AZ1211" s="370"/>
      <c r="BA1211" s="370"/>
      <c r="BB1211" s="370"/>
      <c r="BC1211" s="370"/>
      <c r="BD1211" s="370"/>
      <c r="BE1211" s="370"/>
      <c r="BF1211" s="370"/>
      <c r="BG1211" s="370"/>
      <c r="BH1211" s="370"/>
      <c r="BI1211" s="370"/>
      <c r="BJ1211" s="370"/>
      <c r="BK1211" s="370"/>
      <c r="BL1211" s="370"/>
      <c r="BM1211" s="370"/>
      <c r="BN1211" s="370"/>
      <c r="BO1211" s="370"/>
      <c r="BP1211" s="370"/>
      <c r="BQ1211" s="370"/>
      <c r="BR1211" s="370"/>
      <c r="BS1211" s="370"/>
      <c r="BT1211" s="370"/>
      <c r="BU1211" s="370"/>
      <c r="BV1211" s="370"/>
      <c r="BW1211" s="370"/>
      <c r="BX1211" s="370"/>
      <c r="BY1211" s="370"/>
      <c r="BZ1211" s="370"/>
      <c r="CA1211" s="370"/>
      <c r="CB1211" s="370"/>
      <c r="CC1211" s="370"/>
      <c r="CD1211" s="370"/>
      <c r="CE1211" s="370"/>
      <c r="CF1211" s="370"/>
      <c r="CW1211" s="513"/>
      <c r="DA1211" s="513"/>
      <c r="DE1211" s="338"/>
      <c r="FJ1211" s="338">
        <v>100</v>
      </c>
      <c r="FL1211" s="338">
        <v>100</v>
      </c>
      <c r="FP1211" s="338">
        <v>100</v>
      </c>
      <c r="FR1211" s="338">
        <v>100</v>
      </c>
    </row>
    <row r="1212" spans="1:174" s="78" customFormat="1" ht="21.75" customHeight="1">
      <c r="A1212" s="339" t="s">
        <v>365</v>
      </c>
      <c r="B1212" s="338" t="s">
        <v>328</v>
      </c>
      <c r="C1212" s="338" t="s">
        <v>329</v>
      </c>
      <c r="D1212" s="178" t="s">
        <v>36</v>
      </c>
      <c r="E1212" s="274"/>
      <c r="F1212" s="274"/>
      <c r="G1212" s="825" t="s">
        <v>390</v>
      </c>
      <c r="H1212" s="704">
        <v>2400</v>
      </c>
      <c r="I1212" s="166">
        <f t="shared" si="133"/>
        <v>2400</v>
      </c>
      <c r="J1212" s="274"/>
      <c r="K1212" s="475"/>
      <c r="L1212" s="697">
        <v>45182</v>
      </c>
      <c r="M1212" s="697">
        <v>45216</v>
      </c>
      <c r="N1212" s="475" t="s">
        <v>45</v>
      </c>
      <c r="O1212" s="370"/>
      <c r="P1212" s="370"/>
      <c r="Q1212" s="370"/>
      <c r="R1212" s="370"/>
      <c r="S1212" s="370"/>
      <c r="T1212" s="370"/>
      <c r="U1212" s="370"/>
      <c r="V1212" s="370"/>
      <c r="W1212" s="370"/>
      <c r="X1212" s="370"/>
      <c r="Y1212" s="370"/>
      <c r="Z1212" s="370"/>
      <c r="AA1212" s="370"/>
      <c r="AB1212" s="370"/>
      <c r="AC1212" s="370"/>
      <c r="AD1212" s="370"/>
      <c r="AE1212" s="370"/>
      <c r="AF1212" s="370"/>
      <c r="AG1212" s="370"/>
      <c r="AH1212" s="370"/>
      <c r="AI1212" s="370"/>
      <c r="AJ1212" s="370"/>
      <c r="AK1212" s="370"/>
      <c r="AL1212" s="370"/>
      <c r="AM1212" s="370"/>
      <c r="AN1212" s="370"/>
      <c r="AO1212" s="370"/>
      <c r="AP1212" s="370"/>
      <c r="AQ1212" s="370"/>
      <c r="AR1212" s="370"/>
      <c r="AS1212" s="370"/>
      <c r="AT1212" s="370"/>
      <c r="AU1212" s="370"/>
      <c r="AV1212" s="370"/>
      <c r="AW1212" s="370"/>
      <c r="AX1212" s="370"/>
      <c r="AY1212" s="370"/>
      <c r="AZ1212" s="370"/>
      <c r="BA1212" s="370"/>
      <c r="BB1212" s="370"/>
      <c r="BC1212" s="370"/>
      <c r="BD1212" s="370"/>
      <c r="BE1212" s="370"/>
      <c r="BF1212" s="370"/>
      <c r="BG1212" s="370"/>
      <c r="BH1212" s="370"/>
      <c r="BI1212" s="370"/>
      <c r="BJ1212" s="370"/>
      <c r="BK1212" s="370"/>
      <c r="BL1212" s="370"/>
      <c r="BM1212" s="370"/>
      <c r="BN1212" s="370"/>
      <c r="BO1212" s="370"/>
      <c r="BP1212" s="370"/>
      <c r="BQ1212" s="370"/>
      <c r="BR1212" s="370"/>
      <c r="BS1212" s="370"/>
      <c r="BT1212" s="370"/>
      <c r="BU1212" s="370"/>
      <c r="BV1212" s="370"/>
      <c r="BW1212" s="370"/>
      <c r="BX1212" s="370"/>
      <c r="BY1212" s="370"/>
      <c r="BZ1212" s="370"/>
      <c r="CA1212" s="370"/>
      <c r="CB1212" s="370"/>
      <c r="CC1212" s="370"/>
      <c r="CD1212" s="370"/>
      <c r="CE1212" s="370"/>
      <c r="CF1212" s="370"/>
      <c r="CW1212" s="513"/>
      <c r="DA1212" s="513"/>
      <c r="DE1212" s="338"/>
      <c r="FJ1212" s="338">
        <v>600</v>
      </c>
      <c r="FL1212" s="338">
        <v>600</v>
      </c>
      <c r="FP1212" s="338">
        <v>600</v>
      </c>
      <c r="FR1212" s="338">
        <v>600</v>
      </c>
    </row>
    <row r="1213" spans="1:174" s="78" customFormat="1" ht="21.75" customHeight="1">
      <c r="A1213" s="339" t="s">
        <v>365</v>
      </c>
      <c r="B1213" s="338" t="s">
        <v>383</v>
      </c>
      <c r="C1213" s="338" t="s">
        <v>331</v>
      </c>
      <c r="D1213" s="178" t="s">
        <v>36</v>
      </c>
      <c r="E1213" s="274"/>
      <c r="F1213" s="274"/>
      <c r="G1213" s="825" t="s">
        <v>390</v>
      </c>
      <c r="H1213" s="704">
        <v>1200</v>
      </c>
      <c r="I1213" s="166">
        <f t="shared" si="133"/>
        <v>1200</v>
      </c>
      <c r="J1213" s="274"/>
      <c r="K1213" s="475"/>
      <c r="L1213" s="697">
        <v>45182</v>
      </c>
      <c r="M1213" s="697">
        <v>45216</v>
      </c>
      <c r="N1213" s="475" t="s">
        <v>45</v>
      </c>
      <c r="O1213" s="370"/>
      <c r="P1213" s="370"/>
      <c r="Q1213" s="370"/>
      <c r="R1213" s="370"/>
      <c r="S1213" s="370"/>
      <c r="T1213" s="370"/>
      <c r="U1213" s="370"/>
      <c r="V1213" s="370"/>
      <c r="W1213" s="370"/>
      <c r="X1213" s="370"/>
      <c r="Y1213" s="370"/>
      <c r="Z1213" s="370"/>
      <c r="AA1213" s="370"/>
      <c r="AB1213" s="370"/>
      <c r="AC1213" s="370"/>
      <c r="AD1213" s="370"/>
      <c r="AE1213" s="370"/>
      <c r="AF1213" s="370"/>
      <c r="AG1213" s="370"/>
      <c r="AH1213" s="370"/>
      <c r="AI1213" s="370"/>
      <c r="AJ1213" s="370"/>
      <c r="AK1213" s="370"/>
      <c r="AL1213" s="370"/>
      <c r="AM1213" s="370"/>
      <c r="AN1213" s="370"/>
      <c r="AO1213" s="370"/>
      <c r="AP1213" s="370"/>
      <c r="AQ1213" s="370"/>
      <c r="AR1213" s="370"/>
      <c r="AS1213" s="370"/>
      <c r="AT1213" s="370"/>
      <c r="AU1213" s="370"/>
      <c r="AV1213" s="370"/>
      <c r="AW1213" s="370"/>
      <c r="AX1213" s="370"/>
      <c r="AY1213" s="370"/>
      <c r="AZ1213" s="370"/>
      <c r="BA1213" s="370"/>
      <c r="BB1213" s="370"/>
      <c r="BC1213" s="370"/>
      <c r="BD1213" s="370"/>
      <c r="BE1213" s="370"/>
      <c r="BF1213" s="370"/>
      <c r="BG1213" s="370"/>
      <c r="BH1213" s="370"/>
      <c r="BI1213" s="370"/>
      <c r="BJ1213" s="370"/>
      <c r="BK1213" s="370"/>
      <c r="BL1213" s="370"/>
      <c r="BM1213" s="370"/>
      <c r="BN1213" s="370"/>
      <c r="BO1213" s="370"/>
      <c r="BP1213" s="370"/>
      <c r="BQ1213" s="370"/>
      <c r="BR1213" s="370"/>
      <c r="BS1213" s="370"/>
      <c r="BT1213" s="370"/>
      <c r="BU1213" s="370"/>
      <c r="BV1213" s="370"/>
      <c r="BW1213" s="370"/>
      <c r="BX1213" s="370"/>
      <c r="BY1213" s="370"/>
      <c r="BZ1213" s="370"/>
      <c r="CA1213" s="370"/>
      <c r="CB1213" s="370"/>
      <c r="CC1213" s="370"/>
      <c r="CD1213" s="370"/>
      <c r="CE1213" s="370"/>
      <c r="CF1213" s="370"/>
      <c r="CW1213" s="513"/>
      <c r="DA1213" s="513"/>
      <c r="DE1213" s="338"/>
      <c r="FJ1213" s="338">
        <v>300</v>
      </c>
      <c r="FL1213" s="338">
        <v>300</v>
      </c>
      <c r="FP1213" s="338">
        <v>300</v>
      </c>
      <c r="FR1213" s="338">
        <v>300</v>
      </c>
    </row>
    <row r="1214" spans="1:174" s="78" customFormat="1" ht="21.75" customHeight="1">
      <c r="A1214" s="339" t="s">
        <v>365</v>
      </c>
      <c r="B1214" s="338" t="s">
        <v>384</v>
      </c>
      <c r="C1214" s="338" t="s">
        <v>333</v>
      </c>
      <c r="D1214" s="178" t="s">
        <v>36</v>
      </c>
      <c r="E1214" s="274"/>
      <c r="F1214" s="274"/>
      <c r="G1214" s="825" t="s">
        <v>390</v>
      </c>
      <c r="H1214" s="704">
        <v>500</v>
      </c>
      <c r="I1214" s="166">
        <f t="shared" si="133"/>
        <v>500</v>
      </c>
      <c r="J1214" s="274"/>
      <c r="K1214" s="475"/>
      <c r="L1214" s="697">
        <v>45182</v>
      </c>
      <c r="M1214" s="697">
        <v>45216</v>
      </c>
      <c r="N1214" s="475" t="s">
        <v>45</v>
      </c>
      <c r="O1214" s="370"/>
      <c r="P1214" s="370"/>
      <c r="Q1214" s="370"/>
      <c r="R1214" s="370"/>
      <c r="S1214" s="370"/>
      <c r="T1214" s="370"/>
      <c r="U1214" s="370"/>
      <c r="V1214" s="370"/>
      <c r="W1214" s="370"/>
      <c r="X1214" s="370"/>
      <c r="Y1214" s="370"/>
      <c r="Z1214" s="370"/>
      <c r="AA1214" s="370"/>
      <c r="AB1214" s="370"/>
      <c r="AC1214" s="370"/>
      <c r="AD1214" s="370"/>
      <c r="AE1214" s="370"/>
      <c r="AF1214" s="370"/>
      <c r="AG1214" s="370"/>
      <c r="AH1214" s="370"/>
      <c r="AI1214" s="370"/>
      <c r="AJ1214" s="370"/>
      <c r="AK1214" s="370"/>
      <c r="AL1214" s="370"/>
      <c r="AM1214" s="370"/>
      <c r="AN1214" s="370"/>
      <c r="AO1214" s="370"/>
      <c r="AP1214" s="370"/>
      <c r="AQ1214" s="370"/>
      <c r="AR1214" s="370"/>
      <c r="AS1214" s="370"/>
      <c r="AT1214" s="370"/>
      <c r="AU1214" s="370"/>
      <c r="AV1214" s="370"/>
      <c r="AW1214" s="370"/>
      <c r="AX1214" s="370"/>
      <c r="AY1214" s="370"/>
      <c r="AZ1214" s="370"/>
      <c r="BA1214" s="370"/>
      <c r="BB1214" s="370"/>
      <c r="BC1214" s="370"/>
      <c r="BD1214" s="370"/>
      <c r="BE1214" s="370"/>
      <c r="BF1214" s="370"/>
      <c r="BG1214" s="370"/>
      <c r="BH1214" s="370"/>
      <c r="BI1214" s="370"/>
      <c r="BJ1214" s="370"/>
      <c r="BK1214" s="370"/>
      <c r="BL1214" s="370"/>
      <c r="BM1214" s="370"/>
      <c r="BN1214" s="370"/>
      <c r="BO1214" s="370"/>
      <c r="BP1214" s="370"/>
      <c r="BQ1214" s="370"/>
      <c r="BR1214" s="370"/>
      <c r="BS1214" s="370"/>
      <c r="BT1214" s="370"/>
      <c r="BU1214" s="370"/>
      <c r="BV1214" s="370"/>
      <c r="BW1214" s="370"/>
      <c r="BX1214" s="370"/>
      <c r="BY1214" s="370"/>
      <c r="BZ1214" s="370"/>
      <c r="CA1214" s="370"/>
      <c r="CB1214" s="370"/>
      <c r="CC1214" s="370"/>
      <c r="CD1214" s="370"/>
      <c r="CE1214" s="370"/>
      <c r="CF1214" s="370"/>
      <c r="CW1214" s="513"/>
      <c r="DA1214" s="513"/>
      <c r="DE1214" s="338"/>
      <c r="FJ1214" s="338">
        <v>100</v>
      </c>
      <c r="FL1214" s="338">
        <v>100</v>
      </c>
      <c r="FP1214" s="338">
        <v>100</v>
      </c>
      <c r="FR1214" s="338">
        <v>200</v>
      </c>
    </row>
    <row r="1215" spans="1:174" s="78" customFormat="1" ht="21.75" customHeight="1">
      <c r="A1215" s="339" t="s">
        <v>365</v>
      </c>
      <c r="B1215" s="338" t="s">
        <v>334</v>
      </c>
      <c r="C1215" s="338" t="s">
        <v>335</v>
      </c>
      <c r="D1215" s="178" t="s">
        <v>36</v>
      </c>
      <c r="E1215" s="274"/>
      <c r="F1215" s="274"/>
      <c r="G1215" s="825" t="s">
        <v>390</v>
      </c>
      <c r="H1215" s="704">
        <v>500</v>
      </c>
      <c r="I1215" s="166">
        <f t="shared" si="133"/>
        <v>500</v>
      </c>
      <c r="J1215" s="274"/>
      <c r="K1215" s="475"/>
      <c r="L1215" s="697">
        <v>45182</v>
      </c>
      <c r="M1215" s="697">
        <v>45216</v>
      </c>
      <c r="N1215" s="475" t="s">
        <v>45</v>
      </c>
      <c r="O1215" s="370"/>
      <c r="P1215" s="370"/>
      <c r="Q1215" s="370"/>
      <c r="R1215" s="370"/>
      <c r="S1215" s="370"/>
      <c r="T1215" s="370"/>
      <c r="U1215" s="370"/>
      <c r="V1215" s="370"/>
      <c r="W1215" s="370"/>
      <c r="X1215" s="370"/>
      <c r="Y1215" s="370"/>
      <c r="Z1215" s="370"/>
      <c r="AA1215" s="370"/>
      <c r="AB1215" s="370"/>
      <c r="AC1215" s="370"/>
      <c r="AD1215" s="370"/>
      <c r="AE1215" s="370"/>
      <c r="AF1215" s="370"/>
      <c r="AG1215" s="370"/>
      <c r="AH1215" s="370"/>
      <c r="AI1215" s="370"/>
      <c r="AJ1215" s="370"/>
      <c r="AK1215" s="370"/>
      <c r="AL1215" s="370"/>
      <c r="AM1215" s="370"/>
      <c r="AN1215" s="370"/>
      <c r="AO1215" s="370"/>
      <c r="AP1215" s="370"/>
      <c r="AQ1215" s="370"/>
      <c r="AR1215" s="370"/>
      <c r="AS1215" s="370"/>
      <c r="AT1215" s="370"/>
      <c r="AU1215" s="370"/>
      <c r="AV1215" s="370"/>
      <c r="AW1215" s="370"/>
      <c r="AX1215" s="370"/>
      <c r="AY1215" s="370"/>
      <c r="AZ1215" s="370"/>
      <c r="BA1215" s="370"/>
      <c r="BB1215" s="370"/>
      <c r="BC1215" s="370"/>
      <c r="BD1215" s="370"/>
      <c r="BE1215" s="370"/>
      <c r="BF1215" s="370"/>
      <c r="BG1215" s="370"/>
      <c r="BH1215" s="370"/>
      <c r="BI1215" s="370"/>
      <c r="BJ1215" s="370"/>
      <c r="BK1215" s="370"/>
      <c r="BL1215" s="370"/>
      <c r="BM1215" s="370"/>
      <c r="BN1215" s="370"/>
      <c r="BO1215" s="370"/>
      <c r="BP1215" s="370"/>
      <c r="BQ1215" s="370"/>
      <c r="BR1215" s="370"/>
      <c r="BS1215" s="370"/>
      <c r="BT1215" s="370"/>
      <c r="BU1215" s="370"/>
      <c r="BV1215" s="370"/>
      <c r="BW1215" s="370"/>
      <c r="BX1215" s="370"/>
      <c r="BY1215" s="370"/>
      <c r="BZ1215" s="370"/>
      <c r="CA1215" s="370"/>
      <c r="CB1215" s="370"/>
      <c r="CC1215" s="370"/>
      <c r="CD1215" s="370"/>
      <c r="CE1215" s="370"/>
      <c r="CF1215" s="370"/>
      <c r="CW1215" s="513"/>
      <c r="DA1215" s="513"/>
      <c r="DE1215" s="338"/>
      <c r="FJ1215" s="338">
        <v>100</v>
      </c>
      <c r="FL1215" s="338">
        <v>100</v>
      </c>
      <c r="FP1215" s="338">
        <v>100</v>
      </c>
      <c r="FR1215" s="338">
        <v>200</v>
      </c>
    </row>
    <row r="1216" spans="1:174" s="78" customFormat="1" ht="21.75" customHeight="1">
      <c r="A1216" s="339" t="s">
        <v>365</v>
      </c>
      <c r="B1216" s="338" t="s">
        <v>336</v>
      </c>
      <c r="C1216" s="338" t="s">
        <v>337</v>
      </c>
      <c r="D1216" s="178" t="s">
        <v>36</v>
      </c>
      <c r="E1216" s="274"/>
      <c r="F1216" s="274"/>
      <c r="G1216" s="825" t="s">
        <v>390</v>
      </c>
      <c r="H1216" s="704">
        <v>400</v>
      </c>
      <c r="I1216" s="166">
        <f t="shared" si="133"/>
        <v>400</v>
      </c>
      <c r="J1216" s="274"/>
      <c r="K1216" s="475"/>
      <c r="L1216" s="697">
        <v>45182</v>
      </c>
      <c r="M1216" s="697">
        <v>45216</v>
      </c>
      <c r="N1216" s="475" t="s">
        <v>45</v>
      </c>
      <c r="O1216" s="370"/>
      <c r="P1216" s="370"/>
      <c r="Q1216" s="370"/>
      <c r="R1216" s="370"/>
      <c r="S1216" s="370"/>
      <c r="T1216" s="370"/>
      <c r="U1216" s="370"/>
      <c r="V1216" s="370"/>
      <c r="W1216" s="370"/>
      <c r="X1216" s="370"/>
      <c r="Y1216" s="370"/>
      <c r="Z1216" s="370"/>
      <c r="AA1216" s="370"/>
      <c r="AB1216" s="370"/>
      <c r="AC1216" s="370"/>
      <c r="AD1216" s="370"/>
      <c r="AE1216" s="370"/>
      <c r="AF1216" s="370"/>
      <c r="AG1216" s="370"/>
      <c r="AH1216" s="370"/>
      <c r="AI1216" s="370"/>
      <c r="AJ1216" s="370"/>
      <c r="AK1216" s="370"/>
      <c r="AL1216" s="370"/>
      <c r="AM1216" s="370"/>
      <c r="AN1216" s="370"/>
      <c r="AO1216" s="370"/>
      <c r="AP1216" s="370"/>
      <c r="AQ1216" s="370"/>
      <c r="AR1216" s="370"/>
      <c r="AS1216" s="370"/>
      <c r="AT1216" s="370"/>
      <c r="AU1216" s="370"/>
      <c r="AV1216" s="370"/>
      <c r="AW1216" s="370"/>
      <c r="AX1216" s="370"/>
      <c r="AY1216" s="370"/>
      <c r="AZ1216" s="370"/>
      <c r="BA1216" s="370"/>
      <c r="BB1216" s="370"/>
      <c r="BC1216" s="370"/>
      <c r="BD1216" s="370"/>
      <c r="BE1216" s="370"/>
      <c r="BF1216" s="370"/>
      <c r="BG1216" s="370"/>
      <c r="BH1216" s="370"/>
      <c r="BI1216" s="370"/>
      <c r="BJ1216" s="370"/>
      <c r="BK1216" s="370"/>
      <c r="BL1216" s="370"/>
      <c r="BM1216" s="370"/>
      <c r="BN1216" s="370"/>
      <c r="BO1216" s="370"/>
      <c r="BP1216" s="370"/>
      <c r="BQ1216" s="370"/>
      <c r="BR1216" s="370"/>
      <c r="BS1216" s="370"/>
      <c r="BT1216" s="370"/>
      <c r="BU1216" s="370"/>
      <c r="BV1216" s="370"/>
      <c r="BW1216" s="370"/>
      <c r="BX1216" s="370"/>
      <c r="BY1216" s="370"/>
      <c r="BZ1216" s="370"/>
      <c r="CA1216" s="370"/>
      <c r="CB1216" s="370"/>
      <c r="CC1216" s="370"/>
      <c r="CD1216" s="370"/>
      <c r="CE1216" s="370"/>
      <c r="CF1216" s="370"/>
      <c r="CW1216" s="513"/>
      <c r="DA1216" s="513"/>
      <c r="DE1216" s="338"/>
      <c r="FJ1216" s="338">
        <v>100</v>
      </c>
      <c r="FL1216" s="338">
        <v>100</v>
      </c>
      <c r="FP1216" s="338">
        <v>100</v>
      </c>
      <c r="FR1216" s="338">
        <v>100</v>
      </c>
    </row>
    <row r="1217" spans="1:185" s="78" customFormat="1" ht="21.75" customHeight="1">
      <c r="A1217" s="339" t="s">
        <v>365</v>
      </c>
      <c r="B1217" s="338" t="s">
        <v>353</v>
      </c>
      <c r="C1217" s="338" t="s">
        <v>352</v>
      </c>
      <c r="D1217" s="178" t="s">
        <v>36</v>
      </c>
      <c r="E1217" s="274"/>
      <c r="F1217" s="274"/>
      <c r="G1217" s="825" t="s">
        <v>390</v>
      </c>
      <c r="H1217" s="704">
        <v>1200</v>
      </c>
      <c r="I1217" s="166">
        <f t="shared" si="133"/>
        <v>1200</v>
      </c>
      <c r="J1217" s="274"/>
      <c r="K1217" s="475"/>
      <c r="L1217" s="697">
        <v>45182</v>
      </c>
      <c r="M1217" s="697">
        <v>45216</v>
      </c>
      <c r="N1217" s="475" t="s">
        <v>45</v>
      </c>
      <c r="O1217" s="370"/>
      <c r="P1217" s="370"/>
      <c r="Q1217" s="370"/>
      <c r="R1217" s="370"/>
      <c r="S1217" s="370"/>
      <c r="T1217" s="370"/>
      <c r="U1217" s="370"/>
      <c r="V1217" s="370"/>
      <c r="W1217" s="370"/>
      <c r="X1217" s="370"/>
      <c r="Y1217" s="370"/>
      <c r="Z1217" s="370"/>
      <c r="AA1217" s="370"/>
      <c r="AB1217" s="370"/>
      <c r="AC1217" s="370"/>
      <c r="AD1217" s="370"/>
      <c r="AE1217" s="370"/>
      <c r="AF1217" s="370"/>
      <c r="AG1217" s="370"/>
      <c r="AH1217" s="370"/>
      <c r="AI1217" s="370"/>
      <c r="AJ1217" s="370"/>
      <c r="AK1217" s="370"/>
      <c r="AL1217" s="370"/>
      <c r="AM1217" s="370"/>
      <c r="AN1217" s="370"/>
      <c r="AO1217" s="370"/>
      <c r="AP1217" s="370"/>
      <c r="AQ1217" s="370"/>
      <c r="AR1217" s="370"/>
      <c r="AS1217" s="370"/>
      <c r="AT1217" s="370"/>
      <c r="AU1217" s="370"/>
      <c r="AV1217" s="370"/>
      <c r="AW1217" s="370"/>
      <c r="AX1217" s="370"/>
      <c r="AY1217" s="370"/>
      <c r="AZ1217" s="370"/>
      <c r="BA1217" s="370"/>
      <c r="BB1217" s="370"/>
      <c r="BC1217" s="370"/>
      <c r="BD1217" s="370"/>
      <c r="BE1217" s="370"/>
      <c r="BF1217" s="370"/>
      <c r="BG1217" s="370"/>
      <c r="BH1217" s="370"/>
      <c r="BI1217" s="370"/>
      <c r="BJ1217" s="370"/>
      <c r="BK1217" s="370"/>
      <c r="BL1217" s="370"/>
      <c r="BM1217" s="370"/>
      <c r="BN1217" s="370"/>
      <c r="BO1217" s="370"/>
      <c r="BP1217" s="370"/>
      <c r="BQ1217" s="370"/>
      <c r="BR1217" s="370"/>
      <c r="BS1217" s="370"/>
      <c r="BT1217" s="370"/>
      <c r="BU1217" s="370"/>
      <c r="BV1217" s="370"/>
      <c r="BW1217" s="370"/>
      <c r="BX1217" s="370"/>
      <c r="BY1217" s="370"/>
      <c r="BZ1217" s="370"/>
      <c r="CA1217" s="370"/>
      <c r="CB1217" s="370"/>
      <c r="CC1217" s="370"/>
      <c r="CD1217" s="370"/>
      <c r="CE1217" s="370"/>
      <c r="CF1217" s="370"/>
      <c r="CW1217" s="513"/>
      <c r="DA1217" s="513"/>
      <c r="DE1217" s="338"/>
      <c r="FJ1217" s="338">
        <v>300</v>
      </c>
      <c r="FL1217" s="338">
        <v>300</v>
      </c>
      <c r="FP1217" s="338">
        <v>300</v>
      </c>
      <c r="FR1217" s="338">
        <v>300</v>
      </c>
    </row>
    <row r="1218" spans="1:185" s="78" customFormat="1" ht="21.75" customHeight="1">
      <c r="A1218" s="339" t="s">
        <v>365</v>
      </c>
      <c r="B1218" s="338" t="s">
        <v>58</v>
      </c>
      <c r="C1218" s="338" t="s">
        <v>59</v>
      </c>
      <c r="D1218" s="178" t="s">
        <v>36</v>
      </c>
      <c r="E1218" s="274"/>
      <c r="F1218" s="274"/>
      <c r="G1218" s="825" t="s">
        <v>390</v>
      </c>
      <c r="H1218" s="704">
        <v>4200</v>
      </c>
      <c r="I1218" s="166">
        <f t="shared" si="133"/>
        <v>4200</v>
      </c>
      <c r="J1218" s="274"/>
      <c r="K1218" s="475"/>
      <c r="L1218" s="697">
        <v>45182</v>
      </c>
      <c r="M1218" s="697">
        <v>45216</v>
      </c>
      <c r="N1218" s="475" t="s">
        <v>45</v>
      </c>
      <c r="O1218" s="370"/>
      <c r="P1218" s="370"/>
      <c r="Q1218" s="370"/>
      <c r="R1218" s="370"/>
      <c r="S1218" s="370"/>
      <c r="T1218" s="370"/>
      <c r="U1218" s="370"/>
      <c r="V1218" s="370"/>
      <c r="W1218" s="370"/>
      <c r="X1218" s="370"/>
      <c r="Y1218" s="370"/>
      <c r="Z1218" s="370"/>
      <c r="AA1218" s="370"/>
      <c r="AB1218" s="370"/>
      <c r="AC1218" s="370"/>
      <c r="AD1218" s="370"/>
      <c r="AE1218" s="370"/>
      <c r="AF1218" s="370"/>
      <c r="AG1218" s="370"/>
      <c r="AH1218" s="370"/>
      <c r="AI1218" s="370"/>
      <c r="AJ1218" s="370"/>
      <c r="AK1218" s="370"/>
      <c r="AL1218" s="370"/>
      <c r="AM1218" s="370"/>
      <c r="AN1218" s="370"/>
      <c r="AO1218" s="370"/>
      <c r="AP1218" s="370"/>
      <c r="AQ1218" s="370"/>
      <c r="AR1218" s="370"/>
      <c r="AS1218" s="370"/>
      <c r="AT1218" s="370"/>
      <c r="AU1218" s="370"/>
      <c r="AV1218" s="370"/>
      <c r="AW1218" s="370"/>
      <c r="AX1218" s="370"/>
      <c r="AY1218" s="370"/>
      <c r="AZ1218" s="370"/>
      <c r="BA1218" s="370"/>
      <c r="BB1218" s="370"/>
      <c r="BC1218" s="370"/>
      <c r="BD1218" s="370"/>
      <c r="BE1218" s="370"/>
      <c r="BF1218" s="370"/>
      <c r="BG1218" s="370"/>
      <c r="BH1218" s="370"/>
      <c r="BI1218" s="370"/>
      <c r="BJ1218" s="370"/>
      <c r="BK1218" s="370"/>
      <c r="BL1218" s="370"/>
      <c r="BM1218" s="370"/>
      <c r="BN1218" s="370"/>
      <c r="BO1218" s="370"/>
      <c r="BP1218" s="370"/>
      <c r="BQ1218" s="370"/>
      <c r="BR1218" s="370"/>
      <c r="BS1218" s="370"/>
      <c r="BT1218" s="370"/>
      <c r="BU1218" s="370"/>
      <c r="BV1218" s="370"/>
      <c r="BW1218" s="370"/>
      <c r="BX1218" s="370"/>
      <c r="BY1218" s="370"/>
      <c r="BZ1218" s="370"/>
      <c r="CA1218" s="370"/>
      <c r="CB1218" s="370"/>
      <c r="CC1218" s="370"/>
      <c r="CD1218" s="370"/>
      <c r="CE1218" s="370"/>
      <c r="CF1218" s="370"/>
      <c r="CW1218" s="513"/>
      <c r="DA1218" s="513"/>
      <c r="DE1218" s="338"/>
      <c r="FJ1218" s="338">
        <v>1200</v>
      </c>
      <c r="FL1218" s="338">
        <v>1200</v>
      </c>
      <c r="FP1218" s="338">
        <v>1000</v>
      </c>
      <c r="FR1218" s="338">
        <v>800</v>
      </c>
    </row>
    <row r="1219" spans="1:185" s="78" customFormat="1" ht="21.75" customHeight="1">
      <c r="A1219" s="339" t="s">
        <v>365</v>
      </c>
      <c r="B1219" s="338" t="s">
        <v>340</v>
      </c>
      <c r="C1219" s="338" t="s">
        <v>341</v>
      </c>
      <c r="D1219" s="178" t="s">
        <v>36</v>
      </c>
      <c r="E1219" s="274"/>
      <c r="F1219" s="274"/>
      <c r="G1219" s="825" t="s">
        <v>390</v>
      </c>
      <c r="H1219" s="704">
        <v>2000</v>
      </c>
      <c r="I1219" s="166">
        <f t="shared" si="133"/>
        <v>2000</v>
      </c>
      <c r="J1219" s="274"/>
      <c r="K1219" s="475"/>
      <c r="L1219" s="697">
        <v>45182</v>
      </c>
      <c r="M1219" s="697">
        <v>45216</v>
      </c>
      <c r="N1219" s="475" t="s">
        <v>45</v>
      </c>
      <c r="O1219" s="370"/>
      <c r="P1219" s="370"/>
      <c r="Q1219" s="370"/>
      <c r="R1219" s="370"/>
      <c r="S1219" s="370"/>
      <c r="T1219" s="370"/>
      <c r="U1219" s="370"/>
      <c r="V1219" s="370"/>
      <c r="W1219" s="370"/>
      <c r="X1219" s="370"/>
      <c r="Y1219" s="370"/>
      <c r="Z1219" s="370"/>
      <c r="AA1219" s="370"/>
      <c r="AB1219" s="370"/>
      <c r="AC1219" s="370"/>
      <c r="AD1219" s="370"/>
      <c r="AE1219" s="370"/>
      <c r="AF1219" s="370"/>
      <c r="AG1219" s="370"/>
      <c r="AH1219" s="370"/>
      <c r="AI1219" s="370"/>
      <c r="AJ1219" s="370"/>
      <c r="AK1219" s="370"/>
      <c r="AL1219" s="370"/>
      <c r="AM1219" s="370"/>
      <c r="AN1219" s="370"/>
      <c r="AO1219" s="370"/>
      <c r="AP1219" s="370"/>
      <c r="AQ1219" s="370"/>
      <c r="AR1219" s="370"/>
      <c r="AS1219" s="370"/>
      <c r="AT1219" s="370"/>
      <c r="AU1219" s="370"/>
      <c r="AV1219" s="370"/>
      <c r="AW1219" s="370"/>
      <c r="AX1219" s="370"/>
      <c r="AY1219" s="370"/>
      <c r="AZ1219" s="370"/>
      <c r="BA1219" s="370"/>
      <c r="BB1219" s="370"/>
      <c r="BC1219" s="370"/>
      <c r="BD1219" s="370"/>
      <c r="BE1219" s="370"/>
      <c r="BF1219" s="370"/>
      <c r="BG1219" s="370"/>
      <c r="BH1219" s="370"/>
      <c r="BI1219" s="370"/>
      <c r="BJ1219" s="370"/>
      <c r="BK1219" s="370"/>
      <c r="BL1219" s="370"/>
      <c r="BM1219" s="370"/>
      <c r="BN1219" s="370"/>
      <c r="BO1219" s="370"/>
      <c r="BP1219" s="370"/>
      <c r="BQ1219" s="370"/>
      <c r="BR1219" s="370"/>
      <c r="BS1219" s="370"/>
      <c r="BT1219" s="370"/>
      <c r="BU1219" s="370"/>
      <c r="BV1219" s="370"/>
      <c r="BW1219" s="370"/>
      <c r="BX1219" s="370"/>
      <c r="BY1219" s="370"/>
      <c r="BZ1219" s="370"/>
      <c r="CA1219" s="370"/>
      <c r="CB1219" s="370"/>
      <c r="CC1219" s="370"/>
      <c r="CD1219" s="370"/>
      <c r="CE1219" s="370"/>
      <c r="CF1219" s="370"/>
      <c r="CW1219" s="513"/>
      <c r="DA1219" s="513"/>
      <c r="DE1219" s="338"/>
      <c r="FJ1219" s="338">
        <v>500</v>
      </c>
      <c r="FL1219" s="338">
        <v>500</v>
      </c>
      <c r="FP1219" s="338">
        <v>500</v>
      </c>
      <c r="FR1219" s="338">
        <v>500</v>
      </c>
    </row>
    <row r="1220" spans="1:185" s="78" customFormat="1" ht="21.75" customHeight="1">
      <c r="A1220" s="339" t="s">
        <v>365</v>
      </c>
      <c r="B1220" s="338" t="s">
        <v>356</v>
      </c>
      <c r="C1220" s="338" t="s">
        <v>355</v>
      </c>
      <c r="D1220" s="178" t="s">
        <v>36</v>
      </c>
      <c r="E1220" s="274"/>
      <c r="F1220" s="274"/>
      <c r="G1220" s="825" t="s">
        <v>390</v>
      </c>
      <c r="H1220" s="704">
        <v>500</v>
      </c>
      <c r="I1220" s="166">
        <f t="shared" si="133"/>
        <v>500</v>
      </c>
      <c r="J1220" s="274"/>
      <c r="K1220" s="475"/>
      <c r="L1220" s="697">
        <v>45182</v>
      </c>
      <c r="M1220" s="697">
        <v>45216</v>
      </c>
      <c r="N1220" s="475" t="s">
        <v>45</v>
      </c>
      <c r="O1220" s="370"/>
      <c r="P1220" s="370"/>
      <c r="Q1220" s="370"/>
      <c r="R1220" s="370"/>
      <c r="S1220" s="370"/>
      <c r="T1220" s="370"/>
      <c r="U1220" s="370"/>
      <c r="V1220" s="370"/>
      <c r="W1220" s="370"/>
      <c r="X1220" s="370"/>
      <c r="Y1220" s="370"/>
      <c r="Z1220" s="370"/>
      <c r="AA1220" s="370"/>
      <c r="AB1220" s="370"/>
      <c r="AC1220" s="370"/>
      <c r="AD1220" s="370"/>
      <c r="AE1220" s="370"/>
      <c r="AF1220" s="370"/>
      <c r="AG1220" s="370"/>
      <c r="AH1220" s="370"/>
      <c r="AI1220" s="370"/>
      <c r="AJ1220" s="370"/>
      <c r="AK1220" s="370"/>
      <c r="AL1220" s="370"/>
      <c r="AM1220" s="370"/>
      <c r="AN1220" s="370"/>
      <c r="AO1220" s="370"/>
      <c r="AP1220" s="370"/>
      <c r="AQ1220" s="370"/>
      <c r="AR1220" s="370"/>
      <c r="AS1220" s="370"/>
      <c r="AT1220" s="370"/>
      <c r="AU1220" s="370"/>
      <c r="AV1220" s="370"/>
      <c r="AW1220" s="370"/>
      <c r="AX1220" s="370"/>
      <c r="AY1220" s="370"/>
      <c r="AZ1220" s="370"/>
      <c r="BA1220" s="370"/>
      <c r="BB1220" s="370"/>
      <c r="BC1220" s="370"/>
      <c r="BD1220" s="370"/>
      <c r="BE1220" s="370"/>
      <c r="BF1220" s="370"/>
      <c r="BG1220" s="370"/>
      <c r="BH1220" s="370"/>
      <c r="BI1220" s="370"/>
      <c r="BJ1220" s="370"/>
      <c r="BK1220" s="370"/>
      <c r="BL1220" s="370"/>
      <c r="BM1220" s="370"/>
      <c r="BN1220" s="370"/>
      <c r="BO1220" s="370"/>
      <c r="BP1220" s="370"/>
      <c r="BQ1220" s="370"/>
      <c r="BR1220" s="370"/>
      <c r="BS1220" s="370"/>
      <c r="BT1220" s="370"/>
      <c r="BU1220" s="370"/>
      <c r="BV1220" s="370"/>
      <c r="BW1220" s="370"/>
      <c r="BX1220" s="370"/>
      <c r="BY1220" s="370"/>
      <c r="BZ1220" s="370"/>
      <c r="CA1220" s="370"/>
      <c r="CB1220" s="370"/>
      <c r="CC1220" s="370"/>
      <c r="CD1220" s="370"/>
      <c r="CE1220" s="370"/>
      <c r="CF1220" s="370"/>
      <c r="CW1220" s="513"/>
      <c r="DA1220" s="513"/>
      <c r="DE1220" s="338"/>
      <c r="FJ1220" s="338">
        <v>100</v>
      </c>
      <c r="FL1220" s="338">
        <v>100</v>
      </c>
      <c r="FP1220" s="338">
        <v>100</v>
      </c>
      <c r="FR1220" s="338">
        <v>200</v>
      </c>
    </row>
    <row r="1221" spans="1:185" s="78" customFormat="1" ht="21.75" customHeight="1">
      <c r="A1221" s="339" t="s">
        <v>365</v>
      </c>
      <c r="B1221" s="338" t="s">
        <v>344</v>
      </c>
      <c r="C1221" s="338" t="s">
        <v>343</v>
      </c>
      <c r="D1221" s="178" t="s">
        <v>36</v>
      </c>
      <c r="E1221" s="274"/>
      <c r="F1221" s="274"/>
      <c r="G1221" s="825" t="s">
        <v>390</v>
      </c>
      <c r="H1221" s="704">
        <v>1200</v>
      </c>
      <c r="I1221" s="166">
        <f t="shared" si="133"/>
        <v>1200</v>
      </c>
      <c r="J1221" s="274"/>
      <c r="K1221" s="475"/>
      <c r="L1221" s="697">
        <v>45182</v>
      </c>
      <c r="M1221" s="697">
        <v>45216</v>
      </c>
      <c r="N1221" s="475" t="s">
        <v>45</v>
      </c>
      <c r="O1221" s="370"/>
      <c r="P1221" s="370"/>
      <c r="Q1221" s="370"/>
      <c r="R1221" s="370"/>
      <c r="S1221" s="370"/>
      <c r="T1221" s="370"/>
      <c r="U1221" s="370"/>
      <c r="V1221" s="370"/>
      <c r="W1221" s="370"/>
      <c r="X1221" s="370"/>
      <c r="Y1221" s="370"/>
      <c r="Z1221" s="370"/>
      <c r="AA1221" s="370"/>
      <c r="AB1221" s="370"/>
      <c r="AC1221" s="370"/>
      <c r="AD1221" s="370"/>
      <c r="AE1221" s="370"/>
      <c r="AF1221" s="370"/>
      <c r="AG1221" s="370"/>
      <c r="AH1221" s="370"/>
      <c r="AI1221" s="370"/>
      <c r="AJ1221" s="370"/>
      <c r="AK1221" s="370"/>
      <c r="AL1221" s="370"/>
      <c r="AM1221" s="370"/>
      <c r="AN1221" s="370"/>
      <c r="AO1221" s="370"/>
      <c r="AP1221" s="370"/>
      <c r="AQ1221" s="370"/>
      <c r="AR1221" s="370"/>
      <c r="AS1221" s="370"/>
      <c r="AT1221" s="370"/>
      <c r="AU1221" s="370"/>
      <c r="AV1221" s="370"/>
      <c r="AW1221" s="370"/>
      <c r="AX1221" s="370"/>
      <c r="AY1221" s="370"/>
      <c r="AZ1221" s="370"/>
      <c r="BA1221" s="370"/>
      <c r="BB1221" s="370"/>
      <c r="BC1221" s="370"/>
      <c r="BD1221" s="370"/>
      <c r="BE1221" s="370"/>
      <c r="BF1221" s="370"/>
      <c r="BG1221" s="370"/>
      <c r="BH1221" s="370"/>
      <c r="BI1221" s="370"/>
      <c r="BJ1221" s="370"/>
      <c r="BK1221" s="370"/>
      <c r="BL1221" s="370"/>
      <c r="BM1221" s="370"/>
      <c r="BN1221" s="370"/>
      <c r="BO1221" s="370"/>
      <c r="BP1221" s="370"/>
      <c r="BQ1221" s="370"/>
      <c r="BR1221" s="370"/>
      <c r="BS1221" s="370"/>
      <c r="BT1221" s="370"/>
      <c r="BU1221" s="370"/>
      <c r="BV1221" s="370"/>
      <c r="BW1221" s="370"/>
      <c r="BX1221" s="370"/>
      <c r="BY1221" s="370"/>
      <c r="BZ1221" s="370"/>
      <c r="CA1221" s="370"/>
      <c r="CB1221" s="370"/>
      <c r="CC1221" s="370"/>
      <c r="CD1221" s="370"/>
      <c r="CE1221" s="370"/>
      <c r="CF1221" s="370"/>
      <c r="CW1221" s="513"/>
      <c r="DA1221" s="513"/>
      <c r="DE1221" s="338"/>
      <c r="FJ1221" s="338">
        <v>400</v>
      </c>
      <c r="FL1221" s="338">
        <v>400</v>
      </c>
      <c r="FP1221" s="338">
        <v>400</v>
      </c>
      <c r="FR1221" s="338">
        <v>0</v>
      </c>
    </row>
    <row r="1222" spans="1:185" s="78" customFormat="1" ht="21.75" customHeight="1">
      <c r="A1222" s="339" t="s">
        <v>365</v>
      </c>
      <c r="B1222" s="338" t="s">
        <v>357</v>
      </c>
      <c r="C1222" s="338" t="s">
        <v>358</v>
      </c>
      <c r="D1222" s="178" t="s">
        <v>36</v>
      </c>
      <c r="E1222" s="274"/>
      <c r="F1222" s="274"/>
      <c r="G1222" s="825" t="s">
        <v>390</v>
      </c>
      <c r="H1222" s="704">
        <v>500</v>
      </c>
      <c r="I1222" s="166">
        <f t="shared" si="133"/>
        <v>500</v>
      </c>
      <c r="J1222" s="274"/>
      <c r="K1222" s="475"/>
      <c r="L1222" s="697">
        <v>45182</v>
      </c>
      <c r="M1222" s="697">
        <v>45216</v>
      </c>
      <c r="N1222" s="475" t="s">
        <v>45</v>
      </c>
      <c r="O1222" s="370"/>
      <c r="P1222" s="370"/>
      <c r="Q1222" s="370"/>
      <c r="R1222" s="370"/>
      <c r="S1222" s="370"/>
      <c r="T1222" s="370"/>
      <c r="U1222" s="370"/>
      <c r="V1222" s="370"/>
      <c r="W1222" s="370"/>
      <c r="X1222" s="370"/>
      <c r="Y1222" s="370"/>
      <c r="Z1222" s="370"/>
      <c r="AA1222" s="370"/>
      <c r="AB1222" s="370"/>
      <c r="AC1222" s="370"/>
      <c r="AD1222" s="370"/>
      <c r="AE1222" s="370"/>
      <c r="AF1222" s="370"/>
      <c r="AG1222" s="370"/>
      <c r="AH1222" s="370"/>
      <c r="AI1222" s="370"/>
      <c r="AJ1222" s="370"/>
      <c r="AK1222" s="370"/>
      <c r="AL1222" s="370"/>
      <c r="AM1222" s="370"/>
      <c r="AN1222" s="370"/>
      <c r="AO1222" s="370"/>
      <c r="AP1222" s="370"/>
      <c r="AQ1222" s="370"/>
      <c r="AR1222" s="370"/>
      <c r="AS1222" s="370"/>
      <c r="AT1222" s="370"/>
      <c r="AU1222" s="370"/>
      <c r="AV1222" s="370"/>
      <c r="AW1222" s="370"/>
      <c r="AX1222" s="370"/>
      <c r="AY1222" s="370"/>
      <c r="AZ1222" s="370"/>
      <c r="BA1222" s="370"/>
      <c r="BB1222" s="370"/>
      <c r="BC1222" s="370"/>
      <c r="BD1222" s="370"/>
      <c r="BE1222" s="370"/>
      <c r="BF1222" s="370"/>
      <c r="BG1222" s="370"/>
      <c r="BH1222" s="370"/>
      <c r="BI1222" s="370"/>
      <c r="BJ1222" s="370"/>
      <c r="BK1222" s="370"/>
      <c r="BL1222" s="370"/>
      <c r="BM1222" s="370"/>
      <c r="BN1222" s="370"/>
      <c r="BO1222" s="370"/>
      <c r="BP1222" s="370"/>
      <c r="BQ1222" s="370"/>
      <c r="BR1222" s="370"/>
      <c r="BS1222" s="370"/>
      <c r="BT1222" s="370"/>
      <c r="BU1222" s="370"/>
      <c r="BV1222" s="370"/>
      <c r="BW1222" s="370"/>
      <c r="BX1222" s="370"/>
      <c r="BY1222" s="370"/>
      <c r="BZ1222" s="370"/>
      <c r="CA1222" s="370"/>
      <c r="CB1222" s="370"/>
      <c r="CC1222" s="370"/>
      <c r="CD1222" s="370"/>
      <c r="CE1222" s="370"/>
      <c r="CF1222" s="370"/>
      <c r="CW1222" s="513"/>
      <c r="DA1222" s="513"/>
      <c r="DE1222" s="338"/>
      <c r="FJ1222" s="338">
        <v>100</v>
      </c>
      <c r="FL1222" s="338">
        <v>200</v>
      </c>
      <c r="FP1222" s="338">
        <v>100</v>
      </c>
      <c r="FR1222" s="338">
        <v>100</v>
      </c>
    </row>
    <row r="1223" spans="1:185" s="78" customFormat="1" ht="21.75" customHeight="1">
      <c r="A1223" s="339" t="s">
        <v>365</v>
      </c>
      <c r="B1223" s="338" t="s">
        <v>345</v>
      </c>
      <c r="C1223" s="338" t="s">
        <v>346</v>
      </c>
      <c r="D1223" s="178" t="s">
        <v>36</v>
      </c>
      <c r="E1223" s="274"/>
      <c r="F1223" s="274"/>
      <c r="G1223" s="825" t="s">
        <v>390</v>
      </c>
      <c r="H1223" s="704">
        <v>500</v>
      </c>
      <c r="I1223" s="166">
        <f t="shared" si="133"/>
        <v>500</v>
      </c>
      <c r="J1223" s="274"/>
      <c r="K1223" s="475"/>
      <c r="L1223" s="697">
        <v>45182</v>
      </c>
      <c r="M1223" s="697">
        <v>45216</v>
      </c>
      <c r="N1223" s="475" t="s">
        <v>45</v>
      </c>
      <c r="O1223" s="370"/>
      <c r="P1223" s="370"/>
      <c r="Q1223" s="370"/>
      <c r="R1223" s="370"/>
      <c r="S1223" s="370"/>
      <c r="T1223" s="370"/>
      <c r="U1223" s="370"/>
      <c r="V1223" s="370"/>
      <c r="W1223" s="370"/>
      <c r="X1223" s="370"/>
      <c r="Y1223" s="370"/>
      <c r="Z1223" s="370"/>
      <c r="AA1223" s="370"/>
      <c r="AB1223" s="370"/>
      <c r="AC1223" s="370"/>
      <c r="AD1223" s="370"/>
      <c r="AE1223" s="370"/>
      <c r="AF1223" s="370"/>
      <c r="AG1223" s="370"/>
      <c r="AH1223" s="370"/>
      <c r="AI1223" s="370"/>
      <c r="AJ1223" s="370"/>
      <c r="AK1223" s="370"/>
      <c r="AL1223" s="370"/>
      <c r="AM1223" s="370"/>
      <c r="AN1223" s="370"/>
      <c r="AO1223" s="370"/>
      <c r="AP1223" s="370"/>
      <c r="AQ1223" s="370"/>
      <c r="AR1223" s="370"/>
      <c r="AS1223" s="370"/>
      <c r="AT1223" s="370"/>
      <c r="AU1223" s="370"/>
      <c r="AV1223" s="370"/>
      <c r="AW1223" s="370"/>
      <c r="AX1223" s="370"/>
      <c r="AY1223" s="370"/>
      <c r="AZ1223" s="370"/>
      <c r="BA1223" s="370"/>
      <c r="BB1223" s="370"/>
      <c r="BC1223" s="370"/>
      <c r="BD1223" s="370"/>
      <c r="BE1223" s="370"/>
      <c r="BF1223" s="370"/>
      <c r="BG1223" s="370"/>
      <c r="BH1223" s="370"/>
      <c r="BI1223" s="370"/>
      <c r="BJ1223" s="370"/>
      <c r="BK1223" s="370"/>
      <c r="BL1223" s="370"/>
      <c r="BM1223" s="370"/>
      <c r="BN1223" s="370"/>
      <c r="BO1223" s="370"/>
      <c r="BP1223" s="370"/>
      <c r="BQ1223" s="370"/>
      <c r="BR1223" s="370"/>
      <c r="BS1223" s="370"/>
      <c r="BT1223" s="370"/>
      <c r="BU1223" s="370"/>
      <c r="BV1223" s="370"/>
      <c r="BW1223" s="370"/>
      <c r="BX1223" s="370"/>
      <c r="BY1223" s="370"/>
      <c r="BZ1223" s="370"/>
      <c r="CA1223" s="370"/>
      <c r="CB1223" s="370"/>
      <c r="CC1223" s="370"/>
      <c r="CD1223" s="370"/>
      <c r="CE1223" s="370"/>
      <c r="CF1223" s="370"/>
      <c r="CW1223" s="513"/>
      <c r="DA1223" s="513"/>
      <c r="DE1223" s="338"/>
      <c r="FJ1223" s="338">
        <v>100</v>
      </c>
      <c r="FL1223" s="338">
        <v>100</v>
      </c>
      <c r="FP1223" s="338">
        <v>100</v>
      </c>
      <c r="FR1223" s="338">
        <v>200</v>
      </c>
    </row>
    <row r="1224" spans="1:185" s="78" customFormat="1" ht="21.75" customHeight="1">
      <c r="A1224" s="339" t="s">
        <v>365</v>
      </c>
      <c r="B1224" s="338" t="s">
        <v>347</v>
      </c>
      <c r="C1224" s="338" t="s">
        <v>348</v>
      </c>
      <c r="D1224" s="178" t="s">
        <v>36</v>
      </c>
      <c r="E1224" s="274"/>
      <c r="F1224" s="274"/>
      <c r="G1224" s="825" t="s">
        <v>390</v>
      </c>
      <c r="H1224" s="704">
        <v>500</v>
      </c>
      <c r="I1224" s="166">
        <f t="shared" si="133"/>
        <v>500</v>
      </c>
      <c r="J1224" s="274"/>
      <c r="K1224" s="475"/>
      <c r="L1224" s="697">
        <v>45182</v>
      </c>
      <c r="M1224" s="697">
        <v>45216</v>
      </c>
      <c r="N1224" s="475" t="s">
        <v>45</v>
      </c>
      <c r="O1224" s="370"/>
      <c r="P1224" s="370"/>
      <c r="Q1224" s="370"/>
      <c r="R1224" s="370"/>
      <c r="S1224" s="370"/>
      <c r="T1224" s="370"/>
      <c r="U1224" s="370"/>
      <c r="V1224" s="370"/>
      <c r="W1224" s="370"/>
      <c r="X1224" s="370"/>
      <c r="Y1224" s="370"/>
      <c r="Z1224" s="370"/>
      <c r="AA1224" s="370"/>
      <c r="AB1224" s="370"/>
      <c r="AC1224" s="370"/>
      <c r="AD1224" s="370"/>
      <c r="AE1224" s="370"/>
      <c r="AF1224" s="370"/>
      <c r="AG1224" s="370"/>
      <c r="AH1224" s="370"/>
      <c r="AI1224" s="370"/>
      <c r="AJ1224" s="370"/>
      <c r="AK1224" s="370"/>
      <c r="AL1224" s="370"/>
      <c r="AM1224" s="370"/>
      <c r="AN1224" s="370"/>
      <c r="AO1224" s="370"/>
      <c r="AP1224" s="370"/>
      <c r="AQ1224" s="370"/>
      <c r="AR1224" s="370"/>
      <c r="AS1224" s="370"/>
      <c r="AT1224" s="370"/>
      <c r="AU1224" s="370"/>
      <c r="AV1224" s="370"/>
      <c r="AW1224" s="370"/>
      <c r="AX1224" s="370"/>
      <c r="AY1224" s="370"/>
      <c r="AZ1224" s="370"/>
      <c r="BA1224" s="370"/>
      <c r="BB1224" s="370"/>
      <c r="BC1224" s="370"/>
      <c r="BD1224" s="370"/>
      <c r="BE1224" s="370"/>
      <c r="BF1224" s="370"/>
      <c r="BG1224" s="370"/>
      <c r="BH1224" s="370"/>
      <c r="BI1224" s="370"/>
      <c r="BJ1224" s="370"/>
      <c r="BK1224" s="370"/>
      <c r="BL1224" s="370"/>
      <c r="BM1224" s="370"/>
      <c r="BN1224" s="370"/>
      <c r="BO1224" s="370"/>
      <c r="BP1224" s="370"/>
      <c r="BQ1224" s="370"/>
      <c r="BR1224" s="370"/>
      <c r="BS1224" s="370"/>
      <c r="BT1224" s="370"/>
      <c r="BU1224" s="370"/>
      <c r="BV1224" s="370"/>
      <c r="BW1224" s="370"/>
      <c r="BX1224" s="370"/>
      <c r="BY1224" s="370"/>
      <c r="BZ1224" s="370"/>
      <c r="CA1224" s="370"/>
      <c r="CB1224" s="370"/>
      <c r="CC1224" s="370"/>
      <c r="CD1224" s="370"/>
      <c r="CE1224" s="370"/>
      <c r="CF1224" s="370"/>
      <c r="CW1224" s="513"/>
      <c r="DA1224" s="513"/>
      <c r="DE1224" s="338"/>
      <c r="FJ1224" s="338">
        <v>100</v>
      </c>
      <c r="FL1224" s="338">
        <v>100</v>
      </c>
      <c r="FP1224" s="338">
        <v>100</v>
      </c>
      <c r="FR1224" s="338">
        <v>200</v>
      </c>
    </row>
    <row r="1225" spans="1:185" s="78" customFormat="1" ht="21.75" customHeight="1">
      <c r="A1225" s="339" t="s">
        <v>365</v>
      </c>
      <c r="B1225" s="338" t="s">
        <v>359</v>
      </c>
      <c r="C1225" s="338" t="s">
        <v>360</v>
      </c>
      <c r="D1225" s="178" t="s">
        <v>36</v>
      </c>
      <c r="E1225" s="274"/>
      <c r="F1225" s="274"/>
      <c r="G1225" s="825" t="s">
        <v>390</v>
      </c>
      <c r="H1225" s="704">
        <v>400</v>
      </c>
      <c r="I1225" s="166">
        <f t="shared" si="133"/>
        <v>400</v>
      </c>
      <c r="J1225" s="274"/>
      <c r="K1225" s="475"/>
      <c r="L1225" s="697">
        <v>45182</v>
      </c>
      <c r="M1225" s="697">
        <v>45216</v>
      </c>
      <c r="N1225" s="475" t="s">
        <v>45</v>
      </c>
      <c r="O1225" s="370"/>
      <c r="P1225" s="370"/>
      <c r="Q1225" s="370"/>
      <c r="R1225" s="370"/>
      <c r="S1225" s="370"/>
      <c r="T1225" s="370"/>
      <c r="U1225" s="370"/>
      <c r="V1225" s="370"/>
      <c r="W1225" s="370"/>
      <c r="X1225" s="370"/>
      <c r="Y1225" s="370"/>
      <c r="Z1225" s="370"/>
      <c r="AA1225" s="370"/>
      <c r="AB1225" s="370"/>
      <c r="AC1225" s="370"/>
      <c r="AD1225" s="370"/>
      <c r="AE1225" s="370"/>
      <c r="AF1225" s="370"/>
      <c r="AG1225" s="370"/>
      <c r="AH1225" s="370"/>
      <c r="AI1225" s="370"/>
      <c r="AJ1225" s="370"/>
      <c r="AK1225" s="370"/>
      <c r="AL1225" s="370"/>
      <c r="AM1225" s="370"/>
      <c r="AN1225" s="370"/>
      <c r="AO1225" s="370"/>
      <c r="AP1225" s="370"/>
      <c r="AQ1225" s="370"/>
      <c r="AR1225" s="370"/>
      <c r="AS1225" s="370"/>
      <c r="AT1225" s="370"/>
      <c r="AU1225" s="370"/>
      <c r="AV1225" s="370"/>
      <c r="AW1225" s="370"/>
      <c r="AX1225" s="370"/>
      <c r="AY1225" s="370"/>
      <c r="AZ1225" s="370"/>
      <c r="BA1225" s="370"/>
      <c r="BB1225" s="370"/>
      <c r="BC1225" s="370"/>
      <c r="BD1225" s="370"/>
      <c r="BE1225" s="370"/>
      <c r="BF1225" s="370"/>
      <c r="BG1225" s="370"/>
      <c r="BH1225" s="370"/>
      <c r="BI1225" s="370"/>
      <c r="BJ1225" s="370"/>
      <c r="BK1225" s="370"/>
      <c r="BL1225" s="370"/>
      <c r="BM1225" s="370"/>
      <c r="BN1225" s="370"/>
      <c r="BO1225" s="370"/>
      <c r="BP1225" s="370"/>
      <c r="BQ1225" s="370"/>
      <c r="BR1225" s="370"/>
      <c r="BS1225" s="370"/>
      <c r="BT1225" s="370"/>
      <c r="BU1225" s="370"/>
      <c r="BV1225" s="370"/>
      <c r="BW1225" s="370"/>
      <c r="BX1225" s="370"/>
      <c r="BY1225" s="370"/>
      <c r="BZ1225" s="370"/>
      <c r="CA1225" s="370"/>
      <c r="CB1225" s="370"/>
      <c r="CC1225" s="370"/>
      <c r="CD1225" s="370"/>
      <c r="CE1225" s="370"/>
      <c r="CF1225" s="370"/>
      <c r="CW1225" s="513"/>
      <c r="DA1225" s="513"/>
      <c r="DE1225" s="338"/>
      <c r="FJ1225" s="338">
        <v>100</v>
      </c>
      <c r="FL1225" s="338">
        <v>100</v>
      </c>
      <c r="FP1225" s="338">
        <v>100</v>
      </c>
      <c r="FR1225" s="338">
        <v>100</v>
      </c>
    </row>
    <row r="1226" spans="1:185" s="78" customFormat="1" ht="21.75" customHeight="1">
      <c r="A1226" s="339" t="s">
        <v>365</v>
      </c>
      <c r="B1226" s="338" t="s">
        <v>349</v>
      </c>
      <c r="C1226" s="338" t="s">
        <v>350</v>
      </c>
      <c r="D1226" s="178" t="s">
        <v>36</v>
      </c>
      <c r="E1226" s="274"/>
      <c r="F1226" s="274"/>
      <c r="G1226" s="825" t="s">
        <v>390</v>
      </c>
      <c r="H1226" s="704">
        <v>400</v>
      </c>
      <c r="I1226" s="166">
        <f t="shared" si="133"/>
        <v>400</v>
      </c>
      <c r="J1226" s="274"/>
      <c r="K1226" s="475"/>
      <c r="L1226" s="697">
        <v>45182</v>
      </c>
      <c r="M1226" s="697">
        <v>45216</v>
      </c>
      <c r="N1226" s="475" t="s">
        <v>45</v>
      </c>
      <c r="O1226" s="370"/>
      <c r="P1226" s="370"/>
      <c r="Q1226" s="370"/>
      <c r="R1226" s="370"/>
      <c r="S1226" s="370"/>
      <c r="T1226" s="370"/>
      <c r="U1226" s="370"/>
      <c r="V1226" s="370"/>
      <c r="W1226" s="370"/>
      <c r="X1226" s="370"/>
      <c r="Y1226" s="370"/>
      <c r="Z1226" s="370"/>
      <c r="AA1226" s="370"/>
      <c r="AB1226" s="370"/>
      <c r="AC1226" s="370"/>
      <c r="AD1226" s="370"/>
      <c r="AE1226" s="370"/>
      <c r="AF1226" s="370"/>
      <c r="AG1226" s="370"/>
      <c r="AH1226" s="370"/>
      <c r="AI1226" s="370"/>
      <c r="AJ1226" s="370"/>
      <c r="AK1226" s="370"/>
      <c r="AL1226" s="370"/>
      <c r="AM1226" s="370"/>
      <c r="AN1226" s="370"/>
      <c r="AO1226" s="370"/>
      <c r="AP1226" s="370"/>
      <c r="AQ1226" s="370"/>
      <c r="AR1226" s="370"/>
      <c r="AS1226" s="370"/>
      <c r="AT1226" s="370"/>
      <c r="AU1226" s="370"/>
      <c r="AV1226" s="370"/>
      <c r="AW1226" s="370"/>
      <c r="AX1226" s="370"/>
      <c r="AY1226" s="370"/>
      <c r="AZ1226" s="370"/>
      <c r="BA1226" s="370"/>
      <c r="BB1226" s="370"/>
      <c r="BC1226" s="370"/>
      <c r="BD1226" s="370"/>
      <c r="BE1226" s="370"/>
      <c r="BF1226" s="370"/>
      <c r="BG1226" s="370"/>
      <c r="BH1226" s="370"/>
      <c r="BI1226" s="370"/>
      <c r="BJ1226" s="370"/>
      <c r="BK1226" s="370"/>
      <c r="BL1226" s="370"/>
      <c r="BM1226" s="370"/>
      <c r="BN1226" s="370"/>
      <c r="BO1226" s="370"/>
      <c r="BP1226" s="370"/>
      <c r="BQ1226" s="370"/>
      <c r="BR1226" s="370"/>
      <c r="BS1226" s="370"/>
      <c r="BT1226" s="370"/>
      <c r="BU1226" s="370"/>
      <c r="BV1226" s="370"/>
      <c r="BW1226" s="370"/>
      <c r="BX1226" s="370"/>
      <c r="BY1226" s="370"/>
      <c r="BZ1226" s="370"/>
      <c r="CA1226" s="370"/>
      <c r="CB1226" s="370"/>
      <c r="CC1226" s="370"/>
      <c r="CD1226" s="370"/>
      <c r="CE1226" s="370"/>
      <c r="CF1226" s="370"/>
      <c r="CW1226" s="513"/>
      <c r="DA1226" s="513"/>
      <c r="DE1226" s="338"/>
      <c r="FJ1226" s="338">
        <v>100</v>
      </c>
      <c r="FL1226" s="338">
        <v>100</v>
      </c>
      <c r="FP1226" s="338">
        <v>100</v>
      </c>
      <c r="FR1226" s="338">
        <v>100</v>
      </c>
    </row>
    <row r="1227" spans="1:185" s="78" customFormat="1" ht="21.75" customHeight="1">
      <c r="A1227" s="339" t="s">
        <v>57</v>
      </c>
      <c r="B1227" s="274"/>
      <c r="C1227" s="274"/>
      <c r="D1227" s="274"/>
      <c r="E1227" s="274"/>
      <c r="F1227" s="274"/>
      <c r="G1227" s="274"/>
      <c r="H1227" s="704">
        <f>SUM(H1204:H1226)</f>
        <v>25400</v>
      </c>
      <c r="I1227" s="704">
        <f>SUM(I1204:I1226)</f>
        <v>25400</v>
      </c>
      <c r="J1227" s="274"/>
      <c r="K1227" s="475"/>
      <c r="L1227" s="475"/>
      <c r="M1227" s="475"/>
      <c r="N1227" s="475"/>
      <c r="O1227" s="370"/>
      <c r="P1227" s="370"/>
      <c r="Q1227" s="370"/>
      <c r="R1227" s="370"/>
      <c r="S1227" s="370"/>
      <c r="T1227" s="370"/>
      <c r="U1227" s="370"/>
      <c r="V1227" s="370"/>
      <c r="W1227" s="370"/>
      <c r="X1227" s="370"/>
      <c r="Y1227" s="370"/>
      <c r="Z1227" s="370"/>
      <c r="AA1227" s="370"/>
      <c r="AB1227" s="370"/>
      <c r="AC1227" s="370"/>
      <c r="AD1227" s="370"/>
      <c r="AE1227" s="370"/>
      <c r="AF1227" s="370"/>
      <c r="AG1227" s="370"/>
      <c r="AH1227" s="370"/>
      <c r="AI1227" s="370"/>
      <c r="AJ1227" s="370"/>
      <c r="AK1227" s="370"/>
      <c r="AL1227" s="370"/>
      <c r="AM1227" s="370"/>
      <c r="AN1227" s="370"/>
      <c r="AO1227" s="370"/>
      <c r="AP1227" s="370"/>
      <c r="AQ1227" s="370"/>
      <c r="AR1227" s="370"/>
      <c r="AS1227" s="370"/>
      <c r="AT1227" s="370"/>
      <c r="AU1227" s="370"/>
      <c r="AV1227" s="370"/>
      <c r="AW1227" s="370"/>
      <c r="AX1227" s="370"/>
      <c r="AY1227" s="370"/>
      <c r="AZ1227" s="370"/>
      <c r="BA1227" s="370"/>
      <c r="BB1227" s="370"/>
      <c r="BC1227" s="370"/>
      <c r="BD1227" s="370"/>
      <c r="BE1227" s="370"/>
      <c r="BF1227" s="370"/>
      <c r="BG1227" s="370"/>
      <c r="BH1227" s="370"/>
      <c r="BI1227" s="370"/>
      <c r="BJ1227" s="370"/>
      <c r="BK1227" s="370"/>
      <c r="BL1227" s="370"/>
      <c r="BM1227" s="370"/>
      <c r="BN1227" s="370"/>
      <c r="BO1227" s="370"/>
      <c r="BP1227" s="370"/>
      <c r="BQ1227" s="370"/>
      <c r="BR1227" s="370"/>
      <c r="BS1227" s="370"/>
      <c r="BT1227" s="370"/>
      <c r="BU1227" s="370"/>
      <c r="BV1227" s="370"/>
      <c r="BW1227" s="370"/>
      <c r="BX1227" s="370"/>
      <c r="BY1227" s="370"/>
      <c r="BZ1227" s="370"/>
      <c r="CA1227" s="370"/>
      <c r="CB1227" s="370"/>
      <c r="CC1227" s="370"/>
      <c r="CD1227" s="370"/>
      <c r="CE1227" s="370"/>
      <c r="CF1227" s="370"/>
      <c r="CW1227" s="513"/>
      <c r="DA1227" s="513"/>
      <c r="DE1227" s="338"/>
    </row>
    <row r="1228" spans="1:185" s="78" customFormat="1" ht="21.75" customHeight="1">
      <c r="A1228" s="339" t="s">
        <v>365</v>
      </c>
      <c r="B1228" s="449" t="s">
        <v>381</v>
      </c>
      <c r="C1228" s="338" t="s">
        <v>323</v>
      </c>
      <c r="D1228" s="178" t="s">
        <v>36</v>
      </c>
      <c r="E1228" s="274"/>
      <c r="F1228" s="274"/>
      <c r="G1228" s="825" t="s">
        <v>391</v>
      </c>
      <c r="H1228" s="704">
        <v>1500</v>
      </c>
      <c r="I1228" s="166">
        <f t="shared" ref="I1228:I1251" si="134">SUM(CQ1228:GD1228)</f>
        <v>1500</v>
      </c>
      <c r="J1228" s="274"/>
      <c r="K1228" s="475"/>
      <c r="L1228" s="697">
        <v>45218</v>
      </c>
      <c r="M1228" s="475" t="s">
        <v>392</v>
      </c>
      <c r="N1228" s="475" t="s">
        <v>45</v>
      </c>
      <c r="O1228" s="370"/>
      <c r="P1228" s="370"/>
      <c r="Q1228" s="370"/>
      <c r="R1228" s="370"/>
      <c r="S1228" s="370"/>
      <c r="T1228" s="370"/>
      <c r="U1228" s="370"/>
      <c r="V1228" s="370"/>
      <c r="W1228" s="370"/>
      <c r="X1228" s="370"/>
      <c r="Y1228" s="370"/>
      <c r="Z1228" s="370"/>
      <c r="AA1228" s="370"/>
      <c r="AB1228" s="370"/>
      <c r="AC1228" s="370"/>
      <c r="AD1228" s="370"/>
      <c r="AE1228" s="370"/>
      <c r="AF1228" s="370"/>
      <c r="AG1228" s="370"/>
      <c r="AH1228" s="370"/>
      <c r="AI1228" s="370"/>
      <c r="AJ1228" s="370"/>
      <c r="AK1228" s="370"/>
      <c r="AL1228" s="370"/>
      <c r="AM1228" s="370"/>
      <c r="AN1228" s="370"/>
      <c r="AO1228" s="370"/>
      <c r="AP1228" s="370"/>
      <c r="AQ1228" s="370"/>
      <c r="AR1228" s="370"/>
      <c r="AS1228" s="370"/>
      <c r="AT1228" s="370"/>
      <c r="AU1228" s="370"/>
      <c r="AV1228" s="370"/>
      <c r="AW1228" s="370"/>
      <c r="AX1228" s="370"/>
      <c r="AY1228" s="370"/>
      <c r="AZ1228" s="370"/>
      <c r="BA1228" s="370"/>
      <c r="BB1228" s="370"/>
      <c r="BC1228" s="370"/>
      <c r="BD1228" s="370"/>
      <c r="BE1228" s="370"/>
      <c r="BF1228" s="370"/>
      <c r="BG1228" s="370"/>
      <c r="BH1228" s="370"/>
      <c r="BI1228" s="370"/>
      <c r="BJ1228" s="370"/>
      <c r="BK1228" s="370"/>
      <c r="BL1228" s="370"/>
      <c r="BM1228" s="370"/>
      <c r="BN1228" s="370"/>
      <c r="BO1228" s="370"/>
      <c r="BP1228" s="370"/>
      <c r="BQ1228" s="370"/>
      <c r="BR1228" s="370"/>
      <c r="BS1228" s="370"/>
      <c r="BT1228" s="370"/>
      <c r="BU1228" s="370"/>
      <c r="BV1228" s="370"/>
      <c r="BW1228" s="370"/>
      <c r="BX1228" s="370"/>
      <c r="BY1228" s="370"/>
      <c r="BZ1228" s="370"/>
      <c r="CA1228" s="370"/>
      <c r="CB1228" s="370"/>
      <c r="CC1228" s="370"/>
      <c r="CD1228" s="370"/>
      <c r="CE1228" s="370"/>
      <c r="CF1228" s="370"/>
      <c r="CW1228" s="513"/>
      <c r="DA1228" s="513"/>
      <c r="DE1228" s="338"/>
      <c r="FV1228" s="78">
        <v>300</v>
      </c>
      <c r="FY1228" s="78">
        <v>400</v>
      </c>
      <c r="GA1228" s="78">
        <v>400</v>
      </c>
      <c r="GC1228" s="78">
        <v>400</v>
      </c>
    </row>
    <row r="1229" spans="1:185" s="78" customFormat="1" ht="21.75" customHeight="1">
      <c r="A1229" s="339" t="s">
        <v>365</v>
      </c>
      <c r="B1229" s="449" t="s">
        <v>338</v>
      </c>
      <c r="C1229" s="338" t="s">
        <v>339</v>
      </c>
      <c r="D1229" s="178" t="s">
        <v>36</v>
      </c>
      <c r="E1229" s="274"/>
      <c r="F1229" s="274"/>
      <c r="G1229" s="825" t="s">
        <v>391</v>
      </c>
      <c r="H1229" s="704">
        <v>3000</v>
      </c>
      <c r="I1229" s="166">
        <f t="shared" si="134"/>
        <v>3000</v>
      </c>
      <c r="J1229" s="274"/>
      <c r="K1229" s="475"/>
      <c r="L1229" s="697">
        <v>45218</v>
      </c>
      <c r="M1229" s="475" t="s">
        <v>392</v>
      </c>
      <c r="N1229" s="475" t="s">
        <v>45</v>
      </c>
      <c r="O1229" s="370"/>
      <c r="P1229" s="370"/>
      <c r="Q1229" s="370"/>
      <c r="R1229" s="370"/>
      <c r="S1229" s="370"/>
      <c r="T1229" s="370"/>
      <c r="U1229" s="370"/>
      <c r="V1229" s="370"/>
      <c r="W1229" s="370"/>
      <c r="X1229" s="370"/>
      <c r="Y1229" s="370"/>
      <c r="Z1229" s="370"/>
      <c r="AA1229" s="370"/>
      <c r="AB1229" s="370"/>
      <c r="AC1229" s="370"/>
      <c r="AD1229" s="370"/>
      <c r="AE1229" s="370"/>
      <c r="AF1229" s="370"/>
      <c r="AG1229" s="370"/>
      <c r="AH1229" s="370"/>
      <c r="AI1229" s="370"/>
      <c r="AJ1229" s="370"/>
      <c r="AK1229" s="370"/>
      <c r="AL1229" s="370"/>
      <c r="AM1229" s="370"/>
      <c r="AN1229" s="370"/>
      <c r="AO1229" s="370"/>
      <c r="AP1229" s="370"/>
      <c r="AQ1229" s="370"/>
      <c r="AR1229" s="370"/>
      <c r="AS1229" s="370"/>
      <c r="AT1229" s="370"/>
      <c r="AU1229" s="370"/>
      <c r="AV1229" s="370"/>
      <c r="AW1229" s="370"/>
      <c r="AX1229" s="370"/>
      <c r="AY1229" s="370"/>
      <c r="AZ1229" s="370"/>
      <c r="BA1229" s="370"/>
      <c r="BB1229" s="370"/>
      <c r="BC1229" s="370"/>
      <c r="BD1229" s="370"/>
      <c r="BE1229" s="370"/>
      <c r="BF1229" s="370"/>
      <c r="BG1229" s="370"/>
      <c r="BH1229" s="370"/>
      <c r="BI1229" s="370"/>
      <c r="BJ1229" s="370"/>
      <c r="BK1229" s="370"/>
      <c r="BL1229" s="370"/>
      <c r="BM1229" s="370"/>
      <c r="BN1229" s="370"/>
      <c r="BO1229" s="370"/>
      <c r="BP1229" s="370"/>
      <c r="BQ1229" s="370"/>
      <c r="BR1229" s="370"/>
      <c r="BS1229" s="370"/>
      <c r="BT1229" s="370"/>
      <c r="BU1229" s="370"/>
      <c r="BV1229" s="370"/>
      <c r="BW1229" s="370"/>
      <c r="BX1229" s="370"/>
      <c r="BY1229" s="370"/>
      <c r="BZ1229" s="370"/>
      <c r="CA1229" s="370"/>
      <c r="CB1229" s="370"/>
      <c r="CC1229" s="370"/>
      <c r="CD1229" s="370"/>
      <c r="CE1229" s="370"/>
      <c r="CF1229" s="370"/>
      <c r="CW1229" s="513"/>
      <c r="DA1229" s="513"/>
      <c r="DE1229" s="338"/>
      <c r="FV1229" s="78">
        <v>200</v>
      </c>
      <c r="FY1229" s="78">
        <v>800</v>
      </c>
      <c r="GA1229" s="78">
        <v>1000</v>
      </c>
      <c r="GC1229" s="78">
        <v>1000</v>
      </c>
    </row>
    <row r="1230" spans="1:185" s="78" customFormat="1" ht="21.75" customHeight="1">
      <c r="A1230" s="339" t="s">
        <v>365</v>
      </c>
      <c r="B1230" s="449" t="s">
        <v>313</v>
      </c>
      <c r="C1230" s="338" t="s">
        <v>314</v>
      </c>
      <c r="D1230" s="178" t="s">
        <v>36</v>
      </c>
      <c r="E1230" s="274"/>
      <c r="F1230" s="274"/>
      <c r="G1230" s="825" t="s">
        <v>391</v>
      </c>
      <c r="H1230" s="704">
        <v>1000</v>
      </c>
      <c r="I1230" s="166">
        <f t="shared" si="134"/>
        <v>1000</v>
      </c>
      <c r="J1230" s="274"/>
      <c r="K1230" s="475"/>
      <c r="L1230" s="697">
        <v>45218</v>
      </c>
      <c r="M1230" s="475" t="s">
        <v>392</v>
      </c>
      <c r="N1230" s="475" t="s">
        <v>45</v>
      </c>
      <c r="O1230" s="370"/>
      <c r="P1230" s="370"/>
      <c r="Q1230" s="370"/>
      <c r="R1230" s="370"/>
      <c r="S1230" s="370"/>
      <c r="T1230" s="370"/>
      <c r="U1230" s="370"/>
      <c r="V1230" s="370"/>
      <c r="W1230" s="370"/>
      <c r="X1230" s="370"/>
      <c r="Y1230" s="370"/>
      <c r="Z1230" s="370"/>
      <c r="AA1230" s="370"/>
      <c r="AB1230" s="370"/>
      <c r="AC1230" s="370"/>
      <c r="AD1230" s="370"/>
      <c r="AE1230" s="370"/>
      <c r="AF1230" s="370"/>
      <c r="AG1230" s="370"/>
      <c r="AH1230" s="370"/>
      <c r="AI1230" s="370"/>
      <c r="AJ1230" s="370"/>
      <c r="AK1230" s="370"/>
      <c r="AL1230" s="370"/>
      <c r="AM1230" s="370"/>
      <c r="AN1230" s="370"/>
      <c r="AO1230" s="370"/>
      <c r="AP1230" s="370"/>
      <c r="AQ1230" s="370"/>
      <c r="AR1230" s="370"/>
      <c r="AS1230" s="370"/>
      <c r="AT1230" s="370"/>
      <c r="AU1230" s="370"/>
      <c r="AV1230" s="370"/>
      <c r="AW1230" s="370"/>
      <c r="AX1230" s="370"/>
      <c r="AY1230" s="370"/>
      <c r="AZ1230" s="370"/>
      <c r="BA1230" s="370"/>
      <c r="BB1230" s="370"/>
      <c r="BC1230" s="370"/>
      <c r="BD1230" s="370"/>
      <c r="BE1230" s="370"/>
      <c r="BF1230" s="370"/>
      <c r="BG1230" s="370"/>
      <c r="BH1230" s="370"/>
      <c r="BI1230" s="370"/>
      <c r="BJ1230" s="370"/>
      <c r="BK1230" s="370"/>
      <c r="BL1230" s="370"/>
      <c r="BM1230" s="370"/>
      <c r="BN1230" s="370"/>
      <c r="BO1230" s="370"/>
      <c r="BP1230" s="370"/>
      <c r="BQ1230" s="370"/>
      <c r="BR1230" s="370"/>
      <c r="BS1230" s="370"/>
      <c r="BT1230" s="370"/>
      <c r="BU1230" s="370"/>
      <c r="BV1230" s="370"/>
      <c r="BW1230" s="370"/>
      <c r="BX1230" s="370"/>
      <c r="BY1230" s="370"/>
      <c r="BZ1230" s="370"/>
      <c r="CA1230" s="370"/>
      <c r="CB1230" s="370"/>
      <c r="CC1230" s="370"/>
      <c r="CD1230" s="370"/>
      <c r="CE1230" s="370"/>
      <c r="CF1230" s="370"/>
      <c r="CW1230" s="513"/>
      <c r="DA1230" s="513"/>
      <c r="DE1230" s="338"/>
      <c r="FV1230" s="78">
        <v>200</v>
      </c>
      <c r="FY1230" s="78">
        <v>200</v>
      </c>
      <c r="GA1230" s="78">
        <v>300</v>
      </c>
      <c r="GC1230" s="78">
        <v>300</v>
      </c>
    </row>
    <row r="1231" spans="1:185" s="78" customFormat="1" ht="21.75" customHeight="1">
      <c r="A1231" s="339" t="s">
        <v>365</v>
      </c>
      <c r="B1231" s="449" t="s">
        <v>318</v>
      </c>
      <c r="C1231" s="338" t="s">
        <v>319</v>
      </c>
      <c r="D1231" s="178" t="s">
        <v>36</v>
      </c>
      <c r="E1231" s="274"/>
      <c r="F1231" s="274"/>
      <c r="G1231" s="825" t="s">
        <v>391</v>
      </c>
      <c r="H1231" s="704">
        <v>1900</v>
      </c>
      <c r="I1231" s="166">
        <f t="shared" si="134"/>
        <v>1900</v>
      </c>
      <c r="J1231" s="274"/>
      <c r="K1231" s="475"/>
      <c r="L1231" s="697">
        <v>45218</v>
      </c>
      <c r="M1231" s="475" t="s">
        <v>392</v>
      </c>
      <c r="N1231" s="475" t="s">
        <v>45</v>
      </c>
      <c r="O1231" s="370"/>
      <c r="P1231" s="370"/>
      <c r="Q1231" s="370"/>
      <c r="R1231" s="370"/>
      <c r="S1231" s="370"/>
      <c r="T1231" s="370"/>
      <c r="U1231" s="370"/>
      <c r="V1231" s="370"/>
      <c r="W1231" s="370"/>
      <c r="X1231" s="370"/>
      <c r="Y1231" s="370"/>
      <c r="Z1231" s="370"/>
      <c r="AA1231" s="370"/>
      <c r="AB1231" s="370"/>
      <c r="AC1231" s="370"/>
      <c r="AD1231" s="370"/>
      <c r="AE1231" s="370"/>
      <c r="AF1231" s="370"/>
      <c r="AG1231" s="370"/>
      <c r="AH1231" s="370"/>
      <c r="AI1231" s="370"/>
      <c r="AJ1231" s="370"/>
      <c r="AK1231" s="370"/>
      <c r="AL1231" s="370"/>
      <c r="AM1231" s="370"/>
      <c r="AN1231" s="370"/>
      <c r="AO1231" s="370"/>
      <c r="AP1231" s="370"/>
      <c r="AQ1231" s="370"/>
      <c r="AR1231" s="370"/>
      <c r="AS1231" s="370"/>
      <c r="AT1231" s="370"/>
      <c r="AU1231" s="370"/>
      <c r="AV1231" s="370"/>
      <c r="AW1231" s="370"/>
      <c r="AX1231" s="370"/>
      <c r="AY1231" s="370"/>
      <c r="AZ1231" s="370"/>
      <c r="BA1231" s="370"/>
      <c r="BB1231" s="370"/>
      <c r="BC1231" s="370"/>
      <c r="BD1231" s="370"/>
      <c r="BE1231" s="370"/>
      <c r="BF1231" s="370"/>
      <c r="BG1231" s="370"/>
      <c r="BH1231" s="370"/>
      <c r="BI1231" s="370"/>
      <c r="BJ1231" s="370"/>
      <c r="BK1231" s="370"/>
      <c r="BL1231" s="370"/>
      <c r="BM1231" s="370"/>
      <c r="BN1231" s="370"/>
      <c r="BO1231" s="370"/>
      <c r="BP1231" s="370"/>
      <c r="BQ1231" s="370"/>
      <c r="BR1231" s="370"/>
      <c r="BS1231" s="370"/>
      <c r="BT1231" s="370"/>
      <c r="BU1231" s="370"/>
      <c r="BV1231" s="370"/>
      <c r="BW1231" s="370"/>
      <c r="BX1231" s="370"/>
      <c r="BY1231" s="370"/>
      <c r="BZ1231" s="370"/>
      <c r="CA1231" s="370"/>
      <c r="CB1231" s="370"/>
      <c r="CC1231" s="370"/>
      <c r="CD1231" s="370"/>
      <c r="CE1231" s="370"/>
      <c r="CF1231" s="370"/>
      <c r="CW1231" s="513"/>
      <c r="DA1231" s="513"/>
      <c r="DE1231" s="338"/>
      <c r="FV1231" s="78">
        <v>400</v>
      </c>
      <c r="FY1231" s="78">
        <v>500</v>
      </c>
      <c r="GA1231" s="78">
        <v>500</v>
      </c>
      <c r="GC1231" s="78">
        <v>500</v>
      </c>
    </row>
    <row r="1232" spans="1:185" s="78" customFormat="1" ht="21.75" customHeight="1">
      <c r="A1232" s="339" t="s">
        <v>365</v>
      </c>
      <c r="B1232" s="449" t="s">
        <v>320</v>
      </c>
      <c r="C1232" s="338" t="s">
        <v>321</v>
      </c>
      <c r="D1232" s="178" t="s">
        <v>36</v>
      </c>
      <c r="E1232" s="274"/>
      <c r="F1232" s="274"/>
      <c r="G1232" s="825" t="s">
        <v>391</v>
      </c>
      <c r="H1232" s="704">
        <v>2500</v>
      </c>
      <c r="I1232" s="166">
        <f t="shared" si="134"/>
        <v>2500</v>
      </c>
      <c r="J1232" s="274"/>
      <c r="K1232" s="475"/>
      <c r="L1232" s="697">
        <v>45218</v>
      </c>
      <c r="M1232" s="475" t="s">
        <v>392</v>
      </c>
      <c r="N1232" s="475" t="s">
        <v>45</v>
      </c>
      <c r="O1232" s="370"/>
      <c r="P1232" s="370"/>
      <c r="Q1232" s="370"/>
      <c r="R1232" s="370"/>
      <c r="S1232" s="370"/>
      <c r="T1232" s="370"/>
      <c r="U1232" s="370"/>
      <c r="V1232" s="370"/>
      <c r="W1232" s="370"/>
      <c r="X1232" s="370"/>
      <c r="Y1232" s="370"/>
      <c r="Z1232" s="370"/>
      <c r="AA1232" s="370"/>
      <c r="AB1232" s="370"/>
      <c r="AC1232" s="370"/>
      <c r="AD1232" s="370"/>
      <c r="AE1232" s="370"/>
      <c r="AF1232" s="370"/>
      <c r="AG1232" s="370"/>
      <c r="AH1232" s="370"/>
      <c r="AI1232" s="370"/>
      <c r="AJ1232" s="370"/>
      <c r="AK1232" s="370"/>
      <c r="AL1232" s="370"/>
      <c r="AM1232" s="370"/>
      <c r="AN1232" s="370"/>
      <c r="AO1232" s="370"/>
      <c r="AP1232" s="370"/>
      <c r="AQ1232" s="370"/>
      <c r="AR1232" s="370"/>
      <c r="AS1232" s="370"/>
      <c r="AT1232" s="370"/>
      <c r="AU1232" s="370"/>
      <c r="AV1232" s="370"/>
      <c r="AW1232" s="370"/>
      <c r="AX1232" s="370"/>
      <c r="AY1232" s="370"/>
      <c r="AZ1232" s="370"/>
      <c r="BA1232" s="370"/>
      <c r="BB1232" s="370"/>
      <c r="BC1232" s="370"/>
      <c r="BD1232" s="370"/>
      <c r="BE1232" s="370"/>
      <c r="BF1232" s="370"/>
      <c r="BG1232" s="370"/>
      <c r="BH1232" s="370"/>
      <c r="BI1232" s="370"/>
      <c r="BJ1232" s="370"/>
      <c r="BK1232" s="370"/>
      <c r="BL1232" s="370"/>
      <c r="BM1232" s="370"/>
      <c r="BN1232" s="370"/>
      <c r="BO1232" s="370"/>
      <c r="BP1232" s="370"/>
      <c r="BQ1232" s="370"/>
      <c r="BR1232" s="370"/>
      <c r="BS1232" s="370"/>
      <c r="BT1232" s="370"/>
      <c r="BU1232" s="370"/>
      <c r="BV1232" s="370"/>
      <c r="BW1232" s="370"/>
      <c r="BX1232" s="370"/>
      <c r="BY1232" s="370"/>
      <c r="BZ1232" s="370"/>
      <c r="CA1232" s="370"/>
      <c r="CB1232" s="370"/>
      <c r="CC1232" s="370"/>
      <c r="CD1232" s="370"/>
      <c r="CE1232" s="370"/>
      <c r="CF1232" s="370"/>
      <c r="CW1232" s="513"/>
      <c r="DA1232" s="513"/>
      <c r="DE1232" s="338"/>
      <c r="FV1232" s="78">
        <v>300</v>
      </c>
      <c r="FY1232" s="78">
        <v>2200</v>
      </c>
    </row>
    <row r="1233" spans="1:185" s="78" customFormat="1" ht="21.75" customHeight="1">
      <c r="A1233" s="339" t="s">
        <v>365</v>
      </c>
      <c r="B1233" s="338" t="s">
        <v>382</v>
      </c>
      <c r="C1233" s="338" t="s">
        <v>317</v>
      </c>
      <c r="D1233" s="178" t="s">
        <v>36</v>
      </c>
      <c r="E1233" s="274"/>
      <c r="F1233" s="274"/>
      <c r="G1233" s="825" t="s">
        <v>391</v>
      </c>
      <c r="H1233" s="704">
        <v>700</v>
      </c>
      <c r="I1233" s="166">
        <f t="shared" si="134"/>
        <v>700</v>
      </c>
      <c r="J1233" s="274"/>
      <c r="K1233" s="475"/>
      <c r="L1233" s="697">
        <v>45218</v>
      </c>
      <c r="M1233" s="475" t="s">
        <v>392</v>
      </c>
      <c r="N1233" s="475" t="s">
        <v>45</v>
      </c>
      <c r="O1233" s="370"/>
      <c r="P1233" s="370"/>
      <c r="Q1233" s="370"/>
      <c r="R1233" s="370"/>
      <c r="S1233" s="370"/>
      <c r="T1233" s="370"/>
      <c r="U1233" s="370"/>
      <c r="V1233" s="370"/>
      <c r="W1233" s="370"/>
      <c r="X1233" s="370"/>
      <c r="Y1233" s="370"/>
      <c r="Z1233" s="370"/>
      <c r="AA1233" s="370"/>
      <c r="AB1233" s="370"/>
      <c r="AC1233" s="370"/>
      <c r="AD1233" s="370"/>
      <c r="AE1233" s="370"/>
      <c r="AF1233" s="370"/>
      <c r="AG1233" s="370"/>
      <c r="AH1233" s="370"/>
      <c r="AI1233" s="370"/>
      <c r="AJ1233" s="370"/>
      <c r="AK1233" s="370"/>
      <c r="AL1233" s="370"/>
      <c r="AM1233" s="370"/>
      <c r="AN1233" s="370"/>
      <c r="AO1233" s="370"/>
      <c r="AP1233" s="370"/>
      <c r="AQ1233" s="370"/>
      <c r="AR1233" s="370"/>
      <c r="AS1233" s="370"/>
      <c r="AT1233" s="370"/>
      <c r="AU1233" s="370"/>
      <c r="AV1233" s="370"/>
      <c r="AW1233" s="370"/>
      <c r="AX1233" s="370"/>
      <c r="AY1233" s="370"/>
      <c r="AZ1233" s="370"/>
      <c r="BA1233" s="370"/>
      <c r="BB1233" s="370"/>
      <c r="BC1233" s="370"/>
      <c r="BD1233" s="370"/>
      <c r="BE1233" s="370"/>
      <c r="BF1233" s="370"/>
      <c r="BG1233" s="370"/>
      <c r="BH1233" s="370"/>
      <c r="BI1233" s="370"/>
      <c r="BJ1233" s="370"/>
      <c r="BK1233" s="370"/>
      <c r="BL1233" s="370"/>
      <c r="BM1233" s="370"/>
      <c r="BN1233" s="370"/>
      <c r="BO1233" s="370"/>
      <c r="BP1233" s="370"/>
      <c r="BQ1233" s="370"/>
      <c r="BR1233" s="370"/>
      <c r="BS1233" s="370"/>
      <c r="BT1233" s="370"/>
      <c r="BU1233" s="370"/>
      <c r="BV1233" s="370"/>
      <c r="BW1233" s="370"/>
      <c r="BX1233" s="370"/>
      <c r="BY1233" s="370"/>
      <c r="BZ1233" s="370"/>
      <c r="CA1233" s="370"/>
      <c r="CB1233" s="370"/>
      <c r="CC1233" s="370"/>
      <c r="CD1233" s="370"/>
      <c r="CE1233" s="370"/>
      <c r="CF1233" s="370"/>
      <c r="CW1233" s="513"/>
      <c r="DA1233" s="513"/>
      <c r="DE1233" s="338"/>
      <c r="FV1233" s="78">
        <v>200</v>
      </c>
      <c r="FY1233" s="78">
        <v>200</v>
      </c>
      <c r="GA1233" s="78">
        <v>200</v>
      </c>
      <c r="GC1233" s="78">
        <v>100</v>
      </c>
    </row>
    <row r="1234" spans="1:185" s="78" customFormat="1" ht="21.75" customHeight="1">
      <c r="A1234" s="339" t="s">
        <v>365</v>
      </c>
      <c r="B1234" s="338" t="s">
        <v>324</v>
      </c>
      <c r="C1234" s="338" t="s">
        <v>325</v>
      </c>
      <c r="D1234" s="178" t="s">
        <v>36</v>
      </c>
      <c r="E1234" s="274"/>
      <c r="F1234" s="274"/>
      <c r="G1234" s="825" t="s">
        <v>391</v>
      </c>
      <c r="H1234" s="704">
        <v>400</v>
      </c>
      <c r="I1234" s="166">
        <f t="shared" si="134"/>
        <v>400</v>
      </c>
      <c r="J1234" s="274"/>
      <c r="K1234" s="475"/>
      <c r="L1234" s="697">
        <v>45218</v>
      </c>
      <c r="M1234" s="475" t="s">
        <v>392</v>
      </c>
      <c r="N1234" s="475" t="s">
        <v>45</v>
      </c>
      <c r="O1234" s="370"/>
      <c r="P1234" s="370"/>
      <c r="Q1234" s="370"/>
      <c r="R1234" s="370"/>
      <c r="S1234" s="370"/>
      <c r="T1234" s="370"/>
      <c r="U1234" s="370"/>
      <c r="V1234" s="370"/>
      <c r="W1234" s="370"/>
      <c r="X1234" s="370"/>
      <c r="Y1234" s="370"/>
      <c r="Z1234" s="370"/>
      <c r="AA1234" s="370"/>
      <c r="AB1234" s="370"/>
      <c r="AC1234" s="370"/>
      <c r="AD1234" s="370"/>
      <c r="AE1234" s="370"/>
      <c r="AF1234" s="370"/>
      <c r="AG1234" s="370"/>
      <c r="AH1234" s="370"/>
      <c r="AI1234" s="370"/>
      <c r="AJ1234" s="370"/>
      <c r="AK1234" s="370"/>
      <c r="AL1234" s="370"/>
      <c r="AM1234" s="370"/>
      <c r="AN1234" s="370"/>
      <c r="AO1234" s="370"/>
      <c r="AP1234" s="370"/>
      <c r="AQ1234" s="370"/>
      <c r="AR1234" s="370"/>
      <c r="AS1234" s="370"/>
      <c r="AT1234" s="370"/>
      <c r="AU1234" s="370"/>
      <c r="AV1234" s="370"/>
      <c r="AW1234" s="370"/>
      <c r="AX1234" s="370"/>
      <c r="AY1234" s="370"/>
      <c r="AZ1234" s="370"/>
      <c r="BA1234" s="370"/>
      <c r="BB1234" s="370"/>
      <c r="BC1234" s="370"/>
      <c r="BD1234" s="370"/>
      <c r="BE1234" s="370"/>
      <c r="BF1234" s="370"/>
      <c r="BG1234" s="370"/>
      <c r="BH1234" s="370"/>
      <c r="BI1234" s="370"/>
      <c r="BJ1234" s="370"/>
      <c r="BK1234" s="370"/>
      <c r="BL1234" s="370"/>
      <c r="BM1234" s="370"/>
      <c r="BN1234" s="370"/>
      <c r="BO1234" s="370"/>
      <c r="BP1234" s="370"/>
      <c r="BQ1234" s="370"/>
      <c r="BR1234" s="370"/>
      <c r="BS1234" s="370"/>
      <c r="BT1234" s="370"/>
      <c r="BU1234" s="370"/>
      <c r="BV1234" s="370"/>
      <c r="BW1234" s="370"/>
      <c r="BX1234" s="370"/>
      <c r="BY1234" s="370"/>
      <c r="BZ1234" s="370"/>
      <c r="CA1234" s="370"/>
      <c r="CB1234" s="370"/>
      <c r="CC1234" s="370"/>
      <c r="CD1234" s="370"/>
      <c r="CE1234" s="370"/>
      <c r="CF1234" s="370"/>
      <c r="CW1234" s="513"/>
      <c r="DA1234" s="513"/>
      <c r="DE1234" s="338"/>
      <c r="FV1234" s="78">
        <v>100</v>
      </c>
      <c r="FY1234" s="78">
        <v>100</v>
      </c>
      <c r="GA1234" s="78">
        <v>100</v>
      </c>
      <c r="GC1234" s="78">
        <v>100</v>
      </c>
    </row>
    <row r="1235" spans="1:185" s="78" customFormat="1" ht="21.75" customHeight="1">
      <c r="A1235" s="339" t="s">
        <v>365</v>
      </c>
      <c r="B1235" s="338" t="s">
        <v>326</v>
      </c>
      <c r="C1235" s="338" t="s">
        <v>327</v>
      </c>
      <c r="D1235" s="178" t="s">
        <v>36</v>
      </c>
      <c r="E1235" s="274"/>
      <c r="F1235" s="274"/>
      <c r="G1235" s="825" t="s">
        <v>391</v>
      </c>
      <c r="H1235" s="704">
        <v>700</v>
      </c>
      <c r="I1235" s="166">
        <f t="shared" si="134"/>
        <v>700</v>
      </c>
      <c r="J1235" s="274"/>
      <c r="K1235" s="475"/>
      <c r="L1235" s="697">
        <v>45218</v>
      </c>
      <c r="M1235" s="475" t="s">
        <v>392</v>
      </c>
      <c r="N1235" s="475" t="s">
        <v>45</v>
      </c>
      <c r="O1235" s="370"/>
      <c r="P1235" s="370"/>
      <c r="Q1235" s="370"/>
      <c r="R1235" s="370"/>
      <c r="S1235" s="370"/>
      <c r="T1235" s="370"/>
      <c r="U1235" s="370"/>
      <c r="V1235" s="370"/>
      <c r="W1235" s="370"/>
      <c r="X1235" s="370"/>
      <c r="Y1235" s="370"/>
      <c r="Z1235" s="370"/>
      <c r="AA1235" s="370"/>
      <c r="AB1235" s="370"/>
      <c r="AC1235" s="370"/>
      <c r="AD1235" s="370"/>
      <c r="AE1235" s="370"/>
      <c r="AF1235" s="370"/>
      <c r="AG1235" s="370"/>
      <c r="AH1235" s="370"/>
      <c r="AI1235" s="370"/>
      <c r="AJ1235" s="370"/>
      <c r="AK1235" s="370"/>
      <c r="AL1235" s="370"/>
      <c r="AM1235" s="370"/>
      <c r="AN1235" s="370"/>
      <c r="AO1235" s="370"/>
      <c r="AP1235" s="370"/>
      <c r="AQ1235" s="370"/>
      <c r="AR1235" s="370"/>
      <c r="AS1235" s="370"/>
      <c r="AT1235" s="370"/>
      <c r="AU1235" s="370"/>
      <c r="AV1235" s="370"/>
      <c r="AW1235" s="370"/>
      <c r="AX1235" s="370"/>
      <c r="AY1235" s="370"/>
      <c r="AZ1235" s="370"/>
      <c r="BA1235" s="370"/>
      <c r="BB1235" s="370"/>
      <c r="BC1235" s="370"/>
      <c r="BD1235" s="370"/>
      <c r="BE1235" s="370"/>
      <c r="BF1235" s="370"/>
      <c r="BG1235" s="370"/>
      <c r="BH1235" s="370"/>
      <c r="BI1235" s="370"/>
      <c r="BJ1235" s="370"/>
      <c r="BK1235" s="370"/>
      <c r="BL1235" s="370"/>
      <c r="BM1235" s="370"/>
      <c r="BN1235" s="370"/>
      <c r="BO1235" s="370"/>
      <c r="BP1235" s="370"/>
      <c r="BQ1235" s="370"/>
      <c r="BR1235" s="370"/>
      <c r="BS1235" s="370"/>
      <c r="BT1235" s="370"/>
      <c r="BU1235" s="370"/>
      <c r="BV1235" s="370"/>
      <c r="BW1235" s="370"/>
      <c r="BX1235" s="370"/>
      <c r="BY1235" s="370"/>
      <c r="BZ1235" s="370"/>
      <c r="CA1235" s="370"/>
      <c r="CB1235" s="370"/>
      <c r="CC1235" s="370"/>
      <c r="CD1235" s="370"/>
      <c r="CE1235" s="370"/>
      <c r="CF1235" s="370"/>
      <c r="CW1235" s="513"/>
      <c r="DA1235" s="513"/>
      <c r="DE1235" s="338"/>
      <c r="FV1235" s="78">
        <v>200</v>
      </c>
      <c r="FY1235" s="78">
        <v>500</v>
      </c>
    </row>
    <row r="1236" spans="1:185" s="78" customFormat="1" ht="21.75" customHeight="1">
      <c r="A1236" s="339" t="s">
        <v>365</v>
      </c>
      <c r="B1236" s="341" t="s">
        <v>328</v>
      </c>
      <c r="C1236" s="338" t="s">
        <v>329</v>
      </c>
      <c r="D1236" s="178" t="s">
        <v>36</v>
      </c>
      <c r="E1236" s="274"/>
      <c r="F1236" s="274"/>
      <c r="G1236" s="825" t="s">
        <v>391</v>
      </c>
      <c r="H1236" s="704">
        <v>2000</v>
      </c>
      <c r="I1236" s="166">
        <f t="shared" si="134"/>
        <v>244</v>
      </c>
      <c r="J1236" s="274"/>
      <c r="K1236" s="475"/>
      <c r="L1236" s="697">
        <v>45218</v>
      </c>
      <c r="M1236" s="475" t="s">
        <v>392</v>
      </c>
      <c r="N1236" s="475" t="s">
        <v>45</v>
      </c>
      <c r="O1236" s="370"/>
      <c r="P1236" s="370"/>
      <c r="Q1236" s="370"/>
      <c r="R1236" s="370"/>
      <c r="S1236" s="370"/>
      <c r="T1236" s="370"/>
      <c r="U1236" s="370"/>
      <c r="V1236" s="370"/>
      <c r="W1236" s="370"/>
      <c r="X1236" s="370"/>
      <c r="Y1236" s="370"/>
      <c r="Z1236" s="370"/>
      <c r="AA1236" s="370"/>
      <c r="AB1236" s="370"/>
      <c r="AC1236" s="370"/>
      <c r="AD1236" s="370"/>
      <c r="AE1236" s="370"/>
      <c r="AF1236" s="370"/>
      <c r="AG1236" s="370"/>
      <c r="AH1236" s="370"/>
      <c r="AI1236" s="370"/>
      <c r="AJ1236" s="370"/>
      <c r="AK1236" s="370"/>
      <c r="AL1236" s="370"/>
      <c r="AM1236" s="370"/>
      <c r="AN1236" s="370"/>
      <c r="AO1236" s="370"/>
      <c r="AP1236" s="370"/>
      <c r="AQ1236" s="370"/>
      <c r="AR1236" s="370"/>
      <c r="AS1236" s="370"/>
      <c r="AT1236" s="370"/>
      <c r="AU1236" s="370"/>
      <c r="AV1236" s="370"/>
      <c r="AW1236" s="370"/>
      <c r="AX1236" s="370"/>
      <c r="AY1236" s="370"/>
      <c r="AZ1236" s="370"/>
      <c r="BA1236" s="370"/>
      <c r="BB1236" s="370"/>
      <c r="BC1236" s="370"/>
      <c r="BD1236" s="370"/>
      <c r="BE1236" s="370"/>
      <c r="BF1236" s="370"/>
      <c r="BG1236" s="370"/>
      <c r="BH1236" s="370"/>
      <c r="BI1236" s="370"/>
      <c r="BJ1236" s="370"/>
      <c r="BK1236" s="370"/>
      <c r="BL1236" s="370"/>
      <c r="BM1236" s="370"/>
      <c r="BN1236" s="370"/>
      <c r="BO1236" s="370"/>
      <c r="BP1236" s="370"/>
      <c r="BQ1236" s="370"/>
      <c r="BR1236" s="370"/>
      <c r="BS1236" s="370"/>
      <c r="BT1236" s="370"/>
      <c r="BU1236" s="370"/>
      <c r="BV1236" s="370"/>
      <c r="BW1236" s="370"/>
      <c r="BX1236" s="370"/>
      <c r="BY1236" s="370"/>
      <c r="BZ1236" s="370"/>
      <c r="CA1236" s="370"/>
      <c r="CB1236" s="370"/>
      <c r="CC1236" s="370"/>
      <c r="CD1236" s="370"/>
      <c r="CE1236" s="370"/>
      <c r="CF1236" s="370"/>
      <c r="CW1236" s="513"/>
      <c r="DA1236" s="513"/>
      <c r="DE1236" s="338"/>
      <c r="FV1236" s="78">
        <v>244</v>
      </c>
      <c r="FY1236" s="78">
        <v>0</v>
      </c>
      <c r="GA1236" s="78">
        <v>0</v>
      </c>
      <c r="GC1236" s="78">
        <v>0</v>
      </c>
    </row>
    <row r="1237" spans="1:185" s="78" customFormat="1" ht="21.75" customHeight="1">
      <c r="A1237" s="339"/>
      <c r="B1237" s="341" t="s">
        <v>393</v>
      </c>
      <c r="C1237" s="338" t="s">
        <v>329</v>
      </c>
      <c r="D1237" s="178" t="s">
        <v>36</v>
      </c>
      <c r="E1237" s="274"/>
      <c r="F1237" s="274"/>
      <c r="G1237" s="825" t="s">
        <v>391</v>
      </c>
      <c r="H1237" s="704"/>
      <c r="I1237" s="166">
        <f t="shared" si="134"/>
        <v>1756</v>
      </c>
      <c r="J1237" s="274"/>
      <c r="K1237" s="475"/>
      <c r="L1237" s="697"/>
      <c r="M1237" s="475"/>
      <c r="N1237" s="475"/>
      <c r="O1237" s="370"/>
      <c r="P1237" s="370"/>
      <c r="Q1237" s="370"/>
      <c r="R1237" s="370"/>
      <c r="S1237" s="370"/>
      <c r="T1237" s="370"/>
      <c r="U1237" s="370"/>
      <c r="V1237" s="370"/>
      <c r="W1237" s="370"/>
      <c r="X1237" s="370"/>
      <c r="Y1237" s="370"/>
      <c r="Z1237" s="370"/>
      <c r="AA1237" s="370"/>
      <c r="AB1237" s="370"/>
      <c r="AC1237" s="370"/>
      <c r="AD1237" s="370"/>
      <c r="AE1237" s="370"/>
      <c r="AF1237" s="370"/>
      <c r="AG1237" s="370"/>
      <c r="AH1237" s="370"/>
      <c r="AI1237" s="370"/>
      <c r="AJ1237" s="370"/>
      <c r="AK1237" s="370"/>
      <c r="AL1237" s="370"/>
      <c r="AM1237" s="370"/>
      <c r="AN1237" s="370"/>
      <c r="AO1237" s="370"/>
      <c r="AP1237" s="370"/>
      <c r="AQ1237" s="370"/>
      <c r="AR1237" s="370"/>
      <c r="AS1237" s="370"/>
      <c r="AT1237" s="370"/>
      <c r="AU1237" s="370"/>
      <c r="AV1237" s="370"/>
      <c r="AW1237" s="370"/>
      <c r="AX1237" s="370"/>
      <c r="AY1237" s="370"/>
      <c r="AZ1237" s="370"/>
      <c r="BA1237" s="370"/>
      <c r="BB1237" s="370"/>
      <c r="BC1237" s="370"/>
      <c r="BD1237" s="370"/>
      <c r="BE1237" s="370"/>
      <c r="BF1237" s="370"/>
      <c r="BG1237" s="370"/>
      <c r="BH1237" s="370"/>
      <c r="BI1237" s="370"/>
      <c r="BJ1237" s="370"/>
      <c r="BK1237" s="370"/>
      <c r="BL1237" s="370"/>
      <c r="BM1237" s="370"/>
      <c r="BN1237" s="370"/>
      <c r="BO1237" s="370"/>
      <c r="BP1237" s="370"/>
      <c r="BQ1237" s="370"/>
      <c r="BR1237" s="370"/>
      <c r="BS1237" s="370"/>
      <c r="BT1237" s="370"/>
      <c r="BU1237" s="370"/>
      <c r="BV1237" s="370"/>
      <c r="BW1237" s="370"/>
      <c r="BX1237" s="370"/>
      <c r="BY1237" s="370"/>
      <c r="BZ1237" s="370"/>
      <c r="CA1237" s="370"/>
      <c r="CB1237" s="370"/>
      <c r="CC1237" s="370"/>
      <c r="CD1237" s="370"/>
      <c r="CE1237" s="370"/>
      <c r="CF1237" s="370"/>
      <c r="CW1237" s="513"/>
      <c r="DA1237" s="513"/>
      <c r="DE1237" s="338"/>
      <c r="FV1237" s="78">
        <v>0</v>
      </c>
      <c r="FY1237" s="78">
        <v>556</v>
      </c>
      <c r="GA1237" s="78">
        <v>600</v>
      </c>
      <c r="GC1237" s="78">
        <v>600</v>
      </c>
    </row>
    <row r="1238" spans="1:185" s="78" customFormat="1" ht="21.75" customHeight="1">
      <c r="A1238" s="339" t="s">
        <v>365</v>
      </c>
      <c r="B1238" s="338" t="s">
        <v>383</v>
      </c>
      <c r="C1238" s="338" t="s">
        <v>331</v>
      </c>
      <c r="D1238" s="178" t="s">
        <v>36</v>
      </c>
      <c r="E1238" s="274"/>
      <c r="F1238" s="274"/>
      <c r="G1238" s="825" t="s">
        <v>391</v>
      </c>
      <c r="H1238" s="704">
        <v>1500</v>
      </c>
      <c r="I1238" s="166">
        <f t="shared" si="134"/>
        <v>1500</v>
      </c>
      <c r="J1238" s="274"/>
      <c r="K1238" s="475"/>
      <c r="L1238" s="697">
        <v>45218</v>
      </c>
      <c r="M1238" s="475" t="s">
        <v>392</v>
      </c>
      <c r="N1238" s="475" t="s">
        <v>45</v>
      </c>
      <c r="O1238" s="370"/>
      <c r="P1238" s="370"/>
      <c r="Q1238" s="370"/>
      <c r="R1238" s="370"/>
      <c r="S1238" s="370"/>
      <c r="T1238" s="370"/>
      <c r="U1238" s="370"/>
      <c r="V1238" s="370"/>
      <c r="W1238" s="370"/>
      <c r="X1238" s="370"/>
      <c r="Y1238" s="370"/>
      <c r="Z1238" s="370"/>
      <c r="AA1238" s="370"/>
      <c r="AB1238" s="370"/>
      <c r="AC1238" s="370"/>
      <c r="AD1238" s="370"/>
      <c r="AE1238" s="370"/>
      <c r="AF1238" s="370"/>
      <c r="AG1238" s="370"/>
      <c r="AH1238" s="370"/>
      <c r="AI1238" s="370"/>
      <c r="AJ1238" s="370"/>
      <c r="AK1238" s="370"/>
      <c r="AL1238" s="370"/>
      <c r="AM1238" s="370"/>
      <c r="AN1238" s="370"/>
      <c r="AO1238" s="370"/>
      <c r="AP1238" s="370"/>
      <c r="AQ1238" s="370"/>
      <c r="AR1238" s="370"/>
      <c r="AS1238" s="370"/>
      <c r="AT1238" s="370"/>
      <c r="AU1238" s="370"/>
      <c r="AV1238" s="370"/>
      <c r="AW1238" s="370"/>
      <c r="AX1238" s="370"/>
      <c r="AY1238" s="370"/>
      <c r="AZ1238" s="370"/>
      <c r="BA1238" s="370"/>
      <c r="BB1238" s="370"/>
      <c r="BC1238" s="370"/>
      <c r="BD1238" s="370"/>
      <c r="BE1238" s="370"/>
      <c r="BF1238" s="370"/>
      <c r="BG1238" s="370"/>
      <c r="BH1238" s="370"/>
      <c r="BI1238" s="370"/>
      <c r="BJ1238" s="370"/>
      <c r="BK1238" s="370"/>
      <c r="BL1238" s="370"/>
      <c r="BM1238" s="370"/>
      <c r="BN1238" s="370"/>
      <c r="BO1238" s="370"/>
      <c r="BP1238" s="370"/>
      <c r="BQ1238" s="370"/>
      <c r="BR1238" s="370"/>
      <c r="BS1238" s="370"/>
      <c r="BT1238" s="370"/>
      <c r="BU1238" s="370"/>
      <c r="BV1238" s="370"/>
      <c r="BW1238" s="370"/>
      <c r="BX1238" s="370"/>
      <c r="BY1238" s="370"/>
      <c r="BZ1238" s="370"/>
      <c r="CA1238" s="370"/>
      <c r="CB1238" s="370"/>
      <c r="CC1238" s="370"/>
      <c r="CD1238" s="370"/>
      <c r="CE1238" s="370"/>
      <c r="CF1238" s="370"/>
      <c r="CW1238" s="513"/>
      <c r="DA1238" s="513"/>
      <c r="DE1238" s="338"/>
      <c r="FV1238" s="78">
        <v>300</v>
      </c>
      <c r="FY1238" s="78">
        <v>400</v>
      </c>
      <c r="GA1238" s="78">
        <v>400</v>
      </c>
      <c r="GC1238" s="78">
        <v>400</v>
      </c>
    </row>
    <row r="1239" spans="1:185" s="78" customFormat="1" ht="21.75" customHeight="1">
      <c r="A1239" s="339" t="s">
        <v>365</v>
      </c>
      <c r="B1239" s="338" t="s">
        <v>384</v>
      </c>
      <c r="C1239" s="338" t="s">
        <v>333</v>
      </c>
      <c r="D1239" s="178" t="s">
        <v>36</v>
      </c>
      <c r="E1239" s="274"/>
      <c r="F1239" s="274"/>
      <c r="G1239" s="825" t="s">
        <v>391</v>
      </c>
      <c r="H1239" s="704">
        <v>1000</v>
      </c>
      <c r="I1239" s="166">
        <f t="shared" si="134"/>
        <v>1000</v>
      </c>
      <c r="J1239" s="274"/>
      <c r="K1239" s="475"/>
      <c r="L1239" s="697">
        <v>45218</v>
      </c>
      <c r="M1239" s="475" t="s">
        <v>392</v>
      </c>
      <c r="N1239" s="475" t="s">
        <v>45</v>
      </c>
      <c r="O1239" s="370"/>
      <c r="P1239" s="370"/>
      <c r="Q1239" s="370"/>
      <c r="R1239" s="370"/>
      <c r="S1239" s="370"/>
      <c r="T1239" s="370"/>
      <c r="U1239" s="370"/>
      <c r="V1239" s="370"/>
      <c r="W1239" s="370"/>
      <c r="X1239" s="370"/>
      <c r="Y1239" s="370"/>
      <c r="Z1239" s="370"/>
      <c r="AA1239" s="370"/>
      <c r="AB1239" s="370"/>
      <c r="AC1239" s="370"/>
      <c r="AD1239" s="370"/>
      <c r="AE1239" s="370"/>
      <c r="AF1239" s="370"/>
      <c r="AG1239" s="370"/>
      <c r="AH1239" s="370"/>
      <c r="AI1239" s="370"/>
      <c r="AJ1239" s="370"/>
      <c r="AK1239" s="370"/>
      <c r="AL1239" s="370"/>
      <c r="AM1239" s="370"/>
      <c r="AN1239" s="370"/>
      <c r="AO1239" s="370"/>
      <c r="AP1239" s="370"/>
      <c r="AQ1239" s="370"/>
      <c r="AR1239" s="370"/>
      <c r="AS1239" s="370"/>
      <c r="AT1239" s="370"/>
      <c r="AU1239" s="370"/>
      <c r="AV1239" s="370"/>
      <c r="AW1239" s="370"/>
      <c r="AX1239" s="370"/>
      <c r="AY1239" s="370"/>
      <c r="AZ1239" s="370"/>
      <c r="BA1239" s="370"/>
      <c r="BB1239" s="370"/>
      <c r="BC1239" s="370"/>
      <c r="BD1239" s="370"/>
      <c r="BE1239" s="370"/>
      <c r="BF1239" s="370"/>
      <c r="BG1239" s="370"/>
      <c r="BH1239" s="370"/>
      <c r="BI1239" s="370"/>
      <c r="BJ1239" s="370"/>
      <c r="BK1239" s="370"/>
      <c r="BL1239" s="370"/>
      <c r="BM1239" s="370"/>
      <c r="BN1239" s="370"/>
      <c r="BO1239" s="370"/>
      <c r="BP1239" s="370"/>
      <c r="BQ1239" s="370"/>
      <c r="BR1239" s="370"/>
      <c r="BS1239" s="370"/>
      <c r="BT1239" s="370"/>
      <c r="BU1239" s="370"/>
      <c r="BV1239" s="370"/>
      <c r="BW1239" s="370"/>
      <c r="BX1239" s="370"/>
      <c r="BY1239" s="370"/>
      <c r="BZ1239" s="370"/>
      <c r="CA1239" s="370"/>
      <c r="CB1239" s="370"/>
      <c r="CC1239" s="370"/>
      <c r="CD1239" s="370"/>
      <c r="CE1239" s="370"/>
      <c r="CF1239" s="370"/>
      <c r="CW1239" s="513"/>
      <c r="DA1239" s="513"/>
      <c r="DE1239" s="338"/>
      <c r="FV1239" s="78">
        <v>200</v>
      </c>
      <c r="FY1239" s="78">
        <v>200</v>
      </c>
      <c r="GA1239" s="78">
        <v>300</v>
      </c>
      <c r="GC1239" s="78">
        <v>300</v>
      </c>
    </row>
    <row r="1240" spans="1:185" s="78" customFormat="1" ht="21.75" customHeight="1">
      <c r="A1240" s="339" t="s">
        <v>365</v>
      </c>
      <c r="B1240" s="338" t="s">
        <v>334</v>
      </c>
      <c r="C1240" s="338" t="s">
        <v>335</v>
      </c>
      <c r="D1240" s="178" t="s">
        <v>36</v>
      </c>
      <c r="E1240" s="274"/>
      <c r="F1240" s="274"/>
      <c r="G1240" s="825" t="s">
        <v>391</v>
      </c>
      <c r="H1240" s="704">
        <v>300</v>
      </c>
      <c r="I1240" s="166">
        <f t="shared" si="134"/>
        <v>300</v>
      </c>
      <c r="J1240" s="274"/>
      <c r="K1240" s="475"/>
      <c r="L1240" s="697">
        <v>45218</v>
      </c>
      <c r="M1240" s="475" t="s">
        <v>392</v>
      </c>
      <c r="N1240" s="475" t="s">
        <v>45</v>
      </c>
      <c r="O1240" s="370"/>
      <c r="P1240" s="370"/>
      <c r="Q1240" s="370"/>
      <c r="R1240" s="370"/>
      <c r="S1240" s="370"/>
      <c r="T1240" s="370"/>
      <c r="U1240" s="370"/>
      <c r="V1240" s="370"/>
      <c r="W1240" s="370"/>
      <c r="X1240" s="370"/>
      <c r="Y1240" s="370"/>
      <c r="Z1240" s="370"/>
      <c r="AA1240" s="370"/>
      <c r="AB1240" s="370"/>
      <c r="AC1240" s="370"/>
      <c r="AD1240" s="370"/>
      <c r="AE1240" s="370"/>
      <c r="AF1240" s="370"/>
      <c r="AG1240" s="370"/>
      <c r="AH1240" s="370"/>
      <c r="AI1240" s="370"/>
      <c r="AJ1240" s="370"/>
      <c r="AK1240" s="370"/>
      <c r="AL1240" s="370"/>
      <c r="AM1240" s="370"/>
      <c r="AN1240" s="370"/>
      <c r="AO1240" s="370"/>
      <c r="AP1240" s="370"/>
      <c r="AQ1240" s="370"/>
      <c r="AR1240" s="370"/>
      <c r="AS1240" s="370"/>
      <c r="AT1240" s="370"/>
      <c r="AU1240" s="370"/>
      <c r="AV1240" s="370"/>
      <c r="AW1240" s="370"/>
      <c r="AX1240" s="370"/>
      <c r="AY1240" s="370"/>
      <c r="AZ1240" s="370"/>
      <c r="BA1240" s="370"/>
      <c r="BB1240" s="370"/>
      <c r="BC1240" s="370"/>
      <c r="BD1240" s="370"/>
      <c r="BE1240" s="370"/>
      <c r="BF1240" s="370"/>
      <c r="BG1240" s="370"/>
      <c r="BH1240" s="370"/>
      <c r="BI1240" s="370"/>
      <c r="BJ1240" s="370"/>
      <c r="BK1240" s="370"/>
      <c r="BL1240" s="370"/>
      <c r="BM1240" s="370"/>
      <c r="BN1240" s="370"/>
      <c r="BO1240" s="370"/>
      <c r="BP1240" s="370"/>
      <c r="BQ1240" s="370"/>
      <c r="BR1240" s="370"/>
      <c r="BS1240" s="370"/>
      <c r="BT1240" s="370"/>
      <c r="BU1240" s="370"/>
      <c r="BV1240" s="370"/>
      <c r="BW1240" s="370"/>
      <c r="BX1240" s="370"/>
      <c r="BY1240" s="370"/>
      <c r="BZ1240" s="370"/>
      <c r="CA1240" s="370"/>
      <c r="CB1240" s="370"/>
      <c r="CC1240" s="370"/>
      <c r="CD1240" s="370"/>
      <c r="CE1240" s="370"/>
      <c r="CF1240" s="370"/>
      <c r="CW1240" s="513"/>
      <c r="DA1240" s="513"/>
      <c r="DE1240" s="338"/>
      <c r="FV1240" s="78">
        <v>100</v>
      </c>
      <c r="FY1240" s="78">
        <v>100</v>
      </c>
      <c r="GA1240" s="78">
        <v>100</v>
      </c>
      <c r="GC1240" s="78">
        <v>0</v>
      </c>
    </row>
    <row r="1241" spans="1:185" s="78" customFormat="1" ht="21.75" customHeight="1">
      <c r="A1241" s="339" t="s">
        <v>365</v>
      </c>
      <c r="B1241" s="338" t="s">
        <v>336</v>
      </c>
      <c r="C1241" s="338" t="s">
        <v>337</v>
      </c>
      <c r="D1241" s="178" t="s">
        <v>36</v>
      </c>
      <c r="E1241" s="274"/>
      <c r="F1241" s="274"/>
      <c r="G1241" s="825" t="s">
        <v>391</v>
      </c>
      <c r="H1241" s="704">
        <v>700</v>
      </c>
      <c r="I1241" s="166">
        <f t="shared" si="134"/>
        <v>700</v>
      </c>
      <c r="J1241" s="274"/>
      <c r="K1241" s="475"/>
      <c r="L1241" s="697">
        <v>45218</v>
      </c>
      <c r="M1241" s="475" t="s">
        <v>392</v>
      </c>
      <c r="N1241" s="475" t="s">
        <v>45</v>
      </c>
      <c r="O1241" s="370"/>
      <c r="P1241" s="370"/>
      <c r="Q1241" s="370"/>
      <c r="R1241" s="370"/>
      <c r="S1241" s="370"/>
      <c r="T1241" s="370"/>
      <c r="U1241" s="370"/>
      <c r="V1241" s="370"/>
      <c r="W1241" s="370"/>
      <c r="X1241" s="370"/>
      <c r="Y1241" s="370"/>
      <c r="Z1241" s="370"/>
      <c r="AA1241" s="370"/>
      <c r="AB1241" s="370"/>
      <c r="AC1241" s="370"/>
      <c r="AD1241" s="370"/>
      <c r="AE1241" s="370"/>
      <c r="AF1241" s="370"/>
      <c r="AG1241" s="370"/>
      <c r="AH1241" s="370"/>
      <c r="AI1241" s="370"/>
      <c r="AJ1241" s="370"/>
      <c r="AK1241" s="370"/>
      <c r="AL1241" s="370"/>
      <c r="AM1241" s="370"/>
      <c r="AN1241" s="370"/>
      <c r="AO1241" s="370"/>
      <c r="AP1241" s="370"/>
      <c r="AQ1241" s="370"/>
      <c r="AR1241" s="370"/>
      <c r="AS1241" s="370"/>
      <c r="AT1241" s="370"/>
      <c r="AU1241" s="370"/>
      <c r="AV1241" s="370"/>
      <c r="AW1241" s="370"/>
      <c r="AX1241" s="370"/>
      <c r="AY1241" s="370"/>
      <c r="AZ1241" s="370"/>
      <c r="BA1241" s="370"/>
      <c r="BB1241" s="370"/>
      <c r="BC1241" s="370"/>
      <c r="BD1241" s="370"/>
      <c r="BE1241" s="370"/>
      <c r="BF1241" s="370"/>
      <c r="BG1241" s="370"/>
      <c r="BH1241" s="370"/>
      <c r="BI1241" s="370"/>
      <c r="BJ1241" s="370"/>
      <c r="BK1241" s="370"/>
      <c r="BL1241" s="370"/>
      <c r="BM1241" s="370"/>
      <c r="BN1241" s="370"/>
      <c r="BO1241" s="370"/>
      <c r="BP1241" s="370"/>
      <c r="BQ1241" s="370"/>
      <c r="BR1241" s="370"/>
      <c r="BS1241" s="370"/>
      <c r="BT1241" s="370"/>
      <c r="BU1241" s="370"/>
      <c r="BV1241" s="370"/>
      <c r="BW1241" s="370"/>
      <c r="BX1241" s="370"/>
      <c r="BY1241" s="370"/>
      <c r="BZ1241" s="370"/>
      <c r="CA1241" s="370"/>
      <c r="CB1241" s="370"/>
      <c r="CC1241" s="370"/>
      <c r="CD1241" s="370"/>
      <c r="CE1241" s="370"/>
      <c r="CF1241" s="370"/>
      <c r="CW1241" s="513"/>
      <c r="DA1241" s="513"/>
      <c r="DE1241" s="338"/>
      <c r="FV1241" s="78">
        <v>100</v>
      </c>
      <c r="FY1241" s="78">
        <v>600</v>
      </c>
    </row>
    <row r="1242" spans="1:185" s="78" customFormat="1" ht="21.75" customHeight="1">
      <c r="A1242" s="339" t="s">
        <v>367</v>
      </c>
      <c r="B1242" s="338" t="s">
        <v>353</v>
      </c>
      <c r="C1242" s="338" t="s">
        <v>352</v>
      </c>
      <c r="D1242" s="178" t="s">
        <v>36</v>
      </c>
      <c r="E1242" s="274"/>
      <c r="F1242" s="274"/>
      <c r="G1242" s="825" t="s">
        <v>394</v>
      </c>
      <c r="H1242" s="704">
        <v>1200</v>
      </c>
      <c r="I1242" s="166">
        <f t="shared" si="134"/>
        <v>1200</v>
      </c>
      <c r="J1242" s="274"/>
      <c r="K1242" s="475"/>
      <c r="L1242" s="697">
        <v>45218</v>
      </c>
      <c r="M1242" s="475" t="s">
        <v>392</v>
      </c>
      <c r="N1242" s="475" t="s">
        <v>45</v>
      </c>
      <c r="O1242" s="370"/>
      <c r="P1242" s="370"/>
      <c r="Q1242" s="370"/>
      <c r="R1242" s="370"/>
      <c r="S1242" s="370"/>
      <c r="T1242" s="370"/>
      <c r="U1242" s="370"/>
      <c r="V1242" s="370"/>
      <c r="W1242" s="370"/>
      <c r="X1242" s="370"/>
      <c r="Y1242" s="370"/>
      <c r="Z1242" s="370"/>
      <c r="AA1242" s="370"/>
      <c r="AB1242" s="370"/>
      <c r="AC1242" s="370"/>
      <c r="AD1242" s="370"/>
      <c r="AE1242" s="370"/>
      <c r="AF1242" s="370"/>
      <c r="AG1242" s="370"/>
      <c r="AH1242" s="370"/>
      <c r="AI1242" s="370"/>
      <c r="AJ1242" s="370"/>
      <c r="AK1242" s="370"/>
      <c r="AL1242" s="370"/>
      <c r="AM1242" s="370"/>
      <c r="AN1242" s="370"/>
      <c r="AO1242" s="370"/>
      <c r="AP1242" s="370"/>
      <c r="AQ1242" s="370"/>
      <c r="AR1242" s="370"/>
      <c r="AS1242" s="370"/>
      <c r="AT1242" s="370"/>
      <c r="AU1242" s="370"/>
      <c r="AV1242" s="370"/>
      <c r="AW1242" s="370"/>
      <c r="AX1242" s="370"/>
      <c r="AY1242" s="370"/>
      <c r="AZ1242" s="370"/>
      <c r="BA1242" s="370"/>
      <c r="BB1242" s="370"/>
      <c r="BC1242" s="370"/>
      <c r="BD1242" s="370"/>
      <c r="BE1242" s="370"/>
      <c r="BF1242" s="370"/>
      <c r="BG1242" s="370"/>
      <c r="BH1242" s="370"/>
      <c r="BI1242" s="370"/>
      <c r="BJ1242" s="370"/>
      <c r="BK1242" s="370"/>
      <c r="BL1242" s="370"/>
      <c r="BM1242" s="370"/>
      <c r="BN1242" s="370"/>
      <c r="BO1242" s="370"/>
      <c r="BP1242" s="370"/>
      <c r="BQ1242" s="370"/>
      <c r="BR1242" s="370"/>
      <c r="BS1242" s="370"/>
      <c r="BT1242" s="370"/>
      <c r="BU1242" s="370"/>
      <c r="BV1242" s="370"/>
      <c r="BW1242" s="370"/>
      <c r="BX1242" s="370"/>
      <c r="BY1242" s="370"/>
      <c r="BZ1242" s="370"/>
      <c r="CA1242" s="370"/>
      <c r="CB1242" s="370"/>
      <c r="CC1242" s="370"/>
      <c r="CD1242" s="370"/>
      <c r="CE1242" s="370"/>
      <c r="CF1242" s="370"/>
      <c r="CW1242" s="513"/>
      <c r="DA1242" s="513"/>
      <c r="DE1242" s="338"/>
      <c r="FV1242" s="78">
        <v>300</v>
      </c>
      <c r="FY1242" s="78">
        <v>300</v>
      </c>
      <c r="GA1242" s="78">
        <v>300</v>
      </c>
      <c r="GC1242" s="78">
        <v>300</v>
      </c>
    </row>
    <row r="1243" spans="1:185" s="78" customFormat="1" ht="21.75" customHeight="1">
      <c r="A1243" s="339" t="s">
        <v>367</v>
      </c>
      <c r="B1243" s="338" t="s">
        <v>58</v>
      </c>
      <c r="C1243" s="338" t="s">
        <v>59</v>
      </c>
      <c r="D1243" s="178" t="s">
        <v>36</v>
      </c>
      <c r="E1243" s="274"/>
      <c r="F1243" s="274"/>
      <c r="G1243" s="825" t="s">
        <v>394</v>
      </c>
      <c r="H1243" s="704">
        <v>400</v>
      </c>
      <c r="I1243" s="166">
        <f t="shared" si="134"/>
        <v>400</v>
      </c>
      <c r="J1243" s="274"/>
      <c r="K1243" s="475"/>
      <c r="L1243" s="697">
        <v>45218</v>
      </c>
      <c r="M1243" s="475" t="s">
        <v>392</v>
      </c>
      <c r="N1243" s="475" t="s">
        <v>45</v>
      </c>
      <c r="O1243" s="370"/>
      <c r="P1243" s="370"/>
      <c r="Q1243" s="370"/>
      <c r="R1243" s="370"/>
      <c r="S1243" s="370"/>
      <c r="T1243" s="370"/>
      <c r="U1243" s="370"/>
      <c r="V1243" s="370"/>
      <c r="W1243" s="370"/>
      <c r="X1243" s="370"/>
      <c r="Y1243" s="370"/>
      <c r="Z1243" s="370"/>
      <c r="AA1243" s="370"/>
      <c r="AB1243" s="370"/>
      <c r="AC1243" s="370"/>
      <c r="AD1243" s="370"/>
      <c r="AE1243" s="370"/>
      <c r="AF1243" s="370"/>
      <c r="AG1243" s="370"/>
      <c r="AH1243" s="370"/>
      <c r="AI1243" s="370"/>
      <c r="AJ1243" s="370"/>
      <c r="AK1243" s="370"/>
      <c r="AL1243" s="370"/>
      <c r="AM1243" s="370"/>
      <c r="AN1243" s="370"/>
      <c r="AO1243" s="370"/>
      <c r="AP1243" s="370"/>
      <c r="AQ1243" s="370"/>
      <c r="AR1243" s="370"/>
      <c r="AS1243" s="370"/>
      <c r="AT1243" s="370"/>
      <c r="AU1243" s="370"/>
      <c r="AV1243" s="370"/>
      <c r="AW1243" s="370"/>
      <c r="AX1243" s="370"/>
      <c r="AY1243" s="370"/>
      <c r="AZ1243" s="370"/>
      <c r="BA1243" s="370"/>
      <c r="BB1243" s="370"/>
      <c r="BC1243" s="370"/>
      <c r="BD1243" s="370"/>
      <c r="BE1243" s="370"/>
      <c r="BF1243" s="370"/>
      <c r="BG1243" s="370"/>
      <c r="BH1243" s="370"/>
      <c r="BI1243" s="370"/>
      <c r="BJ1243" s="370"/>
      <c r="BK1243" s="370"/>
      <c r="BL1243" s="370"/>
      <c r="BM1243" s="370"/>
      <c r="BN1243" s="370"/>
      <c r="BO1243" s="370"/>
      <c r="BP1243" s="370"/>
      <c r="BQ1243" s="370"/>
      <c r="BR1243" s="370"/>
      <c r="BS1243" s="370"/>
      <c r="BT1243" s="370"/>
      <c r="BU1243" s="370"/>
      <c r="BV1243" s="370"/>
      <c r="BW1243" s="370"/>
      <c r="BX1243" s="370"/>
      <c r="BY1243" s="370"/>
      <c r="BZ1243" s="370"/>
      <c r="CA1243" s="370"/>
      <c r="CB1243" s="370"/>
      <c r="CC1243" s="370"/>
      <c r="CD1243" s="370"/>
      <c r="CE1243" s="370"/>
      <c r="CF1243" s="370"/>
      <c r="CW1243" s="513"/>
      <c r="DA1243" s="513"/>
      <c r="DE1243" s="338"/>
      <c r="FV1243" s="78">
        <v>0</v>
      </c>
      <c r="FY1243" s="78">
        <v>200</v>
      </c>
      <c r="GA1243" s="78">
        <v>100</v>
      </c>
      <c r="GC1243" s="78">
        <v>100</v>
      </c>
    </row>
    <row r="1244" spans="1:185" s="78" customFormat="1" ht="21.75" customHeight="1">
      <c r="A1244" s="339" t="s">
        <v>367</v>
      </c>
      <c r="B1244" s="338" t="s">
        <v>340</v>
      </c>
      <c r="C1244" s="338" t="s">
        <v>341</v>
      </c>
      <c r="D1244" s="178" t="s">
        <v>36</v>
      </c>
      <c r="E1244" s="274"/>
      <c r="F1244" s="274"/>
      <c r="G1244" s="825" t="s">
        <v>394</v>
      </c>
      <c r="H1244" s="704">
        <v>2300</v>
      </c>
      <c r="I1244" s="166">
        <f t="shared" si="134"/>
        <v>2300</v>
      </c>
      <c r="J1244" s="274"/>
      <c r="K1244" s="475"/>
      <c r="L1244" s="697">
        <v>45218</v>
      </c>
      <c r="M1244" s="475" t="s">
        <v>392</v>
      </c>
      <c r="N1244" s="475" t="s">
        <v>45</v>
      </c>
      <c r="O1244" s="370"/>
      <c r="P1244" s="370"/>
      <c r="Q1244" s="370"/>
      <c r="R1244" s="370"/>
      <c r="S1244" s="370"/>
      <c r="T1244" s="370"/>
      <c r="U1244" s="370"/>
      <c r="V1244" s="370"/>
      <c r="W1244" s="370"/>
      <c r="X1244" s="370"/>
      <c r="Y1244" s="370"/>
      <c r="Z1244" s="370"/>
      <c r="AA1244" s="370"/>
      <c r="AB1244" s="370"/>
      <c r="AC1244" s="370"/>
      <c r="AD1244" s="370"/>
      <c r="AE1244" s="370"/>
      <c r="AF1244" s="370"/>
      <c r="AG1244" s="370"/>
      <c r="AH1244" s="370"/>
      <c r="AI1244" s="370"/>
      <c r="AJ1244" s="370"/>
      <c r="AK1244" s="370"/>
      <c r="AL1244" s="370"/>
      <c r="AM1244" s="370"/>
      <c r="AN1244" s="370"/>
      <c r="AO1244" s="370"/>
      <c r="AP1244" s="370"/>
      <c r="AQ1244" s="370"/>
      <c r="AR1244" s="370"/>
      <c r="AS1244" s="370"/>
      <c r="AT1244" s="370"/>
      <c r="AU1244" s="370"/>
      <c r="AV1244" s="370"/>
      <c r="AW1244" s="370"/>
      <c r="AX1244" s="370"/>
      <c r="AY1244" s="370"/>
      <c r="AZ1244" s="370"/>
      <c r="BA1244" s="370"/>
      <c r="BB1244" s="370"/>
      <c r="BC1244" s="370"/>
      <c r="BD1244" s="370"/>
      <c r="BE1244" s="370"/>
      <c r="BF1244" s="370"/>
      <c r="BG1244" s="370"/>
      <c r="BH1244" s="370"/>
      <c r="BI1244" s="370"/>
      <c r="BJ1244" s="370"/>
      <c r="BK1244" s="370"/>
      <c r="BL1244" s="370"/>
      <c r="BM1244" s="370"/>
      <c r="BN1244" s="370"/>
      <c r="BO1244" s="370"/>
      <c r="BP1244" s="370"/>
      <c r="BQ1244" s="370"/>
      <c r="BR1244" s="370"/>
      <c r="BS1244" s="370"/>
      <c r="BT1244" s="370"/>
      <c r="BU1244" s="370"/>
      <c r="BV1244" s="370"/>
      <c r="BW1244" s="370"/>
      <c r="BX1244" s="370"/>
      <c r="BY1244" s="370"/>
      <c r="BZ1244" s="370"/>
      <c r="CA1244" s="370"/>
      <c r="CB1244" s="370"/>
      <c r="CC1244" s="370"/>
      <c r="CD1244" s="370"/>
      <c r="CE1244" s="370"/>
      <c r="CF1244" s="370"/>
      <c r="CW1244" s="513"/>
      <c r="DA1244" s="513"/>
      <c r="DE1244" s="338"/>
      <c r="FV1244" s="78">
        <v>500</v>
      </c>
      <c r="FY1244" s="78">
        <v>600</v>
      </c>
      <c r="GA1244" s="78">
        <v>600</v>
      </c>
      <c r="GC1244" s="78">
        <v>600</v>
      </c>
    </row>
    <row r="1245" spans="1:185" s="78" customFormat="1" ht="21.75" customHeight="1">
      <c r="A1245" s="339" t="s">
        <v>367</v>
      </c>
      <c r="B1245" s="338" t="s">
        <v>356</v>
      </c>
      <c r="C1245" s="338" t="s">
        <v>355</v>
      </c>
      <c r="D1245" s="178" t="s">
        <v>36</v>
      </c>
      <c r="E1245" s="274"/>
      <c r="F1245" s="274"/>
      <c r="G1245" s="825" t="s">
        <v>394</v>
      </c>
      <c r="H1245" s="704">
        <v>600</v>
      </c>
      <c r="I1245" s="166">
        <f t="shared" si="134"/>
        <v>600</v>
      </c>
      <c r="J1245" s="274"/>
      <c r="K1245" s="475"/>
      <c r="L1245" s="697">
        <v>45218</v>
      </c>
      <c r="M1245" s="475" t="s">
        <v>392</v>
      </c>
      <c r="N1245" s="475" t="s">
        <v>45</v>
      </c>
      <c r="O1245" s="370"/>
      <c r="P1245" s="370"/>
      <c r="Q1245" s="370"/>
      <c r="R1245" s="370"/>
      <c r="S1245" s="370"/>
      <c r="T1245" s="370"/>
      <c r="U1245" s="370"/>
      <c r="V1245" s="370"/>
      <c r="W1245" s="370"/>
      <c r="X1245" s="370"/>
      <c r="Y1245" s="370"/>
      <c r="Z1245" s="370"/>
      <c r="AA1245" s="370"/>
      <c r="AB1245" s="370"/>
      <c r="AC1245" s="370"/>
      <c r="AD1245" s="370"/>
      <c r="AE1245" s="370"/>
      <c r="AF1245" s="370"/>
      <c r="AG1245" s="370"/>
      <c r="AH1245" s="370"/>
      <c r="AI1245" s="370"/>
      <c r="AJ1245" s="370"/>
      <c r="AK1245" s="370"/>
      <c r="AL1245" s="370"/>
      <c r="AM1245" s="370"/>
      <c r="AN1245" s="370"/>
      <c r="AO1245" s="370"/>
      <c r="AP1245" s="370"/>
      <c r="AQ1245" s="370"/>
      <c r="AR1245" s="370"/>
      <c r="AS1245" s="370"/>
      <c r="AT1245" s="370"/>
      <c r="AU1245" s="370"/>
      <c r="AV1245" s="370"/>
      <c r="AW1245" s="370"/>
      <c r="AX1245" s="370"/>
      <c r="AY1245" s="370"/>
      <c r="AZ1245" s="370"/>
      <c r="BA1245" s="370"/>
      <c r="BB1245" s="370"/>
      <c r="BC1245" s="370"/>
      <c r="BD1245" s="370"/>
      <c r="BE1245" s="370"/>
      <c r="BF1245" s="370"/>
      <c r="BG1245" s="370"/>
      <c r="BH1245" s="370"/>
      <c r="BI1245" s="370"/>
      <c r="BJ1245" s="370"/>
      <c r="BK1245" s="370"/>
      <c r="BL1245" s="370"/>
      <c r="BM1245" s="370"/>
      <c r="BN1245" s="370"/>
      <c r="BO1245" s="370"/>
      <c r="BP1245" s="370"/>
      <c r="BQ1245" s="370"/>
      <c r="BR1245" s="370"/>
      <c r="BS1245" s="370"/>
      <c r="BT1245" s="370"/>
      <c r="BU1245" s="370"/>
      <c r="BV1245" s="370"/>
      <c r="BW1245" s="370"/>
      <c r="BX1245" s="370"/>
      <c r="BY1245" s="370"/>
      <c r="BZ1245" s="370"/>
      <c r="CA1245" s="370"/>
      <c r="CB1245" s="370"/>
      <c r="CC1245" s="370"/>
      <c r="CD1245" s="370"/>
      <c r="CE1245" s="370"/>
      <c r="CF1245" s="370"/>
      <c r="CW1245" s="513"/>
      <c r="DA1245" s="513"/>
      <c r="DE1245" s="338"/>
      <c r="FV1245" s="78">
        <v>100</v>
      </c>
      <c r="FY1245" s="78">
        <v>200</v>
      </c>
      <c r="GA1245" s="78">
        <v>200</v>
      </c>
      <c r="GC1245" s="78">
        <v>100</v>
      </c>
    </row>
    <row r="1246" spans="1:185" s="78" customFormat="1" ht="21.75" customHeight="1">
      <c r="A1246" s="339" t="s">
        <v>367</v>
      </c>
      <c r="B1246" s="338" t="s">
        <v>344</v>
      </c>
      <c r="C1246" s="338" t="s">
        <v>343</v>
      </c>
      <c r="D1246" s="178" t="s">
        <v>36</v>
      </c>
      <c r="E1246" s="274"/>
      <c r="F1246" s="274"/>
      <c r="G1246" s="825" t="s">
        <v>394</v>
      </c>
      <c r="H1246" s="704">
        <v>1600</v>
      </c>
      <c r="I1246" s="166">
        <f t="shared" si="134"/>
        <v>1600</v>
      </c>
      <c r="J1246" s="274"/>
      <c r="K1246" s="475"/>
      <c r="L1246" s="697">
        <v>45218</v>
      </c>
      <c r="M1246" s="475" t="s">
        <v>392</v>
      </c>
      <c r="N1246" s="475" t="s">
        <v>45</v>
      </c>
      <c r="O1246" s="370"/>
      <c r="P1246" s="370"/>
      <c r="Q1246" s="370"/>
      <c r="R1246" s="370"/>
      <c r="S1246" s="370"/>
      <c r="T1246" s="370"/>
      <c r="U1246" s="370"/>
      <c r="V1246" s="370"/>
      <c r="W1246" s="370"/>
      <c r="X1246" s="370"/>
      <c r="Y1246" s="370"/>
      <c r="Z1246" s="370"/>
      <c r="AA1246" s="370"/>
      <c r="AB1246" s="370"/>
      <c r="AC1246" s="370"/>
      <c r="AD1246" s="370"/>
      <c r="AE1246" s="370"/>
      <c r="AF1246" s="370"/>
      <c r="AG1246" s="370"/>
      <c r="AH1246" s="370"/>
      <c r="AI1246" s="370"/>
      <c r="AJ1246" s="370"/>
      <c r="AK1246" s="370"/>
      <c r="AL1246" s="370"/>
      <c r="AM1246" s="370"/>
      <c r="AN1246" s="370"/>
      <c r="AO1246" s="370"/>
      <c r="AP1246" s="370"/>
      <c r="AQ1246" s="370"/>
      <c r="AR1246" s="370"/>
      <c r="AS1246" s="370"/>
      <c r="AT1246" s="370"/>
      <c r="AU1246" s="370"/>
      <c r="AV1246" s="370"/>
      <c r="AW1246" s="370"/>
      <c r="AX1246" s="370"/>
      <c r="AY1246" s="370"/>
      <c r="AZ1246" s="370"/>
      <c r="BA1246" s="370"/>
      <c r="BB1246" s="370"/>
      <c r="BC1246" s="370"/>
      <c r="BD1246" s="370"/>
      <c r="BE1246" s="370"/>
      <c r="BF1246" s="370"/>
      <c r="BG1246" s="370"/>
      <c r="BH1246" s="370"/>
      <c r="BI1246" s="370"/>
      <c r="BJ1246" s="370"/>
      <c r="BK1246" s="370"/>
      <c r="BL1246" s="370"/>
      <c r="BM1246" s="370"/>
      <c r="BN1246" s="370"/>
      <c r="BO1246" s="370"/>
      <c r="BP1246" s="370"/>
      <c r="BQ1246" s="370"/>
      <c r="BR1246" s="370"/>
      <c r="BS1246" s="370"/>
      <c r="BT1246" s="370"/>
      <c r="BU1246" s="370"/>
      <c r="BV1246" s="370"/>
      <c r="BW1246" s="370"/>
      <c r="BX1246" s="370"/>
      <c r="BY1246" s="370"/>
      <c r="BZ1246" s="370"/>
      <c r="CA1246" s="370"/>
      <c r="CB1246" s="370"/>
      <c r="CC1246" s="370"/>
      <c r="CD1246" s="370"/>
      <c r="CE1246" s="370"/>
      <c r="CF1246" s="370"/>
      <c r="CW1246" s="513"/>
      <c r="DA1246" s="513"/>
      <c r="DE1246" s="338"/>
      <c r="FV1246" s="78">
        <v>400</v>
      </c>
      <c r="FY1246" s="78">
        <v>400</v>
      </c>
      <c r="GA1246" s="78">
        <v>400</v>
      </c>
      <c r="GC1246" s="78">
        <v>400</v>
      </c>
    </row>
    <row r="1247" spans="1:185" s="78" customFormat="1" ht="21.75" customHeight="1">
      <c r="A1247" s="339" t="s">
        <v>367</v>
      </c>
      <c r="B1247" s="338" t="s">
        <v>357</v>
      </c>
      <c r="C1247" s="338" t="s">
        <v>358</v>
      </c>
      <c r="D1247" s="178" t="s">
        <v>36</v>
      </c>
      <c r="E1247" s="274"/>
      <c r="F1247" s="274"/>
      <c r="G1247" s="825" t="s">
        <v>394</v>
      </c>
      <c r="H1247" s="704">
        <v>700</v>
      </c>
      <c r="I1247" s="166">
        <f t="shared" si="134"/>
        <v>700</v>
      </c>
      <c r="J1247" s="274"/>
      <c r="K1247" s="475"/>
      <c r="L1247" s="697">
        <v>45218</v>
      </c>
      <c r="M1247" s="475" t="s">
        <v>392</v>
      </c>
      <c r="N1247" s="475" t="s">
        <v>45</v>
      </c>
      <c r="O1247" s="370"/>
      <c r="P1247" s="370"/>
      <c r="Q1247" s="370"/>
      <c r="R1247" s="370"/>
      <c r="S1247" s="370"/>
      <c r="T1247" s="370"/>
      <c r="U1247" s="370"/>
      <c r="V1247" s="370"/>
      <c r="W1247" s="370"/>
      <c r="X1247" s="370"/>
      <c r="Y1247" s="370"/>
      <c r="Z1247" s="370"/>
      <c r="AA1247" s="370"/>
      <c r="AB1247" s="370"/>
      <c r="AC1247" s="370"/>
      <c r="AD1247" s="370"/>
      <c r="AE1247" s="370"/>
      <c r="AF1247" s="370"/>
      <c r="AG1247" s="370"/>
      <c r="AH1247" s="370"/>
      <c r="AI1247" s="370"/>
      <c r="AJ1247" s="370"/>
      <c r="AK1247" s="370"/>
      <c r="AL1247" s="370"/>
      <c r="AM1247" s="370"/>
      <c r="AN1247" s="370"/>
      <c r="AO1247" s="370"/>
      <c r="AP1247" s="370"/>
      <c r="AQ1247" s="370"/>
      <c r="AR1247" s="370"/>
      <c r="AS1247" s="370"/>
      <c r="AT1247" s="370"/>
      <c r="AU1247" s="370"/>
      <c r="AV1247" s="370"/>
      <c r="AW1247" s="370"/>
      <c r="AX1247" s="370"/>
      <c r="AY1247" s="370"/>
      <c r="AZ1247" s="370"/>
      <c r="BA1247" s="370"/>
      <c r="BB1247" s="370"/>
      <c r="BC1247" s="370"/>
      <c r="BD1247" s="370"/>
      <c r="BE1247" s="370"/>
      <c r="BF1247" s="370"/>
      <c r="BG1247" s="370"/>
      <c r="BH1247" s="370"/>
      <c r="BI1247" s="370"/>
      <c r="BJ1247" s="370"/>
      <c r="BK1247" s="370"/>
      <c r="BL1247" s="370"/>
      <c r="BM1247" s="370"/>
      <c r="BN1247" s="370"/>
      <c r="BO1247" s="370"/>
      <c r="BP1247" s="370"/>
      <c r="BQ1247" s="370"/>
      <c r="BR1247" s="370"/>
      <c r="BS1247" s="370"/>
      <c r="BT1247" s="370"/>
      <c r="BU1247" s="370"/>
      <c r="BV1247" s="370"/>
      <c r="BW1247" s="370"/>
      <c r="BX1247" s="370"/>
      <c r="BY1247" s="370"/>
      <c r="BZ1247" s="370"/>
      <c r="CA1247" s="370"/>
      <c r="CB1247" s="370"/>
      <c r="CC1247" s="370"/>
      <c r="CD1247" s="370"/>
      <c r="CE1247" s="370"/>
      <c r="CF1247" s="370"/>
      <c r="CW1247" s="513"/>
      <c r="DA1247" s="513"/>
      <c r="DE1247" s="338"/>
      <c r="FV1247" s="78">
        <v>100</v>
      </c>
      <c r="FY1247" s="78">
        <v>200</v>
      </c>
      <c r="GA1247" s="78">
        <v>200</v>
      </c>
      <c r="GC1247" s="78">
        <v>200</v>
      </c>
    </row>
    <row r="1248" spans="1:185" s="78" customFormat="1" ht="21.75" customHeight="1">
      <c r="A1248" s="339" t="s">
        <v>367</v>
      </c>
      <c r="B1248" s="338" t="s">
        <v>345</v>
      </c>
      <c r="C1248" s="338" t="s">
        <v>346</v>
      </c>
      <c r="D1248" s="178" t="s">
        <v>36</v>
      </c>
      <c r="E1248" s="274"/>
      <c r="F1248" s="274"/>
      <c r="G1248" s="825" t="s">
        <v>394</v>
      </c>
      <c r="H1248" s="704">
        <v>550</v>
      </c>
      <c r="I1248" s="166">
        <f t="shared" si="134"/>
        <v>550</v>
      </c>
      <c r="J1248" s="274"/>
      <c r="K1248" s="475"/>
      <c r="L1248" s="697">
        <v>45218</v>
      </c>
      <c r="M1248" s="475" t="s">
        <v>392</v>
      </c>
      <c r="N1248" s="475" t="s">
        <v>45</v>
      </c>
      <c r="O1248" s="370"/>
      <c r="P1248" s="370"/>
      <c r="Q1248" s="370"/>
      <c r="R1248" s="370"/>
      <c r="S1248" s="370"/>
      <c r="T1248" s="370"/>
      <c r="U1248" s="370"/>
      <c r="V1248" s="370"/>
      <c r="W1248" s="370"/>
      <c r="X1248" s="370"/>
      <c r="Y1248" s="370"/>
      <c r="Z1248" s="370"/>
      <c r="AA1248" s="370"/>
      <c r="AB1248" s="370"/>
      <c r="AC1248" s="370"/>
      <c r="AD1248" s="370"/>
      <c r="AE1248" s="370"/>
      <c r="AF1248" s="370"/>
      <c r="AG1248" s="370"/>
      <c r="AH1248" s="370"/>
      <c r="AI1248" s="370"/>
      <c r="AJ1248" s="370"/>
      <c r="AK1248" s="370"/>
      <c r="AL1248" s="370"/>
      <c r="AM1248" s="370"/>
      <c r="AN1248" s="370"/>
      <c r="AO1248" s="370"/>
      <c r="AP1248" s="370"/>
      <c r="AQ1248" s="370"/>
      <c r="AR1248" s="370"/>
      <c r="AS1248" s="370"/>
      <c r="AT1248" s="370"/>
      <c r="AU1248" s="370"/>
      <c r="AV1248" s="370"/>
      <c r="AW1248" s="370"/>
      <c r="AX1248" s="370"/>
      <c r="AY1248" s="370"/>
      <c r="AZ1248" s="370"/>
      <c r="BA1248" s="370"/>
      <c r="BB1248" s="370"/>
      <c r="BC1248" s="370"/>
      <c r="BD1248" s="370"/>
      <c r="BE1248" s="370"/>
      <c r="BF1248" s="370"/>
      <c r="BG1248" s="370"/>
      <c r="BH1248" s="370"/>
      <c r="BI1248" s="370"/>
      <c r="BJ1248" s="370"/>
      <c r="BK1248" s="370"/>
      <c r="BL1248" s="370"/>
      <c r="BM1248" s="370"/>
      <c r="BN1248" s="370"/>
      <c r="BO1248" s="370"/>
      <c r="BP1248" s="370"/>
      <c r="BQ1248" s="370"/>
      <c r="BR1248" s="370"/>
      <c r="BS1248" s="370"/>
      <c r="BT1248" s="370"/>
      <c r="BU1248" s="370"/>
      <c r="BV1248" s="370"/>
      <c r="BW1248" s="370"/>
      <c r="BX1248" s="370"/>
      <c r="BY1248" s="370"/>
      <c r="BZ1248" s="370"/>
      <c r="CA1248" s="370"/>
      <c r="CB1248" s="370"/>
      <c r="CC1248" s="370"/>
      <c r="CD1248" s="370"/>
      <c r="CE1248" s="370"/>
      <c r="CF1248" s="370"/>
      <c r="CW1248" s="513"/>
      <c r="DA1248" s="513"/>
      <c r="DE1248" s="338"/>
      <c r="FV1248" s="78">
        <v>100</v>
      </c>
      <c r="FY1248" s="78">
        <v>200</v>
      </c>
      <c r="GA1248" s="78">
        <v>150</v>
      </c>
      <c r="GC1248" s="78">
        <v>100</v>
      </c>
    </row>
    <row r="1249" spans="1:194" s="78" customFormat="1" ht="21.75" customHeight="1">
      <c r="A1249" s="339" t="s">
        <v>367</v>
      </c>
      <c r="B1249" s="338" t="s">
        <v>347</v>
      </c>
      <c r="C1249" s="338" t="s">
        <v>348</v>
      </c>
      <c r="D1249" s="178" t="s">
        <v>36</v>
      </c>
      <c r="E1249" s="274"/>
      <c r="F1249" s="274"/>
      <c r="G1249" s="825" t="s">
        <v>394</v>
      </c>
      <c r="H1249" s="704">
        <v>600</v>
      </c>
      <c r="I1249" s="166">
        <f t="shared" si="134"/>
        <v>600</v>
      </c>
      <c r="J1249" s="274"/>
      <c r="K1249" s="475"/>
      <c r="L1249" s="697">
        <v>45218</v>
      </c>
      <c r="M1249" s="475" t="s">
        <v>392</v>
      </c>
      <c r="N1249" s="475" t="s">
        <v>45</v>
      </c>
      <c r="O1249" s="370"/>
      <c r="P1249" s="370"/>
      <c r="Q1249" s="370"/>
      <c r="R1249" s="370"/>
      <c r="S1249" s="370"/>
      <c r="T1249" s="370"/>
      <c r="U1249" s="370"/>
      <c r="V1249" s="370"/>
      <c r="W1249" s="370"/>
      <c r="X1249" s="370"/>
      <c r="Y1249" s="370"/>
      <c r="Z1249" s="370"/>
      <c r="AA1249" s="370"/>
      <c r="AB1249" s="370"/>
      <c r="AC1249" s="370"/>
      <c r="AD1249" s="370"/>
      <c r="AE1249" s="370"/>
      <c r="AF1249" s="370"/>
      <c r="AG1249" s="370"/>
      <c r="AH1249" s="370"/>
      <c r="AI1249" s="370"/>
      <c r="AJ1249" s="370"/>
      <c r="AK1249" s="370"/>
      <c r="AL1249" s="370"/>
      <c r="AM1249" s="370"/>
      <c r="AN1249" s="370"/>
      <c r="AO1249" s="370"/>
      <c r="AP1249" s="370"/>
      <c r="AQ1249" s="370"/>
      <c r="AR1249" s="370"/>
      <c r="AS1249" s="370"/>
      <c r="AT1249" s="370"/>
      <c r="AU1249" s="370"/>
      <c r="AV1249" s="370"/>
      <c r="AW1249" s="370"/>
      <c r="AX1249" s="370"/>
      <c r="AY1249" s="370"/>
      <c r="AZ1249" s="370"/>
      <c r="BA1249" s="370"/>
      <c r="BB1249" s="370"/>
      <c r="BC1249" s="370"/>
      <c r="BD1249" s="370"/>
      <c r="BE1249" s="370"/>
      <c r="BF1249" s="370"/>
      <c r="BG1249" s="370"/>
      <c r="BH1249" s="370"/>
      <c r="BI1249" s="370"/>
      <c r="BJ1249" s="370"/>
      <c r="BK1249" s="370"/>
      <c r="BL1249" s="370"/>
      <c r="BM1249" s="370"/>
      <c r="BN1249" s="370"/>
      <c r="BO1249" s="370"/>
      <c r="BP1249" s="370"/>
      <c r="BQ1249" s="370"/>
      <c r="BR1249" s="370"/>
      <c r="BS1249" s="370"/>
      <c r="BT1249" s="370"/>
      <c r="BU1249" s="370"/>
      <c r="BV1249" s="370"/>
      <c r="BW1249" s="370"/>
      <c r="BX1249" s="370"/>
      <c r="BY1249" s="370"/>
      <c r="BZ1249" s="370"/>
      <c r="CA1249" s="370"/>
      <c r="CB1249" s="370"/>
      <c r="CC1249" s="370"/>
      <c r="CD1249" s="370"/>
      <c r="CE1249" s="370"/>
      <c r="CF1249" s="370"/>
      <c r="CW1249" s="513"/>
      <c r="DA1249" s="513"/>
      <c r="DE1249" s="338"/>
      <c r="FV1249" s="78">
        <v>100</v>
      </c>
      <c r="FY1249" s="78">
        <v>100</v>
      </c>
      <c r="GA1249" s="78">
        <v>200</v>
      </c>
      <c r="GC1249" s="78">
        <v>200</v>
      </c>
    </row>
    <row r="1250" spans="1:194" s="78" customFormat="1" ht="21.75" customHeight="1">
      <c r="A1250" s="339" t="s">
        <v>367</v>
      </c>
      <c r="B1250" s="338" t="s">
        <v>359</v>
      </c>
      <c r="C1250" s="338" t="s">
        <v>360</v>
      </c>
      <c r="D1250" s="178" t="s">
        <v>36</v>
      </c>
      <c r="E1250" s="274"/>
      <c r="F1250" s="274"/>
      <c r="G1250" s="825" t="s">
        <v>394</v>
      </c>
      <c r="H1250" s="704">
        <v>1000</v>
      </c>
      <c r="I1250" s="166">
        <f t="shared" si="134"/>
        <v>1000</v>
      </c>
      <c r="J1250" s="274"/>
      <c r="K1250" s="475"/>
      <c r="L1250" s="697">
        <v>45218</v>
      </c>
      <c r="M1250" s="475" t="s">
        <v>392</v>
      </c>
      <c r="N1250" s="475" t="s">
        <v>45</v>
      </c>
      <c r="O1250" s="370"/>
      <c r="P1250" s="370"/>
      <c r="Q1250" s="370"/>
      <c r="R1250" s="370"/>
      <c r="S1250" s="370"/>
      <c r="T1250" s="370"/>
      <c r="U1250" s="370"/>
      <c r="V1250" s="370"/>
      <c r="W1250" s="370"/>
      <c r="X1250" s="370"/>
      <c r="Y1250" s="370"/>
      <c r="Z1250" s="370"/>
      <c r="AA1250" s="370"/>
      <c r="AB1250" s="370"/>
      <c r="AC1250" s="370"/>
      <c r="AD1250" s="370"/>
      <c r="AE1250" s="370"/>
      <c r="AF1250" s="370"/>
      <c r="AG1250" s="370"/>
      <c r="AH1250" s="370"/>
      <c r="AI1250" s="370"/>
      <c r="AJ1250" s="370"/>
      <c r="AK1250" s="370"/>
      <c r="AL1250" s="370"/>
      <c r="AM1250" s="370"/>
      <c r="AN1250" s="370"/>
      <c r="AO1250" s="370"/>
      <c r="AP1250" s="370"/>
      <c r="AQ1250" s="370"/>
      <c r="AR1250" s="370"/>
      <c r="AS1250" s="370"/>
      <c r="AT1250" s="370"/>
      <c r="AU1250" s="370"/>
      <c r="AV1250" s="370"/>
      <c r="AW1250" s="370"/>
      <c r="AX1250" s="370"/>
      <c r="AY1250" s="370"/>
      <c r="AZ1250" s="370"/>
      <c r="BA1250" s="370"/>
      <c r="BB1250" s="370"/>
      <c r="BC1250" s="370"/>
      <c r="BD1250" s="370"/>
      <c r="BE1250" s="370"/>
      <c r="BF1250" s="370"/>
      <c r="BG1250" s="370"/>
      <c r="BH1250" s="370"/>
      <c r="BI1250" s="370"/>
      <c r="BJ1250" s="370"/>
      <c r="BK1250" s="370"/>
      <c r="BL1250" s="370"/>
      <c r="BM1250" s="370"/>
      <c r="BN1250" s="370"/>
      <c r="BO1250" s="370"/>
      <c r="BP1250" s="370"/>
      <c r="BQ1250" s="370"/>
      <c r="BR1250" s="370"/>
      <c r="BS1250" s="370"/>
      <c r="BT1250" s="370"/>
      <c r="BU1250" s="370"/>
      <c r="BV1250" s="370"/>
      <c r="BW1250" s="370"/>
      <c r="BX1250" s="370"/>
      <c r="BY1250" s="370"/>
      <c r="BZ1250" s="370"/>
      <c r="CA1250" s="370"/>
      <c r="CB1250" s="370"/>
      <c r="CC1250" s="370"/>
      <c r="CD1250" s="370"/>
      <c r="CE1250" s="370"/>
      <c r="CF1250" s="370"/>
      <c r="CW1250" s="513"/>
      <c r="DA1250" s="513"/>
      <c r="DE1250" s="338"/>
      <c r="FV1250" s="78">
        <v>300</v>
      </c>
      <c r="FY1250" s="78">
        <v>700</v>
      </c>
    </row>
    <row r="1251" spans="1:194" s="78" customFormat="1" ht="21.75" customHeight="1">
      <c r="A1251" s="339" t="s">
        <v>367</v>
      </c>
      <c r="B1251" s="338" t="s">
        <v>349</v>
      </c>
      <c r="C1251" s="338" t="s">
        <v>350</v>
      </c>
      <c r="D1251" s="178" t="s">
        <v>36</v>
      </c>
      <c r="E1251" s="274"/>
      <c r="F1251" s="274"/>
      <c r="G1251" s="825" t="s">
        <v>394</v>
      </c>
      <c r="H1251" s="704">
        <v>800</v>
      </c>
      <c r="I1251" s="166">
        <f t="shared" si="134"/>
        <v>800</v>
      </c>
      <c r="J1251" s="274"/>
      <c r="K1251" s="475"/>
      <c r="L1251" s="697">
        <v>45218</v>
      </c>
      <c r="M1251" s="475" t="s">
        <v>392</v>
      </c>
      <c r="N1251" s="475" t="s">
        <v>45</v>
      </c>
      <c r="O1251" s="370"/>
      <c r="P1251" s="370"/>
      <c r="Q1251" s="370"/>
      <c r="R1251" s="370"/>
      <c r="S1251" s="370"/>
      <c r="T1251" s="370"/>
      <c r="U1251" s="370"/>
      <c r="V1251" s="370"/>
      <c r="W1251" s="370"/>
      <c r="X1251" s="370"/>
      <c r="Y1251" s="370"/>
      <c r="Z1251" s="370"/>
      <c r="AA1251" s="370"/>
      <c r="AB1251" s="370"/>
      <c r="AC1251" s="370"/>
      <c r="AD1251" s="370"/>
      <c r="AE1251" s="370"/>
      <c r="AF1251" s="370"/>
      <c r="AG1251" s="370"/>
      <c r="AH1251" s="370"/>
      <c r="AI1251" s="370"/>
      <c r="AJ1251" s="370"/>
      <c r="AK1251" s="370"/>
      <c r="AL1251" s="370"/>
      <c r="AM1251" s="370"/>
      <c r="AN1251" s="370"/>
      <c r="AO1251" s="370"/>
      <c r="AP1251" s="370"/>
      <c r="AQ1251" s="370"/>
      <c r="AR1251" s="370"/>
      <c r="AS1251" s="370"/>
      <c r="AT1251" s="370"/>
      <c r="AU1251" s="370"/>
      <c r="AV1251" s="370"/>
      <c r="AW1251" s="370"/>
      <c r="AX1251" s="370"/>
      <c r="AY1251" s="370"/>
      <c r="AZ1251" s="370"/>
      <c r="BA1251" s="370"/>
      <c r="BB1251" s="370"/>
      <c r="BC1251" s="370"/>
      <c r="BD1251" s="370"/>
      <c r="BE1251" s="370"/>
      <c r="BF1251" s="370"/>
      <c r="BG1251" s="370"/>
      <c r="BH1251" s="370"/>
      <c r="BI1251" s="370"/>
      <c r="BJ1251" s="370"/>
      <c r="BK1251" s="370"/>
      <c r="BL1251" s="370"/>
      <c r="BM1251" s="370"/>
      <c r="BN1251" s="370"/>
      <c r="BO1251" s="370"/>
      <c r="BP1251" s="370"/>
      <c r="BQ1251" s="370"/>
      <c r="BR1251" s="370"/>
      <c r="BS1251" s="370"/>
      <c r="BT1251" s="370"/>
      <c r="BU1251" s="370"/>
      <c r="BV1251" s="370"/>
      <c r="BW1251" s="370"/>
      <c r="BX1251" s="370"/>
      <c r="BY1251" s="370"/>
      <c r="BZ1251" s="370"/>
      <c r="CA1251" s="370"/>
      <c r="CB1251" s="370"/>
      <c r="CC1251" s="370"/>
      <c r="CD1251" s="370"/>
      <c r="CE1251" s="370"/>
      <c r="CF1251" s="370"/>
      <c r="CW1251" s="513"/>
      <c r="DA1251" s="513"/>
      <c r="DE1251" s="338"/>
      <c r="FV1251" s="78">
        <v>200</v>
      </c>
      <c r="FY1251" s="78">
        <v>600</v>
      </c>
    </row>
    <row r="1252" spans="1:194" s="78" customFormat="1" ht="21.75" customHeight="1">
      <c r="A1252" s="339" t="s">
        <v>57</v>
      </c>
      <c r="B1252" s="274"/>
      <c r="C1252" s="274"/>
      <c r="D1252" s="274"/>
      <c r="E1252" s="274"/>
      <c r="F1252" s="274"/>
      <c r="G1252" s="274"/>
      <c r="H1252" s="704">
        <f>SUM(H1228:H1251)</f>
        <v>26950</v>
      </c>
      <c r="I1252" s="704">
        <f>SUM(I1228:I1251)</f>
        <v>26950</v>
      </c>
      <c r="J1252" s="274"/>
      <c r="K1252" s="274"/>
      <c r="L1252" s="274"/>
      <c r="M1252" s="274"/>
      <c r="N1252" s="475"/>
      <c r="O1252" s="370"/>
      <c r="P1252" s="370"/>
      <c r="Q1252" s="370"/>
      <c r="R1252" s="370"/>
      <c r="S1252" s="370"/>
      <c r="T1252" s="370"/>
      <c r="U1252" s="370"/>
      <c r="V1252" s="370"/>
      <c r="W1252" s="370"/>
      <c r="X1252" s="370"/>
      <c r="Y1252" s="370"/>
      <c r="Z1252" s="370"/>
      <c r="AA1252" s="370"/>
      <c r="AB1252" s="370"/>
      <c r="AC1252" s="370"/>
      <c r="AD1252" s="370"/>
      <c r="AE1252" s="370"/>
      <c r="AF1252" s="370"/>
      <c r="AG1252" s="370"/>
      <c r="AH1252" s="370"/>
      <c r="AI1252" s="370"/>
      <c r="AJ1252" s="370"/>
      <c r="AK1252" s="370"/>
      <c r="AL1252" s="370"/>
      <c r="AM1252" s="370"/>
      <c r="AN1252" s="370"/>
      <c r="AO1252" s="370"/>
      <c r="AP1252" s="370"/>
      <c r="AQ1252" s="370"/>
      <c r="AR1252" s="370"/>
      <c r="AS1252" s="370"/>
      <c r="AT1252" s="370"/>
      <c r="AU1252" s="370"/>
      <c r="AV1252" s="370"/>
      <c r="AW1252" s="370"/>
      <c r="AX1252" s="370"/>
      <c r="AY1252" s="370"/>
      <c r="AZ1252" s="370"/>
      <c r="BA1252" s="370"/>
      <c r="BB1252" s="370"/>
      <c r="BC1252" s="370"/>
      <c r="BD1252" s="370"/>
      <c r="BE1252" s="370"/>
      <c r="BF1252" s="370"/>
      <c r="BG1252" s="370"/>
      <c r="BH1252" s="370"/>
      <c r="BI1252" s="370"/>
      <c r="BJ1252" s="370"/>
      <c r="BK1252" s="370"/>
      <c r="BL1252" s="370"/>
      <c r="BM1252" s="370"/>
      <c r="BN1252" s="370"/>
      <c r="BO1252" s="370"/>
      <c r="BP1252" s="370"/>
      <c r="BQ1252" s="370"/>
      <c r="BR1252" s="370"/>
      <c r="BS1252" s="370"/>
      <c r="BT1252" s="370"/>
      <c r="BU1252" s="370"/>
      <c r="BV1252" s="370"/>
      <c r="BW1252" s="370"/>
      <c r="BX1252" s="370"/>
      <c r="BY1252" s="370"/>
      <c r="BZ1252" s="370"/>
      <c r="CA1252" s="370"/>
      <c r="CB1252" s="370"/>
      <c r="CC1252" s="370"/>
      <c r="CD1252" s="370"/>
      <c r="CE1252" s="370"/>
      <c r="CF1252" s="370"/>
      <c r="CW1252" s="513"/>
      <c r="DA1252" s="513"/>
      <c r="DE1252" s="338"/>
    </row>
    <row r="1253" spans="1:194" s="78" customFormat="1" ht="21.75" customHeight="1">
      <c r="A1253" s="339" t="s">
        <v>365</v>
      </c>
      <c r="B1253" s="449" t="s">
        <v>381</v>
      </c>
      <c r="C1253" s="338" t="s">
        <v>323</v>
      </c>
      <c r="D1253" s="178" t="s">
        <v>36</v>
      </c>
      <c r="E1253" s="274"/>
      <c r="F1253" s="274"/>
      <c r="G1253" s="274" t="s">
        <v>395</v>
      </c>
      <c r="H1253" s="704">
        <v>1500</v>
      </c>
      <c r="I1253" s="166">
        <f t="shared" ref="I1253:I1275" si="135">SUM(CQ1253:GM1253)</f>
        <v>1500</v>
      </c>
      <c r="J1253" s="274"/>
      <c r="K1253" s="274"/>
      <c r="L1253" s="279">
        <v>45253</v>
      </c>
      <c r="M1253" s="279">
        <v>45288</v>
      </c>
      <c r="N1253" s="475" t="s">
        <v>45</v>
      </c>
      <c r="O1253" s="370"/>
      <c r="P1253" s="370"/>
      <c r="Q1253" s="370"/>
      <c r="R1253" s="370"/>
      <c r="S1253" s="370"/>
      <c r="T1253" s="370"/>
      <c r="U1253" s="370"/>
      <c r="V1253" s="370"/>
      <c r="W1253" s="370"/>
      <c r="X1253" s="370"/>
      <c r="Y1253" s="370"/>
      <c r="Z1253" s="370"/>
      <c r="AA1253" s="370"/>
      <c r="AB1253" s="370"/>
      <c r="AC1253" s="370"/>
      <c r="AD1253" s="370"/>
      <c r="AE1253" s="370"/>
      <c r="AF1253" s="370"/>
      <c r="AG1253" s="370"/>
      <c r="AH1253" s="370"/>
      <c r="AI1253" s="370"/>
      <c r="AJ1253" s="370"/>
      <c r="AK1253" s="370"/>
      <c r="AL1253" s="370"/>
      <c r="AM1253" s="370"/>
      <c r="AN1253" s="370"/>
      <c r="AO1253" s="370"/>
      <c r="AP1253" s="370"/>
      <c r="AQ1253" s="370"/>
      <c r="AR1253" s="370"/>
      <c r="AS1253" s="370"/>
      <c r="AT1253" s="370"/>
      <c r="AU1253" s="370"/>
      <c r="AV1253" s="370"/>
      <c r="AW1253" s="370"/>
      <c r="AX1253" s="370"/>
      <c r="AY1253" s="370"/>
      <c r="AZ1253" s="370"/>
      <c r="BA1253" s="370"/>
      <c r="BB1253" s="370"/>
      <c r="BC1253" s="370"/>
      <c r="BD1253" s="370"/>
      <c r="BE1253" s="370"/>
      <c r="BF1253" s="370"/>
      <c r="BG1253" s="370"/>
      <c r="BH1253" s="370"/>
      <c r="BI1253" s="370"/>
      <c r="BJ1253" s="370"/>
      <c r="BK1253" s="370"/>
      <c r="BL1253" s="370"/>
      <c r="BM1253" s="370"/>
      <c r="BN1253" s="370"/>
      <c r="BO1253" s="370"/>
      <c r="BP1253" s="370"/>
      <c r="BQ1253" s="370"/>
      <c r="BR1253" s="370"/>
      <c r="BS1253" s="370"/>
      <c r="BT1253" s="370"/>
      <c r="BU1253" s="370"/>
      <c r="BV1253" s="370"/>
      <c r="BW1253" s="370"/>
      <c r="BX1253" s="370"/>
      <c r="BY1253" s="370"/>
      <c r="BZ1253" s="370"/>
      <c r="CA1253" s="370"/>
      <c r="CB1253" s="370"/>
      <c r="CC1253" s="370"/>
      <c r="CD1253" s="370"/>
      <c r="CE1253" s="370"/>
      <c r="CF1253" s="370"/>
      <c r="CW1253" s="513"/>
      <c r="DA1253" s="513"/>
      <c r="DE1253" s="338"/>
      <c r="GI1253" s="78">
        <v>700</v>
      </c>
      <c r="GL1253" s="78">
        <v>800</v>
      </c>
    </row>
    <row r="1254" spans="1:194" s="78" customFormat="1" ht="21.75" customHeight="1">
      <c r="A1254" s="339" t="s">
        <v>365</v>
      </c>
      <c r="B1254" s="449" t="s">
        <v>338</v>
      </c>
      <c r="C1254" s="338" t="s">
        <v>339</v>
      </c>
      <c r="D1254" s="178" t="s">
        <v>36</v>
      </c>
      <c r="E1254" s="274"/>
      <c r="F1254" s="274"/>
      <c r="G1254" s="274" t="s">
        <v>395</v>
      </c>
      <c r="H1254" s="704"/>
      <c r="I1254" s="166">
        <f t="shared" si="135"/>
        <v>0</v>
      </c>
      <c r="J1254" s="274"/>
      <c r="K1254" s="274"/>
      <c r="L1254" s="279">
        <v>45253</v>
      </c>
      <c r="M1254" s="279">
        <v>45288</v>
      </c>
      <c r="N1254" s="475" t="s">
        <v>45</v>
      </c>
      <c r="O1254" s="370"/>
      <c r="P1254" s="370"/>
      <c r="Q1254" s="370"/>
      <c r="R1254" s="370"/>
      <c r="S1254" s="370"/>
      <c r="T1254" s="370"/>
      <c r="U1254" s="370"/>
      <c r="V1254" s="370"/>
      <c r="W1254" s="370"/>
      <c r="X1254" s="370"/>
      <c r="Y1254" s="370"/>
      <c r="Z1254" s="370"/>
      <c r="AA1254" s="370"/>
      <c r="AB1254" s="370"/>
      <c r="AC1254" s="370"/>
      <c r="AD1254" s="370"/>
      <c r="AE1254" s="370"/>
      <c r="AF1254" s="370"/>
      <c r="AG1254" s="370"/>
      <c r="AH1254" s="370"/>
      <c r="AI1254" s="370"/>
      <c r="AJ1254" s="370"/>
      <c r="AK1254" s="370"/>
      <c r="AL1254" s="370"/>
      <c r="AM1254" s="370"/>
      <c r="AN1254" s="370"/>
      <c r="AO1254" s="370"/>
      <c r="AP1254" s="370"/>
      <c r="AQ1254" s="370"/>
      <c r="AR1254" s="370"/>
      <c r="AS1254" s="370"/>
      <c r="AT1254" s="370"/>
      <c r="AU1254" s="370"/>
      <c r="AV1254" s="370"/>
      <c r="AW1254" s="370"/>
      <c r="AX1254" s="370"/>
      <c r="AY1254" s="370"/>
      <c r="AZ1254" s="370"/>
      <c r="BA1254" s="370"/>
      <c r="BB1254" s="370"/>
      <c r="BC1254" s="370"/>
      <c r="BD1254" s="370"/>
      <c r="BE1254" s="370"/>
      <c r="BF1254" s="370"/>
      <c r="BG1254" s="370"/>
      <c r="BH1254" s="370"/>
      <c r="BI1254" s="370"/>
      <c r="BJ1254" s="370"/>
      <c r="BK1254" s="370"/>
      <c r="BL1254" s="370"/>
      <c r="BM1254" s="370"/>
      <c r="BN1254" s="370"/>
      <c r="BO1254" s="370"/>
      <c r="BP1254" s="370"/>
      <c r="BQ1254" s="370"/>
      <c r="BR1254" s="370"/>
      <c r="BS1254" s="370"/>
      <c r="BT1254" s="370"/>
      <c r="BU1254" s="370"/>
      <c r="BV1254" s="370"/>
      <c r="BW1254" s="370"/>
      <c r="BX1254" s="370"/>
      <c r="BY1254" s="370"/>
      <c r="BZ1254" s="370"/>
      <c r="CA1254" s="370"/>
      <c r="CB1254" s="370"/>
      <c r="CC1254" s="370"/>
      <c r="CD1254" s="370"/>
      <c r="CE1254" s="370"/>
      <c r="CF1254" s="370"/>
      <c r="CW1254" s="513"/>
      <c r="DA1254" s="513"/>
      <c r="DE1254" s="338"/>
      <c r="GI1254" s="78">
        <v>0</v>
      </c>
      <c r="GL1254" s="78">
        <v>0</v>
      </c>
    </row>
    <row r="1255" spans="1:194" s="78" customFormat="1" ht="21.75" customHeight="1">
      <c r="A1255" s="339" t="s">
        <v>365</v>
      </c>
      <c r="B1255" s="449" t="s">
        <v>313</v>
      </c>
      <c r="C1255" s="338" t="s">
        <v>314</v>
      </c>
      <c r="D1255" s="178" t="s">
        <v>36</v>
      </c>
      <c r="E1255" s="274"/>
      <c r="F1255" s="274"/>
      <c r="G1255" s="274" t="s">
        <v>395</v>
      </c>
      <c r="H1255" s="704">
        <v>1500</v>
      </c>
      <c r="I1255" s="166">
        <f t="shared" si="135"/>
        <v>1500</v>
      </c>
      <c r="J1255" s="274"/>
      <c r="K1255" s="274"/>
      <c r="L1255" s="279">
        <v>45253</v>
      </c>
      <c r="M1255" s="279">
        <v>45288</v>
      </c>
      <c r="N1255" s="475" t="s">
        <v>45</v>
      </c>
      <c r="O1255" s="370"/>
      <c r="P1255" s="370"/>
      <c r="Q1255" s="370"/>
      <c r="R1255" s="370"/>
      <c r="S1255" s="370"/>
      <c r="T1255" s="370"/>
      <c r="U1255" s="370"/>
      <c r="V1255" s="370"/>
      <c r="W1255" s="370"/>
      <c r="X1255" s="370"/>
      <c r="Y1255" s="370"/>
      <c r="Z1255" s="370"/>
      <c r="AA1255" s="370"/>
      <c r="AB1255" s="370"/>
      <c r="AC1255" s="370"/>
      <c r="AD1255" s="370"/>
      <c r="AE1255" s="370"/>
      <c r="AF1255" s="370"/>
      <c r="AG1255" s="370"/>
      <c r="AH1255" s="370"/>
      <c r="AI1255" s="370"/>
      <c r="AJ1255" s="370"/>
      <c r="AK1255" s="370"/>
      <c r="AL1255" s="370"/>
      <c r="AM1255" s="370"/>
      <c r="AN1255" s="370"/>
      <c r="AO1255" s="370"/>
      <c r="AP1255" s="370"/>
      <c r="AQ1255" s="370"/>
      <c r="AR1255" s="370"/>
      <c r="AS1255" s="370"/>
      <c r="AT1255" s="370"/>
      <c r="AU1255" s="370"/>
      <c r="AV1255" s="370"/>
      <c r="AW1255" s="370"/>
      <c r="AX1255" s="370"/>
      <c r="AY1255" s="370"/>
      <c r="AZ1255" s="370"/>
      <c r="BA1255" s="370"/>
      <c r="BB1255" s="370"/>
      <c r="BC1255" s="370"/>
      <c r="BD1255" s="370"/>
      <c r="BE1255" s="370"/>
      <c r="BF1255" s="370"/>
      <c r="BG1255" s="370"/>
      <c r="BH1255" s="370"/>
      <c r="BI1255" s="370"/>
      <c r="BJ1255" s="370"/>
      <c r="BK1255" s="370"/>
      <c r="BL1255" s="370"/>
      <c r="BM1255" s="370"/>
      <c r="BN1255" s="370"/>
      <c r="BO1255" s="370"/>
      <c r="BP1255" s="370"/>
      <c r="BQ1255" s="370"/>
      <c r="BR1255" s="370"/>
      <c r="BS1255" s="370"/>
      <c r="BT1255" s="370"/>
      <c r="BU1255" s="370"/>
      <c r="BV1255" s="370"/>
      <c r="BW1255" s="370"/>
      <c r="BX1255" s="370"/>
      <c r="BY1255" s="370"/>
      <c r="BZ1255" s="370"/>
      <c r="CA1255" s="370"/>
      <c r="CB1255" s="370"/>
      <c r="CC1255" s="370"/>
      <c r="CD1255" s="370"/>
      <c r="CE1255" s="370"/>
      <c r="CF1255" s="370"/>
      <c r="CW1255" s="513"/>
      <c r="DA1255" s="513"/>
      <c r="DE1255" s="338"/>
      <c r="GI1255" s="78">
        <v>700</v>
      </c>
      <c r="GL1255" s="78">
        <v>800</v>
      </c>
    </row>
    <row r="1256" spans="1:194" s="78" customFormat="1" ht="21.75" customHeight="1">
      <c r="A1256" s="339" t="s">
        <v>365</v>
      </c>
      <c r="B1256" s="449" t="s">
        <v>318</v>
      </c>
      <c r="C1256" s="338" t="s">
        <v>319</v>
      </c>
      <c r="D1256" s="178" t="s">
        <v>36</v>
      </c>
      <c r="E1256" s="274"/>
      <c r="F1256" s="274"/>
      <c r="G1256" s="274" t="s">
        <v>395</v>
      </c>
      <c r="H1256" s="704">
        <v>1100</v>
      </c>
      <c r="I1256" s="166">
        <f t="shared" si="135"/>
        <v>1100</v>
      </c>
      <c r="J1256" s="274"/>
      <c r="K1256" s="274"/>
      <c r="L1256" s="279">
        <v>45253</v>
      </c>
      <c r="M1256" s="279">
        <v>45288</v>
      </c>
      <c r="N1256" s="475" t="s">
        <v>45</v>
      </c>
      <c r="O1256" s="370"/>
      <c r="P1256" s="370"/>
      <c r="Q1256" s="370"/>
      <c r="R1256" s="370"/>
      <c r="S1256" s="370"/>
      <c r="T1256" s="370"/>
      <c r="U1256" s="370"/>
      <c r="V1256" s="370"/>
      <c r="W1256" s="370"/>
      <c r="X1256" s="370"/>
      <c r="Y1256" s="370"/>
      <c r="Z1256" s="370"/>
      <c r="AA1256" s="370"/>
      <c r="AB1256" s="370"/>
      <c r="AC1256" s="370"/>
      <c r="AD1256" s="370"/>
      <c r="AE1256" s="370"/>
      <c r="AF1256" s="370"/>
      <c r="AG1256" s="370"/>
      <c r="AH1256" s="370"/>
      <c r="AI1256" s="370"/>
      <c r="AJ1256" s="370"/>
      <c r="AK1256" s="370"/>
      <c r="AL1256" s="370"/>
      <c r="AM1256" s="370"/>
      <c r="AN1256" s="370"/>
      <c r="AO1256" s="370"/>
      <c r="AP1256" s="370"/>
      <c r="AQ1256" s="370"/>
      <c r="AR1256" s="370"/>
      <c r="AS1256" s="370"/>
      <c r="AT1256" s="370"/>
      <c r="AU1256" s="370"/>
      <c r="AV1256" s="370"/>
      <c r="AW1256" s="370"/>
      <c r="AX1256" s="370"/>
      <c r="AY1256" s="370"/>
      <c r="AZ1256" s="370"/>
      <c r="BA1256" s="370"/>
      <c r="BB1256" s="370"/>
      <c r="BC1256" s="370"/>
      <c r="BD1256" s="370"/>
      <c r="BE1256" s="370"/>
      <c r="BF1256" s="370"/>
      <c r="BG1256" s="370"/>
      <c r="BH1256" s="370"/>
      <c r="BI1256" s="370"/>
      <c r="BJ1256" s="370"/>
      <c r="BK1256" s="370"/>
      <c r="BL1256" s="370"/>
      <c r="BM1256" s="370"/>
      <c r="BN1256" s="370"/>
      <c r="BO1256" s="370"/>
      <c r="BP1256" s="370"/>
      <c r="BQ1256" s="370"/>
      <c r="BR1256" s="370"/>
      <c r="BS1256" s="370"/>
      <c r="BT1256" s="370"/>
      <c r="BU1256" s="370"/>
      <c r="BV1256" s="370"/>
      <c r="BW1256" s="370"/>
      <c r="BX1256" s="370"/>
      <c r="BY1256" s="370"/>
      <c r="BZ1256" s="370"/>
      <c r="CA1256" s="370"/>
      <c r="CB1256" s="370"/>
      <c r="CC1256" s="370"/>
      <c r="CD1256" s="370"/>
      <c r="CE1256" s="370"/>
      <c r="CF1256" s="370"/>
      <c r="CW1256" s="513"/>
      <c r="DA1256" s="513"/>
      <c r="DE1256" s="338"/>
      <c r="GI1256" s="78">
        <v>600</v>
      </c>
      <c r="GL1256" s="78">
        <v>500</v>
      </c>
    </row>
    <row r="1257" spans="1:194" s="78" customFormat="1" ht="21.75" customHeight="1">
      <c r="A1257" s="339" t="s">
        <v>365</v>
      </c>
      <c r="B1257" s="449" t="s">
        <v>320</v>
      </c>
      <c r="C1257" s="338" t="s">
        <v>321</v>
      </c>
      <c r="D1257" s="178" t="s">
        <v>36</v>
      </c>
      <c r="E1257" s="274"/>
      <c r="F1257" s="274"/>
      <c r="G1257" s="274" t="s">
        <v>395</v>
      </c>
      <c r="H1257" s="704">
        <v>600</v>
      </c>
      <c r="I1257" s="166">
        <f t="shared" si="135"/>
        <v>600</v>
      </c>
      <c r="J1257" s="274"/>
      <c r="K1257" s="274"/>
      <c r="L1257" s="279">
        <v>45253</v>
      </c>
      <c r="M1257" s="279">
        <v>45288</v>
      </c>
      <c r="N1257" s="475" t="s">
        <v>45</v>
      </c>
      <c r="O1257" s="370"/>
      <c r="P1257" s="370"/>
      <c r="Q1257" s="370"/>
      <c r="R1257" s="370"/>
      <c r="S1257" s="370"/>
      <c r="T1257" s="370"/>
      <c r="U1257" s="370"/>
      <c r="V1257" s="370"/>
      <c r="W1257" s="370"/>
      <c r="X1257" s="370"/>
      <c r="Y1257" s="370"/>
      <c r="Z1257" s="370"/>
      <c r="AA1257" s="370"/>
      <c r="AB1257" s="370"/>
      <c r="AC1257" s="370"/>
      <c r="AD1257" s="370"/>
      <c r="AE1257" s="370"/>
      <c r="AF1257" s="370"/>
      <c r="AG1257" s="370"/>
      <c r="AH1257" s="370"/>
      <c r="AI1257" s="370"/>
      <c r="AJ1257" s="370"/>
      <c r="AK1257" s="370"/>
      <c r="AL1257" s="370"/>
      <c r="AM1257" s="370"/>
      <c r="AN1257" s="370"/>
      <c r="AO1257" s="370"/>
      <c r="AP1257" s="370"/>
      <c r="AQ1257" s="370"/>
      <c r="AR1257" s="370"/>
      <c r="AS1257" s="370"/>
      <c r="AT1257" s="370"/>
      <c r="AU1257" s="370"/>
      <c r="AV1257" s="370"/>
      <c r="AW1257" s="370"/>
      <c r="AX1257" s="370"/>
      <c r="AY1257" s="370"/>
      <c r="AZ1257" s="370"/>
      <c r="BA1257" s="370"/>
      <c r="BB1257" s="370"/>
      <c r="BC1257" s="370"/>
      <c r="BD1257" s="370"/>
      <c r="BE1257" s="370"/>
      <c r="BF1257" s="370"/>
      <c r="BG1257" s="370"/>
      <c r="BH1257" s="370"/>
      <c r="BI1257" s="370"/>
      <c r="BJ1257" s="370"/>
      <c r="BK1257" s="370"/>
      <c r="BL1257" s="370"/>
      <c r="BM1257" s="370"/>
      <c r="BN1257" s="370"/>
      <c r="BO1257" s="370"/>
      <c r="BP1257" s="370"/>
      <c r="BQ1257" s="370"/>
      <c r="BR1257" s="370"/>
      <c r="BS1257" s="370"/>
      <c r="BT1257" s="370"/>
      <c r="BU1257" s="370"/>
      <c r="BV1257" s="370"/>
      <c r="BW1257" s="370"/>
      <c r="BX1257" s="370"/>
      <c r="BY1257" s="370"/>
      <c r="BZ1257" s="370"/>
      <c r="CA1257" s="370"/>
      <c r="CB1257" s="370"/>
      <c r="CC1257" s="370"/>
      <c r="CD1257" s="370"/>
      <c r="CE1257" s="370"/>
      <c r="CF1257" s="370"/>
      <c r="CW1257" s="513"/>
      <c r="DA1257" s="513"/>
      <c r="DE1257" s="338"/>
      <c r="GI1257" s="78">
        <v>300</v>
      </c>
      <c r="GL1257" s="78">
        <v>300</v>
      </c>
    </row>
    <row r="1258" spans="1:194" s="78" customFormat="1" ht="21.75" customHeight="1">
      <c r="A1258" s="339" t="s">
        <v>365</v>
      </c>
      <c r="B1258" s="338" t="s">
        <v>382</v>
      </c>
      <c r="C1258" s="338" t="s">
        <v>317</v>
      </c>
      <c r="D1258" s="178" t="s">
        <v>36</v>
      </c>
      <c r="E1258" s="274"/>
      <c r="F1258" s="274"/>
      <c r="G1258" s="274" t="s">
        <v>395</v>
      </c>
      <c r="H1258" s="704">
        <v>700</v>
      </c>
      <c r="I1258" s="166">
        <f t="shared" si="135"/>
        <v>700</v>
      </c>
      <c r="J1258" s="274"/>
      <c r="K1258" s="274"/>
      <c r="L1258" s="279">
        <v>45253</v>
      </c>
      <c r="M1258" s="279">
        <v>45288</v>
      </c>
      <c r="N1258" s="475" t="s">
        <v>45</v>
      </c>
      <c r="O1258" s="370"/>
      <c r="P1258" s="370"/>
      <c r="Q1258" s="370"/>
      <c r="R1258" s="370"/>
      <c r="S1258" s="370"/>
      <c r="T1258" s="370"/>
      <c r="U1258" s="370"/>
      <c r="V1258" s="370"/>
      <c r="W1258" s="370"/>
      <c r="X1258" s="370"/>
      <c r="Y1258" s="370"/>
      <c r="Z1258" s="370"/>
      <c r="AA1258" s="370"/>
      <c r="AB1258" s="370"/>
      <c r="AC1258" s="370"/>
      <c r="AD1258" s="370"/>
      <c r="AE1258" s="370"/>
      <c r="AF1258" s="370"/>
      <c r="AG1258" s="370"/>
      <c r="AH1258" s="370"/>
      <c r="AI1258" s="370"/>
      <c r="AJ1258" s="370"/>
      <c r="AK1258" s="370"/>
      <c r="AL1258" s="370"/>
      <c r="AM1258" s="370"/>
      <c r="AN1258" s="370"/>
      <c r="AO1258" s="370"/>
      <c r="AP1258" s="370"/>
      <c r="AQ1258" s="370"/>
      <c r="AR1258" s="370"/>
      <c r="AS1258" s="370"/>
      <c r="AT1258" s="370"/>
      <c r="AU1258" s="370"/>
      <c r="AV1258" s="370"/>
      <c r="AW1258" s="370"/>
      <c r="AX1258" s="370"/>
      <c r="AY1258" s="370"/>
      <c r="AZ1258" s="370"/>
      <c r="BA1258" s="370"/>
      <c r="BB1258" s="370"/>
      <c r="BC1258" s="370"/>
      <c r="BD1258" s="370"/>
      <c r="BE1258" s="370"/>
      <c r="BF1258" s="370"/>
      <c r="BG1258" s="370"/>
      <c r="BH1258" s="370"/>
      <c r="BI1258" s="370"/>
      <c r="BJ1258" s="370"/>
      <c r="BK1258" s="370"/>
      <c r="BL1258" s="370"/>
      <c r="BM1258" s="370"/>
      <c r="BN1258" s="370"/>
      <c r="BO1258" s="370"/>
      <c r="BP1258" s="370"/>
      <c r="BQ1258" s="370"/>
      <c r="BR1258" s="370"/>
      <c r="BS1258" s="370"/>
      <c r="BT1258" s="370"/>
      <c r="BU1258" s="370"/>
      <c r="BV1258" s="370"/>
      <c r="BW1258" s="370"/>
      <c r="BX1258" s="370"/>
      <c r="BY1258" s="370"/>
      <c r="BZ1258" s="370"/>
      <c r="CA1258" s="370"/>
      <c r="CB1258" s="370"/>
      <c r="CC1258" s="370"/>
      <c r="CD1258" s="370"/>
      <c r="CE1258" s="370"/>
      <c r="CF1258" s="370"/>
      <c r="CW1258" s="513"/>
      <c r="DA1258" s="513"/>
      <c r="DE1258" s="338"/>
      <c r="GI1258" s="78">
        <v>400</v>
      </c>
      <c r="GL1258" s="78">
        <v>300</v>
      </c>
    </row>
    <row r="1259" spans="1:194" s="78" customFormat="1" ht="21.75" customHeight="1">
      <c r="A1259" s="339" t="s">
        <v>365</v>
      </c>
      <c r="B1259" s="338" t="s">
        <v>324</v>
      </c>
      <c r="C1259" s="338" t="s">
        <v>325</v>
      </c>
      <c r="D1259" s="178" t="s">
        <v>36</v>
      </c>
      <c r="E1259" s="274"/>
      <c r="F1259" s="274"/>
      <c r="G1259" s="274" t="s">
        <v>395</v>
      </c>
      <c r="H1259" s="704">
        <v>400</v>
      </c>
      <c r="I1259" s="166">
        <f t="shared" si="135"/>
        <v>400</v>
      </c>
      <c r="J1259" s="274"/>
      <c r="K1259" s="274"/>
      <c r="L1259" s="279">
        <v>45253</v>
      </c>
      <c r="M1259" s="279">
        <v>45288</v>
      </c>
      <c r="N1259" s="475" t="s">
        <v>45</v>
      </c>
      <c r="O1259" s="370"/>
      <c r="P1259" s="370"/>
      <c r="Q1259" s="370"/>
      <c r="R1259" s="370"/>
      <c r="S1259" s="370"/>
      <c r="T1259" s="370"/>
      <c r="U1259" s="370"/>
      <c r="V1259" s="370"/>
      <c r="W1259" s="370"/>
      <c r="X1259" s="370"/>
      <c r="Y1259" s="370"/>
      <c r="Z1259" s="370"/>
      <c r="AA1259" s="370"/>
      <c r="AB1259" s="370"/>
      <c r="AC1259" s="370"/>
      <c r="AD1259" s="370"/>
      <c r="AE1259" s="370"/>
      <c r="AF1259" s="370"/>
      <c r="AG1259" s="370"/>
      <c r="AH1259" s="370"/>
      <c r="AI1259" s="370"/>
      <c r="AJ1259" s="370"/>
      <c r="AK1259" s="370"/>
      <c r="AL1259" s="370"/>
      <c r="AM1259" s="370"/>
      <c r="AN1259" s="370"/>
      <c r="AO1259" s="370"/>
      <c r="AP1259" s="370"/>
      <c r="AQ1259" s="370"/>
      <c r="AR1259" s="370"/>
      <c r="AS1259" s="370"/>
      <c r="AT1259" s="370"/>
      <c r="AU1259" s="370"/>
      <c r="AV1259" s="370"/>
      <c r="AW1259" s="370"/>
      <c r="AX1259" s="370"/>
      <c r="AY1259" s="370"/>
      <c r="AZ1259" s="370"/>
      <c r="BA1259" s="370"/>
      <c r="BB1259" s="370"/>
      <c r="BC1259" s="370"/>
      <c r="BD1259" s="370"/>
      <c r="BE1259" s="370"/>
      <c r="BF1259" s="370"/>
      <c r="BG1259" s="370"/>
      <c r="BH1259" s="370"/>
      <c r="BI1259" s="370"/>
      <c r="BJ1259" s="370"/>
      <c r="BK1259" s="370"/>
      <c r="BL1259" s="370"/>
      <c r="BM1259" s="370"/>
      <c r="BN1259" s="370"/>
      <c r="BO1259" s="370"/>
      <c r="BP1259" s="370"/>
      <c r="BQ1259" s="370"/>
      <c r="BR1259" s="370"/>
      <c r="BS1259" s="370"/>
      <c r="BT1259" s="370"/>
      <c r="BU1259" s="370"/>
      <c r="BV1259" s="370"/>
      <c r="BW1259" s="370"/>
      <c r="BX1259" s="370"/>
      <c r="BY1259" s="370"/>
      <c r="BZ1259" s="370"/>
      <c r="CA1259" s="370"/>
      <c r="CB1259" s="370"/>
      <c r="CC1259" s="370"/>
      <c r="CD1259" s="370"/>
      <c r="CE1259" s="370"/>
      <c r="CF1259" s="370"/>
      <c r="CW1259" s="513"/>
      <c r="DA1259" s="513"/>
      <c r="DE1259" s="338"/>
      <c r="GI1259" s="78">
        <v>200</v>
      </c>
      <c r="GL1259" s="78">
        <v>200</v>
      </c>
    </row>
    <row r="1260" spans="1:194" s="78" customFormat="1" ht="21.75" customHeight="1">
      <c r="A1260" s="339" t="s">
        <v>365</v>
      </c>
      <c r="B1260" s="338" t="s">
        <v>326</v>
      </c>
      <c r="C1260" s="338" t="s">
        <v>327</v>
      </c>
      <c r="D1260" s="178" t="s">
        <v>36</v>
      </c>
      <c r="E1260" s="274"/>
      <c r="F1260" s="274"/>
      <c r="G1260" s="274" t="s">
        <v>395</v>
      </c>
      <c r="H1260" s="704">
        <v>400</v>
      </c>
      <c r="I1260" s="166">
        <f t="shared" si="135"/>
        <v>400</v>
      </c>
      <c r="J1260" s="274"/>
      <c r="K1260" s="274"/>
      <c r="L1260" s="279">
        <v>45253</v>
      </c>
      <c r="M1260" s="279">
        <v>45288</v>
      </c>
      <c r="N1260" s="475" t="s">
        <v>45</v>
      </c>
      <c r="O1260" s="370"/>
      <c r="P1260" s="370"/>
      <c r="Q1260" s="370"/>
      <c r="R1260" s="370"/>
      <c r="S1260" s="370"/>
      <c r="T1260" s="370"/>
      <c r="U1260" s="370"/>
      <c r="V1260" s="370"/>
      <c r="W1260" s="370"/>
      <c r="X1260" s="370"/>
      <c r="Y1260" s="370"/>
      <c r="Z1260" s="370"/>
      <c r="AA1260" s="370"/>
      <c r="AB1260" s="370"/>
      <c r="AC1260" s="370"/>
      <c r="AD1260" s="370"/>
      <c r="AE1260" s="370"/>
      <c r="AF1260" s="370"/>
      <c r="AG1260" s="370"/>
      <c r="AH1260" s="370"/>
      <c r="AI1260" s="370"/>
      <c r="AJ1260" s="370"/>
      <c r="AK1260" s="370"/>
      <c r="AL1260" s="370"/>
      <c r="AM1260" s="370"/>
      <c r="AN1260" s="370"/>
      <c r="AO1260" s="370"/>
      <c r="AP1260" s="370"/>
      <c r="AQ1260" s="370"/>
      <c r="AR1260" s="370"/>
      <c r="AS1260" s="370"/>
      <c r="AT1260" s="370"/>
      <c r="AU1260" s="370"/>
      <c r="AV1260" s="370"/>
      <c r="AW1260" s="370"/>
      <c r="AX1260" s="370"/>
      <c r="AY1260" s="370"/>
      <c r="AZ1260" s="370"/>
      <c r="BA1260" s="370"/>
      <c r="BB1260" s="370"/>
      <c r="BC1260" s="370"/>
      <c r="BD1260" s="370"/>
      <c r="BE1260" s="370"/>
      <c r="BF1260" s="370"/>
      <c r="BG1260" s="370"/>
      <c r="BH1260" s="370"/>
      <c r="BI1260" s="370"/>
      <c r="BJ1260" s="370"/>
      <c r="BK1260" s="370"/>
      <c r="BL1260" s="370"/>
      <c r="BM1260" s="370"/>
      <c r="BN1260" s="370"/>
      <c r="BO1260" s="370"/>
      <c r="BP1260" s="370"/>
      <c r="BQ1260" s="370"/>
      <c r="BR1260" s="370"/>
      <c r="BS1260" s="370"/>
      <c r="BT1260" s="370"/>
      <c r="BU1260" s="370"/>
      <c r="BV1260" s="370"/>
      <c r="BW1260" s="370"/>
      <c r="BX1260" s="370"/>
      <c r="BY1260" s="370"/>
      <c r="BZ1260" s="370"/>
      <c r="CA1260" s="370"/>
      <c r="CB1260" s="370"/>
      <c r="CC1260" s="370"/>
      <c r="CD1260" s="370"/>
      <c r="CE1260" s="370"/>
      <c r="CF1260" s="370"/>
      <c r="CW1260" s="513"/>
      <c r="DA1260" s="513"/>
      <c r="DE1260" s="338"/>
      <c r="GI1260" s="78">
        <v>200</v>
      </c>
      <c r="GL1260" s="78">
        <v>200</v>
      </c>
    </row>
    <row r="1261" spans="1:194" s="78" customFormat="1" ht="21.75" customHeight="1">
      <c r="A1261" s="339" t="s">
        <v>365</v>
      </c>
      <c r="B1261" s="341" t="s">
        <v>393</v>
      </c>
      <c r="C1261" s="338" t="s">
        <v>329</v>
      </c>
      <c r="D1261" s="178" t="s">
        <v>36</v>
      </c>
      <c r="E1261" s="274"/>
      <c r="F1261" s="274"/>
      <c r="G1261" s="274" t="s">
        <v>395</v>
      </c>
      <c r="H1261" s="704">
        <v>3300</v>
      </c>
      <c r="I1261" s="166">
        <f t="shared" si="135"/>
        <v>3300</v>
      </c>
      <c r="J1261" s="274"/>
      <c r="K1261" s="274"/>
      <c r="L1261" s="279">
        <v>45253</v>
      </c>
      <c r="M1261" s="279">
        <v>45288</v>
      </c>
      <c r="N1261" s="475" t="s">
        <v>45</v>
      </c>
      <c r="O1261" s="370"/>
      <c r="P1261" s="370"/>
      <c r="Q1261" s="370"/>
      <c r="R1261" s="370"/>
      <c r="S1261" s="370"/>
      <c r="T1261" s="370"/>
      <c r="U1261" s="370"/>
      <c r="V1261" s="370"/>
      <c r="W1261" s="370"/>
      <c r="X1261" s="370"/>
      <c r="Y1261" s="370"/>
      <c r="Z1261" s="370"/>
      <c r="AA1261" s="370"/>
      <c r="AB1261" s="370"/>
      <c r="AC1261" s="370"/>
      <c r="AD1261" s="370"/>
      <c r="AE1261" s="370"/>
      <c r="AF1261" s="370"/>
      <c r="AG1261" s="370"/>
      <c r="AH1261" s="370"/>
      <c r="AI1261" s="370"/>
      <c r="AJ1261" s="370"/>
      <c r="AK1261" s="370"/>
      <c r="AL1261" s="370"/>
      <c r="AM1261" s="370"/>
      <c r="AN1261" s="370"/>
      <c r="AO1261" s="370"/>
      <c r="AP1261" s="370"/>
      <c r="AQ1261" s="370"/>
      <c r="AR1261" s="370"/>
      <c r="AS1261" s="370"/>
      <c r="AT1261" s="370"/>
      <c r="AU1261" s="370"/>
      <c r="AV1261" s="370"/>
      <c r="AW1261" s="370"/>
      <c r="AX1261" s="370"/>
      <c r="AY1261" s="370"/>
      <c r="AZ1261" s="370"/>
      <c r="BA1261" s="370"/>
      <c r="BB1261" s="370"/>
      <c r="BC1261" s="370"/>
      <c r="BD1261" s="370"/>
      <c r="BE1261" s="370"/>
      <c r="BF1261" s="370"/>
      <c r="BG1261" s="370"/>
      <c r="BH1261" s="370"/>
      <c r="BI1261" s="370"/>
      <c r="BJ1261" s="370"/>
      <c r="BK1261" s="370"/>
      <c r="BL1261" s="370"/>
      <c r="BM1261" s="370"/>
      <c r="BN1261" s="370"/>
      <c r="BO1261" s="370"/>
      <c r="BP1261" s="370"/>
      <c r="BQ1261" s="370"/>
      <c r="BR1261" s="370"/>
      <c r="BS1261" s="370"/>
      <c r="BT1261" s="370"/>
      <c r="BU1261" s="370"/>
      <c r="BV1261" s="370"/>
      <c r="BW1261" s="370"/>
      <c r="BX1261" s="370"/>
      <c r="BY1261" s="370"/>
      <c r="BZ1261" s="370"/>
      <c r="CA1261" s="370"/>
      <c r="CB1261" s="370"/>
      <c r="CC1261" s="370"/>
      <c r="CD1261" s="370"/>
      <c r="CE1261" s="370"/>
      <c r="CF1261" s="370"/>
      <c r="CW1261" s="513"/>
      <c r="DA1261" s="513"/>
      <c r="DE1261" s="338"/>
      <c r="GI1261" s="78">
        <v>1700</v>
      </c>
      <c r="GL1261" s="78">
        <v>1600</v>
      </c>
    </row>
    <row r="1262" spans="1:194" s="78" customFormat="1" ht="21.75" customHeight="1">
      <c r="A1262" s="339" t="s">
        <v>365</v>
      </c>
      <c r="B1262" s="338" t="s">
        <v>383</v>
      </c>
      <c r="C1262" s="338" t="s">
        <v>331</v>
      </c>
      <c r="D1262" s="178" t="s">
        <v>36</v>
      </c>
      <c r="E1262" s="274"/>
      <c r="F1262" s="274"/>
      <c r="G1262" s="274" t="s">
        <v>395</v>
      </c>
      <c r="H1262" s="704">
        <v>1400</v>
      </c>
      <c r="I1262" s="166">
        <f t="shared" si="135"/>
        <v>1400</v>
      </c>
      <c r="J1262" s="274"/>
      <c r="K1262" s="274"/>
      <c r="L1262" s="279">
        <v>45253</v>
      </c>
      <c r="M1262" s="279">
        <v>45288</v>
      </c>
      <c r="N1262" s="475" t="s">
        <v>45</v>
      </c>
      <c r="O1262" s="370"/>
      <c r="P1262" s="370"/>
      <c r="Q1262" s="370"/>
      <c r="R1262" s="370"/>
      <c r="S1262" s="370"/>
      <c r="T1262" s="370"/>
      <c r="U1262" s="370"/>
      <c r="V1262" s="370"/>
      <c r="W1262" s="370"/>
      <c r="X1262" s="370"/>
      <c r="Y1262" s="370"/>
      <c r="Z1262" s="370"/>
      <c r="AA1262" s="370"/>
      <c r="AB1262" s="370"/>
      <c r="AC1262" s="370"/>
      <c r="AD1262" s="370"/>
      <c r="AE1262" s="370"/>
      <c r="AF1262" s="370"/>
      <c r="AG1262" s="370"/>
      <c r="AH1262" s="370"/>
      <c r="AI1262" s="370"/>
      <c r="AJ1262" s="370"/>
      <c r="AK1262" s="370"/>
      <c r="AL1262" s="370"/>
      <c r="AM1262" s="370"/>
      <c r="AN1262" s="370"/>
      <c r="AO1262" s="370"/>
      <c r="AP1262" s="370"/>
      <c r="AQ1262" s="370"/>
      <c r="AR1262" s="370"/>
      <c r="AS1262" s="370"/>
      <c r="AT1262" s="370"/>
      <c r="AU1262" s="370"/>
      <c r="AV1262" s="370"/>
      <c r="AW1262" s="370"/>
      <c r="AX1262" s="370"/>
      <c r="AY1262" s="370"/>
      <c r="AZ1262" s="370"/>
      <c r="BA1262" s="370"/>
      <c r="BB1262" s="370"/>
      <c r="BC1262" s="370"/>
      <c r="BD1262" s="370"/>
      <c r="BE1262" s="370"/>
      <c r="BF1262" s="370"/>
      <c r="BG1262" s="370"/>
      <c r="BH1262" s="370"/>
      <c r="BI1262" s="370"/>
      <c r="BJ1262" s="370"/>
      <c r="BK1262" s="370"/>
      <c r="BL1262" s="370"/>
      <c r="BM1262" s="370"/>
      <c r="BN1262" s="370"/>
      <c r="BO1262" s="370"/>
      <c r="BP1262" s="370"/>
      <c r="BQ1262" s="370"/>
      <c r="BR1262" s="370"/>
      <c r="BS1262" s="370"/>
      <c r="BT1262" s="370"/>
      <c r="BU1262" s="370"/>
      <c r="BV1262" s="370"/>
      <c r="BW1262" s="370"/>
      <c r="BX1262" s="370"/>
      <c r="BY1262" s="370"/>
      <c r="BZ1262" s="370"/>
      <c r="CA1262" s="370"/>
      <c r="CB1262" s="370"/>
      <c r="CC1262" s="370"/>
      <c r="CD1262" s="370"/>
      <c r="CE1262" s="370"/>
      <c r="CF1262" s="370"/>
      <c r="CW1262" s="513"/>
      <c r="DA1262" s="513"/>
      <c r="DE1262" s="338"/>
      <c r="GI1262" s="78">
        <v>700</v>
      </c>
      <c r="GL1262" s="78">
        <v>700</v>
      </c>
    </row>
    <row r="1263" spans="1:194" s="78" customFormat="1" ht="21.75" customHeight="1">
      <c r="A1263" s="339" t="s">
        <v>365</v>
      </c>
      <c r="B1263" s="338" t="s">
        <v>384</v>
      </c>
      <c r="C1263" s="338" t="s">
        <v>333</v>
      </c>
      <c r="D1263" s="178" t="s">
        <v>36</v>
      </c>
      <c r="E1263" s="274"/>
      <c r="F1263" s="274"/>
      <c r="G1263" s="274" t="s">
        <v>395</v>
      </c>
      <c r="H1263" s="704">
        <v>800</v>
      </c>
      <c r="I1263" s="166">
        <f t="shared" si="135"/>
        <v>800</v>
      </c>
      <c r="J1263" s="274"/>
      <c r="K1263" s="274"/>
      <c r="L1263" s="279">
        <v>45253</v>
      </c>
      <c r="M1263" s="279">
        <v>45288</v>
      </c>
      <c r="N1263" s="475" t="s">
        <v>45</v>
      </c>
      <c r="O1263" s="370"/>
      <c r="P1263" s="370"/>
      <c r="Q1263" s="370"/>
      <c r="R1263" s="370"/>
      <c r="S1263" s="370"/>
      <c r="T1263" s="370"/>
      <c r="U1263" s="370"/>
      <c r="V1263" s="370"/>
      <c r="W1263" s="370"/>
      <c r="X1263" s="370"/>
      <c r="Y1263" s="370"/>
      <c r="Z1263" s="370"/>
      <c r="AA1263" s="370"/>
      <c r="AB1263" s="370"/>
      <c r="AC1263" s="370"/>
      <c r="AD1263" s="370"/>
      <c r="AE1263" s="370"/>
      <c r="AF1263" s="370"/>
      <c r="AG1263" s="370"/>
      <c r="AH1263" s="370"/>
      <c r="AI1263" s="370"/>
      <c r="AJ1263" s="370"/>
      <c r="AK1263" s="370"/>
      <c r="AL1263" s="370"/>
      <c r="AM1263" s="370"/>
      <c r="AN1263" s="370"/>
      <c r="AO1263" s="370"/>
      <c r="AP1263" s="370"/>
      <c r="AQ1263" s="370"/>
      <c r="AR1263" s="370"/>
      <c r="AS1263" s="370"/>
      <c r="AT1263" s="370"/>
      <c r="AU1263" s="370"/>
      <c r="AV1263" s="370"/>
      <c r="AW1263" s="370"/>
      <c r="AX1263" s="370"/>
      <c r="AY1263" s="370"/>
      <c r="AZ1263" s="370"/>
      <c r="BA1263" s="370"/>
      <c r="BB1263" s="370"/>
      <c r="BC1263" s="370"/>
      <c r="BD1263" s="370"/>
      <c r="BE1263" s="370"/>
      <c r="BF1263" s="370"/>
      <c r="BG1263" s="370"/>
      <c r="BH1263" s="370"/>
      <c r="BI1263" s="370"/>
      <c r="BJ1263" s="370"/>
      <c r="BK1263" s="370"/>
      <c r="BL1263" s="370"/>
      <c r="BM1263" s="370"/>
      <c r="BN1263" s="370"/>
      <c r="BO1263" s="370"/>
      <c r="BP1263" s="370"/>
      <c r="BQ1263" s="370"/>
      <c r="BR1263" s="370"/>
      <c r="BS1263" s="370"/>
      <c r="BT1263" s="370"/>
      <c r="BU1263" s="370"/>
      <c r="BV1263" s="370"/>
      <c r="BW1263" s="370"/>
      <c r="BX1263" s="370"/>
      <c r="BY1263" s="370"/>
      <c r="BZ1263" s="370"/>
      <c r="CA1263" s="370"/>
      <c r="CB1263" s="370"/>
      <c r="CC1263" s="370"/>
      <c r="CD1263" s="370"/>
      <c r="CE1263" s="370"/>
      <c r="CF1263" s="370"/>
      <c r="CW1263" s="513"/>
      <c r="DA1263" s="513"/>
      <c r="DE1263" s="338"/>
      <c r="GI1263" s="78">
        <v>400</v>
      </c>
      <c r="GL1263" s="78">
        <v>400</v>
      </c>
    </row>
    <row r="1264" spans="1:194" s="78" customFormat="1" ht="21.75" customHeight="1">
      <c r="A1264" s="339" t="s">
        <v>365</v>
      </c>
      <c r="B1264" s="338" t="s">
        <v>334</v>
      </c>
      <c r="C1264" s="338" t="s">
        <v>335</v>
      </c>
      <c r="D1264" s="178" t="s">
        <v>36</v>
      </c>
      <c r="E1264" s="274"/>
      <c r="F1264" s="274"/>
      <c r="G1264" s="274" t="s">
        <v>395</v>
      </c>
      <c r="H1264" s="704">
        <v>400</v>
      </c>
      <c r="I1264" s="166">
        <f t="shared" si="135"/>
        <v>400</v>
      </c>
      <c r="J1264" s="274"/>
      <c r="K1264" s="274"/>
      <c r="L1264" s="279">
        <v>45253</v>
      </c>
      <c r="M1264" s="279">
        <v>45288</v>
      </c>
      <c r="N1264" s="475" t="s">
        <v>45</v>
      </c>
      <c r="O1264" s="370"/>
      <c r="P1264" s="370"/>
      <c r="Q1264" s="370"/>
      <c r="R1264" s="370"/>
      <c r="S1264" s="370"/>
      <c r="T1264" s="370"/>
      <c r="U1264" s="370"/>
      <c r="V1264" s="370"/>
      <c r="W1264" s="370"/>
      <c r="X1264" s="370"/>
      <c r="Y1264" s="370"/>
      <c r="Z1264" s="370"/>
      <c r="AA1264" s="370"/>
      <c r="AB1264" s="370"/>
      <c r="AC1264" s="370"/>
      <c r="AD1264" s="370"/>
      <c r="AE1264" s="370"/>
      <c r="AF1264" s="370"/>
      <c r="AG1264" s="370"/>
      <c r="AH1264" s="370"/>
      <c r="AI1264" s="370"/>
      <c r="AJ1264" s="370"/>
      <c r="AK1264" s="370"/>
      <c r="AL1264" s="370"/>
      <c r="AM1264" s="370"/>
      <c r="AN1264" s="370"/>
      <c r="AO1264" s="370"/>
      <c r="AP1264" s="370"/>
      <c r="AQ1264" s="370"/>
      <c r="AR1264" s="370"/>
      <c r="AS1264" s="370"/>
      <c r="AT1264" s="370"/>
      <c r="AU1264" s="370"/>
      <c r="AV1264" s="370"/>
      <c r="AW1264" s="370"/>
      <c r="AX1264" s="370"/>
      <c r="AY1264" s="370"/>
      <c r="AZ1264" s="370"/>
      <c r="BA1264" s="370"/>
      <c r="BB1264" s="370"/>
      <c r="BC1264" s="370"/>
      <c r="BD1264" s="370"/>
      <c r="BE1264" s="370"/>
      <c r="BF1264" s="370"/>
      <c r="BG1264" s="370"/>
      <c r="BH1264" s="370"/>
      <c r="BI1264" s="370"/>
      <c r="BJ1264" s="370"/>
      <c r="BK1264" s="370"/>
      <c r="BL1264" s="370"/>
      <c r="BM1264" s="370"/>
      <c r="BN1264" s="370"/>
      <c r="BO1264" s="370"/>
      <c r="BP1264" s="370"/>
      <c r="BQ1264" s="370"/>
      <c r="BR1264" s="370"/>
      <c r="BS1264" s="370"/>
      <c r="BT1264" s="370"/>
      <c r="BU1264" s="370"/>
      <c r="BV1264" s="370"/>
      <c r="BW1264" s="370"/>
      <c r="BX1264" s="370"/>
      <c r="BY1264" s="370"/>
      <c r="BZ1264" s="370"/>
      <c r="CA1264" s="370"/>
      <c r="CB1264" s="370"/>
      <c r="CC1264" s="370"/>
      <c r="CD1264" s="370"/>
      <c r="CE1264" s="370"/>
      <c r="CF1264" s="370"/>
      <c r="CW1264" s="513"/>
      <c r="DA1264" s="513"/>
      <c r="DE1264" s="338"/>
      <c r="GI1264" s="78">
        <v>200</v>
      </c>
      <c r="GL1264" s="78">
        <v>200</v>
      </c>
    </row>
    <row r="1265" spans="1:213" s="78" customFormat="1" ht="21.75" customHeight="1">
      <c r="A1265" s="339" t="s">
        <v>365</v>
      </c>
      <c r="B1265" s="338" t="s">
        <v>336</v>
      </c>
      <c r="C1265" s="338" t="s">
        <v>337</v>
      </c>
      <c r="D1265" s="178" t="s">
        <v>36</v>
      </c>
      <c r="E1265" s="274"/>
      <c r="F1265" s="274"/>
      <c r="G1265" s="274" t="s">
        <v>395</v>
      </c>
      <c r="H1265" s="704">
        <v>600</v>
      </c>
      <c r="I1265" s="166">
        <f t="shared" si="135"/>
        <v>600</v>
      </c>
      <c r="J1265" s="274"/>
      <c r="K1265" s="274"/>
      <c r="L1265" s="279">
        <v>45253</v>
      </c>
      <c r="M1265" s="279">
        <v>45288</v>
      </c>
      <c r="N1265" s="475" t="s">
        <v>45</v>
      </c>
      <c r="O1265" s="370"/>
      <c r="P1265" s="370"/>
      <c r="Q1265" s="370"/>
      <c r="R1265" s="370"/>
      <c r="S1265" s="370"/>
      <c r="T1265" s="370"/>
      <c r="U1265" s="370"/>
      <c r="V1265" s="370"/>
      <c r="W1265" s="370"/>
      <c r="X1265" s="370"/>
      <c r="Y1265" s="370"/>
      <c r="Z1265" s="370"/>
      <c r="AA1265" s="370"/>
      <c r="AB1265" s="370"/>
      <c r="AC1265" s="370"/>
      <c r="AD1265" s="370"/>
      <c r="AE1265" s="370"/>
      <c r="AF1265" s="370"/>
      <c r="AG1265" s="370"/>
      <c r="AH1265" s="370"/>
      <c r="AI1265" s="370"/>
      <c r="AJ1265" s="370"/>
      <c r="AK1265" s="370"/>
      <c r="AL1265" s="370"/>
      <c r="AM1265" s="370"/>
      <c r="AN1265" s="370"/>
      <c r="AO1265" s="370"/>
      <c r="AP1265" s="370"/>
      <c r="AQ1265" s="370"/>
      <c r="AR1265" s="370"/>
      <c r="AS1265" s="370"/>
      <c r="AT1265" s="370"/>
      <c r="AU1265" s="370"/>
      <c r="AV1265" s="370"/>
      <c r="AW1265" s="370"/>
      <c r="AX1265" s="370"/>
      <c r="AY1265" s="370"/>
      <c r="AZ1265" s="370"/>
      <c r="BA1265" s="370"/>
      <c r="BB1265" s="370"/>
      <c r="BC1265" s="370"/>
      <c r="BD1265" s="370"/>
      <c r="BE1265" s="370"/>
      <c r="BF1265" s="370"/>
      <c r="BG1265" s="370"/>
      <c r="BH1265" s="370"/>
      <c r="BI1265" s="370"/>
      <c r="BJ1265" s="370"/>
      <c r="BK1265" s="370"/>
      <c r="BL1265" s="370"/>
      <c r="BM1265" s="370"/>
      <c r="BN1265" s="370"/>
      <c r="BO1265" s="370"/>
      <c r="BP1265" s="370"/>
      <c r="BQ1265" s="370"/>
      <c r="BR1265" s="370"/>
      <c r="BS1265" s="370"/>
      <c r="BT1265" s="370"/>
      <c r="BU1265" s="370"/>
      <c r="BV1265" s="370"/>
      <c r="BW1265" s="370"/>
      <c r="BX1265" s="370"/>
      <c r="BY1265" s="370"/>
      <c r="BZ1265" s="370"/>
      <c r="CA1265" s="370"/>
      <c r="CB1265" s="370"/>
      <c r="CC1265" s="370"/>
      <c r="CD1265" s="370"/>
      <c r="CE1265" s="370"/>
      <c r="CF1265" s="370"/>
      <c r="CW1265" s="513"/>
      <c r="DA1265" s="513"/>
      <c r="DE1265" s="338"/>
      <c r="GI1265" s="78">
        <v>300</v>
      </c>
      <c r="GL1265" s="78">
        <v>300</v>
      </c>
    </row>
    <row r="1266" spans="1:213" s="78" customFormat="1" ht="21.75" customHeight="1">
      <c r="A1266" s="339" t="s">
        <v>367</v>
      </c>
      <c r="B1266" s="338" t="s">
        <v>353</v>
      </c>
      <c r="C1266" s="338" t="s">
        <v>352</v>
      </c>
      <c r="D1266" s="178" t="s">
        <v>36</v>
      </c>
      <c r="E1266" s="274"/>
      <c r="F1266" s="274"/>
      <c r="G1266" s="825" t="s">
        <v>396</v>
      </c>
      <c r="H1266" s="704"/>
      <c r="I1266" s="166">
        <f t="shared" si="135"/>
        <v>0</v>
      </c>
      <c r="J1266" s="274"/>
      <c r="K1266" s="274"/>
      <c r="L1266" s="279">
        <v>45253</v>
      </c>
      <c r="M1266" s="279">
        <v>45288</v>
      </c>
      <c r="N1266" s="475" t="s">
        <v>45</v>
      </c>
      <c r="O1266" s="370"/>
      <c r="P1266" s="370"/>
      <c r="Q1266" s="370"/>
      <c r="R1266" s="370"/>
      <c r="S1266" s="370"/>
      <c r="T1266" s="370"/>
      <c r="U1266" s="370"/>
      <c r="V1266" s="370"/>
      <c r="W1266" s="370"/>
      <c r="X1266" s="370"/>
      <c r="Y1266" s="370"/>
      <c r="Z1266" s="370"/>
      <c r="AA1266" s="370"/>
      <c r="AB1266" s="370"/>
      <c r="AC1266" s="370"/>
      <c r="AD1266" s="370"/>
      <c r="AE1266" s="370"/>
      <c r="AF1266" s="370"/>
      <c r="AG1266" s="370"/>
      <c r="AH1266" s="370"/>
      <c r="AI1266" s="370"/>
      <c r="AJ1266" s="370"/>
      <c r="AK1266" s="370"/>
      <c r="AL1266" s="370"/>
      <c r="AM1266" s="370"/>
      <c r="AN1266" s="370"/>
      <c r="AO1266" s="370"/>
      <c r="AP1266" s="370"/>
      <c r="AQ1266" s="370"/>
      <c r="AR1266" s="370"/>
      <c r="AS1266" s="370"/>
      <c r="AT1266" s="370"/>
      <c r="AU1266" s="370"/>
      <c r="AV1266" s="370"/>
      <c r="AW1266" s="370"/>
      <c r="AX1266" s="370"/>
      <c r="AY1266" s="370"/>
      <c r="AZ1266" s="370"/>
      <c r="BA1266" s="370"/>
      <c r="BB1266" s="370"/>
      <c r="BC1266" s="370"/>
      <c r="BD1266" s="370"/>
      <c r="BE1266" s="370"/>
      <c r="BF1266" s="370"/>
      <c r="BG1266" s="370"/>
      <c r="BH1266" s="370"/>
      <c r="BI1266" s="370"/>
      <c r="BJ1266" s="370"/>
      <c r="BK1266" s="370"/>
      <c r="BL1266" s="370"/>
      <c r="BM1266" s="370"/>
      <c r="BN1266" s="370"/>
      <c r="BO1266" s="370"/>
      <c r="BP1266" s="370"/>
      <c r="BQ1266" s="370"/>
      <c r="BR1266" s="370"/>
      <c r="BS1266" s="370"/>
      <c r="BT1266" s="370"/>
      <c r="BU1266" s="370"/>
      <c r="BV1266" s="370"/>
      <c r="BW1266" s="370"/>
      <c r="BX1266" s="370"/>
      <c r="BY1266" s="370"/>
      <c r="BZ1266" s="370"/>
      <c r="CA1266" s="370"/>
      <c r="CB1266" s="370"/>
      <c r="CC1266" s="370"/>
      <c r="CD1266" s="370"/>
      <c r="CE1266" s="370"/>
      <c r="CF1266" s="370"/>
      <c r="CW1266" s="513"/>
      <c r="DA1266" s="513"/>
      <c r="DE1266" s="338"/>
      <c r="GI1266" s="78">
        <v>0</v>
      </c>
      <c r="GL1266" s="78">
        <v>0</v>
      </c>
    </row>
    <row r="1267" spans="1:213" s="78" customFormat="1" ht="21.75" customHeight="1">
      <c r="A1267" s="339" t="s">
        <v>367</v>
      </c>
      <c r="B1267" s="338" t="s">
        <v>58</v>
      </c>
      <c r="C1267" s="338" t="s">
        <v>59</v>
      </c>
      <c r="D1267" s="178" t="s">
        <v>36</v>
      </c>
      <c r="E1267" s="274"/>
      <c r="F1267" s="274"/>
      <c r="G1267" s="825" t="s">
        <v>396</v>
      </c>
      <c r="H1267" s="704"/>
      <c r="I1267" s="166">
        <f t="shared" si="135"/>
        <v>0</v>
      </c>
      <c r="J1267" s="274"/>
      <c r="K1267" s="274"/>
      <c r="L1267" s="279">
        <v>45253</v>
      </c>
      <c r="M1267" s="279">
        <v>45288</v>
      </c>
      <c r="N1267" s="475" t="s">
        <v>45</v>
      </c>
      <c r="O1267" s="370"/>
      <c r="P1267" s="370"/>
      <c r="Q1267" s="370"/>
      <c r="R1267" s="370"/>
      <c r="S1267" s="370"/>
      <c r="T1267" s="370"/>
      <c r="U1267" s="370"/>
      <c r="V1267" s="370"/>
      <c r="W1267" s="370"/>
      <c r="X1267" s="370"/>
      <c r="Y1267" s="370"/>
      <c r="Z1267" s="370"/>
      <c r="AA1267" s="370"/>
      <c r="AB1267" s="370"/>
      <c r="AC1267" s="370"/>
      <c r="AD1267" s="370"/>
      <c r="AE1267" s="370"/>
      <c r="AF1267" s="370"/>
      <c r="AG1267" s="370"/>
      <c r="AH1267" s="370"/>
      <c r="AI1267" s="370"/>
      <c r="AJ1267" s="370"/>
      <c r="AK1267" s="370"/>
      <c r="AL1267" s="370"/>
      <c r="AM1267" s="370"/>
      <c r="AN1267" s="370"/>
      <c r="AO1267" s="370"/>
      <c r="AP1267" s="370"/>
      <c r="AQ1267" s="370"/>
      <c r="AR1267" s="370"/>
      <c r="AS1267" s="370"/>
      <c r="AT1267" s="370"/>
      <c r="AU1267" s="370"/>
      <c r="AV1267" s="370"/>
      <c r="AW1267" s="370"/>
      <c r="AX1267" s="370"/>
      <c r="AY1267" s="370"/>
      <c r="AZ1267" s="370"/>
      <c r="BA1267" s="370"/>
      <c r="BB1267" s="370"/>
      <c r="BC1267" s="370"/>
      <c r="BD1267" s="370"/>
      <c r="BE1267" s="370"/>
      <c r="BF1267" s="370"/>
      <c r="BG1267" s="370"/>
      <c r="BH1267" s="370"/>
      <c r="BI1267" s="370"/>
      <c r="BJ1267" s="370"/>
      <c r="BK1267" s="370"/>
      <c r="BL1267" s="370"/>
      <c r="BM1267" s="370"/>
      <c r="BN1267" s="370"/>
      <c r="BO1267" s="370"/>
      <c r="BP1267" s="370"/>
      <c r="BQ1267" s="370"/>
      <c r="BR1267" s="370"/>
      <c r="BS1267" s="370"/>
      <c r="BT1267" s="370"/>
      <c r="BU1267" s="370"/>
      <c r="BV1267" s="370"/>
      <c r="BW1267" s="370"/>
      <c r="BX1267" s="370"/>
      <c r="BY1267" s="370"/>
      <c r="BZ1267" s="370"/>
      <c r="CA1267" s="370"/>
      <c r="CB1267" s="370"/>
      <c r="CC1267" s="370"/>
      <c r="CD1267" s="370"/>
      <c r="CE1267" s="370"/>
      <c r="CF1267" s="370"/>
      <c r="CW1267" s="513"/>
      <c r="DA1267" s="513"/>
      <c r="DE1267" s="338"/>
      <c r="GI1267" s="78">
        <v>0</v>
      </c>
      <c r="GL1267" s="78">
        <v>0</v>
      </c>
    </row>
    <row r="1268" spans="1:213" s="78" customFormat="1" ht="21.75" customHeight="1">
      <c r="A1268" s="339" t="s">
        <v>367</v>
      </c>
      <c r="B1268" s="338" t="s">
        <v>340</v>
      </c>
      <c r="C1268" s="338" t="s">
        <v>341</v>
      </c>
      <c r="D1268" s="178" t="s">
        <v>36</v>
      </c>
      <c r="E1268" s="274"/>
      <c r="F1268" s="274"/>
      <c r="G1268" s="825" t="s">
        <v>396</v>
      </c>
      <c r="H1268" s="704"/>
      <c r="I1268" s="166">
        <f t="shared" si="135"/>
        <v>0</v>
      </c>
      <c r="J1268" s="274"/>
      <c r="K1268" s="274"/>
      <c r="L1268" s="279">
        <v>45253</v>
      </c>
      <c r="M1268" s="279">
        <v>45288</v>
      </c>
      <c r="N1268" s="475" t="s">
        <v>45</v>
      </c>
      <c r="O1268" s="370"/>
      <c r="P1268" s="370"/>
      <c r="Q1268" s="370"/>
      <c r="R1268" s="370"/>
      <c r="S1268" s="370"/>
      <c r="T1268" s="370"/>
      <c r="U1268" s="370"/>
      <c r="V1268" s="370"/>
      <c r="W1268" s="370"/>
      <c r="X1268" s="370"/>
      <c r="Y1268" s="370"/>
      <c r="Z1268" s="370"/>
      <c r="AA1268" s="370"/>
      <c r="AB1268" s="370"/>
      <c r="AC1268" s="370"/>
      <c r="AD1268" s="370"/>
      <c r="AE1268" s="370"/>
      <c r="AF1268" s="370"/>
      <c r="AG1268" s="370"/>
      <c r="AH1268" s="370"/>
      <c r="AI1268" s="370"/>
      <c r="AJ1268" s="370"/>
      <c r="AK1268" s="370"/>
      <c r="AL1268" s="370"/>
      <c r="AM1268" s="370"/>
      <c r="AN1268" s="370"/>
      <c r="AO1268" s="370"/>
      <c r="AP1268" s="370"/>
      <c r="AQ1268" s="370"/>
      <c r="AR1268" s="370"/>
      <c r="AS1268" s="370"/>
      <c r="AT1268" s="370"/>
      <c r="AU1268" s="370"/>
      <c r="AV1268" s="370"/>
      <c r="AW1268" s="370"/>
      <c r="AX1268" s="370"/>
      <c r="AY1268" s="370"/>
      <c r="AZ1268" s="370"/>
      <c r="BA1268" s="370"/>
      <c r="BB1268" s="370"/>
      <c r="BC1268" s="370"/>
      <c r="BD1268" s="370"/>
      <c r="BE1268" s="370"/>
      <c r="BF1268" s="370"/>
      <c r="BG1268" s="370"/>
      <c r="BH1268" s="370"/>
      <c r="BI1268" s="370"/>
      <c r="BJ1268" s="370"/>
      <c r="BK1268" s="370"/>
      <c r="BL1268" s="370"/>
      <c r="BM1268" s="370"/>
      <c r="BN1268" s="370"/>
      <c r="BO1268" s="370"/>
      <c r="BP1268" s="370"/>
      <c r="BQ1268" s="370"/>
      <c r="BR1268" s="370"/>
      <c r="BS1268" s="370"/>
      <c r="BT1268" s="370"/>
      <c r="BU1268" s="370"/>
      <c r="BV1268" s="370"/>
      <c r="BW1268" s="370"/>
      <c r="BX1268" s="370"/>
      <c r="BY1268" s="370"/>
      <c r="BZ1268" s="370"/>
      <c r="CA1268" s="370"/>
      <c r="CB1268" s="370"/>
      <c r="CC1268" s="370"/>
      <c r="CD1268" s="370"/>
      <c r="CE1268" s="370"/>
      <c r="CF1268" s="370"/>
      <c r="CW1268" s="513"/>
      <c r="DA1268" s="513"/>
      <c r="DE1268" s="338"/>
      <c r="GI1268" s="78">
        <v>0</v>
      </c>
      <c r="GL1268" s="78">
        <v>0</v>
      </c>
    </row>
    <row r="1269" spans="1:213" s="78" customFormat="1" ht="21.75" customHeight="1">
      <c r="A1269" s="339" t="s">
        <v>367</v>
      </c>
      <c r="B1269" s="338" t="s">
        <v>356</v>
      </c>
      <c r="C1269" s="338" t="s">
        <v>355</v>
      </c>
      <c r="D1269" s="178" t="s">
        <v>36</v>
      </c>
      <c r="E1269" s="274"/>
      <c r="F1269" s="274"/>
      <c r="G1269" s="825" t="s">
        <v>396</v>
      </c>
      <c r="H1269" s="704">
        <v>400</v>
      </c>
      <c r="I1269" s="166">
        <f t="shared" si="135"/>
        <v>400</v>
      </c>
      <c r="J1269" s="274"/>
      <c r="K1269" s="274"/>
      <c r="L1269" s="279">
        <v>45253</v>
      </c>
      <c r="M1269" s="279">
        <v>45288</v>
      </c>
      <c r="N1269" s="475" t="s">
        <v>45</v>
      </c>
      <c r="O1269" s="370"/>
      <c r="P1269" s="370"/>
      <c r="Q1269" s="370"/>
      <c r="R1269" s="370"/>
      <c r="S1269" s="370"/>
      <c r="T1269" s="370"/>
      <c r="U1269" s="370"/>
      <c r="V1269" s="370"/>
      <c r="W1269" s="370"/>
      <c r="X1269" s="370"/>
      <c r="Y1269" s="370"/>
      <c r="Z1269" s="370"/>
      <c r="AA1269" s="370"/>
      <c r="AB1269" s="370"/>
      <c r="AC1269" s="370"/>
      <c r="AD1269" s="370"/>
      <c r="AE1269" s="370"/>
      <c r="AF1269" s="370"/>
      <c r="AG1269" s="370"/>
      <c r="AH1269" s="370"/>
      <c r="AI1269" s="370"/>
      <c r="AJ1269" s="370"/>
      <c r="AK1269" s="370"/>
      <c r="AL1269" s="370"/>
      <c r="AM1269" s="370"/>
      <c r="AN1269" s="370"/>
      <c r="AO1269" s="370"/>
      <c r="AP1269" s="370"/>
      <c r="AQ1269" s="370"/>
      <c r="AR1269" s="370"/>
      <c r="AS1269" s="370"/>
      <c r="AT1269" s="370"/>
      <c r="AU1269" s="370"/>
      <c r="AV1269" s="370"/>
      <c r="AW1269" s="370"/>
      <c r="AX1269" s="370"/>
      <c r="AY1269" s="370"/>
      <c r="AZ1269" s="370"/>
      <c r="BA1269" s="370"/>
      <c r="BB1269" s="370"/>
      <c r="BC1269" s="370"/>
      <c r="BD1269" s="370"/>
      <c r="BE1269" s="370"/>
      <c r="BF1269" s="370"/>
      <c r="BG1269" s="370"/>
      <c r="BH1269" s="370"/>
      <c r="BI1269" s="370"/>
      <c r="BJ1269" s="370"/>
      <c r="BK1269" s="370"/>
      <c r="BL1269" s="370"/>
      <c r="BM1269" s="370"/>
      <c r="BN1269" s="370"/>
      <c r="BO1269" s="370"/>
      <c r="BP1269" s="370"/>
      <c r="BQ1269" s="370"/>
      <c r="BR1269" s="370"/>
      <c r="BS1269" s="370"/>
      <c r="BT1269" s="370"/>
      <c r="BU1269" s="370"/>
      <c r="BV1269" s="370"/>
      <c r="BW1269" s="370"/>
      <c r="BX1269" s="370"/>
      <c r="BY1269" s="370"/>
      <c r="BZ1269" s="370"/>
      <c r="CA1269" s="370"/>
      <c r="CB1269" s="370"/>
      <c r="CC1269" s="370"/>
      <c r="CD1269" s="370"/>
      <c r="CE1269" s="370"/>
      <c r="CF1269" s="370"/>
      <c r="CW1269" s="513"/>
      <c r="DA1269" s="513"/>
      <c r="DE1269" s="338"/>
      <c r="GI1269" s="78">
        <v>400</v>
      </c>
      <c r="GL1269" s="78">
        <v>0</v>
      </c>
    </row>
    <row r="1270" spans="1:213" s="78" customFormat="1" ht="21.75" customHeight="1">
      <c r="A1270" s="339" t="s">
        <v>367</v>
      </c>
      <c r="B1270" s="338" t="s">
        <v>344</v>
      </c>
      <c r="C1270" s="338" t="s">
        <v>343</v>
      </c>
      <c r="D1270" s="178" t="s">
        <v>36</v>
      </c>
      <c r="E1270" s="274"/>
      <c r="F1270" s="274"/>
      <c r="G1270" s="825" t="s">
        <v>396</v>
      </c>
      <c r="H1270" s="704"/>
      <c r="I1270" s="166">
        <f t="shared" si="135"/>
        <v>0</v>
      </c>
      <c r="J1270" s="274"/>
      <c r="K1270" s="274"/>
      <c r="L1270" s="279">
        <v>45253</v>
      </c>
      <c r="M1270" s="279">
        <v>45288</v>
      </c>
      <c r="N1270" s="475" t="s">
        <v>45</v>
      </c>
      <c r="O1270" s="370"/>
      <c r="P1270" s="370"/>
      <c r="Q1270" s="370"/>
      <c r="R1270" s="370"/>
      <c r="S1270" s="370"/>
      <c r="T1270" s="370"/>
      <c r="U1270" s="370"/>
      <c r="V1270" s="370"/>
      <c r="W1270" s="370"/>
      <c r="X1270" s="370"/>
      <c r="Y1270" s="370"/>
      <c r="Z1270" s="370"/>
      <c r="AA1270" s="370"/>
      <c r="AB1270" s="370"/>
      <c r="AC1270" s="370"/>
      <c r="AD1270" s="370"/>
      <c r="AE1270" s="370"/>
      <c r="AF1270" s="370"/>
      <c r="AG1270" s="370"/>
      <c r="AH1270" s="370"/>
      <c r="AI1270" s="370"/>
      <c r="AJ1270" s="370"/>
      <c r="AK1270" s="370"/>
      <c r="AL1270" s="370"/>
      <c r="AM1270" s="370"/>
      <c r="AN1270" s="370"/>
      <c r="AO1270" s="370"/>
      <c r="AP1270" s="370"/>
      <c r="AQ1270" s="370"/>
      <c r="AR1270" s="370"/>
      <c r="AS1270" s="370"/>
      <c r="AT1270" s="370"/>
      <c r="AU1270" s="370"/>
      <c r="AV1270" s="370"/>
      <c r="AW1270" s="370"/>
      <c r="AX1270" s="370"/>
      <c r="AY1270" s="370"/>
      <c r="AZ1270" s="370"/>
      <c r="BA1270" s="370"/>
      <c r="BB1270" s="370"/>
      <c r="BC1270" s="370"/>
      <c r="BD1270" s="370"/>
      <c r="BE1270" s="370"/>
      <c r="BF1270" s="370"/>
      <c r="BG1270" s="370"/>
      <c r="BH1270" s="370"/>
      <c r="BI1270" s="370"/>
      <c r="BJ1270" s="370"/>
      <c r="BK1270" s="370"/>
      <c r="BL1270" s="370"/>
      <c r="BM1270" s="370"/>
      <c r="BN1270" s="370"/>
      <c r="BO1270" s="370"/>
      <c r="BP1270" s="370"/>
      <c r="BQ1270" s="370"/>
      <c r="BR1270" s="370"/>
      <c r="BS1270" s="370"/>
      <c r="BT1270" s="370"/>
      <c r="BU1270" s="370"/>
      <c r="BV1270" s="370"/>
      <c r="BW1270" s="370"/>
      <c r="BX1270" s="370"/>
      <c r="BY1270" s="370"/>
      <c r="BZ1270" s="370"/>
      <c r="CA1270" s="370"/>
      <c r="CB1270" s="370"/>
      <c r="CC1270" s="370"/>
      <c r="CD1270" s="370"/>
      <c r="CE1270" s="370"/>
      <c r="CF1270" s="370"/>
      <c r="CW1270" s="513"/>
      <c r="DA1270" s="513"/>
      <c r="DE1270" s="338"/>
      <c r="GI1270" s="78">
        <v>0</v>
      </c>
      <c r="GL1270" s="78">
        <v>0</v>
      </c>
    </row>
    <row r="1271" spans="1:213" s="78" customFormat="1" ht="21.75" customHeight="1">
      <c r="A1271" s="339" t="s">
        <v>367</v>
      </c>
      <c r="B1271" s="338" t="s">
        <v>357</v>
      </c>
      <c r="C1271" s="338" t="s">
        <v>358</v>
      </c>
      <c r="D1271" s="178" t="s">
        <v>36</v>
      </c>
      <c r="E1271" s="274"/>
      <c r="F1271" s="274"/>
      <c r="G1271" s="825" t="s">
        <v>396</v>
      </c>
      <c r="H1271" s="704"/>
      <c r="I1271" s="166">
        <f t="shared" si="135"/>
        <v>0</v>
      </c>
      <c r="J1271" s="274"/>
      <c r="K1271" s="274"/>
      <c r="L1271" s="279">
        <v>45253</v>
      </c>
      <c r="M1271" s="279">
        <v>45288</v>
      </c>
      <c r="N1271" s="475" t="s">
        <v>45</v>
      </c>
      <c r="O1271" s="370"/>
      <c r="P1271" s="370"/>
      <c r="Q1271" s="370"/>
      <c r="R1271" s="370"/>
      <c r="S1271" s="370"/>
      <c r="T1271" s="370"/>
      <c r="U1271" s="370"/>
      <c r="V1271" s="370"/>
      <c r="W1271" s="370"/>
      <c r="X1271" s="370"/>
      <c r="Y1271" s="370"/>
      <c r="Z1271" s="370"/>
      <c r="AA1271" s="370"/>
      <c r="AB1271" s="370"/>
      <c r="AC1271" s="370"/>
      <c r="AD1271" s="370"/>
      <c r="AE1271" s="370"/>
      <c r="AF1271" s="370"/>
      <c r="AG1271" s="370"/>
      <c r="AH1271" s="370"/>
      <c r="AI1271" s="370"/>
      <c r="AJ1271" s="370"/>
      <c r="AK1271" s="370"/>
      <c r="AL1271" s="370"/>
      <c r="AM1271" s="370"/>
      <c r="AN1271" s="370"/>
      <c r="AO1271" s="370"/>
      <c r="AP1271" s="370"/>
      <c r="AQ1271" s="370"/>
      <c r="AR1271" s="370"/>
      <c r="AS1271" s="370"/>
      <c r="AT1271" s="370"/>
      <c r="AU1271" s="370"/>
      <c r="AV1271" s="370"/>
      <c r="AW1271" s="370"/>
      <c r="AX1271" s="370"/>
      <c r="AY1271" s="370"/>
      <c r="AZ1271" s="370"/>
      <c r="BA1271" s="370"/>
      <c r="BB1271" s="370"/>
      <c r="BC1271" s="370"/>
      <c r="BD1271" s="370"/>
      <c r="BE1271" s="370"/>
      <c r="BF1271" s="370"/>
      <c r="BG1271" s="370"/>
      <c r="BH1271" s="370"/>
      <c r="BI1271" s="370"/>
      <c r="BJ1271" s="370"/>
      <c r="BK1271" s="370"/>
      <c r="BL1271" s="370"/>
      <c r="BM1271" s="370"/>
      <c r="BN1271" s="370"/>
      <c r="BO1271" s="370"/>
      <c r="BP1271" s="370"/>
      <c r="BQ1271" s="370"/>
      <c r="BR1271" s="370"/>
      <c r="BS1271" s="370"/>
      <c r="BT1271" s="370"/>
      <c r="BU1271" s="370"/>
      <c r="BV1271" s="370"/>
      <c r="BW1271" s="370"/>
      <c r="BX1271" s="370"/>
      <c r="BY1271" s="370"/>
      <c r="BZ1271" s="370"/>
      <c r="CA1271" s="370"/>
      <c r="CB1271" s="370"/>
      <c r="CC1271" s="370"/>
      <c r="CD1271" s="370"/>
      <c r="CE1271" s="370"/>
      <c r="CF1271" s="370"/>
      <c r="CW1271" s="513"/>
      <c r="DA1271" s="513"/>
      <c r="DE1271" s="338"/>
      <c r="GI1271" s="78">
        <v>0</v>
      </c>
      <c r="GL1271" s="78">
        <v>0</v>
      </c>
    </row>
    <row r="1272" spans="1:213" s="78" customFormat="1" ht="21.75" customHeight="1">
      <c r="A1272" s="339" t="s">
        <v>367</v>
      </c>
      <c r="B1272" s="338" t="s">
        <v>345</v>
      </c>
      <c r="C1272" s="338" t="s">
        <v>346</v>
      </c>
      <c r="D1272" s="178" t="s">
        <v>36</v>
      </c>
      <c r="E1272" s="274"/>
      <c r="F1272" s="274"/>
      <c r="G1272" s="825" t="s">
        <v>396</v>
      </c>
      <c r="H1272" s="704"/>
      <c r="I1272" s="166">
        <f t="shared" si="135"/>
        <v>0</v>
      </c>
      <c r="J1272" s="274"/>
      <c r="K1272" s="274"/>
      <c r="L1272" s="279">
        <v>45253</v>
      </c>
      <c r="M1272" s="279">
        <v>45288</v>
      </c>
      <c r="N1272" s="475" t="s">
        <v>45</v>
      </c>
      <c r="O1272" s="370"/>
      <c r="P1272" s="370"/>
      <c r="Q1272" s="370"/>
      <c r="R1272" s="370"/>
      <c r="S1272" s="370"/>
      <c r="T1272" s="370"/>
      <c r="U1272" s="370"/>
      <c r="V1272" s="370"/>
      <c r="W1272" s="370"/>
      <c r="X1272" s="370"/>
      <c r="Y1272" s="370"/>
      <c r="Z1272" s="370"/>
      <c r="AA1272" s="370"/>
      <c r="AB1272" s="370"/>
      <c r="AC1272" s="370"/>
      <c r="AD1272" s="370"/>
      <c r="AE1272" s="370"/>
      <c r="AF1272" s="370"/>
      <c r="AG1272" s="370"/>
      <c r="AH1272" s="370"/>
      <c r="AI1272" s="370"/>
      <c r="AJ1272" s="370"/>
      <c r="AK1272" s="370"/>
      <c r="AL1272" s="370"/>
      <c r="AM1272" s="370"/>
      <c r="AN1272" s="370"/>
      <c r="AO1272" s="370"/>
      <c r="AP1272" s="370"/>
      <c r="AQ1272" s="370"/>
      <c r="AR1272" s="370"/>
      <c r="AS1272" s="370"/>
      <c r="AT1272" s="370"/>
      <c r="AU1272" s="370"/>
      <c r="AV1272" s="370"/>
      <c r="AW1272" s="370"/>
      <c r="AX1272" s="370"/>
      <c r="AY1272" s="370"/>
      <c r="AZ1272" s="370"/>
      <c r="BA1272" s="370"/>
      <c r="BB1272" s="370"/>
      <c r="BC1272" s="370"/>
      <c r="BD1272" s="370"/>
      <c r="BE1272" s="370"/>
      <c r="BF1272" s="370"/>
      <c r="BG1272" s="370"/>
      <c r="BH1272" s="370"/>
      <c r="BI1272" s="370"/>
      <c r="BJ1272" s="370"/>
      <c r="BK1272" s="370"/>
      <c r="BL1272" s="370"/>
      <c r="BM1272" s="370"/>
      <c r="BN1272" s="370"/>
      <c r="BO1272" s="370"/>
      <c r="BP1272" s="370"/>
      <c r="BQ1272" s="370"/>
      <c r="BR1272" s="370"/>
      <c r="BS1272" s="370"/>
      <c r="BT1272" s="370"/>
      <c r="BU1272" s="370"/>
      <c r="BV1272" s="370"/>
      <c r="BW1272" s="370"/>
      <c r="BX1272" s="370"/>
      <c r="BY1272" s="370"/>
      <c r="BZ1272" s="370"/>
      <c r="CA1272" s="370"/>
      <c r="CB1272" s="370"/>
      <c r="CC1272" s="370"/>
      <c r="CD1272" s="370"/>
      <c r="CE1272" s="370"/>
      <c r="CF1272" s="370"/>
      <c r="CW1272" s="513"/>
      <c r="DA1272" s="513"/>
      <c r="DE1272" s="338"/>
      <c r="GI1272" s="78">
        <v>0</v>
      </c>
      <c r="GL1272" s="78">
        <v>0</v>
      </c>
    </row>
    <row r="1273" spans="1:213" s="78" customFormat="1" ht="21.75" customHeight="1">
      <c r="A1273" s="339" t="s">
        <v>367</v>
      </c>
      <c r="B1273" s="338" t="s">
        <v>347</v>
      </c>
      <c r="C1273" s="338" t="s">
        <v>348</v>
      </c>
      <c r="D1273" s="178" t="s">
        <v>36</v>
      </c>
      <c r="E1273" s="274"/>
      <c r="F1273" s="274"/>
      <c r="G1273" s="825" t="s">
        <v>396</v>
      </c>
      <c r="H1273" s="704"/>
      <c r="I1273" s="166">
        <f t="shared" si="135"/>
        <v>0</v>
      </c>
      <c r="J1273" s="274"/>
      <c r="K1273" s="274"/>
      <c r="L1273" s="279">
        <v>45253</v>
      </c>
      <c r="M1273" s="279">
        <v>45288</v>
      </c>
      <c r="N1273" s="475" t="s">
        <v>45</v>
      </c>
      <c r="O1273" s="370"/>
      <c r="P1273" s="370"/>
      <c r="Q1273" s="370"/>
      <c r="R1273" s="370"/>
      <c r="S1273" s="370"/>
      <c r="T1273" s="370"/>
      <c r="U1273" s="370"/>
      <c r="V1273" s="370"/>
      <c r="W1273" s="370"/>
      <c r="X1273" s="370"/>
      <c r="Y1273" s="370"/>
      <c r="Z1273" s="370"/>
      <c r="AA1273" s="370"/>
      <c r="AB1273" s="370"/>
      <c r="AC1273" s="370"/>
      <c r="AD1273" s="370"/>
      <c r="AE1273" s="370"/>
      <c r="AF1273" s="370"/>
      <c r="AG1273" s="370"/>
      <c r="AH1273" s="370"/>
      <c r="AI1273" s="370"/>
      <c r="AJ1273" s="370"/>
      <c r="AK1273" s="370"/>
      <c r="AL1273" s="370"/>
      <c r="AM1273" s="370"/>
      <c r="AN1273" s="370"/>
      <c r="AO1273" s="370"/>
      <c r="AP1273" s="370"/>
      <c r="AQ1273" s="370"/>
      <c r="AR1273" s="370"/>
      <c r="AS1273" s="370"/>
      <c r="AT1273" s="370"/>
      <c r="AU1273" s="370"/>
      <c r="AV1273" s="370"/>
      <c r="AW1273" s="370"/>
      <c r="AX1273" s="370"/>
      <c r="AY1273" s="370"/>
      <c r="AZ1273" s="370"/>
      <c r="BA1273" s="370"/>
      <c r="BB1273" s="370"/>
      <c r="BC1273" s="370"/>
      <c r="BD1273" s="370"/>
      <c r="BE1273" s="370"/>
      <c r="BF1273" s="370"/>
      <c r="BG1273" s="370"/>
      <c r="BH1273" s="370"/>
      <c r="BI1273" s="370"/>
      <c r="BJ1273" s="370"/>
      <c r="BK1273" s="370"/>
      <c r="BL1273" s="370"/>
      <c r="BM1273" s="370"/>
      <c r="BN1273" s="370"/>
      <c r="BO1273" s="370"/>
      <c r="BP1273" s="370"/>
      <c r="BQ1273" s="370"/>
      <c r="BR1273" s="370"/>
      <c r="BS1273" s="370"/>
      <c r="BT1273" s="370"/>
      <c r="BU1273" s="370"/>
      <c r="BV1273" s="370"/>
      <c r="BW1273" s="370"/>
      <c r="BX1273" s="370"/>
      <c r="BY1273" s="370"/>
      <c r="BZ1273" s="370"/>
      <c r="CA1273" s="370"/>
      <c r="CB1273" s="370"/>
      <c r="CC1273" s="370"/>
      <c r="CD1273" s="370"/>
      <c r="CE1273" s="370"/>
      <c r="CF1273" s="370"/>
      <c r="CW1273" s="513"/>
      <c r="DA1273" s="513"/>
      <c r="DE1273" s="338"/>
      <c r="GI1273" s="78">
        <v>0</v>
      </c>
      <c r="GL1273" s="78">
        <v>0</v>
      </c>
    </row>
    <row r="1274" spans="1:213" s="78" customFormat="1" ht="21.75" customHeight="1">
      <c r="A1274" s="339" t="s">
        <v>367</v>
      </c>
      <c r="B1274" s="338" t="s">
        <v>359</v>
      </c>
      <c r="C1274" s="338" t="s">
        <v>360</v>
      </c>
      <c r="D1274" s="178" t="s">
        <v>36</v>
      </c>
      <c r="E1274" s="274"/>
      <c r="F1274" s="274"/>
      <c r="G1274" s="825" t="s">
        <v>396</v>
      </c>
      <c r="H1274" s="704"/>
      <c r="I1274" s="166">
        <f t="shared" si="135"/>
        <v>0</v>
      </c>
      <c r="J1274" s="274"/>
      <c r="K1274" s="274"/>
      <c r="L1274" s="279">
        <v>45253</v>
      </c>
      <c r="M1274" s="279">
        <v>45288</v>
      </c>
      <c r="N1274" s="475" t="s">
        <v>45</v>
      </c>
      <c r="O1274" s="370"/>
      <c r="P1274" s="370"/>
      <c r="Q1274" s="370"/>
      <c r="R1274" s="370"/>
      <c r="S1274" s="370"/>
      <c r="T1274" s="370"/>
      <c r="U1274" s="370"/>
      <c r="V1274" s="370"/>
      <c r="W1274" s="370"/>
      <c r="X1274" s="370"/>
      <c r="Y1274" s="370"/>
      <c r="Z1274" s="370"/>
      <c r="AA1274" s="370"/>
      <c r="AB1274" s="370"/>
      <c r="AC1274" s="370"/>
      <c r="AD1274" s="370"/>
      <c r="AE1274" s="370"/>
      <c r="AF1274" s="370"/>
      <c r="AG1274" s="370"/>
      <c r="AH1274" s="370"/>
      <c r="AI1274" s="370"/>
      <c r="AJ1274" s="370"/>
      <c r="AK1274" s="370"/>
      <c r="AL1274" s="370"/>
      <c r="AM1274" s="370"/>
      <c r="AN1274" s="370"/>
      <c r="AO1274" s="370"/>
      <c r="AP1274" s="370"/>
      <c r="AQ1274" s="370"/>
      <c r="AR1274" s="370"/>
      <c r="AS1274" s="370"/>
      <c r="AT1274" s="370"/>
      <c r="AU1274" s="370"/>
      <c r="AV1274" s="370"/>
      <c r="AW1274" s="370"/>
      <c r="AX1274" s="370"/>
      <c r="AY1274" s="370"/>
      <c r="AZ1274" s="370"/>
      <c r="BA1274" s="370"/>
      <c r="BB1274" s="370"/>
      <c r="BC1274" s="370"/>
      <c r="BD1274" s="370"/>
      <c r="BE1274" s="370"/>
      <c r="BF1274" s="370"/>
      <c r="BG1274" s="370"/>
      <c r="BH1274" s="370"/>
      <c r="BI1274" s="370"/>
      <c r="BJ1274" s="370"/>
      <c r="BK1274" s="370"/>
      <c r="BL1274" s="370"/>
      <c r="BM1274" s="370"/>
      <c r="BN1274" s="370"/>
      <c r="BO1274" s="370"/>
      <c r="BP1274" s="370"/>
      <c r="BQ1274" s="370"/>
      <c r="BR1274" s="370"/>
      <c r="BS1274" s="370"/>
      <c r="BT1274" s="370"/>
      <c r="BU1274" s="370"/>
      <c r="BV1274" s="370"/>
      <c r="BW1274" s="370"/>
      <c r="BX1274" s="370"/>
      <c r="BY1274" s="370"/>
      <c r="BZ1274" s="370"/>
      <c r="CA1274" s="370"/>
      <c r="CB1274" s="370"/>
      <c r="CC1274" s="370"/>
      <c r="CD1274" s="370"/>
      <c r="CE1274" s="370"/>
      <c r="CF1274" s="370"/>
      <c r="CW1274" s="513"/>
      <c r="DA1274" s="513"/>
      <c r="DE1274" s="338"/>
      <c r="GI1274" s="78">
        <v>0</v>
      </c>
      <c r="GL1274" s="78">
        <v>0</v>
      </c>
    </row>
    <row r="1275" spans="1:213" s="78" customFormat="1" ht="21.75" customHeight="1">
      <c r="A1275" s="339" t="s">
        <v>367</v>
      </c>
      <c r="B1275" s="338" t="s">
        <v>349</v>
      </c>
      <c r="C1275" s="338" t="s">
        <v>350</v>
      </c>
      <c r="D1275" s="178" t="s">
        <v>36</v>
      </c>
      <c r="E1275" s="274"/>
      <c r="F1275" s="274"/>
      <c r="G1275" s="825" t="s">
        <v>396</v>
      </c>
      <c r="H1275" s="704"/>
      <c r="I1275" s="166">
        <f t="shared" si="135"/>
        <v>0</v>
      </c>
      <c r="J1275" s="274"/>
      <c r="K1275" s="274"/>
      <c r="L1275" s="279">
        <v>45253</v>
      </c>
      <c r="M1275" s="279">
        <v>45288</v>
      </c>
      <c r="N1275" s="475" t="s">
        <v>45</v>
      </c>
      <c r="O1275" s="370"/>
      <c r="P1275" s="370"/>
      <c r="Q1275" s="370"/>
      <c r="R1275" s="370"/>
      <c r="S1275" s="370"/>
      <c r="T1275" s="370"/>
      <c r="U1275" s="370"/>
      <c r="V1275" s="370"/>
      <c r="W1275" s="370"/>
      <c r="X1275" s="370"/>
      <c r="Y1275" s="370"/>
      <c r="Z1275" s="370"/>
      <c r="AA1275" s="370"/>
      <c r="AB1275" s="370"/>
      <c r="AC1275" s="370"/>
      <c r="AD1275" s="370"/>
      <c r="AE1275" s="370"/>
      <c r="AF1275" s="370"/>
      <c r="AG1275" s="370"/>
      <c r="AH1275" s="370"/>
      <c r="AI1275" s="370"/>
      <c r="AJ1275" s="370"/>
      <c r="AK1275" s="370"/>
      <c r="AL1275" s="370"/>
      <c r="AM1275" s="370"/>
      <c r="AN1275" s="370"/>
      <c r="AO1275" s="370"/>
      <c r="AP1275" s="370"/>
      <c r="AQ1275" s="370"/>
      <c r="AR1275" s="370"/>
      <c r="AS1275" s="370"/>
      <c r="AT1275" s="370"/>
      <c r="AU1275" s="370"/>
      <c r="AV1275" s="370"/>
      <c r="AW1275" s="370"/>
      <c r="AX1275" s="370"/>
      <c r="AY1275" s="370"/>
      <c r="AZ1275" s="370"/>
      <c r="BA1275" s="370"/>
      <c r="BB1275" s="370"/>
      <c r="BC1275" s="370"/>
      <c r="BD1275" s="370"/>
      <c r="BE1275" s="370"/>
      <c r="BF1275" s="370"/>
      <c r="BG1275" s="370"/>
      <c r="BH1275" s="370"/>
      <c r="BI1275" s="370"/>
      <c r="BJ1275" s="370"/>
      <c r="BK1275" s="370"/>
      <c r="BL1275" s="370"/>
      <c r="BM1275" s="370"/>
      <c r="BN1275" s="370"/>
      <c r="BO1275" s="370"/>
      <c r="BP1275" s="370"/>
      <c r="BQ1275" s="370"/>
      <c r="BR1275" s="370"/>
      <c r="BS1275" s="370"/>
      <c r="BT1275" s="370"/>
      <c r="BU1275" s="370"/>
      <c r="BV1275" s="370"/>
      <c r="BW1275" s="370"/>
      <c r="BX1275" s="370"/>
      <c r="BY1275" s="370"/>
      <c r="BZ1275" s="370"/>
      <c r="CA1275" s="370"/>
      <c r="CB1275" s="370"/>
      <c r="CC1275" s="370"/>
      <c r="CD1275" s="370"/>
      <c r="CE1275" s="370"/>
      <c r="CF1275" s="370"/>
      <c r="CW1275" s="513"/>
      <c r="DA1275" s="513"/>
      <c r="DE1275" s="338"/>
      <c r="GI1275" s="78">
        <v>0</v>
      </c>
      <c r="GL1275" s="78">
        <v>0</v>
      </c>
    </row>
    <row r="1276" spans="1:213" s="78" customFormat="1" ht="21.75" customHeight="1">
      <c r="A1276" s="339" t="s">
        <v>57</v>
      </c>
      <c r="B1276" s="274"/>
      <c r="C1276" s="274"/>
      <c r="D1276" s="274"/>
      <c r="E1276" s="274"/>
      <c r="F1276" s="274"/>
      <c r="G1276" s="274"/>
      <c r="H1276" s="704">
        <f>SUM(H1253:H1275)</f>
        <v>13100</v>
      </c>
      <c r="I1276" s="704">
        <f>SUM(I1253:I1275)</f>
        <v>13100</v>
      </c>
      <c r="J1276" s="274"/>
      <c r="K1276" s="274"/>
      <c r="L1276" s="274"/>
      <c r="M1276" s="274"/>
      <c r="N1276" s="274"/>
      <c r="O1276" s="274"/>
      <c r="P1276" s="370"/>
      <c r="Q1276" s="370"/>
      <c r="R1276" s="370"/>
      <c r="S1276" s="370"/>
      <c r="T1276" s="370"/>
      <c r="U1276" s="370"/>
      <c r="V1276" s="370"/>
      <c r="W1276" s="370"/>
      <c r="X1276" s="370"/>
      <c r="Y1276" s="370"/>
      <c r="Z1276" s="370"/>
      <c r="AA1276" s="370"/>
      <c r="AB1276" s="370"/>
      <c r="AC1276" s="370"/>
      <c r="AD1276" s="370"/>
      <c r="AE1276" s="370"/>
      <c r="AF1276" s="370"/>
      <c r="AG1276" s="370"/>
      <c r="AH1276" s="370"/>
      <c r="AI1276" s="370"/>
      <c r="AJ1276" s="370"/>
      <c r="AK1276" s="370"/>
      <c r="AL1276" s="370"/>
      <c r="AM1276" s="370"/>
      <c r="AN1276" s="370"/>
      <c r="AO1276" s="370"/>
      <c r="AP1276" s="370"/>
      <c r="AQ1276" s="370"/>
      <c r="AR1276" s="370"/>
      <c r="AS1276" s="370"/>
      <c r="AT1276" s="370"/>
      <c r="AU1276" s="370"/>
      <c r="AV1276" s="370"/>
      <c r="AW1276" s="370"/>
      <c r="AX1276" s="370"/>
      <c r="AY1276" s="370"/>
      <c r="AZ1276" s="370"/>
      <c r="BA1276" s="370"/>
      <c r="BB1276" s="370"/>
      <c r="BC1276" s="370"/>
      <c r="BD1276" s="370"/>
      <c r="BE1276" s="370"/>
      <c r="BF1276" s="370"/>
      <c r="BG1276" s="370"/>
      <c r="BH1276" s="370"/>
      <c r="BI1276" s="370"/>
      <c r="BJ1276" s="370"/>
      <c r="BK1276" s="370"/>
      <c r="BL1276" s="370"/>
      <c r="BM1276" s="370"/>
      <c r="BN1276" s="370"/>
      <c r="BO1276" s="370"/>
      <c r="BP1276" s="370"/>
      <c r="BQ1276" s="370"/>
      <c r="BR1276" s="370"/>
      <c r="BS1276" s="370"/>
      <c r="BT1276" s="370"/>
      <c r="BU1276" s="370"/>
      <c r="BV1276" s="370"/>
      <c r="BW1276" s="370"/>
      <c r="BX1276" s="370"/>
      <c r="BY1276" s="370"/>
      <c r="BZ1276" s="370"/>
      <c r="CA1276" s="370"/>
      <c r="CB1276" s="370"/>
      <c r="CC1276" s="370"/>
      <c r="CD1276" s="370"/>
      <c r="CE1276" s="370"/>
      <c r="CF1276" s="370"/>
      <c r="CW1276" s="513"/>
      <c r="DA1276" s="513"/>
      <c r="DE1276" s="338"/>
    </row>
    <row r="1277" spans="1:213" s="78" customFormat="1" ht="21.75" customHeight="1">
      <c r="A1277" s="339" t="s">
        <v>365</v>
      </c>
      <c r="B1277" s="449" t="s">
        <v>381</v>
      </c>
      <c r="C1277" s="338" t="s">
        <v>323</v>
      </c>
      <c r="D1277" s="178" t="s">
        <v>36</v>
      </c>
      <c r="E1277" s="274"/>
      <c r="F1277" s="274"/>
      <c r="G1277" s="274" t="s">
        <v>397</v>
      </c>
      <c r="H1277" s="704">
        <v>2300</v>
      </c>
      <c r="I1277" s="166">
        <f>SUM(CQ1277:HF1277)</f>
        <v>2300</v>
      </c>
      <c r="J1277" s="274"/>
      <c r="K1277" s="274"/>
      <c r="L1277" s="279">
        <v>45274</v>
      </c>
      <c r="M1277" s="279">
        <v>44944</v>
      </c>
      <c r="N1277" s="475" t="s">
        <v>398</v>
      </c>
      <c r="O1277" s="370"/>
      <c r="P1277" s="370"/>
      <c r="Q1277" s="370"/>
      <c r="R1277" s="370"/>
      <c r="S1277" s="370"/>
      <c r="T1277" s="370"/>
      <c r="U1277" s="370"/>
      <c r="V1277" s="370"/>
      <c r="W1277" s="370"/>
      <c r="X1277" s="370"/>
      <c r="Y1277" s="370"/>
      <c r="Z1277" s="370"/>
      <c r="AA1277" s="370"/>
      <c r="AB1277" s="370"/>
      <c r="AC1277" s="370"/>
      <c r="AD1277" s="370"/>
      <c r="AE1277" s="370"/>
      <c r="AF1277" s="370"/>
      <c r="AG1277" s="370"/>
      <c r="AH1277" s="370"/>
      <c r="AI1277" s="370"/>
      <c r="AJ1277" s="370"/>
      <c r="AK1277" s="370"/>
      <c r="AL1277" s="370"/>
      <c r="AM1277" s="370"/>
      <c r="AN1277" s="370"/>
      <c r="AO1277" s="370"/>
      <c r="AP1277" s="370"/>
      <c r="AQ1277" s="370"/>
      <c r="AR1277" s="370"/>
      <c r="AS1277" s="370"/>
      <c r="AT1277" s="370"/>
      <c r="AU1277" s="370"/>
      <c r="AV1277" s="370"/>
      <c r="AW1277" s="370"/>
      <c r="AX1277" s="370"/>
      <c r="AY1277" s="370"/>
      <c r="AZ1277" s="370"/>
      <c r="BA1277" s="370"/>
      <c r="BB1277" s="370"/>
      <c r="BC1277" s="370"/>
      <c r="BD1277" s="370"/>
      <c r="BE1277" s="370"/>
      <c r="BF1277" s="370"/>
      <c r="BG1277" s="370"/>
      <c r="BH1277" s="370"/>
      <c r="BI1277" s="370"/>
      <c r="BJ1277" s="370"/>
      <c r="BK1277" s="370"/>
      <c r="BL1277" s="370"/>
      <c r="BM1277" s="370"/>
      <c r="BN1277" s="370"/>
      <c r="BO1277" s="370"/>
      <c r="BP1277" s="370"/>
      <c r="BQ1277" s="370"/>
      <c r="BR1277" s="370"/>
      <c r="BS1277" s="370"/>
      <c r="BT1277" s="370"/>
      <c r="BU1277" s="370"/>
      <c r="BV1277" s="370"/>
      <c r="BW1277" s="370"/>
      <c r="BX1277" s="370"/>
      <c r="BY1277" s="370"/>
      <c r="BZ1277" s="370"/>
      <c r="CA1277" s="370"/>
      <c r="CB1277" s="370"/>
      <c r="CC1277" s="370"/>
      <c r="CD1277" s="370"/>
      <c r="CE1277" s="370"/>
      <c r="CF1277" s="370"/>
      <c r="CW1277" s="513"/>
      <c r="DA1277" s="513"/>
      <c r="DE1277" s="338"/>
      <c r="GN1277" s="78">
        <v>500</v>
      </c>
      <c r="GS1277" s="78">
        <v>500</v>
      </c>
      <c r="GW1277" s="78">
        <v>700</v>
      </c>
      <c r="GX1277" s="78">
        <v>600</v>
      </c>
      <c r="HE1277" s="78">
        <v>0</v>
      </c>
    </row>
    <row r="1278" spans="1:213" s="78" customFormat="1" ht="21.75" customHeight="1">
      <c r="A1278" s="339" t="s">
        <v>365</v>
      </c>
      <c r="B1278" s="449" t="s">
        <v>338</v>
      </c>
      <c r="C1278" s="338" t="s">
        <v>339</v>
      </c>
      <c r="D1278" s="178" t="s">
        <v>36</v>
      </c>
      <c r="E1278" s="274"/>
      <c r="F1278" s="274"/>
      <c r="G1278" s="274" t="s">
        <v>397</v>
      </c>
      <c r="H1278" s="704">
        <v>5000</v>
      </c>
      <c r="I1278" s="166">
        <f t="shared" ref="I1278:I1299" si="136">SUM(CQ1278:HF1278)</f>
        <v>5000</v>
      </c>
      <c r="J1278" s="274"/>
      <c r="K1278" s="274"/>
      <c r="L1278" s="279">
        <v>45274</v>
      </c>
      <c r="M1278" s="279">
        <v>44944</v>
      </c>
      <c r="N1278" s="475" t="s">
        <v>45</v>
      </c>
      <c r="O1278" s="370"/>
      <c r="P1278" s="370"/>
      <c r="Q1278" s="370"/>
      <c r="R1278" s="370"/>
      <c r="S1278" s="370"/>
      <c r="T1278" s="370"/>
      <c r="U1278" s="370"/>
      <c r="V1278" s="370"/>
      <c r="W1278" s="370"/>
      <c r="X1278" s="370"/>
      <c r="Y1278" s="370"/>
      <c r="Z1278" s="370"/>
      <c r="AA1278" s="370"/>
      <c r="AB1278" s="370"/>
      <c r="AC1278" s="370"/>
      <c r="AD1278" s="370"/>
      <c r="AE1278" s="370"/>
      <c r="AF1278" s="370"/>
      <c r="AG1278" s="370"/>
      <c r="AH1278" s="370"/>
      <c r="AI1278" s="370"/>
      <c r="AJ1278" s="370"/>
      <c r="AK1278" s="370"/>
      <c r="AL1278" s="370"/>
      <c r="AM1278" s="370"/>
      <c r="AN1278" s="370"/>
      <c r="AO1278" s="370"/>
      <c r="AP1278" s="370"/>
      <c r="AQ1278" s="370"/>
      <c r="AR1278" s="370"/>
      <c r="AS1278" s="370"/>
      <c r="AT1278" s="370"/>
      <c r="AU1278" s="370"/>
      <c r="AV1278" s="370"/>
      <c r="AW1278" s="370"/>
      <c r="AX1278" s="370"/>
      <c r="AY1278" s="370"/>
      <c r="AZ1278" s="370"/>
      <c r="BA1278" s="370"/>
      <c r="BB1278" s="370"/>
      <c r="BC1278" s="370"/>
      <c r="BD1278" s="370"/>
      <c r="BE1278" s="370"/>
      <c r="BF1278" s="370"/>
      <c r="BG1278" s="370"/>
      <c r="BH1278" s="370"/>
      <c r="BI1278" s="370"/>
      <c r="BJ1278" s="370"/>
      <c r="BK1278" s="370"/>
      <c r="BL1278" s="370"/>
      <c r="BM1278" s="370"/>
      <c r="BN1278" s="370"/>
      <c r="BO1278" s="370"/>
      <c r="BP1278" s="370"/>
      <c r="BQ1278" s="370"/>
      <c r="BR1278" s="370"/>
      <c r="BS1278" s="370"/>
      <c r="BT1278" s="370"/>
      <c r="BU1278" s="370"/>
      <c r="BV1278" s="370"/>
      <c r="BW1278" s="370"/>
      <c r="BX1278" s="370"/>
      <c r="BY1278" s="370"/>
      <c r="BZ1278" s="370"/>
      <c r="CA1278" s="370"/>
      <c r="CB1278" s="370"/>
      <c r="CC1278" s="370"/>
      <c r="CD1278" s="370"/>
      <c r="CE1278" s="370"/>
      <c r="CF1278" s="370"/>
      <c r="CW1278" s="513"/>
      <c r="DA1278" s="513"/>
      <c r="DE1278" s="338"/>
      <c r="GN1278" s="78">
        <v>1200</v>
      </c>
      <c r="GS1278" s="78">
        <v>800</v>
      </c>
      <c r="GW1278" s="78">
        <v>0</v>
      </c>
      <c r="GX1278" s="78">
        <v>1300</v>
      </c>
      <c r="HE1278" s="78">
        <v>1700</v>
      </c>
    </row>
    <row r="1279" spans="1:213" s="78" customFormat="1" ht="21.75" customHeight="1">
      <c r="A1279" s="339" t="s">
        <v>365</v>
      </c>
      <c r="B1279" s="449" t="s">
        <v>313</v>
      </c>
      <c r="C1279" s="338" t="s">
        <v>314</v>
      </c>
      <c r="D1279" s="178" t="s">
        <v>36</v>
      </c>
      <c r="E1279" s="274"/>
      <c r="F1279" s="274"/>
      <c r="G1279" s="274" t="s">
        <v>397</v>
      </c>
      <c r="H1279" s="704">
        <v>3000</v>
      </c>
      <c r="I1279" s="166">
        <f t="shared" si="136"/>
        <v>3000</v>
      </c>
      <c r="J1279" s="274"/>
      <c r="K1279" s="274"/>
      <c r="L1279" s="279">
        <v>45274</v>
      </c>
      <c r="M1279" s="279">
        <v>44944</v>
      </c>
      <c r="N1279" s="475" t="s">
        <v>45</v>
      </c>
      <c r="O1279" s="370"/>
      <c r="P1279" s="370"/>
      <c r="Q1279" s="370"/>
      <c r="R1279" s="370"/>
      <c r="S1279" s="370"/>
      <c r="T1279" s="370"/>
      <c r="U1279" s="370"/>
      <c r="V1279" s="370"/>
      <c r="W1279" s="370"/>
      <c r="X1279" s="370"/>
      <c r="Y1279" s="370"/>
      <c r="Z1279" s="370"/>
      <c r="AA1279" s="370"/>
      <c r="AB1279" s="370"/>
      <c r="AC1279" s="370"/>
      <c r="AD1279" s="370"/>
      <c r="AE1279" s="370"/>
      <c r="AF1279" s="370"/>
      <c r="AG1279" s="370"/>
      <c r="AH1279" s="370"/>
      <c r="AI1279" s="370"/>
      <c r="AJ1279" s="370"/>
      <c r="AK1279" s="370"/>
      <c r="AL1279" s="370"/>
      <c r="AM1279" s="370"/>
      <c r="AN1279" s="370"/>
      <c r="AO1279" s="370"/>
      <c r="AP1279" s="370"/>
      <c r="AQ1279" s="370"/>
      <c r="AR1279" s="370"/>
      <c r="AS1279" s="370"/>
      <c r="AT1279" s="370"/>
      <c r="AU1279" s="370"/>
      <c r="AV1279" s="370"/>
      <c r="AW1279" s="370"/>
      <c r="AX1279" s="370"/>
      <c r="AY1279" s="370"/>
      <c r="AZ1279" s="370"/>
      <c r="BA1279" s="370"/>
      <c r="BB1279" s="370"/>
      <c r="BC1279" s="370"/>
      <c r="BD1279" s="370"/>
      <c r="BE1279" s="370"/>
      <c r="BF1279" s="370"/>
      <c r="BG1279" s="370"/>
      <c r="BH1279" s="370"/>
      <c r="BI1279" s="370"/>
      <c r="BJ1279" s="370"/>
      <c r="BK1279" s="370"/>
      <c r="BL1279" s="370"/>
      <c r="BM1279" s="370"/>
      <c r="BN1279" s="370"/>
      <c r="BO1279" s="370"/>
      <c r="BP1279" s="370"/>
      <c r="BQ1279" s="370"/>
      <c r="BR1279" s="370"/>
      <c r="BS1279" s="370"/>
      <c r="BT1279" s="370"/>
      <c r="BU1279" s="370"/>
      <c r="BV1279" s="370"/>
      <c r="BW1279" s="370"/>
      <c r="BX1279" s="370"/>
      <c r="BY1279" s="370"/>
      <c r="BZ1279" s="370"/>
      <c r="CA1279" s="370"/>
      <c r="CB1279" s="370"/>
      <c r="CC1279" s="370"/>
      <c r="CD1279" s="370"/>
      <c r="CE1279" s="370"/>
      <c r="CF1279" s="370"/>
      <c r="CW1279" s="513"/>
      <c r="DA1279" s="513"/>
      <c r="DE1279" s="338"/>
      <c r="GN1279" s="78">
        <v>700</v>
      </c>
      <c r="GS1279" s="78">
        <v>700</v>
      </c>
      <c r="GW1279" s="78">
        <v>0</v>
      </c>
      <c r="GX1279" s="78">
        <v>800</v>
      </c>
      <c r="HE1279" s="78">
        <v>800</v>
      </c>
    </row>
    <row r="1280" spans="1:213" s="78" customFormat="1" ht="21.75" customHeight="1">
      <c r="A1280" s="339" t="s">
        <v>365</v>
      </c>
      <c r="B1280" s="449" t="s">
        <v>318</v>
      </c>
      <c r="C1280" s="338" t="s">
        <v>319</v>
      </c>
      <c r="D1280" s="178" t="s">
        <v>36</v>
      </c>
      <c r="E1280" s="274"/>
      <c r="F1280" s="274"/>
      <c r="G1280" s="274" t="s">
        <v>397</v>
      </c>
      <c r="H1280" s="704">
        <v>3500</v>
      </c>
      <c r="I1280" s="166">
        <f t="shared" si="136"/>
        <v>3500</v>
      </c>
      <c r="J1280" s="274"/>
      <c r="K1280" s="274"/>
      <c r="L1280" s="279">
        <v>45274</v>
      </c>
      <c r="M1280" s="279">
        <v>44944</v>
      </c>
      <c r="N1280" s="475" t="s">
        <v>45</v>
      </c>
      <c r="O1280" s="370"/>
      <c r="P1280" s="370"/>
      <c r="Q1280" s="370"/>
      <c r="R1280" s="370"/>
      <c r="S1280" s="370"/>
      <c r="T1280" s="370"/>
      <c r="U1280" s="370"/>
      <c r="V1280" s="370"/>
      <c r="W1280" s="370"/>
      <c r="X1280" s="370"/>
      <c r="Y1280" s="370"/>
      <c r="Z1280" s="370"/>
      <c r="AA1280" s="370"/>
      <c r="AB1280" s="370"/>
      <c r="AC1280" s="370"/>
      <c r="AD1280" s="370"/>
      <c r="AE1280" s="370"/>
      <c r="AF1280" s="370"/>
      <c r="AG1280" s="370"/>
      <c r="AH1280" s="370"/>
      <c r="AI1280" s="370"/>
      <c r="AJ1280" s="370"/>
      <c r="AK1280" s="370"/>
      <c r="AL1280" s="370"/>
      <c r="AM1280" s="370"/>
      <c r="AN1280" s="370"/>
      <c r="AO1280" s="370"/>
      <c r="AP1280" s="370"/>
      <c r="AQ1280" s="370"/>
      <c r="AR1280" s="370"/>
      <c r="AS1280" s="370"/>
      <c r="AT1280" s="370"/>
      <c r="AU1280" s="370"/>
      <c r="AV1280" s="370"/>
      <c r="AW1280" s="370"/>
      <c r="AX1280" s="370"/>
      <c r="AY1280" s="370"/>
      <c r="AZ1280" s="370"/>
      <c r="BA1280" s="370"/>
      <c r="BB1280" s="370"/>
      <c r="BC1280" s="370"/>
      <c r="BD1280" s="370"/>
      <c r="BE1280" s="370"/>
      <c r="BF1280" s="370"/>
      <c r="BG1280" s="370"/>
      <c r="BH1280" s="370"/>
      <c r="BI1280" s="370"/>
      <c r="BJ1280" s="370"/>
      <c r="BK1280" s="370"/>
      <c r="BL1280" s="370"/>
      <c r="BM1280" s="370"/>
      <c r="BN1280" s="370"/>
      <c r="BO1280" s="370"/>
      <c r="BP1280" s="370"/>
      <c r="BQ1280" s="370"/>
      <c r="BR1280" s="370"/>
      <c r="BS1280" s="370"/>
      <c r="BT1280" s="370"/>
      <c r="BU1280" s="370"/>
      <c r="BV1280" s="370"/>
      <c r="BW1280" s="370"/>
      <c r="BX1280" s="370"/>
      <c r="BY1280" s="370"/>
      <c r="BZ1280" s="370"/>
      <c r="CA1280" s="370"/>
      <c r="CB1280" s="370"/>
      <c r="CC1280" s="370"/>
      <c r="CD1280" s="370"/>
      <c r="CE1280" s="370"/>
      <c r="CF1280" s="370"/>
      <c r="CW1280" s="513"/>
      <c r="DA1280" s="513"/>
      <c r="DE1280" s="338"/>
      <c r="GN1280" s="78">
        <v>800</v>
      </c>
      <c r="GS1280" s="78">
        <v>800</v>
      </c>
      <c r="GW1280" s="78">
        <v>0</v>
      </c>
      <c r="GX1280" s="78">
        <v>1000</v>
      </c>
      <c r="HE1280" s="78">
        <v>900</v>
      </c>
    </row>
    <row r="1281" spans="1:235" s="78" customFormat="1" ht="21.75" customHeight="1">
      <c r="A1281" s="339" t="s">
        <v>365</v>
      </c>
      <c r="B1281" s="449" t="s">
        <v>320</v>
      </c>
      <c r="C1281" s="338" t="s">
        <v>321</v>
      </c>
      <c r="D1281" s="178" t="s">
        <v>36</v>
      </c>
      <c r="E1281" s="274"/>
      <c r="F1281" s="274"/>
      <c r="G1281" s="274" t="s">
        <v>397</v>
      </c>
      <c r="H1281" s="704">
        <v>1500</v>
      </c>
      <c r="I1281" s="166">
        <f t="shared" si="136"/>
        <v>1500</v>
      </c>
      <c r="J1281" s="274"/>
      <c r="K1281" s="274"/>
      <c r="L1281" s="279">
        <v>45274</v>
      </c>
      <c r="M1281" s="279">
        <v>44944</v>
      </c>
      <c r="N1281" s="475" t="s">
        <v>45</v>
      </c>
      <c r="O1281" s="370"/>
      <c r="P1281" s="370"/>
      <c r="Q1281" s="370"/>
      <c r="R1281" s="370"/>
      <c r="S1281" s="370"/>
      <c r="T1281" s="370"/>
      <c r="U1281" s="370"/>
      <c r="V1281" s="370"/>
      <c r="W1281" s="370"/>
      <c r="X1281" s="370"/>
      <c r="Y1281" s="370"/>
      <c r="Z1281" s="370"/>
      <c r="AA1281" s="370"/>
      <c r="AB1281" s="370"/>
      <c r="AC1281" s="370"/>
      <c r="AD1281" s="370"/>
      <c r="AE1281" s="370"/>
      <c r="AF1281" s="370"/>
      <c r="AG1281" s="370"/>
      <c r="AH1281" s="370"/>
      <c r="AI1281" s="370"/>
      <c r="AJ1281" s="370"/>
      <c r="AK1281" s="370"/>
      <c r="AL1281" s="370"/>
      <c r="AM1281" s="370"/>
      <c r="AN1281" s="370"/>
      <c r="AO1281" s="370"/>
      <c r="AP1281" s="370"/>
      <c r="AQ1281" s="370"/>
      <c r="AR1281" s="370"/>
      <c r="AS1281" s="370"/>
      <c r="AT1281" s="370"/>
      <c r="AU1281" s="370"/>
      <c r="AV1281" s="370"/>
      <c r="AW1281" s="370"/>
      <c r="AX1281" s="370"/>
      <c r="AY1281" s="370"/>
      <c r="AZ1281" s="370"/>
      <c r="BA1281" s="370"/>
      <c r="BB1281" s="370"/>
      <c r="BC1281" s="370"/>
      <c r="BD1281" s="370"/>
      <c r="BE1281" s="370"/>
      <c r="BF1281" s="370"/>
      <c r="BG1281" s="370"/>
      <c r="BH1281" s="370"/>
      <c r="BI1281" s="370"/>
      <c r="BJ1281" s="370"/>
      <c r="BK1281" s="370"/>
      <c r="BL1281" s="370"/>
      <c r="BM1281" s="370"/>
      <c r="BN1281" s="370"/>
      <c r="BO1281" s="370"/>
      <c r="BP1281" s="370"/>
      <c r="BQ1281" s="370"/>
      <c r="BR1281" s="370"/>
      <c r="BS1281" s="370"/>
      <c r="BT1281" s="370"/>
      <c r="BU1281" s="370"/>
      <c r="BV1281" s="370"/>
      <c r="BW1281" s="370"/>
      <c r="BX1281" s="370"/>
      <c r="BY1281" s="370"/>
      <c r="BZ1281" s="370"/>
      <c r="CA1281" s="370"/>
      <c r="CB1281" s="370"/>
      <c r="CC1281" s="370"/>
      <c r="CD1281" s="370"/>
      <c r="CE1281" s="370"/>
      <c r="CF1281" s="370"/>
      <c r="CW1281" s="513"/>
      <c r="DA1281" s="513"/>
      <c r="DE1281" s="338"/>
      <c r="GN1281" s="78">
        <v>300</v>
      </c>
      <c r="GS1281" s="78">
        <v>0</v>
      </c>
      <c r="GW1281" s="78">
        <v>0</v>
      </c>
      <c r="GX1281" s="78">
        <v>600</v>
      </c>
      <c r="HE1281" s="78">
        <v>600</v>
      </c>
    </row>
    <row r="1282" spans="1:235" s="78" customFormat="1" ht="21.75" customHeight="1">
      <c r="A1282" s="339" t="s">
        <v>365</v>
      </c>
      <c r="B1282" s="338" t="s">
        <v>382</v>
      </c>
      <c r="C1282" s="338" t="s">
        <v>317</v>
      </c>
      <c r="D1282" s="178" t="s">
        <v>36</v>
      </c>
      <c r="E1282" s="274"/>
      <c r="F1282" s="274"/>
      <c r="G1282" s="274" t="s">
        <v>397</v>
      </c>
      <c r="H1282" s="704">
        <v>1500</v>
      </c>
      <c r="I1282" s="166">
        <f t="shared" si="136"/>
        <v>1500</v>
      </c>
      <c r="J1282" s="274"/>
      <c r="K1282" s="274"/>
      <c r="L1282" s="279">
        <v>45274</v>
      </c>
      <c r="M1282" s="279">
        <v>44944</v>
      </c>
      <c r="N1282" s="475" t="s">
        <v>45</v>
      </c>
      <c r="O1282" s="370"/>
      <c r="P1282" s="370"/>
      <c r="Q1282" s="370"/>
      <c r="R1282" s="370"/>
      <c r="S1282" s="370"/>
      <c r="T1282" s="370"/>
      <c r="U1282" s="370"/>
      <c r="V1282" s="370"/>
      <c r="W1282" s="370"/>
      <c r="X1282" s="370"/>
      <c r="Y1282" s="370"/>
      <c r="Z1282" s="370"/>
      <c r="AA1282" s="370"/>
      <c r="AB1282" s="370"/>
      <c r="AC1282" s="370"/>
      <c r="AD1282" s="370"/>
      <c r="AE1282" s="370"/>
      <c r="AF1282" s="370"/>
      <c r="AG1282" s="370"/>
      <c r="AH1282" s="370"/>
      <c r="AI1282" s="370"/>
      <c r="AJ1282" s="370"/>
      <c r="AK1282" s="370"/>
      <c r="AL1282" s="370"/>
      <c r="AM1282" s="370"/>
      <c r="AN1282" s="370"/>
      <c r="AO1282" s="370"/>
      <c r="AP1282" s="370"/>
      <c r="AQ1282" s="370"/>
      <c r="AR1282" s="370"/>
      <c r="AS1282" s="370"/>
      <c r="AT1282" s="370"/>
      <c r="AU1282" s="370"/>
      <c r="AV1282" s="370"/>
      <c r="AW1282" s="370"/>
      <c r="AX1282" s="370"/>
      <c r="AY1282" s="370"/>
      <c r="AZ1282" s="370"/>
      <c r="BA1282" s="370"/>
      <c r="BB1282" s="370"/>
      <c r="BC1282" s="370"/>
      <c r="BD1282" s="370"/>
      <c r="BE1282" s="370"/>
      <c r="BF1282" s="370"/>
      <c r="BG1282" s="370"/>
      <c r="BH1282" s="370"/>
      <c r="BI1282" s="370"/>
      <c r="BJ1282" s="370"/>
      <c r="BK1282" s="370"/>
      <c r="BL1282" s="370"/>
      <c r="BM1282" s="370"/>
      <c r="BN1282" s="370"/>
      <c r="BO1282" s="370"/>
      <c r="BP1282" s="370"/>
      <c r="BQ1282" s="370"/>
      <c r="BR1282" s="370"/>
      <c r="BS1282" s="370"/>
      <c r="BT1282" s="370"/>
      <c r="BU1282" s="370"/>
      <c r="BV1282" s="370"/>
      <c r="BW1282" s="370"/>
      <c r="BX1282" s="370"/>
      <c r="BY1282" s="370"/>
      <c r="BZ1282" s="370"/>
      <c r="CA1282" s="370"/>
      <c r="CB1282" s="370"/>
      <c r="CC1282" s="370"/>
      <c r="CD1282" s="370"/>
      <c r="CE1282" s="370"/>
      <c r="CF1282" s="370"/>
      <c r="CW1282" s="513"/>
      <c r="DA1282" s="513"/>
      <c r="DE1282" s="338"/>
      <c r="GN1282" s="78">
        <v>300</v>
      </c>
      <c r="GS1282" s="78">
        <v>300</v>
      </c>
      <c r="GW1282" s="78">
        <v>500</v>
      </c>
      <c r="GX1282" s="78">
        <v>400</v>
      </c>
      <c r="HE1282" s="78">
        <v>0</v>
      </c>
    </row>
    <row r="1283" spans="1:235" s="78" customFormat="1" ht="21.75" customHeight="1">
      <c r="A1283" s="339" t="s">
        <v>365</v>
      </c>
      <c r="B1283" s="338" t="s">
        <v>324</v>
      </c>
      <c r="C1283" s="338" t="s">
        <v>325</v>
      </c>
      <c r="D1283" s="178" t="s">
        <v>36</v>
      </c>
      <c r="E1283" s="274"/>
      <c r="F1283" s="274"/>
      <c r="G1283" s="274" t="s">
        <v>397</v>
      </c>
      <c r="H1283" s="704">
        <v>1400</v>
      </c>
      <c r="I1283" s="166">
        <f t="shared" si="136"/>
        <v>1400</v>
      </c>
      <c r="J1283" s="274"/>
      <c r="K1283" s="274"/>
      <c r="L1283" s="279">
        <v>45274</v>
      </c>
      <c r="M1283" s="279">
        <v>44944</v>
      </c>
      <c r="N1283" s="475" t="s">
        <v>45</v>
      </c>
      <c r="O1283" s="370"/>
      <c r="P1283" s="370"/>
      <c r="Q1283" s="370"/>
      <c r="R1283" s="370"/>
      <c r="S1283" s="370"/>
      <c r="T1283" s="370"/>
      <c r="U1283" s="370"/>
      <c r="V1283" s="370"/>
      <c r="W1283" s="370"/>
      <c r="X1283" s="370"/>
      <c r="Y1283" s="370"/>
      <c r="Z1283" s="370"/>
      <c r="AA1283" s="370"/>
      <c r="AB1283" s="370"/>
      <c r="AC1283" s="370"/>
      <c r="AD1283" s="370"/>
      <c r="AE1283" s="370"/>
      <c r="AF1283" s="370"/>
      <c r="AG1283" s="370"/>
      <c r="AH1283" s="370"/>
      <c r="AI1283" s="370"/>
      <c r="AJ1283" s="370"/>
      <c r="AK1283" s="370"/>
      <c r="AL1283" s="370"/>
      <c r="AM1283" s="370"/>
      <c r="AN1283" s="370"/>
      <c r="AO1283" s="370"/>
      <c r="AP1283" s="370"/>
      <c r="AQ1283" s="370"/>
      <c r="AR1283" s="370"/>
      <c r="AS1283" s="370"/>
      <c r="AT1283" s="370"/>
      <c r="AU1283" s="370"/>
      <c r="AV1283" s="370"/>
      <c r="AW1283" s="370"/>
      <c r="AX1283" s="370"/>
      <c r="AY1283" s="370"/>
      <c r="AZ1283" s="370"/>
      <c r="BA1283" s="370"/>
      <c r="BB1283" s="370"/>
      <c r="BC1283" s="370"/>
      <c r="BD1283" s="370"/>
      <c r="BE1283" s="370"/>
      <c r="BF1283" s="370"/>
      <c r="BG1283" s="370"/>
      <c r="BH1283" s="370"/>
      <c r="BI1283" s="370"/>
      <c r="BJ1283" s="370"/>
      <c r="BK1283" s="370"/>
      <c r="BL1283" s="370"/>
      <c r="BM1283" s="370"/>
      <c r="BN1283" s="370"/>
      <c r="BO1283" s="370"/>
      <c r="BP1283" s="370"/>
      <c r="BQ1283" s="370"/>
      <c r="BR1283" s="370"/>
      <c r="BS1283" s="370"/>
      <c r="BT1283" s="370"/>
      <c r="BU1283" s="370"/>
      <c r="BV1283" s="370"/>
      <c r="BW1283" s="370"/>
      <c r="BX1283" s="370"/>
      <c r="BY1283" s="370"/>
      <c r="BZ1283" s="370"/>
      <c r="CA1283" s="370"/>
      <c r="CB1283" s="370"/>
      <c r="CC1283" s="370"/>
      <c r="CD1283" s="370"/>
      <c r="CE1283" s="370"/>
      <c r="CF1283" s="370"/>
      <c r="CW1283" s="513"/>
      <c r="DA1283" s="513"/>
      <c r="DE1283" s="338"/>
      <c r="GN1283" s="78">
        <v>300</v>
      </c>
      <c r="GS1283" s="78">
        <v>300</v>
      </c>
      <c r="GW1283" s="78">
        <v>400</v>
      </c>
      <c r="GX1283" s="78">
        <v>400</v>
      </c>
      <c r="HE1283" s="78">
        <v>0</v>
      </c>
    </row>
    <row r="1284" spans="1:235" s="78" customFormat="1" ht="21.75" customHeight="1">
      <c r="A1284" s="339" t="s">
        <v>365</v>
      </c>
      <c r="B1284" s="338" t="s">
        <v>326</v>
      </c>
      <c r="C1284" s="338" t="s">
        <v>327</v>
      </c>
      <c r="D1284" s="178" t="s">
        <v>36</v>
      </c>
      <c r="E1284" s="274"/>
      <c r="F1284" s="274"/>
      <c r="G1284" s="274" t="s">
        <v>397</v>
      </c>
      <c r="H1284" s="704">
        <v>700</v>
      </c>
      <c r="I1284" s="166">
        <f t="shared" si="136"/>
        <v>700</v>
      </c>
      <c r="J1284" s="274"/>
      <c r="K1284" s="274"/>
      <c r="L1284" s="279">
        <v>45274</v>
      </c>
      <c r="M1284" s="279">
        <v>44944</v>
      </c>
      <c r="N1284" s="475" t="s">
        <v>45</v>
      </c>
      <c r="O1284" s="370"/>
      <c r="P1284" s="370"/>
      <c r="Q1284" s="370"/>
      <c r="R1284" s="370"/>
      <c r="S1284" s="370"/>
      <c r="T1284" s="370"/>
      <c r="U1284" s="370"/>
      <c r="V1284" s="370"/>
      <c r="W1284" s="370"/>
      <c r="X1284" s="370"/>
      <c r="Y1284" s="370"/>
      <c r="Z1284" s="370"/>
      <c r="AA1284" s="370"/>
      <c r="AB1284" s="370"/>
      <c r="AC1284" s="370"/>
      <c r="AD1284" s="370"/>
      <c r="AE1284" s="370"/>
      <c r="AF1284" s="370"/>
      <c r="AG1284" s="370"/>
      <c r="AH1284" s="370"/>
      <c r="AI1284" s="370"/>
      <c r="AJ1284" s="370"/>
      <c r="AK1284" s="370"/>
      <c r="AL1284" s="370"/>
      <c r="AM1284" s="370"/>
      <c r="AN1284" s="370"/>
      <c r="AO1284" s="370"/>
      <c r="AP1284" s="370"/>
      <c r="AQ1284" s="370"/>
      <c r="AR1284" s="370"/>
      <c r="AS1284" s="370"/>
      <c r="AT1284" s="370"/>
      <c r="AU1284" s="370"/>
      <c r="AV1284" s="370"/>
      <c r="AW1284" s="370"/>
      <c r="AX1284" s="370"/>
      <c r="AY1284" s="370"/>
      <c r="AZ1284" s="370"/>
      <c r="BA1284" s="370"/>
      <c r="BB1284" s="370"/>
      <c r="BC1284" s="370"/>
      <c r="BD1284" s="370"/>
      <c r="BE1284" s="370"/>
      <c r="BF1284" s="370"/>
      <c r="BG1284" s="370"/>
      <c r="BH1284" s="370"/>
      <c r="BI1284" s="370"/>
      <c r="BJ1284" s="370"/>
      <c r="BK1284" s="370"/>
      <c r="BL1284" s="370"/>
      <c r="BM1284" s="370"/>
      <c r="BN1284" s="370"/>
      <c r="BO1284" s="370"/>
      <c r="BP1284" s="370"/>
      <c r="BQ1284" s="370"/>
      <c r="BR1284" s="370"/>
      <c r="BS1284" s="370"/>
      <c r="BT1284" s="370"/>
      <c r="BU1284" s="370"/>
      <c r="BV1284" s="370"/>
      <c r="BW1284" s="370"/>
      <c r="BX1284" s="370"/>
      <c r="BY1284" s="370"/>
      <c r="BZ1284" s="370"/>
      <c r="CA1284" s="370"/>
      <c r="CB1284" s="370"/>
      <c r="CC1284" s="370"/>
      <c r="CD1284" s="370"/>
      <c r="CE1284" s="370"/>
      <c r="CF1284" s="370"/>
      <c r="CW1284" s="513"/>
      <c r="DA1284" s="513"/>
      <c r="DE1284" s="338"/>
      <c r="GN1284" s="78">
        <v>100</v>
      </c>
      <c r="GS1284" s="78">
        <v>100</v>
      </c>
      <c r="GW1284" s="78">
        <v>300</v>
      </c>
      <c r="GX1284" s="78">
        <v>200</v>
      </c>
      <c r="HE1284" s="78">
        <v>0</v>
      </c>
    </row>
    <row r="1285" spans="1:235" s="78" customFormat="1" ht="21.75" customHeight="1">
      <c r="A1285" s="339" t="s">
        <v>365</v>
      </c>
      <c r="B1285" s="341" t="s">
        <v>393</v>
      </c>
      <c r="C1285" s="338" t="s">
        <v>329</v>
      </c>
      <c r="D1285" s="178" t="s">
        <v>36</v>
      </c>
      <c r="E1285" s="274"/>
      <c r="F1285" s="274"/>
      <c r="G1285" s="274" t="s">
        <v>397</v>
      </c>
      <c r="H1285" s="704">
        <v>5500</v>
      </c>
      <c r="I1285" s="166">
        <f t="shared" si="136"/>
        <v>5500</v>
      </c>
      <c r="J1285" s="274"/>
      <c r="K1285" s="274"/>
      <c r="L1285" s="279">
        <v>45274</v>
      </c>
      <c r="M1285" s="279">
        <v>44944</v>
      </c>
      <c r="N1285" s="475" t="s">
        <v>45</v>
      </c>
      <c r="O1285" s="370"/>
      <c r="P1285" s="370"/>
      <c r="Q1285" s="370"/>
      <c r="R1285" s="370"/>
      <c r="S1285" s="370"/>
      <c r="T1285" s="370"/>
      <c r="U1285" s="370"/>
      <c r="V1285" s="370"/>
      <c r="W1285" s="370"/>
      <c r="X1285" s="370"/>
      <c r="Y1285" s="370"/>
      <c r="Z1285" s="370"/>
      <c r="AA1285" s="370"/>
      <c r="AB1285" s="370"/>
      <c r="AC1285" s="370"/>
      <c r="AD1285" s="370"/>
      <c r="AE1285" s="370"/>
      <c r="AF1285" s="370"/>
      <c r="AG1285" s="370"/>
      <c r="AH1285" s="370"/>
      <c r="AI1285" s="370"/>
      <c r="AJ1285" s="370"/>
      <c r="AK1285" s="370"/>
      <c r="AL1285" s="370"/>
      <c r="AM1285" s="370"/>
      <c r="AN1285" s="370"/>
      <c r="AO1285" s="370"/>
      <c r="AP1285" s="370"/>
      <c r="AQ1285" s="370"/>
      <c r="AR1285" s="370"/>
      <c r="AS1285" s="370"/>
      <c r="AT1285" s="370"/>
      <c r="AU1285" s="370"/>
      <c r="AV1285" s="370"/>
      <c r="AW1285" s="370"/>
      <c r="AX1285" s="370"/>
      <c r="AY1285" s="370"/>
      <c r="AZ1285" s="370"/>
      <c r="BA1285" s="370"/>
      <c r="BB1285" s="370"/>
      <c r="BC1285" s="370"/>
      <c r="BD1285" s="370"/>
      <c r="BE1285" s="370"/>
      <c r="BF1285" s="370"/>
      <c r="BG1285" s="370"/>
      <c r="BH1285" s="370"/>
      <c r="BI1285" s="370"/>
      <c r="BJ1285" s="370"/>
      <c r="BK1285" s="370"/>
      <c r="BL1285" s="370"/>
      <c r="BM1285" s="370"/>
      <c r="BN1285" s="370"/>
      <c r="BO1285" s="370"/>
      <c r="BP1285" s="370"/>
      <c r="BQ1285" s="370"/>
      <c r="BR1285" s="370"/>
      <c r="BS1285" s="370"/>
      <c r="BT1285" s="370"/>
      <c r="BU1285" s="370"/>
      <c r="BV1285" s="370"/>
      <c r="BW1285" s="370"/>
      <c r="BX1285" s="370"/>
      <c r="BY1285" s="370"/>
      <c r="BZ1285" s="370"/>
      <c r="CA1285" s="370"/>
      <c r="CB1285" s="370"/>
      <c r="CC1285" s="370"/>
      <c r="CD1285" s="370"/>
      <c r="CE1285" s="370"/>
      <c r="CF1285" s="370"/>
      <c r="CW1285" s="513"/>
      <c r="DA1285" s="513"/>
      <c r="DE1285" s="338"/>
      <c r="GN1285" s="78">
        <v>1300</v>
      </c>
      <c r="GS1285" s="78">
        <v>1400</v>
      </c>
      <c r="GW1285" s="78">
        <v>1400</v>
      </c>
      <c r="GX1285" s="78">
        <v>1400</v>
      </c>
      <c r="HE1285" s="78">
        <v>0</v>
      </c>
    </row>
    <row r="1286" spans="1:235" s="78" customFormat="1" ht="21.75" customHeight="1">
      <c r="A1286" s="339" t="s">
        <v>365</v>
      </c>
      <c r="B1286" s="338" t="s">
        <v>383</v>
      </c>
      <c r="C1286" s="338" t="s">
        <v>331</v>
      </c>
      <c r="D1286" s="178" t="s">
        <v>36</v>
      </c>
      <c r="E1286" s="274"/>
      <c r="F1286" s="274"/>
      <c r="G1286" s="274" t="s">
        <v>397</v>
      </c>
      <c r="H1286" s="704">
        <v>2500</v>
      </c>
      <c r="I1286" s="166">
        <f t="shared" si="136"/>
        <v>2500</v>
      </c>
      <c r="J1286" s="274"/>
      <c r="K1286" s="274"/>
      <c r="L1286" s="279">
        <v>45274</v>
      </c>
      <c r="M1286" s="279">
        <v>44944</v>
      </c>
      <c r="N1286" s="475" t="s">
        <v>45</v>
      </c>
      <c r="O1286" s="370"/>
      <c r="P1286" s="370"/>
      <c r="Q1286" s="370"/>
      <c r="R1286" s="370"/>
      <c r="S1286" s="370"/>
      <c r="T1286" s="370"/>
      <c r="U1286" s="370"/>
      <c r="V1286" s="370"/>
      <c r="W1286" s="370"/>
      <c r="X1286" s="370"/>
      <c r="Y1286" s="370"/>
      <c r="Z1286" s="370"/>
      <c r="AA1286" s="370"/>
      <c r="AB1286" s="370"/>
      <c r="AC1286" s="370"/>
      <c r="AD1286" s="370"/>
      <c r="AE1286" s="370"/>
      <c r="AF1286" s="370"/>
      <c r="AG1286" s="370"/>
      <c r="AH1286" s="370"/>
      <c r="AI1286" s="370"/>
      <c r="AJ1286" s="370"/>
      <c r="AK1286" s="370"/>
      <c r="AL1286" s="370"/>
      <c r="AM1286" s="370"/>
      <c r="AN1286" s="370"/>
      <c r="AO1286" s="370"/>
      <c r="AP1286" s="370"/>
      <c r="AQ1286" s="370"/>
      <c r="AR1286" s="370"/>
      <c r="AS1286" s="370"/>
      <c r="AT1286" s="370"/>
      <c r="AU1286" s="370"/>
      <c r="AV1286" s="370"/>
      <c r="AW1286" s="370"/>
      <c r="AX1286" s="370"/>
      <c r="AY1286" s="370"/>
      <c r="AZ1286" s="370"/>
      <c r="BA1286" s="370"/>
      <c r="BB1286" s="370"/>
      <c r="BC1286" s="370"/>
      <c r="BD1286" s="370"/>
      <c r="BE1286" s="370"/>
      <c r="BF1286" s="370"/>
      <c r="BG1286" s="370"/>
      <c r="BH1286" s="370"/>
      <c r="BI1286" s="370"/>
      <c r="BJ1286" s="370"/>
      <c r="BK1286" s="370"/>
      <c r="BL1286" s="370"/>
      <c r="BM1286" s="370"/>
      <c r="BN1286" s="370"/>
      <c r="BO1286" s="370"/>
      <c r="BP1286" s="370"/>
      <c r="BQ1286" s="370"/>
      <c r="BR1286" s="370"/>
      <c r="BS1286" s="370"/>
      <c r="BT1286" s="370"/>
      <c r="BU1286" s="370"/>
      <c r="BV1286" s="370"/>
      <c r="BW1286" s="370"/>
      <c r="BX1286" s="370"/>
      <c r="BY1286" s="370"/>
      <c r="BZ1286" s="370"/>
      <c r="CA1286" s="370"/>
      <c r="CB1286" s="370"/>
      <c r="CC1286" s="370"/>
      <c r="CD1286" s="370"/>
      <c r="CE1286" s="370"/>
      <c r="CF1286" s="370"/>
      <c r="CW1286" s="513"/>
      <c r="DA1286" s="513"/>
      <c r="DE1286" s="338"/>
      <c r="GN1286" s="78">
        <v>600</v>
      </c>
      <c r="GS1286" s="78">
        <v>600</v>
      </c>
      <c r="GW1286" s="78">
        <v>600</v>
      </c>
      <c r="GX1286" s="78">
        <v>700</v>
      </c>
      <c r="HE1286" s="78">
        <v>0</v>
      </c>
    </row>
    <row r="1287" spans="1:235" s="78" customFormat="1" ht="21.75" customHeight="1">
      <c r="A1287" s="339" t="s">
        <v>365</v>
      </c>
      <c r="B1287" s="338" t="s">
        <v>384</v>
      </c>
      <c r="C1287" s="338" t="s">
        <v>333</v>
      </c>
      <c r="D1287" s="178" t="s">
        <v>36</v>
      </c>
      <c r="E1287" s="274"/>
      <c r="F1287" s="274"/>
      <c r="G1287" s="274" t="s">
        <v>397</v>
      </c>
      <c r="H1287" s="704">
        <v>1000</v>
      </c>
      <c r="I1287" s="166">
        <f t="shared" si="136"/>
        <v>1000</v>
      </c>
      <c r="J1287" s="274"/>
      <c r="K1287" s="274"/>
      <c r="L1287" s="279">
        <v>45274</v>
      </c>
      <c r="M1287" s="279">
        <v>44944</v>
      </c>
      <c r="N1287" s="475" t="s">
        <v>45</v>
      </c>
      <c r="O1287" s="370"/>
      <c r="P1287" s="370"/>
      <c r="Q1287" s="370"/>
      <c r="R1287" s="370"/>
      <c r="S1287" s="370"/>
      <c r="T1287" s="370"/>
      <c r="U1287" s="370"/>
      <c r="V1287" s="370"/>
      <c r="W1287" s="370"/>
      <c r="X1287" s="370"/>
      <c r="Y1287" s="370"/>
      <c r="Z1287" s="370"/>
      <c r="AA1287" s="370"/>
      <c r="AB1287" s="370"/>
      <c r="AC1287" s="370"/>
      <c r="AD1287" s="370"/>
      <c r="AE1287" s="370"/>
      <c r="AF1287" s="370"/>
      <c r="AG1287" s="370"/>
      <c r="AH1287" s="370"/>
      <c r="AI1287" s="370"/>
      <c r="AJ1287" s="370"/>
      <c r="AK1287" s="370"/>
      <c r="AL1287" s="370"/>
      <c r="AM1287" s="370"/>
      <c r="AN1287" s="370"/>
      <c r="AO1287" s="370"/>
      <c r="AP1287" s="370"/>
      <c r="AQ1287" s="370"/>
      <c r="AR1287" s="370"/>
      <c r="AS1287" s="370"/>
      <c r="AT1287" s="370"/>
      <c r="AU1287" s="370"/>
      <c r="AV1287" s="370"/>
      <c r="AW1287" s="370"/>
      <c r="AX1287" s="370"/>
      <c r="AY1287" s="370"/>
      <c r="AZ1287" s="370"/>
      <c r="BA1287" s="370"/>
      <c r="BB1287" s="370"/>
      <c r="BC1287" s="370"/>
      <c r="BD1287" s="370"/>
      <c r="BE1287" s="370"/>
      <c r="BF1287" s="370"/>
      <c r="BG1287" s="370"/>
      <c r="BH1287" s="370"/>
      <c r="BI1287" s="370"/>
      <c r="BJ1287" s="370"/>
      <c r="BK1287" s="370"/>
      <c r="BL1287" s="370"/>
      <c r="BM1287" s="370"/>
      <c r="BN1287" s="370"/>
      <c r="BO1287" s="370"/>
      <c r="BP1287" s="370"/>
      <c r="BQ1287" s="370"/>
      <c r="BR1287" s="370"/>
      <c r="BS1287" s="370"/>
      <c r="BT1287" s="370"/>
      <c r="BU1287" s="370"/>
      <c r="BV1287" s="370"/>
      <c r="BW1287" s="370"/>
      <c r="BX1287" s="370"/>
      <c r="BY1287" s="370"/>
      <c r="BZ1287" s="370"/>
      <c r="CA1287" s="370"/>
      <c r="CB1287" s="370"/>
      <c r="CC1287" s="370"/>
      <c r="CD1287" s="370"/>
      <c r="CE1287" s="370"/>
      <c r="CF1287" s="370"/>
      <c r="CW1287" s="513"/>
      <c r="DA1287" s="513"/>
      <c r="DE1287" s="338"/>
      <c r="GN1287" s="78">
        <v>300</v>
      </c>
      <c r="GS1287" s="78">
        <v>300</v>
      </c>
      <c r="GW1287" s="78">
        <v>200</v>
      </c>
      <c r="GX1287" s="78">
        <v>200</v>
      </c>
      <c r="HE1287" s="78">
        <v>0</v>
      </c>
    </row>
    <row r="1288" spans="1:235" s="78" customFormat="1" ht="21.75" customHeight="1">
      <c r="A1288" s="339" t="s">
        <v>365</v>
      </c>
      <c r="B1288" s="338" t="s">
        <v>334</v>
      </c>
      <c r="C1288" s="338" t="s">
        <v>335</v>
      </c>
      <c r="D1288" s="178" t="s">
        <v>36</v>
      </c>
      <c r="E1288" s="274"/>
      <c r="F1288" s="274"/>
      <c r="G1288" s="274" t="s">
        <v>397</v>
      </c>
      <c r="H1288" s="704">
        <v>1100</v>
      </c>
      <c r="I1288" s="166">
        <f t="shared" si="136"/>
        <v>1100</v>
      </c>
      <c r="J1288" s="274"/>
      <c r="K1288" s="274"/>
      <c r="L1288" s="279">
        <v>45274</v>
      </c>
      <c r="M1288" s="279">
        <v>44944</v>
      </c>
      <c r="N1288" s="475" t="s">
        <v>45</v>
      </c>
      <c r="O1288" s="370"/>
      <c r="P1288" s="370"/>
      <c r="Q1288" s="370"/>
      <c r="R1288" s="370"/>
      <c r="S1288" s="370"/>
      <c r="T1288" s="370"/>
      <c r="U1288" s="370"/>
      <c r="V1288" s="370"/>
      <c r="W1288" s="370"/>
      <c r="X1288" s="370"/>
      <c r="Y1288" s="370"/>
      <c r="Z1288" s="370"/>
      <c r="AA1288" s="370"/>
      <c r="AB1288" s="370"/>
      <c r="AC1288" s="370"/>
      <c r="AD1288" s="370"/>
      <c r="AE1288" s="370"/>
      <c r="AF1288" s="370"/>
      <c r="AG1288" s="370"/>
      <c r="AH1288" s="370"/>
      <c r="AI1288" s="370"/>
      <c r="AJ1288" s="370"/>
      <c r="AK1288" s="370"/>
      <c r="AL1288" s="370"/>
      <c r="AM1288" s="370"/>
      <c r="AN1288" s="370"/>
      <c r="AO1288" s="370"/>
      <c r="AP1288" s="370"/>
      <c r="AQ1288" s="370"/>
      <c r="AR1288" s="370"/>
      <c r="AS1288" s="370"/>
      <c r="AT1288" s="370"/>
      <c r="AU1288" s="370"/>
      <c r="AV1288" s="370"/>
      <c r="AW1288" s="370"/>
      <c r="AX1288" s="370"/>
      <c r="AY1288" s="370"/>
      <c r="AZ1288" s="370"/>
      <c r="BA1288" s="370"/>
      <c r="BB1288" s="370"/>
      <c r="BC1288" s="370"/>
      <c r="BD1288" s="370"/>
      <c r="BE1288" s="370"/>
      <c r="BF1288" s="370"/>
      <c r="BG1288" s="370"/>
      <c r="BH1288" s="370"/>
      <c r="BI1288" s="370"/>
      <c r="BJ1288" s="370"/>
      <c r="BK1288" s="370"/>
      <c r="BL1288" s="370"/>
      <c r="BM1288" s="370"/>
      <c r="BN1288" s="370"/>
      <c r="BO1288" s="370"/>
      <c r="BP1288" s="370"/>
      <c r="BQ1288" s="370"/>
      <c r="BR1288" s="370"/>
      <c r="BS1288" s="370"/>
      <c r="BT1288" s="370"/>
      <c r="BU1288" s="370"/>
      <c r="BV1288" s="370"/>
      <c r="BW1288" s="370"/>
      <c r="BX1288" s="370"/>
      <c r="BY1288" s="370"/>
      <c r="BZ1288" s="370"/>
      <c r="CA1288" s="370"/>
      <c r="CB1288" s="370"/>
      <c r="CC1288" s="370"/>
      <c r="CD1288" s="370"/>
      <c r="CE1288" s="370"/>
      <c r="CF1288" s="370"/>
      <c r="CW1288" s="513"/>
      <c r="DA1288" s="513"/>
      <c r="DE1288" s="338"/>
      <c r="GN1288" s="78">
        <v>300</v>
      </c>
      <c r="GS1288" s="78">
        <v>300</v>
      </c>
      <c r="GW1288" s="78">
        <v>300</v>
      </c>
      <c r="GX1288" s="78">
        <v>200</v>
      </c>
      <c r="HE1288" s="78">
        <v>0</v>
      </c>
    </row>
    <row r="1289" spans="1:235" s="78" customFormat="1" ht="21.75" customHeight="1">
      <c r="A1289" s="339" t="s">
        <v>365</v>
      </c>
      <c r="B1289" s="338" t="s">
        <v>336</v>
      </c>
      <c r="C1289" s="338" t="s">
        <v>337</v>
      </c>
      <c r="D1289" s="178" t="s">
        <v>36</v>
      </c>
      <c r="E1289" s="274"/>
      <c r="F1289" s="274"/>
      <c r="G1289" s="274" t="s">
        <v>397</v>
      </c>
      <c r="H1289" s="704">
        <v>600</v>
      </c>
      <c r="I1289" s="166">
        <f t="shared" si="136"/>
        <v>600</v>
      </c>
      <c r="J1289" s="274"/>
      <c r="K1289" s="274"/>
      <c r="L1289" s="279">
        <v>45274</v>
      </c>
      <c r="M1289" s="279">
        <v>44944</v>
      </c>
      <c r="N1289" s="475" t="s">
        <v>45</v>
      </c>
      <c r="O1289" s="370"/>
      <c r="P1289" s="370"/>
      <c r="Q1289" s="370"/>
      <c r="R1289" s="370"/>
      <c r="S1289" s="370"/>
      <c r="T1289" s="370"/>
      <c r="U1289" s="370"/>
      <c r="V1289" s="370"/>
      <c r="W1289" s="370"/>
      <c r="X1289" s="370"/>
      <c r="Y1289" s="370"/>
      <c r="Z1289" s="370"/>
      <c r="AA1289" s="370"/>
      <c r="AB1289" s="370"/>
      <c r="AC1289" s="370"/>
      <c r="AD1289" s="370"/>
      <c r="AE1289" s="370"/>
      <c r="AF1289" s="370"/>
      <c r="AG1289" s="370"/>
      <c r="AH1289" s="370"/>
      <c r="AI1289" s="370"/>
      <c r="AJ1289" s="370"/>
      <c r="AK1289" s="370"/>
      <c r="AL1289" s="370"/>
      <c r="AM1289" s="370"/>
      <c r="AN1289" s="370"/>
      <c r="AO1289" s="370"/>
      <c r="AP1289" s="370"/>
      <c r="AQ1289" s="370"/>
      <c r="AR1289" s="370"/>
      <c r="AS1289" s="370"/>
      <c r="AT1289" s="370"/>
      <c r="AU1289" s="370"/>
      <c r="AV1289" s="370"/>
      <c r="AW1289" s="370"/>
      <c r="AX1289" s="370"/>
      <c r="AY1289" s="370"/>
      <c r="AZ1289" s="370"/>
      <c r="BA1289" s="370"/>
      <c r="BB1289" s="370"/>
      <c r="BC1289" s="370"/>
      <c r="BD1289" s="370"/>
      <c r="BE1289" s="370"/>
      <c r="BF1289" s="370"/>
      <c r="BG1289" s="370"/>
      <c r="BH1289" s="370"/>
      <c r="BI1289" s="370"/>
      <c r="BJ1289" s="370"/>
      <c r="BK1289" s="370"/>
      <c r="BL1289" s="370"/>
      <c r="BM1289" s="370"/>
      <c r="BN1289" s="370"/>
      <c r="BO1289" s="370"/>
      <c r="BP1289" s="370"/>
      <c r="BQ1289" s="370"/>
      <c r="BR1289" s="370"/>
      <c r="BS1289" s="370"/>
      <c r="BT1289" s="370"/>
      <c r="BU1289" s="370"/>
      <c r="BV1289" s="370"/>
      <c r="BW1289" s="370"/>
      <c r="BX1289" s="370"/>
      <c r="BY1289" s="370"/>
      <c r="BZ1289" s="370"/>
      <c r="CA1289" s="370"/>
      <c r="CB1289" s="370"/>
      <c r="CC1289" s="370"/>
      <c r="CD1289" s="370"/>
      <c r="CE1289" s="370"/>
      <c r="CF1289" s="370"/>
      <c r="CW1289" s="513"/>
      <c r="DA1289" s="513"/>
      <c r="DE1289" s="338"/>
      <c r="GN1289" s="78">
        <v>100</v>
      </c>
      <c r="GS1289" s="78">
        <v>100</v>
      </c>
      <c r="GW1289" s="78">
        <v>200</v>
      </c>
      <c r="GX1289" s="78">
        <v>200</v>
      </c>
      <c r="HE1289" s="78">
        <v>0</v>
      </c>
    </row>
    <row r="1290" spans="1:235" s="78" customFormat="1" ht="21.75" customHeight="1">
      <c r="A1290" s="339" t="s">
        <v>367</v>
      </c>
      <c r="B1290" s="338" t="s">
        <v>353</v>
      </c>
      <c r="C1290" s="338" t="s">
        <v>352</v>
      </c>
      <c r="D1290" s="178" t="s">
        <v>36</v>
      </c>
      <c r="E1290" s="274"/>
      <c r="F1290" s="274"/>
      <c r="G1290" s="825" t="s">
        <v>399</v>
      </c>
      <c r="H1290" s="704">
        <v>5000</v>
      </c>
      <c r="I1290" s="166">
        <f t="shared" si="136"/>
        <v>4500</v>
      </c>
      <c r="J1290" s="274"/>
      <c r="K1290" s="274"/>
      <c r="L1290" s="279">
        <v>45274</v>
      </c>
      <c r="M1290" s="279">
        <v>44944</v>
      </c>
      <c r="N1290" s="475" t="s">
        <v>400</v>
      </c>
      <c r="O1290" s="370"/>
      <c r="P1290" s="370"/>
      <c r="Q1290" s="370"/>
      <c r="R1290" s="370"/>
      <c r="S1290" s="370"/>
      <c r="T1290" s="370"/>
      <c r="U1290" s="370"/>
      <c r="V1290" s="370"/>
      <c r="W1290" s="370"/>
      <c r="X1290" s="370"/>
      <c r="Y1290" s="370"/>
      <c r="Z1290" s="370"/>
      <c r="AA1290" s="370"/>
      <c r="AB1290" s="370"/>
      <c r="AC1290" s="370"/>
      <c r="AD1290" s="370"/>
      <c r="AE1290" s="370"/>
      <c r="AF1290" s="370"/>
      <c r="AG1290" s="370"/>
      <c r="AH1290" s="370"/>
      <c r="AI1290" s="370"/>
      <c r="AJ1290" s="370"/>
      <c r="AK1290" s="370"/>
      <c r="AL1290" s="370"/>
      <c r="AM1290" s="370"/>
      <c r="AN1290" s="370"/>
      <c r="AO1290" s="370"/>
      <c r="AP1290" s="370"/>
      <c r="AQ1290" s="370"/>
      <c r="AR1290" s="370"/>
      <c r="AS1290" s="370"/>
      <c r="AT1290" s="370"/>
      <c r="AU1290" s="370"/>
      <c r="AV1290" s="370"/>
      <c r="AW1290" s="370"/>
      <c r="AX1290" s="370"/>
      <c r="AY1290" s="370"/>
      <c r="AZ1290" s="370"/>
      <c r="BA1290" s="370"/>
      <c r="BB1290" s="370"/>
      <c r="BC1290" s="370"/>
      <c r="BD1290" s="370"/>
      <c r="BE1290" s="370"/>
      <c r="BF1290" s="370"/>
      <c r="BG1290" s="370"/>
      <c r="BH1290" s="370"/>
      <c r="BI1290" s="370"/>
      <c r="BJ1290" s="370"/>
      <c r="BK1290" s="370"/>
      <c r="BL1290" s="370"/>
      <c r="BM1290" s="370"/>
      <c r="BN1290" s="370"/>
      <c r="BO1290" s="370"/>
      <c r="BP1290" s="370"/>
      <c r="BQ1290" s="370"/>
      <c r="BR1290" s="370"/>
      <c r="BS1290" s="370"/>
      <c r="BT1290" s="370"/>
      <c r="BU1290" s="370"/>
      <c r="BV1290" s="370"/>
      <c r="BW1290" s="370"/>
      <c r="BX1290" s="370"/>
      <c r="BY1290" s="370"/>
      <c r="BZ1290" s="370"/>
      <c r="CA1290" s="370"/>
      <c r="CB1290" s="370"/>
      <c r="CC1290" s="370"/>
      <c r="CD1290" s="370"/>
      <c r="CE1290" s="370"/>
      <c r="CF1290" s="370"/>
      <c r="CW1290" s="513"/>
      <c r="DA1290" s="513"/>
      <c r="DE1290" s="338"/>
      <c r="GN1290" s="78">
        <v>600</v>
      </c>
      <c r="GS1290" s="78">
        <v>600</v>
      </c>
      <c r="GW1290" s="78">
        <v>600</v>
      </c>
      <c r="GX1290" s="78">
        <v>700</v>
      </c>
      <c r="HE1290" s="78">
        <v>2000</v>
      </c>
      <c r="IA1290" s="78">
        <v>500</v>
      </c>
    </row>
    <row r="1291" spans="1:235" s="78" customFormat="1" ht="21.75" customHeight="1">
      <c r="A1291" s="339" t="s">
        <v>367</v>
      </c>
      <c r="B1291" s="338" t="s">
        <v>58</v>
      </c>
      <c r="C1291" s="338" t="s">
        <v>59</v>
      </c>
      <c r="D1291" s="178" t="s">
        <v>36</v>
      </c>
      <c r="E1291" s="274"/>
      <c r="F1291" s="274"/>
      <c r="G1291" s="825" t="s">
        <v>399</v>
      </c>
      <c r="H1291" s="704">
        <v>7000</v>
      </c>
      <c r="I1291" s="166">
        <f t="shared" si="136"/>
        <v>7000</v>
      </c>
      <c r="J1291" s="274"/>
      <c r="K1291" s="274"/>
      <c r="L1291" s="279">
        <v>45274</v>
      </c>
      <c r="M1291" s="279">
        <v>44944</v>
      </c>
      <c r="N1291" s="475">
        <v>7000</v>
      </c>
      <c r="O1291" s="370"/>
      <c r="P1291" s="370"/>
      <c r="Q1291" s="370"/>
      <c r="R1291" s="370"/>
      <c r="S1291" s="370"/>
      <c r="T1291" s="370"/>
      <c r="U1291" s="370"/>
      <c r="V1291" s="370"/>
      <c r="W1291" s="370"/>
      <c r="X1291" s="370"/>
      <c r="Y1291" s="370"/>
      <c r="Z1291" s="370"/>
      <c r="AA1291" s="370"/>
      <c r="AB1291" s="370"/>
      <c r="AC1291" s="370"/>
      <c r="AD1291" s="370"/>
      <c r="AE1291" s="370"/>
      <c r="AF1291" s="370"/>
      <c r="AG1291" s="370"/>
      <c r="AH1291" s="370"/>
      <c r="AI1291" s="370"/>
      <c r="AJ1291" s="370"/>
      <c r="AK1291" s="370"/>
      <c r="AL1291" s="370"/>
      <c r="AM1291" s="370"/>
      <c r="AN1291" s="370"/>
      <c r="AO1291" s="370"/>
      <c r="AP1291" s="370"/>
      <c r="AQ1291" s="370"/>
      <c r="AR1291" s="370"/>
      <c r="AS1291" s="370"/>
      <c r="AT1291" s="370"/>
      <c r="AU1291" s="370"/>
      <c r="AV1291" s="370"/>
      <c r="AW1291" s="370"/>
      <c r="AX1291" s="370"/>
      <c r="AY1291" s="370"/>
      <c r="AZ1291" s="370"/>
      <c r="BA1291" s="370"/>
      <c r="BB1291" s="370"/>
      <c r="BC1291" s="370"/>
      <c r="BD1291" s="370"/>
      <c r="BE1291" s="370"/>
      <c r="BF1291" s="370"/>
      <c r="BG1291" s="370"/>
      <c r="BH1291" s="370"/>
      <c r="BI1291" s="370"/>
      <c r="BJ1291" s="370"/>
      <c r="BK1291" s="370"/>
      <c r="BL1291" s="370"/>
      <c r="BM1291" s="370"/>
      <c r="BN1291" s="370"/>
      <c r="BO1291" s="370"/>
      <c r="BP1291" s="370"/>
      <c r="BQ1291" s="370"/>
      <c r="BR1291" s="370"/>
      <c r="BS1291" s="370"/>
      <c r="BT1291" s="370"/>
      <c r="BU1291" s="370"/>
      <c r="BV1291" s="370"/>
      <c r="BW1291" s="370"/>
      <c r="BX1291" s="370"/>
      <c r="BY1291" s="370"/>
      <c r="BZ1291" s="370"/>
      <c r="CA1291" s="370"/>
      <c r="CB1291" s="370"/>
      <c r="CC1291" s="370"/>
      <c r="CD1291" s="370"/>
      <c r="CE1291" s="370"/>
      <c r="CF1291" s="370"/>
      <c r="CW1291" s="513"/>
      <c r="DA1291" s="513"/>
      <c r="DE1291" s="338"/>
      <c r="GN1291" s="78">
        <v>2000</v>
      </c>
      <c r="GS1291" s="78">
        <v>1500</v>
      </c>
      <c r="GW1291" s="78">
        <v>1500</v>
      </c>
      <c r="GX1291" s="78">
        <v>2000</v>
      </c>
      <c r="HE1291" s="78">
        <v>0</v>
      </c>
    </row>
    <row r="1292" spans="1:235" s="78" customFormat="1" ht="21.75" customHeight="1">
      <c r="A1292" s="339" t="s">
        <v>367</v>
      </c>
      <c r="B1292" s="338" t="s">
        <v>340</v>
      </c>
      <c r="C1292" s="338" t="s">
        <v>341</v>
      </c>
      <c r="D1292" s="178" t="s">
        <v>36</v>
      </c>
      <c r="E1292" s="274"/>
      <c r="F1292" s="274"/>
      <c r="G1292" s="825" t="s">
        <v>399</v>
      </c>
      <c r="H1292" s="704">
        <v>5500</v>
      </c>
      <c r="I1292" s="166">
        <f t="shared" si="136"/>
        <v>5500</v>
      </c>
      <c r="J1292" s="274"/>
      <c r="K1292" s="274"/>
      <c r="L1292" s="279">
        <v>45274</v>
      </c>
      <c r="M1292" s="279">
        <v>44944</v>
      </c>
      <c r="N1292" s="475">
        <v>5500</v>
      </c>
      <c r="O1292" s="370"/>
      <c r="P1292" s="370"/>
      <c r="Q1292" s="370"/>
      <c r="R1292" s="370"/>
      <c r="S1292" s="370"/>
      <c r="T1292" s="370"/>
      <c r="U1292" s="370"/>
      <c r="V1292" s="370"/>
      <c r="W1292" s="370"/>
      <c r="X1292" s="370"/>
      <c r="Y1292" s="370"/>
      <c r="Z1292" s="370"/>
      <c r="AA1292" s="370"/>
      <c r="AB1292" s="370"/>
      <c r="AC1292" s="370"/>
      <c r="AD1292" s="370"/>
      <c r="AE1292" s="370"/>
      <c r="AF1292" s="370"/>
      <c r="AG1292" s="370"/>
      <c r="AH1292" s="370"/>
      <c r="AI1292" s="370"/>
      <c r="AJ1292" s="370"/>
      <c r="AK1292" s="370"/>
      <c r="AL1292" s="370"/>
      <c r="AM1292" s="370"/>
      <c r="AN1292" s="370"/>
      <c r="AO1292" s="370"/>
      <c r="AP1292" s="370"/>
      <c r="AQ1292" s="370"/>
      <c r="AR1292" s="370"/>
      <c r="AS1292" s="370"/>
      <c r="AT1292" s="370"/>
      <c r="AU1292" s="370"/>
      <c r="AV1292" s="370"/>
      <c r="AW1292" s="370"/>
      <c r="AX1292" s="370"/>
      <c r="AY1292" s="370"/>
      <c r="AZ1292" s="370"/>
      <c r="BA1292" s="370"/>
      <c r="BB1292" s="370"/>
      <c r="BC1292" s="370"/>
      <c r="BD1292" s="370"/>
      <c r="BE1292" s="370"/>
      <c r="BF1292" s="370"/>
      <c r="BG1292" s="370"/>
      <c r="BH1292" s="370"/>
      <c r="BI1292" s="370"/>
      <c r="BJ1292" s="370"/>
      <c r="BK1292" s="370"/>
      <c r="BL1292" s="370"/>
      <c r="BM1292" s="370"/>
      <c r="BN1292" s="370"/>
      <c r="BO1292" s="370"/>
      <c r="BP1292" s="370"/>
      <c r="BQ1292" s="370"/>
      <c r="BR1292" s="370"/>
      <c r="BS1292" s="370"/>
      <c r="BT1292" s="370"/>
      <c r="BU1292" s="370"/>
      <c r="BV1292" s="370"/>
      <c r="BW1292" s="370"/>
      <c r="BX1292" s="370"/>
      <c r="BY1292" s="370"/>
      <c r="BZ1292" s="370"/>
      <c r="CA1292" s="370"/>
      <c r="CB1292" s="370"/>
      <c r="CC1292" s="370"/>
      <c r="CD1292" s="370"/>
      <c r="CE1292" s="370"/>
      <c r="CF1292" s="370"/>
      <c r="CW1292" s="513"/>
      <c r="DA1292" s="513"/>
      <c r="DE1292" s="338"/>
      <c r="GN1292" s="78">
        <v>1500</v>
      </c>
      <c r="GS1292" s="78">
        <v>1500</v>
      </c>
      <c r="GW1292" s="78">
        <v>1500</v>
      </c>
      <c r="GX1292" s="78">
        <v>1000</v>
      </c>
      <c r="HE1292" s="78">
        <v>0</v>
      </c>
    </row>
    <row r="1293" spans="1:235" s="78" customFormat="1" ht="21.75" customHeight="1">
      <c r="A1293" s="339" t="s">
        <v>367</v>
      </c>
      <c r="B1293" s="338" t="s">
        <v>356</v>
      </c>
      <c r="C1293" s="338" t="s">
        <v>355</v>
      </c>
      <c r="D1293" s="178" t="s">
        <v>36</v>
      </c>
      <c r="E1293" s="274"/>
      <c r="F1293" s="274"/>
      <c r="G1293" s="825" t="s">
        <v>399</v>
      </c>
      <c r="H1293" s="704">
        <v>3000</v>
      </c>
      <c r="I1293" s="166">
        <f t="shared" si="136"/>
        <v>3000</v>
      </c>
      <c r="J1293" s="274"/>
      <c r="K1293" s="274"/>
      <c r="L1293" s="279">
        <v>45274</v>
      </c>
      <c r="M1293" s="279">
        <v>44944</v>
      </c>
      <c r="N1293" s="475" t="s">
        <v>401</v>
      </c>
      <c r="O1293" s="370"/>
      <c r="P1293" s="370"/>
      <c r="Q1293" s="370"/>
      <c r="R1293" s="370"/>
      <c r="S1293" s="370"/>
      <c r="T1293" s="370"/>
      <c r="U1293" s="370"/>
      <c r="V1293" s="370"/>
      <c r="W1293" s="370"/>
      <c r="X1293" s="370"/>
      <c r="Y1293" s="370"/>
      <c r="Z1293" s="370"/>
      <c r="AA1293" s="370"/>
      <c r="AB1293" s="370"/>
      <c r="AC1293" s="370"/>
      <c r="AD1293" s="370"/>
      <c r="AE1293" s="370"/>
      <c r="AF1293" s="370"/>
      <c r="AG1293" s="370"/>
      <c r="AH1293" s="370"/>
      <c r="AI1293" s="370"/>
      <c r="AJ1293" s="370"/>
      <c r="AK1293" s="370"/>
      <c r="AL1293" s="370"/>
      <c r="AM1293" s="370"/>
      <c r="AN1293" s="370"/>
      <c r="AO1293" s="370"/>
      <c r="AP1293" s="370"/>
      <c r="AQ1293" s="370"/>
      <c r="AR1293" s="370"/>
      <c r="AS1293" s="370"/>
      <c r="AT1293" s="370"/>
      <c r="AU1293" s="370"/>
      <c r="AV1293" s="370"/>
      <c r="AW1293" s="370"/>
      <c r="AX1293" s="370"/>
      <c r="AY1293" s="370"/>
      <c r="AZ1293" s="370"/>
      <c r="BA1293" s="370"/>
      <c r="BB1293" s="370"/>
      <c r="BC1293" s="370"/>
      <c r="BD1293" s="370"/>
      <c r="BE1293" s="370"/>
      <c r="BF1293" s="370"/>
      <c r="BG1293" s="370"/>
      <c r="BH1293" s="370"/>
      <c r="BI1293" s="370"/>
      <c r="BJ1293" s="370"/>
      <c r="BK1293" s="370"/>
      <c r="BL1293" s="370"/>
      <c r="BM1293" s="370"/>
      <c r="BN1293" s="370"/>
      <c r="BO1293" s="370"/>
      <c r="BP1293" s="370"/>
      <c r="BQ1293" s="370"/>
      <c r="BR1293" s="370"/>
      <c r="BS1293" s="370"/>
      <c r="BT1293" s="370"/>
      <c r="BU1293" s="370"/>
      <c r="BV1293" s="370"/>
      <c r="BW1293" s="370"/>
      <c r="BX1293" s="370"/>
      <c r="BY1293" s="370"/>
      <c r="BZ1293" s="370"/>
      <c r="CA1293" s="370"/>
      <c r="CB1293" s="370"/>
      <c r="CC1293" s="370"/>
      <c r="CD1293" s="370"/>
      <c r="CE1293" s="370"/>
      <c r="CF1293" s="370"/>
      <c r="CW1293" s="513"/>
      <c r="DA1293" s="513"/>
      <c r="DE1293" s="338"/>
      <c r="GN1293" s="78">
        <v>300</v>
      </c>
      <c r="GS1293" s="78">
        <v>400</v>
      </c>
      <c r="GW1293" s="78">
        <v>400</v>
      </c>
      <c r="GX1293" s="78">
        <v>400</v>
      </c>
      <c r="HE1293" s="78">
        <v>1500</v>
      </c>
    </row>
    <row r="1294" spans="1:235" s="78" customFormat="1" ht="21.75" customHeight="1">
      <c r="A1294" s="339" t="s">
        <v>367</v>
      </c>
      <c r="B1294" s="338" t="s">
        <v>344</v>
      </c>
      <c r="C1294" s="338" t="s">
        <v>343</v>
      </c>
      <c r="D1294" s="178" t="s">
        <v>36</v>
      </c>
      <c r="E1294" s="274"/>
      <c r="F1294" s="274"/>
      <c r="G1294" s="825" t="s">
        <v>399</v>
      </c>
      <c r="H1294" s="704">
        <v>5000</v>
      </c>
      <c r="I1294" s="166">
        <f t="shared" si="136"/>
        <v>4500</v>
      </c>
      <c r="J1294" s="274"/>
      <c r="K1294" s="274"/>
      <c r="L1294" s="279">
        <v>45274</v>
      </c>
      <c r="M1294" s="279">
        <v>44944</v>
      </c>
      <c r="N1294" s="475" t="s">
        <v>378</v>
      </c>
      <c r="O1294" s="370"/>
      <c r="P1294" s="370"/>
      <c r="Q1294" s="370"/>
      <c r="R1294" s="370"/>
      <c r="S1294" s="370"/>
      <c r="T1294" s="370"/>
      <c r="U1294" s="370"/>
      <c r="V1294" s="370"/>
      <c r="W1294" s="370"/>
      <c r="X1294" s="370"/>
      <c r="Y1294" s="370"/>
      <c r="Z1294" s="370"/>
      <c r="AA1294" s="370"/>
      <c r="AB1294" s="370"/>
      <c r="AC1294" s="370"/>
      <c r="AD1294" s="370"/>
      <c r="AE1294" s="370"/>
      <c r="AF1294" s="370"/>
      <c r="AG1294" s="370"/>
      <c r="AH1294" s="370"/>
      <c r="AI1294" s="370"/>
      <c r="AJ1294" s="370"/>
      <c r="AK1294" s="370"/>
      <c r="AL1294" s="370"/>
      <c r="AM1294" s="370"/>
      <c r="AN1294" s="370"/>
      <c r="AO1294" s="370"/>
      <c r="AP1294" s="370"/>
      <c r="AQ1294" s="370"/>
      <c r="AR1294" s="370"/>
      <c r="AS1294" s="370"/>
      <c r="AT1294" s="370"/>
      <c r="AU1294" s="370"/>
      <c r="AV1294" s="370"/>
      <c r="AW1294" s="370"/>
      <c r="AX1294" s="370"/>
      <c r="AY1294" s="370"/>
      <c r="AZ1294" s="370"/>
      <c r="BA1294" s="370"/>
      <c r="BB1294" s="370"/>
      <c r="BC1294" s="370"/>
      <c r="BD1294" s="370"/>
      <c r="BE1294" s="370"/>
      <c r="BF1294" s="370"/>
      <c r="BG1294" s="370"/>
      <c r="BH1294" s="370"/>
      <c r="BI1294" s="370"/>
      <c r="BJ1294" s="370"/>
      <c r="BK1294" s="370"/>
      <c r="BL1294" s="370"/>
      <c r="BM1294" s="370"/>
      <c r="BN1294" s="370"/>
      <c r="BO1294" s="370"/>
      <c r="BP1294" s="370"/>
      <c r="BQ1294" s="370"/>
      <c r="BR1294" s="370"/>
      <c r="BS1294" s="370"/>
      <c r="BT1294" s="370"/>
      <c r="BU1294" s="370"/>
      <c r="BV1294" s="370"/>
      <c r="BW1294" s="370"/>
      <c r="BX1294" s="370"/>
      <c r="BY1294" s="370"/>
      <c r="BZ1294" s="370"/>
      <c r="CA1294" s="370"/>
      <c r="CB1294" s="370"/>
      <c r="CC1294" s="370"/>
      <c r="CD1294" s="370"/>
      <c r="CE1294" s="370"/>
      <c r="CF1294" s="370"/>
      <c r="CW1294" s="513"/>
      <c r="DA1294" s="513"/>
      <c r="DE1294" s="338"/>
      <c r="GN1294" s="78">
        <v>700</v>
      </c>
      <c r="GS1294" s="78">
        <v>800</v>
      </c>
      <c r="GW1294" s="78">
        <v>700</v>
      </c>
      <c r="GX1294" s="78">
        <v>800</v>
      </c>
      <c r="HE1294" s="78">
        <v>1500</v>
      </c>
      <c r="IA1294" s="78">
        <v>500</v>
      </c>
    </row>
    <row r="1295" spans="1:235" s="78" customFormat="1" ht="21.75" customHeight="1">
      <c r="A1295" s="339" t="s">
        <v>367</v>
      </c>
      <c r="B1295" s="338" t="s">
        <v>357</v>
      </c>
      <c r="C1295" s="338" t="s">
        <v>358</v>
      </c>
      <c r="D1295" s="178" t="s">
        <v>36</v>
      </c>
      <c r="E1295" s="274"/>
      <c r="F1295" s="274"/>
      <c r="G1295" s="825" t="s">
        <v>399</v>
      </c>
      <c r="H1295" s="704">
        <v>1000</v>
      </c>
      <c r="I1295" s="166">
        <f t="shared" si="136"/>
        <v>1000</v>
      </c>
      <c r="J1295" s="274"/>
      <c r="K1295" s="274"/>
      <c r="L1295" s="279">
        <v>45274</v>
      </c>
      <c r="M1295" s="279">
        <v>44944</v>
      </c>
      <c r="N1295" s="475">
        <v>1000</v>
      </c>
      <c r="O1295" s="370"/>
      <c r="P1295" s="370"/>
      <c r="Q1295" s="370"/>
      <c r="R1295" s="370"/>
      <c r="S1295" s="370"/>
      <c r="T1295" s="370"/>
      <c r="U1295" s="370"/>
      <c r="V1295" s="370"/>
      <c r="W1295" s="370"/>
      <c r="X1295" s="370"/>
      <c r="Y1295" s="370"/>
      <c r="Z1295" s="370"/>
      <c r="AA1295" s="370"/>
      <c r="AB1295" s="370"/>
      <c r="AC1295" s="370"/>
      <c r="AD1295" s="370"/>
      <c r="AE1295" s="370"/>
      <c r="AF1295" s="370"/>
      <c r="AG1295" s="370"/>
      <c r="AH1295" s="370"/>
      <c r="AI1295" s="370"/>
      <c r="AJ1295" s="370"/>
      <c r="AK1295" s="370"/>
      <c r="AL1295" s="370"/>
      <c r="AM1295" s="370"/>
      <c r="AN1295" s="370"/>
      <c r="AO1295" s="370"/>
      <c r="AP1295" s="370"/>
      <c r="AQ1295" s="370"/>
      <c r="AR1295" s="370"/>
      <c r="AS1295" s="370"/>
      <c r="AT1295" s="370"/>
      <c r="AU1295" s="370"/>
      <c r="AV1295" s="370"/>
      <c r="AW1295" s="370"/>
      <c r="AX1295" s="370"/>
      <c r="AY1295" s="370"/>
      <c r="AZ1295" s="370"/>
      <c r="BA1295" s="370"/>
      <c r="BB1295" s="370"/>
      <c r="BC1295" s="370"/>
      <c r="BD1295" s="370"/>
      <c r="BE1295" s="370"/>
      <c r="BF1295" s="370"/>
      <c r="BG1295" s="370"/>
      <c r="BH1295" s="370"/>
      <c r="BI1295" s="370"/>
      <c r="BJ1295" s="370"/>
      <c r="BK1295" s="370"/>
      <c r="BL1295" s="370"/>
      <c r="BM1295" s="370"/>
      <c r="BN1295" s="370"/>
      <c r="BO1295" s="370"/>
      <c r="BP1295" s="370"/>
      <c r="BQ1295" s="370"/>
      <c r="BR1295" s="370"/>
      <c r="BS1295" s="370"/>
      <c r="BT1295" s="370"/>
      <c r="BU1295" s="370"/>
      <c r="BV1295" s="370"/>
      <c r="BW1295" s="370"/>
      <c r="BX1295" s="370"/>
      <c r="BY1295" s="370"/>
      <c r="BZ1295" s="370"/>
      <c r="CA1295" s="370"/>
      <c r="CB1295" s="370"/>
      <c r="CC1295" s="370"/>
      <c r="CD1295" s="370"/>
      <c r="CE1295" s="370"/>
      <c r="CF1295" s="370"/>
      <c r="CW1295" s="513"/>
      <c r="DA1295" s="513"/>
      <c r="DE1295" s="338"/>
      <c r="GN1295" s="78">
        <v>200</v>
      </c>
      <c r="GS1295" s="78">
        <v>200</v>
      </c>
      <c r="GW1295" s="78">
        <v>300</v>
      </c>
      <c r="GX1295" s="78">
        <v>300</v>
      </c>
      <c r="HE1295" s="78">
        <v>0</v>
      </c>
    </row>
    <row r="1296" spans="1:235" s="78" customFormat="1" ht="21.75" customHeight="1">
      <c r="A1296" s="339" t="s">
        <v>367</v>
      </c>
      <c r="B1296" s="338" t="s">
        <v>345</v>
      </c>
      <c r="C1296" s="338" t="s">
        <v>346</v>
      </c>
      <c r="D1296" s="178" t="s">
        <v>36</v>
      </c>
      <c r="E1296" s="274"/>
      <c r="F1296" s="274"/>
      <c r="G1296" s="825" t="s">
        <v>399</v>
      </c>
      <c r="H1296" s="704">
        <v>3000</v>
      </c>
      <c r="I1296" s="166">
        <f t="shared" si="136"/>
        <v>3000</v>
      </c>
      <c r="J1296" s="274"/>
      <c r="K1296" s="274"/>
      <c r="L1296" s="279">
        <v>45274</v>
      </c>
      <c r="M1296" s="279">
        <v>44944</v>
      </c>
      <c r="N1296" s="475" t="s">
        <v>401</v>
      </c>
      <c r="O1296" s="370"/>
      <c r="P1296" s="370"/>
      <c r="Q1296" s="370"/>
      <c r="R1296" s="370"/>
      <c r="S1296" s="370"/>
      <c r="T1296" s="370"/>
      <c r="U1296" s="370"/>
      <c r="V1296" s="370"/>
      <c r="W1296" s="370"/>
      <c r="X1296" s="370"/>
      <c r="Y1296" s="370"/>
      <c r="Z1296" s="370"/>
      <c r="AA1296" s="370"/>
      <c r="AB1296" s="370"/>
      <c r="AC1296" s="370"/>
      <c r="AD1296" s="370"/>
      <c r="AE1296" s="370"/>
      <c r="AF1296" s="370"/>
      <c r="AG1296" s="370"/>
      <c r="AH1296" s="370"/>
      <c r="AI1296" s="370"/>
      <c r="AJ1296" s="370"/>
      <c r="AK1296" s="370"/>
      <c r="AL1296" s="370"/>
      <c r="AM1296" s="370"/>
      <c r="AN1296" s="370"/>
      <c r="AO1296" s="370"/>
      <c r="AP1296" s="370"/>
      <c r="AQ1296" s="370"/>
      <c r="AR1296" s="370"/>
      <c r="AS1296" s="370"/>
      <c r="AT1296" s="370"/>
      <c r="AU1296" s="370"/>
      <c r="AV1296" s="370"/>
      <c r="AW1296" s="370"/>
      <c r="AX1296" s="370"/>
      <c r="AY1296" s="370"/>
      <c r="AZ1296" s="370"/>
      <c r="BA1296" s="370"/>
      <c r="BB1296" s="370"/>
      <c r="BC1296" s="370"/>
      <c r="BD1296" s="370"/>
      <c r="BE1296" s="370"/>
      <c r="BF1296" s="370"/>
      <c r="BG1296" s="370"/>
      <c r="BH1296" s="370"/>
      <c r="BI1296" s="370"/>
      <c r="BJ1296" s="370"/>
      <c r="BK1296" s="370"/>
      <c r="BL1296" s="370"/>
      <c r="BM1296" s="370"/>
      <c r="BN1296" s="370"/>
      <c r="BO1296" s="370"/>
      <c r="BP1296" s="370"/>
      <c r="BQ1296" s="370"/>
      <c r="BR1296" s="370"/>
      <c r="BS1296" s="370"/>
      <c r="BT1296" s="370"/>
      <c r="BU1296" s="370"/>
      <c r="BV1296" s="370"/>
      <c r="BW1296" s="370"/>
      <c r="BX1296" s="370"/>
      <c r="BY1296" s="370"/>
      <c r="BZ1296" s="370"/>
      <c r="CA1296" s="370"/>
      <c r="CB1296" s="370"/>
      <c r="CC1296" s="370"/>
      <c r="CD1296" s="370"/>
      <c r="CE1296" s="370"/>
      <c r="CF1296" s="370"/>
      <c r="CW1296" s="513"/>
      <c r="DA1296" s="513"/>
      <c r="DE1296" s="338"/>
      <c r="GN1296" s="78">
        <v>300</v>
      </c>
      <c r="GS1296" s="78">
        <v>400</v>
      </c>
      <c r="GW1296" s="78">
        <v>400</v>
      </c>
      <c r="GX1296" s="78">
        <v>400</v>
      </c>
      <c r="HE1296" s="78">
        <v>1500</v>
      </c>
    </row>
    <row r="1297" spans="1:306" s="78" customFormat="1" ht="21.75" customHeight="1">
      <c r="A1297" s="339" t="s">
        <v>367</v>
      </c>
      <c r="B1297" s="338" t="s">
        <v>347</v>
      </c>
      <c r="C1297" s="338" t="s">
        <v>348</v>
      </c>
      <c r="D1297" s="178" t="s">
        <v>36</v>
      </c>
      <c r="E1297" s="274"/>
      <c r="F1297" s="274"/>
      <c r="G1297" s="825" t="s">
        <v>399</v>
      </c>
      <c r="H1297" s="704">
        <v>1000</v>
      </c>
      <c r="I1297" s="166">
        <f t="shared" si="136"/>
        <v>1000</v>
      </c>
      <c r="J1297" s="274"/>
      <c r="K1297" s="274"/>
      <c r="L1297" s="279">
        <v>45274</v>
      </c>
      <c r="M1297" s="279">
        <v>44944</v>
      </c>
      <c r="N1297" s="475">
        <v>1000</v>
      </c>
      <c r="O1297" s="370"/>
      <c r="P1297" s="370"/>
      <c r="Q1297" s="370"/>
      <c r="R1297" s="370"/>
      <c r="S1297" s="370"/>
      <c r="T1297" s="370"/>
      <c r="U1297" s="370"/>
      <c r="V1297" s="370"/>
      <c r="W1297" s="370"/>
      <c r="X1297" s="370"/>
      <c r="Y1297" s="370"/>
      <c r="Z1297" s="370"/>
      <c r="AA1297" s="370"/>
      <c r="AB1297" s="370"/>
      <c r="AC1297" s="370"/>
      <c r="AD1297" s="370"/>
      <c r="AE1297" s="370"/>
      <c r="AF1297" s="370"/>
      <c r="AG1297" s="370"/>
      <c r="AH1297" s="370"/>
      <c r="AI1297" s="370"/>
      <c r="AJ1297" s="370"/>
      <c r="AK1297" s="370"/>
      <c r="AL1297" s="370"/>
      <c r="AM1297" s="370"/>
      <c r="AN1297" s="370"/>
      <c r="AO1297" s="370"/>
      <c r="AP1297" s="370"/>
      <c r="AQ1297" s="370"/>
      <c r="AR1297" s="370"/>
      <c r="AS1297" s="370"/>
      <c r="AT1297" s="370"/>
      <c r="AU1297" s="370"/>
      <c r="AV1297" s="370"/>
      <c r="AW1297" s="370"/>
      <c r="AX1297" s="370"/>
      <c r="AY1297" s="370"/>
      <c r="AZ1297" s="370"/>
      <c r="BA1297" s="370"/>
      <c r="BB1297" s="370"/>
      <c r="BC1297" s="370"/>
      <c r="BD1297" s="370"/>
      <c r="BE1297" s="370"/>
      <c r="BF1297" s="370"/>
      <c r="BG1297" s="370"/>
      <c r="BH1297" s="370"/>
      <c r="BI1297" s="370"/>
      <c r="BJ1297" s="370"/>
      <c r="BK1297" s="370"/>
      <c r="BL1297" s="370"/>
      <c r="BM1297" s="370"/>
      <c r="BN1297" s="370"/>
      <c r="BO1297" s="370"/>
      <c r="BP1297" s="370"/>
      <c r="BQ1297" s="370"/>
      <c r="BR1297" s="370"/>
      <c r="BS1297" s="370"/>
      <c r="BT1297" s="370"/>
      <c r="BU1297" s="370"/>
      <c r="BV1297" s="370"/>
      <c r="BW1297" s="370"/>
      <c r="BX1297" s="370"/>
      <c r="BY1297" s="370"/>
      <c r="BZ1297" s="370"/>
      <c r="CA1297" s="370"/>
      <c r="CB1297" s="370"/>
      <c r="CC1297" s="370"/>
      <c r="CD1297" s="370"/>
      <c r="CE1297" s="370"/>
      <c r="CF1297" s="370"/>
      <c r="CW1297" s="513"/>
      <c r="DA1297" s="513"/>
      <c r="DE1297" s="338"/>
      <c r="GN1297" s="78">
        <v>200</v>
      </c>
      <c r="GS1297" s="78">
        <v>300</v>
      </c>
      <c r="GW1297" s="78">
        <v>300</v>
      </c>
      <c r="GX1297" s="78">
        <v>200</v>
      </c>
      <c r="HE1297" s="78">
        <v>0</v>
      </c>
    </row>
    <row r="1298" spans="1:306" s="78" customFormat="1" ht="21.75" customHeight="1">
      <c r="A1298" s="339" t="s">
        <v>367</v>
      </c>
      <c r="B1298" s="338" t="s">
        <v>359</v>
      </c>
      <c r="C1298" s="338" t="s">
        <v>360</v>
      </c>
      <c r="D1298" s="178" t="s">
        <v>36</v>
      </c>
      <c r="E1298" s="274"/>
      <c r="F1298" s="274"/>
      <c r="G1298" s="825" t="s">
        <v>399</v>
      </c>
      <c r="H1298" s="704">
        <v>2000</v>
      </c>
      <c r="I1298" s="166">
        <f t="shared" si="136"/>
        <v>2000</v>
      </c>
      <c r="J1298" s="274"/>
      <c r="K1298" s="274"/>
      <c r="L1298" s="279">
        <v>45274</v>
      </c>
      <c r="M1298" s="279">
        <v>44944</v>
      </c>
      <c r="N1298" s="475" t="s">
        <v>402</v>
      </c>
      <c r="O1298" s="370"/>
      <c r="P1298" s="370"/>
      <c r="Q1298" s="370"/>
      <c r="R1298" s="370"/>
      <c r="S1298" s="370"/>
      <c r="T1298" s="370"/>
      <c r="U1298" s="370"/>
      <c r="V1298" s="370"/>
      <c r="W1298" s="370"/>
      <c r="X1298" s="370"/>
      <c r="Y1298" s="370"/>
      <c r="Z1298" s="370"/>
      <c r="AA1298" s="370"/>
      <c r="AB1298" s="370"/>
      <c r="AC1298" s="370"/>
      <c r="AD1298" s="370"/>
      <c r="AE1298" s="370"/>
      <c r="AF1298" s="370"/>
      <c r="AG1298" s="370"/>
      <c r="AH1298" s="370"/>
      <c r="AI1298" s="370"/>
      <c r="AJ1298" s="370"/>
      <c r="AK1298" s="370"/>
      <c r="AL1298" s="370"/>
      <c r="AM1298" s="370"/>
      <c r="AN1298" s="370"/>
      <c r="AO1298" s="370"/>
      <c r="AP1298" s="370"/>
      <c r="AQ1298" s="370"/>
      <c r="AR1298" s="370"/>
      <c r="AS1298" s="370"/>
      <c r="AT1298" s="370"/>
      <c r="AU1298" s="370"/>
      <c r="AV1298" s="370"/>
      <c r="AW1298" s="370"/>
      <c r="AX1298" s="370"/>
      <c r="AY1298" s="370"/>
      <c r="AZ1298" s="370"/>
      <c r="BA1298" s="370"/>
      <c r="BB1298" s="370"/>
      <c r="BC1298" s="370"/>
      <c r="BD1298" s="370"/>
      <c r="BE1298" s="370"/>
      <c r="BF1298" s="370"/>
      <c r="BG1298" s="370"/>
      <c r="BH1298" s="370"/>
      <c r="BI1298" s="370"/>
      <c r="BJ1298" s="370"/>
      <c r="BK1298" s="370"/>
      <c r="BL1298" s="370"/>
      <c r="BM1298" s="370"/>
      <c r="BN1298" s="370"/>
      <c r="BO1298" s="370"/>
      <c r="BP1298" s="370"/>
      <c r="BQ1298" s="370"/>
      <c r="BR1298" s="370"/>
      <c r="BS1298" s="370"/>
      <c r="BT1298" s="370"/>
      <c r="BU1298" s="370"/>
      <c r="BV1298" s="370"/>
      <c r="BW1298" s="370"/>
      <c r="BX1298" s="370"/>
      <c r="BY1298" s="370"/>
      <c r="BZ1298" s="370"/>
      <c r="CA1298" s="370"/>
      <c r="CB1298" s="370"/>
      <c r="CC1298" s="370"/>
      <c r="CD1298" s="370"/>
      <c r="CE1298" s="370"/>
      <c r="CF1298" s="370"/>
      <c r="CW1298" s="513"/>
      <c r="DA1298" s="513"/>
      <c r="DE1298" s="338"/>
      <c r="GN1298" s="78">
        <v>200</v>
      </c>
      <c r="GS1298" s="78">
        <v>200</v>
      </c>
      <c r="GW1298" s="78">
        <v>300</v>
      </c>
      <c r="GX1298" s="78">
        <v>300</v>
      </c>
      <c r="HE1298" s="78">
        <v>1000</v>
      </c>
    </row>
    <row r="1299" spans="1:306" s="78" customFormat="1" ht="21.75" customHeight="1">
      <c r="A1299" s="339" t="s">
        <v>367</v>
      </c>
      <c r="B1299" s="338" t="s">
        <v>349</v>
      </c>
      <c r="C1299" s="338" t="s">
        <v>350</v>
      </c>
      <c r="D1299" s="178" t="s">
        <v>36</v>
      </c>
      <c r="E1299" s="274"/>
      <c r="F1299" s="274"/>
      <c r="G1299" s="825" t="s">
        <v>399</v>
      </c>
      <c r="H1299" s="704">
        <v>2000</v>
      </c>
      <c r="I1299" s="166">
        <f t="shared" si="136"/>
        <v>2000</v>
      </c>
      <c r="J1299" s="274"/>
      <c r="K1299" s="274"/>
      <c r="L1299" s="279">
        <v>45274</v>
      </c>
      <c r="M1299" s="279">
        <v>44944</v>
      </c>
      <c r="N1299" s="475" t="s">
        <v>402</v>
      </c>
      <c r="O1299" s="370"/>
      <c r="P1299" s="370"/>
      <c r="Q1299" s="370"/>
      <c r="R1299" s="370"/>
      <c r="S1299" s="370"/>
      <c r="T1299" s="370"/>
      <c r="U1299" s="370"/>
      <c r="V1299" s="370"/>
      <c r="W1299" s="370"/>
      <c r="X1299" s="370"/>
      <c r="Y1299" s="370"/>
      <c r="Z1299" s="370"/>
      <c r="AA1299" s="370"/>
      <c r="AB1299" s="370"/>
      <c r="AC1299" s="370"/>
      <c r="AD1299" s="370"/>
      <c r="AE1299" s="370"/>
      <c r="AF1299" s="370"/>
      <c r="AG1299" s="370"/>
      <c r="AH1299" s="370"/>
      <c r="AI1299" s="370"/>
      <c r="AJ1299" s="370"/>
      <c r="AK1299" s="370"/>
      <c r="AL1299" s="370"/>
      <c r="AM1299" s="370"/>
      <c r="AN1299" s="370"/>
      <c r="AO1299" s="370"/>
      <c r="AP1299" s="370"/>
      <c r="AQ1299" s="370"/>
      <c r="AR1299" s="370"/>
      <c r="AS1299" s="370"/>
      <c r="AT1299" s="370"/>
      <c r="AU1299" s="370"/>
      <c r="AV1299" s="370"/>
      <c r="AW1299" s="370"/>
      <c r="AX1299" s="370"/>
      <c r="AY1299" s="370"/>
      <c r="AZ1299" s="370"/>
      <c r="BA1299" s="370"/>
      <c r="BB1299" s="370"/>
      <c r="BC1299" s="370"/>
      <c r="BD1299" s="370"/>
      <c r="BE1299" s="370"/>
      <c r="BF1299" s="370"/>
      <c r="BG1299" s="370"/>
      <c r="BH1299" s="370"/>
      <c r="BI1299" s="370"/>
      <c r="BJ1299" s="370"/>
      <c r="BK1299" s="370"/>
      <c r="BL1299" s="370"/>
      <c r="BM1299" s="370"/>
      <c r="BN1299" s="370"/>
      <c r="BO1299" s="370"/>
      <c r="BP1299" s="370"/>
      <c r="BQ1299" s="370"/>
      <c r="BR1299" s="370"/>
      <c r="BS1299" s="370"/>
      <c r="BT1299" s="370"/>
      <c r="BU1299" s="370"/>
      <c r="BV1299" s="370"/>
      <c r="BW1299" s="370"/>
      <c r="BX1299" s="370"/>
      <c r="BY1299" s="370"/>
      <c r="BZ1299" s="370"/>
      <c r="CA1299" s="370"/>
      <c r="CB1299" s="370"/>
      <c r="CC1299" s="370"/>
      <c r="CD1299" s="370"/>
      <c r="CE1299" s="370"/>
      <c r="CF1299" s="370"/>
      <c r="CW1299" s="513"/>
      <c r="DA1299" s="513"/>
      <c r="DE1299" s="338"/>
      <c r="GN1299" s="78">
        <v>200</v>
      </c>
      <c r="GS1299" s="78">
        <v>300</v>
      </c>
      <c r="GW1299" s="78">
        <v>200</v>
      </c>
      <c r="GX1299" s="78">
        <v>300</v>
      </c>
      <c r="HE1299" s="78">
        <v>1000</v>
      </c>
    </row>
    <row r="1300" spans="1:306" s="78" customFormat="1" ht="21.75" customHeight="1">
      <c r="A1300" s="339" t="s">
        <v>57</v>
      </c>
      <c r="B1300" s="274"/>
      <c r="C1300" s="274"/>
      <c r="D1300" s="274"/>
      <c r="E1300" s="274"/>
      <c r="F1300" s="274"/>
      <c r="G1300" s="274"/>
      <c r="H1300" s="704">
        <f>SUM(H1277:H1299)</f>
        <v>64100</v>
      </c>
      <c r="I1300" s="704">
        <f>SUM(I1277:I1299)</f>
        <v>63100</v>
      </c>
      <c r="J1300" s="274"/>
      <c r="K1300" s="274"/>
      <c r="L1300" s="274"/>
      <c r="M1300" s="274"/>
      <c r="N1300" s="274"/>
      <c r="O1300" s="370"/>
      <c r="P1300" s="370"/>
      <c r="Q1300" s="370"/>
      <c r="R1300" s="370"/>
      <c r="S1300" s="370"/>
      <c r="T1300" s="370"/>
      <c r="U1300" s="370"/>
      <c r="V1300" s="370"/>
      <c r="W1300" s="370"/>
      <c r="X1300" s="370"/>
      <c r="Y1300" s="370"/>
      <c r="Z1300" s="370"/>
      <c r="AA1300" s="370"/>
      <c r="AB1300" s="370"/>
      <c r="AC1300" s="370"/>
      <c r="AD1300" s="370"/>
      <c r="AE1300" s="370"/>
      <c r="AF1300" s="370"/>
      <c r="AG1300" s="370"/>
      <c r="AH1300" s="370"/>
      <c r="AI1300" s="370"/>
      <c r="AJ1300" s="370"/>
      <c r="AK1300" s="370"/>
      <c r="AL1300" s="370"/>
      <c r="AM1300" s="370"/>
      <c r="AN1300" s="370"/>
      <c r="AO1300" s="370"/>
      <c r="AP1300" s="370"/>
      <c r="AQ1300" s="370"/>
      <c r="AR1300" s="370"/>
      <c r="AS1300" s="370"/>
      <c r="AT1300" s="370"/>
      <c r="AU1300" s="370"/>
      <c r="AV1300" s="370"/>
      <c r="AW1300" s="370"/>
      <c r="AX1300" s="370"/>
      <c r="AY1300" s="370"/>
      <c r="AZ1300" s="370"/>
      <c r="BA1300" s="370"/>
      <c r="BB1300" s="370"/>
      <c r="BC1300" s="370"/>
      <c r="BD1300" s="370"/>
      <c r="BE1300" s="370"/>
      <c r="BF1300" s="370"/>
      <c r="BG1300" s="370"/>
      <c r="BH1300" s="370"/>
      <c r="BI1300" s="370"/>
      <c r="BJ1300" s="370"/>
      <c r="BK1300" s="370"/>
      <c r="BL1300" s="370"/>
      <c r="BM1300" s="370"/>
      <c r="BN1300" s="370"/>
      <c r="BO1300" s="370"/>
      <c r="BP1300" s="370"/>
      <c r="BQ1300" s="370"/>
      <c r="BR1300" s="370"/>
      <c r="BS1300" s="370"/>
      <c r="BT1300" s="370"/>
      <c r="BU1300" s="370"/>
      <c r="BV1300" s="370"/>
      <c r="BW1300" s="370"/>
      <c r="BX1300" s="370"/>
      <c r="BY1300" s="370"/>
      <c r="BZ1300" s="370"/>
      <c r="CA1300" s="370"/>
      <c r="CB1300" s="370"/>
      <c r="CC1300" s="370"/>
      <c r="CD1300" s="370"/>
      <c r="CE1300" s="370"/>
      <c r="CF1300" s="370"/>
      <c r="CW1300" s="513"/>
      <c r="DA1300" s="513"/>
      <c r="DE1300" s="338"/>
    </row>
    <row r="1301" spans="1:306" s="78" customFormat="1" ht="21.75" customHeight="1">
      <c r="A1301" s="339" t="s">
        <v>365</v>
      </c>
      <c r="B1301" s="449" t="s">
        <v>381</v>
      </c>
      <c r="C1301" s="338" t="s">
        <v>323</v>
      </c>
      <c r="D1301" s="178" t="s">
        <v>36</v>
      </c>
      <c r="E1301" s="274"/>
      <c r="F1301" s="274"/>
      <c r="G1301" s="825" t="s">
        <v>403</v>
      </c>
      <c r="H1301" s="800">
        <v>6500</v>
      </c>
      <c r="I1301" s="166">
        <f>SUM(HL1301:KL1301)</f>
        <v>6500</v>
      </c>
      <c r="J1301" s="274"/>
      <c r="K1301" s="274"/>
      <c r="L1301" s="279">
        <v>45309</v>
      </c>
      <c r="M1301" s="279">
        <v>45343</v>
      </c>
      <c r="N1301" s="274"/>
      <c r="O1301" s="370"/>
      <c r="P1301" s="370"/>
      <c r="Q1301" s="370"/>
      <c r="R1301" s="370"/>
      <c r="S1301" s="370"/>
      <c r="T1301" s="370"/>
      <c r="U1301" s="370"/>
      <c r="V1301" s="370"/>
      <c r="W1301" s="370"/>
      <c r="X1301" s="370"/>
      <c r="Y1301" s="370"/>
      <c r="Z1301" s="370"/>
      <c r="AA1301" s="370"/>
      <c r="AB1301" s="370"/>
      <c r="AC1301" s="370"/>
      <c r="AD1301" s="370"/>
      <c r="AE1301" s="370"/>
      <c r="AF1301" s="370"/>
      <c r="AG1301" s="370"/>
      <c r="AH1301" s="370"/>
      <c r="AI1301" s="370"/>
      <c r="AJ1301" s="370"/>
      <c r="AK1301" s="370"/>
      <c r="AL1301" s="370"/>
      <c r="AM1301" s="370"/>
      <c r="AN1301" s="370"/>
      <c r="AO1301" s="370"/>
      <c r="AP1301" s="370"/>
      <c r="AQ1301" s="370"/>
      <c r="AR1301" s="370"/>
      <c r="AS1301" s="370"/>
      <c r="AT1301" s="370"/>
      <c r="AU1301" s="370"/>
      <c r="AV1301" s="370"/>
      <c r="AW1301" s="370"/>
      <c r="AX1301" s="370"/>
      <c r="AY1301" s="370"/>
      <c r="AZ1301" s="370"/>
      <c r="BA1301" s="370"/>
      <c r="BB1301" s="370"/>
      <c r="BC1301" s="370"/>
      <c r="BD1301" s="370"/>
      <c r="BE1301" s="370"/>
      <c r="BF1301" s="370"/>
      <c r="BG1301" s="370"/>
      <c r="BH1301" s="370"/>
      <c r="BI1301" s="370"/>
      <c r="BJ1301" s="370"/>
      <c r="BK1301" s="370"/>
      <c r="BL1301" s="370"/>
      <c r="BM1301" s="370"/>
      <c r="BN1301" s="370"/>
      <c r="BO1301" s="370"/>
      <c r="BP1301" s="370"/>
      <c r="BQ1301" s="370"/>
      <c r="BR1301" s="370"/>
      <c r="BS1301" s="370"/>
      <c r="BT1301" s="370"/>
      <c r="BU1301" s="370"/>
      <c r="BV1301" s="370"/>
      <c r="BW1301" s="370"/>
      <c r="BX1301" s="370"/>
      <c r="BY1301" s="370"/>
      <c r="BZ1301" s="370"/>
      <c r="CA1301" s="370"/>
      <c r="CB1301" s="370"/>
      <c r="CC1301" s="370"/>
      <c r="CD1301" s="370"/>
      <c r="CE1301" s="370"/>
      <c r="CF1301" s="370"/>
      <c r="CW1301" s="513"/>
      <c r="DA1301" s="513"/>
      <c r="DE1301" s="338"/>
      <c r="HL1301" s="800">
        <v>900</v>
      </c>
      <c r="HM1301" s="800"/>
      <c r="HZ1301" s="871">
        <v>500</v>
      </c>
      <c r="IH1301" s="871">
        <v>500</v>
      </c>
      <c r="IU1301" s="871">
        <v>900</v>
      </c>
      <c r="JB1301" s="871">
        <v>900</v>
      </c>
      <c r="JH1301" s="871">
        <v>500</v>
      </c>
      <c r="JI1301" s="871"/>
      <c r="JO1301" s="871">
        <v>500</v>
      </c>
      <c r="JP1301" s="871"/>
      <c r="JV1301" s="800"/>
      <c r="JW1301" s="871">
        <v>400</v>
      </c>
      <c r="KD1301" s="871">
        <v>400</v>
      </c>
      <c r="KK1301" s="871">
        <v>1000</v>
      </c>
      <c r="KT1301" s="871"/>
    </row>
    <row r="1302" spans="1:306" s="78" customFormat="1" ht="21.75" customHeight="1">
      <c r="A1302" s="339" t="s">
        <v>365</v>
      </c>
      <c r="B1302" s="449" t="s">
        <v>338</v>
      </c>
      <c r="C1302" s="338" t="s">
        <v>339</v>
      </c>
      <c r="D1302" s="178" t="s">
        <v>36</v>
      </c>
      <c r="E1302" s="274"/>
      <c r="F1302" s="274"/>
      <c r="G1302" s="825" t="s">
        <v>403</v>
      </c>
      <c r="H1302" s="800">
        <v>2500</v>
      </c>
      <c r="I1302" s="166">
        <f t="shared" ref="I1302:I1323" si="137">SUM(HL1302:KL1302)</f>
        <v>2500</v>
      </c>
      <c r="J1302" s="274"/>
      <c r="K1302" s="274"/>
      <c r="L1302" s="279">
        <v>45309</v>
      </c>
      <c r="M1302" s="279">
        <v>45343</v>
      </c>
      <c r="N1302" s="274"/>
      <c r="O1302" s="370"/>
      <c r="P1302" s="370"/>
      <c r="Q1302" s="370"/>
      <c r="R1302" s="370"/>
      <c r="S1302" s="370"/>
      <c r="T1302" s="370"/>
      <c r="U1302" s="370"/>
      <c r="V1302" s="370"/>
      <c r="W1302" s="370"/>
      <c r="X1302" s="370"/>
      <c r="Y1302" s="370"/>
      <c r="Z1302" s="370"/>
      <c r="AA1302" s="370"/>
      <c r="AB1302" s="370"/>
      <c r="AC1302" s="370"/>
      <c r="AD1302" s="370"/>
      <c r="AE1302" s="370"/>
      <c r="AF1302" s="370"/>
      <c r="AG1302" s="370"/>
      <c r="AH1302" s="370"/>
      <c r="AI1302" s="370"/>
      <c r="AJ1302" s="370"/>
      <c r="AK1302" s="370"/>
      <c r="AL1302" s="370"/>
      <c r="AM1302" s="370"/>
      <c r="AN1302" s="370"/>
      <c r="AO1302" s="370"/>
      <c r="AP1302" s="370"/>
      <c r="AQ1302" s="370"/>
      <c r="AR1302" s="370"/>
      <c r="AS1302" s="370"/>
      <c r="AT1302" s="370"/>
      <c r="AU1302" s="370"/>
      <c r="AV1302" s="370"/>
      <c r="AW1302" s="370"/>
      <c r="AX1302" s="370"/>
      <c r="AY1302" s="370"/>
      <c r="AZ1302" s="370"/>
      <c r="BA1302" s="370"/>
      <c r="BB1302" s="370"/>
      <c r="BC1302" s="370"/>
      <c r="BD1302" s="370"/>
      <c r="BE1302" s="370"/>
      <c r="BF1302" s="370"/>
      <c r="BG1302" s="370"/>
      <c r="BH1302" s="370"/>
      <c r="BI1302" s="370"/>
      <c r="BJ1302" s="370"/>
      <c r="BK1302" s="370"/>
      <c r="BL1302" s="370"/>
      <c r="BM1302" s="370"/>
      <c r="BN1302" s="370"/>
      <c r="BO1302" s="370"/>
      <c r="BP1302" s="370"/>
      <c r="BQ1302" s="370"/>
      <c r="BR1302" s="370"/>
      <c r="BS1302" s="370"/>
      <c r="BT1302" s="370"/>
      <c r="BU1302" s="370"/>
      <c r="BV1302" s="370"/>
      <c r="BW1302" s="370"/>
      <c r="BX1302" s="370"/>
      <c r="BY1302" s="370"/>
      <c r="BZ1302" s="370"/>
      <c r="CA1302" s="370"/>
      <c r="CB1302" s="370"/>
      <c r="CC1302" s="370"/>
      <c r="CD1302" s="370"/>
      <c r="CE1302" s="370"/>
      <c r="CF1302" s="370"/>
      <c r="CW1302" s="513"/>
      <c r="DA1302" s="513"/>
      <c r="DE1302" s="338"/>
      <c r="HL1302" s="800">
        <v>300</v>
      </c>
      <c r="HZ1302" s="800">
        <v>300</v>
      </c>
      <c r="IH1302" s="800">
        <v>100</v>
      </c>
      <c r="IU1302" s="800">
        <v>300</v>
      </c>
      <c r="JB1302" s="800">
        <v>500</v>
      </c>
      <c r="JH1302" s="871">
        <v>400</v>
      </c>
      <c r="JI1302" s="800"/>
      <c r="JO1302" s="871">
        <v>400</v>
      </c>
      <c r="JP1302" s="800"/>
      <c r="JV1302" s="800"/>
      <c r="JW1302" s="871">
        <v>0</v>
      </c>
      <c r="KD1302" s="871">
        <v>200</v>
      </c>
      <c r="KK1302" s="871">
        <v>0</v>
      </c>
      <c r="KT1302" s="800"/>
    </row>
    <row r="1303" spans="1:306" s="78" customFormat="1" ht="21.75" customHeight="1">
      <c r="A1303" s="339" t="s">
        <v>365</v>
      </c>
      <c r="B1303" s="798" t="s">
        <v>313</v>
      </c>
      <c r="C1303" s="338" t="s">
        <v>314</v>
      </c>
      <c r="D1303" s="178" t="s">
        <v>36</v>
      </c>
      <c r="E1303" s="274"/>
      <c r="F1303" s="274"/>
      <c r="G1303" s="825" t="s">
        <v>403</v>
      </c>
      <c r="H1303" s="800">
        <v>10000</v>
      </c>
      <c r="I1303" s="166">
        <f t="shared" si="137"/>
        <v>10000</v>
      </c>
      <c r="J1303" s="274"/>
      <c r="K1303" s="274"/>
      <c r="L1303" s="279">
        <v>45309</v>
      </c>
      <c r="M1303" s="279">
        <v>45343</v>
      </c>
      <c r="N1303" s="274"/>
      <c r="O1303" s="370"/>
      <c r="P1303" s="370"/>
      <c r="Q1303" s="370"/>
      <c r="R1303" s="370"/>
      <c r="S1303" s="370"/>
      <c r="T1303" s="370"/>
      <c r="U1303" s="370"/>
      <c r="V1303" s="370"/>
      <c r="W1303" s="370"/>
      <c r="X1303" s="370"/>
      <c r="Y1303" s="370"/>
      <c r="Z1303" s="370"/>
      <c r="AA1303" s="370"/>
      <c r="AB1303" s="370"/>
      <c r="AC1303" s="370"/>
      <c r="AD1303" s="370"/>
      <c r="AE1303" s="370"/>
      <c r="AF1303" s="370"/>
      <c r="AG1303" s="370"/>
      <c r="AH1303" s="370"/>
      <c r="AI1303" s="370"/>
      <c r="AJ1303" s="370"/>
      <c r="AK1303" s="370"/>
      <c r="AL1303" s="370"/>
      <c r="AM1303" s="370"/>
      <c r="AN1303" s="370"/>
      <c r="AO1303" s="370"/>
      <c r="AP1303" s="370"/>
      <c r="AQ1303" s="370"/>
      <c r="AR1303" s="370"/>
      <c r="AS1303" s="370"/>
      <c r="AT1303" s="370"/>
      <c r="AU1303" s="370"/>
      <c r="AV1303" s="370"/>
      <c r="AW1303" s="370"/>
      <c r="AX1303" s="370"/>
      <c r="AY1303" s="370"/>
      <c r="AZ1303" s="370"/>
      <c r="BA1303" s="370"/>
      <c r="BB1303" s="370"/>
      <c r="BC1303" s="370"/>
      <c r="BD1303" s="370"/>
      <c r="BE1303" s="370"/>
      <c r="BF1303" s="370"/>
      <c r="BG1303" s="370"/>
      <c r="BH1303" s="370"/>
      <c r="BI1303" s="370"/>
      <c r="BJ1303" s="370"/>
      <c r="BK1303" s="370"/>
      <c r="BL1303" s="370"/>
      <c r="BM1303" s="370"/>
      <c r="BN1303" s="370"/>
      <c r="BO1303" s="370"/>
      <c r="BP1303" s="370"/>
      <c r="BQ1303" s="370"/>
      <c r="BR1303" s="370"/>
      <c r="BS1303" s="370"/>
      <c r="BT1303" s="370"/>
      <c r="BU1303" s="370"/>
      <c r="BV1303" s="370"/>
      <c r="BW1303" s="370"/>
      <c r="BX1303" s="370"/>
      <c r="BY1303" s="370"/>
      <c r="BZ1303" s="370"/>
      <c r="CA1303" s="370"/>
      <c r="CB1303" s="370"/>
      <c r="CC1303" s="370"/>
      <c r="CD1303" s="370"/>
      <c r="CE1303" s="370"/>
      <c r="CF1303" s="370"/>
      <c r="CW1303" s="513"/>
      <c r="DA1303" s="513"/>
      <c r="DE1303" s="338"/>
      <c r="HL1303" s="800">
        <v>1400</v>
      </c>
      <c r="HZ1303" s="800">
        <v>300</v>
      </c>
      <c r="IH1303" s="800">
        <v>1400</v>
      </c>
      <c r="IU1303" s="800">
        <v>1400</v>
      </c>
      <c r="JB1303" s="800">
        <v>1000</v>
      </c>
      <c r="JH1303" s="871">
        <v>500</v>
      </c>
      <c r="JI1303" s="800"/>
      <c r="JO1303" s="871">
        <v>800</v>
      </c>
      <c r="JP1303" s="800"/>
      <c r="JV1303" s="800"/>
      <c r="JW1303" s="871">
        <v>1100</v>
      </c>
      <c r="KD1303" s="871">
        <v>800</v>
      </c>
      <c r="KK1303" s="871">
        <v>1300</v>
      </c>
      <c r="KT1303" s="800"/>
    </row>
    <row r="1304" spans="1:306" s="78" customFormat="1" ht="21.75" customHeight="1">
      <c r="A1304" s="339" t="s">
        <v>365</v>
      </c>
      <c r="B1304" s="449" t="s">
        <v>318</v>
      </c>
      <c r="C1304" s="338" t="s">
        <v>319</v>
      </c>
      <c r="D1304" s="178" t="s">
        <v>36</v>
      </c>
      <c r="E1304" s="274"/>
      <c r="F1304" s="274"/>
      <c r="G1304" s="825" t="s">
        <v>403</v>
      </c>
      <c r="H1304" s="800">
        <v>7500</v>
      </c>
      <c r="I1304" s="166">
        <f t="shared" si="137"/>
        <v>7500</v>
      </c>
      <c r="J1304" s="274"/>
      <c r="K1304" s="274"/>
      <c r="L1304" s="279">
        <v>45309</v>
      </c>
      <c r="M1304" s="279">
        <v>45343</v>
      </c>
      <c r="N1304" s="274"/>
      <c r="O1304" s="370"/>
      <c r="P1304" s="370"/>
      <c r="Q1304" s="370"/>
      <c r="R1304" s="370"/>
      <c r="S1304" s="370"/>
      <c r="T1304" s="370"/>
      <c r="U1304" s="370"/>
      <c r="V1304" s="370"/>
      <c r="W1304" s="370"/>
      <c r="X1304" s="370"/>
      <c r="Y1304" s="370"/>
      <c r="Z1304" s="370"/>
      <c r="AA1304" s="370"/>
      <c r="AB1304" s="370"/>
      <c r="AC1304" s="370"/>
      <c r="AD1304" s="370"/>
      <c r="AE1304" s="370"/>
      <c r="AF1304" s="370"/>
      <c r="AG1304" s="370"/>
      <c r="AH1304" s="370"/>
      <c r="AI1304" s="370"/>
      <c r="AJ1304" s="370"/>
      <c r="AK1304" s="370"/>
      <c r="AL1304" s="370"/>
      <c r="AM1304" s="370"/>
      <c r="AN1304" s="370"/>
      <c r="AO1304" s="370"/>
      <c r="AP1304" s="370"/>
      <c r="AQ1304" s="370"/>
      <c r="AR1304" s="370"/>
      <c r="AS1304" s="370"/>
      <c r="AT1304" s="370"/>
      <c r="AU1304" s="370"/>
      <c r="AV1304" s="370"/>
      <c r="AW1304" s="370"/>
      <c r="AX1304" s="370"/>
      <c r="AY1304" s="370"/>
      <c r="AZ1304" s="370"/>
      <c r="BA1304" s="370"/>
      <c r="BB1304" s="370"/>
      <c r="BC1304" s="370"/>
      <c r="BD1304" s="370"/>
      <c r="BE1304" s="370"/>
      <c r="BF1304" s="370"/>
      <c r="BG1304" s="370"/>
      <c r="BH1304" s="370"/>
      <c r="BI1304" s="370"/>
      <c r="BJ1304" s="370"/>
      <c r="BK1304" s="370"/>
      <c r="BL1304" s="370"/>
      <c r="BM1304" s="370"/>
      <c r="BN1304" s="370"/>
      <c r="BO1304" s="370"/>
      <c r="BP1304" s="370"/>
      <c r="BQ1304" s="370"/>
      <c r="BR1304" s="370"/>
      <c r="BS1304" s="370"/>
      <c r="BT1304" s="370"/>
      <c r="BU1304" s="370"/>
      <c r="BV1304" s="370"/>
      <c r="BW1304" s="370"/>
      <c r="BX1304" s="370"/>
      <c r="BY1304" s="370"/>
      <c r="BZ1304" s="370"/>
      <c r="CA1304" s="370"/>
      <c r="CB1304" s="370"/>
      <c r="CC1304" s="370"/>
      <c r="CD1304" s="370"/>
      <c r="CE1304" s="370"/>
      <c r="CF1304" s="370"/>
      <c r="CW1304" s="513"/>
      <c r="DA1304" s="513"/>
      <c r="DE1304" s="338"/>
      <c r="HL1304" s="800">
        <v>500</v>
      </c>
      <c r="HZ1304" s="800">
        <v>1000</v>
      </c>
      <c r="IH1304" s="800">
        <v>500</v>
      </c>
      <c r="IU1304" s="800">
        <v>1000</v>
      </c>
      <c r="JB1304" s="800">
        <v>1100</v>
      </c>
      <c r="JH1304" s="871">
        <v>500</v>
      </c>
      <c r="JI1304" s="800"/>
      <c r="JO1304" s="871">
        <v>1000</v>
      </c>
      <c r="JP1304" s="800"/>
      <c r="JV1304" s="800"/>
      <c r="JW1304" s="871">
        <v>500</v>
      </c>
      <c r="KD1304" s="871">
        <v>500</v>
      </c>
      <c r="KK1304" s="871">
        <v>900</v>
      </c>
      <c r="KT1304" s="800"/>
    </row>
    <row r="1305" spans="1:306" s="78" customFormat="1" ht="21.75" customHeight="1">
      <c r="A1305" s="339" t="s">
        <v>365</v>
      </c>
      <c r="B1305" s="449" t="s">
        <v>320</v>
      </c>
      <c r="C1305" s="338" t="s">
        <v>321</v>
      </c>
      <c r="D1305" s="178" t="s">
        <v>36</v>
      </c>
      <c r="E1305" s="274"/>
      <c r="F1305" s="274"/>
      <c r="G1305" s="825" t="s">
        <v>403</v>
      </c>
      <c r="H1305" s="800">
        <v>6000</v>
      </c>
      <c r="I1305" s="166">
        <f t="shared" si="137"/>
        <v>6000</v>
      </c>
      <c r="J1305" s="274"/>
      <c r="K1305" s="274"/>
      <c r="L1305" s="279">
        <v>45309</v>
      </c>
      <c r="M1305" s="279">
        <v>45343</v>
      </c>
      <c r="N1305" s="274"/>
      <c r="O1305" s="370"/>
      <c r="P1305" s="370"/>
      <c r="Q1305" s="370"/>
      <c r="R1305" s="370"/>
      <c r="S1305" s="370"/>
      <c r="T1305" s="370"/>
      <c r="U1305" s="370"/>
      <c r="V1305" s="370"/>
      <c r="W1305" s="370"/>
      <c r="X1305" s="370"/>
      <c r="Y1305" s="370"/>
      <c r="Z1305" s="370"/>
      <c r="AA1305" s="370"/>
      <c r="AB1305" s="370"/>
      <c r="AC1305" s="370"/>
      <c r="AD1305" s="370"/>
      <c r="AE1305" s="370"/>
      <c r="AF1305" s="370"/>
      <c r="AG1305" s="370"/>
      <c r="AH1305" s="370"/>
      <c r="AI1305" s="370"/>
      <c r="AJ1305" s="370"/>
      <c r="AK1305" s="370"/>
      <c r="AL1305" s="370"/>
      <c r="AM1305" s="370"/>
      <c r="AN1305" s="370"/>
      <c r="AO1305" s="370"/>
      <c r="AP1305" s="370"/>
      <c r="AQ1305" s="370"/>
      <c r="AR1305" s="370"/>
      <c r="AS1305" s="370"/>
      <c r="AT1305" s="370"/>
      <c r="AU1305" s="370"/>
      <c r="AV1305" s="370"/>
      <c r="AW1305" s="370"/>
      <c r="AX1305" s="370"/>
      <c r="AY1305" s="370"/>
      <c r="AZ1305" s="370"/>
      <c r="BA1305" s="370"/>
      <c r="BB1305" s="370"/>
      <c r="BC1305" s="370"/>
      <c r="BD1305" s="370"/>
      <c r="BE1305" s="370"/>
      <c r="BF1305" s="370"/>
      <c r="BG1305" s="370"/>
      <c r="BH1305" s="370"/>
      <c r="BI1305" s="370"/>
      <c r="BJ1305" s="370"/>
      <c r="BK1305" s="370"/>
      <c r="BL1305" s="370"/>
      <c r="BM1305" s="370"/>
      <c r="BN1305" s="370"/>
      <c r="BO1305" s="370"/>
      <c r="BP1305" s="370"/>
      <c r="BQ1305" s="370"/>
      <c r="BR1305" s="370"/>
      <c r="BS1305" s="370"/>
      <c r="BT1305" s="370"/>
      <c r="BU1305" s="370"/>
      <c r="BV1305" s="370"/>
      <c r="BW1305" s="370"/>
      <c r="BX1305" s="370"/>
      <c r="BY1305" s="370"/>
      <c r="BZ1305" s="370"/>
      <c r="CA1305" s="370"/>
      <c r="CB1305" s="370"/>
      <c r="CC1305" s="370"/>
      <c r="CD1305" s="370"/>
      <c r="CE1305" s="370"/>
      <c r="CF1305" s="370"/>
      <c r="CW1305" s="513"/>
      <c r="DA1305" s="513"/>
      <c r="DE1305" s="338"/>
      <c r="HL1305" s="304">
        <v>400</v>
      </c>
      <c r="HZ1305" s="800">
        <v>800</v>
      </c>
      <c r="IH1305" s="304">
        <v>400</v>
      </c>
      <c r="IU1305" s="800">
        <v>800</v>
      </c>
      <c r="JB1305" s="800">
        <v>900</v>
      </c>
      <c r="JH1305" s="871">
        <v>200</v>
      </c>
      <c r="JI1305" s="800"/>
      <c r="JO1305" s="871">
        <v>500</v>
      </c>
      <c r="JP1305" s="800"/>
      <c r="JV1305" s="800"/>
      <c r="JW1305" s="871">
        <v>900</v>
      </c>
      <c r="KD1305" s="871">
        <v>400</v>
      </c>
      <c r="KK1305" s="871">
        <v>700</v>
      </c>
      <c r="KT1305" s="800"/>
    </row>
    <row r="1306" spans="1:306" s="78" customFormat="1" ht="21.75" customHeight="1">
      <c r="A1306" s="339" t="s">
        <v>365</v>
      </c>
      <c r="B1306" s="338" t="s">
        <v>382</v>
      </c>
      <c r="C1306" s="338" t="s">
        <v>317</v>
      </c>
      <c r="D1306" s="178" t="s">
        <v>36</v>
      </c>
      <c r="E1306" s="274"/>
      <c r="F1306" s="274"/>
      <c r="G1306" s="825" t="s">
        <v>403</v>
      </c>
      <c r="H1306" s="800">
        <v>1500</v>
      </c>
      <c r="I1306" s="166">
        <f t="shared" si="137"/>
        <v>1500</v>
      </c>
      <c r="J1306" s="274"/>
      <c r="K1306" s="274"/>
      <c r="L1306" s="279">
        <v>45309</v>
      </c>
      <c r="M1306" s="279">
        <v>45343</v>
      </c>
      <c r="N1306" s="274"/>
      <c r="O1306" s="370"/>
      <c r="P1306" s="370"/>
      <c r="Q1306" s="370"/>
      <c r="R1306" s="370"/>
      <c r="S1306" s="370"/>
      <c r="T1306" s="370"/>
      <c r="U1306" s="370"/>
      <c r="V1306" s="370"/>
      <c r="W1306" s="370"/>
      <c r="X1306" s="370"/>
      <c r="Y1306" s="370"/>
      <c r="Z1306" s="370"/>
      <c r="AA1306" s="370"/>
      <c r="AB1306" s="370"/>
      <c r="AC1306" s="370"/>
      <c r="AD1306" s="370"/>
      <c r="AE1306" s="370"/>
      <c r="AF1306" s="370"/>
      <c r="AG1306" s="370"/>
      <c r="AH1306" s="370"/>
      <c r="AI1306" s="370"/>
      <c r="AJ1306" s="370"/>
      <c r="AK1306" s="370"/>
      <c r="AL1306" s="370"/>
      <c r="AM1306" s="370"/>
      <c r="AN1306" s="370"/>
      <c r="AO1306" s="370"/>
      <c r="AP1306" s="370"/>
      <c r="AQ1306" s="370"/>
      <c r="AR1306" s="370"/>
      <c r="AS1306" s="370"/>
      <c r="AT1306" s="370"/>
      <c r="AU1306" s="370"/>
      <c r="AV1306" s="370"/>
      <c r="AW1306" s="370"/>
      <c r="AX1306" s="370"/>
      <c r="AY1306" s="370"/>
      <c r="AZ1306" s="370"/>
      <c r="BA1306" s="370"/>
      <c r="BB1306" s="370"/>
      <c r="BC1306" s="370"/>
      <c r="BD1306" s="370"/>
      <c r="BE1306" s="370"/>
      <c r="BF1306" s="370"/>
      <c r="BG1306" s="370"/>
      <c r="BH1306" s="370"/>
      <c r="BI1306" s="370"/>
      <c r="BJ1306" s="370"/>
      <c r="BK1306" s="370"/>
      <c r="BL1306" s="370"/>
      <c r="BM1306" s="370"/>
      <c r="BN1306" s="370"/>
      <c r="BO1306" s="370"/>
      <c r="BP1306" s="370"/>
      <c r="BQ1306" s="370"/>
      <c r="BR1306" s="370"/>
      <c r="BS1306" s="370"/>
      <c r="BT1306" s="370"/>
      <c r="BU1306" s="370"/>
      <c r="BV1306" s="370"/>
      <c r="BW1306" s="370"/>
      <c r="BX1306" s="370"/>
      <c r="BY1306" s="370"/>
      <c r="BZ1306" s="370"/>
      <c r="CA1306" s="370"/>
      <c r="CB1306" s="370"/>
      <c r="CC1306" s="370"/>
      <c r="CD1306" s="370"/>
      <c r="CE1306" s="370"/>
      <c r="CF1306" s="370"/>
      <c r="CW1306" s="513"/>
      <c r="DA1306" s="513"/>
      <c r="DE1306" s="338"/>
      <c r="HL1306" s="800">
        <v>200</v>
      </c>
      <c r="HZ1306" s="800">
        <v>200</v>
      </c>
      <c r="IH1306" s="800">
        <v>200</v>
      </c>
      <c r="IU1306" s="800">
        <v>200</v>
      </c>
      <c r="JB1306" s="800">
        <v>200</v>
      </c>
      <c r="JH1306" s="871">
        <v>200</v>
      </c>
      <c r="JI1306" s="800"/>
      <c r="JO1306" s="871">
        <v>100</v>
      </c>
      <c r="JP1306" s="800"/>
      <c r="JV1306" s="800"/>
      <c r="JW1306" s="871">
        <v>100</v>
      </c>
      <c r="KD1306" s="871">
        <v>100</v>
      </c>
      <c r="KK1306" s="871">
        <v>0</v>
      </c>
      <c r="KT1306" s="800"/>
    </row>
    <row r="1307" spans="1:306" s="78" customFormat="1" ht="21.75" customHeight="1">
      <c r="A1307" s="339" t="s">
        <v>365</v>
      </c>
      <c r="B1307" s="338" t="s">
        <v>324</v>
      </c>
      <c r="C1307" s="338" t="s">
        <v>325</v>
      </c>
      <c r="D1307" s="178" t="s">
        <v>36</v>
      </c>
      <c r="E1307" s="274"/>
      <c r="F1307" s="274"/>
      <c r="G1307" s="825" t="s">
        <v>403</v>
      </c>
      <c r="H1307" s="800">
        <v>1500</v>
      </c>
      <c r="I1307" s="166">
        <f t="shared" si="137"/>
        <v>1500</v>
      </c>
      <c r="J1307" s="274"/>
      <c r="K1307" s="274"/>
      <c r="L1307" s="279">
        <v>45309</v>
      </c>
      <c r="M1307" s="279">
        <v>45343</v>
      </c>
      <c r="N1307" s="274"/>
      <c r="O1307" s="370"/>
      <c r="P1307" s="370"/>
      <c r="Q1307" s="370"/>
      <c r="R1307" s="370"/>
      <c r="S1307" s="370"/>
      <c r="T1307" s="370"/>
      <c r="U1307" s="370"/>
      <c r="V1307" s="370"/>
      <c r="W1307" s="370"/>
      <c r="X1307" s="370"/>
      <c r="Y1307" s="370"/>
      <c r="Z1307" s="370"/>
      <c r="AA1307" s="370"/>
      <c r="AB1307" s="370"/>
      <c r="AC1307" s="370"/>
      <c r="AD1307" s="370"/>
      <c r="AE1307" s="370"/>
      <c r="AF1307" s="370"/>
      <c r="AG1307" s="370"/>
      <c r="AH1307" s="370"/>
      <c r="AI1307" s="370"/>
      <c r="AJ1307" s="370"/>
      <c r="AK1307" s="370"/>
      <c r="AL1307" s="370"/>
      <c r="AM1307" s="370"/>
      <c r="AN1307" s="370"/>
      <c r="AO1307" s="370"/>
      <c r="AP1307" s="370"/>
      <c r="AQ1307" s="370"/>
      <c r="AR1307" s="370"/>
      <c r="AS1307" s="370"/>
      <c r="AT1307" s="370"/>
      <c r="AU1307" s="370"/>
      <c r="AV1307" s="370"/>
      <c r="AW1307" s="370"/>
      <c r="AX1307" s="370"/>
      <c r="AY1307" s="370"/>
      <c r="AZ1307" s="370"/>
      <c r="BA1307" s="370"/>
      <c r="BB1307" s="370"/>
      <c r="BC1307" s="370"/>
      <c r="BD1307" s="370"/>
      <c r="BE1307" s="370"/>
      <c r="BF1307" s="370"/>
      <c r="BG1307" s="370"/>
      <c r="BH1307" s="370"/>
      <c r="BI1307" s="370"/>
      <c r="BJ1307" s="370"/>
      <c r="BK1307" s="370"/>
      <c r="BL1307" s="370"/>
      <c r="BM1307" s="370"/>
      <c r="BN1307" s="370"/>
      <c r="BO1307" s="370"/>
      <c r="BP1307" s="370"/>
      <c r="BQ1307" s="370"/>
      <c r="BR1307" s="370"/>
      <c r="BS1307" s="370"/>
      <c r="BT1307" s="370"/>
      <c r="BU1307" s="370"/>
      <c r="BV1307" s="370"/>
      <c r="BW1307" s="370"/>
      <c r="BX1307" s="370"/>
      <c r="BY1307" s="370"/>
      <c r="BZ1307" s="370"/>
      <c r="CA1307" s="370"/>
      <c r="CB1307" s="370"/>
      <c r="CC1307" s="370"/>
      <c r="CD1307" s="370"/>
      <c r="CE1307" s="370"/>
      <c r="CF1307" s="370"/>
      <c r="CW1307" s="513"/>
      <c r="DA1307" s="513"/>
      <c r="DE1307" s="338"/>
      <c r="HL1307" s="800">
        <v>200</v>
      </c>
      <c r="HZ1307" s="800">
        <v>200</v>
      </c>
      <c r="IH1307" s="800">
        <v>200</v>
      </c>
      <c r="IU1307" s="800">
        <v>200</v>
      </c>
      <c r="JB1307" s="800">
        <v>200</v>
      </c>
      <c r="JH1307" s="871">
        <v>200</v>
      </c>
      <c r="JI1307" s="800"/>
      <c r="JO1307" s="871">
        <v>100</v>
      </c>
      <c r="JP1307" s="800"/>
      <c r="JV1307" s="800"/>
      <c r="JW1307" s="871">
        <v>100</v>
      </c>
      <c r="KD1307" s="871">
        <v>100</v>
      </c>
      <c r="KK1307" s="871">
        <v>0</v>
      </c>
      <c r="KT1307" s="800"/>
    </row>
    <row r="1308" spans="1:306" s="78" customFormat="1" ht="21.75" customHeight="1">
      <c r="A1308" s="339" t="s">
        <v>365</v>
      </c>
      <c r="B1308" s="338" t="s">
        <v>326</v>
      </c>
      <c r="C1308" s="338" t="s">
        <v>327</v>
      </c>
      <c r="D1308" s="178" t="s">
        <v>36</v>
      </c>
      <c r="E1308" s="274"/>
      <c r="F1308" s="274"/>
      <c r="G1308" s="825" t="s">
        <v>403</v>
      </c>
      <c r="H1308" s="800">
        <v>1500</v>
      </c>
      <c r="I1308" s="166">
        <f t="shared" si="137"/>
        <v>1500</v>
      </c>
      <c r="J1308" s="274"/>
      <c r="K1308" s="274"/>
      <c r="L1308" s="279">
        <v>45309</v>
      </c>
      <c r="M1308" s="279">
        <v>45343</v>
      </c>
      <c r="N1308" s="274"/>
      <c r="O1308" s="370"/>
      <c r="P1308" s="370"/>
      <c r="Q1308" s="370"/>
      <c r="R1308" s="370"/>
      <c r="S1308" s="370"/>
      <c r="T1308" s="370"/>
      <c r="U1308" s="370"/>
      <c r="V1308" s="370"/>
      <c r="W1308" s="370"/>
      <c r="X1308" s="370"/>
      <c r="Y1308" s="370"/>
      <c r="Z1308" s="370"/>
      <c r="AA1308" s="370"/>
      <c r="AB1308" s="370"/>
      <c r="AC1308" s="370"/>
      <c r="AD1308" s="370"/>
      <c r="AE1308" s="370"/>
      <c r="AF1308" s="370"/>
      <c r="AG1308" s="370"/>
      <c r="AH1308" s="370"/>
      <c r="AI1308" s="370"/>
      <c r="AJ1308" s="370"/>
      <c r="AK1308" s="370"/>
      <c r="AL1308" s="370"/>
      <c r="AM1308" s="370"/>
      <c r="AN1308" s="370"/>
      <c r="AO1308" s="370"/>
      <c r="AP1308" s="370"/>
      <c r="AQ1308" s="370"/>
      <c r="AR1308" s="370"/>
      <c r="AS1308" s="370"/>
      <c r="AT1308" s="370"/>
      <c r="AU1308" s="370"/>
      <c r="AV1308" s="370"/>
      <c r="AW1308" s="370"/>
      <c r="AX1308" s="370"/>
      <c r="AY1308" s="370"/>
      <c r="AZ1308" s="370"/>
      <c r="BA1308" s="370"/>
      <c r="BB1308" s="370"/>
      <c r="BC1308" s="370"/>
      <c r="BD1308" s="370"/>
      <c r="BE1308" s="370"/>
      <c r="BF1308" s="370"/>
      <c r="BG1308" s="370"/>
      <c r="BH1308" s="370"/>
      <c r="BI1308" s="370"/>
      <c r="BJ1308" s="370"/>
      <c r="BK1308" s="370"/>
      <c r="BL1308" s="370"/>
      <c r="BM1308" s="370"/>
      <c r="BN1308" s="370"/>
      <c r="BO1308" s="370"/>
      <c r="BP1308" s="370"/>
      <c r="BQ1308" s="370"/>
      <c r="BR1308" s="370"/>
      <c r="BS1308" s="370"/>
      <c r="BT1308" s="370"/>
      <c r="BU1308" s="370"/>
      <c r="BV1308" s="370"/>
      <c r="BW1308" s="370"/>
      <c r="BX1308" s="370"/>
      <c r="BY1308" s="370"/>
      <c r="BZ1308" s="370"/>
      <c r="CA1308" s="370"/>
      <c r="CB1308" s="370"/>
      <c r="CC1308" s="370"/>
      <c r="CD1308" s="370"/>
      <c r="CE1308" s="370"/>
      <c r="CF1308" s="370"/>
      <c r="CW1308" s="513"/>
      <c r="DA1308" s="513"/>
      <c r="DE1308" s="338"/>
      <c r="HL1308" s="800">
        <v>200</v>
      </c>
      <c r="HZ1308" s="800">
        <v>200</v>
      </c>
      <c r="IH1308" s="800">
        <v>200</v>
      </c>
      <c r="IU1308" s="800">
        <v>200</v>
      </c>
      <c r="JB1308" s="800">
        <v>200</v>
      </c>
      <c r="JH1308" s="871">
        <v>200</v>
      </c>
      <c r="JI1308" s="800"/>
      <c r="JO1308" s="871">
        <v>100</v>
      </c>
      <c r="JP1308" s="800"/>
      <c r="JV1308" s="800"/>
      <c r="JW1308" s="871">
        <v>100</v>
      </c>
      <c r="KD1308" s="871">
        <v>100</v>
      </c>
      <c r="KK1308" s="871">
        <v>0</v>
      </c>
      <c r="KT1308" s="800"/>
    </row>
    <row r="1309" spans="1:306" s="78" customFormat="1" ht="21.75" customHeight="1">
      <c r="A1309" s="339" t="s">
        <v>365</v>
      </c>
      <c r="B1309" s="799" t="s">
        <v>393</v>
      </c>
      <c r="C1309" s="338" t="s">
        <v>329</v>
      </c>
      <c r="D1309" s="178" t="s">
        <v>36</v>
      </c>
      <c r="E1309" s="274"/>
      <c r="F1309" s="274"/>
      <c r="G1309" s="825" t="s">
        <v>403</v>
      </c>
      <c r="H1309" s="800">
        <v>12000</v>
      </c>
      <c r="I1309" s="166">
        <f t="shared" si="137"/>
        <v>12000</v>
      </c>
      <c r="J1309" s="274"/>
      <c r="K1309" s="274"/>
      <c r="L1309" s="279">
        <v>45309</v>
      </c>
      <c r="M1309" s="279">
        <v>45343</v>
      </c>
      <c r="N1309" s="274"/>
      <c r="O1309" s="370"/>
      <c r="P1309" s="370"/>
      <c r="Q1309" s="370"/>
      <c r="R1309" s="370"/>
      <c r="S1309" s="370"/>
      <c r="T1309" s="370"/>
      <c r="U1309" s="370"/>
      <c r="V1309" s="370"/>
      <c r="W1309" s="370"/>
      <c r="X1309" s="370"/>
      <c r="Y1309" s="370"/>
      <c r="Z1309" s="370"/>
      <c r="AA1309" s="370"/>
      <c r="AB1309" s="370"/>
      <c r="AC1309" s="370"/>
      <c r="AD1309" s="370"/>
      <c r="AE1309" s="370"/>
      <c r="AF1309" s="370"/>
      <c r="AG1309" s="370"/>
      <c r="AH1309" s="370"/>
      <c r="AI1309" s="370"/>
      <c r="AJ1309" s="370"/>
      <c r="AK1309" s="370"/>
      <c r="AL1309" s="370"/>
      <c r="AM1309" s="370"/>
      <c r="AN1309" s="370"/>
      <c r="AO1309" s="370"/>
      <c r="AP1309" s="370"/>
      <c r="AQ1309" s="370"/>
      <c r="AR1309" s="370"/>
      <c r="AS1309" s="370"/>
      <c r="AT1309" s="370"/>
      <c r="AU1309" s="370"/>
      <c r="AV1309" s="370"/>
      <c r="AW1309" s="370"/>
      <c r="AX1309" s="370"/>
      <c r="AY1309" s="370"/>
      <c r="AZ1309" s="370"/>
      <c r="BA1309" s="370"/>
      <c r="BB1309" s="370"/>
      <c r="BC1309" s="370"/>
      <c r="BD1309" s="370"/>
      <c r="BE1309" s="370"/>
      <c r="BF1309" s="370"/>
      <c r="BG1309" s="370"/>
      <c r="BH1309" s="370"/>
      <c r="BI1309" s="370"/>
      <c r="BJ1309" s="370"/>
      <c r="BK1309" s="370"/>
      <c r="BL1309" s="370"/>
      <c r="BM1309" s="370"/>
      <c r="BN1309" s="370"/>
      <c r="BO1309" s="370"/>
      <c r="BP1309" s="370"/>
      <c r="BQ1309" s="370"/>
      <c r="BR1309" s="370"/>
      <c r="BS1309" s="370"/>
      <c r="BT1309" s="370"/>
      <c r="BU1309" s="370"/>
      <c r="BV1309" s="370"/>
      <c r="BW1309" s="370"/>
      <c r="BX1309" s="370"/>
      <c r="BY1309" s="370"/>
      <c r="BZ1309" s="370"/>
      <c r="CA1309" s="370"/>
      <c r="CB1309" s="370"/>
      <c r="CC1309" s="370"/>
      <c r="CD1309" s="370"/>
      <c r="CE1309" s="370"/>
      <c r="CF1309" s="370"/>
      <c r="CW1309" s="513"/>
      <c r="DA1309" s="513"/>
      <c r="DE1309" s="338"/>
      <c r="HL1309" s="800">
        <v>1700</v>
      </c>
      <c r="HZ1309" s="800">
        <v>200</v>
      </c>
      <c r="IH1309" s="800">
        <v>1700</v>
      </c>
      <c r="IU1309" s="800">
        <v>1700</v>
      </c>
      <c r="JB1309" s="800">
        <v>1000</v>
      </c>
      <c r="JH1309" s="871">
        <v>900</v>
      </c>
      <c r="JI1309" s="800"/>
      <c r="JO1309" s="871">
        <v>500</v>
      </c>
      <c r="JP1309" s="800"/>
      <c r="JV1309" s="800"/>
      <c r="JW1309" s="871">
        <v>1800</v>
      </c>
      <c r="KD1309" s="871">
        <v>1100</v>
      </c>
      <c r="KK1309" s="871">
        <v>1400</v>
      </c>
      <c r="KT1309" s="800"/>
    </row>
    <row r="1310" spans="1:306" s="78" customFormat="1" ht="21.75" customHeight="1">
      <c r="A1310" s="339" t="s">
        <v>365</v>
      </c>
      <c r="B1310" s="338" t="s">
        <v>383</v>
      </c>
      <c r="C1310" s="338" t="s">
        <v>331</v>
      </c>
      <c r="D1310" s="178" t="s">
        <v>36</v>
      </c>
      <c r="E1310" s="274"/>
      <c r="F1310" s="274"/>
      <c r="G1310" s="825" t="s">
        <v>403</v>
      </c>
      <c r="H1310" s="800">
        <v>7500</v>
      </c>
      <c r="I1310" s="166">
        <f t="shared" si="137"/>
        <v>7500</v>
      </c>
      <c r="J1310" s="274"/>
      <c r="K1310" s="274"/>
      <c r="L1310" s="279">
        <v>45309</v>
      </c>
      <c r="M1310" s="279">
        <v>45343</v>
      </c>
      <c r="N1310" s="274"/>
      <c r="O1310" s="370"/>
      <c r="P1310" s="370"/>
      <c r="Q1310" s="370"/>
      <c r="R1310" s="370"/>
      <c r="S1310" s="370"/>
      <c r="T1310" s="370"/>
      <c r="U1310" s="370"/>
      <c r="V1310" s="370"/>
      <c r="W1310" s="370"/>
      <c r="X1310" s="370"/>
      <c r="Y1310" s="370"/>
      <c r="Z1310" s="370"/>
      <c r="AA1310" s="370"/>
      <c r="AB1310" s="370"/>
      <c r="AC1310" s="370"/>
      <c r="AD1310" s="370"/>
      <c r="AE1310" s="370"/>
      <c r="AF1310" s="370"/>
      <c r="AG1310" s="370"/>
      <c r="AH1310" s="370"/>
      <c r="AI1310" s="370"/>
      <c r="AJ1310" s="370"/>
      <c r="AK1310" s="370"/>
      <c r="AL1310" s="370"/>
      <c r="AM1310" s="370"/>
      <c r="AN1310" s="370"/>
      <c r="AO1310" s="370"/>
      <c r="AP1310" s="370"/>
      <c r="AQ1310" s="370"/>
      <c r="AR1310" s="370"/>
      <c r="AS1310" s="370"/>
      <c r="AT1310" s="370"/>
      <c r="AU1310" s="370"/>
      <c r="AV1310" s="370"/>
      <c r="AW1310" s="370"/>
      <c r="AX1310" s="370"/>
      <c r="AY1310" s="370"/>
      <c r="AZ1310" s="370"/>
      <c r="BA1310" s="370"/>
      <c r="BB1310" s="370"/>
      <c r="BC1310" s="370"/>
      <c r="BD1310" s="370"/>
      <c r="BE1310" s="370"/>
      <c r="BF1310" s="370"/>
      <c r="BG1310" s="370"/>
      <c r="BH1310" s="370"/>
      <c r="BI1310" s="370"/>
      <c r="BJ1310" s="370"/>
      <c r="BK1310" s="370"/>
      <c r="BL1310" s="370"/>
      <c r="BM1310" s="370"/>
      <c r="BN1310" s="370"/>
      <c r="BO1310" s="370"/>
      <c r="BP1310" s="370"/>
      <c r="BQ1310" s="370"/>
      <c r="BR1310" s="370"/>
      <c r="BS1310" s="370"/>
      <c r="BT1310" s="370"/>
      <c r="BU1310" s="370"/>
      <c r="BV1310" s="370"/>
      <c r="BW1310" s="370"/>
      <c r="BX1310" s="370"/>
      <c r="BY1310" s="370"/>
      <c r="BZ1310" s="370"/>
      <c r="CA1310" s="370"/>
      <c r="CB1310" s="370"/>
      <c r="CC1310" s="370"/>
      <c r="CD1310" s="370"/>
      <c r="CE1310" s="370"/>
      <c r="CF1310" s="370"/>
      <c r="CW1310" s="513"/>
      <c r="DA1310" s="513"/>
      <c r="DE1310" s="338"/>
      <c r="HL1310" s="800">
        <v>1000</v>
      </c>
      <c r="HZ1310" s="800">
        <v>200</v>
      </c>
      <c r="IH1310" s="800">
        <v>1000</v>
      </c>
      <c r="IU1310" s="800">
        <v>1000</v>
      </c>
      <c r="JB1310" s="800">
        <v>1200</v>
      </c>
      <c r="JH1310" s="871">
        <v>600</v>
      </c>
      <c r="JI1310" s="800"/>
      <c r="JO1310" s="871">
        <v>500</v>
      </c>
      <c r="JP1310" s="800"/>
      <c r="JV1310" s="800"/>
      <c r="JW1310" s="871">
        <v>0</v>
      </c>
      <c r="KD1310" s="871">
        <v>1400</v>
      </c>
      <c r="KK1310" s="871">
        <v>600</v>
      </c>
      <c r="KT1310" s="800"/>
    </row>
    <row r="1311" spans="1:306" s="78" customFormat="1" ht="21.75" customHeight="1">
      <c r="A1311" s="339" t="s">
        <v>365</v>
      </c>
      <c r="B1311" s="338" t="s">
        <v>384</v>
      </c>
      <c r="C1311" s="338" t="s">
        <v>333</v>
      </c>
      <c r="D1311" s="178" t="s">
        <v>36</v>
      </c>
      <c r="E1311" s="274"/>
      <c r="F1311" s="274"/>
      <c r="G1311" s="825" t="s">
        <v>403</v>
      </c>
      <c r="H1311" s="800">
        <v>3000</v>
      </c>
      <c r="I1311" s="166">
        <f t="shared" si="137"/>
        <v>3000</v>
      </c>
      <c r="J1311" s="274"/>
      <c r="K1311" s="274"/>
      <c r="L1311" s="279">
        <v>45309</v>
      </c>
      <c r="M1311" s="279">
        <v>45343</v>
      </c>
      <c r="N1311" s="274"/>
      <c r="O1311" s="370"/>
      <c r="P1311" s="370"/>
      <c r="Q1311" s="370"/>
      <c r="R1311" s="370"/>
      <c r="S1311" s="370"/>
      <c r="T1311" s="370"/>
      <c r="U1311" s="370"/>
      <c r="V1311" s="370"/>
      <c r="W1311" s="370"/>
      <c r="X1311" s="370"/>
      <c r="Y1311" s="370"/>
      <c r="Z1311" s="370"/>
      <c r="AA1311" s="370"/>
      <c r="AB1311" s="370"/>
      <c r="AC1311" s="370"/>
      <c r="AD1311" s="370"/>
      <c r="AE1311" s="370"/>
      <c r="AF1311" s="370"/>
      <c r="AG1311" s="370"/>
      <c r="AH1311" s="370"/>
      <c r="AI1311" s="370"/>
      <c r="AJ1311" s="370"/>
      <c r="AK1311" s="370"/>
      <c r="AL1311" s="370"/>
      <c r="AM1311" s="370"/>
      <c r="AN1311" s="370"/>
      <c r="AO1311" s="370"/>
      <c r="AP1311" s="370"/>
      <c r="AQ1311" s="370"/>
      <c r="AR1311" s="370"/>
      <c r="AS1311" s="370"/>
      <c r="AT1311" s="370"/>
      <c r="AU1311" s="370"/>
      <c r="AV1311" s="370"/>
      <c r="AW1311" s="370"/>
      <c r="AX1311" s="370"/>
      <c r="AY1311" s="370"/>
      <c r="AZ1311" s="370"/>
      <c r="BA1311" s="370"/>
      <c r="BB1311" s="370"/>
      <c r="BC1311" s="370"/>
      <c r="BD1311" s="370"/>
      <c r="BE1311" s="370"/>
      <c r="BF1311" s="370"/>
      <c r="BG1311" s="370"/>
      <c r="BH1311" s="370"/>
      <c r="BI1311" s="370"/>
      <c r="BJ1311" s="370"/>
      <c r="BK1311" s="370"/>
      <c r="BL1311" s="370"/>
      <c r="BM1311" s="370"/>
      <c r="BN1311" s="370"/>
      <c r="BO1311" s="370"/>
      <c r="BP1311" s="370"/>
      <c r="BQ1311" s="370"/>
      <c r="BR1311" s="370"/>
      <c r="BS1311" s="370"/>
      <c r="BT1311" s="370"/>
      <c r="BU1311" s="370"/>
      <c r="BV1311" s="370"/>
      <c r="BW1311" s="370"/>
      <c r="BX1311" s="370"/>
      <c r="BY1311" s="370"/>
      <c r="BZ1311" s="370"/>
      <c r="CA1311" s="370"/>
      <c r="CB1311" s="370"/>
      <c r="CC1311" s="370"/>
      <c r="CD1311" s="370"/>
      <c r="CE1311" s="370"/>
      <c r="CF1311" s="370"/>
      <c r="CW1311" s="513"/>
      <c r="DA1311" s="513"/>
      <c r="DE1311" s="338"/>
      <c r="HL1311" s="800">
        <v>400</v>
      </c>
      <c r="HZ1311" s="800">
        <v>100</v>
      </c>
      <c r="IH1311" s="800">
        <v>400</v>
      </c>
      <c r="IU1311" s="800">
        <v>400</v>
      </c>
      <c r="JB1311" s="800">
        <v>400</v>
      </c>
      <c r="JH1311" s="871">
        <v>0</v>
      </c>
      <c r="JI1311" s="800"/>
      <c r="JO1311" s="871">
        <v>500</v>
      </c>
      <c r="JP1311" s="800"/>
      <c r="JV1311" s="800"/>
      <c r="JW1311" s="871">
        <v>200</v>
      </c>
      <c r="KD1311" s="871">
        <v>100</v>
      </c>
      <c r="KK1311" s="871">
        <v>500</v>
      </c>
      <c r="KT1311" s="800"/>
    </row>
    <row r="1312" spans="1:306" s="78" customFormat="1" ht="21.75" customHeight="1">
      <c r="A1312" s="339" t="s">
        <v>365</v>
      </c>
      <c r="B1312" s="338" t="s">
        <v>334</v>
      </c>
      <c r="C1312" s="338" t="s">
        <v>335</v>
      </c>
      <c r="D1312" s="178" t="s">
        <v>36</v>
      </c>
      <c r="E1312" s="274"/>
      <c r="F1312" s="274"/>
      <c r="G1312" s="825" t="s">
        <v>403</v>
      </c>
      <c r="H1312" s="800">
        <v>1500</v>
      </c>
      <c r="I1312" s="166">
        <f t="shared" si="137"/>
        <v>1500</v>
      </c>
      <c r="J1312" s="274"/>
      <c r="K1312" s="274"/>
      <c r="L1312" s="279">
        <v>45309</v>
      </c>
      <c r="M1312" s="279">
        <v>45343</v>
      </c>
      <c r="N1312" s="274"/>
      <c r="O1312" s="370"/>
      <c r="P1312" s="370"/>
      <c r="Q1312" s="370"/>
      <c r="R1312" s="370"/>
      <c r="S1312" s="370"/>
      <c r="T1312" s="370"/>
      <c r="U1312" s="370"/>
      <c r="V1312" s="370"/>
      <c r="W1312" s="370"/>
      <c r="X1312" s="370"/>
      <c r="Y1312" s="370"/>
      <c r="Z1312" s="370"/>
      <c r="AA1312" s="370"/>
      <c r="AB1312" s="370"/>
      <c r="AC1312" s="370"/>
      <c r="AD1312" s="370"/>
      <c r="AE1312" s="370"/>
      <c r="AF1312" s="370"/>
      <c r="AG1312" s="370"/>
      <c r="AH1312" s="370"/>
      <c r="AI1312" s="370"/>
      <c r="AJ1312" s="370"/>
      <c r="AK1312" s="370"/>
      <c r="AL1312" s="370"/>
      <c r="AM1312" s="370"/>
      <c r="AN1312" s="370"/>
      <c r="AO1312" s="370"/>
      <c r="AP1312" s="370"/>
      <c r="AQ1312" s="370"/>
      <c r="AR1312" s="370"/>
      <c r="AS1312" s="370"/>
      <c r="AT1312" s="370"/>
      <c r="AU1312" s="370"/>
      <c r="AV1312" s="370"/>
      <c r="AW1312" s="370"/>
      <c r="AX1312" s="370"/>
      <c r="AY1312" s="370"/>
      <c r="AZ1312" s="370"/>
      <c r="BA1312" s="370"/>
      <c r="BB1312" s="370"/>
      <c r="BC1312" s="370"/>
      <c r="BD1312" s="370"/>
      <c r="BE1312" s="370"/>
      <c r="BF1312" s="370"/>
      <c r="BG1312" s="370"/>
      <c r="BH1312" s="370"/>
      <c r="BI1312" s="370"/>
      <c r="BJ1312" s="370"/>
      <c r="BK1312" s="370"/>
      <c r="BL1312" s="370"/>
      <c r="BM1312" s="370"/>
      <c r="BN1312" s="370"/>
      <c r="BO1312" s="370"/>
      <c r="BP1312" s="370"/>
      <c r="BQ1312" s="370"/>
      <c r="BR1312" s="370"/>
      <c r="BS1312" s="370"/>
      <c r="BT1312" s="370"/>
      <c r="BU1312" s="370"/>
      <c r="BV1312" s="370"/>
      <c r="BW1312" s="370"/>
      <c r="BX1312" s="370"/>
      <c r="BY1312" s="370"/>
      <c r="BZ1312" s="370"/>
      <c r="CA1312" s="370"/>
      <c r="CB1312" s="370"/>
      <c r="CC1312" s="370"/>
      <c r="CD1312" s="370"/>
      <c r="CE1312" s="370"/>
      <c r="CF1312" s="370"/>
      <c r="CW1312" s="513"/>
      <c r="DA1312" s="513"/>
      <c r="DE1312" s="338"/>
      <c r="HL1312" s="800">
        <v>200</v>
      </c>
      <c r="HZ1312" s="800">
        <v>200</v>
      </c>
      <c r="IH1312" s="800">
        <v>200</v>
      </c>
      <c r="IU1312" s="800">
        <v>200</v>
      </c>
      <c r="JB1312" s="800">
        <v>200</v>
      </c>
      <c r="JH1312" s="871">
        <v>100</v>
      </c>
      <c r="JI1312" s="800"/>
      <c r="JO1312" s="871">
        <v>200</v>
      </c>
      <c r="JP1312" s="800"/>
      <c r="JV1312" s="800"/>
      <c r="JW1312" s="871">
        <v>0</v>
      </c>
      <c r="KD1312" s="871">
        <v>200</v>
      </c>
      <c r="KK1312" s="871">
        <v>0</v>
      </c>
      <c r="KT1312" s="800"/>
    </row>
    <row r="1313" spans="1:311" s="78" customFormat="1" ht="21.75" customHeight="1">
      <c r="A1313" s="339" t="s">
        <v>365</v>
      </c>
      <c r="B1313" s="338" t="s">
        <v>336</v>
      </c>
      <c r="C1313" s="338" t="s">
        <v>337</v>
      </c>
      <c r="D1313" s="178" t="s">
        <v>36</v>
      </c>
      <c r="E1313" s="274"/>
      <c r="F1313" s="274"/>
      <c r="G1313" s="825" t="s">
        <v>403</v>
      </c>
      <c r="H1313" s="800">
        <v>1500</v>
      </c>
      <c r="I1313" s="166">
        <f t="shared" si="137"/>
        <v>1500</v>
      </c>
      <c r="J1313" s="274"/>
      <c r="K1313" s="274"/>
      <c r="L1313" s="279">
        <v>45309</v>
      </c>
      <c r="M1313" s="279">
        <v>45343</v>
      </c>
      <c r="N1313" s="274"/>
      <c r="O1313" s="370"/>
      <c r="P1313" s="370"/>
      <c r="Q1313" s="370"/>
      <c r="R1313" s="370"/>
      <c r="S1313" s="370"/>
      <c r="T1313" s="370"/>
      <c r="U1313" s="370"/>
      <c r="V1313" s="370"/>
      <c r="W1313" s="370"/>
      <c r="X1313" s="370"/>
      <c r="Y1313" s="370"/>
      <c r="Z1313" s="370"/>
      <c r="AA1313" s="370"/>
      <c r="AB1313" s="370"/>
      <c r="AC1313" s="370"/>
      <c r="AD1313" s="370"/>
      <c r="AE1313" s="370"/>
      <c r="AF1313" s="370"/>
      <c r="AG1313" s="370"/>
      <c r="AH1313" s="370"/>
      <c r="AI1313" s="370"/>
      <c r="AJ1313" s="370"/>
      <c r="AK1313" s="370"/>
      <c r="AL1313" s="370"/>
      <c r="AM1313" s="370"/>
      <c r="AN1313" s="370"/>
      <c r="AO1313" s="370"/>
      <c r="AP1313" s="370"/>
      <c r="AQ1313" s="370"/>
      <c r="AR1313" s="370"/>
      <c r="AS1313" s="370"/>
      <c r="AT1313" s="370"/>
      <c r="AU1313" s="370"/>
      <c r="AV1313" s="370"/>
      <c r="AW1313" s="370"/>
      <c r="AX1313" s="370"/>
      <c r="AY1313" s="370"/>
      <c r="AZ1313" s="370"/>
      <c r="BA1313" s="370"/>
      <c r="BB1313" s="370"/>
      <c r="BC1313" s="370"/>
      <c r="BD1313" s="370"/>
      <c r="BE1313" s="370"/>
      <c r="BF1313" s="370"/>
      <c r="BG1313" s="370"/>
      <c r="BH1313" s="370"/>
      <c r="BI1313" s="370"/>
      <c r="BJ1313" s="370"/>
      <c r="BK1313" s="370"/>
      <c r="BL1313" s="370"/>
      <c r="BM1313" s="370"/>
      <c r="BN1313" s="370"/>
      <c r="BO1313" s="370"/>
      <c r="BP1313" s="370"/>
      <c r="BQ1313" s="370"/>
      <c r="BR1313" s="370"/>
      <c r="BS1313" s="370"/>
      <c r="BT1313" s="370"/>
      <c r="BU1313" s="370"/>
      <c r="BV1313" s="370"/>
      <c r="BW1313" s="370"/>
      <c r="BX1313" s="370"/>
      <c r="BY1313" s="370"/>
      <c r="BZ1313" s="370"/>
      <c r="CA1313" s="370"/>
      <c r="CB1313" s="370"/>
      <c r="CC1313" s="370"/>
      <c r="CD1313" s="370"/>
      <c r="CE1313" s="370"/>
      <c r="CF1313" s="370"/>
      <c r="CW1313" s="513"/>
      <c r="DA1313" s="513"/>
      <c r="DE1313" s="338"/>
      <c r="HL1313" s="800">
        <v>200</v>
      </c>
      <c r="HZ1313" s="800">
        <v>200</v>
      </c>
      <c r="IH1313" s="800">
        <v>200</v>
      </c>
      <c r="IU1313" s="800">
        <v>200</v>
      </c>
      <c r="JB1313" s="800">
        <v>300</v>
      </c>
      <c r="JH1313" s="871">
        <v>100</v>
      </c>
      <c r="JI1313" s="800"/>
      <c r="JO1313" s="871">
        <v>200</v>
      </c>
      <c r="JP1313" s="800"/>
      <c r="JV1313" s="800"/>
      <c r="JW1313" s="871">
        <v>0</v>
      </c>
      <c r="KD1313" s="871">
        <v>100</v>
      </c>
      <c r="KK1313" s="871">
        <v>0</v>
      </c>
      <c r="KT1313" s="800"/>
    </row>
    <row r="1314" spans="1:311" s="78" customFormat="1" ht="21.75" customHeight="1">
      <c r="A1314" s="339" t="s">
        <v>367</v>
      </c>
      <c r="B1314" s="338" t="s">
        <v>353</v>
      </c>
      <c r="C1314" s="338" t="s">
        <v>352</v>
      </c>
      <c r="D1314" s="178" t="s">
        <v>36</v>
      </c>
      <c r="E1314" s="274"/>
      <c r="F1314" s="274"/>
      <c r="G1314" s="825" t="s">
        <v>404</v>
      </c>
      <c r="H1314" s="800">
        <v>2700</v>
      </c>
      <c r="I1314" s="166">
        <f t="shared" si="137"/>
        <v>2700</v>
      </c>
      <c r="J1314" s="274"/>
      <c r="K1314" s="274"/>
      <c r="L1314" s="279">
        <v>45309</v>
      </c>
      <c r="M1314" s="279">
        <v>45343</v>
      </c>
      <c r="N1314" s="274"/>
      <c r="O1314" s="370"/>
      <c r="P1314" s="370"/>
      <c r="Q1314" s="370"/>
      <c r="R1314" s="370"/>
      <c r="S1314" s="370"/>
      <c r="T1314" s="370"/>
      <c r="U1314" s="370"/>
      <c r="V1314" s="370"/>
      <c r="W1314" s="370"/>
      <c r="X1314" s="370"/>
      <c r="Y1314" s="370"/>
      <c r="Z1314" s="370"/>
      <c r="AA1314" s="370"/>
      <c r="AB1314" s="370"/>
      <c r="AC1314" s="370"/>
      <c r="AD1314" s="370"/>
      <c r="AE1314" s="370"/>
      <c r="AF1314" s="370"/>
      <c r="AG1314" s="370"/>
      <c r="AH1314" s="370"/>
      <c r="AI1314" s="370"/>
      <c r="AJ1314" s="370"/>
      <c r="AK1314" s="370"/>
      <c r="AL1314" s="370"/>
      <c r="AM1314" s="370"/>
      <c r="AN1314" s="370"/>
      <c r="AO1314" s="370"/>
      <c r="AP1314" s="370"/>
      <c r="AQ1314" s="370"/>
      <c r="AR1314" s="370"/>
      <c r="AS1314" s="370"/>
      <c r="AT1314" s="370"/>
      <c r="AU1314" s="370"/>
      <c r="AV1314" s="370"/>
      <c r="AW1314" s="370"/>
      <c r="AX1314" s="370"/>
      <c r="AY1314" s="370"/>
      <c r="AZ1314" s="370"/>
      <c r="BA1314" s="370"/>
      <c r="BB1314" s="370"/>
      <c r="BC1314" s="370"/>
      <c r="BD1314" s="370"/>
      <c r="BE1314" s="370"/>
      <c r="BF1314" s="370"/>
      <c r="BG1314" s="370"/>
      <c r="BH1314" s="370"/>
      <c r="BI1314" s="370"/>
      <c r="BJ1314" s="370"/>
      <c r="BK1314" s="370"/>
      <c r="BL1314" s="370"/>
      <c r="BM1314" s="370"/>
      <c r="BN1314" s="370"/>
      <c r="BO1314" s="370"/>
      <c r="BP1314" s="370"/>
      <c r="BQ1314" s="370"/>
      <c r="BR1314" s="370"/>
      <c r="BS1314" s="370"/>
      <c r="BT1314" s="370"/>
      <c r="BU1314" s="370"/>
      <c r="BV1314" s="370"/>
      <c r="BW1314" s="370"/>
      <c r="BX1314" s="370"/>
      <c r="BY1314" s="370"/>
      <c r="BZ1314" s="370"/>
      <c r="CA1314" s="370"/>
      <c r="CB1314" s="370"/>
      <c r="CC1314" s="370"/>
      <c r="CD1314" s="370"/>
      <c r="CE1314" s="370"/>
      <c r="CF1314" s="370"/>
      <c r="CW1314" s="513"/>
      <c r="DA1314" s="513"/>
      <c r="DE1314" s="338"/>
      <c r="HL1314" s="800">
        <v>300</v>
      </c>
      <c r="HZ1314" s="800">
        <v>300</v>
      </c>
      <c r="IH1314" s="800">
        <v>300</v>
      </c>
      <c r="IU1314" s="800">
        <v>300</v>
      </c>
      <c r="JB1314" s="800">
        <v>500</v>
      </c>
      <c r="JH1314" s="871">
        <v>200</v>
      </c>
      <c r="JI1314" s="800"/>
      <c r="JO1314" s="871">
        <v>300</v>
      </c>
      <c r="JP1314" s="800"/>
      <c r="JV1314" s="800"/>
      <c r="JW1314" s="871">
        <v>300</v>
      </c>
      <c r="KD1314" s="871">
        <v>200</v>
      </c>
      <c r="KK1314" s="871">
        <v>0</v>
      </c>
      <c r="KT1314" s="800"/>
    </row>
    <row r="1315" spans="1:311" s="78" customFormat="1" ht="21.75" customHeight="1">
      <c r="A1315" s="339" t="s">
        <v>367</v>
      </c>
      <c r="B1315" s="338" t="s">
        <v>58</v>
      </c>
      <c r="C1315" s="338" t="s">
        <v>59</v>
      </c>
      <c r="D1315" s="178" t="s">
        <v>36</v>
      </c>
      <c r="E1315" s="274"/>
      <c r="F1315" s="274"/>
      <c r="G1315" s="825" t="s">
        <v>404</v>
      </c>
      <c r="H1315" s="800">
        <v>18000</v>
      </c>
      <c r="I1315" s="166">
        <f t="shared" si="137"/>
        <v>18000</v>
      </c>
      <c r="J1315" s="274"/>
      <c r="K1315" s="274"/>
      <c r="L1315" s="279">
        <v>45309</v>
      </c>
      <c r="M1315" s="279">
        <v>45343</v>
      </c>
      <c r="N1315" s="274"/>
      <c r="O1315" s="370"/>
      <c r="P1315" s="370"/>
      <c r="Q1315" s="370"/>
      <c r="R1315" s="370"/>
      <c r="S1315" s="370"/>
      <c r="T1315" s="370"/>
      <c r="U1315" s="370"/>
      <c r="V1315" s="370"/>
      <c r="W1315" s="370"/>
      <c r="X1315" s="370"/>
      <c r="Y1315" s="370"/>
      <c r="Z1315" s="370"/>
      <c r="AA1315" s="370"/>
      <c r="AB1315" s="370"/>
      <c r="AC1315" s="370"/>
      <c r="AD1315" s="370"/>
      <c r="AE1315" s="370"/>
      <c r="AF1315" s="370"/>
      <c r="AG1315" s="370"/>
      <c r="AH1315" s="370"/>
      <c r="AI1315" s="370"/>
      <c r="AJ1315" s="370"/>
      <c r="AK1315" s="370"/>
      <c r="AL1315" s="370"/>
      <c r="AM1315" s="370"/>
      <c r="AN1315" s="370"/>
      <c r="AO1315" s="370"/>
      <c r="AP1315" s="370"/>
      <c r="AQ1315" s="370"/>
      <c r="AR1315" s="370"/>
      <c r="AS1315" s="370"/>
      <c r="AT1315" s="370"/>
      <c r="AU1315" s="370"/>
      <c r="AV1315" s="370"/>
      <c r="AW1315" s="370"/>
      <c r="AX1315" s="370"/>
      <c r="AY1315" s="370"/>
      <c r="AZ1315" s="370"/>
      <c r="BA1315" s="370"/>
      <c r="BB1315" s="370"/>
      <c r="BC1315" s="370"/>
      <c r="BD1315" s="370"/>
      <c r="BE1315" s="370"/>
      <c r="BF1315" s="370"/>
      <c r="BG1315" s="370"/>
      <c r="BH1315" s="370"/>
      <c r="BI1315" s="370"/>
      <c r="BJ1315" s="370"/>
      <c r="BK1315" s="370"/>
      <c r="BL1315" s="370"/>
      <c r="BM1315" s="370"/>
      <c r="BN1315" s="370"/>
      <c r="BO1315" s="370"/>
      <c r="BP1315" s="370"/>
      <c r="BQ1315" s="370"/>
      <c r="BR1315" s="370"/>
      <c r="BS1315" s="370"/>
      <c r="BT1315" s="370"/>
      <c r="BU1315" s="370"/>
      <c r="BV1315" s="370"/>
      <c r="BW1315" s="370"/>
      <c r="BX1315" s="370"/>
      <c r="BY1315" s="370"/>
      <c r="BZ1315" s="370"/>
      <c r="CA1315" s="370"/>
      <c r="CB1315" s="370"/>
      <c r="CC1315" s="370"/>
      <c r="CD1315" s="370"/>
      <c r="CE1315" s="370"/>
      <c r="CF1315" s="370"/>
      <c r="CW1315" s="513"/>
      <c r="DA1315" s="513"/>
      <c r="DE1315" s="338"/>
      <c r="HL1315" s="304">
        <v>700</v>
      </c>
      <c r="HZ1315" s="800">
        <v>1000</v>
      </c>
      <c r="IH1315" s="304">
        <v>1400</v>
      </c>
      <c r="IU1315" s="304">
        <v>1400</v>
      </c>
      <c r="JB1315" s="800">
        <v>2500</v>
      </c>
      <c r="JH1315" s="871">
        <v>1000</v>
      </c>
      <c r="JI1315" s="800"/>
      <c r="JO1315" s="871">
        <v>1500</v>
      </c>
      <c r="JP1315" s="800"/>
      <c r="JV1315" s="800"/>
      <c r="JW1315" s="871">
        <v>2500</v>
      </c>
      <c r="KD1315" s="871">
        <v>3000</v>
      </c>
      <c r="KK1315" s="871">
        <v>3000</v>
      </c>
      <c r="KT1315" s="800"/>
    </row>
    <row r="1316" spans="1:311" s="78" customFormat="1" ht="21.75" customHeight="1">
      <c r="A1316" s="339" t="s">
        <v>367</v>
      </c>
      <c r="B1316" s="338" t="s">
        <v>340</v>
      </c>
      <c r="C1316" s="338" t="s">
        <v>341</v>
      </c>
      <c r="D1316" s="178" t="s">
        <v>36</v>
      </c>
      <c r="E1316" s="274"/>
      <c r="F1316" s="274"/>
      <c r="G1316" s="825" t="s">
        <v>404</v>
      </c>
      <c r="H1316" s="800">
        <v>9000</v>
      </c>
      <c r="I1316" s="166">
        <f t="shared" si="137"/>
        <v>9000</v>
      </c>
      <c r="J1316" s="274"/>
      <c r="K1316" s="274"/>
      <c r="L1316" s="279">
        <v>45309</v>
      </c>
      <c r="M1316" s="279">
        <v>45343</v>
      </c>
      <c r="N1316" s="274"/>
      <c r="O1316" s="370"/>
      <c r="P1316" s="370"/>
      <c r="Q1316" s="370"/>
      <c r="R1316" s="370"/>
      <c r="S1316" s="370"/>
      <c r="T1316" s="370"/>
      <c r="U1316" s="370"/>
      <c r="V1316" s="370"/>
      <c r="W1316" s="370"/>
      <c r="X1316" s="370"/>
      <c r="Y1316" s="370"/>
      <c r="Z1316" s="370"/>
      <c r="AA1316" s="370"/>
      <c r="AB1316" s="370"/>
      <c r="AC1316" s="370"/>
      <c r="AD1316" s="370"/>
      <c r="AE1316" s="370"/>
      <c r="AF1316" s="370"/>
      <c r="AG1316" s="370"/>
      <c r="AH1316" s="370"/>
      <c r="AI1316" s="370"/>
      <c r="AJ1316" s="370"/>
      <c r="AK1316" s="370"/>
      <c r="AL1316" s="370"/>
      <c r="AM1316" s="370"/>
      <c r="AN1316" s="370"/>
      <c r="AO1316" s="370"/>
      <c r="AP1316" s="370"/>
      <c r="AQ1316" s="370"/>
      <c r="AR1316" s="370"/>
      <c r="AS1316" s="370"/>
      <c r="AT1316" s="370"/>
      <c r="AU1316" s="370"/>
      <c r="AV1316" s="370"/>
      <c r="AW1316" s="370"/>
      <c r="AX1316" s="370"/>
      <c r="AY1316" s="370"/>
      <c r="AZ1316" s="370"/>
      <c r="BA1316" s="370"/>
      <c r="BB1316" s="370"/>
      <c r="BC1316" s="370"/>
      <c r="BD1316" s="370"/>
      <c r="BE1316" s="370"/>
      <c r="BF1316" s="370"/>
      <c r="BG1316" s="370"/>
      <c r="BH1316" s="370"/>
      <c r="BI1316" s="370"/>
      <c r="BJ1316" s="370"/>
      <c r="BK1316" s="370"/>
      <c r="BL1316" s="370"/>
      <c r="BM1316" s="370"/>
      <c r="BN1316" s="370"/>
      <c r="BO1316" s="370"/>
      <c r="BP1316" s="370"/>
      <c r="BQ1316" s="370"/>
      <c r="BR1316" s="370"/>
      <c r="BS1316" s="370"/>
      <c r="BT1316" s="370"/>
      <c r="BU1316" s="370"/>
      <c r="BV1316" s="370"/>
      <c r="BW1316" s="370"/>
      <c r="BX1316" s="370"/>
      <c r="BY1316" s="370"/>
      <c r="BZ1316" s="370"/>
      <c r="CA1316" s="370"/>
      <c r="CB1316" s="370"/>
      <c r="CC1316" s="370"/>
      <c r="CD1316" s="370"/>
      <c r="CE1316" s="370"/>
      <c r="CF1316" s="370"/>
      <c r="CW1316" s="513"/>
      <c r="DA1316" s="513"/>
      <c r="DE1316" s="338"/>
      <c r="HL1316" s="800">
        <v>1200</v>
      </c>
      <c r="HZ1316" s="800">
        <v>600</v>
      </c>
      <c r="IH1316" s="800">
        <v>600</v>
      </c>
      <c r="IU1316" s="800">
        <v>1000</v>
      </c>
      <c r="JB1316" s="800">
        <v>700</v>
      </c>
      <c r="JH1316" s="871">
        <v>500</v>
      </c>
      <c r="JI1316" s="800"/>
      <c r="JO1316" s="871">
        <v>700</v>
      </c>
      <c r="JP1316" s="800"/>
      <c r="JV1316" s="800"/>
      <c r="JW1316" s="871">
        <v>600</v>
      </c>
      <c r="KD1316" s="871">
        <v>1000</v>
      </c>
      <c r="KK1316" s="871">
        <v>2100</v>
      </c>
      <c r="KT1316" s="304"/>
    </row>
    <row r="1317" spans="1:311" s="78" customFormat="1" ht="21.75" customHeight="1">
      <c r="A1317" s="339" t="s">
        <v>367</v>
      </c>
      <c r="B1317" s="338" t="s">
        <v>356</v>
      </c>
      <c r="C1317" s="338" t="s">
        <v>355</v>
      </c>
      <c r="D1317" s="178" t="s">
        <v>36</v>
      </c>
      <c r="E1317" s="274"/>
      <c r="F1317" s="274"/>
      <c r="G1317" s="825" t="s">
        <v>404</v>
      </c>
      <c r="H1317" s="800">
        <v>1500</v>
      </c>
      <c r="I1317" s="166">
        <f t="shared" si="137"/>
        <v>1500</v>
      </c>
      <c r="J1317" s="274"/>
      <c r="K1317" s="274"/>
      <c r="L1317" s="279">
        <v>45309</v>
      </c>
      <c r="M1317" s="279">
        <v>45343</v>
      </c>
      <c r="N1317" s="274"/>
      <c r="O1317" s="370"/>
      <c r="P1317" s="370"/>
      <c r="Q1317" s="370"/>
      <c r="R1317" s="370"/>
      <c r="S1317" s="370"/>
      <c r="T1317" s="370"/>
      <c r="U1317" s="370"/>
      <c r="V1317" s="370"/>
      <c r="W1317" s="370"/>
      <c r="X1317" s="370"/>
      <c r="Y1317" s="370"/>
      <c r="Z1317" s="370"/>
      <c r="AA1317" s="370"/>
      <c r="AB1317" s="370"/>
      <c r="AC1317" s="370"/>
      <c r="AD1317" s="370"/>
      <c r="AE1317" s="370"/>
      <c r="AF1317" s="370"/>
      <c r="AG1317" s="370"/>
      <c r="AH1317" s="370"/>
      <c r="AI1317" s="370"/>
      <c r="AJ1317" s="370"/>
      <c r="AK1317" s="370"/>
      <c r="AL1317" s="370"/>
      <c r="AM1317" s="370"/>
      <c r="AN1317" s="370"/>
      <c r="AO1317" s="370"/>
      <c r="AP1317" s="370"/>
      <c r="AQ1317" s="370"/>
      <c r="AR1317" s="370"/>
      <c r="AS1317" s="370"/>
      <c r="AT1317" s="370"/>
      <c r="AU1317" s="370"/>
      <c r="AV1317" s="370"/>
      <c r="AW1317" s="370"/>
      <c r="AX1317" s="370"/>
      <c r="AY1317" s="370"/>
      <c r="AZ1317" s="370"/>
      <c r="BA1317" s="370"/>
      <c r="BB1317" s="370"/>
      <c r="BC1317" s="370"/>
      <c r="BD1317" s="370"/>
      <c r="BE1317" s="370"/>
      <c r="BF1317" s="370"/>
      <c r="BG1317" s="370"/>
      <c r="BH1317" s="370"/>
      <c r="BI1317" s="370"/>
      <c r="BJ1317" s="370"/>
      <c r="BK1317" s="370"/>
      <c r="BL1317" s="370"/>
      <c r="BM1317" s="370"/>
      <c r="BN1317" s="370"/>
      <c r="BO1317" s="370"/>
      <c r="BP1317" s="370"/>
      <c r="BQ1317" s="370"/>
      <c r="BR1317" s="370"/>
      <c r="BS1317" s="370"/>
      <c r="BT1317" s="370"/>
      <c r="BU1317" s="370"/>
      <c r="BV1317" s="370"/>
      <c r="BW1317" s="370"/>
      <c r="BX1317" s="370"/>
      <c r="BY1317" s="370"/>
      <c r="BZ1317" s="370"/>
      <c r="CA1317" s="370"/>
      <c r="CB1317" s="370"/>
      <c r="CC1317" s="370"/>
      <c r="CD1317" s="370"/>
      <c r="CE1317" s="370"/>
      <c r="CF1317" s="370"/>
      <c r="CW1317" s="513"/>
      <c r="DA1317" s="513"/>
      <c r="DE1317" s="338"/>
      <c r="HL1317" s="800">
        <v>200</v>
      </c>
      <c r="HZ1317" s="800">
        <v>100</v>
      </c>
      <c r="IH1317" s="800">
        <v>200</v>
      </c>
      <c r="IU1317" s="800">
        <v>200</v>
      </c>
      <c r="JB1317" s="800">
        <v>200</v>
      </c>
      <c r="JH1317" s="871">
        <v>300</v>
      </c>
      <c r="JI1317" s="800"/>
      <c r="JO1317" s="871">
        <v>200</v>
      </c>
      <c r="JP1317" s="800"/>
      <c r="JV1317" s="800"/>
      <c r="JW1317" s="871">
        <v>100</v>
      </c>
      <c r="KD1317" s="871">
        <v>0</v>
      </c>
      <c r="KK1317" s="871">
        <v>0</v>
      </c>
      <c r="KT1317" s="800"/>
    </row>
    <row r="1318" spans="1:311" s="78" customFormat="1" ht="21.75" customHeight="1">
      <c r="A1318" s="339" t="s">
        <v>367</v>
      </c>
      <c r="B1318" s="338" t="s">
        <v>344</v>
      </c>
      <c r="C1318" s="338" t="s">
        <v>343</v>
      </c>
      <c r="D1318" s="178" t="s">
        <v>36</v>
      </c>
      <c r="E1318" s="274"/>
      <c r="F1318" s="274"/>
      <c r="G1318" s="825" t="s">
        <v>404</v>
      </c>
      <c r="H1318" s="800">
        <v>2700</v>
      </c>
      <c r="I1318" s="166">
        <f t="shared" si="137"/>
        <v>2700</v>
      </c>
      <c r="J1318" s="274"/>
      <c r="K1318" s="274"/>
      <c r="L1318" s="279">
        <v>45309</v>
      </c>
      <c r="M1318" s="279">
        <v>45343</v>
      </c>
      <c r="N1318" s="274"/>
      <c r="O1318" s="370"/>
      <c r="P1318" s="370"/>
      <c r="Q1318" s="370"/>
      <c r="R1318" s="370"/>
      <c r="S1318" s="370"/>
      <c r="T1318" s="370"/>
      <c r="U1318" s="370"/>
      <c r="V1318" s="370"/>
      <c r="W1318" s="370"/>
      <c r="X1318" s="370"/>
      <c r="Y1318" s="370"/>
      <c r="Z1318" s="370"/>
      <c r="AA1318" s="370"/>
      <c r="AB1318" s="370"/>
      <c r="AC1318" s="370"/>
      <c r="AD1318" s="370"/>
      <c r="AE1318" s="370"/>
      <c r="AF1318" s="370"/>
      <c r="AG1318" s="370"/>
      <c r="AH1318" s="370"/>
      <c r="AI1318" s="370"/>
      <c r="AJ1318" s="370"/>
      <c r="AK1318" s="370"/>
      <c r="AL1318" s="370"/>
      <c r="AM1318" s="370"/>
      <c r="AN1318" s="370"/>
      <c r="AO1318" s="370"/>
      <c r="AP1318" s="370"/>
      <c r="AQ1318" s="370"/>
      <c r="AR1318" s="370"/>
      <c r="AS1318" s="370"/>
      <c r="AT1318" s="370"/>
      <c r="AU1318" s="370"/>
      <c r="AV1318" s="370"/>
      <c r="AW1318" s="370"/>
      <c r="AX1318" s="370"/>
      <c r="AY1318" s="370"/>
      <c r="AZ1318" s="370"/>
      <c r="BA1318" s="370"/>
      <c r="BB1318" s="370"/>
      <c r="BC1318" s="370"/>
      <c r="BD1318" s="370"/>
      <c r="BE1318" s="370"/>
      <c r="BF1318" s="370"/>
      <c r="BG1318" s="370"/>
      <c r="BH1318" s="370"/>
      <c r="BI1318" s="370"/>
      <c r="BJ1318" s="370"/>
      <c r="BK1318" s="370"/>
      <c r="BL1318" s="370"/>
      <c r="BM1318" s="370"/>
      <c r="BN1318" s="370"/>
      <c r="BO1318" s="370"/>
      <c r="BP1318" s="370"/>
      <c r="BQ1318" s="370"/>
      <c r="BR1318" s="370"/>
      <c r="BS1318" s="370"/>
      <c r="BT1318" s="370"/>
      <c r="BU1318" s="370"/>
      <c r="BV1318" s="370"/>
      <c r="BW1318" s="370"/>
      <c r="BX1318" s="370"/>
      <c r="BY1318" s="370"/>
      <c r="BZ1318" s="370"/>
      <c r="CA1318" s="370"/>
      <c r="CB1318" s="370"/>
      <c r="CC1318" s="370"/>
      <c r="CD1318" s="370"/>
      <c r="CE1318" s="370"/>
      <c r="CF1318" s="370"/>
      <c r="CW1318" s="513"/>
      <c r="DA1318" s="513"/>
      <c r="DE1318" s="338"/>
      <c r="HL1318" s="800">
        <v>200</v>
      </c>
      <c r="HZ1318" s="800">
        <v>100</v>
      </c>
      <c r="IH1318" s="800">
        <v>300</v>
      </c>
      <c r="IU1318" s="800">
        <v>300</v>
      </c>
      <c r="JB1318" s="800">
        <v>500</v>
      </c>
      <c r="JH1318" s="871">
        <v>500</v>
      </c>
      <c r="JI1318" s="800"/>
      <c r="JO1318" s="871">
        <v>200</v>
      </c>
      <c r="JP1318" s="800"/>
      <c r="JV1318" s="800"/>
      <c r="JW1318" s="871">
        <v>100</v>
      </c>
      <c r="KD1318" s="871">
        <v>200</v>
      </c>
      <c r="KK1318" s="871">
        <v>300</v>
      </c>
      <c r="KT1318" s="800"/>
    </row>
    <row r="1319" spans="1:311" s="78" customFormat="1" ht="21.75" customHeight="1">
      <c r="A1319" s="339" t="s">
        <v>367</v>
      </c>
      <c r="B1319" s="338" t="s">
        <v>357</v>
      </c>
      <c r="C1319" s="338" t="s">
        <v>358</v>
      </c>
      <c r="D1319" s="178" t="s">
        <v>36</v>
      </c>
      <c r="E1319" s="274"/>
      <c r="F1319" s="274"/>
      <c r="G1319" s="825" t="s">
        <v>404</v>
      </c>
      <c r="H1319" s="800">
        <v>1500</v>
      </c>
      <c r="I1319" s="166">
        <f t="shared" si="137"/>
        <v>1500</v>
      </c>
      <c r="J1319" s="274"/>
      <c r="K1319" s="274"/>
      <c r="L1319" s="279">
        <v>45309</v>
      </c>
      <c r="M1319" s="279">
        <v>45343</v>
      </c>
      <c r="N1319" s="274"/>
      <c r="O1319" s="370"/>
      <c r="P1319" s="370"/>
      <c r="Q1319" s="370"/>
      <c r="R1319" s="370"/>
      <c r="S1319" s="370"/>
      <c r="T1319" s="370"/>
      <c r="U1319" s="370"/>
      <c r="V1319" s="370"/>
      <c r="W1319" s="370"/>
      <c r="X1319" s="370"/>
      <c r="Y1319" s="370"/>
      <c r="Z1319" s="370"/>
      <c r="AA1319" s="370"/>
      <c r="AB1319" s="370"/>
      <c r="AC1319" s="370"/>
      <c r="AD1319" s="370"/>
      <c r="AE1319" s="370"/>
      <c r="AF1319" s="370"/>
      <c r="AG1319" s="370"/>
      <c r="AH1319" s="370"/>
      <c r="AI1319" s="370"/>
      <c r="AJ1319" s="370"/>
      <c r="AK1319" s="370"/>
      <c r="AL1319" s="370"/>
      <c r="AM1319" s="370"/>
      <c r="AN1319" s="370"/>
      <c r="AO1319" s="370"/>
      <c r="AP1319" s="370"/>
      <c r="AQ1319" s="370"/>
      <c r="AR1319" s="370"/>
      <c r="AS1319" s="370"/>
      <c r="AT1319" s="370"/>
      <c r="AU1319" s="370"/>
      <c r="AV1319" s="370"/>
      <c r="AW1319" s="370"/>
      <c r="AX1319" s="370"/>
      <c r="AY1319" s="370"/>
      <c r="AZ1319" s="370"/>
      <c r="BA1319" s="370"/>
      <c r="BB1319" s="370"/>
      <c r="BC1319" s="370"/>
      <c r="BD1319" s="370"/>
      <c r="BE1319" s="370"/>
      <c r="BF1319" s="370"/>
      <c r="BG1319" s="370"/>
      <c r="BH1319" s="370"/>
      <c r="BI1319" s="370"/>
      <c r="BJ1319" s="370"/>
      <c r="BK1319" s="370"/>
      <c r="BL1319" s="370"/>
      <c r="BM1319" s="370"/>
      <c r="BN1319" s="370"/>
      <c r="BO1319" s="370"/>
      <c r="BP1319" s="370"/>
      <c r="BQ1319" s="370"/>
      <c r="BR1319" s="370"/>
      <c r="BS1319" s="370"/>
      <c r="BT1319" s="370"/>
      <c r="BU1319" s="370"/>
      <c r="BV1319" s="370"/>
      <c r="BW1319" s="370"/>
      <c r="BX1319" s="370"/>
      <c r="BY1319" s="370"/>
      <c r="BZ1319" s="370"/>
      <c r="CA1319" s="370"/>
      <c r="CB1319" s="370"/>
      <c r="CC1319" s="370"/>
      <c r="CD1319" s="370"/>
      <c r="CE1319" s="370"/>
      <c r="CF1319" s="370"/>
      <c r="CW1319" s="513"/>
      <c r="DA1319" s="513"/>
      <c r="DE1319" s="338"/>
      <c r="HL1319" s="800">
        <v>100</v>
      </c>
      <c r="HZ1319" s="800">
        <v>200</v>
      </c>
      <c r="IH1319" s="800">
        <v>100</v>
      </c>
      <c r="IU1319" s="800">
        <v>200</v>
      </c>
      <c r="JB1319" s="800">
        <v>200</v>
      </c>
      <c r="JH1319" s="871">
        <v>200</v>
      </c>
      <c r="JI1319" s="800"/>
      <c r="JO1319" s="871">
        <v>300</v>
      </c>
      <c r="JP1319" s="800"/>
      <c r="JV1319" s="800"/>
      <c r="JW1319" s="871">
        <v>100</v>
      </c>
      <c r="KD1319" s="871">
        <v>100</v>
      </c>
      <c r="KK1319" s="871">
        <v>0</v>
      </c>
      <c r="KT1319" s="800"/>
    </row>
    <row r="1320" spans="1:311" s="78" customFormat="1" ht="21.75" customHeight="1">
      <c r="A1320" s="339" t="s">
        <v>367</v>
      </c>
      <c r="B1320" s="338" t="s">
        <v>345</v>
      </c>
      <c r="C1320" s="338" t="s">
        <v>346</v>
      </c>
      <c r="D1320" s="178" t="s">
        <v>36</v>
      </c>
      <c r="E1320" s="274"/>
      <c r="F1320" s="274"/>
      <c r="G1320" s="825" t="s">
        <v>404</v>
      </c>
      <c r="H1320" s="800">
        <v>1500</v>
      </c>
      <c r="I1320" s="166">
        <f t="shared" si="137"/>
        <v>1500</v>
      </c>
      <c r="J1320" s="274"/>
      <c r="K1320" s="274"/>
      <c r="L1320" s="279">
        <v>45309</v>
      </c>
      <c r="M1320" s="279">
        <v>45343</v>
      </c>
      <c r="N1320" s="274"/>
      <c r="O1320" s="370"/>
      <c r="P1320" s="370"/>
      <c r="Q1320" s="370"/>
      <c r="R1320" s="370"/>
      <c r="S1320" s="370"/>
      <c r="T1320" s="370"/>
      <c r="U1320" s="370"/>
      <c r="V1320" s="370"/>
      <c r="W1320" s="370"/>
      <c r="X1320" s="370"/>
      <c r="Y1320" s="370"/>
      <c r="Z1320" s="370"/>
      <c r="AA1320" s="370"/>
      <c r="AB1320" s="370"/>
      <c r="AC1320" s="370"/>
      <c r="AD1320" s="370"/>
      <c r="AE1320" s="370"/>
      <c r="AF1320" s="370"/>
      <c r="AG1320" s="370"/>
      <c r="AH1320" s="370"/>
      <c r="AI1320" s="370"/>
      <c r="AJ1320" s="370"/>
      <c r="AK1320" s="370"/>
      <c r="AL1320" s="370"/>
      <c r="AM1320" s="370"/>
      <c r="AN1320" s="370"/>
      <c r="AO1320" s="370"/>
      <c r="AP1320" s="370"/>
      <c r="AQ1320" s="370"/>
      <c r="AR1320" s="370"/>
      <c r="AS1320" s="370"/>
      <c r="AT1320" s="370"/>
      <c r="AU1320" s="370"/>
      <c r="AV1320" s="370"/>
      <c r="AW1320" s="370"/>
      <c r="AX1320" s="370"/>
      <c r="AY1320" s="370"/>
      <c r="AZ1320" s="370"/>
      <c r="BA1320" s="370"/>
      <c r="BB1320" s="370"/>
      <c r="BC1320" s="370"/>
      <c r="BD1320" s="370"/>
      <c r="BE1320" s="370"/>
      <c r="BF1320" s="370"/>
      <c r="BG1320" s="370"/>
      <c r="BH1320" s="370"/>
      <c r="BI1320" s="370"/>
      <c r="BJ1320" s="370"/>
      <c r="BK1320" s="370"/>
      <c r="BL1320" s="370"/>
      <c r="BM1320" s="370"/>
      <c r="BN1320" s="370"/>
      <c r="BO1320" s="370"/>
      <c r="BP1320" s="370"/>
      <c r="BQ1320" s="370"/>
      <c r="BR1320" s="370"/>
      <c r="BS1320" s="370"/>
      <c r="BT1320" s="370"/>
      <c r="BU1320" s="370"/>
      <c r="BV1320" s="370"/>
      <c r="BW1320" s="370"/>
      <c r="BX1320" s="370"/>
      <c r="BY1320" s="370"/>
      <c r="BZ1320" s="370"/>
      <c r="CA1320" s="370"/>
      <c r="CB1320" s="370"/>
      <c r="CC1320" s="370"/>
      <c r="CD1320" s="370"/>
      <c r="CE1320" s="370"/>
      <c r="CF1320" s="370"/>
      <c r="CW1320" s="513"/>
      <c r="DA1320" s="513"/>
      <c r="DE1320" s="338"/>
      <c r="HL1320" s="800">
        <v>100</v>
      </c>
      <c r="HZ1320" s="800">
        <v>200</v>
      </c>
      <c r="IH1320" s="800">
        <v>100</v>
      </c>
      <c r="IU1320" s="800">
        <v>200</v>
      </c>
      <c r="JB1320" s="800">
        <v>200</v>
      </c>
      <c r="JH1320" s="871">
        <v>300</v>
      </c>
      <c r="JI1320" s="800"/>
      <c r="JO1320" s="871">
        <v>200</v>
      </c>
      <c r="JP1320" s="800"/>
      <c r="JV1320" s="800"/>
      <c r="JW1320" s="871">
        <v>100</v>
      </c>
      <c r="KD1320" s="871">
        <v>100</v>
      </c>
      <c r="KK1320" s="871">
        <v>0</v>
      </c>
      <c r="KT1320" s="800"/>
    </row>
    <row r="1321" spans="1:311" s="78" customFormat="1" ht="21.75" customHeight="1">
      <c r="A1321" s="339" t="s">
        <v>367</v>
      </c>
      <c r="B1321" s="338" t="s">
        <v>347</v>
      </c>
      <c r="C1321" s="338" t="s">
        <v>348</v>
      </c>
      <c r="D1321" s="178" t="s">
        <v>36</v>
      </c>
      <c r="E1321" s="274"/>
      <c r="F1321" s="274"/>
      <c r="G1321" s="825" t="s">
        <v>404</v>
      </c>
      <c r="H1321" s="800">
        <v>1500</v>
      </c>
      <c r="I1321" s="166">
        <f t="shared" si="137"/>
        <v>1500</v>
      </c>
      <c r="J1321" s="274"/>
      <c r="K1321" s="274"/>
      <c r="L1321" s="279">
        <v>45309</v>
      </c>
      <c r="M1321" s="279">
        <v>45343</v>
      </c>
      <c r="N1321" s="274"/>
      <c r="O1321" s="370"/>
      <c r="P1321" s="370"/>
      <c r="Q1321" s="370"/>
      <c r="R1321" s="370"/>
      <c r="S1321" s="370"/>
      <c r="T1321" s="370"/>
      <c r="U1321" s="370"/>
      <c r="V1321" s="370"/>
      <c r="W1321" s="370"/>
      <c r="X1321" s="370"/>
      <c r="Y1321" s="370"/>
      <c r="Z1321" s="370"/>
      <c r="AA1321" s="370"/>
      <c r="AB1321" s="370"/>
      <c r="AC1321" s="370"/>
      <c r="AD1321" s="370"/>
      <c r="AE1321" s="370"/>
      <c r="AF1321" s="370"/>
      <c r="AG1321" s="370"/>
      <c r="AH1321" s="370"/>
      <c r="AI1321" s="370"/>
      <c r="AJ1321" s="370"/>
      <c r="AK1321" s="370"/>
      <c r="AL1321" s="370"/>
      <c r="AM1321" s="370"/>
      <c r="AN1321" s="370"/>
      <c r="AO1321" s="370"/>
      <c r="AP1321" s="370"/>
      <c r="AQ1321" s="370"/>
      <c r="AR1321" s="370"/>
      <c r="AS1321" s="370"/>
      <c r="AT1321" s="370"/>
      <c r="AU1321" s="370"/>
      <c r="AV1321" s="370"/>
      <c r="AW1321" s="370"/>
      <c r="AX1321" s="370"/>
      <c r="AY1321" s="370"/>
      <c r="AZ1321" s="370"/>
      <c r="BA1321" s="370"/>
      <c r="BB1321" s="370"/>
      <c r="BC1321" s="370"/>
      <c r="BD1321" s="370"/>
      <c r="BE1321" s="370"/>
      <c r="BF1321" s="370"/>
      <c r="BG1321" s="370"/>
      <c r="BH1321" s="370"/>
      <c r="BI1321" s="370"/>
      <c r="BJ1321" s="370"/>
      <c r="BK1321" s="370"/>
      <c r="BL1321" s="370"/>
      <c r="BM1321" s="370"/>
      <c r="BN1321" s="370"/>
      <c r="BO1321" s="370"/>
      <c r="BP1321" s="370"/>
      <c r="BQ1321" s="370"/>
      <c r="BR1321" s="370"/>
      <c r="BS1321" s="370"/>
      <c r="BT1321" s="370"/>
      <c r="BU1321" s="370"/>
      <c r="BV1321" s="370"/>
      <c r="BW1321" s="370"/>
      <c r="BX1321" s="370"/>
      <c r="BY1321" s="370"/>
      <c r="BZ1321" s="370"/>
      <c r="CA1321" s="370"/>
      <c r="CB1321" s="370"/>
      <c r="CC1321" s="370"/>
      <c r="CD1321" s="370"/>
      <c r="CE1321" s="370"/>
      <c r="CF1321" s="370"/>
      <c r="CW1321" s="513"/>
      <c r="DA1321" s="513"/>
      <c r="DE1321" s="338"/>
      <c r="HL1321" s="800">
        <v>200</v>
      </c>
      <c r="HZ1321" s="800">
        <v>100</v>
      </c>
      <c r="IH1321" s="800">
        <v>100</v>
      </c>
      <c r="IU1321" s="800">
        <v>200</v>
      </c>
      <c r="JB1321" s="800">
        <v>300</v>
      </c>
      <c r="JH1321" s="871">
        <v>200</v>
      </c>
      <c r="JI1321" s="800"/>
      <c r="JO1321" s="871">
        <v>200</v>
      </c>
      <c r="JP1321" s="800"/>
      <c r="JV1321" s="800"/>
      <c r="JW1321" s="871">
        <v>100</v>
      </c>
      <c r="KD1321" s="871">
        <v>100</v>
      </c>
      <c r="KK1321" s="871">
        <v>0</v>
      </c>
      <c r="KT1321" s="800"/>
    </row>
    <row r="1322" spans="1:311" s="78" customFormat="1" ht="21.75" customHeight="1">
      <c r="A1322" s="339" t="s">
        <v>367</v>
      </c>
      <c r="B1322" s="338" t="s">
        <v>359</v>
      </c>
      <c r="C1322" s="338" t="s">
        <v>360</v>
      </c>
      <c r="D1322" s="178" t="s">
        <v>36</v>
      </c>
      <c r="E1322" s="274"/>
      <c r="F1322" s="274"/>
      <c r="G1322" s="825" t="s">
        <v>404</v>
      </c>
      <c r="H1322" s="800">
        <v>600</v>
      </c>
      <c r="I1322" s="166">
        <f t="shared" si="137"/>
        <v>600</v>
      </c>
      <c r="J1322" s="274"/>
      <c r="K1322" s="274"/>
      <c r="L1322" s="279">
        <v>45309</v>
      </c>
      <c r="M1322" s="279">
        <v>45343</v>
      </c>
      <c r="N1322" s="274"/>
      <c r="O1322" s="370"/>
      <c r="P1322" s="370"/>
      <c r="Q1322" s="370"/>
      <c r="R1322" s="370"/>
      <c r="S1322" s="370"/>
      <c r="T1322" s="370"/>
      <c r="U1322" s="370"/>
      <c r="V1322" s="370"/>
      <c r="W1322" s="370"/>
      <c r="X1322" s="370"/>
      <c r="Y1322" s="370"/>
      <c r="Z1322" s="370"/>
      <c r="AA1322" s="370"/>
      <c r="AB1322" s="370"/>
      <c r="AC1322" s="370"/>
      <c r="AD1322" s="370"/>
      <c r="AE1322" s="370"/>
      <c r="AF1322" s="370"/>
      <c r="AG1322" s="370"/>
      <c r="AH1322" s="370"/>
      <c r="AI1322" s="370"/>
      <c r="AJ1322" s="370"/>
      <c r="AK1322" s="370"/>
      <c r="AL1322" s="370"/>
      <c r="AM1322" s="370"/>
      <c r="AN1322" s="370"/>
      <c r="AO1322" s="370"/>
      <c r="AP1322" s="370"/>
      <c r="AQ1322" s="370"/>
      <c r="AR1322" s="370"/>
      <c r="AS1322" s="370"/>
      <c r="AT1322" s="370"/>
      <c r="AU1322" s="370"/>
      <c r="AV1322" s="370"/>
      <c r="AW1322" s="370"/>
      <c r="AX1322" s="370"/>
      <c r="AY1322" s="370"/>
      <c r="AZ1322" s="370"/>
      <c r="BA1322" s="370"/>
      <c r="BB1322" s="370"/>
      <c r="BC1322" s="370"/>
      <c r="BD1322" s="370"/>
      <c r="BE1322" s="370"/>
      <c r="BF1322" s="370"/>
      <c r="BG1322" s="370"/>
      <c r="BH1322" s="370"/>
      <c r="BI1322" s="370"/>
      <c r="BJ1322" s="370"/>
      <c r="BK1322" s="370"/>
      <c r="BL1322" s="370"/>
      <c r="BM1322" s="370"/>
      <c r="BN1322" s="370"/>
      <c r="BO1322" s="370"/>
      <c r="BP1322" s="370"/>
      <c r="BQ1322" s="370"/>
      <c r="BR1322" s="370"/>
      <c r="BS1322" s="370"/>
      <c r="BT1322" s="370"/>
      <c r="BU1322" s="370"/>
      <c r="BV1322" s="370"/>
      <c r="BW1322" s="370"/>
      <c r="BX1322" s="370"/>
      <c r="BY1322" s="370"/>
      <c r="BZ1322" s="370"/>
      <c r="CA1322" s="370"/>
      <c r="CB1322" s="370"/>
      <c r="CC1322" s="370"/>
      <c r="CD1322" s="370"/>
      <c r="CE1322" s="370"/>
      <c r="CF1322" s="370"/>
      <c r="CW1322" s="513"/>
      <c r="DA1322" s="513"/>
      <c r="DE1322" s="338"/>
      <c r="HL1322" s="800">
        <v>100</v>
      </c>
      <c r="HZ1322" s="800">
        <v>100</v>
      </c>
      <c r="IH1322" s="800">
        <v>100</v>
      </c>
      <c r="IU1322" s="800">
        <v>100</v>
      </c>
      <c r="JB1322" s="800">
        <v>100</v>
      </c>
      <c r="JH1322" s="871">
        <v>100</v>
      </c>
      <c r="JI1322" s="800"/>
      <c r="JO1322" s="871">
        <v>0</v>
      </c>
      <c r="JP1322" s="800"/>
      <c r="JV1322" s="800"/>
      <c r="JW1322" s="871">
        <v>0</v>
      </c>
      <c r="KD1322" s="871">
        <v>0</v>
      </c>
      <c r="KK1322" s="871">
        <v>0</v>
      </c>
      <c r="KT1322" s="800"/>
    </row>
    <row r="1323" spans="1:311" s="78" customFormat="1" ht="21.75" customHeight="1">
      <c r="A1323" s="339" t="s">
        <v>367</v>
      </c>
      <c r="B1323" s="338" t="s">
        <v>349</v>
      </c>
      <c r="C1323" s="338" t="s">
        <v>350</v>
      </c>
      <c r="D1323" s="178" t="s">
        <v>36</v>
      </c>
      <c r="E1323" s="274"/>
      <c r="F1323" s="274"/>
      <c r="G1323" s="825" t="s">
        <v>404</v>
      </c>
      <c r="H1323" s="800">
        <v>750</v>
      </c>
      <c r="I1323" s="166">
        <f t="shared" si="137"/>
        <v>750</v>
      </c>
      <c r="J1323" s="274"/>
      <c r="K1323" s="274"/>
      <c r="L1323" s="279">
        <v>45309</v>
      </c>
      <c r="M1323" s="279">
        <v>45343</v>
      </c>
      <c r="N1323" s="274"/>
      <c r="O1323" s="370"/>
      <c r="P1323" s="370"/>
      <c r="Q1323" s="370"/>
      <c r="R1323" s="370"/>
      <c r="S1323" s="370"/>
      <c r="T1323" s="370"/>
      <c r="U1323" s="370"/>
      <c r="V1323" s="370"/>
      <c r="W1323" s="370"/>
      <c r="X1323" s="370"/>
      <c r="Y1323" s="370"/>
      <c r="Z1323" s="370"/>
      <c r="AA1323" s="370"/>
      <c r="AB1323" s="370"/>
      <c r="AC1323" s="370"/>
      <c r="AD1323" s="370"/>
      <c r="AE1323" s="370"/>
      <c r="AF1323" s="370"/>
      <c r="AG1323" s="370"/>
      <c r="AH1323" s="370"/>
      <c r="AI1323" s="370"/>
      <c r="AJ1323" s="370"/>
      <c r="AK1323" s="370"/>
      <c r="AL1323" s="370"/>
      <c r="AM1323" s="370"/>
      <c r="AN1323" s="370"/>
      <c r="AO1323" s="370"/>
      <c r="AP1323" s="370"/>
      <c r="AQ1323" s="370"/>
      <c r="AR1323" s="370"/>
      <c r="AS1323" s="370"/>
      <c r="AT1323" s="370"/>
      <c r="AU1323" s="370"/>
      <c r="AV1323" s="370"/>
      <c r="AW1323" s="370"/>
      <c r="AX1323" s="370"/>
      <c r="AY1323" s="370"/>
      <c r="AZ1323" s="370"/>
      <c r="BA1323" s="370"/>
      <c r="BB1323" s="370"/>
      <c r="BC1323" s="370"/>
      <c r="BD1323" s="370"/>
      <c r="BE1323" s="370"/>
      <c r="BF1323" s="370"/>
      <c r="BG1323" s="370"/>
      <c r="BH1323" s="370"/>
      <c r="BI1323" s="370"/>
      <c r="BJ1323" s="370"/>
      <c r="BK1323" s="370"/>
      <c r="BL1323" s="370"/>
      <c r="BM1323" s="370"/>
      <c r="BN1323" s="370"/>
      <c r="BO1323" s="370"/>
      <c r="BP1323" s="370"/>
      <c r="BQ1323" s="370"/>
      <c r="BR1323" s="370"/>
      <c r="BS1323" s="370"/>
      <c r="BT1323" s="370"/>
      <c r="BU1323" s="370"/>
      <c r="BV1323" s="370"/>
      <c r="BW1323" s="370"/>
      <c r="BX1323" s="370"/>
      <c r="BY1323" s="370"/>
      <c r="BZ1323" s="370"/>
      <c r="CA1323" s="370"/>
      <c r="CB1323" s="370"/>
      <c r="CC1323" s="370"/>
      <c r="CD1323" s="370"/>
      <c r="CE1323" s="370"/>
      <c r="CF1323" s="370"/>
      <c r="CW1323" s="513"/>
      <c r="DA1323" s="513"/>
      <c r="DE1323" s="338"/>
      <c r="HL1323" s="800">
        <v>100</v>
      </c>
      <c r="HZ1323" s="800">
        <v>100</v>
      </c>
      <c r="IH1323" s="800">
        <v>100</v>
      </c>
      <c r="IU1323" s="800">
        <v>100</v>
      </c>
      <c r="JB1323" s="800">
        <v>100</v>
      </c>
      <c r="JH1323" s="871">
        <v>100</v>
      </c>
      <c r="JI1323" s="800"/>
      <c r="JO1323" s="871">
        <v>150</v>
      </c>
      <c r="JP1323" s="800"/>
      <c r="JV1323" s="800"/>
      <c r="JW1323" s="871">
        <v>0</v>
      </c>
      <c r="KD1323" s="871">
        <v>0</v>
      </c>
      <c r="KK1323" s="871">
        <v>0</v>
      </c>
      <c r="KT1323" s="800"/>
    </row>
    <row r="1324" spans="1:311" s="78" customFormat="1" ht="21.75" customHeight="1">
      <c r="A1324" s="339" t="s">
        <v>57</v>
      </c>
      <c r="B1324" s="274"/>
      <c r="C1324" s="274"/>
      <c r="D1324" s="274"/>
      <c r="E1324" s="274"/>
      <c r="F1324" s="274"/>
      <c r="G1324" s="274"/>
      <c r="H1324" s="704">
        <f>SUM(H1301:H1323)</f>
        <v>102250</v>
      </c>
      <c r="I1324" s="704">
        <f>SUM(I1301:I1323)</f>
        <v>102250</v>
      </c>
      <c r="J1324" s="274"/>
      <c r="K1324" s="274"/>
      <c r="L1324" s="274"/>
      <c r="M1324" s="274"/>
      <c r="N1324" s="274"/>
      <c r="O1324" s="370"/>
      <c r="P1324" s="370"/>
      <c r="Q1324" s="370"/>
      <c r="R1324" s="370"/>
      <c r="S1324" s="370"/>
      <c r="T1324" s="370"/>
      <c r="U1324" s="370"/>
      <c r="V1324" s="370"/>
      <c r="W1324" s="370"/>
      <c r="X1324" s="370"/>
      <c r="Y1324" s="370"/>
      <c r="Z1324" s="370"/>
      <c r="AA1324" s="370"/>
      <c r="AB1324" s="370"/>
      <c r="AC1324" s="370"/>
      <c r="AD1324" s="370"/>
      <c r="AE1324" s="370"/>
      <c r="AF1324" s="370"/>
      <c r="AG1324" s="370"/>
      <c r="AH1324" s="370"/>
      <c r="AI1324" s="370"/>
      <c r="AJ1324" s="370"/>
      <c r="AK1324" s="370"/>
      <c r="AL1324" s="370"/>
      <c r="AM1324" s="370"/>
      <c r="AN1324" s="370"/>
      <c r="AO1324" s="370"/>
      <c r="AP1324" s="370"/>
      <c r="AQ1324" s="370"/>
      <c r="AR1324" s="370"/>
      <c r="AS1324" s="370"/>
      <c r="AT1324" s="370"/>
      <c r="AU1324" s="370"/>
      <c r="AV1324" s="370"/>
      <c r="AW1324" s="370"/>
      <c r="AX1324" s="370"/>
      <c r="AY1324" s="370"/>
      <c r="AZ1324" s="370"/>
      <c r="BA1324" s="370"/>
      <c r="BB1324" s="370"/>
      <c r="BC1324" s="370"/>
      <c r="BD1324" s="370"/>
      <c r="BE1324" s="370"/>
      <c r="BF1324" s="370"/>
      <c r="BG1324" s="370"/>
      <c r="BH1324" s="370"/>
      <c r="BI1324" s="370"/>
      <c r="BJ1324" s="370"/>
      <c r="BK1324" s="370"/>
      <c r="BL1324" s="370"/>
      <c r="BM1324" s="370"/>
      <c r="BN1324" s="370"/>
      <c r="BO1324" s="370"/>
      <c r="BP1324" s="370"/>
      <c r="BQ1324" s="370"/>
      <c r="BR1324" s="370"/>
      <c r="BS1324" s="370"/>
      <c r="BT1324" s="370"/>
      <c r="BU1324" s="370"/>
      <c r="BV1324" s="370"/>
      <c r="BW1324" s="370"/>
      <c r="BX1324" s="370"/>
      <c r="BY1324" s="370"/>
      <c r="BZ1324" s="370"/>
      <c r="CA1324" s="370"/>
      <c r="CB1324" s="370"/>
      <c r="CC1324" s="370"/>
      <c r="CD1324" s="370"/>
      <c r="CE1324" s="370"/>
      <c r="CF1324" s="370"/>
      <c r="CW1324" s="513"/>
      <c r="DA1324" s="513"/>
      <c r="DE1324" s="338"/>
      <c r="KD1324" s="800"/>
      <c r="KK1324" s="800"/>
      <c r="KT1324" s="800"/>
    </row>
    <row r="1325" spans="1:311" s="78" customFormat="1" ht="21.75" customHeight="1">
      <c r="A1325" s="339" t="s">
        <v>365</v>
      </c>
      <c r="B1325" s="449" t="s">
        <v>381</v>
      </c>
      <c r="C1325" s="338" t="s">
        <v>323</v>
      </c>
      <c r="D1325" s="178" t="s">
        <v>36</v>
      </c>
      <c r="E1325" s="274"/>
      <c r="F1325" s="274"/>
      <c r="G1325" s="825" t="s">
        <v>405</v>
      </c>
      <c r="H1325" s="872">
        <v>0</v>
      </c>
      <c r="I1325" s="166">
        <f>SUM(HL1325:KZ1325)</f>
        <v>0</v>
      </c>
      <c r="J1325" s="274"/>
      <c r="K1325" s="274"/>
      <c r="L1325" s="279">
        <v>45344</v>
      </c>
      <c r="M1325" s="279">
        <v>45372</v>
      </c>
      <c r="N1325" s="274"/>
      <c r="O1325" s="370"/>
      <c r="P1325" s="370"/>
      <c r="Q1325" s="370"/>
      <c r="R1325" s="370"/>
      <c r="S1325" s="370"/>
      <c r="T1325" s="370"/>
      <c r="U1325" s="370"/>
      <c r="V1325" s="370"/>
      <c r="W1325" s="370"/>
      <c r="X1325" s="370"/>
      <c r="Y1325" s="370"/>
      <c r="Z1325" s="370"/>
      <c r="AA1325" s="370"/>
      <c r="AB1325" s="370"/>
      <c r="AC1325" s="370"/>
      <c r="AD1325" s="370"/>
      <c r="AE1325" s="370"/>
      <c r="AF1325" s="370"/>
      <c r="AG1325" s="370"/>
      <c r="AH1325" s="370"/>
      <c r="AI1325" s="370"/>
      <c r="AJ1325" s="370"/>
      <c r="AK1325" s="370"/>
      <c r="AL1325" s="370"/>
      <c r="AM1325" s="370"/>
      <c r="AN1325" s="370"/>
      <c r="AO1325" s="370"/>
      <c r="AP1325" s="370"/>
      <c r="AQ1325" s="370"/>
      <c r="AR1325" s="370"/>
      <c r="AS1325" s="370"/>
      <c r="AT1325" s="370"/>
      <c r="AU1325" s="370"/>
      <c r="AV1325" s="370"/>
      <c r="AW1325" s="370"/>
      <c r="AX1325" s="370"/>
      <c r="AY1325" s="370"/>
      <c r="AZ1325" s="370"/>
      <c r="BA1325" s="370"/>
      <c r="BB1325" s="370"/>
      <c r="BC1325" s="370"/>
      <c r="BD1325" s="370"/>
      <c r="BE1325" s="370"/>
      <c r="BF1325" s="370"/>
      <c r="BG1325" s="370"/>
      <c r="BH1325" s="370"/>
      <c r="BI1325" s="370"/>
      <c r="BJ1325" s="370"/>
      <c r="BK1325" s="370"/>
      <c r="BL1325" s="370"/>
      <c r="BM1325" s="370"/>
      <c r="BN1325" s="370"/>
      <c r="BO1325" s="370"/>
      <c r="BP1325" s="370"/>
      <c r="BQ1325" s="370"/>
      <c r="BR1325" s="370"/>
      <c r="BS1325" s="370"/>
      <c r="BT1325" s="370"/>
      <c r="BU1325" s="370"/>
      <c r="BV1325" s="370"/>
      <c r="BW1325" s="370"/>
      <c r="BX1325" s="370"/>
      <c r="BY1325" s="370"/>
      <c r="BZ1325" s="370"/>
      <c r="CA1325" s="370"/>
      <c r="CB1325" s="370"/>
      <c r="CC1325" s="370"/>
      <c r="CD1325" s="370"/>
      <c r="CE1325" s="370"/>
      <c r="CF1325" s="370"/>
      <c r="CW1325" s="513"/>
      <c r="DA1325" s="513"/>
      <c r="DE1325" s="338"/>
      <c r="KD1325" s="800"/>
      <c r="KK1325" s="871"/>
      <c r="KS1325" s="78">
        <v>0</v>
      </c>
      <c r="KT1325" s="871"/>
      <c r="KY1325" s="78">
        <v>0</v>
      </c>
    </row>
    <row r="1326" spans="1:311" s="78" customFormat="1" ht="21.75" customHeight="1">
      <c r="A1326" s="339" t="s">
        <v>365</v>
      </c>
      <c r="B1326" s="449" t="s">
        <v>338</v>
      </c>
      <c r="C1326" s="338" t="s">
        <v>339</v>
      </c>
      <c r="D1326" s="178" t="s">
        <v>36</v>
      </c>
      <c r="E1326" s="274"/>
      <c r="F1326" s="274"/>
      <c r="G1326" s="825" t="s">
        <v>405</v>
      </c>
      <c r="H1326" s="872">
        <v>1900</v>
      </c>
      <c r="I1326" s="166">
        <f>SUM(HL1326:KZ1326)</f>
        <v>1900</v>
      </c>
      <c r="J1326" s="274"/>
      <c r="K1326" s="274"/>
      <c r="L1326" s="279">
        <v>45344</v>
      </c>
      <c r="M1326" s="279">
        <v>45372</v>
      </c>
      <c r="N1326" s="274"/>
      <c r="O1326" s="370"/>
      <c r="P1326" s="370"/>
      <c r="Q1326" s="370"/>
      <c r="R1326" s="370"/>
      <c r="S1326" s="370"/>
      <c r="T1326" s="370"/>
      <c r="U1326" s="370"/>
      <c r="V1326" s="370"/>
      <c r="W1326" s="370"/>
      <c r="X1326" s="370"/>
      <c r="Y1326" s="370"/>
      <c r="Z1326" s="370"/>
      <c r="AA1326" s="370"/>
      <c r="AB1326" s="370"/>
      <c r="AC1326" s="370"/>
      <c r="AD1326" s="370"/>
      <c r="AE1326" s="370"/>
      <c r="AF1326" s="370"/>
      <c r="AG1326" s="370"/>
      <c r="AH1326" s="370"/>
      <c r="AI1326" s="370"/>
      <c r="AJ1326" s="370"/>
      <c r="AK1326" s="370"/>
      <c r="AL1326" s="370"/>
      <c r="AM1326" s="370"/>
      <c r="AN1326" s="370"/>
      <c r="AO1326" s="370"/>
      <c r="AP1326" s="370"/>
      <c r="AQ1326" s="370"/>
      <c r="AR1326" s="370"/>
      <c r="AS1326" s="370"/>
      <c r="AT1326" s="370"/>
      <c r="AU1326" s="370"/>
      <c r="AV1326" s="370"/>
      <c r="AW1326" s="370"/>
      <c r="AX1326" s="370"/>
      <c r="AY1326" s="370"/>
      <c r="AZ1326" s="370"/>
      <c r="BA1326" s="370"/>
      <c r="BB1326" s="370"/>
      <c r="BC1326" s="370"/>
      <c r="BD1326" s="370"/>
      <c r="BE1326" s="370"/>
      <c r="BF1326" s="370"/>
      <c r="BG1326" s="370"/>
      <c r="BH1326" s="370"/>
      <c r="BI1326" s="370"/>
      <c r="BJ1326" s="370"/>
      <c r="BK1326" s="370"/>
      <c r="BL1326" s="370"/>
      <c r="BM1326" s="370"/>
      <c r="BN1326" s="370"/>
      <c r="BO1326" s="370"/>
      <c r="BP1326" s="370"/>
      <c r="BQ1326" s="370"/>
      <c r="BR1326" s="370"/>
      <c r="BS1326" s="370"/>
      <c r="BT1326" s="370"/>
      <c r="BU1326" s="370"/>
      <c r="BV1326" s="370"/>
      <c r="BW1326" s="370"/>
      <c r="BX1326" s="370"/>
      <c r="BY1326" s="370"/>
      <c r="BZ1326" s="370"/>
      <c r="CA1326" s="370"/>
      <c r="CB1326" s="370"/>
      <c r="CC1326" s="370"/>
      <c r="CD1326" s="370"/>
      <c r="CE1326" s="370"/>
      <c r="CF1326" s="370"/>
      <c r="CW1326" s="513"/>
      <c r="DA1326" s="513"/>
      <c r="DE1326" s="338"/>
      <c r="KD1326" s="800"/>
      <c r="KK1326" s="800"/>
      <c r="KS1326" s="78">
        <v>900</v>
      </c>
      <c r="KT1326" s="871"/>
      <c r="KY1326" s="78">
        <v>1000</v>
      </c>
    </row>
    <row r="1327" spans="1:311" s="78" customFormat="1" ht="21.75" customHeight="1">
      <c r="A1327" s="339" t="s">
        <v>365</v>
      </c>
      <c r="B1327" s="798" t="s">
        <v>313</v>
      </c>
      <c r="C1327" s="338" t="s">
        <v>314</v>
      </c>
      <c r="D1327" s="178" t="s">
        <v>36</v>
      </c>
      <c r="E1327" s="274"/>
      <c r="F1327" s="274"/>
      <c r="G1327" s="825" t="s">
        <v>405</v>
      </c>
      <c r="H1327" s="872">
        <v>0</v>
      </c>
      <c r="I1327" s="166">
        <f t="shared" ref="I1327:I1347" si="138">SUM(HL1327:KZ1327)</f>
        <v>0</v>
      </c>
      <c r="J1327" s="274"/>
      <c r="K1327" s="274"/>
      <c r="L1327" s="279">
        <v>45344</v>
      </c>
      <c r="M1327" s="279">
        <v>45372</v>
      </c>
      <c r="N1327" s="274"/>
      <c r="O1327" s="370"/>
      <c r="P1327" s="370"/>
      <c r="Q1327" s="370"/>
      <c r="R1327" s="370"/>
      <c r="S1327" s="370"/>
      <c r="T1327" s="370"/>
      <c r="U1327" s="370"/>
      <c r="V1327" s="370"/>
      <c r="W1327" s="370"/>
      <c r="X1327" s="370"/>
      <c r="Y1327" s="370"/>
      <c r="Z1327" s="370"/>
      <c r="AA1327" s="370"/>
      <c r="AB1327" s="370"/>
      <c r="AC1327" s="370"/>
      <c r="AD1327" s="370"/>
      <c r="AE1327" s="370"/>
      <c r="AF1327" s="370"/>
      <c r="AG1327" s="370"/>
      <c r="AH1327" s="370"/>
      <c r="AI1327" s="370"/>
      <c r="AJ1327" s="370"/>
      <c r="AK1327" s="370"/>
      <c r="AL1327" s="370"/>
      <c r="AM1327" s="370"/>
      <c r="AN1327" s="370"/>
      <c r="AO1327" s="370"/>
      <c r="AP1327" s="370"/>
      <c r="AQ1327" s="370"/>
      <c r="AR1327" s="370"/>
      <c r="AS1327" s="370"/>
      <c r="AT1327" s="370"/>
      <c r="AU1327" s="370"/>
      <c r="AV1327" s="370"/>
      <c r="AW1327" s="370"/>
      <c r="AX1327" s="370"/>
      <c r="AY1327" s="370"/>
      <c r="AZ1327" s="370"/>
      <c r="BA1327" s="370"/>
      <c r="BB1327" s="370"/>
      <c r="BC1327" s="370"/>
      <c r="BD1327" s="370"/>
      <c r="BE1327" s="370"/>
      <c r="BF1327" s="370"/>
      <c r="BG1327" s="370"/>
      <c r="BH1327" s="370"/>
      <c r="BI1327" s="370"/>
      <c r="BJ1327" s="370"/>
      <c r="BK1327" s="370"/>
      <c r="BL1327" s="370"/>
      <c r="BM1327" s="370"/>
      <c r="BN1327" s="370"/>
      <c r="BO1327" s="370"/>
      <c r="BP1327" s="370"/>
      <c r="BQ1327" s="370"/>
      <c r="BR1327" s="370"/>
      <c r="BS1327" s="370"/>
      <c r="BT1327" s="370"/>
      <c r="BU1327" s="370"/>
      <c r="BV1327" s="370"/>
      <c r="BW1327" s="370"/>
      <c r="BX1327" s="370"/>
      <c r="BY1327" s="370"/>
      <c r="BZ1327" s="370"/>
      <c r="CA1327" s="370"/>
      <c r="CB1327" s="370"/>
      <c r="CC1327" s="370"/>
      <c r="CD1327" s="370"/>
      <c r="CE1327" s="370"/>
      <c r="CF1327" s="370"/>
      <c r="CW1327" s="513"/>
      <c r="DA1327" s="513"/>
      <c r="DE1327" s="338"/>
      <c r="KD1327" s="800"/>
      <c r="KK1327" s="800"/>
      <c r="KS1327" s="78">
        <v>0</v>
      </c>
      <c r="KT1327" s="871"/>
      <c r="KY1327" s="78">
        <v>0</v>
      </c>
    </row>
    <row r="1328" spans="1:311" s="78" customFormat="1" ht="21.75" customHeight="1">
      <c r="A1328" s="339" t="s">
        <v>365</v>
      </c>
      <c r="B1328" s="449" t="s">
        <v>318</v>
      </c>
      <c r="C1328" s="338" t="s">
        <v>319</v>
      </c>
      <c r="D1328" s="178" t="s">
        <v>36</v>
      </c>
      <c r="E1328" s="274"/>
      <c r="F1328" s="274"/>
      <c r="G1328" s="825" t="s">
        <v>405</v>
      </c>
      <c r="H1328" s="872">
        <v>1900</v>
      </c>
      <c r="I1328" s="166">
        <f>SUM(HL1328:KZ1328)</f>
        <v>1900</v>
      </c>
      <c r="J1328" s="274"/>
      <c r="K1328" s="274"/>
      <c r="L1328" s="279">
        <v>45344</v>
      </c>
      <c r="M1328" s="279">
        <v>45372</v>
      </c>
      <c r="N1328" s="274"/>
      <c r="O1328" s="370"/>
      <c r="P1328" s="370"/>
      <c r="Q1328" s="370"/>
      <c r="R1328" s="370"/>
      <c r="S1328" s="370"/>
      <c r="T1328" s="370"/>
      <c r="U1328" s="370"/>
      <c r="V1328" s="370"/>
      <c r="W1328" s="370"/>
      <c r="X1328" s="370"/>
      <c r="Y1328" s="370"/>
      <c r="Z1328" s="370"/>
      <c r="AA1328" s="370"/>
      <c r="AB1328" s="370"/>
      <c r="AC1328" s="370"/>
      <c r="AD1328" s="370"/>
      <c r="AE1328" s="370"/>
      <c r="AF1328" s="370"/>
      <c r="AG1328" s="370"/>
      <c r="AH1328" s="370"/>
      <c r="AI1328" s="370"/>
      <c r="AJ1328" s="370"/>
      <c r="AK1328" s="370"/>
      <c r="AL1328" s="370"/>
      <c r="AM1328" s="370"/>
      <c r="AN1328" s="370"/>
      <c r="AO1328" s="370"/>
      <c r="AP1328" s="370"/>
      <c r="AQ1328" s="370"/>
      <c r="AR1328" s="370"/>
      <c r="AS1328" s="370"/>
      <c r="AT1328" s="370"/>
      <c r="AU1328" s="370"/>
      <c r="AV1328" s="370"/>
      <c r="AW1328" s="370"/>
      <c r="AX1328" s="370"/>
      <c r="AY1328" s="370"/>
      <c r="AZ1328" s="370"/>
      <c r="BA1328" s="370"/>
      <c r="BB1328" s="370"/>
      <c r="BC1328" s="370"/>
      <c r="BD1328" s="370"/>
      <c r="BE1328" s="370"/>
      <c r="BF1328" s="370"/>
      <c r="BG1328" s="370"/>
      <c r="BH1328" s="370"/>
      <c r="BI1328" s="370"/>
      <c r="BJ1328" s="370"/>
      <c r="BK1328" s="370"/>
      <c r="BL1328" s="370"/>
      <c r="BM1328" s="370"/>
      <c r="BN1328" s="370"/>
      <c r="BO1328" s="370"/>
      <c r="BP1328" s="370"/>
      <c r="BQ1328" s="370"/>
      <c r="BR1328" s="370"/>
      <c r="BS1328" s="370"/>
      <c r="BT1328" s="370"/>
      <c r="BU1328" s="370"/>
      <c r="BV1328" s="370"/>
      <c r="BW1328" s="370"/>
      <c r="BX1328" s="370"/>
      <c r="BY1328" s="370"/>
      <c r="BZ1328" s="370"/>
      <c r="CA1328" s="370"/>
      <c r="CB1328" s="370"/>
      <c r="CC1328" s="370"/>
      <c r="CD1328" s="370"/>
      <c r="CE1328" s="370"/>
      <c r="CF1328" s="370"/>
      <c r="CW1328" s="513"/>
      <c r="DA1328" s="513"/>
      <c r="DE1328" s="338"/>
      <c r="KD1328" s="800"/>
      <c r="KK1328" s="800"/>
      <c r="KS1328" s="78">
        <v>900</v>
      </c>
      <c r="KT1328" s="871"/>
      <c r="KY1328" s="78">
        <v>1000</v>
      </c>
    </row>
    <row r="1329" spans="1:311" s="78" customFormat="1" ht="21.75" customHeight="1">
      <c r="A1329" s="339" t="s">
        <v>365</v>
      </c>
      <c r="B1329" s="449" t="s">
        <v>320</v>
      </c>
      <c r="C1329" s="338" t="s">
        <v>321</v>
      </c>
      <c r="D1329" s="178" t="s">
        <v>36</v>
      </c>
      <c r="E1329" s="274"/>
      <c r="F1329" s="274"/>
      <c r="G1329" s="825" t="s">
        <v>405</v>
      </c>
      <c r="H1329" s="872">
        <v>1200</v>
      </c>
      <c r="I1329" s="166">
        <f t="shared" si="138"/>
        <v>1200</v>
      </c>
      <c r="J1329" s="274"/>
      <c r="K1329" s="274"/>
      <c r="L1329" s="279">
        <v>45344</v>
      </c>
      <c r="M1329" s="279">
        <v>45372</v>
      </c>
      <c r="N1329" s="274"/>
      <c r="O1329" s="370"/>
      <c r="P1329" s="370"/>
      <c r="Q1329" s="370"/>
      <c r="R1329" s="370"/>
      <c r="S1329" s="370"/>
      <c r="T1329" s="370"/>
      <c r="U1329" s="370"/>
      <c r="V1329" s="370"/>
      <c r="W1329" s="370"/>
      <c r="X1329" s="370"/>
      <c r="Y1329" s="370"/>
      <c r="Z1329" s="370"/>
      <c r="AA1329" s="370"/>
      <c r="AB1329" s="370"/>
      <c r="AC1329" s="370"/>
      <c r="AD1329" s="370"/>
      <c r="AE1329" s="370"/>
      <c r="AF1329" s="370"/>
      <c r="AG1329" s="370"/>
      <c r="AH1329" s="370"/>
      <c r="AI1329" s="370"/>
      <c r="AJ1329" s="370"/>
      <c r="AK1329" s="370"/>
      <c r="AL1329" s="370"/>
      <c r="AM1329" s="370"/>
      <c r="AN1329" s="370"/>
      <c r="AO1329" s="370"/>
      <c r="AP1329" s="370"/>
      <c r="AQ1329" s="370"/>
      <c r="AR1329" s="370"/>
      <c r="AS1329" s="370"/>
      <c r="AT1329" s="370"/>
      <c r="AU1329" s="370"/>
      <c r="AV1329" s="370"/>
      <c r="AW1329" s="370"/>
      <c r="AX1329" s="370"/>
      <c r="AY1329" s="370"/>
      <c r="AZ1329" s="370"/>
      <c r="BA1329" s="370"/>
      <c r="BB1329" s="370"/>
      <c r="BC1329" s="370"/>
      <c r="BD1329" s="370"/>
      <c r="BE1329" s="370"/>
      <c r="BF1329" s="370"/>
      <c r="BG1329" s="370"/>
      <c r="BH1329" s="370"/>
      <c r="BI1329" s="370"/>
      <c r="BJ1329" s="370"/>
      <c r="BK1329" s="370"/>
      <c r="BL1329" s="370"/>
      <c r="BM1329" s="370"/>
      <c r="BN1329" s="370"/>
      <c r="BO1329" s="370"/>
      <c r="BP1329" s="370"/>
      <c r="BQ1329" s="370"/>
      <c r="BR1329" s="370"/>
      <c r="BS1329" s="370"/>
      <c r="BT1329" s="370"/>
      <c r="BU1329" s="370"/>
      <c r="BV1329" s="370"/>
      <c r="BW1329" s="370"/>
      <c r="BX1329" s="370"/>
      <c r="BY1329" s="370"/>
      <c r="BZ1329" s="370"/>
      <c r="CA1329" s="370"/>
      <c r="CB1329" s="370"/>
      <c r="CC1329" s="370"/>
      <c r="CD1329" s="370"/>
      <c r="CE1329" s="370"/>
      <c r="CF1329" s="370"/>
      <c r="CW1329" s="513"/>
      <c r="DA1329" s="513"/>
      <c r="DE1329" s="338"/>
      <c r="KD1329" s="800"/>
      <c r="KK1329" s="800"/>
      <c r="KS1329" s="78">
        <v>600</v>
      </c>
      <c r="KT1329" s="871"/>
      <c r="KY1329" s="78">
        <v>600</v>
      </c>
    </row>
    <row r="1330" spans="1:311" s="78" customFormat="1" ht="21.75" customHeight="1">
      <c r="A1330" s="339" t="s">
        <v>365</v>
      </c>
      <c r="B1330" s="338" t="s">
        <v>382</v>
      </c>
      <c r="C1330" s="338" t="s">
        <v>317</v>
      </c>
      <c r="D1330" s="178" t="s">
        <v>36</v>
      </c>
      <c r="E1330" s="274"/>
      <c r="F1330" s="274"/>
      <c r="G1330" s="825" t="s">
        <v>405</v>
      </c>
      <c r="H1330" s="872">
        <v>350</v>
      </c>
      <c r="I1330" s="166">
        <f t="shared" si="138"/>
        <v>350</v>
      </c>
      <c r="J1330" s="274"/>
      <c r="K1330" s="274"/>
      <c r="L1330" s="279">
        <v>45344</v>
      </c>
      <c r="M1330" s="279">
        <v>45372</v>
      </c>
      <c r="N1330" s="274"/>
      <c r="O1330" s="370"/>
      <c r="P1330" s="370"/>
      <c r="Q1330" s="370"/>
      <c r="R1330" s="370"/>
      <c r="S1330" s="370"/>
      <c r="T1330" s="370"/>
      <c r="U1330" s="370"/>
      <c r="V1330" s="370"/>
      <c r="W1330" s="370"/>
      <c r="X1330" s="370"/>
      <c r="Y1330" s="370"/>
      <c r="Z1330" s="370"/>
      <c r="AA1330" s="370"/>
      <c r="AB1330" s="370"/>
      <c r="AC1330" s="370"/>
      <c r="AD1330" s="370"/>
      <c r="AE1330" s="370"/>
      <c r="AF1330" s="370"/>
      <c r="AG1330" s="370"/>
      <c r="AH1330" s="370"/>
      <c r="AI1330" s="370"/>
      <c r="AJ1330" s="370"/>
      <c r="AK1330" s="370"/>
      <c r="AL1330" s="370"/>
      <c r="AM1330" s="370"/>
      <c r="AN1330" s="370"/>
      <c r="AO1330" s="370"/>
      <c r="AP1330" s="370"/>
      <c r="AQ1330" s="370"/>
      <c r="AR1330" s="370"/>
      <c r="AS1330" s="370"/>
      <c r="AT1330" s="370"/>
      <c r="AU1330" s="370"/>
      <c r="AV1330" s="370"/>
      <c r="AW1330" s="370"/>
      <c r="AX1330" s="370"/>
      <c r="AY1330" s="370"/>
      <c r="AZ1330" s="370"/>
      <c r="BA1330" s="370"/>
      <c r="BB1330" s="370"/>
      <c r="BC1330" s="370"/>
      <c r="BD1330" s="370"/>
      <c r="BE1330" s="370"/>
      <c r="BF1330" s="370"/>
      <c r="BG1330" s="370"/>
      <c r="BH1330" s="370"/>
      <c r="BI1330" s="370"/>
      <c r="BJ1330" s="370"/>
      <c r="BK1330" s="370"/>
      <c r="BL1330" s="370"/>
      <c r="BM1330" s="370"/>
      <c r="BN1330" s="370"/>
      <c r="BO1330" s="370"/>
      <c r="BP1330" s="370"/>
      <c r="BQ1330" s="370"/>
      <c r="BR1330" s="370"/>
      <c r="BS1330" s="370"/>
      <c r="BT1330" s="370"/>
      <c r="BU1330" s="370"/>
      <c r="BV1330" s="370"/>
      <c r="BW1330" s="370"/>
      <c r="BX1330" s="370"/>
      <c r="BY1330" s="370"/>
      <c r="BZ1330" s="370"/>
      <c r="CA1330" s="370"/>
      <c r="CB1330" s="370"/>
      <c r="CC1330" s="370"/>
      <c r="CD1330" s="370"/>
      <c r="CE1330" s="370"/>
      <c r="CF1330" s="370"/>
      <c r="CW1330" s="513"/>
      <c r="DA1330" s="513"/>
      <c r="DE1330" s="338"/>
      <c r="KD1330" s="800"/>
      <c r="KK1330" s="800"/>
      <c r="KS1330" s="78">
        <v>100</v>
      </c>
      <c r="KT1330" s="871"/>
      <c r="KY1330" s="78">
        <v>250</v>
      </c>
    </row>
    <row r="1331" spans="1:311" s="78" customFormat="1" ht="21.75" customHeight="1">
      <c r="A1331" s="339" t="s">
        <v>365</v>
      </c>
      <c r="B1331" s="338" t="s">
        <v>324</v>
      </c>
      <c r="C1331" s="338" t="s">
        <v>325</v>
      </c>
      <c r="D1331" s="178" t="s">
        <v>36</v>
      </c>
      <c r="E1331" s="274"/>
      <c r="F1331" s="274"/>
      <c r="G1331" s="825" t="s">
        <v>405</v>
      </c>
      <c r="H1331" s="872">
        <v>350</v>
      </c>
      <c r="I1331" s="166">
        <f t="shared" si="138"/>
        <v>350</v>
      </c>
      <c r="J1331" s="274"/>
      <c r="K1331" s="274"/>
      <c r="L1331" s="279">
        <v>45344</v>
      </c>
      <c r="M1331" s="279">
        <v>45372</v>
      </c>
      <c r="N1331" s="274"/>
      <c r="O1331" s="370"/>
      <c r="P1331" s="370"/>
      <c r="Q1331" s="370"/>
      <c r="R1331" s="370"/>
      <c r="S1331" s="370"/>
      <c r="T1331" s="370"/>
      <c r="U1331" s="370"/>
      <c r="V1331" s="370"/>
      <c r="W1331" s="370"/>
      <c r="X1331" s="370"/>
      <c r="Y1331" s="370"/>
      <c r="Z1331" s="370"/>
      <c r="AA1331" s="370"/>
      <c r="AB1331" s="370"/>
      <c r="AC1331" s="370"/>
      <c r="AD1331" s="370"/>
      <c r="AE1331" s="370"/>
      <c r="AF1331" s="370"/>
      <c r="AG1331" s="370"/>
      <c r="AH1331" s="370"/>
      <c r="AI1331" s="370"/>
      <c r="AJ1331" s="370"/>
      <c r="AK1331" s="370"/>
      <c r="AL1331" s="370"/>
      <c r="AM1331" s="370"/>
      <c r="AN1331" s="370"/>
      <c r="AO1331" s="370"/>
      <c r="AP1331" s="370"/>
      <c r="AQ1331" s="370"/>
      <c r="AR1331" s="370"/>
      <c r="AS1331" s="370"/>
      <c r="AT1331" s="370"/>
      <c r="AU1331" s="370"/>
      <c r="AV1331" s="370"/>
      <c r="AW1331" s="370"/>
      <c r="AX1331" s="370"/>
      <c r="AY1331" s="370"/>
      <c r="AZ1331" s="370"/>
      <c r="BA1331" s="370"/>
      <c r="BB1331" s="370"/>
      <c r="BC1331" s="370"/>
      <c r="BD1331" s="370"/>
      <c r="BE1331" s="370"/>
      <c r="BF1331" s="370"/>
      <c r="BG1331" s="370"/>
      <c r="BH1331" s="370"/>
      <c r="BI1331" s="370"/>
      <c r="BJ1331" s="370"/>
      <c r="BK1331" s="370"/>
      <c r="BL1331" s="370"/>
      <c r="BM1331" s="370"/>
      <c r="BN1331" s="370"/>
      <c r="BO1331" s="370"/>
      <c r="BP1331" s="370"/>
      <c r="BQ1331" s="370"/>
      <c r="BR1331" s="370"/>
      <c r="BS1331" s="370"/>
      <c r="BT1331" s="370"/>
      <c r="BU1331" s="370"/>
      <c r="BV1331" s="370"/>
      <c r="BW1331" s="370"/>
      <c r="BX1331" s="370"/>
      <c r="BY1331" s="370"/>
      <c r="BZ1331" s="370"/>
      <c r="CA1331" s="370"/>
      <c r="CB1331" s="370"/>
      <c r="CC1331" s="370"/>
      <c r="CD1331" s="370"/>
      <c r="CE1331" s="370"/>
      <c r="CF1331" s="370"/>
      <c r="CW1331" s="513"/>
      <c r="DA1331" s="513"/>
      <c r="DE1331" s="338"/>
      <c r="KD1331" s="800"/>
      <c r="KK1331" s="800"/>
      <c r="KS1331" s="78">
        <v>100</v>
      </c>
      <c r="KT1331" s="871"/>
      <c r="KY1331" s="78">
        <v>250</v>
      </c>
    </row>
    <row r="1332" spans="1:311" s="78" customFormat="1" ht="21.75" customHeight="1">
      <c r="A1332" s="339" t="s">
        <v>365</v>
      </c>
      <c r="B1332" s="338" t="s">
        <v>326</v>
      </c>
      <c r="C1332" s="338" t="s">
        <v>327</v>
      </c>
      <c r="D1332" s="178" t="s">
        <v>36</v>
      </c>
      <c r="E1332" s="274"/>
      <c r="F1332" s="274"/>
      <c r="G1332" s="825" t="s">
        <v>405</v>
      </c>
      <c r="H1332" s="872">
        <v>350</v>
      </c>
      <c r="I1332" s="166">
        <f t="shared" si="138"/>
        <v>350</v>
      </c>
      <c r="J1332" s="274"/>
      <c r="K1332" s="274"/>
      <c r="L1332" s="279">
        <v>45344</v>
      </c>
      <c r="M1332" s="279">
        <v>45372</v>
      </c>
      <c r="N1332" s="274"/>
      <c r="O1332" s="370"/>
      <c r="P1332" s="370"/>
      <c r="Q1332" s="370"/>
      <c r="R1332" s="370"/>
      <c r="S1332" s="370"/>
      <c r="T1332" s="370"/>
      <c r="U1332" s="370"/>
      <c r="V1332" s="370"/>
      <c r="W1332" s="370"/>
      <c r="X1332" s="370"/>
      <c r="Y1332" s="370"/>
      <c r="Z1332" s="370"/>
      <c r="AA1332" s="370"/>
      <c r="AB1332" s="370"/>
      <c r="AC1332" s="370"/>
      <c r="AD1332" s="370"/>
      <c r="AE1332" s="370"/>
      <c r="AF1332" s="370"/>
      <c r="AG1332" s="370"/>
      <c r="AH1332" s="370"/>
      <c r="AI1332" s="370"/>
      <c r="AJ1332" s="370"/>
      <c r="AK1332" s="370"/>
      <c r="AL1332" s="370"/>
      <c r="AM1332" s="370"/>
      <c r="AN1332" s="370"/>
      <c r="AO1332" s="370"/>
      <c r="AP1332" s="370"/>
      <c r="AQ1332" s="370"/>
      <c r="AR1332" s="370"/>
      <c r="AS1332" s="370"/>
      <c r="AT1332" s="370"/>
      <c r="AU1332" s="370"/>
      <c r="AV1332" s="370"/>
      <c r="AW1332" s="370"/>
      <c r="AX1332" s="370"/>
      <c r="AY1332" s="370"/>
      <c r="AZ1332" s="370"/>
      <c r="BA1332" s="370"/>
      <c r="BB1332" s="370"/>
      <c r="BC1332" s="370"/>
      <c r="BD1332" s="370"/>
      <c r="BE1332" s="370"/>
      <c r="BF1332" s="370"/>
      <c r="BG1332" s="370"/>
      <c r="BH1332" s="370"/>
      <c r="BI1332" s="370"/>
      <c r="BJ1332" s="370"/>
      <c r="BK1332" s="370"/>
      <c r="BL1332" s="370"/>
      <c r="BM1332" s="370"/>
      <c r="BN1332" s="370"/>
      <c r="BO1332" s="370"/>
      <c r="BP1332" s="370"/>
      <c r="BQ1332" s="370"/>
      <c r="BR1332" s="370"/>
      <c r="BS1332" s="370"/>
      <c r="BT1332" s="370"/>
      <c r="BU1332" s="370"/>
      <c r="BV1332" s="370"/>
      <c r="BW1332" s="370"/>
      <c r="BX1332" s="370"/>
      <c r="BY1332" s="370"/>
      <c r="BZ1332" s="370"/>
      <c r="CA1332" s="370"/>
      <c r="CB1332" s="370"/>
      <c r="CC1332" s="370"/>
      <c r="CD1332" s="370"/>
      <c r="CE1332" s="370"/>
      <c r="CF1332" s="370"/>
      <c r="CW1332" s="513"/>
      <c r="DA1332" s="513"/>
      <c r="DE1332" s="338"/>
      <c r="KD1332" s="800"/>
      <c r="KK1332" s="800"/>
      <c r="KS1332" s="78">
        <v>100</v>
      </c>
      <c r="KT1332" s="871"/>
      <c r="KY1332" s="78">
        <v>250</v>
      </c>
    </row>
    <row r="1333" spans="1:311" s="78" customFormat="1" ht="21.75" customHeight="1">
      <c r="A1333" s="339" t="s">
        <v>365</v>
      </c>
      <c r="B1333" s="799" t="s">
        <v>393</v>
      </c>
      <c r="C1333" s="338" t="s">
        <v>329</v>
      </c>
      <c r="D1333" s="178" t="s">
        <v>36</v>
      </c>
      <c r="E1333" s="274"/>
      <c r="F1333" s="274"/>
      <c r="G1333" s="825" t="s">
        <v>405</v>
      </c>
      <c r="H1333" s="872">
        <v>0</v>
      </c>
      <c r="I1333" s="166">
        <f t="shared" si="138"/>
        <v>0</v>
      </c>
      <c r="J1333" s="274"/>
      <c r="K1333" s="274"/>
      <c r="L1333" s="279">
        <v>45344</v>
      </c>
      <c r="M1333" s="279">
        <v>45372</v>
      </c>
      <c r="N1333" s="274"/>
      <c r="O1333" s="370"/>
      <c r="P1333" s="370"/>
      <c r="Q1333" s="370"/>
      <c r="R1333" s="370"/>
      <c r="S1333" s="370"/>
      <c r="T1333" s="370"/>
      <c r="U1333" s="370"/>
      <c r="V1333" s="370"/>
      <c r="W1333" s="370"/>
      <c r="X1333" s="370"/>
      <c r="Y1333" s="370"/>
      <c r="Z1333" s="370"/>
      <c r="AA1333" s="370"/>
      <c r="AB1333" s="370"/>
      <c r="AC1333" s="370"/>
      <c r="AD1333" s="370"/>
      <c r="AE1333" s="370"/>
      <c r="AF1333" s="370"/>
      <c r="AG1333" s="370"/>
      <c r="AH1333" s="370"/>
      <c r="AI1333" s="370"/>
      <c r="AJ1333" s="370"/>
      <c r="AK1333" s="370"/>
      <c r="AL1333" s="370"/>
      <c r="AM1333" s="370"/>
      <c r="AN1333" s="370"/>
      <c r="AO1333" s="370"/>
      <c r="AP1333" s="370"/>
      <c r="AQ1333" s="370"/>
      <c r="AR1333" s="370"/>
      <c r="AS1333" s="370"/>
      <c r="AT1333" s="370"/>
      <c r="AU1333" s="370"/>
      <c r="AV1333" s="370"/>
      <c r="AW1333" s="370"/>
      <c r="AX1333" s="370"/>
      <c r="AY1333" s="370"/>
      <c r="AZ1333" s="370"/>
      <c r="BA1333" s="370"/>
      <c r="BB1333" s="370"/>
      <c r="BC1333" s="370"/>
      <c r="BD1333" s="370"/>
      <c r="BE1333" s="370"/>
      <c r="BF1333" s="370"/>
      <c r="BG1333" s="370"/>
      <c r="BH1333" s="370"/>
      <c r="BI1333" s="370"/>
      <c r="BJ1333" s="370"/>
      <c r="BK1333" s="370"/>
      <c r="BL1333" s="370"/>
      <c r="BM1333" s="370"/>
      <c r="BN1333" s="370"/>
      <c r="BO1333" s="370"/>
      <c r="BP1333" s="370"/>
      <c r="BQ1333" s="370"/>
      <c r="BR1333" s="370"/>
      <c r="BS1333" s="370"/>
      <c r="BT1333" s="370"/>
      <c r="BU1333" s="370"/>
      <c r="BV1333" s="370"/>
      <c r="BW1333" s="370"/>
      <c r="BX1333" s="370"/>
      <c r="BY1333" s="370"/>
      <c r="BZ1333" s="370"/>
      <c r="CA1333" s="370"/>
      <c r="CB1333" s="370"/>
      <c r="CC1333" s="370"/>
      <c r="CD1333" s="370"/>
      <c r="CE1333" s="370"/>
      <c r="CF1333" s="370"/>
      <c r="CW1333" s="513"/>
      <c r="DA1333" s="513"/>
      <c r="DE1333" s="338"/>
      <c r="KD1333" s="800"/>
      <c r="KK1333" s="800"/>
      <c r="KS1333" s="78">
        <v>0</v>
      </c>
      <c r="KT1333" s="871"/>
      <c r="KY1333" s="78">
        <v>0</v>
      </c>
    </row>
    <row r="1334" spans="1:311" s="78" customFormat="1" ht="21.75" customHeight="1">
      <c r="A1334" s="339" t="s">
        <v>365</v>
      </c>
      <c r="B1334" s="338" t="s">
        <v>383</v>
      </c>
      <c r="C1334" s="338" t="s">
        <v>331</v>
      </c>
      <c r="D1334" s="178" t="s">
        <v>36</v>
      </c>
      <c r="E1334" s="274"/>
      <c r="F1334" s="274"/>
      <c r="G1334" s="825" t="s">
        <v>405</v>
      </c>
      <c r="H1334" s="704">
        <v>0</v>
      </c>
      <c r="I1334" s="166">
        <f t="shared" si="138"/>
        <v>0</v>
      </c>
      <c r="J1334" s="274"/>
      <c r="K1334" s="274"/>
      <c r="L1334" s="279">
        <v>45344</v>
      </c>
      <c r="M1334" s="279">
        <v>45372</v>
      </c>
      <c r="N1334" s="274"/>
      <c r="O1334" s="370"/>
      <c r="P1334" s="370"/>
      <c r="Q1334" s="370"/>
      <c r="R1334" s="370"/>
      <c r="S1334" s="370"/>
      <c r="T1334" s="370"/>
      <c r="U1334" s="370"/>
      <c r="V1334" s="370"/>
      <c r="W1334" s="370"/>
      <c r="X1334" s="370"/>
      <c r="Y1334" s="370"/>
      <c r="Z1334" s="370"/>
      <c r="AA1334" s="370"/>
      <c r="AB1334" s="370"/>
      <c r="AC1334" s="370"/>
      <c r="AD1334" s="370"/>
      <c r="AE1334" s="370"/>
      <c r="AF1334" s="370"/>
      <c r="AG1334" s="370"/>
      <c r="AH1334" s="370"/>
      <c r="AI1334" s="370"/>
      <c r="AJ1334" s="370"/>
      <c r="AK1334" s="370"/>
      <c r="AL1334" s="370"/>
      <c r="AM1334" s="370"/>
      <c r="AN1334" s="370"/>
      <c r="AO1334" s="370"/>
      <c r="AP1334" s="370"/>
      <c r="AQ1334" s="370"/>
      <c r="AR1334" s="370"/>
      <c r="AS1334" s="370"/>
      <c r="AT1334" s="370"/>
      <c r="AU1334" s="370"/>
      <c r="AV1334" s="370"/>
      <c r="AW1334" s="370"/>
      <c r="AX1334" s="370"/>
      <c r="AY1334" s="370"/>
      <c r="AZ1334" s="370"/>
      <c r="BA1334" s="370"/>
      <c r="BB1334" s="370"/>
      <c r="BC1334" s="370"/>
      <c r="BD1334" s="370"/>
      <c r="BE1334" s="370"/>
      <c r="BF1334" s="370"/>
      <c r="BG1334" s="370"/>
      <c r="BH1334" s="370"/>
      <c r="BI1334" s="370"/>
      <c r="BJ1334" s="370"/>
      <c r="BK1334" s="370"/>
      <c r="BL1334" s="370"/>
      <c r="BM1334" s="370"/>
      <c r="BN1334" s="370"/>
      <c r="BO1334" s="370"/>
      <c r="BP1334" s="370"/>
      <c r="BQ1334" s="370"/>
      <c r="BR1334" s="370"/>
      <c r="BS1334" s="370"/>
      <c r="BT1334" s="370"/>
      <c r="BU1334" s="370"/>
      <c r="BV1334" s="370"/>
      <c r="BW1334" s="370"/>
      <c r="BX1334" s="370"/>
      <c r="BY1334" s="370"/>
      <c r="BZ1334" s="370"/>
      <c r="CA1334" s="370"/>
      <c r="CB1334" s="370"/>
      <c r="CC1334" s="370"/>
      <c r="CD1334" s="370"/>
      <c r="CE1334" s="370"/>
      <c r="CF1334" s="370"/>
      <c r="CW1334" s="513"/>
      <c r="DA1334" s="513"/>
      <c r="DE1334" s="338"/>
      <c r="KD1334" s="800"/>
      <c r="KK1334" s="800"/>
      <c r="KS1334" s="78">
        <v>0</v>
      </c>
      <c r="KT1334" s="871"/>
      <c r="KY1334" s="78">
        <v>0</v>
      </c>
    </row>
    <row r="1335" spans="1:311" s="78" customFormat="1" ht="21.75" customHeight="1">
      <c r="A1335" s="339" t="s">
        <v>365</v>
      </c>
      <c r="B1335" s="338" t="s">
        <v>384</v>
      </c>
      <c r="C1335" s="338" t="s">
        <v>333</v>
      </c>
      <c r="D1335" s="178" t="s">
        <v>36</v>
      </c>
      <c r="E1335" s="274"/>
      <c r="F1335" s="274"/>
      <c r="G1335" s="825" t="s">
        <v>405</v>
      </c>
      <c r="H1335" s="704">
        <v>0</v>
      </c>
      <c r="I1335" s="166">
        <f t="shared" si="138"/>
        <v>0</v>
      </c>
      <c r="J1335" s="274"/>
      <c r="K1335" s="274"/>
      <c r="L1335" s="279">
        <v>45344</v>
      </c>
      <c r="M1335" s="279">
        <v>45372</v>
      </c>
      <c r="N1335" s="274"/>
      <c r="O1335" s="370"/>
      <c r="P1335" s="370"/>
      <c r="Q1335" s="370"/>
      <c r="R1335" s="370"/>
      <c r="S1335" s="370"/>
      <c r="T1335" s="370"/>
      <c r="U1335" s="370"/>
      <c r="V1335" s="370"/>
      <c r="W1335" s="370"/>
      <c r="X1335" s="370"/>
      <c r="Y1335" s="370"/>
      <c r="Z1335" s="370"/>
      <c r="AA1335" s="370"/>
      <c r="AB1335" s="370"/>
      <c r="AC1335" s="370"/>
      <c r="AD1335" s="370"/>
      <c r="AE1335" s="370"/>
      <c r="AF1335" s="370"/>
      <c r="AG1335" s="370"/>
      <c r="AH1335" s="370"/>
      <c r="AI1335" s="370"/>
      <c r="AJ1335" s="370"/>
      <c r="AK1335" s="370"/>
      <c r="AL1335" s="370"/>
      <c r="AM1335" s="370"/>
      <c r="AN1335" s="370"/>
      <c r="AO1335" s="370"/>
      <c r="AP1335" s="370"/>
      <c r="AQ1335" s="370"/>
      <c r="AR1335" s="370"/>
      <c r="AS1335" s="370"/>
      <c r="AT1335" s="370"/>
      <c r="AU1335" s="370"/>
      <c r="AV1335" s="370"/>
      <c r="AW1335" s="370"/>
      <c r="AX1335" s="370"/>
      <c r="AY1335" s="370"/>
      <c r="AZ1335" s="370"/>
      <c r="BA1335" s="370"/>
      <c r="BB1335" s="370"/>
      <c r="BC1335" s="370"/>
      <c r="BD1335" s="370"/>
      <c r="BE1335" s="370"/>
      <c r="BF1335" s="370"/>
      <c r="BG1335" s="370"/>
      <c r="BH1335" s="370"/>
      <c r="BI1335" s="370"/>
      <c r="BJ1335" s="370"/>
      <c r="BK1335" s="370"/>
      <c r="BL1335" s="370"/>
      <c r="BM1335" s="370"/>
      <c r="BN1335" s="370"/>
      <c r="BO1335" s="370"/>
      <c r="BP1335" s="370"/>
      <c r="BQ1335" s="370"/>
      <c r="BR1335" s="370"/>
      <c r="BS1335" s="370"/>
      <c r="BT1335" s="370"/>
      <c r="BU1335" s="370"/>
      <c r="BV1335" s="370"/>
      <c r="BW1335" s="370"/>
      <c r="BX1335" s="370"/>
      <c r="BY1335" s="370"/>
      <c r="BZ1335" s="370"/>
      <c r="CA1335" s="370"/>
      <c r="CB1335" s="370"/>
      <c r="CC1335" s="370"/>
      <c r="CD1335" s="370"/>
      <c r="CE1335" s="370"/>
      <c r="CF1335" s="370"/>
      <c r="CW1335" s="513"/>
      <c r="DA1335" s="513"/>
      <c r="DE1335" s="338"/>
      <c r="KD1335" s="800"/>
      <c r="KK1335" s="800"/>
      <c r="KS1335" s="78">
        <v>0</v>
      </c>
      <c r="KT1335" s="871"/>
      <c r="KY1335" s="78">
        <v>0</v>
      </c>
    </row>
    <row r="1336" spans="1:311" s="78" customFormat="1" ht="21.75" customHeight="1">
      <c r="A1336" s="339" t="s">
        <v>365</v>
      </c>
      <c r="B1336" s="338" t="s">
        <v>334</v>
      </c>
      <c r="C1336" s="338" t="s">
        <v>335</v>
      </c>
      <c r="D1336" s="178" t="s">
        <v>36</v>
      </c>
      <c r="E1336" s="274"/>
      <c r="F1336" s="274"/>
      <c r="G1336" s="825" t="s">
        <v>405</v>
      </c>
      <c r="H1336" s="704">
        <v>350</v>
      </c>
      <c r="I1336" s="166">
        <f t="shared" si="138"/>
        <v>350</v>
      </c>
      <c r="J1336" s="274"/>
      <c r="K1336" s="274"/>
      <c r="L1336" s="279">
        <v>45344</v>
      </c>
      <c r="M1336" s="279">
        <v>45372</v>
      </c>
      <c r="N1336" s="274"/>
      <c r="O1336" s="370"/>
      <c r="P1336" s="370"/>
      <c r="Q1336" s="370"/>
      <c r="R1336" s="370"/>
      <c r="S1336" s="370"/>
      <c r="T1336" s="370"/>
      <c r="U1336" s="370"/>
      <c r="V1336" s="370"/>
      <c r="W1336" s="370"/>
      <c r="X1336" s="370"/>
      <c r="Y1336" s="370"/>
      <c r="Z1336" s="370"/>
      <c r="AA1336" s="370"/>
      <c r="AB1336" s="370"/>
      <c r="AC1336" s="370"/>
      <c r="AD1336" s="370"/>
      <c r="AE1336" s="370"/>
      <c r="AF1336" s="370"/>
      <c r="AG1336" s="370"/>
      <c r="AH1336" s="370"/>
      <c r="AI1336" s="370"/>
      <c r="AJ1336" s="370"/>
      <c r="AK1336" s="370"/>
      <c r="AL1336" s="370"/>
      <c r="AM1336" s="370"/>
      <c r="AN1336" s="370"/>
      <c r="AO1336" s="370"/>
      <c r="AP1336" s="370"/>
      <c r="AQ1336" s="370"/>
      <c r="AR1336" s="370"/>
      <c r="AS1336" s="370"/>
      <c r="AT1336" s="370"/>
      <c r="AU1336" s="370"/>
      <c r="AV1336" s="370"/>
      <c r="AW1336" s="370"/>
      <c r="AX1336" s="370"/>
      <c r="AY1336" s="370"/>
      <c r="AZ1336" s="370"/>
      <c r="BA1336" s="370"/>
      <c r="BB1336" s="370"/>
      <c r="BC1336" s="370"/>
      <c r="BD1336" s="370"/>
      <c r="BE1336" s="370"/>
      <c r="BF1336" s="370"/>
      <c r="BG1336" s="370"/>
      <c r="BH1336" s="370"/>
      <c r="BI1336" s="370"/>
      <c r="BJ1336" s="370"/>
      <c r="BK1336" s="370"/>
      <c r="BL1336" s="370"/>
      <c r="BM1336" s="370"/>
      <c r="BN1336" s="370"/>
      <c r="BO1336" s="370"/>
      <c r="BP1336" s="370"/>
      <c r="BQ1336" s="370"/>
      <c r="BR1336" s="370"/>
      <c r="BS1336" s="370"/>
      <c r="BT1336" s="370"/>
      <c r="BU1336" s="370"/>
      <c r="BV1336" s="370"/>
      <c r="BW1336" s="370"/>
      <c r="BX1336" s="370"/>
      <c r="BY1336" s="370"/>
      <c r="BZ1336" s="370"/>
      <c r="CA1336" s="370"/>
      <c r="CB1336" s="370"/>
      <c r="CC1336" s="370"/>
      <c r="CD1336" s="370"/>
      <c r="CE1336" s="370"/>
      <c r="CF1336" s="370"/>
      <c r="CW1336" s="513"/>
      <c r="DA1336" s="513"/>
      <c r="DE1336" s="338"/>
      <c r="KD1336" s="800"/>
      <c r="KK1336" s="800"/>
      <c r="KS1336" s="78">
        <v>100</v>
      </c>
      <c r="KT1336" s="871"/>
      <c r="KY1336" s="78">
        <v>250</v>
      </c>
    </row>
    <row r="1337" spans="1:311" s="78" customFormat="1" ht="21.75" customHeight="1">
      <c r="A1337" s="339" t="s">
        <v>365</v>
      </c>
      <c r="B1337" s="338" t="s">
        <v>336</v>
      </c>
      <c r="C1337" s="338" t="s">
        <v>337</v>
      </c>
      <c r="D1337" s="178" t="s">
        <v>36</v>
      </c>
      <c r="E1337" s="274"/>
      <c r="F1337" s="274"/>
      <c r="G1337" s="825" t="s">
        <v>405</v>
      </c>
      <c r="H1337" s="704">
        <v>350</v>
      </c>
      <c r="I1337" s="166">
        <f t="shared" si="138"/>
        <v>350</v>
      </c>
      <c r="J1337" s="274"/>
      <c r="K1337" s="274"/>
      <c r="L1337" s="279">
        <v>45344</v>
      </c>
      <c r="M1337" s="279">
        <v>45372</v>
      </c>
      <c r="N1337" s="274"/>
      <c r="O1337" s="370"/>
      <c r="P1337" s="370"/>
      <c r="Q1337" s="370"/>
      <c r="R1337" s="370"/>
      <c r="S1337" s="370"/>
      <c r="T1337" s="370"/>
      <c r="U1337" s="370"/>
      <c r="V1337" s="370"/>
      <c r="W1337" s="370"/>
      <c r="X1337" s="370"/>
      <c r="Y1337" s="370"/>
      <c r="Z1337" s="370"/>
      <c r="AA1337" s="370"/>
      <c r="AB1337" s="370"/>
      <c r="AC1337" s="370"/>
      <c r="AD1337" s="370"/>
      <c r="AE1337" s="370"/>
      <c r="AF1337" s="370"/>
      <c r="AG1337" s="370"/>
      <c r="AH1337" s="370"/>
      <c r="AI1337" s="370"/>
      <c r="AJ1337" s="370"/>
      <c r="AK1337" s="370"/>
      <c r="AL1337" s="370"/>
      <c r="AM1337" s="370"/>
      <c r="AN1337" s="370"/>
      <c r="AO1337" s="370"/>
      <c r="AP1337" s="370"/>
      <c r="AQ1337" s="370"/>
      <c r="AR1337" s="370"/>
      <c r="AS1337" s="370"/>
      <c r="AT1337" s="370"/>
      <c r="AU1337" s="370"/>
      <c r="AV1337" s="370"/>
      <c r="AW1337" s="370"/>
      <c r="AX1337" s="370"/>
      <c r="AY1337" s="370"/>
      <c r="AZ1337" s="370"/>
      <c r="BA1337" s="370"/>
      <c r="BB1337" s="370"/>
      <c r="BC1337" s="370"/>
      <c r="BD1337" s="370"/>
      <c r="BE1337" s="370"/>
      <c r="BF1337" s="370"/>
      <c r="BG1337" s="370"/>
      <c r="BH1337" s="370"/>
      <c r="BI1337" s="370"/>
      <c r="BJ1337" s="370"/>
      <c r="BK1337" s="370"/>
      <c r="BL1337" s="370"/>
      <c r="BM1337" s="370"/>
      <c r="BN1337" s="370"/>
      <c r="BO1337" s="370"/>
      <c r="BP1337" s="370"/>
      <c r="BQ1337" s="370"/>
      <c r="BR1337" s="370"/>
      <c r="BS1337" s="370"/>
      <c r="BT1337" s="370"/>
      <c r="BU1337" s="370"/>
      <c r="BV1337" s="370"/>
      <c r="BW1337" s="370"/>
      <c r="BX1337" s="370"/>
      <c r="BY1337" s="370"/>
      <c r="BZ1337" s="370"/>
      <c r="CA1337" s="370"/>
      <c r="CB1337" s="370"/>
      <c r="CC1337" s="370"/>
      <c r="CD1337" s="370"/>
      <c r="CE1337" s="370"/>
      <c r="CF1337" s="370"/>
      <c r="CW1337" s="513"/>
      <c r="DA1337" s="513"/>
      <c r="DE1337" s="338"/>
      <c r="KD1337" s="800"/>
      <c r="KK1337" s="800"/>
      <c r="KS1337" s="78">
        <v>100</v>
      </c>
      <c r="KT1337" s="871"/>
      <c r="KY1337" s="78">
        <v>250</v>
      </c>
    </row>
    <row r="1338" spans="1:311" s="78" customFormat="1" ht="21.75" customHeight="1">
      <c r="A1338" s="339" t="s">
        <v>367</v>
      </c>
      <c r="B1338" s="338" t="s">
        <v>353</v>
      </c>
      <c r="C1338" s="338" t="s">
        <v>352</v>
      </c>
      <c r="D1338" s="178" t="s">
        <v>36</v>
      </c>
      <c r="E1338" s="274"/>
      <c r="F1338" s="274"/>
      <c r="G1338" s="825" t="s">
        <v>405</v>
      </c>
      <c r="H1338" s="704">
        <v>5000</v>
      </c>
      <c r="I1338" s="166">
        <f t="shared" si="138"/>
        <v>5000</v>
      </c>
      <c r="J1338" s="274"/>
      <c r="K1338" s="274"/>
      <c r="L1338" s="279">
        <v>45344</v>
      </c>
      <c r="M1338" s="279">
        <v>45372</v>
      </c>
      <c r="N1338" s="274"/>
      <c r="O1338" s="370"/>
      <c r="P1338" s="370"/>
      <c r="Q1338" s="370"/>
      <c r="R1338" s="370"/>
      <c r="S1338" s="370"/>
      <c r="T1338" s="370"/>
      <c r="U1338" s="370"/>
      <c r="V1338" s="370"/>
      <c r="W1338" s="370"/>
      <c r="X1338" s="370"/>
      <c r="Y1338" s="370"/>
      <c r="Z1338" s="370"/>
      <c r="AA1338" s="370"/>
      <c r="AB1338" s="370"/>
      <c r="AC1338" s="370"/>
      <c r="AD1338" s="370"/>
      <c r="AE1338" s="370"/>
      <c r="AF1338" s="370"/>
      <c r="AG1338" s="370"/>
      <c r="AH1338" s="370"/>
      <c r="AI1338" s="370"/>
      <c r="AJ1338" s="370"/>
      <c r="AK1338" s="370"/>
      <c r="AL1338" s="370"/>
      <c r="AM1338" s="370"/>
      <c r="AN1338" s="370"/>
      <c r="AO1338" s="370"/>
      <c r="AP1338" s="370"/>
      <c r="AQ1338" s="370"/>
      <c r="AR1338" s="370"/>
      <c r="AS1338" s="370"/>
      <c r="AT1338" s="370"/>
      <c r="AU1338" s="370"/>
      <c r="AV1338" s="370"/>
      <c r="AW1338" s="370"/>
      <c r="AX1338" s="370"/>
      <c r="AY1338" s="370"/>
      <c r="AZ1338" s="370"/>
      <c r="BA1338" s="370"/>
      <c r="BB1338" s="370"/>
      <c r="BC1338" s="370"/>
      <c r="BD1338" s="370"/>
      <c r="BE1338" s="370"/>
      <c r="BF1338" s="370"/>
      <c r="BG1338" s="370"/>
      <c r="BH1338" s="370"/>
      <c r="BI1338" s="370"/>
      <c r="BJ1338" s="370"/>
      <c r="BK1338" s="370"/>
      <c r="BL1338" s="370"/>
      <c r="BM1338" s="370"/>
      <c r="BN1338" s="370"/>
      <c r="BO1338" s="370"/>
      <c r="BP1338" s="370"/>
      <c r="BQ1338" s="370"/>
      <c r="BR1338" s="370"/>
      <c r="BS1338" s="370"/>
      <c r="BT1338" s="370"/>
      <c r="BU1338" s="370"/>
      <c r="BV1338" s="370"/>
      <c r="BW1338" s="370"/>
      <c r="BX1338" s="370"/>
      <c r="BY1338" s="370"/>
      <c r="BZ1338" s="370"/>
      <c r="CA1338" s="370"/>
      <c r="CB1338" s="370"/>
      <c r="CC1338" s="370"/>
      <c r="CD1338" s="370"/>
      <c r="CE1338" s="370"/>
      <c r="CF1338" s="370"/>
      <c r="CW1338" s="513"/>
      <c r="DA1338" s="513"/>
      <c r="DE1338" s="338"/>
      <c r="KD1338" s="800"/>
      <c r="KK1338" s="800"/>
      <c r="KS1338" s="78">
        <v>2500</v>
      </c>
      <c r="KT1338" s="871"/>
      <c r="KY1338" s="78">
        <v>2500</v>
      </c>
    </row>
    <row r="1339" spans="1:311" s="78" customFormat="1" ht="21.75" customHeight="1">
      <c r="A1339" s="339" t="s">
        <v>367</v>
      </c>
      <c r="B1339" s="338" t="s">
        <v>58</v>
      </c>
      <c r="C1339" s="338" t="s">
        <v>59</v>
      </c>
      <c r="D1339" s="178" t="s">
        <v>36</v>
      </c>
      <c r="E1339" s="274"/>
      <c r="F1339" s="274"/>
      <c r="G1339" s="825" t="s">
        <v>405</v>
      </c>
      <c r="H1339" s="704">
        <v>1800</v>
      </c>
      <c r="I1339" s="166">
        <f t="shared" si="138"/>
        <v>1800</v>
      </c>
      <c r="J1339" s="274"/>
      <c r="K1339" s="274"/>
      <c r="L1339" s="279">
        <v>45344</v>
      </c>
      <c r="M1339" s="279">
        <v>45372</v>
      </c>
      <c r="N1339" s="274"/>
      <c r="O1339" s="370"/>
      <c r="P1339" s="370"/>
      <c r="Q1339" s="370"/>
      <c r="R1339" s="370"/>
      <c r="S1339" s="370"/>
      <c r="T1339" s="370"/>
      <c r="U1339" s="370"/>
      <c r="V1339" s="370"/>
      <c r="W1339" s="370"/>
      <c r="X1339" s="370"/>
      <c r="Y1339" s="370"/>
      <c r="Z1339" s="370"/>
      <c r="AA1339" s="370"/>
      <c r="AB1339" s="370"/>
      <c r="AC1339" s="370"/>
      <c r="AD1339" s="370"/>
      <c r="AE1339" s="370"/>
      <c r="AF1339" s="370"/>
      <c r="AG1339" s="370"/>
      <c r="AH1339" s="370"/>
      <c r="AI1339" s="370"/>
      <c r="AJ1339" s="370"/>
      <c r="AK1339" s="370"/>
      <c r="AL1339" s="370"/>
      <c r="AM1339" s="370"/>
      <c r="AN1339" s="370"/>
      <c r="AO1339" s="370"/>
      <c r="AP1339" s="370"/>
      <c r="AQ1339" s="370"/>
      <c r="AR1339" s="370"/>
      <c r="AS1339" s="370"/>
      <c r="AT1339" s="370"/>
      <c r="AU1339" s="370"/>
      <c r="AV1339" s="370"/>
      <c r="AW1339" s="370"/>
      <c r="AX1339" s="370"/>
      <c r="AY1339" s="370"/>
      <c r="AZ1339" s="370"/>
      <c r="BA1339" s="370"/>
      <c r="BB1339" s="370"/>
      <c r="BC1339" s="370"/>
      <c r="BD1339" s="370"/>
      <c r="BE1339" s="370"/>
      <c r="BF1339" s="370"/>
      <c r="BG1339" s="370"/>
      <c r="BH1339" s="370"/>
      <c r="BI1339" s="370"/>
      <c r="BJ1339" s="370"/>
      <c r="BK1339" s="370"/>
      <c r="BL1339" s="370"/>
      <c r="BM1339" s="370"/>
      <c r="BN1339" s="370"/>
      <c r="BO1339" s="370"/>
      <c r="BP1339" s="370"/>
      <c r="BQ1339" s="370"/>
      <c r="BR1339" s="370"/>
      <c r="BS1339" s="370"/>
      <c r="BT1339" s="370"/>
      <c r="BU1339" s="370"/>
      <c r="BV1339" s="370"/>
      <c r="BW1339" s="370"/>
      <c r="BX1339" s="370"/>
      <c r="BY1339" s="370"/>
      <c r="BZ1339" s="370"/>
      <c r="CA1339" s="370"/>
      <c r="CB1339" s="370"/>
      <c r="CC1339" s="370"/>
      <c r="CD1339" s="370"/>
      <c r="CE1339" s="370"/>
      <c r="CF1339" s="370"/>
      <c r="CW1339" s="513"/>
      <c r="DA1339" s="513"/>
      <c r="DE1339" s="338"/>
      <c r="KD1339" s="800"/>
      <c r="KK1339" s="304"/>
      <c r="KS1339" s="78">
        <v>900</v>
      </c>
      <c r="KT1339" s="871"/>
      <c r="KY1339" s="78">
        <v>900</v>
      </c>
    </row>
    <row r="1340" spans="1:311" s="78" customFormat="1" ht="21.75" customHeight="1">
      <c r="A1340" s="339" t="s">
        <v>367</v>
      </c>
      <c r="B1340" s="338" t="s">
        <v>340</v>
      </c>
      <c r="C1340" s="338" t="s">
        <v>341</v>
      </c>
      <c r="D1340" s="178" t="s">
        <v>36</v>
      </c>
      <c r="E1340" s="274"/>
      <c r="F1340" s="274"/>
      <c r="G1340" s="825" t="s">
        <v>405</v>
      </c>
      <c r="H1340" s="704">
        <v>1800</v>
      </c>
      <c r="I1340" s="166">
        <f t="shared" si="138"/>
        <v>1800</v>
      </c>
      <c r="J1340" s="274"/>
      <c r="K1340" s="274"/>
      <c r="L1340" s="279">
        <v>45344</v>
      </c>
      <c r="M1340" s="279">
        <v>45372</v>
      </c>
      <c r="N1340" s="274"/>
      <c r="O1340" s="370"/>
      <c r="P1340" s="370"/>
      <c r="Q1340" s="370"/>
      <c r="R1340" s="370"/>
      <c r="S1340" s="370"/>
      <c r="T1340" s="370"/>
      <c r="U1340" s="370"/>
      <c r="V1340" s="370"/>
      <c r="W1340" s="370"/>
      <c r="X1340" s="370"/>
      <c r="Y1340" s="370"/>
      <c r="Z1340" s="370"/>
      <c r="AA1340" s="370"/>
      <c r="AB1340" s="370"/>
      <c r="AC1340" s="370"/>
      <c r="AD1340" s="370"/>
      <c r="AE1340" s="370"/>
      <c r="AF1340" s="370"/>
      <c r="AG1340" s="370"/>
      <c r="AH1340" s="370"/>
      <c r="AI1340" s="370"/>
      <c r="AJ1340" s="370"/>
      <c r="AK1340" s="370"/>
      <c r="AL1340" s="370"/>
      <c r="AM1340" s="370"/>
      <c r="AN1340" s="370"/>
      <c r="AO1340" s="370"/>
      <c r="AP1340" s="370"/>
      <c r="AQ1340" s="370"/>
      <c r="AR1340" s="370"/>
      <c r="AS1340" s="370"/>
      <c r="AT1340" s="370"/>
      <c r="AU1340" s="370"/>
      <c r="AV1340" s="370"/>
      <c r="AW1340" s="370"/>
      <c r="AX1340" s="370"/>
      <c r="AY1340" s="370"/>
      <c r="AZ1340" s="370"/>
      <c r="BA1340" s="370"/>
      <c r="BB1340" s="370"/>
      <c r="BC1340" s="370"/>
      <c r="BD1340" s="370"/>
      <c r="BE1340" s="370"/>
      <c r="BF1340" s="370"/>
      <c r="BG1340" s="370"/>
      <c r="BH1340" s="370"/>
      <c r="BI1340" s="370"/>
      <c r="BJ1340" s="370"/>
      <c r="BK1340" s="370"/>
      <c r="BL1340" s="370"/>
      <c r="BM1340" s="370"/>
      <c r="BN1340" s="370"/>
      <c r="BO1340" s="370"/>
      <c r="BP1340" s="370"/>
      <c r="BQ1340" s="370"/>
      <c r="BR1340" s="370"/>
      <c r="BS1340" s="370"/>
      <c r="BT1340" s="370"/>
      <c r="BU1340" s="370"/>
      <c r="BV1340" s="370"/>
      <c r="BW1340" s="370"/>
      <c r="BX1340" s="370"/>
      <c r="BY1340" s="370"/>
      <c r="BZ1340" s="370"/>
      <c r="CA1340" s="370"/>
      <c r="CB1340" s="370"/>
      <c r="CC1340" s="370"/>
      <c r="CD1340" s="370"/>
      <c r="CE1340" s="370"/>
      <c r="CF1340" s="370"/>
      <c r="CW1340" s="513"/>
      <c r="DA1340" s="513"/>
      <c r="DE1340" s="338"/>
      <c r="KD1340" s="800"/>
      <c r="KK1340" s="800"/>
      <c r="KS1340" s="78">
        <v>900</v>
      </c>
      <c r="KT1340" s="871"/>
      <c r="KY1340" s="78">
        <v>900</v>
      </c>
    </row>
    <row r="1341" spans="1:311" s="78" customFormat="1" ht="21.75" customHeight="1">
      <c r="A1341" s="339" t="s">
        <v>367</v>
      </c>
      <c r="B1341" s="338" t="s">
        <v>356</v>
      </c>
      <c r="C1341" s="338" t="s">
        <v>355</v>
      </c>
      <c r="D1341" s="178" t="s">
        <v>36</v>
      </c>
      <c r="E1341" s="274"/>
      <c r="F1341" s="274"/>
      <c r="G1341" s="825" t="s">
        <v>405</v>
      </c>
      <c r="H1341" s="704">
        <v>1200</v>
      </c>
      <c r="I1341" s="166">
        <f t="shared" si="138"/>
        <v>1200</v>
      </c>
      <c r="J1341" s="274"/>
      <c r="K1341" s="274"/>
      <c r="L1341" s="279">
        <v>45344</v>
      </c>
      <c r="M1341" s="279">
        <v>45372</v>
      </c>
      <c r="N1341" s="274"/>
      <c r="O1341" s="370"/>
      <c r="P1341" s="370"/>
      <c r="Q1341" s="370"/>
      <c r="R1341" s="370"/>
      <c r="S1341" s="370"/>
      <c r="T1341" s="370"/>
      <c r="U1341" s="370"/>
      <c r="V1341" s="370"/>
      <c r="W1341" s="370"/>
      <c r="X1341" s="370"/>
      <c r="Y1341" s="370"/>
      <c r="Z1341" s="370"/>
      <c r="AA1341" s="370"/>
      <c r="AB1341" s="370"/>
      <c r="AC1341" s="370"/>
      <c r="AD1341" s="370"/>
      <c r="AE1341" s="370"/>
      <c r="AF1341" s="370"/>
      <c r="AG1341" s="370"/>
      <c r="AH1341" s="370"/>
      <c r="AI1341" s="370"/>
      <c r="AJ1341" s="370"/>
      <c r="AK1341" s="370"/>
      <c r="AL1341" s="370"/>
      <c r="AM1341" s="370"/>
      <c r="AN1341" s="370"/>
      <c r="AO1341" s="370"/>
      <c r="AP1341" s="370"/>
      <c r="AQ1341" s="370"/>
      <c r="AR1341" s="370"/>
      <c r="AS1341" s="370"/>
      <c r="AT1341" s="370"/>
      <c r="AU1341" s="370"/>
      <c r="AV1341" s="370"/>
      <c r="AW1341" s="370"/>
      <c r="AX1341" s="370"/>
      <c r="AY1341" s="370"/>
      <c r="AZ1341" s="370"/>
      <c r="BA1341" s="370"/>
      <c r="BB1341" s="370"/>
      <c r="BC1341" s="370"/>
      <c r="BD1341" s="370"/>
      <c r="BE1341" s="370"/>
      <c r="BF1341" s="370"/>
      <c r="BG1341" s="370"/>
      <c r="BH1341" s="370"/>
      <c r="BI1341" s="370"/>
      <c r="BJ1341" s="370"/>
      <c r="BK1341" s="370"/>
      <c r="BL1341" s="370"/>
      <c r="BM1341" s="370"/>
      <c r="BN1341" s="370"/>
      <c r="BO1341" s="370"/>
      <c r="BP1341" s="370"/>
      <c r="BQ1341" s="370"/>
      <c r="BR1341" s="370"/>
      <c r="BS1341" s="370"/>
      <c r="BT1341" s="370"/>
      <c r="BU1341" s="370"/>
      <c r="BV1341" s="370"/>
      <c r="BW1341" s="370"/>
      <c r="BX1341" s="370"/>
      <c r="BY1341" s="370"/>
      <c r="BZ1341" s="370"/>
      <c r="CA1341" s="370"/>
      <c r="CB1341" s="370"/>
      <c r="CC1341" s="370"/>
      <c r="CD1341" s="370"/>
      <c r="CE1341" s="370"/>
      <c r="CF1341" s="370"/>
      <c r="CW1341" s="513"/>
      <c r="DA1341" s="513"/>
      <c r="DE1341" s="338"/>
      <c r="KD1341" s="800"/>
      <c r="KK1341" s="800"/>
      <c r="KS1341" s="78">
        <v>600</v>
      </c>
      <c r="KT1341" s="871"/>
      <c r="KY1341" s="78">
        <v>600</v>
      </c>
    </row>
    <row r="1342" spans="1:311" s="78" customFormat="1" ht="21.75" customHeight="1">
      <c r="A1342" s="339" t="s">
        <v>367</v>
      </c>
      <c r="B1342" s="338" t="s">
        <v>344</v>
      </c>
      <c r="C1342" s="338" t="s">
        <v>343</v>
      </c>
      <c r="D1342" s="178" t="s">
        <v>36</v>
      </c>
      <c r="E1342" s="274"/>
      <c r="F1342" s="274"/>
      <c r="G1342" s="825" t="s">
        <v>405</v>
      </c>
      <c r="H1342" s="704">
        <v>3700</v>
      </c>
      <c r="I1342" s="166">
        <f t="shared" si="138"/>
        <v>3700</v>
      </c>
      <c r="J1342" s="274"/>
      <c r="K1342" s="274"/>
      <c r="L1342" s="279">
        <v>45344</v>
      </c>
      <c r="M1342" s="279">
        <v>45372</v>
      </c>
      <c r="N1342" s="274"/>
      <c r="O1342" s="370"/>
      <c r="P1342" s="370"/>
      <c r="Q1342" s="370"/>
      <c r="R1342" s="370"/>
      <c r="S1342" s="370"/>
      <c r="T1342" s="370"/>
      <c r="U1342" s="370"/>
      <c r="V1342" s="370"/>
      <c r="W1342" s="370"/>
      <c r="X1342" s="370"/>
      <c r="Y1342" s="370"/>
      <c r="Z1342" s="370"/>
      <c r="AA1342" s="370"/>
      <c r="AB1342" s="370"/>
      <c r="AC1342" s="370"/>
      <c r="AD1342" s="370"/>
      <c r="AE1342" s="370"/>
      <c r="AF1342" s="370"/>
      <c r="AG1342" s="370"/>
      <c r="AH1342" s="370"/>
      <c r="AI1342" s="370"/>
      <c r="AJ1342" s="370"/>
      <c r="AK1342" s="370"/>
      <c r="AL1342" s="370"/>
      <c r="AM1342" s="370"/>
      <c r="AN1342" s="370"/>
      <c r="AO1342" s="370"/>
      <c r="AP1342" s="370"/>
      <c r="AQ1342" s="370"/>
      <c r="AR1342" s="370"/>
      <c r="AS1342" s="370"/>
      <c r="AT1342" s="370"/>
      <c r="AU1342" s="370"/>
      <c r="AV1342" s="370"/>
      <c r="AW1342" s="370"/>
      <c r="AX1342" s="370"/>
      <c r="AY1342" s="370"/>
      <c r="AZ1342" s="370"/>
      <c r="BA1342" s="370"/>
      <c r="BB1342" s="370"/>
      <c r="BC1342" s="370"/>
      <c r="BD1342" s="370"/>
      <c r="BE1342" s="370"/>
      <c r="BF1342" s="370"/>
      <c r="BG1342" s="370"/>
      <c r="BH1342" s="370"/>
      <c r="BI1342" s="370"/>
      <c r="BJ1342" s="370"/>
      <c r="BK1342" s="370"/>
      <c r="BL1342" s="370"/>
      <c r="BM1342" s="370"/>
      <c r="BN1342" s="370"/>
      <c r="BO1342" s="370"/>
      <c r="BP1342" s="370"/>
      <c r="BQ1342" s="370"/>
      <c r="BR1342" s="370"/>
      <c r="BS1342" s="370"/>
      <c r="BT1342" s="370"/>
      <c r="BU1342" s="370"/>
      <c r="BV1342" s="370"/>
      <c r="BW1342" s="370"/>
      <c r="BX1342" s="370"/>
      <c r="BY1342" s="370"/>
      <c r="BZ1342" s="370"/>
      <c r="CA1342" s="370"/>
      <c r="CB1342" s="370"/>
      <c r="CC1342" s="370"/>
      <c r="CD1342" s="370"/>
      <c r="CE1342" s="370"/>
      <c r="CF1342" s="370"/>
      <c r="CW1342" s="513"/>
      <c r="DA1342" s="513"/>
      <c r="DE1342" s="338"/>
      <c r="KD1342" s="800"/>
      <c r="KK1342" s="800"/>
      <c r="KS1342" s="78">
        <v>1800</v>
      </c>
      <c r="KT1342" s="871"/>
      <c r="KY1342" s="78">
        <v>1900</v>
      </c>
    </row>
    <row r="1343" spans="1:311" s="78" customFormat="1" ht="21.75" customHeight="1">
      <c r="A1343" s="339" t="s">
        <v>367</v>
      </c>
      <c r="B1343" s="338" t="s">
        <v>357</v>
      </c>
      <c r="C1343" s="338" t="s">
        <v>358</v>
      </c>
      <c r="D1343" s="178" t="s">
        <v>36</v>
      </c>
      <c r="E1343" s="274"/>
      <c r="F1343" s="274"/>
      <c r="G1343" s="825" t="s">
        <v>405</v>
      </c>
      <c r="H1343" s="704">
        <v>800</v>
      </c>
      <c r="I1343" s="166">
        <f t="shared" si="138"/>
        <v>800</v>
      </c>
      <c r="J1343" s="274"/>
      <c r="K1343" s="274"/>
      <c r="L1343" s="279">
        <v>45344</v>
      </c>
      <c r="M1343" s="279">
        <v>45372</v>
      </c>
      <c r="N1343" s="274"/>
      <c r="O1343" s="370"/>
      <c r="P1343" s="370"/>
      <c r="Q1343" s="370"/>
      <c r="R1343" s="370"/>
      <c r="S1343" s="370"/>
      <c r="T1343" s="370"/>
      <c r="U1343" s="370"/>
      <c r="V1343" s="370"/>
      <c r="W1343" s="370"/>
      <c r="X1343" s="370"/>
      <c r="Y1343" s="370"/>
      <c r="Z1343" s="370"/>
      <c r="AA1343" s="370"/>
      <c r="AB1343" s="370"/>
      <c r="AC1343" s="370"/>
      <c r="AD1343" s="370"/>
      <c r="AE1343" s="370"/>
      <c r="AF1343" s="370"/>
      <c r="AG1343" s="370"/>
      <c r="AH1343" s="370"/>
      <c r="AI1343" s="370"/>
      <c r="AJ1343" s="370"/>
      <c r="AK1343" s="370"/>
      <c r="AL1343" s="370"/>
      <c r="AM1343" s="370"/>
      <c r="AN1343" s="370"/>
      <c r="AO1343" s="370"/>
      <c r="AP1343" s="370"/>
      <c r="AQ1343" s="370"/>
      <c r="AR1343" s="370"/>
      <c r="AS1343" s="370"/>
      <c r="AT1343" s="370"/>
      <c r="AU1343" s="370"/>
      <c r="AV1343" s="370"/>
      <c r="AW1343" s="370"/>
      <c r="AX1343" s="370"/>
      <c r="AY1343" s="370"/>
      <c r="AZ1343" s="370"/>
      <c r="BA1343" s="370"/>
      <c r="BB1343" s="370"/>
      <c r="BC1343" s="370"/>
      <c r="BD1343" s="370"/>
      <c r="BE1343" s="370"/>
      <c r="BF1343" s="370"/>
      <c r="BG1343" s="370"/>
      <c r="BH1343" s="370"/>
      <c r="BI1343" s="370"/>
      <c r="BJ1343" s="370"/>
      <c r="BK1343" s="370"/>
      <c r="BL1343" s="370"/>
      <c r="BM1343" s="370"/>
      <c r="BN1343" s="370"/>
      <c r="BO1343" s="370"/>
      <c r="BP1343" s="370"/>
      <c r="BQ1343" s="370"/>
      <c r="BR1343" s="370"/>
      <c r="BS1343" s="370"/>
      <c r="BT1343" s="370"/>
      <c r="BU1343" s="370"/>
      <c r="BV1343" s="370"/>
      <c r="BW1343" s="370"/>
      <c r="BX1343" s="370"/>
      <c r="BY1343" s="370"/>
      <c r="BZ1343" s="370"/>
      <c r="CA1343" s="370"/>
      <c r="CB1343" s="370"/>
      <c r="CC1343" s="370"/>
      <c r="CD1343" s="370"/>
      <c r="CE1343" s="370"/>
      <c r="CF1343" s="370"/>
      <c r="CW1343" s="513"/>
      <c r="DA1343" s="513"/>
      <c r="DE1343" s="338"/>
      <c r="KD1343" s="800"/>
      <c r="KK1343" s="800"/>
      <c r="KS1343" s="78">
        <v>400</v>
      </c>
      <c r="KT1343" s="871"/>
      <c r="KY1343" s="78">
        <v>400</v>
      </c>
    </row>
    <row r="1344" spans="1:311" s="78" customFormat="1" ht="21.75" customHeight="1">
      <c r="A1344" s="339" t="s">
        <v>367</v>
      </c>
      <c r="B1344" s="338" t="s">
        <v>345</v>
      </c>
      <c r="C1344" s="338" t="s">
        <v>346</v>
      </c>
      <c r="D1344" s="178" t="s">
        <v>36</v>
      </c>
      <c r="E1344" s="274"/>
      <c r="F1344" s="274"/>
      <c r="G1344" s="825" t="s">
        <v>405</v>
      </c>
      <c r="H1344" s="704">
        <v>1800</v>
      </c>
      <c r="I1344" s="166">
        <f t="shared" si="138"/>
        <v>1800</v>
      </c>
      <c r="J1344" s="274"/>
      <c r="K1344" s="274"/>
      <c r="L1344" s="279">
        <v>45344</v>
      </c>
      <c r="M1344" s="279">
        <v>45372</v>
      </c>
      <c r="N1344" s="274"/>
      <c r="O1344" s="370"/>
      <c r="P1344" s="370"/>
      <c r="Q1344" s="370"/>
      <c r="R1344" s="370"/>
      <c r="S1344" s="370"/>
      <c r="T1344" s="370"/>
      <c r="U1344" s="370"/>
      <c r="V1344" s="370"/>
      <c r="W1344" s="370"/>
      <c r="X1344" s="370"/>
      <c r="Y1344" s="370"/>
      <c r="Z1344" s="370"/>
      <c r="AA1344" s="370"/>
      <c r="AB1344" s="370"/>
      <c r="AC1344" s="370"/>
      <c r="AD1344" s="370"/>
      <c r="AE1344" s="370"/>
      <c r="AF1344" s="370"/>
      <c r="AG1344" s="370"/>
      <c r="AH1344" s="370"/>
      <c r="AI1344" s="370"/>
      <c r="AJ1344" s="370"/>
      <c r="AK1344" s="370"/>
      <c r="AL1344" s="370"/>
      <c r="AM1344" s="370"/>
      <c r="AN1344" s="370"/>
      <c r="AO1344" s="370"/>
      <c r="AP1344" s="370"/>
      <c r="AQ1344" s="370"/>
      <c r="AR1344" s="370"/>
      <c r="AS1344" s="370"/>
      <c r="AT1344" s="370"/>
      <c r="AU1344" s="370"/>
      <c r="AV1344" s="370"/>
      <c r="AW1344" s="370"/>
      <c r="AX1344" s="370"/>
      <c r="AY1344" s="370"/>
      <c r="AZ1344" s="370"/>
      <c r="BA1344" s="370"/>
      <c r="BB1344" s="370"/>
      <c r="BC1344" s="370"/>
      <c r="BD1344" s="370"/>
      <c r="BE1344" s="370"/>
      <c r="BF1344" s="370"/>
      <c r="BG1344" s="370"/>
      <c r="BH1344" s="370"/>
      <c r="BI1344" s="370"/>
      <c r="BJ1344" s="370"/>
      <c r="BK1344" s="370"/>
      <c r="BL1344" s="370"/>
      <c r="BM1344" s="370"/>
      <c r="BN1344" s="370"/>
      <c r="BO1344" s="370"/>
      <c r="BP1344" s="370"/>
      <c r="BQ1344" s="370"/>
      <c r="BR1344" s="370"/>
      <c r="BS1344" s="370"/>
      <c r="BT1344" s="370"/>
      <c r="BU1344" s="370"/>
      <c r="BV1344" s="370"/>
      <c r="BW1344" s="370"/>
      <c r="BX1344" s="370"/>
      <c r="BY1344" s="370"/>
      <c r="BZ1344" s="370"/>
      <c r="CA1344" s="370"/>
      <c r="CB1344" s="370"/>
      <c r="CC1344" s="370"/>
      <c r="CD1344" s="370"/>
      <c r="CE1344" s="370"/>
      <c r="CF1344" s="370"/>
      <c r="CW1344" s="513"/>
      <c r="DA1344" s="513"/>
      <c r="DE1344" s="338"/>
      <c r="KD1344" s="800"/>
      <c r="KK1344" s="800"/>
      <c r="KS1344" s="78">
        <v>900</v>
      </c>
      <c r="KT1344" s="871"/>
      <c r="KY1344" s="78">
        <v>900</v>
      </c>
    </row>
    <row r="1345" spans="1:325" s="78" customFormat="1" ht="21.75" customHeight="1">
      <c r="A1345" s="339" t="s">
        <v>367</v>
      </c>
      <c r="B1345" s="338" t="s">
        <v>347</v>
      </c>
      <c r="C1345" s="338" t="s">
        <v>348</v>
      </c>
      <c r="D1345" s="178" t="s">
        <v>36</v>
      </c>
      <c r="E1345" s="274"/>
      <c r="F1345" s="274"/>
      <c r="G1345" s="825" t="s">
        <v>405</v>
      </c>
      <c r="H1345" s="704">
        <v>600</v>
      </c>
      <c r="I1345" s="166">
        <f t="shared" si="138"/>
        <v>600</v>
      </c>
      <c r="J1345" s="274"/>
      <c r="K1345" s="274"/>
      <c r="L1345" s="279">
        <v>45344</v>
      </c>
      <c r="M1345" s="279">
        <v>45372</v>
      </c>
      <c r="N1345" s="274"/>
      <c r="O1345" s="370"/>
      <c r="P1345" s="370"/>
      <c r="Q1345" s="370"/>
      <c r="R1345" s="370"/>
      <c r="S1345" s="370"/>
      <c r="T1345" s="370"/>
      <c r="U1345" s="370"/>
      <c r="V1345" s="370"/>
      <c r="W1345" s="370"/>
      <c r="X1345" s="370"/>
      <c r="Y1345" s="370"/>
      <c r="Z1345" s="370"/>
      <c r="AA1345" s="370"/>
      <c r="AB1345" s="370"/>
      <c r="AC1345" s="370"/>
      <c r="AD1345" s="370"/>
      <c r="AE1345" s="370"/>
      <c r="AF1345" s="370"/>
      <c r="AG1345" s="370"/>
      <c r="AH1345" s="370"/>
      <c r="AI1345" s="370"/>
      <c r="AJ1345" s="370"/>
      <c r="AK1345" s="370"/>
      <c r="AL1345" s="370"/>
      <c r="AM1345" s="370"/>
      <c r="AN1345" s="370"/>
      <c r="AO1345" s="370"/>
      <c r="AP1345" s="370"/>
      <c r="AQ1345" s="370"/>
      <c r="AR1345" s="370"/>
      <c r="AS1345" s="370"/>
      <c r="AT1345" s="370"/>
      <c r="AU1345" s="370"/>
      <c r="AV1345" s="370"/>
      <c r="AW1345" s="370"/>
      <c r="AX1345" s="370"/>
      <c r="AY1345" s="370"/>
      <c r="AZ1345" s="370"/>
      <c r="BA1345" s="370"/>
      <c r="BB1345" s="370"/>
      <c r="BC1345" s="370"/>
      <c r="BD1345" s="370"/>
      <c r="BE1345" s="370"/>
      <c r="BF1345" s="370"/>
      <c r="BG1345" s="370"/>
      <c r="BH1345" s="370"/>
      <c r="BI1345" s="370"/>
      <c r="BJ1345" s="370"/>
      <c r="BK1345" s="370"/>
      <c r="BL1345" s="370"/>
      <c r="BM1345" s="370"/>
      <c r="BN1345" s="370"/>
      <c r="BO1345" s="370"/>
      <c r="BP1345" s="370"/>
      <c r="BQ1345" s="370"/>
      <c r="BR1345" s="370"/>
      <c r="BS1345" s="370"/>
      <c r="BT1345" s="370"/>
      <c r="BU1345" s="370"/>
      <c r="BV1345" s="370"/>
      <c r="BW1345" s="370"/>
      <c r="BX1345" s="370"/>
      <c r="BY1345" s="370"/>
      <c r="BZ1345" s="370"/>
      <c r="CA1345" s="370"/>
      <c r="CB1345" s="370"/>
      <c r="CC1345" s="370"/>
      <c r="CD1345" s="370"/>
      <c r="CE1345" s="370"/>
      <c r="CF1345" s="370"/>
      <c r="CW1345" s="513"/>
      <c r="DA1345" s="513"/>
      <c r="DE1345" s="338"/>
      <c r="KD1345" s="800"/>
      <c r="KK1345" s="800"/>
      <c r="KS1345" s="78">
        <v>300</v>
      </c>
      <c r="KT1345" s="871"/>
      <c r="KY1345" s="78">
        <v>300</v>
      </c>
    </row>
    <row r="1346" spans="1:325" s="78" customFormat="1" ht="21.75" customHeight="1">
      <c r="A1346" s="339" t="s">
        <v>367</v>
      </c>
      <c r="B1346" s="338" t="s">
        <v>359</v>
      </c>
      <c r="C1346" s="338" t="s">
        <v>360</v>
      </c>
      <c r="D1346" s="178" t="s">
        <v>36</v>
      </c>
      <c r="E1346" s="274"/>
      <c r="F1346" s="274"/>
      <c r="G1346" s="825" t="s">
        <v>405</v>
      </c>
      <c r="H1346" s="704">
        <v>900</v>
      </c>
      <c r="I1346" s="166">
        <f t="shared" si="138"/>
        <v>900</v>
      </c>
      <c r="J1346" s="274"/>
      <c r="K1346" s="274"/>
      <c r="L1346" s="279">
        <v>45344</v>
      </c>
      <c r="M1346" s="279">
        <v>45372</v>
      </c>
      <c r="N1346" s="274"/>
      <c r="O1346" s="370"/>
      <c r="P1346" s="370"/>
      <c r="Q1346" s="370"/>
      <c r="R1346" s="370"/>
      <c r="S1346" s="370"/>
      <c r="T1346" s="370"/>
      <c r="U1346" s="370"/>
      <c r="V1346" s="370"/>
      <c r="W1346" s="370"/>
      <c r="X1346" s="370"/>
      <c r="Y1346" s="370"/>
      <c r="Z1346" s="370"/>
      <c r="AA1346" s="370"/>
      <c r="AB1346" s="370"/>
      <c r="AC1346" s="370"/>
      <c r="AD1346" s="370"/>
      <c r="AE1346" s="370"/>
      <c r="AF1346" s="370"/>
      <c r="AG1346" s="370"/>
      <c r="AH1346" s="370"/>
      <c r="AI1346" s="370"/>
      <c r="AJ1346" s="370"/>
      <c r="AK1346" s="370"/>
      <c r="AL1346" s="370"/>
      <c r="AM1346" s="370"/>
      <c r="AN1346" s="370"/>
      <c r="AO1346" s="370"/>
      <c r="AP1346" s="370"/>
      <c r="AQ1346" s="370"/>
      <c r="AR1346" s="370"/>
      <c r="AS1346" s="370"/>
      <c r="AT1346" s="370"/>
      <c r="AU1346" s="370"/>
      <c r="AV1346" s="370"/>
      <c r="AW1346" s="370"/>
      <c r="AX1346" s="370"/>
      <c r="AY1346" s="370"/>
      <c r="AZ1346" s="370"/>
      <c r="BA1346" s="370"/>
      <c r="BB1346" s="370"/>
      <c r="BC1346" s="370"/>
      <c r="BD1346" s="370"/>
      <c r="BE1346" s="370"/>
      <c r="BF1346" s="370"/>
      <c r="BG1346" s="370"/>
      <c r="BH1346" s="370"/>
      <c r="BI1346" s="370"/>
      <c r="BJ1346" s="370"/>
      <c r="BK1346" s="370"/>
      <c r="BL1346" s="370"/>
      <c r="BM1346" s="370"/>
      <c r="BN1346" s="370"/>
      <c r="BO1346" s="370"/>
      <c r="BP1346" s="370"/>
      <c r="BQ1346" s="370"/>
      <c r="BR1346" s="370"/>
      <c r="BS1346" s="370"/>
      <c r="BT1346" s="370"/>
      <c r="BU1346" s="370"/>
      <c r="BV1346" s="370"/>
      <c r="BW1346" s="370"/>
      <c r="BX1346" s="370"/>
      <c r="BY1346" s="370"/>
      <c r="BZ1346" s="370"/>
      <c r="CA1346" s="370"/>
      <c r="CB1346" s="370"/>
      <c r="CC1346" s="370"/>
      <c r="CD1346" s="370"/>
      <c r="CE1346" s="370"/>
      <c r="CF1346" s="370"/>
      <c r="CW1346" s="513"/>
      <c r="DA1346" s="513"/>
      <c r="DE1346" s="338"/>
      <c r="KD1346" s="800"/>
      <c r="KK1346" s="800"/>
      <c r="KS1346" s="78">
        <v>400</v>
      </c>
      <c r="KT1346" s="871"/>
      <c r="KY1346" s="78">
        <v>500</v>
      </c>
    </row>
    <row r="1347" spans="1:325" s="78" customFormat="1" ht="21.75" customHeight="1">
      <c r="A1347" s="339" t="s">
        <v>367</v>
      </c>
      <c r="B1347" s="338" t="s">
        <v>349</v>
      </c>
      <c r="C1347" s="338" t="s">
        <v>350</v>
      </c>
      <c r="D1347" s="178" t="s">
        <v>36</v>
      </c>
      <c r="E1347" s="274"/>
      <c r="F1347" s="274"/>
      <c r="G1347" s="825" t="s">
        <v>405</v>
      </c>
      <c r="H1347" s="704">
        <v>1000</v>
      </c>
      <c r="I1347" s="166">
        <f t="shared" si="138"/>
        <v>1000</v>
      </c>
      <c r="J1347" s="274"/>
      <c r="K1347" s="274"/>
      <c r="L1347" s="279">
        <v>45344</v>
      </c>
      <c r="M1347" s="279">
        <v>45372</v>
      </c>
      <c r="N1347" s="274"/>
      <c r="O1347" s="370"/>
      <c r="P1347" s="370"/>
      <c r="Q1347" s="370"/>
      <c r="R1347" s="370"/>
      <c r="S1347" s="370"/>
      <c r="T1347" s="370"/>
      <c r="U1347" s="370"/>
      <c r="V1347" s="370"/>
      <c r="W1347" s="370"/>
      <c r="X1347" s="370"/>
      <c r="Y1347" s="370"/>
      <c r="Z1347" s="370"/>
      <c r="AA1347" s="370"/>
      <c r="AB1347" s="370"/>
      <c r="AC1347" s="370"/>
      <c r="AD1347" s="370"/>
      <c r="AE1347" s="370"/>
      <c r="AF1347" s="370"/>
      <c r="AG1347" s="370"/>
      <c r="AH1347" s="370"/>
      <c r="AI1347" s="370"/>
      <c r="AJ1347" s="370"/>
      <c r="AK1347" s="370"/>
      <c r="AL1347" s="370"/>
      <c r="AM1347" s="370"/>
      <c r="AN1347" s="370"/>
      <c r="AO1347" s="370"/>
      <c r="AP1347" s="370"/>
      <c r="AQ1347" s="370"/>
      <c r="AR1347" s="370"/>
      <c r="AS1347" s="370"/>
      <c r="AT1347" s="370"/>
      <c r="AU1347" s="370"/>
      <c r="AV1347" s="370"/>
      <c r="AW1347" s="370"/>
      <c r="AX1347" s="370"/>
      <c r="AY1347" s="370"/>
      <c r="AZ1347" s="370"/>
      <c r="BA1347" s="370"/>
      <c r="BB1347" s="370"/>
      <c r="BC1347" s="370"/>
      <c r="BD1347" s="370"/>
      <c r="BE1347" s="370"/>
      <c r="BF1347" s="370"/>
      <c r="BG1347" s="370"/>
      <c r="BH1347" s="370"/>
      <c r="BI1347" s="370"/>
      <c r="BJ1347" s="370"/>
      <c r="BK1347" s="370"/>
      <c r="BL1347" s="370"/>
      <c r="BM1347" s="370"/>
      <c r="BN1347" s="370"/>
      <c r="BO1347" s="370"/>
      <c r="BP1347" s="370"/>
      <c r="BQ1347" s="370"/>
      <c r="BR1347" s="370"/>
      <c r="BS1347" s="370"/>
      <c r="BT1347" s="370"/>
      <c r="BU1347" s="370"/>
      <c r="BV1347" s="370"/>
      <c r="BW1347" s="370"/>
      <c r="BX1347" s="370"/>
      <c r="BY1347" s="370"/>
      <c r="BZ1347" s="370"/>
      <c r="CA1347" s="370"/>
      <c r="CB1347" s="370"/>
      <c r="CC1347" s="370"/>
      <c r="CD1347" s="370"/>
      <c r="CE1347" s="370"/>
      <c r="CF1347" s="370"/>
      <c r="CW1347" s="513"/>
      <c r="DA1347" s="513"/>
      <c r="DE1347" s="338"/>
      <c r="KD1347" s="800"/>
      <c r="KK1347" s="800"/>
      <c r="KS1347" s="78">
        <v>500</v>
      </c>
      <c r="KT1347" s="871"/>
      <c r="KY1347" s="78">
        <v>500</v>
      </c>
    </row>
    <row r="1348" spans="1:325" s="78" customFormat="1" ht="21.75" customHeight="1">
      <c r="A1348" s="339" t="s">
        <v>57</v>
      </c>
      <c r="B1348" s="274"/>
      <c r="C1348" s="274"/>
      <c r="D1348" s="274"/>
      <c r="E1348" s="274"/>
      <c r="F1348" s="274"/>
      <c r="G1348" s="274"/>
      <c r="H1348" s="704">
        <f>SUM(H1325:H1347)</f>
        <v>25350</v>
      </c>
      <c r="I1348" s="704">
        <f>SUM(I1325:I1347)</f>
        <v>25350</v>
      </c>
      <c r="J1348" s="274"/>
      <c r="K1348" s="274"/>
      <c r="L1348" s="274"/>
      <c r="M1348" s="274"/>
      <c r="N1348" s="274"/>
      <c r="O1348" s="370"/>
      <c r="P1348" s="370"/>
      <c r="Q1348" s="370"/>
      <c r="R1348" s="370"/>
      <c r="S1348" s="370"/>
      <c r="T1348" s="370"/>
      <c r="U1348" s="370"/>
      <c r="V1348" s="370"/>
      <c r="W1348" s="370"/>
      <c r="X1348" s="370"/>
      <c r="Y1348" s="370"/>
      <c r="Z1348" s="370"/>
      <c r="AA1348" s="370"/>
      <c r="AB1348" s="370"/>
      <c r="AC1348" s="370"/>
      <c r="AD1348" s="370"/>
      <c r="AE1348" s="370"/>
      <c r="AF1348" s="370"/>
      <c r="AG1348" s="370"/>
      <c r="AH1348" s="370"/>
      <c r="AI1348" s="370"/>
      <c r="AJ1348" s="370"/>
      <c r="AK1348" s="370"/>
      <c r="AL1348" s="370"/>
      <c r="AM1348" s="370"/>
      <c r="AN1348" s="370"/>
      <c r="AO1348" s="370"/>
      <c r="AP1348" s="370"/>
      <c r="AQ1348" s="370"/>
      <c r="AR1348" s="370"/>
      <c r="AS1348" s="370"/>
      <c r="AT1348" s="370"/>
      <c r="AU1348" s="370"/>
      <c r="AV1348" s="370"/>
      <c r="AW1348" s="370"/>
      <c r="AX1348" s="370"/>
      <c r="AY1348" s="370"/>
      <c r="AZ1348" s="370"/>
      <c r="BA1348" s="370"/>
      <c r="BB1348" s="370"/>
      <c r="BC1348" s="370"/>
      <c r="BD1348" s="370"/>
      <c r="BE1348" s="370"/>
      <c r="BF1348" s="370"/>
      <c r="BG1348" s="370"/>
      <c r="BH1348" s="370"/>
      <c r="BI1348" s="370"/>
      <c r="BJ1348" s="370"/>
      <c r="BK1348" s="370"/>
      <c r="BL1348" s="370"/>
      <c r="BM1348" s="370"/>
      <c r="BN1348" s="370"/>
      <c r="BO1348" s="370"/>
      <c r="BP1348" s="370"/>
      <c r="BQ1348" s="370"/>
      <c r="BR1348" s="370"/>
      <c r="BS1348" s="370"/>
      <c r="BT1348" s="370"/>
      <c r="BU1348" s="370"/>
      <c r="BV1348" s="370"/>
      <c r="BW1348" s="370"/>
      <c r="BX1348" s="370"/>
      <c r="BY1348" s="370"/>
      <c r="BZ1348" s="370"/>
      <c r="CA1348" s="370"/>
      <c r="CB1348" s="370"/>
      <c r="CC1348" s="370"/>
      <c r="CD1348" s="370"/>
      <c r="CE1348" s="370"/>
      <c r="CF1348" s="370"/>
      <c r="CW1348" s="513"/>
      <c r="DA1348" s="513"/>
      <c r="DE1348" s="338"/>
      <c r="KD1348" s="800"/>
      <c r="KK1348" s="800"/>
      <c r="KT1348" s="800"/>
    </row>
    <row r="1349" spans="1:325" s="78" customFormat="1" ht="21.75" customHeight="1">
      <c r="A1349" s="339" t="s">
        <v>365</v>
      </c>
      <c r="B1349" s="449" t="s">
        <v>381</v>
      </c>
      <c r="C1349" s="338" t="s">
        <v>323</v>
      </c>
      <c r="D1349" s="178" t="s">
        <v>36</v>
      </c>
      <c r="E1349" s="274"/>
      <c r="F1349" s="274"/>
      <c r="G1349" s="825" t="s">
        <v>406</v>
      </c>
      <c r="H1349" s="871">
        <v>1200</v>
      </c>
      <c r="I1349" s="166">
        <f>SUM(HL1349:LU1349)</f>
        <v>1200</v>
      </c>
      <c r="J1349" s="274"/>
      <c r="K1349" s="274"/>
      <c r="L1349" s="279">
        <v>45370</v>
      </c>
      <c r="M1349" s="279">
        <v>45405</v>
      </c>
      <c r="N1349" s="274"/>
      <c r="O1349" s="370"/>
      <c r="P1349" s="370"/>
      <c r="Q1349" s="370"/>
      <c r="R1349" s="370"/>
      <c r="S1349" s="370"/>
      <c r="T1349" s="370"/>
      <c r="U1349" s="370"/>
      <c r="V1349" s="370"/>
      <c r="W1349" s="370"/>
      <c r="X1349" s="370"/>
      <c r="Y1349" s="370"/>
      <c r="Z1349" s="370"/>
      <c r="AA1349" s="370"/>
      <c r="AB1349" s="370"/>
      <c r="AC1349" s="370"/>
      <c r="AD1349" s="370"/>
      <c r="AE1349" s="370"/>
      <c r="AF1349" s="370"/>
      <c r="AG1349" s="370"/>
      <c r="AH1349" s="370"/>
      <c r="AI1349" s="370"/>
      <c r="AJ1349" s="370"/>
      <c r="AK1349" s="370"/>
      <c r="AL1349" s="370"/>
      <c r="AM1349" s="370"/>
      <c r="AN1349" s="370"/>
      <c r="AO1349" s="370"/>
      <c r="AP1349" s="370"/>
      <c r="AQ1349" s="370"/>
      <c r="AR1349" s="370"/>
      <c r="AS1349" s="370"/>
      <c r="AT1349" s="370"/>
      <c r="AU1349" s="370"/>
      <c r="AV1349" s="370"/>
      <c r="AW1349" s="370"/>
      <c r="AX1349" s="370"/>
      <c r="AY1349" s="370"/>
      <c r="AZ1349" s="370"/>
      <c r="BA1349" s="370"/>
      <c r="BB1349" s="370"/>
      <c r="BC1349" s="370"/>
      <c r="BD1349" s="370"/>
      <c r="BE1349" s="370"/>
      <c r="BF1349" s="370"/>
      <c r="BG1349" s="370"/>
      <c r="BH1349" s="370"/>
      <c r="BI1349" s="370"/>
      <c r="BJ1349" s="370"/>
      <c r="BK1349" s="370"/>
      <c r="BL1349" s="370"/>
      <c r="BM1349" s="370"/>
      <c r="BN1349" s="370"/>
      <c r="BO1349" s="370"/>
      <c r="BP1349" s="370"/>
      <c r="BQ1349" s="370"/>
      <c r="BR1349" s="370"/>
      <c r="BS1349" s="370"/>
      <c r="BT1349" s="370"/>
      <c r="BU1349" s="370"/>
      <c r="BV1349" s="370"/>
      <c r="BW1349" s="370"/>
      <c r="BX1349" s="370"/>
      <c r="BY1349" s="370"/>
      <c r="BZ1349" s="370"/>
      <c r="CA1349" s="370"/>
      <c r="CB1349" s="370"/>
      <c r="CC1349" s="370"/>
      <c r="CD1349" s="370"/>
      <c r="CE1349" s="370"/>
      <c r="CF1349" s="370"/>
      <c r="CW1349" s="513"/>
      <c r="DA1349" s="513"/>
      <c r="DE1349" s="338"/>
      <c r="KD1349" s="800"/>
      <c r="KK1349" s="800"/>
      <c r="KT1349" s="800"/>
      <c r="LF1349" s="871">
        <v>600</v>
      </c>
      <c r="LM1349" s="871">
        <v>600</v>
      </c>
    </row>
    <row r="1350" spans="1:325" s="78" customFormat="1" ht="21.75" customHeight="1">
      <c r="A1350" s="339" t="s">
        <v>365</v>
      </c>
      <c r="B1350" s="449" t="s">
        <v>338</v>
      </c>
      <c r="C1350" s="338" t="s">
        <v>339</v>
      </c>
      <c r="D1350" s="178" t="s">
        <v>36</v>
      </c>
      <c r="E1350" s="274"/>
      <c r="F1350" s="274"/>
      <c r="G1350" s="825" t="s">
        <v>406</v>
      </c>
      <c r="H1350" s="800">
        <v>1000</v>
      </c>
      <c r="I1350" s="166">
        <f t="shared" ref="I1350:I1371" si="139">SUM(HL1350:LU1350)</f>
        <v>1000</v>
      </c>
      <c r="J1350" s="274"/>
      <c r="K1350" s="274"/>
      <c r="L1350" s="279">
        <v>45370</v>
      </c>
      <c r="M1350" s="279">
        <v>45405</v>
      </c>
      <c r="N1350" s="274"/>
      <c r="O1350" s="370"/>
      <c r="P1350" s="370"/>
      <c r="Q1350" s="370"/>
      <c r="R1350" s="370"/>
      <c r="S1350" s="370"/>
      <c r="T1350" s="370"/>
      <c r="U1350" s="370"/>
      <c r="V1350" s="370"/>
      <c r="W1350" s="370"/>
      <c r="X1350" s="370"/>
      <c r="Y1350" s="370"/>
      <c r="Z1350" s="370"/>
      <c r="AA1350" s="370"/>
      <c r="AB1350" s="370"/>
      <c r="AC1350" s="370"/>
      <c r="AD1350" s="370"/>
      <c r="AE1350" s="370"/>
      <c r="AF1350" s="370"/>
      <c r="AG1350" s="370"/>
      <c r="AH1350" s="370"/>
      <c r="AI1350" s="370"/>
      <c r="AJ1350" s="370"/>
      <c r="AK1350" s="370"/>
      <c r="AL1350" s="370"/>
      <c r="AM1350" s="370"/>
      <c r="AN1350" s="370"/>
      <c r="AO1350" s="370"/>
      <c r="AP1350" s="370"/>
      <c r="AQ1350" s="370"/>
      <c r="AR1350" s="370"/>
      <c r="AS1350" s="370"/>
      <c r="AT1350" s="370"/>
      <c r="AU1350" s="370"/>
      <c r="AV1350" s="370"/>
      <c r="AW1350" s="370"/>
      <c r="AX1350" s="370"/>
      <c r="AY1350" s="370"/>
      <c r="AZ1350" s="370"/>
      <c r="BA1350" s="370"/>
      <c r="BB1350" s="370"/>
      <c r="BC1350" s="370"/>
      <c r="BD1350" s="370"/>
      <c r="BE1350" s="370"/>
      <c r="BF1350" s="370"/>
      <c r="BG1350" s="370"/>
      <c r="BH1350" s="370"/>
      <c r="BI1350" s="370"/>
      <c r="BJ1350" s="370"/>
      <c r="BK1350" s="370"/>
      <c r="BL1350" s="370"/>
      <c r="BM1350" s="370"/>
      <c r="BN1350" s="370"/>
      <c r="BO1350" s="370"/>
      <c r="BP1350" s="370"/>
      <c r="BQ1350" s="370"/>
      <c r="BR1350" s="370"/>
      <c r="BS1350" s="370"/>
      <c r="BT1350" s="370"/>
      <c r="BU1350" s="370"/>
      <c r="BV1350" s="370"/>
      <c r="BW1350" s="370"/>
      <c r="BX1350" s="370"/>
      <c r="BY1350" s="370"/>
      <c r="BZ1350" s="370"/>
      <c r="CA1350" s="370"/>
      <c r="CB1350" s="370"/>
      <c r="CC1350" s="370"/>
      <c r="CD1350" s="370"/>
      <c r="CE1350" s="370"/>
      <c r="CF1350" s="370"/>
      <c r="CW1350" s="513"/>
      <c r="DA1350" s="513"/>
      <c r="DE1350" s="338"/>
      <c r="KD1350" s="800"/>
      <c r="KK1350" s="800"/>
      <c r="KT1350" s="800"/>
      <c r="LF1350" s="800">
        <v>500</v>
      </c>
      <c r="LM1350" s="871">
        <v>500</v>
      </c>
    </row>
    <row r="1351" spans="1:325" s="78" customFormat="1" ht="21.75" customHeight="1">
      <c r="A1351" s="339" t="s">
        <v>365</v>
      </c>
      <c r="B1351" s="798" t="s">
        <v>313</v>
      </c>
      <c r="C1351" s="338" t="s">
        <v>314</v>
      </c>
      <c r="D1351" s="178" t="s">
        <v>36</v>
      </c>
      <c r="E1351" s="274"/>
      <c r="F1351" s="274"/>
      <c r="G1351" s="825" t="s">
        <v>406</v>
      </c>
      <c r="H1351" s="800">
        <v>0</v>
      </c>
      <c r="I1351" s="166">
        <f t="shared" si="139"/>
        <v>0</v>
      </c>
      <c r="J1351" s="274"/>
      <c r="K1351" s="274"/>
      <c r="L1351" s="279">
        <v>45370</v>
      </c>
      <c r="M1351" s="279">
        <v>45405</v>
      </c>
      <c r="N1351" s="274"/>
      <c r="O1351" s="370"/>
      <c r="P1351" s="370"/>
      <c r="Q1351" s="370"/>
      <c r="R1351" s="370"/>
      <c r="S1351" s="370"/>
      <c r="T1351" s="370"/>
      <c r="U1351" s="370"/>
      <c r="V1351" s="370"/>
      <c r="W1351" s="370"/>
      <c r="X1351" s="370"/>
      <c r="Y1351" s="370"/>
      <c r="Z1351" s="370"/>
      <c r="AA1351" s="370"/>
      <c r="AB1351" s="370"/>
      <c r="AC1351" s="370"/>
      <c r="AD1351" s="370"/>
      <c r="AE1351" s="370"/>
      <c r="AF1351" s="370"/>
      <c r="AG1351" s="370"/>
      <c r="AH1351" s="370"/>
      <c r="AI1351" s="370"/>
      <c r="AJ1351" s="370"/>
      <c r="AK1351" s="370"/>
      <c r="AL1351" s="370"/>
      <c r="AM1351" s="370"/>
      <c r="AN1351" s="370"/>
      <c r="AO1351" s="370"/>
      <c r="AP1351" s="370"/>
      <c r="AQ1351" s="370"/>
      <c r="AR1351" s="370"/>
      <c r="AS1351" s="370"/>
      <c r="AT1351" s="370"/>
      <c r="AU1351" s="370"/>
      <c r="AV1351" s="370"/>
      <c r="AW1351" s="370"/>
      <c r="AX1351" s="370"/>
      <c r="AY1351" s="370"/>
      <c r="AZ1351" s="370"/>
      <c r="BA1351" s="370"/>
      <c r="BB1351" s="370"/>
      <c r="BC1351" s="370"/>
      <c r="BD1351" s="370"/>
      <c r="BE1351" s="370"/>
      <c r="BF1351" s="370"/>
      <c r="BG1351" s="370"/>
      <c r="BH1351" s="370"/>
      <c r="BI1351" s="370"/>
      <c r="BJ1351" s="370"/>
      <c r="BK1351" s="370"/>
      <c r="BL1351" s="370"/>
      <c r="BM1351" s="370"/>
      <c r="BN1351" s="370"/>
      <c r="BO1351" s="370"/>
      <c r="BP1351" s="370"/>
      <c r="BQ1351" s="370"/>
      <c r="BR1351" s="370"/>
      <c r="BS1351" s="370"/>
      <c r="BT1351" s="370"/>
      <c r="BU1351" s="370"/>
      <c r="BV1351" s="370"/>
      <c r="BW1351" s="370"/>
      <c r="BX1351" s="370"/>
      <c r="BY1351" s="370"/>
      <c r="BZ1351" s="370"/>
      <c r="CA1351" s="370"/>
      <c r="CB1351" s="370"/>
      <c r="CC1351" s="370"/>
      <c r="CD1351" s="370"/>
      <c r="CE1351" s="370"/>
      <c r="CF1351" s="370"/>
      <c r="CW1351" s="513"/>
      <c r="DA1351" s="513"/>
      <c r="DE1351" s="338"/>
      <c r="KD1351" s="800"/>
      <c r="KK1351" s="800"/>
      <c r="KT1351" s="800"/>
      <c r="LF1351" s="800">
        <v>0</v>
      </c>
      <c r="LM1351" s="871">
        <v>0</v>
      </c>
    </row>
    <row r="1352" spans="1:325" s="78" customFormat="1" ht="21.75" customHeight="1">
      <c r="A1352" s="339" t="s">
        <v>365</v>
      </c>
      <c r="B1352" s="449" t="s">
        <v>318</v>
      </c>
      <c r="C1352" s="338" t="s">
        <v>319</v>
      </c>
      <c r="D1352" s="178" t="s">
        <v>36</v>
      </c>
      <c r="E1352" s="274"/>
      <c r="F1352" s="274"/>
      <c r="G1352" s="825" t="s">
        <v>406</v>
      </c>
      <c r="H1352" s="800">
        <v>1000</v>
      </c>
      <c r="I1352" s="166">
        <f t="shared" si="139"/>
        <v>1000</v>
      </c>
      <c r="J1352" s="274"/>
      <c r="K1352" s="274"/>
      <c r="L1352" s="279">
        <v>45370</v>
      </c>
      <c r="M1352" s="279">
        <v>45405</v>
      </c>
      <c r="N1352" s="274"/>
      <c r="O1352" s="370"/>
      <c r="P1352" s="370"/>
      <c r="Q1352" s="370"/>
      <c r="R1352" s="370"/>
      <c r="S1352" s="370"/>
      <c r="T1352" s="370"/>
      <c r="U1352" s="370"/>
      <c r="V1352" s="370"/>
      <c r="W1352" s="370"/>
      <c r="X1352" s="370"/>
      <c r="Y1352" s="370"/>
      <c r="Z1352" s="370"/>
      <c r="AA1352" s="370"/>
      <c r="AB1352" s="370"/>
      <c r="AC1352" s="370"/>
      <c r="AD1352" s="370"/>
      <c r="AE1352" s="370"/>
      <c r="AF1352" s="370"/>
      <c r="AG1352" s="370"/>
      <c r="AH1352" s="370"/>
      <c r="AI1352" s="370"/>
      <c r="AJ1352" s="370"/>
      <c r="AK1352" s="370"/>
      <c r="AL1352" s="370"/>
      <c r="AM1352" s="370"/>
      <c r="AN1352" s="370"/>
      <c r="AO1352" s="370"/>
      <c r="AP1352" s="370"/>
      <c r="AQ1352" s="370"/>
      <c r="AR1352" s="370"/>
      <c r="AS1352" s="370"/>
      <c r="AT1352" s="370"/>
      <c r="AU1352" s="370"/>
      <c r="AV1352" s="370"/>
      <c r="AW1352" s="370"/>
      <c r="AX1352" s="370"/>
      <c r="AY1352" s="370"/>
      <c r="AZ1352" s="370"/>
      <c r="BA1352" s="370"/>
      <c r="BB1352" s="370"/>
      <c r="BC1352" s="370"/>
      <c r="BD1352" s="370"/>
      <c r="BE1352" s="370"/>
      <c r="BF1352" s="370"/>
      <c r="BG1352" s="370"/>
      <c r="BH1352" s="370"/>
      <c r="BI1352" s="370"/>
      <c r="BJ1352" s="370"/>
      <c r="BK1352" s="370"/>
      <c r="BL1352" s="370"/>
      <c r="BM1352" s="370"/>
      <c r="BN1352" s="370"/>
      <c r="BO1352" s="370"/>
      <c r="BP1352" s="370"/>
      <c r="BQ1352" s="370"/>
      <c r="BR1352" s="370"/>
      <c r="BS1352" s="370"/>
      <c r="BT1352" s="370"/>
      <c r="BU1352" s="370"/>
      <c r="BV1352" s="370"/>
      <c r="BW1352" s="370"/>
      <c r="BX1352" s="370"/>
      <c r="BY1352" s="370"/>
      <c r="BZ1352" s="370"/>
      <c r="CA1352" s="370"/>
      <c r="CB1352" s="370"/>
      <c r="CC1352" s="370"/>
      <c r="CD1352" s="370"/>
      <c r="CE1352" s="370"/>
      <c r="CF1352" s="370"/>
      <c r="CW1352" s="513"/>
      <c r="DA1352" s="513"/>
      <c r="DE1352" s="338"/>
      <c r="KD1352" s="800"/>
      <c r="KK1352" s="800"/>
      <c r="KT1352" s="800"/>
      <c r="LF1352" s="800">
        <v>500</v>
      </c>
      <c r="LM1352" s="871">
        <v>500</v>
      </c>
    </row>
    <row r="1353" spans="1:325" s="78" customFormat="1" ht="21.75" customHeight="1">
      <c r="A1353" s="339" t="s">
        <v>365</v>
      </c>
      <c r="B1353" s="449" t="s">
        <v>320</v>
      </c>
      <c r="C1353" s="338" t="s">
        <v>321</v>
      </c>
      <c r="D1353" s="178" t="s">
        <v>36</v>
      </c>
      <c r="E1353" s="274"/>
      <c r="F1353" s="274"/>
      <c r="G1353" s="825" t="s">
        <v>406</v>
      </c>
      <c r="H1353" s="800">
        <v>700</v>
      </c>
      <c r="I1353" s="166">
        <f t="shared" si="139"/>
        <v>700</v>
      </c>
      <c r="J1353" s="274"/>
      <c r="K1353" s="274"/>
      <c r="L1353" s="279">
        <v>45370</v>
      </c>
      <c r="M1353" s="279">
        <v>45405</v>
      </c>
      <c r="N1353" s="274"/>
      <c r="O1353" s="370"/>
      <c r="P1353" s="370"/>
      <c r="Q1353" s="370"/>
      <c r="R1353" s="370"/>
      <c r="S1353" s="370"/>
      <c r="T1353" s="370"/>
      <c r="U1353" s="370"/>
      <c r="V1353" s="370"/>
      <c r="W1353" s="370"/>
      <c r="X1353" s="370"/>
      <c r="Y1353" s="370"/>
      <c r="Z1353" s="370"/>
      <c r="AA1353" s="370"/>
      <c r="AB1353" s="370"/>
      <c r="AC1353" s="370"/>
      <c r="AD1353" s="370"/>
      <c r="AE1353" s="370"/>
      <c r="AF1353" s="370"/>
      <c r="AG1353" s="370"/>
      <c r="AH1353" s="370"/>
      <c r="AI1353" s="370"/>
      <c r="AJ1353" s="370"/>
      <c r="AK1353" s="370"/>
      <c r="AL1353" s="370"/>
      <c r="AM1353" s="370"/>
      <c r="AN1353" s="370"/>
      <c r="AO1353" s="370"/>
      <c r="AP1353" s="370"/>
      <c r="AQ1353" s="370"/>
      <c r="AR1353" s="370"/>
      <c r="AS1353" s="370"/>
      <c r="AT1353" s="370"/>
      <c r="AU1353" s="370"/>
      <c r="AV1353" s="370"/>
      <c r="AW1353" s="370"/>
      <c r="AX1353" s="370"/>
      <c r="AY1353" s="370"/>
      <c r="AZ1353" s="370"/>
      <c r="BA1353" s="370"/>
      <c r="BB1353" s="370"/>
      <c r="BC1353" s="370"/>
      <c r="BD1353" s="370"/>
      <c r="BE1353" s="370"/>
      <c r="BF1353" s="370"/>
      <c r="BG1353" s="370"/>
      <c r="BH1353" s="370"/>
      <c r="BI1353" s="370"/>
      <c r="BJ1353" s="370"/>
      <c r="BK1353" s="370"/>
      <c r="BL1353" s="370"/>
      <c r="BM1353" s="370"/>
      <c r="BN1353" s="370"/>
      <c r="BO1353" s="370"/>
      <c r="BP1353" s="370"/>
      <c r="BQ1353" s="370"/>
      <c r="BR1353" s="370"/>
      <c r="BS1353" s="370"/>
      <c r="BT1353" s="370"/>
      <c r="BU1353" s="370"/>
      <c r="BV1353" s="370"/>
      <c r="BW1353" s="370"/>
      <c r="BX1353" s="370"/>
      <c r="BY1353" s="370"/>
      <c r="BZ1353" s="370"/>
      <c r="CA1353" s="370"/>
      <c r="CB1353" s="370"/>
      <c r="CC1353" s="370"/>
      <c r="CD1353" s="370"/>
      <c r="CE1353" s="370"/>
      <c r="CF1353" s="370"/>
      <c r="CW1353" s="513"/>
      <c r="DA1353" s="513"/>
      <c r="DE1353" s="338"/>
      <c r="KD1353" s="800"/>
      <c r="KK1353" s="800"/>
      <c r="KT1353" s="800"/>
      <c r="LF1353" s="800">
        <v>400</v>
      </c>
      <c r="LM1353" s="871">
        <v>300</v>
      </c>
    </row>
    <row r="1354" spans="1:325" s="78" customFormat="1" ht="21.75" customHeight="1">
      <c r="A1354" s="339" t="s">
        <v>365</v>
      </c>
      <c r="B1354" s="338" t="s">
        <v>382</v>
      </c>
      <c r="C1354" s="338" t="s">
        <v>317</v>
      </c>
      <c r="D1354" s="178" t="s">
        <v>36</v>
      </c>
      <c r="E1354" s="274"/>
      <c r="F1354" s="274"/>
      <c r="G1354" s="825" t="s">
        <v>406</v>
      </c>
      <c r="H1354" s="800">
        <v>1000</v>
      </c>
      <c r="I1354" s="166">
        <f t="shared" si="139"/>
        <v>1000</v>
      </c>
      <c r="J1354" s="274"/>
      <c r="K1354" s="274"/>
      <c r="L1354" s="279">
        <v>45370</v>
      </c>
      <c r="M1354" s="279">
        <v>45405</v>
      </c>
      <c r="N1354" s="274"/>
      <c r="O1354" s="370"/>
      <c r="P1354" s="370"/>
      <c r="Q1354" s="370"/>
      <c r="R1354" s="370"/>
      <c r="S1354" s="370"/>
      <c r="T1354" s="370"/>
      <c r="U1354" s="370"/>
      <c r="V1354" s="370"/>
      <c r="W1354" s="370"/>
      <c r="X1354" s="370"/>
      <c r="Y1354" s="370"/>
      <c r="Z1354" s="370"/>
      <c r="AA1354" s="370"/>
      <c r="AB1354" s="370"/>
      <c r="AC1354" s="370"/>
      <c r="AD1354" s="370"/>
      <c r="AE1354" s="370"/>
      <c r="AF1354" s="370"/>
      <c r="AG1354" s="370"/>
      <c r="AH1354" s="370"/>
      <c r="AI1354" s="370"/>
      <c r="AJ1354" s="370"/>
      <c r="AK1354" s="370"/>
      <c r="AL1354" s="370"/>
      <c r="AM1354" s="370"/>
      <c r="AN1354" s="370"/>
      <c r="AO1354" s="370"/>
      <c r="AP1354" s="370"/>
      <c r="AQ1354" s="370"/>
      <c r="AR1354" s="370"/>
      <c r="AS1354" s="370"/>
      <c r="AT1354" s="370"/>
      <c r="AU1354" s="370"/>
      <c r="AV1354" s="370"/>
      <c r="AW1354" s="370"/>
      <c r="AX1354" s="370"/>
      <c r="AY1354" s="370"/>
      <c r="AZ1354" s="370"/>
      <c r="BA1354" s="370"/>
      <c r="BB1354" s="370"/>
      <c r="BC1354" s="370"/>
      <c r="BD1354" s="370"/>
      <c r="BE1354" s="370"/>
      <c r="BF1354" s="370"/>
      <c r="BG1354" s="370"/>
      <c r="BH1354" s="370"/>
      <c r="BI1354" s="370"/>
      <c r="BJ1354" s="370"/>
      <c r="BK1354" s="370"/>
      <c r="BL1354" s="370"/>
      <c r="BM1354" s="370"/>
      <c r="BN1354" s="370"/>
      <c r="BO1354" s="370"/>
      <c r="BP1354" s="370"/>
      <c r="BQ1354" s="370"/>
      <c r="BR1354" s="370"/>
      <c r="BS1354" s="370"/>
      <c r="BT1354" s="370"/>
      <c r="BU1354" s="370"/>
      <c r="BV1354" s="370"/>
      <c r="BW1354" s="370"/>
      <c r="BX1354" s="370"/>
      <c r="BY1354" s="370"/>
      <c r="BZ1354" s="370"/>
      <c r="CA1354" s="370"/>
      <c r="CB1354" s="370"/>
      <c r="CC1354" s="370"/>
      <c r="CD1354" s="370"/>
      <c r="CE1354" s="370"/>
      <c r="CF1354" s="370"/>
      <c r="CW1354" s="513"/>
      <c r="DA1354" s="513"/>
      <c r="DE1354" s="338"/>
      <c r="KD1354" s="800"/>
      <c r="KK1354" s="800"/>
      <c r="KT1354" s="800"/>
      <c r="LF1354" s="800">
        <v>500</v>
      </c>
      <c r="LM1354" s="871">
        <v>500</v>
      </c>
    </row>
    <row r="1355" spans="1:325" s="78" customFormat="1" ht="21.75" customHeight="1">
      <c r="A1355" s="339" t="s">
        <v>365</v>
      </c>
      <c r="B1355" s="338" t="s">
        <v>324</v>
      </c>
      <c r="C1355" s="338" t="s">
        <v>325</v>
      </c>
      <c r="D1355" s="178" t="s">
        <v>36</v>
      </c>
      <c r="E1355" s="274"/>
      <c r="F1355" s="274"/>
      <c r="G1355" s="825" t="s">
        <v>406</v>
      </c>
      <c r="H1355" s="800">
        <v>700</v>
      </c>
      <c r="I1355" s="166">
        <f t="shared" si="139"/>
        <v>700</v>
      </c>
      <c r="J1355" s="274"/>
      <c r="K1355" s="274"/>
      <c r="L1355" s="279">
        <v>45370</v>
      </c>
      <c r="M1355" s="279">
        <v>45405</v>
      </c>
      <c r="N1355" s="274"/>
      <c r="O1355" s="370"/>
      <c r="P1355" s="370"/>
      <c r="Q1355" s="370"/>
      <c r="R1355" s="370"/>
      <c r="S1355" s="370"/>
      <c r="T1355" s="370"/>
      <c r="U1355" s="370"/>
      <c r="V1355" s="370"/>
      <c r="W1355" s="370"/>
      <c r="X1355" s="370"/>
      <c r="Y1355" s="370"/>
      <c r="Z1355" s="370"/>
      <c r="AA1355" s="370"/>
      <c r="AB1355" s="370"/>
      <c r="AC1355" s="370"/>
      <c r="AD1355" s="370"/>
      <c r="AE1355" s="370"/>
      <c r="AF1355" s="370"/>
      <c r="AG1355" s="370"/>
      <c r="AH1355" s="370"/>
      <c r="AI1355" s="370"/>
      <c r="AJ1355" s="370"/>
      <c r="AK1355" s="370"/>
      <c r="AL1355" s="370"/>
      <c r="AM1355" s="370"/>
      <c r="AN1355" s="370"/>
      <c r="AO1355" s="370"/>
      <c r="AP1355" s="370"/>
      <c r="AQ1355" s="370"/>
      <c r="AR1355" s="370"/>
      <c r="AS1355" s="370"/>
      <c r="AT1355" s="370"/>
      <c r="AU1355" s="370"/>
      <c r="AV1355" s="370"/>
      <c r="AW1355" s="370"/>
      <c r="AX1355" s="370"/>
      <c r="AY1355" s="370"/>
      <c r="AZ1355" s="370"/>
      <c r="BA1355" s="370"/>
      <c r="BB1355" s="370"/>
      <c r="BC1355" s="370"/>
      <c r="BD1355" s="370"/>
      <c r="BE1355" s="370"/>
      <c r="BF1355" s="370"/>
      <c r="BG1355" s="370"/>
      <c r="BH1355" s="370"/>
      <c r="BI1355" s="370"/>
      <c r="BJ1355" s="370"/>
      <c r="BK1355" s="370"/>
      <c r="BL1355" s="370"/>
      <c r="BM1355" s="370"/>
      <c r="BN1355" s="370"/>
      <c r="BO1355" s="370"/>
      <c r="BP1355" s="370"/>
      <c r="BQ1355" s="370"/>
      <c r="BR1355" s="370"/>
      <c r="BS1355" s="370"/>
      <c r="BT1355" s="370"/>
      <c r="BU1355" s="370"/>
      <c r="BV1355" s="370"/>
      <c r="BW1355" s="370"/>
      <c r="BX1355" s="370"/>
      <c r="BY1355" s="370"/>
      <c r="BZ1355" s="370"/>
      <c r="CA1355" s="370"/>
      <c r="CB1355" s="370"/>
      <c r="CC1355" s="370"/>
      <c r="CD1355" s="370"/>
      <c r="CE1355" s="370"/>
      <c r="CF1355" s="370"/>
      <c r="CW1355" s="513"/>
      <c r="DA1355" s="513"/>
      <c r="DE1355" s="338"/>
      <c r="KD1355" s="800"/>
      <c r="KK1355" s="800"/>
      <c r="KT1355" s="800"/>
      <c r="LF1355" s="800">
        <v>300</v>
      </c>
      <c r="LM1355" s="871">
        <v>400</v>
      </c>
    </row>
    <row r="1356" spans="1:325" s="78" customFormat="1" ht="21.75" customHeight="1">
      <c r="A1356" s="339" t="s">
        <v>365</v>
      </c>
      <c r="B1356" s="338" t="s">
        <v>326</v>
      </c>
      <c r="C1356" s="338" t="s">
        <v>327</v>
      </c>
      <c r="D1356" s="178" t="s">
        <v>36</v>
      </c>
      <c r="E1356" s="274"/>
      <c r="F1356" s="274"/>
      <c r="G1356" s="825" t="s">
        <v>406</v>
      </c>
      <c r="H1356" s="800">
        <v>300</v>
      </c>
      <c r="I1356" s="166">
        <f t="shared" si="139"/>
        <v>300</v>
      </c>
      <c r="J1356" s="274"/>
      <c r="K1356" s="274"/>
      <c r="L1356" s="279">
        <v>45370</v>
      </c>
      <c r="M1356" s="279">
        <v>45405</v>
      </c>
      <c r="N1356" s="274"/>
      <c r="O1356" s="370"/>
      <c r="P1356" s="370"/>
      <c r="Q1356" s="370"/>
      <c r="R1356" s="370"/>
      <c r="S1356" s="370"/>
      <c r="T1356" s="370"/>
      <c r="U1356" s="370"/>
      <c r="V1356" s="370"/>
      <c r="W1356" s="370"/>
      <c r="X1356" s="370"/>
      <c r="Y1356" s="370"/>
      <c r="Z1356" s="370"/>
      <c r="AA1356" s="370"/>
      <c r="AB1356" s="370"/>
      <c r="AC1356" s="370"/>
      <c r="AD1356" s="370"/>
      <c r="AE1356" s="370"/>
      <c r="AF1356" s="370"/>
      <c r="AG1356" s="370"/>
      <c r="AH1356" s="370"/>
      <c r="AI1356" s="370"/>
      <c r="AJ1356" s="370"/>
      <c r="AK1356" s="370"/>
      <c r="AL1356" s="370"/>
      <c r="AM1356" s="370"/>
      <c r="AN1356" s="370"/>
      <c r="AO1356" s="370"/>
      <c r="AP1356" s="370"/>
      <c r="AQ1356" s="370"/>
      <c r="AR1356" s="370"/>
      <c r="AS1356" s="370"/>
      <c r="AT1356" s="370"/>
      <c r="AU1356" s="370"/>
      <c r="AV1356" s="370"/>
      <c r="AW1356" s="370"/>
      <c r="AX1356" s="370"/>
      <c r="AY1356" s="370"/>
      <c r="AZ1356" s="370"/>
      <c r="BA1356" s="370"/>
      <c r="BB1356" s="370"/>
      <c r="BC1356" s="370"/>
      <c r="BD1356" s="370"/>
      <c r="BE1356" s="370"/>
      <c r="BF1356" s="370"/>
      <c r="BG1356" s="370"/>
      <c r="BH1356" s="370"/>
      <c r="BI1356" s="370"/>
      <c r="BJ1356" s="370"/>
      <c r="BK1356" s="370"/>
      <c r="BL1356" s="370"/>
      <c r="BM1356" s="370"/>
      <c r="BN1356" s="370"/>
      <c r="BO1356" s="370"/>
      <c r="BP1356" s="370"/>
      <c r="BQ1356" s="370"/>
      <c r="BR1356" s="370"/>
      <c r="BS1356" s="370"/>
      <c r="BT1356" s="370"/>
      <c r="BU1356" s="370"/>
      <c r="BV1356" s="370"/>
      <c r="BW1356" s="370"/>
      <c r="BX1356" s="370"/>
      <c r="BY1356" s="370"/>
      <c r="BZ1356" s="370"/>
      <c r="CA1356" s="370"/>
      <c r="CB1356" s="370"/>
      <c r="CC1356" s="370"/>
      <c r="CD1356" s="370"/>
      <c r="CE1356" s="370"/>
      <c r="CF1356" s="370"/>
      <c r="CW1356" s="513"/>
      <c r="DA1356" s="513"/>
      <c r="DE1356" s="338"/>
      <c r="KD1356" s="800"/>
      <c r="KK1356" s="800"/>
      <c r="KT1356" s="800"/>
      <c r="LF1356" s="800">
        <v>100</v>
      </c>
      <c r="LM1356" s="871">
        <v>200</v>
      </c>
    </row>
    <row r="1357" spans="1:325" s="78" customFormat="1" ht="21.75" customHeight="1">
      <c r="A1357" s="339" t="s">
        <v>365</v>
      </c>
      <c r="B1357" s="799" t="s">
        <v>393</v>
      </c>
      <c r="C1357" s="338" t="s">
        <v>329</v>
      </c>
      <c r="D1357" s="178" t="s">
        <v>36</v>
      </c>
      <c r="E1357" s="274"/>
      <c r="F1357" s="274"/>
      <c r="G1357" s="825" t="s">
        <v>406</v>
      </c>
      <c r="H1357" s="800">
        <v>2100</v>
      </c>
      <c r="I1357" s="166">
        <f t="shared" si="139"/>
        <v>2100</v>
      </c>
      <c r="J1357" s="274"/>
      <c r="K1357" s="274"/>
      <c r="L1357" s="279">
        <v>45370</v>
      </c>
      <c r="M1357" s="279">
        <v>45405</v>
      </c>
      <c r="N1357" s="274"/>
      <c r="O1357" s="370"/>
      <c r="P1357" s="370"/>
      <c r="Q1357" s="370"/>
      <c r="R1357" s="370"/>
      <c r="S1357" s="370"/>
      <c r="T1357" s="370"/>
      <c r="U1357" s="370"/>
      <c r="V1357" s="370"/>
      <c r="W1357" s="370"/>
      <c r="X1357" s="370"/>
      <c r="Y1357" s="370"/>
      <c r="Z1357" s="370"/>
      <c r="AA1357" s="370"/>
      <c r="AB1357" s="370"/>
      <c r="AC1357" s="370"/>
      <c r="AD1357" s="370"/>
      <c r="AE1357" s="370"/>
      <c r="AF1357" s="370"/>
      <c r="AG1357" s="370"/>
      <c r="AH1357" s="370"/>
      <c r="AI1357" s="370"/>
      <c r="AJ1357" s="370"/>
      <c r="AK1357" s="370"/>
      <c r="AL1357" s="370"/>
      <c r="AM1357" s="370"/>
      <c r="AN1357" s="370"/>
      <c r="AO1357" s="370"/>
      <c r="AP1357" s="370"/>
      <c r="AQ1357" s="370"/>
      <c r="AR1357" s="370"/>
      <c r="AS1357" s="370"/>
      <c r="AT1357" s="370"/>
      <c r="AU1357" s="370"/>
      <c r="AV1357" s="370"/>
      <c r="AW1357" s="370"/>
      <c r="AX1357" s="370"/>
      <c r="AY1357" s="370"/>
      <c r="AZ1357" s="370"/>
      <c r="BA1357" s="370"/>
      <c r="BB1357" s="370"/>
      <c r="BC1357" s="370"/>
      <c r="BD1357" s="370"/>
      <c r="BE1357" s="370"/>
      <c r="BF1357" s="370"/>
      <c r="BG1357" s="370"/>
      <c r="BH1357" s="370"/>
      <c r="BI1357" s="370"/>
      <c r="BJ1357" s="370"/>
      <c r="BK1357" s="370"/>
      <c r="BL1357" s="370"/>
      <c r="BM1357" s="370"/>
      <c r="BN1357" s="370"/>
      <c r="BO1357" s="370"/>
      <c r="BP1357" s="370"/>
      <c r="BQ1357" s="370"/>
      <c r="BR1357" s="370"/>
      <c r="BS1357" s="370"/>
      <c r="BT1357" s="370"/>
      <c r="BU1357" s="370"/>
      <c r="BV1357" s="370"/>
      <c r="BW1357" s="370"/>
      <c r="BX1357" s="370"/>
      <c r="BY1357" s="370"/>
      <c r="BZ1357" s="370"/>
      <c r="CA1357" s="370"/>
      <c r="CB1357" s="370"/>
      <c r="CC1357" s="370"/>
      <c r="CD1357" s="370"/>
      <c r="CE1357" s="370"/>
      <c r="CF1357" s="370"/>
      <c r="CW1357" s="513"/>
      <c r="DA1357" s="513"/>
      <c r="DE1357" s="338"/>
      <c r="KD1357" s="800"/>
      <c r="KK1357" s="800"/>
      <c r="KT1357" s="800"/>
      <c r="LF1357" s="800">
        <v>1000</v>
      </c>
      <c r="LM1357" s="871">
        <v>1100</v>
      </c>
    </row>
    <row r="1358" spans="1:325" s="78" customFormat="1" ht="21.75" customHeight="1">
      <c r="A1358" s="339" t="s">
        <v>365</v>
      </c>
      <c r="B1358" s="338" t="s">
        <v>383</v>
      </c>
      <c r="C1358" s="338" t="s">
        <v>331</v>
      </c>
      <c r="D1358" s="178" t="s">
        <v>36</v>
      </c>
      <c r="E1358" s="274"/>
      <c r="F1358" s="274"/>
      <c r="G1358" s="825" t="s">
        <v>406</v>
      </c>
      <c r="H1358" s="800">
        <v>1000</v>
      </c>
      <c r="I1358" s="166">
        <f t="shared" si="139"/>
        <v>1000</v>
      </c>
      <c r="J1358" s="274"/>
      <c r="K1358" s="274"/>
      <c r="L1358" s="279">
        <v>45370</v>
      </c>
      <c r="M1358" s="279">
        <v>45405</v>
      </c>
      <c r="N1358" s="274"/>
      <c r="O1358" s="370"/>
      <c r="P1358" s="370"/>
      <c r="Q1358" s="370"/>
      <c r="R1358" s="370"/>
      <c r="S1358" s="370"/>
      <c r="T1358" s="370"/>
      <c r="U1358" s="370"/>
      <c r="V1358" s="370"/>
      <c r="W1358" s="370"/>
      <c r="X1358" s="370"/>
      <c r="Y1358" s="370"/>
      <c r="Z1358" s="370"/>
      <c r="AA1358" s="370"/>
      <c r="AB1358" s="370"/>
      <c r="AC1358" s="370"/>
      <c r="AD1358" s="370"/>
      <c r="AE1358" s="370"/>
      <c r="AF1358" s="370"/>
      <c r="AG1358" s="370"/>
      <c r="AH1358" s="370"/>
      <c r="AI1358" s="370"/>
      <c r="AJ1358" s="370"/>
      <c r="AK1358" s="370"/>
      <c r="AL1358" s="370"/>
      <c r="AM1358" s="370"/>
      <c r="AN1358" s="370"/>
      <c r="AO1358" s="370"/>
      <c r="AP1358" s="370"/>
      <c r="AQ1358" s="370"/>
      <c r="AR1358" s="370"/>
      <c r="AS1358" s="370"/>
      <c r="AT1358" s="370"/>
      <c r="AU1358" s="370"/>
      <c r="AV1358" s="370"/>
      <c r="AW1358" s="370"/>
      <c r="AX1358" s="370"/>
      <c r="AY1358" s="370"/>
      <c r="AZ1358" s="370"/>
      <c r="BA1358" s="370"/>
      <c r="BB1358" s="370"/>
      <c r="BC1358" s="370"/>
      <c r="BD1358" s="370"/>
      <c r="BE1358" s="370"/>
      <c r="BF1358" s="370"/>
      <c r="BG1358" s="370"/>
      <c r="BH1358" s="370"/>
      <c r="BI1358" s="370"/>
      <c r="BJ1358" s="370"/>
      <c r="BK1358" s="370"/>
      <c r="BL1358" s="370"/>
      <c r="BM1358" s="370"/>
      <c r="BN1358" s="370"/>
      <c r="BO1358" s="370"/>
      <c r="BP1358" s="370"/>
      <c r="BQ1358" s="370"/>
      <c r="BR1358" s="370"/>
      <c r="BS1358" s="370"/>
      <c r="BT1358" s="370"/>
      <c r="BU1358" s="370"/>
      <c r="BV1358" s="370"/>
      <c r="BW1358" s="370"/>
      <c r="BX1358" s="370"/>
      <c r="BY1358" s="370"/>
      <c r="BZ1358" s="370"/>
      <c r="CA1358" s="370"/>
      <c r="CB1358" s="370"/>
      <c r="CC1358" s="370"/>
      <c r="CD1358" s="370"/>
      <c r="CE1358" s="370"/>
      <c r="CF1358" s="370"/>
      <c r="CW1358" s="513"/>
      <c r="DA1358" s="513"/>
      <c r="DE1358" s="338"/>
      <c r="KD1358" s="800"/>
      <c r="KK1358" s="800"/>
      <c r="KT1358" s="800"/>
      <c r="LF1358" s="800">
        <v>500</v>
      </c>
      <c r="LM1358" s="871">
        <v>500</v>
      </c>
    </row>
    <row r="1359" spans="1:325" s="78" customFormat="1" ht="21.75" customHeight="1">
      <c r="A1359" s="339" t="s">
        <v>365</v>
      </c>
      <c r="B1359" s="338" t="s">
        <v>384</v>
      </c>
      <c r="C1359" s="338" t="s">
        <v>333</v>
      </c>
      <c r="D1359" s="178" t="s">
        <v>36</v>
      </c>
      <c r="E1359" s="274"/>
      <c r="F1359" s="274"/>
      <c r="G1359" s="825" t="s">
        <v>406</v>
      </c>
      <c r="H1359" s="800">
        <v>700</v>
      </c>
      <c r="I1359" s="166">
        <f t="shared" si="139"/>
        <v>700</v>
      </c>
      <c r="J1359" s="274"/>
      <c r="K1359" s="274"/>
      <c r="L1359" s="279">
        <v>45370</v>
      </c>
      <c r="M1359" s="279">
        <v>45405</v>
      </c>
      <c r="N1359" s="274"/>
      <c r="O1359" s="370"/>
      <c r="P1359" s="370"/>
      <c r="Q1359" s="370"/>
      <c r="R1359" s="370"/>
      <c r="S1359" s="370"/>
      <c r="T1359" s="370"/>
      <c r="U1359" s="370"/>
      <c r="V1359" s="370"/>
      <c r="W1359" s="370"/>
      <c r="X1359" s="370"/>
      <c r="Y1359" s="370"/>
      <c r="Z1359" s="370"/>
      <c r="AA1359" s="370"/>
      <c r="AB1359" s="370"/>
      <c r="AC1359" s="370"/>
      <c r="AD1359" s="370"/>
      <c r="AE1359" s="370"/>
      <c r="AF1359" s="370"/>
      <c r="AG1359" s="370"/>
      <c r="AH1359" s="370"/>
      <c r="AI1359" s="370"/>
      <c r="AJ1359" s="370"/>
      <c r="AK1359" s="370"/>
      <c r="AL1359" s="370"/>
      <c r="AM1359" s="370"/>
      <c r="AN1359" s="370"/>
      <c r="AO1359" s="370"/>
      <c r="AP1359" s="370"/>
      <c r="AQ1359" s="370"/>
      <c r="AR1359" s="370"/>
      <c r="AS1359" s="370"/>
      <c r="AT1359" s="370"/>
      <c r="AU1359" s="370"/>
      <c r="AV1359" s="370"/>
      <c r="AW1359" s="370"/>
      <c r="AX1359" s="370"/>
      <c r="AY1359" s="370"/>
      <c r="AZ1359" s="370"/>
      <c r="BA1359" s="370"/>
      <c r="BB1359" s="370"/>
      <c r="BC1359" s="370"/>
      <c r="BD1359" s="370"/>
      <c r="BE1359" s="370"/>
      <c r="BF1359" s="370"/>
      <c r="BG1359" s="370"/>
      <c r="BH1359" s="370"/>
      <c r="BI1359" s="370"/>
      <c r="BJ1359" s="370"/>
      <c r="BK1359" s="370"/>
      <c r="BL1359" s="370"/>
      <c r="BM1359" s="370"/>
      <c r="BN1359" s="370"/>
      <c r="BO1359" s="370"/>
      <c r="BP1359" s="370"/>
      <c r="BQ1359" s="370"/>
      <c r="BR1359" s="370"/>
      <c r="BS1359" s="370"/>
      <c r="BT1359" s="370"/>
      <c r="BU1359" s="370"/>
      <c r="BV1359" s="370"/>
      <c r="BW1359" s="370"/>
      <c r="BX1359" s="370"/>
      <c r="BY1359" s="370"/>
      <c r="BZ1359" s="370"/>
      <c r="CA1359" s="370"/>
      <c r="CB1359" s="370"/>
      <c r="CC1359" s="370"/>
      <c r="CD1359" s="370"/>
      <c r="CE1359" s="370"/>
      <c r="CF1359" s="370"/>
      <c r="CW1359" s="513"/>
      <c r="DA1359" s="513"/>
      <c r="DE1359" s="338"/>
      <c r="KD1359" s="800"/>
      <c r="KK1359" s="800"/>
      <c r="KT1359" s="800"/>
      <c r="LF1359" s="800">
        <v>400</v>
      </c>
      <c r="LM1359" s="871">
        <v>300</v>
      </c>
    </row>
    <row r="1360" spans="1:325" s="78" customFormat="1" ht="21.75" customHeight="1">
      <c r="A1360" s="339" t="s">
        <v>365</v>
      </c>
      <c r="B1360" s="338" t="s">
        <v>334</v>
      </c>
      <c r="C1360" s="338" t="s">
        <v>335</v>
      </c>
      <c r="D1360" s="178" t="s">
        <v>36</v>
      </c>
      <c r="E1360" s="274"/>
      <c r="F1360" s="274"/>
      <c r="G1360" s="825" t="s">
        <v>406</v>
      </c>
      <c r="H1360" s="800">
        <v>500</v>
      </c>
      <c r="I1360" s="166">
        <f t="shared" si="139"/>
        <v>500</v>
      </c>
      <c r="J1360" s="274"/>
      <c r="K1360" s="274"/>
      <c r="L1360" s="279">
        <v>45370</v>
      </c>
      <c r="M1360" s="279">
        <v>45405</v>
      </c>
      <c r="N1360" s="274"/>
      <c r="O1360" s="370"/>
      <c r="P1360" s="370"/>
      <c r="Q1360" s="370"/>
      <c r="R1360" s="370"/>
      <c r="S1360" s="370"/>
      <c r="T1360" s="370"/>
      <c r="U1360" s="370"/>
      <c r="V1360" s="370"/>
      <c r="W1360" s="370"/>
      <c r="X1360" s="370"/>
      <c r="Y1360" s="370"/>
      <c r="Z1360" s="370"/>
      <c r="AA1360" s="370"/>
      <c r="AB1360" s="370"/>
      <c r="AC1360" s="370"/>
      <c r="AD1360" s="370"/>
      <c r="AE1360" s="370"/>
      <c r="AF1360" s="370"/>
      <c r="AG1360" s="370"/>
      <c r="AH1360" s="370"/>
      <c r="AI1360" s="370"/>
      <c r="AJ1360" s="370"/>
      <c r="AK1360" s="370"/>
      <c r="AL1360" s="370"/>
      <c r="AM1360" s="370"/>
      <c r="AN1360" s="370"/>
      <c r="AO1360" s="370"/>
      <c r="AP1360" s="370"/>
      <c r="AQ1360" s="370"/>
      <c r="AR1360" s="370"/>
      <c r="AS1360" s="370"/>
      <c r="AT1360" s="370"/>
      <c r="AU1360" s="370"/>
      <c r="AV1360" s="370"/>
      <c r="AW1360" s="370"/>
      <c r="AX1360" s="370"/>
      <c r="AY1360" s="370"/>
      <c r="AZ1360" s="370"/>
      <c r="BA1360" s="370"/>
      <c r="BB1360" s="370"/>
      <c r="BC1360" s="370"/>
      <c r="BD1360" s="370"/>
      <c r="BE1360" s="370"/>
      <c r="BF1360" s="370"/>
      <c r="BG1360" s="370"/>
      <c r="BH1360" s="370"/>
      <c r="BI1360" s="370"/>
      <c r="BJ1360" s="370"/>
      <c r="BK1360" s="370"/>
      <c r="BL1360" s="370"/>
      <c r="BM1360" s="370"/>
      <c r="BN1360" s="370"/>
      <c r="BO1360" s="370"/>
      <c r="BP1360" s="370"/>
      <c r="BQ1360" s="370"/>
      <c r="BR1360" s="370"/>
      <c r="BS1360" s="370"/>
      <c r="BT1360" s="370"/>
      <c r="BU1360" s="370"/>
      <c r="BV1360" s="370"/>
      <c r="BW1360" s="370"/>
      <c r="BX1360" s="370"/>
      <c r="BY1360" s="370"/>
      <c r="BZ1360" s="370"/>
      <c r="CA1360" s="370"/>
      <c r="CB1360" s="370"/>
      <c r="CC1360" s="370"/>
      <c r="CD1360" s="370"/>
      <c r="CE1360" s="370"/>
      <c r="CF1360" s="370"/>
      <c r="CW1360" s="513"/>
      <c r="DA1360" s="513"/>
      <c r="DE1360" s="338"/>
      <c r="KD1360" s="800"/>
      <c r="KK1360" s="800"/>
      <c r="KT1360" s="800"/>
      <c r="LF1360" s="800">
        <v>300</v>
      </c>
      <c r="LM1360" s="871">
        <v>200</v>
      </c>
    </row>
    <row r="1361" spans="1:325" s="78" customFormat="1" ht="21.75" customHeight="1">
      <c r="A1361" s="339" t="s">
        <v>365</v>
      </c>
      <c r="B1361" s="338" t="s">
        <v>336</v>
      </c>
      <c r="C1361" s="338" t="s">
        <v>337</v>
      </c>
      <c r="D1361" s="178" t="s">
        <v>36</v>
      </c>
      <c r="E1361" s="274"/>
      <c r="F1361" s="274"/>
      <c r="G1361" s="825" t="s">
        <v>406</v>
      </c>
      <c r="H1361" s="800">
        <v>300</v>
      </c>
      <c r="I1361" s="166">
        <f t="shared" si="139"/>
        <v>300</v>
      </c>
      <c r="J1361" s="274"/>
      <c r="K1361" s="274"/>
      <c r="L1361" s="279">
        <v>45370</v>
      </c>
      <c r="M1361" s="279">
        <v>45405</v>
      </c>
      <c r="N1361" s="274"/>
      <c r="O1361" s="370"/>
      <c r="P1361" s="370"/>
      <c r="Q1361" s="370"/>
      <c r="R1361" s="370"/>
      <c r="S1361" s="370"/>
      <c r="T1361" s="370"/>
      <c r="U1361" s="370"/>
      <c r="V1361" s="370"/>
      <c r="W1361" s="370"/>
      <c r="X1361" s="370"/>
      <c r="Y1361" s="370"/>
      <c r="Z1361" s="370"/>
      <c r="AA1361" s="370"/>
      <c r="AB1361" s="370"/>
      <c r="AC1361" s="370"/>
      <c r="AD1361" s="370"/>
      <c r="AE1361" s="370"/>
      <c r="AF1361" s="370"/>
      <c r="AG1361" s="370"/>
      <c r="AH1361" s="370"/>
      <c r="AI1361" s="370"/>
      <c r="AJ1361" s="370"/>
      <c r="AK1361" s="370"/>
      <c r="AL1361" s="370"/>
      <c r="AM1361" s="370"/>
      <c r="AN1361" s="370"/>
      <c r="AO1361" s="370"/>
      <c r="AP1361" s="370"/>
      <c r="AQ1361" s="370"/>
      <c r="AR1361" s="370"/>
      <c r="AS1361" s="370"/>
      <c r="AT1361" s="370"/>
      <c r="AU1361" s="370"/>
      <c r="AV1361" s="370"/>
      <c r="AW1361" s="370"/>
      <c r="AX1361" s="370"/>
      <c r="AY1361" s="370"/>
      <c r="AZ1361" s="370"/>
      <c r="BA1361" s="370"/>
      <c r="BB1361" s="370"/>
      <c r="BC1361" s="370"/>
      <c r="BD1361" s="370"/>
      <c r="BE1361" s="370"/>
      <c r="BF1361" s="370"/>
      <c r="BG1361" s="370"/>
      <c r="BH1361" s="370"/>
      <c r="BI1361" s="370"/>
      <c r="BJ1361" s="370"/>
      <c r="BK1361" s="370"/>
      <c r="BL1361" s="370"/>
      <c r="BM1361" s="370"/>
      <c r="BN1361" s="370"/>
      <c r="BO1361" s="370"/>
      <c r="BP1361" s="370"/>
      <c r="BQ1361" s="370"/>
      <c r="BR1361" s="370"/>
      <c r="BS1361" s="370"/>
      <c r="BT1361" s="370"/>
      <c r="BU1361" s="370"/>
      <c r="BV1361" s="370"/>
      <c r="BW1361" s="370"/>
      <c r="BX1361" s="370"/>
      <c r="BY1361" s="370"/>
      <c r="BZ1361" s="370"/>
      <c r="CA1361" s="370"/>
      <c r="CB1361" s="370"/>
      <c r="CC1361" s="370"/>
      <c r="CD1361" s="370"/>
      <c r="CE1361" s="370"/>
      <c r="CF1361" s="370"/>
      <c r="CW1361" s="513"/>
      <c r="DA1361" s="513"/>
      <c r="DE1361" s="338"/>
      <c r="KD1361" s="800"/>
      <c r="KK1361" s="800"/>
      <c r="KT1361" s="800"/>
      <c r="LF1361" s="800">
        <v>100</v>
      </c>
      <c r="LM1361" s="871">
        <v>200</v>
      </c>
    </row>
    <row r="1362" spans="1:325" s="78" customFormat="1" ht="21.75" customHeight="1">
      <c r="A1362" s="339" t="s">
        <v>367</v>
      </c>
      <c r="B1362" s="925" t="s">
        <v>353</v>
      </c>
      <c r="C1362" s="925" t="s">
        <v>352</v>
      </c>
      <c r="D1362" s="178" t="s">
        <v>36</v>
      </c>
      <c r="E1362" s="274"/>
      <c r="F1362" s="274"/>
      <c r="G1362" s="825" t="s">
        <v>406</v>
      </c>
      <c r="H1362" s="926">
        <v>1500</v>
      </c>
      <c r="I1362" s="166">
        <f t="shared" si="139"/>
        <v>1500</v>
      </c>
      <c r="J1362" s="274"/>
      <c r="K1362" s="274"/>
      <c r="L1362" s="279">
        <v>45370</v>
      </c>
      <c r="M1362" s="279">
        <v>45405</v>
      </c>
      <c r="N1362" s="274"/>
      <c r="O1362" s="370"/>
      <c r="P1362" s="370"/>
      <c r="Q1362" s="370"/>
      <c r="R1362" s="370"/>
      <c r="S1362" s="370"/>
      <c r="T1362" s="370"/>
      <c r="U1362" s="370"/>
      <c r="V1362" s="370"/>
      <c r="W1362" s="370"/>
      <c r="X1362" s="370"/>
      <c r="Y1362" s="370"/>
      <c r="Z1362" s="370"/>
      <c r="AA1362" s="370"/>
      <c r="AB1362" s="370"/>
      <c r="AC1362" s="370"/>
      <c r="AD1362" s="370"/>
      <c r="AE1362" s="370"/>
      <c r="AF1362" s="370"/>
      <c r="AG1362" s="370"/>
      <c r="AH1362" s="370"/>
      <c r="AI1362" s="370"/>
      <c r="AJ1362" s="370"/>
      <c r="AK1362" s="370"/>
      <c r="AL1362" s="370"/>
      <c r="AM1362" s="370"/>
      <c r="AN1362" s="370"/>
      <c r="AO1362" s="370"/>
      <c r="AP1362" s="370"/>
      <c r="AQ1362" s="370"/>
      <c r="AR1362" s="370"/>
      <c r="AS1362" s="370"/>
      <c r="AT1362" s="370"/>
      <c r="AU1362" s="370"/>
      <c r="AV1362" s="370"/>
      <c r="AW1362" s="370"/>
      <c r="AX1362" s="370"/>
      <c r="AY1362" s="370"/>
      <c r="AZ1362" s="370"/>
      <c r="BA1362" s="370"/>
      <c r="BB1362" s="370"/>
      <c r="BC1362" s="370"/>
      <c r="BD1362" s="370"/>
      <c r="BE1362" s="370"/>
      <c r="BF1362" s="370"/>
      <c r="BG1362" s="370"/>
      <c r="BH1362" s="370"/>
      <c r="BI1362" s="370"/>
      <c r="BJ1362" s="370"/>
      <c r="BK1362" s="370"/>
      <c r="BL1362" s="370"/>
      <c r="BM1362" s="370"/>
      <c r="BN1362" s="370"/>
      <c r="BO1362" s="370"/>
      <c r="BP1362" s="370"/>
      <c r="BQ1362" s="370"/>
      <c r="BR1362" s="370"/>
      <c r="BS1362" s="370"/>
      <c r="BT1362" s="370"/>
      <c r="BU1362" s="370"/>
      <c r="BV1362" s="370"/>
      <c r="BW1362" s="370"/>
      <c r="BX1362" s="370"/>
      <c r="BY1362" s="370"/>
      <c r="BZ1362" s="370"/>
      <c r="CA1362" s="370"/>
      <c r="CB1362" s="370"/>
      <c r="CC1362" s="370"/>
      <c r="CD1362" s="370"/>
      <c r="CE1362" s="370"/>
      <c r="CF1362" s="370"/>
      <c r="CW1362" s="513"/>
      <c r="DA1362" s="513"/>
      <c r="DE1362" s="338"/>
      <c r="KD1362" s="800"/>
      <c r="KK1362" s="800"/>
      <c r="KT1362" s="800"/>
      <c r="LF1362" s="926">
        <v>700</v>
      </c>
      <c r="LM1362" s="871">
        <v>800</v>
      </c>
    </row>
    <row r="1363" spans="1:325" s="78" customFormat="1" ht="21.75" customHeight="1">
      <c r="A1363" s="339" t="s">
        <v>367</v>
      </c>
      <c r="B1363" s="338" t="s">
        <v>58</v>
      </c>
      <c r="C1363" s="338" t="s">
        <v>59</v>
      </c>
      <c r="D1363" s="178" t="s">
        <v>36</v>
      </c>
      <c r="E1363" s="274"/>
      <c r="F1363" s="274"/>
      <c r="G1363" s="825" t="s">
        <v>406</v>
      </c>
      <c r="H1363" s="304">
        <v>4500</v>
      </c>
      <c r="I1363" s="166">
        <f t="shared" si="139"/>
        <v>4500</v>
      </c>
      <c r="J1363" s="274"/>
      <c r="K1363" s="274"/>
      <c r="L1363" s="279">
        <v>45370</v>
      </c>
      <c r="M1363" s="279">
        <v>45405</v>
      </c>
      <c r="N1363" s="274"/>
      <c r="O1363" s="370"/>
      <c r="P1363" s="370"/>
      <c r="Q1363" s="370"/>
      <c r="R1363" s="370"/>
      <c r="S1363" s="370"/>
      <c r="T1363" s="370"/>
      <c r="U1363" s="370"/>
      <c r="V1363" s="370"/>
      <c r="W1363" s="370"/>
      <c r="X1363" s="370"/>
      <c r="Y1363" s="370"/>
      <c r="Z1363" s="370"/>
      <c r="AA1363" s="370"/>
      <c r="AB1363" s="370"/>
      <c r="AC1363" s="370"/>
      <c r="AD1363" s="370"/>
      <c r="AE1363" s="370"/>
      <c r="AF1363" s="370"/>
      <c r="AG1363" s="370"/>
      <c r="AH1363" s="370"/>
      <c r="AI1363" s="370"/>
      <c r="AJ1363" s="370"/>
      <c r="AK1363" s="370"/>
      <c r="AL1363" s="370"/>
      <c r="AM1363" s="370"/>
      <c r="AN1363" s="370"/>
      <c r="AO1363" s="370"/>
      <c r="AP1363" s="370"/>
      <c r="AQ1363" s="370"/>
      <c r="AR1363" s="370"/>
      <c r="AS1363" s="370"/>
      <c r="AT1363" s="370"/>
      <c r="AU1363" s="370"/>
      <c r="AV1363" s="370"/>
      <c r="AW1363" s="370"/>
      <c r="AX1363" s="370"/>
      <c r="AY1363" s="370"/>
      <c r="AZ1363" s="370"/>
      <c r="BA1363" s="370"/>
      <c r="BB1363" s="370"/>
      <c r="BC1363" s="370"/>
      <c r="BD1363" s="370"/>
      <c r="BE1363" s="370"/>
      <c r="BF1363" s="370"/>
      <c r="BG1363" s="370"/>
      <c r="BH1363" s="370"/>
      <c r="BI1363" s="370"/>
      <c r="BJ1363" s="370"/>
      <c r="BK1363" s="370"/>
      <c r="BL1363" s="370"/>
      <c r="BM1363" s="370"/>
      <c r="BN1363" s="370"/>
      <c r="BO1363" s="370"/>
      <c r="BP1363" s="370"/>
      <c r="BQ1363" s="370"/>
      <c r="BR1363" s="370"/>
      <c r="BS1363" s="370"/>
      <c r="BT1363" s="370"/>
      <c r="BU1363" s="370"/>
      <c r="BV1363" s="370"/>
      <c r="BW1363" s="370"/>
      <c r="BX1363" s="370"/>
      <c r="BY1363" s="370"/>
      <c r="BZ1363" s="370"/>
      <c r="CA1363" s="370"/>
      <c r="CB1363" s="370"/>
      <c r="CC1363" s="370"/>
      <c r="CD1363" s="370"/>
      <c r="CE1363" s="370"/>
      <c r="CF1363" s="370"/>
      <c r="CW1363" s="513"/>
      <c r="DA1363" s="513"/>
      <c r="DE1363" s="338"/>
      <c r="KD1363" s="800"/>
      <c r="KK1363" s="800"/>
      <c r="KT1363" s="800"/>
      <c r="LF1363" s="304">
        <v>2200</v>
      </c>
      <c r="LM1363" s="871">
        <v>2300</v>
      </c>
    </row>
    <row r="1364" spans="1:325" s="78" customFormat="1" ht="21.75" customHeight="1">
      <c r="A1364" s="339" t="s">
        <v>367</v>
      </c>
      <c r="B1364" s="338" t="s">
        <v>340</v>
      </c>
      <c r="C1364" s="338" t="s">
        <v>341</v>
      </c>
      <c r="D1364" s="178" t="s">
        <v>36</v>
      </c>
      <c r="E1364" s="274"/>
      <c r="F1364" s="274"/>
      <c r="G1364" s="825" t="s">
        <v>406</v>
      </c>
      <c r="H1364" s="800">
        <v>3300</v>
      </c>
      <c r="I1364" s="166">
        <f t="shared" si="139"/>
        <v>3300</v>
      </c>
      <c r="J1364" s="274"/>
      <c r="K1364" s="274"/>
      <c r="L1364" s="279">
        <v>45370</v>
      </c>
      <c r="M1364" s="279">
        <v>45405</v>
      </c>
      <c r="N1364" s="274"/>
      <c r="O1364" s="370"/>
      <c r="P1364" s="370"/>
      <c r="Q1364" s="370"/>
      <c r="R1364" s="370"/>
      <c r="S1364" s="370"/>
      <c r="T1364" s="370"/>
      <c r="U1364" s="370"/>
      <c r="V1364" s="370"/>
      <c r="W1364" s="370"/>
      <c r="X1364" s="370"/>
      <c r="Y1364" s="370"/>
      <c r="Z1364" s="370"/>
      <c r="AA1364" s="370"/>
      <c r="AB1364" s="370"/>
      <c r="AC1364" s="370"/>
      <c r="AD1364" s="370"/>
      <c r="AE1364" s="370"/>
      <c r="AF1364" s="370"/>
      <c r="AG1364" s="370"/>
      <c r="AH1364" s="370"/>
      <c r="AI1364" s="370"/>
      <c r="AJ1364" s="370"/>
      <c r="AK1364" s="370"/>
      <c r="AL1364" s="370"/>
      <c r="AM1364" s="370"/>
      <c r="AN1364" s="370"/>
      <c r="AO1364" s="370"/>
      <c r="AP1364" s="370"/>
      <c r="AQ1364" s="370"/>
      <c r="AR1364" s="370"/>
      <c r="AS1364" s="370"/>
      <c r="AT1364" s="370"/>
      <c r="AU1364" s="370"/>
      <c r="AV1364" s="370"/>
      <c r="AW1364" s="370"/>
      <c r="AX1364" s="370"/>
      <c r="AY1364" s="370"/>
      <c r="AZ1364" s="370"/>
      <c r="BA1364" s="370"/>
      <c r="BB1364" s="370"/>
      <c r="BC1364" s="370"/>
      <c r="BD1364" s="370"/>
      <c r="BE1364" s="370"/>
      <c r="BF1364" s="370"/>
      <c r="BG1364" s="370"/>
      <c r="BH1364" s="370"/>
      <c r="BI1364" s="370"/>
      <c r="BJ1364" s="370"/>
      <c r="BK1364" s="370"/>
      <c r="BL1364" s="370"/>
      <c r="BM1364" s="370"/>
      <c r="BN1364" s="370"/>
      <c r="BO1364" s="370"/>
      <c r="BP1364" s="370"/>
      <c r="BQ1364" s="370"/>
      <c r="BR1364" s="370"/>
      <c r="BS1364" s="370"/>
      <c r="BT1364" s="370"/>
      <c r="BU1364" s="370"/>
      <c r="BV1364" s="370"/>
      <c r="BW1364" s="370"/>
      <c r="BX1364" s="370"/>
      <c r="BY1364" s="370"/>
      <c r="BZ1364" s="370"/>
      <c r="CA1364" s="370"/>
      <c r="CB1364" s="370"/>
      <c r="CC1364" s="370"/>
      <c r="CD1364" s="370"/>
      <c r="CE1364" s="370"/>
      <c r="CF1364" s="370"/>
      <c r="CW1364" s="513"/>
      <c r="DA1364" s="513"/>
      <c r="DE1364" s="338"/>
      <c r="KD1364" s="800"/>
      <c r="KK1364" s="800"/>
      <c r="KT1364" s="800"/>
      <c r="LF1364" s="800">
        <v>1600</v>
      </c>
      <c r="LM1364" s="871">
        <v>1700</v>
      </c>
    </row>
    <row r="1365" spans="1:325" s="78" customFormat="1" ht="21.75" customHeight="1">
      <c r="A1365" s="339" t="s">
        <v>367</v>
      </c>
      <c r="B1365" s="338" t="s">
        <v>356</v>
      </c>
      <c r="C1365" s="338" t="s">
        <v>355</v>
      </c>
      <c r="D1365" s="178" t="s">
        <v>36</v>
      </c>
      <c r="E1365" s="274"/>
      <c r="F1365" s="274"/>
      <c r="G1365" s="825" t="s">
        <v>406</v>
      </c>
      <c r="H1365" s="800">
        <v>1000</v>
      </c>
      <c r="I1365" s="166">
        <f t="shared" si="139"/>
        <v>1000</v>
      </c>
      <c r="J1365" s="274"/>
      <c r="K1365" s="274"/>
      <c r="L1365" s="279">
        <v>45370</v>
      </c>
      <c r="M1365" s="279">
        <v>45405</v>
      </c>
      <c r="N1365" s="274"/>
      <c r="O1365" s="370"/>
      <c r="P1365" s="370"/>
      <c r="Q1365" s="370"/>
      <c r="R1365" s="370"/>
      <c r="S1365" s="370"/>
      <c r="T1365" s="370"/>
      <c r="U1365" s="370"/>
      <c r="V1365" s="370"/>
      <c r="W1365" s="370"/>
      <c r="X1365" s="370"/>
      <c r="Y1365" s="370"/>
      <c r="Z1365" s="370"/>
      <c r="AA1365" s="370"/>
      <c r="AB1365" s="370"/>
      <c r="AC1365" s="370"/>
      <c r="AD1365" s="370"/>
      <c r="AE1365" s="370"/>
      <c r="AF1365" s="370"/>
      <c r="AG1365" s="370"/>
      <c r="AH1365" s="370"/>
      <c r="AI1365" s="370"/>
      <c r="AJ1365" s="370"/>
      <c r="AK1365" s="370"/>
      <c r="AL1365" s="370"/>
      <c r="AM1365" s="370"/>
      <c r="AN1365" s="370"/>
      <c r="AO1365" s="370"/>
      <c r="AP1365" s="370"/>
      <c r="AQ1365" s="370"/>
      <c r="AR1365" s="370"/>
      <c r="AS1365" s="370"/>
      <c r="AT1365" s="370"/>
      <c r="AU1365" s="370"/>
      <c r="AV1365" s="370"/>
      <c r="AW1365" s="370"/>
      <c r="AX1365" s="370"/>
      <c r="AY1365" s="370"/>
      <c r="AZ1365" s="370"/>
      <c r="BA1365" s="370"/>
      <c r="BB1365" s="370"/>
      <c r="BC1365" s="370"/>
      <c r="BD1365" s="370"/>
      <c r="BE1365" s="370"/>
      <c r="BF1365" s="370"/>
      <c r="BG1365" s="370"/>
      <c r="BH1365" s="370"/>
      <c r="BI1365" s="370"/>
      <c r="BJ1365" s="370"/>
      <c r="BK1365" s="370"/>
      <c r="BL1365" s="370"/>
      <c r="BM1365" s="370"/>
      <c r="BN1365" s="370"/>
      <c r="BO1365" s="370"/>
      <c r="BP1365" s="370"/>
      <c r="BQ1365" s="370"/>
      <c r="BR1365" s="370"/>
      <c r="BS1365" s="370"/>
      <c r="BT1365" s="370"/>
      <c r="BU1365" s="370"/>
      <c r="BV1365" s="370"/>
      <c r="BW1365" s="370"/>
      <c r="BX1365" s="370"/>
      <c r="BY1365" s="370"/>
      <c r="BZ1365" s="370"/>
      <c r="CA1365" s="370"/>
      <c r="CB1365" s="370"/>
      <c r="CC1365" s="370"/>
      <c r="CD1365" s="370"/>
      <c r="CE1365" s="370"/>
      <c r="CF1365" s="370"/>
      <c r="CW1365" s="513"/>
      <c r="DA1365" s="513"/>
      <c r="DE1365" s="338"/>
      <c r="KD1365" s="800"/>
      <c r="KK1365" s="800"/>
      <c r="KT1365" s="800"/>
      <c r="LF1365" s="800">
        <v>500</v>
      </c>
      <c r="LM1365" s="871">
        <v>500</v>
      </c>
    </row>
    <row r="1366" spans="1:325" s="78" customFormat="1" ht="21.75" customHeight="1">
      <c r="A1366" s="339" t="s">
        <v>367</v>
      </c>
      <c r="B1366" s="338" t="s">
        <v>344</v>
      </c>
      <c r="C1366" s="338" t="s">
        <v>343</v>
      </c>
      <c r="D1366" s="178" t="s">
        <v>36</v>
      </c>
      <c r="E1366" s="274"/>
      <c r="F1366" s="274"/>
      <c r="G1366" s="825" t="s">
        <v>406</v>
      </c>
      <c r="H1366" s="800">
        <v>1000</v>
      </c>
      <c r="I1366" s="166">
        <f t="shared" si="139"/>
        <v>1000</v>
      </c>
      <c r="J1366" s="274"/>
      <c r="K1366" s="274"/>
      <c r="L1366" s="279">
        <v>45370</v>
      </c>
      <c r="M1366" s="279">
        <v>45405</v>
      </c>
      <c r="N1366" s="274"/>
      <c r="O1366" s="370"/>
      <c r="P1366" s="370"/>
      <c r="Q1366" s="370"/>
      <c r="R1366" s="370"/>
      <c r="S1366" s="370"/>
      <c r="T1366" s="370"/>
      <c r="U1366" s="370"/>
      <c r="V1366" s="370"/>
      <c r="W1366" s="370"/>
      <c r="X1366" s="370"/>
      <c r="Y1366" s="370"/>
      <c r="Z1366" s="370"/>
      <c r="AA1366" s="370"/>
      <c r="AB1366" s="370"/>
      <c r="AC1366" s="370"/>
      <c r="AD1366" s="370"/>
      <c r="AE1366" s="370"/>
      <c r="AF1366" s="370"/>
      <c r="AG1366" s="370"/>
      <c r="AH1366" s="370"/>
      <c r="AI1366" s="370"/>
      <c r="AJ1366" s="370"/>
      <c r="AK1366" s="370"/>
      <c r="AL1366" s="370"/>
      <c r="AM1366" s="370"/>
      <c r="AN1366" s="370"/>
      <c r="AO1366" s="370"/>
      <c r="AP1366" s="370"/>
      <c r="AQ1366" s="370"/>
      <c r="AR1366" s="370"/>
      <c r="AS1366" s="370"/>
      <c r="AT1366" s="370"/>
      <c r="AU1366" s="370"/>
      <c r="AV1366" s="370"/>
      <c r="AW1366" s="370"/>
      <c r="AX1366" s="370"/>
      <c r="AY1366" s="370"/>
      <c r="AZ1366" s="370"/>
      <c r="BA1366" s="370"/>
      <c r="BB1366" s="370"/>
      <c r="BC1366" s="370"/>
      <c r="BD1366" s="370"/>
      <c r="BE1366" s="370"/>
      <c r="BF1366" s="370"/>
      <c r="BG1366" s="370"/>
      <c r="BH1366" s="370"/>
      <c r="BI1366" s="370"/>
      <c r="BJ1366" s="370"/>
      <c r="BK1366" s="370"/>
      <c r="BL1366" s="370"/>
      <c r="BM1366" s="370"/>
      <c r="BN1366" s="370"/>
      <c r="BO1366" s="370"/>
      <c r="BP1366" s="370"/>
      <c r="BQ1366" s="370"/>
      <c r="BR1366" s="370"/>
      <c r="BS1366" s="370"/>
      <c r="BT1366" s="370"/>
      <c r="BU1366" s="370"/>
      <c r="BV1366" s="370"/>
      <c r="BW1366" s="370"/>
      <c r="BX1366" s="370"/>
      <c r="BY1366" s="370"/>
      <c r="BZ1366" s="370"/>
      <c r="CA1366" s="370"/>
      <c r="CB1366" s="370"/>
      <c r="CC1366" s="370"/>
      <c r="CD1366" s="370"/>
      <c r="CE1366" s="370"/>
      <c r="CF1366" s="370"/>
      <c r="CW1366" s="513"/>
      <c r="DA1366" s="513"/>
      <c r="DE1366" s="338"/>
      <c r="KD1366" s="800"/>
      <c r="KK1366" s="800"/>
      <c r="KT1366" s="800"/>
      <c r="LF1366" s="800">
        <v>500</v>
      </c>
      <c r="LM1366" s="871">
        <v>500</v>
      </c>
    </row>
    <row r="1367" spans="1:325" s="78" customFormat="1" ht="21.75" customHeight="1">
      <c r="A1367" s="339" t="s">
        <v>367</v>
      </c>
      <c r="B1367" s="338" t="s">
        <v>357</v>
      </c>
      <c r="C1367" s="338" t="s">
        <v>358</v>
      </c>
      <c r="D1367" s="178" t="s">
        <v>36</v>
      </c>
      <c r="E1367" s="274"/>
      <c r="F1367" s="274"/>
      <c r="G1367" s="825" t="s">
        <v>406</v>
      </c>
      <c r="H1367" s="800">
        <v>600</v>
      </c>
      <c r="I1367" s="166">
        <f t="shared" si="139"/>
        <v>600</v>
      </c>
      <c r="J1367" s="274"/>
      <c r="K1367" s="274"/>
      <c r="L1367" s="279">
        <v>45370</v>
      </c>
      <c r="M1367" s="279">
        <v>45405</v>
      </c>
      <c r="N1367" s="274"/>
      <c r="O1367" s="370"/>
      <c r="P1367" s="370"/>
      <c r="Q1367" s="370"/>
      <c r="R1367" s="370"/>
      <c r="S1367" s="370"/>
      <c r="T1367" s="370"/>
      <c r="U1367" s="370"/>
      <c r="V1367" s="370"/>
      <c r="W1367" s="370"/>
      <c r="X1367" s="370"/>
      <c r="Y1367" s="370"/>
      <c r="Z1367" s="370"/>
      <c r="AA1367" s="370"/>
      <c r="AB1367" s="370"/>
      <c r="AC1367" s="370"/>
      <c r="AD1367" s="370"/>
      <c r="AE1367" s="370"/>
      <c r="AF1367" s="370"/>
      <c r="AG1367" s="370"/>
      <c r="AH1367" s="370"/>
      <c r="AI1367" s="370"/>
      <c r="AJ1367" s="370"/>
      <c r="AK1367" s="370"/>
      <c r="AL1367" s="370"/>
      <c r="AM1367" s="370"/>
      <c r="AN1367" s="370"/>
      <c r="AO1367" s="370"/>
      <c r="AP1367" s="370"/>
      <c r="AQ1367" s="370"/>
      <c r="AR1367" s="370"/>
      <c r="AS1367" s="370"/>
      <c r="AT1367" s="370"/>
      <c r="AU1367" s="370"/>
      <c r="AV1367" s="370"/>
      <c r="AW1367" s="370"/>
      <c r="AX1367" s="370"/>
      <c r="AY1367" s="370"/>
      <c r="AZ1367" s="370"/>
      <c r="BA1367" s="370"/>
      <c r="BB1367" s="370"/>
      <c r="BC1367" s="370"/>
      <c r="BD1367" s="370"/>
      <c r="BE1367" s="370"/>
      <c r="BF1367" s="370"/>
      <c r="BG1367" s="370"/>
      <c r="BH1367" s="370"/>
      <c r="BI1367" s="370"/>
      <c r="BJ1367" s="370"/>
      <c r="BK1367" s="370"/>
      <c r="BL1367" s="370"/>
      <c r="BM1367" s="370"/>
      <c r="BN1367" s="370"/>
      <c r="BO1367" s="370"/>
      <c r="BP1367" s="370"/>
      <c r="BQ1367" s="370"/>
      <c r="BR1367" s="370"/>
      <c r="BS1367" s="370"/>
      <c r="BT1367" s="370"/>
      <c r="BU1367" s="370"/>
      <c r="BV1367" s="370"/>
      <c r="BW1367" s="370"/>
      <c r="BX1367" s="370"/>
      <c r="BY1367" s="370"/>
      <c r="BZ1367" s="370"/>
      <c r="CA1367" s="370"/>
      <c r="CB1367" s="370"/>
      <c r="CC1367" s="370"/>
      <c r="CD1367" s="370"/>
      <c r="CE1367" s="370"/>
      <c r="CF1367" s="370"/>
      <c r="CW1367" s="513"/>
      <c r="DA1367" s="513"/>
      <c r="DE1367" s="338"/>
      <c r="KD1367" s="800"/>
      <c r="KK1367" s="800"/>
      <c r="KT1367" s="800"/>
      <c r="LF1367" s="800">
        <v>300</v>
      </c>
      <c r="LM1367" s="871">
        <v>300</v>
      </c>
    </row>
    <row r="1368" spans="1:325" s="78" customFormat="1" ht="21.75" customHeight="1">
      <c r="A1368" s="339" t="s">
        <v>367</v>
      </c>
      <c r="B1368" s="338" t="s">
        <v>345</v>
      </c>
      <c r="C1368" s="338" t="s">
        <v>346</v>
      </c>
      <c r="D1368" s="178" t="s">
        <v>36</v>
      </c>
      <c r="E1368" s="274"/>
      <c r="F1368" s="274"/>
      <c r="G1368" s="825" t="s">
        <v>406</v>
      </c>
      <c r="H1368" s="800">
        <v>1500</v>
      </c>
      <c r="I1368" s="166">
        <f t="shared" si="139"/>
        <v>1500</v>
      </c>
      <c r="J1368" s="274"/>
      <c r="K1368" s="274"/>
      <c r="L1368" s="279">
        <v>45370</v>
      </c>
      <c r="M1368" s="279">
        <v>45405</v>
      </c>
      <c r="N1368" s="274"/>
      <c r="O1368" s="370"/>
      <c r="P1368" s="370"/>
      <c r="Q1368" s="370"/>
      <c r="R1368" s="370"/>
      <c r="S1368" s="370"/>
      <c r="T1368" s="370"/>
      <c r="U1368" s="370"/>
      <c r="V1368" s="370"/>
      <c r="W1368" s="370"/>
      <c r="X1368" s="370"/>
      <c r="Y1368" s="370"/>
      <c r="Z1368" s="370"/>
      <c r="AA1368" s="370"/>
      <c r="AB1368" s="370"/>
      <c r="AC1368" s="370"/>
      <c r="AD1368" s="370"/>
      <c r="AE1368" s="370"/>
      <c r="AF1368" s="370"/>
      <c r="AG1368" s="370"/>
      <c r="AH1368" s="370"/>
      <c r="AI1368" s="370"/>
      <c r="AJ1368" s="370"/>
      <c r="AK1368" s="370"/>
      <c r="AL1368" s="370"/>
      <c r="AM1368" s="370"/>
      <c r="AN1368" s="370"/>
      <c r="AO1368" s="370"/>
      <c r="AP1368" s="370"/>
      <c r="AQ1368" s="370"/>
      <c r="AR1368" s="370"/>
      <c r="AS1368" s="370"/>
      <c r="AT1368" s="370"/>
      <c r="AU1368" s="370"/>
      <c r="AV1368" s="370"/>
      <c r="AW1368" s="370"/>
      <c r="AX1368" s="370"/>
      <c r="AY1368" s="370"/>
      <c r="AZ1368" s="370"/>
      <c r="BA1368" s="370"/>
      <c r="BB1368" s="370"/>
      <c r="BC1368" s="370"/>
      <c r="BD1368" s="370"/>
      <c r="BE1368" s="370"/>
      <c r="BF1368" s="370"/>
      <c r="BG1368" s="370"/>
      <c r="BH1368" s="370"/>
      <c r="BI1368" s="370"/>
      <c r="BJ1368" s="370"/>
      <c r="BK1368" s="370"/>
      <c r="BL1368" s="370"/>
      <c r="BM1368" s="370"/>
      <c r="BN1368" s="370"/>
      <c r="BO1368" s="370"/>
      <c r="BP1368" s="370"/>
      <c r="BQ1368" s="370"/>
      <c r="BR1368" s="370"/>
      <c r="BS1368" s="370"/>
      <c r="BT1368" s="370"/>
      <c r="BU1368" s="370"/>
      <c r="BV1368" s="370"/>
      <c r="BW1368" s="370"/>
      <c r="BX1368" s="370"/>
      <c r="BY1368" s="370"/>
      <c r="BZ1368" s="370"/>
      <c r="CA1368" s="370"/>
      <c r="CB1368" s="370"/>
      <c r="CC1368" s="370"/>
      <c r="CD1368" s="370"/>
      <c r="CE1368" s="370"/>
      <c r="CF1368" s="370"/>
      <c r="CW1368" s="513"/>
      <c r="DA1368" s="513"/>
      <c r="DE1368" s="338"/>
      <c r="KD1368" s="800"/>
      <c r="KK1368" s="800"/>
      <c r="KT1368" s="800"/>
      <c r="LF1368" s="800">
        <v>800</v>
      </c>
      <c r="LM1368" s="871">
        <v>700</v>
      </c>
    </row>
    <row r="1369" spans="1:325" s="78" customFormat="1" ht="21.75" customHeight="1">
      <c r="A1369" s="339" t="s">
        <v>367</v>
      </c>
      <c r="B1369" s="338" t="s">
        <v>347</v>
      </c>
      <c r="C1369" s="338" t="s">
        <v>348</v>
      </c>
      <c r="D1369" s="178" t="s">
        <v>36</v>
      </c>
      <c r="E1369" s="274"/>
      <c r="F1369" s="274"/>
      <c r="G1369" s="825" t="s">
        <v>406</v>
      </c>
      <c r="H1369" s="800">
        <v>600</v>
      </c>
      <c r="I1369" s="166">
        <f t="shared" si="139"/>
        <v>600</v>
      </c>
      <c r="J1369" s="274"/>
      <c r="K1369" s="274"/>
      <c r="L1369" s="279">
        <v>45370</v>
      </c>
      <c r="M1369" s="279">
        <v>45405</v>
      </c>
      <c r="N1369" s="274"/>
      <c r="O1369" s="370"/>
      <c r="P1369" s="370"/>
      <c r="Q1369" s="370"/>
      <c r="R1369" s="370"/>
      <c r="S1369" s="370"/>
      <c r="T1369" s="370"/>
      <c r="U1369" s="370"/>
      <c r="V1369" s="370"/>
      <c r="W1369" s="370"/>
      <c r="X1369" s="370"/>
      <c r="Y1369" s="370"/>
      <c r="Z1369" s="370"/>
      <c r="AA1369" s="370"/>
      <c r="AB1369" s="370"/>
      <c r="AC1369" s="370"/>
      <c r="AD1369" s="370"/>
      <c r="AE1369" s="370"/>
      <c r="AF1369" s="370"/>
      <c r="AG1369" s="370"/>
      <c r="AH1369" s="370"/>
      <c r="AI1369" s="370"/>
      <c r="AJ1369" s="370"/>
      <c r="AK1369" s="370"/>
      <c r="AL1369" s="370"/>
      <c r="AM1369" s="370"/>
      <c r="AN1369" s="370"/>
      <c r="AO1369" s="370"/>
      <c r="AP1369" s="370"/>
      <c r="AQ1369" s="370"/>
      <c r="AR1369" s="370"/>
      <c r="AS1369" s="370"/>
      <c r="AT1369" s="370"/>
      <c r="AU1369" s="370"/>
      <c r="AV1369" s="370"/>
      <c r="AW1369" s="370"/>
      <c r="AX1369" s="370"/>
      <c r="AY1369" s="370"/>
      <c r="AZ1369" s="370"/>
      <c r="BA1369" s="370"/>
      <c r="BB1369" s="370"/>
      <c r="BC1369" s="370"/>
      <c r="BD1369" s="370"/>
      <c r="BE1369" s="370"/>
      <c r="BF1369" s="370"/>
      <c r="BG1369" s="370"/>
      <c r="BH1369" s="370"/>
      <c r="BI1369" s="370"/>
      <c r="BJ1369" s="370"/>
      <c r="BK1369" s="370"/>
      <c r="BL1369" s="370"/>
      <c r="BM1369" s="370"/>
      <c r="BN1369" s="370"/>
      <c r="BO1369" s="370"/>
      <c r="BP1369" s="370"/>
      <c r="BQ1369" s="370"/>
      <c r="BR1369" s="370"/>
      <c r="BS1369" s="370"/>
      <c r="BT1369" s="370"/>
      <c r="BU1369" s="370"/>
      <c r="BV1369" s="370"/>
      <c r="BW1369" s="370"/>
      <c r="BX1369" s="370"/>
      <c r="BY1369" s="370"/>
      <c r="BZ1369" s="370"/>
      <c r="CA1369" s="370"/>
      <c r="CB1369" s="370"/>
      <c r="CC1369" s="370"/>
      <c r="CD1369" s="370"/>
      <c r="CE1369" s="370"/>
      <c r="CF1369" s="370"/>
      <c r="CW1369" s="513"/>
      <c r="DA1369" s="513"/>
      <c r="DE1369" s="338"/>
      <c r="KD1369" s="800"/>
      <c r="KK1369" s="800"/>
      <c r="KT1369" s="800"/>
      <c r="LF1369" s="800">
        <v>300</v>
      </c>
      <c r="LM1369" s="871">
        <v>300</v>
      </c>
    </row>
    <row r="1370" spans="1:325" s="78" customFormat="1" ht="21.75" customHeight="1">
      <c r="A1370" s="339" t="s">
        <v>367</v>
      </c>
      <c r="B1370" s="338" t="s">
        <v>359</v>
      </c>
      <c r="C1370" s="338" t="s">
        <v>360</v>
      </c>
      <c r="D1370" s="178" t="s">
        <v>36</v>
      </c>
      <c r="E1370" s="274"/>
      <c r="F1370" s="274"/>
      <c r="G1370" s="825" t="s">
        <v>406</v>
      </c>
      <c r="H1370" s="800">
        <v>1000</v>
      </c>
      <c r="I1370" s="166">
        <f t="shared" si="139"/>
        <v>1000</v>
      </c>
      <c r="J1370" s="274"/>
      <c r="K1370" s="274"/>
      <c r="L1370" s="279">
        <v>45370</v>
      </c>
      <c r="M1370" s="279">
        <v>45405</v>
      </c>
      <c r="N1370" s="274"/>
      <c r="O1370" s="370"/>
      <c r="P1370" s="370"/>
      <c r="Q1370" s="370"/>
      <c r="R1370" s="370"/>
      <c r="S1370" s="370"/>
      <c r="T1370" s="370"/>
      <c r="U1370" s="370"/>
      <c r="V1370" s="370"/>
      <c r="W1370" s="370"/>
      <c r="X1370" s="370"/>
      <c r="Y1370" s="370"/>
      <c r="Z1370" s="370"/>
      <c r="AA1370" s="370"/>
      <c r="AB1370" s="370"/>
      <c r="AC1370" s="370"/>
      <c r="AD1370" s="370"/>
      <c r="AE1370" s="370"/>
      <c r="AF1370" s="370"/>
      <c r="AG1370" s="370"/>
      <c r="AH1370" s="370"/>
      <c r="AI1370" s="370"/>
      <c r="AJ1370" s="370"/>
      <c r="AK1370" s="370"/>
      <c r="AL1370" s="370"/>
      <c r="AM1370" s="370"/>
      <c r="AN1370" s="370"/>
      <c r="AO1370" s="370"/>
      <c r="AP1370" s="370"/>
      <c r="AQ1370" s="370"/>
      <c r="AR1370" s="370"/>
      <c r="AS1370" s="370"/>
      <c r="AT1370" s="370"/>
      <c r="AU1370" s="370"/>
      <c r="AV1370" s="370"/>
      <c r="AW1370" s="370"/>
      <c r="AX1370" s="370"/>
      <c r="AY1370" s="370"/>
      <c r="AZ1370" s="370"/>
      <c r="BA1370" s="370"/>
      <c r="BB1370" s="370"/>
      <c r="BC1370" s="370"/>
      <c r="BD1370" s="370"/>
      <c r="BE1370" s="370"/>
      <c r="BF1370" s="370"/>
      <c r="BG1370" s="370"/>
      <c r="BH1370" s="370"/>
      <c r="BI1370" s="370"/>
      <c r="BJ1370" s="370"/>
      <c r="BK1370" s="370"/>
      <c r="BL1370" s="370"/>
      <c r="BM1370" s="370"/>
      <c r="BN1370" s="370"/>
      <c r="BO1370" s="370"/>
      <c r="BP1370" s="370"/>
      <c r="BQ1370" s="370"/>
      <c r="BR1370" s="370"/>
      <c r="BS1370" s="370"/>
      <c r="BT1370" s="370"/>
      <c r="BU1370" s="370"/>
      <c r="BV1370" s="370"/>
      <c r="BW1370" s="370"/>
      <c r="BX1370" s="370"/>
      <c r="BY1370" s="370"/>
      <c r="BZ1370" s="370"/>
      <c r="CA1370" s="370"/>
      <c r="CB1370" s="370"/>
      <c r="CC1370" s="370"/>
      <c r="CD1370" s="370"/>
      <c r="CE1370" s="370"/>
      <c r="CF1370" s="370"/>
      <c r="CW1370" s="513"/>
      <c r="DA1370" s="513"/>
      <c r="DE1370" s="338"/>
      <c r="KD1370" s="800"/>
      <c r="KK1370" s="800"/>
      <c r="KT1370" s="800"/>
      <c r="LF1370" s="800">
        <v>500</v>
      </c>
      <c r="LM1370" s="871">
        <v>500</v>
      </c>
    </row>
    <row r="1371" spans="1:325" s="78" customFormat="1" ht="21.75" customHeight="1">
      <c r="A1371" s="339" t="s">
        <v>367</v>
      </c>
      <c r="B1371" s="338" t="s">
        <v>349</v>
      </c>
      <c r="C1371" s="338" t="s">
        <v>350</v>
      </c>
      <c r="D1371" s="178" t="s">
        <v>36</v>
      </c>
      <c r="E1371" s="274"/>
      <c r="F1371" s="274"/>
      <c r="G1371" s="825" t="s">
        <v>406</v>
      </c>
      <c r="H1371" s="800">
        <v>1000</v>
      </c>
      <c r="I1371" s="166">
        <f t="shared" si="139"/>
        <v>1000</v>
      </c>
      <c r="J1371" s="274"/>
      <c r="K1371" s="274"/>
      <c r="L1371" s="279">
        <v>45370</v>
      </c>
      <c r="M1371" s="279">
        <v>45405</v>
      </c>
      <c r="N1371" s="274"/>
      <c r="O1371" s="370"/>
      <c r="P1371" s="370"/>
      <c r="Q1371" s="370"/>
      <c r="R1371" s="370"/>
      <c r="S1371" s="370"/>
      <c r="T1371" s="370"/>
      <c r="U1371" s="370"/>
      <c r="V1371" s="370"/>
      <c r="W1371" s="370"/>
      <c r="X1371" s="370"/>
      <c r="Y1371" s="370"/>
      <c r="Z1371" s="370"/>
      <c r="AA1371" s="370"/>
      <c r="AB1371" s="370"/>
      <c r="AC1371" s="370"/>
      <c r="AD1371" s="370"/>
      <c r="AE1371" s="370"/>
      <c r="AF1371" s="370"/>
      <c r="AG1371" s="370"/>
      <c r="AH1371" s="370"/>
      <c r="AI1371" s="370"/>
      <c r="AJ1371" s="370"/>
      <c r="AK1371" s="370"/>
      <c r="AL1371" s="370"/>
      <c r="AM1371" s="370"/>
      <c r="AN1371" s="370"/>
      <c r="AO1371" s="370"/>
      <c r="AP1371" s="370"/>
      <c r="AQ1371" s="370"/>
      <c r="AR1371" s="370"/>
      <c r="AS1371" s="370"/>
      <c r="AT1371" s="370"/>
      <c r="AU1371" s="370"/>
      <c r="AV1371" s="370"/>
      <c r="AW1371" s="370"/>
      <c r="AX1371" s="370"/>
      <c r="AY1371" s="370"/>
      <c r="AZ1371" s="370"/>
      <c r="BA1371" s="370"/>
      <c r="BB1371" s="370"/>
      <c r="BC1371" s="370"/>
      <c r="BD1371" s="370"/>
      <c r="BE1371" s="370"/>
      <c r="BF1371" s="370"/>
      <c r="BG1371" s="370"/>
      <c r="BH1371" s="370"/>
      <c r="BI1371" s="370"/>
      <c r="BJ1371" s="370"/>
      <c r="BK1371" s="370"/>
      <c r="BL1371" s="370"/>
      <c r="BM1371" s="370"/>
      <c r="BN1371" s="370"/>
      <c r="BO1371" s="370"/>
      <c r="BP1371" s="370"/>
      <c r="BQ1371" s="370"/>
      <c r="BR1371" s="370"/>
      <c r="BS1371" s="370"/>
      <c r="BT1371" s="370"/>
      <c r="BU1371" s="370"/>
      <c r="BV1371" s="370"/>
      <c r="BW1371" s="370"/>
      <c r="BX1371" s="370"/>
      <c r="BY1371" s="370"/>
      <c r="BZ1371" s="370"/>
      <c r="CA1371" s="370"/>
      <c r="CB1371" s="370"/>
      <c r="CC1371" s="370"/>
      <c r="CD1371" s="370"/>
      <c r="CE1371" s="370"/>
      <c r="CF1371" s="370"/>
      <c r="CW1371" s="513"/>
      <c r="DA1371" s="513"/>
      <c r="DE1371" s="338"/>
      <c r="KD1371" s="800"/>
      <c r="KK1371" s="800"/>
      <c r="KT1371" s="800"/>
      <c r="LF1371" s="800">
        <v>500</v>
      </c>
      <c r="LM1371" s="871">
        <v>500</v>
      </c>
    </row>
    <row r="1372" spans="1:325" s="78" customFormat="1" ht="21.75" customHeight="1">
      <c r="A1372" s="339" t="s">
        <v>57</v>
      </c>
      <c r="B1372" s="274"/>
      <c r="C1372" s="274"/>
      <c r="D1372" s="274"/>
      <c r="E1372" s="274"/>
      <c r="F1372" s="274"/>
      <c r="G1372" s="274"/>
      <c r="H1372" s="704">
        <f>SUM(H1349:H1371)</f>
        <v>26500</v>
      </c>
      <c r="I1372" s="704">
        <f>SUM(I1349:I1371)</f>
        <v>26500</v>
      </c>
      <c r="J1372" s="274"/>
      <c r="K1372" s="274"/>
      <c r="L1372" s="274"/>
      <c r="M1372" s="274"/>
      <c r="N1372" s="274"/>
      <c r="O1372" s="370"/>
      <c r="P1372" s="370"/>
      <c r="Q1372" s="370"/>
      <c r="R1372" s="370"/>
      <c r="S1372" s="370"/>
      <c r="T1372" s="370"/>
      <c r="U1372" s="370"/>
      <c r="V1372" s="370"/>
      <c r="W1372" s="370"/>
      <c r="X1372" s="370"/>
      <c r="Y1372" s="370"/>
      <c r="Z1372" s="370"/>
      <c r="AA1372" s="370"/>
      <c r="AB1372" s="370"/>
      <c r="AC1372" s="370"/>
      <c r="AD1372" s="370"/>
      <c r="AE1372" s="370"/>
      <c r="AF1372" s="370"/>
      <c r="AG1372" s="370"/>
      <c r="AH1372" s="370"/>
      <c r="AI1372" s="370"/>
      <c r="AJ1372" s="370"/>
      <c r="AK1372" s="370"/>
      <c r="AL1372" s="370"/>
      <c r="AM1372" s="370"/>
      <c r="AN1372" s="370"/>
      <c r="AO1372" s="370"/>
      <c r="AP1372" s="370"/>
      <c r="AQ1372" s="370"/>
      <c r="AR1372" s="370"/>
      <c r="AS1372" s="370"/>
      <c r="AT1372" s="370"/>
      <c r="AU1372" s="370"/>
      <c r="AV1372" s="370"/>
      <c r="AW1372" s="370"/>
      <c r="AX1372" s="370"/>
      <c r="AY1372" s="370"/>
      <c r="AZ1372" s="370"/>
      <c r="BA1372" s="370"/>
      <c r="BB1372" s="370"/>
      <c r="BC1372" s="370"/>
      <c r="BD1372" s="370"/>
      <c r="BE1372" s="370"/>
      <c r="BF1372" s="370"/>
      <c r="BG1372" s="370"/>
      <c r="BH1372" s="370"/>
      <c r="BI1372" s="370"/>
      <c r="BJ1372" s="370"/>
      <c r="BK1372" s="370"/>
      <c r="BL1372" s="370"/>
      <c r="BM1372" s="370"/>
      <c r="BN1372" s="370"/>
      <c r="BO1372" s="370"/>
      <c r="BP1372" s="370"/>
      <c r="BQ1372" s="370"/>
      <c r="BR1372" s="370"/>
      <c r="BS1372" s="370"/>
      <c r="BT1372" s="370"/>
      <c r="BU1372" s="370"/>
      <c r="BV1372" s="370"/>
      <c r="BW1372" s="370"/>
      <c r="BX1372" s="370"/>
      <c r="BY1372" s="370"/>
      <c r="BZ1372" s="370"/>
      <c r="CA1372" s="370"/>
      <c r="CB1372" s="370"/>
      <c r="CC1372" s="370"/>
      <c r="CD1372" s="370"/>
      <c r="CE1372" s="370"/>
      <c r="CF1372" s="370"/>
      <c r="CW1372" s="513"/>
      <c r="DA1372" s="513"/>
      <c r="DE1372" s="338"/>
      <c r="KD1372" s="800"/>
      <c r="KK1372" s="800"/>
      <c r="KT1372" s="800"/>
    </row>
    <row r="1373" spans="1:325" s="78" customFormat="1" ht="21.75" customHeight="1">
      <c r="A1373" s="176" t="s">
        <v>57</v>
      </c>
      <c r="B1373" s="151" t="s">
        <v>324</v>
      </c>
      <c r="C1373" s="151" t="s">
        <v>325</v>
      </c>
      <c r="D1373" s="268" t="s">
        <v>36</v>
      </c>
      <c r="E1373" s="274"/>
      <c r="F1373" s="274"/>
      <c r="G1373" s="475" t="s">
        <v>407</v>
      </c>
      <c r="H1373" s="84">
        <v>2300</v>
      </c>
      <c r="I1373" s="498"/>
      <c r="J1373" s="272"/>
      <c r="K1373" s="274"/>
      <c r="L1373" s="274"/>
      <c r="M1373" s="274"/>
      <c r="N1373" s="274" t="s">
        <v>407</v>
      </c>
    </row>
    <row r="1374" spans="1:325" s="78" customFormat="1" ht="21.75" customHeight="1">
      <c r="A1374" s="176" t="s">
        <v>57</v>
      </c>
      <c r="B1374" s="151" t="s">
        <v>334</v>
      </c>
      <c r="C1374" s="151" t="s">
        <v>335</v>
      </c>
      <c r="D1374" s="268" t="s">
        <v>36</v>
      </c>
      <c r="E1374" s="274"/>
      <c r="F1374" s="274"/>
      <c r="G1374" s="475" t="s">
        <v>407</v>
      </c>
      <c r="H1374" s="84">
        <v>2000</v>
      </c>
      <c r="I1374" s="498"/>
      <c r="J1374" s="272"/>
      <c r="K1374" s="274"/>
      <c r="L1374" s="274"/>
      <c r="M1374" s="274"/>
      <c r="N1374" s="274" t="s">
        <v>407</v>
      </c>
    </row>
    <row r="1375" spans="1:325" s="78" customFormat="1" ht="21.75" customHeight="1">
      <c r="A1375" s="176" t="s">
        <v>57</v>
      </c>
      <c r="B1375" s="151" t="s">
        <v>340</v>
      </c>
      <c r="C1375" s="151" t="s">
        <v>341</v>
      </c>
      <c r="D1375" s="268" t="s">
        <v>36</v>
      </c>
      <c r="E1375" s="274"/>
      <c r="F1375" s="274"/>
      <c r="G1375" s="475" t="s">
        <v>407</v>
      </c>
      <c r="H1375" s="84">
        <v>3800</v>
      </c>
      <c r="I1375" s="498"/>
      <c r="J1375" s="272"/>
      <c r="K1375" s="274"/>
      <c r="L1375" s="274"/>
      <c r="M1375" s="274"/>
      <c r="N1375" s="274" t="s">
        <v>407</v>
      </c>
    </row>
    <row r="1376" spans="1:325" s="78" customFormat="1" ht="21.75" customHeight="1">
      <c r="A1376" s="339" t="s">
        <v>57</v>
      </c>
      <c r="B1376" s="274"/>
      <c r="C1376" s="274"/>
      <c r="D1376" s="268"/>
      <c r="E1376" s="274"/>
      <c r="F1376" s="274"/>
      <c r="G1376" s="475"/>
      <c r="H1376" s="498"/>
      <c r="I1376" s="498"/>
      <c r="J1376" s="272"/>
      <c r="K1376" s="274"/>
      <c r="L1376" s="274"/>
      <c r="M1376" s="274"/>
      <c r="N1376" s="274" t="s">
        <v>407</v>
      </c>
    </row>
    <row r="1377" spans="1:14" s="78" customFormat="1" ht="21.75" customHeight="1">
      <c r="A1377" s="176" t="s">
        <v>57</v>
      </c>
      <c r="B1377" s="177" t="s">
        <v>338</v>
      </c>
      <c r="C1377" s="177" t="s">
        <v>339</v>
      </c>
      <c r="D1377" s="178" t="s">
        <v>408</v>
      </c>
      <c r="E1377" s="177"/>
      <c r="F1377" s="177"/>
      <c r="G1377" s="476" t="s">
        <v>409</v>
      </c>
      <c r="H1377" s="504">
        <v>30</v>
      </c>
      <c r="I1377" s="504">
        <v>30</v>
      </c>
      <c r="J1377" s="258"/>
      <c r="K1377" s="177"/>
      <c r="L1377" s="198">
        <v>44777</v>
      </c>
      <c r="M1377" s="198">
        <v>44792</v>
      </c>
      <c r="N1377" s="177" t="s">
        <v>38</v>
      </c>
    </row>
    <row r="1378" spans="1:14" s="78" customFormat="1" ht="21.75" customHeight="1">
      <c r="A1378" s="176" t="s">
        <v>57</v>
      </c>
      <c r="B1378" s="177" t="s">
        <v>313</v>
      </c>
      <c r="C1378" s="177" t="s">
        <v>314</v>
      </c>
      <c r="D1378" s="178" t="s">
        <v>408</v>
      </c>
      <c r="E1378" s="177"/>
      <c r="F1378" s="177"/>
      <c r="G1378" s="476" t="s">
        <v>409</v>
      </c>
      <c r="H1378" s="504"/>
      <c r="I1378" s="504"/>
      <c r="J1378" s="258"/>
      <c r="K1378" s="177"/>
      <c r="L1378" s="198">
        <v>44777</v>
      </c>
      <c r="M1378" s="198">
        <v>44792</v>
      </c>
      <c r="N1378" s="177" t="s">
        <v>38</v>
      </c>
    </row>
    <row r="1379" spans="1:14" s="78" customFormat="1" ht="21.75" customHeight="1">
      <c r="A1379" s="176" t="s">
        <v>57</v>
      </c>
      <c r="B1379" s="177" t="s">
        <v>318</v>
      </c>
      <c r="C1379" s="177" t="s">
        <v>319</v>
      </c>
      <c r="D1379" s="178" t="s">
        <v>408</v>
      </c>
      <c r="E1379" s="177"/>
      <c r="F1379" s="177"/>
      <c r="G1379" s="476" t="s">
        <v>409</v>
      </c>
      <c r="H1379" s="504">
        <v>30</v>
      </c>
      <c r="I1379" s="504">
        <v>30</v>
      </c>
      <c r="J1379" s="258"/>
      <c r="K1379" s="177"/>
      <c r="L1379" s="198">
        <v>44777</v>
      </c>
      <c r="M1379" s="198">
        <v>44792</v>
      </c>
      <c r="N1379" s="177" t="s">
        <v>38</v>
      </c>
    </row>
    <row r="1380" spans="1:14" s="78" customFormat="1" ht="21.75" customHeight="1">
      <c r="A1380" s="176" t="s">
        <v>57</v>
      </c>
      <c r="B1380" s="177" t="s">
        <v>320</v>
      </c>
      <c r="C1380" s="177" t="s">
        <v>321</v>
      </c>
      <c r="D1380" s="178" t="s">
        <v>408</v>
      </c>
      <c r="E1380" s="177"/>
      <c r="F1380" s="177"/>
      <c r="G1380" s="476" t="s">
        <v>409</v>
      </c>
      <c r="H1380" s="504"/>
      <c r="I1380" s="504"/>
      <c r="J1380" s="258"/>
      <c r="K1380" s="177"/>
      <c r="L1380" s="198">
        <v>44777</v>
      </c>
      <c r="M1380" s="198">
        <v>44792</v>
      </c>
      <c r="N1380" s="177" t="s">
        <v>38</v>
      </c>
    </row>
    <row r="1381" spans="1:14" s="78" customFormat="1" ht="21.75" customHeight="1">
      <c r="A1381" s="176" t="s">
        <v>57</v>
      </c>
      <c r="B1381" s="177" t="s">
        <v>322</v>
      </c>
      <c r="C1381" s="177" t="s">
        <v>323</v>
      </c>
      <c r="D1381" s="178" t="s">
        <v>408</v>
      </c>
      <c r="E1381" s="177"/>
      <c r="F1381" s="177"/>
      <c r="G1381" s="476" t="s">
        <v>409</v>
      </c>
      <c r="H1381" s="504">
        <v>10</v>
      </c>
      <c r="I1381" s="504">
        <v>10</v>
      </c>
      <c r="J1381" s="258"/>
      <c r="K1381" s="177"/>
      <c r="L1381" s="198">
        <v>44777</v>
      </c>
      <c r="M1381" s="198">
        <v>44792</v>
      </c>
      <c r="N1381" s="177" t="s">
        <v>38</v>
      </c>
    </row>
    <row r="1382" spans="1:14" s="78" customFormat="1" ht="21.75" customHeight="1">
      <c r="A1382" s="176" t="s">
        <v>57</v>
      </c>
      <c r="B1382" s="177" t="s">
        <v>316</v>
      </c>
      <c r="C1382" s="177" t="s">
        <v>317</v>
      </c>
      <c r="D1382" s="178" t="s">
        <v>408</v>
      </c>
      <c r="E1382" s="177"/>
      <c r="F1382" s="177"/>
      <c r="G1382" s="476" t="s">
        <v>409</v>
      </c>
      <c r="H1382" s="504"/>
      <c r="I1382" s="504"/>
      <c r="J1382" s="258"/>
      <c r="K1382" s="177"/>
      <c r="L1382" s="198">
        <v>44777</v>
      </c>
      <c r="M1382" s="198">
        <v>44792</v>
      </c>
      <c r="N1382" s="177" t="s">
        <v>38</v>
      </c>
    </row>
    <row r="1383" spans="1:14" s="78" customFormat="1" ht="21.75" customHeight="1">
      <c r="A1383" s="176" t="s">
        <v>57</v>
      </c>
      <c r="B1383" s="177" t="s">
        <v>324</v>
      </c>
      <c r="C1383" s="177" t="s">
        <v>325</v>
      </c>
      <c r="D1383" s="178" t="s">
        <v>408</v>
      </c>
      <c r="E1383" s="177"/>
      <c r="F1383" s="177"/>
      <c r="G1383" s="476" t="s">
        <v>409</v>
      </c>
      <c r="H1383" s="504">
        <v>25</v>
      </c>
      <c r="I1383" s="504">
        <v>25</v>
      </c>
      <c r="J1383" s="258"/>
      <c r="K1383" s="177"/>
      <c r="L1383" s="198">
        <v>44777</v>
      </c>
      <c r="M1383" s="198">
        <v>44792</v>
      </c>
      <c r="N1383" s="177" t="s">
        <v>38</v>
      </c>
    </row>
    <row r="1384" spans="1:14" s="78" customFormat="1" ht="21.75" customHeight="1">
      <c r="A1384" s="176" t="s">
        <v>57</v>
      </c>
      <c r="B1384" s="177" t="s">
        <v>326</v>
      </c>
      <c r="C1384" s="177" t="s">
        <v>327</v>
      </c>
      <c r="D1384" s="178" t="s">
        <v>408</v>
      </c>
      <c r="E1384" s="177"/>
      <c r="F1384" s="177"/>
      <c r="G1384" s="476" t="s">
        <v>409</v>
      </c>
      <c r="H1384" s="504"/>
      <c r="I1384" s="504"/>
      <c r="J1384" s="258"/>
      <c r="K1384" s="177"/>
      <c r="L1384" s="198">
        <v>44777</v>
      </c>
      <c r="M1384" s="198">
        <v>44792</v>
      </c>
      <c r="N1384" s="177" t="s">
        <v>38</v>
      </c>
    </row>
    <row r="1385" spans="1:14" s="78" customFormat="1" ht="21.75" customHeight="1">
      <c r="A1385" s="176" t="s">
        <v>57</v>
      </c>
      <c r="B1385" s="177" t="s">
        <v>328</v>
      </c>
      <c r="C1385" s="177" t="s">
        <v>329</v>
      </c>
      <c r="D1385" s="178" t="s">
        <v>408</v>
      </c>
      <c r="E1385" s="177"/>
      <c r="F1385" s="177"/>
      <c r="G1385" s="476" t="s">
        <v>409</v>
      </c>
      <c r="H1385" s="504">
        <v>30</v>
      </c>
      <c r="I1385" s="504">
        <v>30</v>
      </c>
      <c r="J1385" s="258"/>
      <c r="K1385" s="177"/>
      <c r="L1385" s="198">
        <v>44777</v>
      </c>
      <c r="M1385" s="198">
        <v>44792</v>
      </c>
      <c r="N1385" s="177" t="s">
        <v>38</v>
      </c>
    </row>
    <row r="1386" spans="1:14" s="78" customFormat="1" ht="21.75" customHeight="1">
      <c r="A1386" s="176" t="s">
        <v>57</v>
      </c>
      <c r="B1386" s="177" t="s">
        <v>330</v>
      </c>
      <c r="C1386" s="177" t="s">
        <v>331</v>
      </c>
      <c r="D1386" s="178" t="s">
        <v>408</v>
      </c>
      <c r="E1386" s="177"/>
      <c r="F1386" s="177"/>
      <c r="G1386" s="476" t="s">
        <v>409</v>
      </c>
      <c r="H1386" s="504">
        <v>10</v>
      </c>
      <c r="I1386" s="504">
        <v>10</v>
      </c>
      <c r="J1386" s="258"/>
      <c r="K1386" s="177"/>
      <c r="L1386" s="198">
        <v>44777</v>
      </c>
      <c r="M1386" s="198">
        <v>44792</v>
      </c>
      <c r="N1386" s="177" t="s">
        <v>38</v>
      </c>
    </row>
    <row r="1387" spans="1:14" s="78" customFormat="1" ht="21.75" customHeight="1">
      <c r="A1387" s="176" t="s">
        <v>57</v>
      </c>
      <c r="B1387" s="177" t="s">
        <v>332</v>
      </c>
      <c r="C1387" s="177" t="s">
        <v>333</v>
      </c>
      <c r="D1387" s="178" t="s">
        <v>408</v>
      </c>
      <c r="E1387" s="177"/>
      <c r="F1387" s="177"/>
      <c r="G1387" s="476" t="s">
        <v>409</v>
      </c>
      <c r="H1387" s="504"/>
      <c r="I1387" s="504"/>
      <c r="J1387" s="258"/>
      <c r="K1387" s="177"/>
      <c r="L1387" s="198">
        <v>44777</v>
      </c>
      <c r="M1387" s="198">
        <v>44792</v>
      </c>
      <c r="N1387" s="177" t="s">
        <v>38</v>
      </c>
    </row>
    <row r="1388" spans="1:14" s="78" customFormat="1" ht="21.75" customHeight="1">
      <c r="A1388" s="176" t="s">
        <v>57</v>
      </c>
      <c r="B1388" s="177" t="s">
        <v>334</v>
      </c>
      <c r="C1388" s="177" t="s">
        <v>335</v>
      </c>
      <c r="D1388" s="178" t="s">
        <v>408</v>
      </c>
      <c r="E1388" s="177"/>
      <c r="F1388" s="177"/>
      <c r="G1388" s="476" t="s">
        <v>409</v>
      </c>
      <c r="H1388" s="504">
        <v>25</v>
      </c>
      <c r="I1388" s="504">
        <v>25</v>
      </c>
      <c r="J1388" s="258"/>
      <c r="K1388" s="177"/>
      <c r="L1388" s="198">
        <v>44777</v>
      </c>
      <c r="M1388" s="198">
        <v>44792</v>
      </c>
      <c r="N1388" s="177" t="s">
        <v>38</v>
      </c>
    </row>
    <row r="1389" spans="1:14" s="78" customFormat="1" ht="21.75" customHeight="1">
      <c r="A1389" s="176" t="s">
        <v>57</v>
      </c>
      <c r="B1389" s="177" t="s">
        <v>336</v>
      </c>
      <c r="C1389" s="177" t="s">
        <v>337</v>
      </c>
      <c r="D1389" s="178" t="s">
        <v>408</v>
      </c>
      <c r="E1389" s="177"/>
      <c r="F1389" s="177"/>
      <c r="G1389" s="476" t="s">
        <v>409</v>
      </c>
      <c r="H1389" s="504"/>
      <c r="I1389" s="504"/>
      <c r="J1389" s="258"/>
      <c r="K1389" s="177"/>
      <c r="L1389" s="198">
        <v>44777</v>
      </c>
      <c r="M1389" s="198">
        <v>44792</v>
      </c>
      <c r="N1389" s="177" t="s">
        <v>38</v>
      </c>
    </row>
    <row r="1390" spans="1:14" s="78" customFormat="1" ht="21.75" customHeight="1">
      <c r="A1390" s="176" t="s">
        <v>57</v>
      </c>
      <c r="B1390" s="409"/>
      <c r="C1390" s="409"/>
      <c r="D1390" s="178" t="s">
        <v>408</v>
      </c>
      <c r="E1390" s="177"/>
      <c r="F1390" s="177"/>
      <c r="G1390" s="476"/>
      <c r="H1390" s="504">
        <f>SUM(H1377:H1389)</f>
        <v>160</v>
      </c>
      <c r="I1390" s="504">
        <f>SUM(I1377:I1389)</f>
        <v>160</v>
      </c>
      <c r="J1390" s="258"/>
      <c r="K1390" s="177"/>
      <c r="L1390" s="177"/>
      <c r="M1390" s="177"/>
      <c r="N1390" s="177"/>
    </row>
    <row r="1391" spans="1:14" s="78" customFormat="1" ht="21.75" customHeight="1">
      <c r="A1391" s="264" t="s">
        <v>57</v>
      </c>
      <c r="B1391" s="266" t="s">
        <v>410</v>
      </c>
      <c r="C1391" s="177" t="s">
        <v>59</v>
      </c>
      <c r="D1391" s="178" t="s">
        <v>408</v>
      </c>
      <c r="E1391" s="177"/>
      <c r="F1391" s="177"/>
      <c r="G1391" s="476" t="s">
        <v>409</v>
      </c>
      <c r="H1391" s="504">
        <v>30</v>
      </c>
      <c r="I1391" s="504">
        <v>30</v>
      </c>
      <c r="J1391" s="258"/>
      <c r="K1391" s="177"/>
      <c r="L1391" s="198">
        <v>44777</v>
      </c>
      <c r="M1391" s="198">
        <v>44792</v>
      </c>
      <c r="N1391" s="177" t="s">
        <v>45</v>
      </c>
    </row>
    <row r="1392" spans="1:14" s="78" customFormat="1" ht="21.75" customHeight="1">
      <c r="A1392" s="264" t="s">
        <v>57</v>
      </c>
      <c r="B1392" s="266" t="s">
        <v>411</v>
      </c>
      <c r="C1392" s="177" t="s">
        <v>341</v>
      </c>
      <c r="D1392" s="178" t="s">
        <v>408</v>
      </c>
      <c r="E1392" s="177"/>
      <c r="F1392" s="177"/>
      <c r="G1392" s="476" t="s">
        <v>409</v>
      </c>
      <c r="H1392" s="504">
        <v>30</v>
      </c>
      <c r="I1392" s="504">
        <v>30</v>
      </c>
      <c r="J1392" s="258"/>
      <c r="K1392" s="177"/>
      <c r="L1392" s="198">
        <v>44777</v>
      </c>
      <c r="M1392" s="198">
        <v>44792</v>
      </c>
      <c r="N1392" s="177" t="s">
        <v>45</v>
      </c>
    </row>
    <row r="1393" spans="1:32" s="78" customFormat="1" ht="21.75" customHeight="1">
      <c r="A1393" s="264" t="s">
        <v>57</v>
      </c>
      <c r="B1393" s="266" t="s">
        <v>342</v>
      </c>
      <c r="C1393" s="177" t="s">
        <v>343</v>
      </c>
      <c r="D1393" s="265" t="s">
        <v>408</v>
      </c>
      <c r="E1393" s="177"/>
      <c r="F1393" s="177"/>
      <c r="G1393" s="476" t="s">
        <v>409</v>
      </c>
      <c r="H1393" s="504">
        <v>5</v>
      </c>
      <c r="I1393" s="504">
        <v>5</v>
      </c>
      <c r="J1393" s="258"/>
      <c r="K1393" s="177"/>
      <c r="L1393" s="198">
        <v>44777</v>
      </c>
      <c r="M1393" s="198">
        <v>44792</v>
      </c>
      <c r="N1393" s="177" t="s">
        <v>45</v>
      </c>
    </row>
    <row r="1394" spans="1:32" s="78" customFormat="1" ht="21.75" customHeight="1">
      <c r="A1394" s="264" t="s">
        <v>57</v>
      </c>
      <c r="B1394" s="266" t="s">
        <v>412</v>
      </c>
      <c r="C1394" s="177" t="s">
        <v>346</v>
      </c>
      <c r="D1394" s="265" t="s">
        <v>408</v>
      </c>
      <c r="E1394" s="177"/>
      <c r="F1394" s="177"/>
      <c r="G1394" s="476" t="s">
        <v>409</v>
      </c>
      <c r="H1394" s="504">
        <v>15</v>
      </c>
      <c r="I1394" s="504">
        <v>5</v>
      </c>
      <c r="J1394" s="258"/>
      <c r="K1394" s="177"/>
      <c r="L1394" s="198">
        <v>44777</v>
      </c>
      <c r="M1394" s="198">
        <v>44792</v>
      </c>
      <c r="N1394" s="177" t="s">
        <v>45</v>
      </c>
    </row>
    <row r="1395" spans="1:32" s="78" customFormat="1" ht="21.75" customHeight="1">
      <c r="A1395" s="264" t="s">
        <v>57</v>
      </c>
      <c r="B1395" s="266" t="s">
        <v>413</v>
      </c>
      <c r="C1395" s="177" t="s">
        <v>348</v>
      </c>
      <c r="D1395" s="265" t="s">
        <v>408</v>
      </c>
      <c r="E1395" s="177"/>
      <c r="F1395" s="177"/>
      <c r="G1395" s="476" t="s">
        <v>409</v>
      </c>
      <c r="H1395" s="504">
        <v>15</v>
      </c>
      <c r="I1395" s="504">
        <v>15</v>
      </c>
      <c r="J1395" s="258"/>
      <c r="K1395" s="177"/>
      <c r="L1395" s="198">
        <v>44777</v>
      </c>
      <c r="M1395" s="198">
        <v>44792</v>
      </c>
      <c r="N1395" s="177" t="s">
        <v>45</v>
      </c>
    </row>
    <row r="1396" spans="1:32" s="78" customFormat="1" ht="21.75" customHeight="1">
      <c r="A1396" s="264" t="s">
        <v>57</v>
      </c>
      <c r="B1396" s="266" t="s">
        <v>414</v>
      </c>
      <c r="C1396" s="177" t="s">
        <v>350</v>
      </c>
      <c r="D1396" s="265" t="s">
        <v>408</v>
      </c>
      <c r="E1396" s="177"/>
      <c r="F1396" s="177"/>
      <c r="G1396" s="476" t="s">
        <v>409</v>
      </c>
      <c r="H1396" s="504">
        <v>15</v>
      </c>
      <c r="I1396" s="504">
        <v>15</v>
      </c>
      <c r="J1396" s="258"/>
      <c r="K1396" s="177"/>
      <c r="L1396" s="198">
        <v>44777</v>
      </c>
      <c r="M1396" s="198">
        <v>44792</v>
      </c>
      <c r="N1396" s="177" t="s">
        <v>45</v>
      </c>
    </row>
    <row r="1397" spans="1:32" s="78" customFormat="1" ht="21.75" customHeight="1">
      <c r="A1397" s="264" t="s">
        <v>57</v>
      </c>
      <c r="B1397" s="266" t="s">
        <v>351</v>
      </c>
      <c r="C1397" s="177" t="s">
        <v>352</v>
      </c>
      <c r="D1397" s="265" t="s">
        <v>408</v>
      </c>
      <c r="E1397" s="177"/>
      <c r="F1397" s="177"/>
      <c r="G1397" s="476" t="s">
        <v>409</v>
      </c>
      <c r="H1397" s="504">
        <v>5</v>
      </c>
      <c r="I1397" s="504">
        <v>5</v>
      </c>
      <c r="J1397" s="258"/>
      <c r="K1397" s="177"/>
      <c r="L1397" s="198">
        <v>44777</v>
      </c>
      <c r="M1397" s="198">
        <v>44792</v>
      </c>
      <c r="N1397" s="177" t="s">
        <v>45</v>
      </c>
    </row>
    <row r="1398" spans="1:32" s="78" customFormat="1" ht="21.75" customHeight="1">
      <c r="A1398" s="264" t="s">
        <v>57</v>
      </c>
      <c r="B1398" s="266" t="s">
        <v>354</v>
      </c>
      <c r="C1398" s="177" t="s">
        <v>355</v>
      </c>
      <c r="D1398" s="265" t="s">
        <v>408</v>
      </c>
      <c r="E1398" s="177"/>
      <c r="F1398" s="177"/>
      <c r="G1398" s="476" t="s">
        <v>409</v>
      </c>
      <c r="H1398" s="504">
        <v>15</v>
      </c>
      <c r="I1398" s="504">
        <v>15</v>
      </c>
      <c r="J1398" s="258"/>
      <c r="K1398" s="177"/>
      <c r="L1398" s="198">
        <v>44777</v>
      </c>
      <c r="M1398" s="198">
        <v>44792</v>
      </c>
      <c r="N1398" s="177" t="s">
        <v>45</v>
      </c>
    </row>
    <row r="1399" spans="1:32" s="78" customFormat="1" ht="21.75" customHeight="1">
      <c r="A1399" s="264" t="s">
        <v>57</v>
      </c>
      <c r="B1399" s="266" t="s">
        <v>415</v>
      </c>
      <c r="C1399" s="177" t="s">
        <v>358</v>
      </c>
      <c r="D1399" s="265" t="s">
        <v>408</v>
      </c>
      <c r="E1399" s="177"/>
      <c r="F1399" s="177"/>
      <c r="G1399" s="476" t="s">
        <v>409</v>
      </c>
      <c r="H1399" s="504">
        <v>15</v>
      </c>
      <c r="I1399" s="504">
        <v>5</v>
      </c>
      <c r="J1399" s="258"/>
      <c r="K1399" s="177"/>
      <c r="L1399" s="198">
        <v>44777</v>
      </c>
      <c r="M1399" s="198">
        <v>44792</v>
      </c>
      <c r="N1399" s="177" t="s">
        <v>45</v>
      </c>
    </row>
    <row r="1400" spans="1:32" s="78" customFormat="1" ht="21.75" customHeight="1">
      <c r="A1400" s="264" t="s">
        <v>57</v>
      </c>
      <c r="B1400" s="266" t="s">
        <v>416</v>
      </c>
      <c r="C1400" s="177" t="s">
        <v>360</v>
      </c>
      <c r="D1400" s="265" t="s">
        <v>408</v>
      </c>
      <c r="E1400" s="177"/>
      <c r="F1400" s="177"/>
      <c r="G1400" s="476" t="s">
        <v>409</v>
      </c>
      <c r="H1400" s="504">
        <v>15</v>
      </c>
      <c r="I1400" s="504">
        <v>15</v>
      </c>
      <c r="J1400" s="258"/>
      <c r="K1400" s="177"/>
      <c r="L1400" s="198">
        <v>44777</v>
      </c>
      <c r="M1400" s="198">
        <v>44792</v>
      </c>
      <c r="N1400" s="177" t="s">
        <v>45</v>
      </c>
    </row>
    <row r="1401" spans="1:32" s="78" customFormat="1" ht="21.75" customHeight="1" thickBot="1">
      <c r="A1401" s="826" t="s">
        <v>57</v>
      </c>
      <c r="B1401" s="412"/>
      <c r="C1401" s="412"/>
      <c r="D1401" s="363" t="s">
        <v>408</v>
      </c>
      <c r="E1401" s="409"/>
      <c r="F1401" s="409"/>
      <c r="G1401" s="827"/>
      <c r="H1401" s="828">
        <f>SUM(H1391:H1400)</f>
        <v>160</v>
      </c>
      <c r="I1401" s="828">
        <f>SUM(I1391:I1400)</f>
        <v>140</v>
      </c>
      <c r="J1401" s="408"/>
      <c r="K1401" s="409"/>
      <c r="L1401" s="409"/>
      <c r="M1401" s="409"/>
      <c r="N1401" s="409"/>
    </row>
    <row r="1402" spans="1:32" s="78" customFormat="1" ht="21.75" customHeight="1">
      <c r="A1402" s="176" t="s">
        <v>57</v>
      </c>
      <c r="B1402" s="364" t="s">
        <v>338</v>
      </c>
      <c r="C1402" s="364" t="s">
        <v>417</v>
      </c>
      <c r="D1402" s="178" t="s">
        <v>408</v>
      </c>
      <c r="E1402" s="177"/>
      <c r="F1402" s="177"/>
      <c r="G1402" s="460" t="s">
        <v>418</v>
      </c>
      <c r="H1402" s="505">
        <v>72</v>
      </c>
      <c r="I1402" s="504">
        <f t="shared" ref="I1402:I1412" si="140">SUM(O1402:AZ1402)</f>
        <v>72</v>
      </c>
      <c r="J1402" s="258"/>
      <c r="K1402" s="177"/>
      <c r="L1402" s="198">
        <v>44877</v>
      </c>
      <c r="M1402" s="362">
        <v>45265</v>
      </c>
      <c r="N1402" s="177" t="s">
        <v>45</v>
      </c>
      <c r="AF1402" s="360">
        <v>72</v>
      </c>
    </row>
    <row r="1403" spans="1:32" s="78" customFormat="1" ht="21.75" customHeight="1">
      <c r="A1403" s="176" t="s">
        <v>57</v>
      </c>
      <c r="B1403" s="364" t="s">
        <v>313</v>
      </c>
      <c r="C1403" s="364" t="s">
        <v>419</v>
      </c>
      <c r="D1403" s="178" t="s">
        <v>408</v>
      </c>
      <c r="E1403" s="177"/>
      <c r="F1403" s="177"/>
      <c r="G1403" s="460" t="s">
        <v>418</v>
      </c>
      <c r="H1403" s="505">
        <v>35</v>
      </c>
      <c r="I1403" s="504">
        <f t="shared" si="140"/>
        <v>35</v>
      </c>
      <c r="J1403" s="258"/>
      <c r="K1403" s="177"/>
      <c r="L1403" s="198">
        <v>44877</v>
      </c>
      <c r="M1403" s="362">
        <v>45265</v>
      </c>
      <c r="N1403" s="177" t="s">
        <v>45</v>
      </c>
      <c r="AF1403" s="361">
        <v>35</v>
      </c>
    </row>
    <row r="1404" spans="1:32" s="78" customFormat="1" ht="21.75" customHeight="1">
      <c r="A1404" s="176" t="s">
        <v>57</v>
      </c>
      <c r="B1404" s="364" t="s">
        <v>318</v>
      </c>
      <c r="C1404" s="364" t="s">
        <v>420</v>
      </c>
      <c r="D1404" s="178" t="s">
        <v>408</v>
      </c>
      <c r="E1404" s="177"/>
      <c r="F1404" s="177"/>
      <c r="G1404" s="460" t="s">
        <v>418</v>
      </c>
      <c r="H1404" s="505">
        <v>72</v>
      </c>
      <c r="I1404" s="504">
        <f t="shared" si="140"/>
        <v>72</v>
      </c>
      <c r="J1404" s="258"/>
      <c r="K1404" s="177"/>
      <c r="L1404" s="198">
        <v>44877</v>
      </c>
      <c r="M1404" s="362">
        <v>45265</v>
      </c>
      <c r="N1404" s="177" t="s">
        <v>45</v>
      </c>
      <c r="AF1404" s="361">
        <v>72</v>
      </c>
    </row>
    <row r="1405" spans="1:32" s="78" customFormat="1" ht="21.75" customHeight="1">
      <c r="A1405" s="176" t="s">
        <v>57</v>
      </c>
      <c r="B1405" s="364" t="s">
        <v>320</v>
      </c>
      <c r="C1405" s="364" t="s">
        <v>421</v>
      </c>
      <c r="D1405" s="178" t="s">
        <v>408</v>
      </c>
      <c r="E1405" s="177"/>
      <c r="F1405" s="177"/>
      <c r="G1405" s="460" t="s">
        <v>418</v>
      </c>
      <c r="H1405" s="505">
        <v>33</v>
      </c>
      <c r="I1405" s="504">
        <f t="shared" si="140"/>
        <v>33</v>
      </c>
      <c r="J1405" s="258"/>
      <c r="K1405" s="177"/>
      <c r="L1405" s="198">
        <v>44877</v>
      </c>
      <c r="M1405" s="362">
        <v>45265</v>
      </c>
      <c r="N1405" s="177" t="s">
        <v>45</v>
      </c>
      <c r="AF1405" s="361">
        <v>33</v>
      </c>
    </row>
    <row r="1406" spans="1:32" s="78" customFormat="1" ht="21.75" customHeight="1">
      <c r="A1406" s="176" t="s">
        <v>57</v>
      </c>
      <c r="B1406" s="364" t="s">
        <v>58</v>
      </c>
      <c r="C1406" s="364" t="s">
        <v>422</v>
      </c>
      <c r="D1406" s="178" t="s">
        <v>408</v>
      </c>
      <c r="E1406" s="177"/>
      <c r="F1406" s="177"/>
      <c r="G1406" s="460" t="s">
        <v>418</v>
      </c>
      <c r="H1406" s="505">
        <v>143</v>
      </c>
      <c r="I1406" s="504">
        <f t="shared" si="140"/>
        <v>143</v>
      </c>
      <c r="J1406" s="258"/>
      <c r="K1406" s="177"/>
      <c r="L1406" s="198">
        <v>44877</v>
      </c>
      <c r="M1406" s="362">
        <v>45265</v>
      </c>
      <c r="N1406" s="177" t="s">
        <v>45</v>
      </c>
      <c r="AF1406" s="361">
        <v>143</v>
      </c>
    </row>
    <row r="1407" spans="1:32" s="78" customFormat="1" ht="21.75" customHeight="1">
      <c r="A1407" s="176" t="s">
        <v>57</v>
      </c>
      <c r="B1407" s="364" t="s">
        <v>340</v>
      </c>
      <c r="C1407" s="364" t="s">
        <v>423</v>
      </c>
      <c r="D1407" s="178" t="s">
        <v>408</v>
      </c>
      <c r="E1407" s="177"/>
      <c r="F1407" s="177"/>
      <c r="G1407" s="460" t="s">
        <v>418</v>
      </c>
      <c r="H1407" s="505">
        <v>59</v>
      </c>
      <c r="I1407" s="504">
        <f t="shared" si="140"/>
        <v>59</v>
      </c>
      <c r="J1407" s="258"/>
      <c r="K1407" s="177"/>
      <c r="L1407" s="198">
        <v>44877</v>
      </c>
      <c r="M1407" s="362">
        <v>45265</v>
      </c>
      <c r="N1407" s="177" t="s">
        <v>45</v>
      </c>
      <c r="AF1407" s="361">
        <v>59</v>
      </c>
    </row>
    <row r="1408" spans="1:32" s="78" customFormat="1" ht="21.75" customHeight="1">
      <c r="A1408" s="176" t="s">
        <v>57</v>
      </c>
      <c r="B1408" s="364" t="s">
        <v>332</v>
      </c>
      <c r="C1408" s="364" t="s">
        <v>424</v>
      </c>
      <c r="D1408" s="178" t="s">
        <v>408</v>
      </c>
      <c r="E1408" s="177"/>
      <c r="F1408" s="177"/>
      <c r="G1408" s="460" t="s">
        <v>418</v>
      </c>
      <c r="H1408" s="505">
        <v>24</v>
      </c>
      <c r="I1408" s="504">
        <f t="shared" si="140"/>
        <v>24</v>
      </c>
      <c r="J1408" s="258"/>
      <c r="K1408" s="177"/>
      <c r="L1408" s="198">
        <v>44877</v>
      </c>
      <c r="M1408" s="362">
        <v>45265</v>
      </c>
      <c r="N1408" s="177" t="s">
        <v>45</v>
      </c>
      <c r="AF1408" s="361">
        <v>24</v>
      </c>
    </row>
    <row r="1409" spans="1:34" s="78" customFormat="1" ht="21.75" customHeight="1">
      <c r="A1409" s="176" t="s">
        <v>57</v>
      </c>
      <c r="B1409" s="364" t="s">
        <v>328</v>
      </c>
      <c r="C1409" s="364" t="s">
        <v>425</v>
      </c>
      <c r="D1409" s="178" t="s">
        <v>408</v>
      </c>
      <c r="E1409" s="177"/>
      <c r="F1409" s="177"/>
      <c r="G1409" s="460" t="s">
        <v>418</v>
      </c>
      <c r="H1409" s="505">
        <v>24</v>
      </c>
      <c r="I1409" s="504">
        <f t="shared" si="140"/>
        <v>24</v>
      </c>
      <c r="J1409" s="258"/>
      <c r="K1409" s="177"/>
      <c r="L1409" s="198">
        <v>44877</v>
      </c>
      <c r="M1409" s="362">
        <v>45265</v>
      </c>
      <c r="N1409" s="177" t="s">
        <v>45</v>
      </c>
      <c r="AF1409" s="361">
        <v>24</v>
      </c>
    </row>
    <row r="1410" spans="1:34" s="78" customFormat="1" ht="21.75" customHeight="1">
      <c r="A1410" s="176" t="s">
        <v>57</v>
      </c>
      <c r="B1410" s="364" t="s">
        <v>345</v>
      </c>
      <c r="C1410" s="364" t="s">
        <v>426</v>
      </c>
      <c r="D1410" s="178" t="s">
        <v>408</v>
      </c>
      <c r="E1410" s="177"/>
      <c r="F1410" s="177"/>
      <c r="G1410" s="460" t="s">
        <v>418</v>
      </c>
      <c r="H1410" s="505">
        <v>24</v>
      </c>
      <c r="I1410" s="504">
        <f t="shared" si="140"/>
        <v>24</v>
      </c>
      <c r="J1410" s="258"/>
      <c r="K1410" s="177"/>
      <c r="L1410" s="198">
        <v>44877</v>
      </c>
      <c r="M1410" s="362">
        <v>45265</v>
      </c>
      <c r="N1410" s="177" t="s">
        <v>45</v>
      </c>
      <c r="AF1410" s="361">
        <v>24</v>
      </c>
    </row>
    <row r="1411" spans="1:34" s="78" customFormat="1" ht="21.75" customHeight="1">
      <c r="A1411" s="176" t="s">
        <v>57</v>
      </c>
      <c r="B1411" s="364" t="s">
        <v>356</v>
      </c>
      <c r="C1411" s="364" t="s">
        <v>427</v>
      </c>
      <c r="D1411" s="178" t="s">
        <v>408</v>
      </c>
      <c r="E1411" s="177"/>
      <c r="F1411" s="177"/>
      <c r="G1411" s="460" t="s">
        <v>418</v>
      </c>
      <c r="H1411" s="505">
        <v>24</v>
      </c>
      <c r="I1411" s="504">
        <f t="shared" si="140"/>
        <v>24</v>
      </c>
      <c r="J1411" s="258"/>
      <c r="K1411" s="177"/>
      <c r="L1411" s="198">
        <v>44877</v>
      </c>
      <c r="M1411" s="362">
        <v>45265</v>
      </c>
      <c r="N1411" s="177" t="s">
        <v>45</v>
      </c>
      <c r="AF1411" s="361">
        <v>24</v>
      </c>
    </row>
    <row r="1412" spans="1:34" s="78" customFormat="1" ht="21.75" customHeight="1">
      <c r="A1412" s="176" t="s">
        <v>57</v>
      </c>
      <c r="B1412" s="364" t="s">
        <v>316</v>
      </c>
      <c r="C1412" s="364" t="s">
        <v>428</v>
      </c>
      <c r="D1412" s="178" t="s">
        <v>408</v>
      </c>
      <c r="E1412" s="177"/>
      <c r="F1412" s="177"/>
      <c r="G1412" s="460" t="s">
        <v>418</v>
      </c>
      <c r="H1412" s="505">
        <v>24</v>
      </c>
      <c r="I1412" s="504">
        <f t="shared" si="140"/>
        <v>24</v>
      </c>
      <c r="J1412" s="258"/>
      <c r="K1412" s="177"/>
      <c r="L1412" s="198">
        <v>44877</v>
      </c>
      <c r="M1412" s="362">
        <v>45265</v>
      </c>
      <c r="N1412" s="177" t="s">
        <v>45</v>
      </c>
      <c r="AF1412" s="361">
        <v>24</v>
      </c>
    </row>
    <row r="1413" spans="1:34" s="78" customFormat="1" ht="21.75" customHeight="1" thickBot="1">
      <c r="A1413" s="176" t="s">
        <v>57</v>
      </c>
      <c r="B1413" s="177"/>
      <c r="C1413" s="177"/>
      <c r="D1413" s="178" t="s">
        <v>408</v>
      </c>
      <c r="E1413" s="177"/>
      <c r="F1413" s="177"/>
      <c r="G1413" s="476"/>
      <c r="H1413" s="504">
        <f>SUM(H1402:H1412)</f>
        <v>534</v>
      </c>
      <c r="I1413" s="504">
        <f>SUM(I1402:I1412)</f>
        <v>534</v>
      </c>
      <c r="J1413" s="258"/>
      <c r="K1413" s="177"/>
      <c r="L1413" s="177"/>
      <c r="M1413" s="177"/>
      <c r="N1413" s="177"/>
    </row>
    <row r="1414" spans="1:34" s="78" customFormat="1" ht="21.75" customHeight="1" thickBot="1">
      <c r="A1414" s="176" t="s">
        <v>57</v>
      </c>
      <c r="B1414" s="16" t="s">
        <v>338</v>
      </c>
      <c r="C1414" s="16" t="s">
        <v>417</v>
      </c>
      <c r="D1414" s="178" t="s">
        <v>408</v>
      </c>
      <c r="E1414" s="177"/>
      <c r="F1414" s="177"/>
      <c r="G1414" s="473" t="s">
        <v>429</v>
      </c>
      <c r="H1414" s="506">
        <v>0</v>
      </c>
      <c r="I1414" s="504">
        <f t="shared" ref="I1414:I1428" si="141">SUM(O1414:AZ1414)</f>
        <v>0</v>
      </c>
      <c r="J1414" s="258"/>
      <c r="K1414" s="370"/>
      <c r="L1414" s="198">
        <v>44882</v>
      </c>
      <c r="M1414" s="198">
        <v>44896</v>
      </c>
      <c r="N1414" s="177" t="s">
        <v>45</v>
      </c>
      <c r="AH1414" s="371">
        <v>0</v>
      </c>
    </row>
    <row r="1415" spans="1:34" s="78" customFormat="1" ht="21.75" customHeight="1" thickBot="1">
      <c r="A1415" s="176" t="s">
        <v>57</v>
      </c>
      <c r="B1415" s="16" t="s">
        <v>313</v>
      </c>
      <c r="C1415" s="16" t="s">
        <v>419</v>
      </c>
      <c r="D1415" s="178" t="s">
        <v>408</v>
      </c>
      <c r="E1415" s="177"/>
      <c r="F1415" s="177"/>
      <c r="G1415" s="473" t="s">
        <v>429</v>
      </c>
      <c r="H1415" s="506">
        <v>0</v>
      </c>
      <c r="I1415" s="504">
        <f t="shared" si="141"/>
        <v>0</v>
      </c>
      <c r="J1415" s="258"/>
      <c r="K1415" s="370"/>
      <c r="L1415" s="198">
        <v>44882</v>
      </c>
      <c r="M1415" s="198">
        <v>44896</v>
      </c>
      <c r="N1415" s="177" t="s">
        <v>45</v>
      </c>
      <c r="AH1415" s="371">
        <v>0</v>
      </c>
    </row>
    <row r="1416" spans="1:34" s="78" customFormat="1" ht="21.75" customHeight="1" thickBot="1">
      <c r="A1416" s="176" t="s">
        <v>57</v>
      </c>
      <c r="B1416" s="16" t="s">
        <v>318</v>
      </c>
      <c r="C1416" s="16" t="s">
        <v>420</v>
      </c>
      <c r="D1416" s="178" t="s">
        <v>408</v>
      </c>
      <c r="E1416" s="177"/>
      <c r="F1416" s="177"/>
      <c r="G1416" s="473" t="s">
        <v>429</v>
      </c>
      <c r="H1416" s="506">
        <v>0</v>
      </c>
      <c r="I1416" s="504">
        <f t="shared" si="141"/>
        <v>0</v>
      </c>
      <c r="J1416" s="258"/>
      <c r="K1416" s="370"/>
      <c r="L1416" s="198">
        <v>44882</v>
      </c>
      <c r="M1416" s="198">
        <v>44896</v>
      </c>
      <c r="N1416" s="177" t="s">
        <v>45</v>
      </c>
      <c r="AH1416" s="371">
        <v>0</v>
      </c>
    </row>
    <row r="1417" spans="1:34" s="78" customFormat="1" ht="21.75" customHeight="1" thickBot="1">
      <c r="A1417" s="176" t="s">
        <v>57</v>
      </c>
      <c r="B1417" s="16" t="s">
        <v>320</v>
      </c>
      <c r="C1417" s="16" t="s">
        <v>421</v>
      </c>
      <c r="D1417" s="178" t="s">
        <v>408</v>
      </c>
      <c r="E1417" s="177"/>
      <c r="F1417" s="177"/>
      <c r="G1417" s="473" t="s">
        <v>429</v>
      </c>
      <c r="H1417" s="506">
        <v>0</v>
      </c>
      <c r="I1417" s="504">
        <f t="shared" si="141"/>
        <v>0</v>
      </c>
      <c r="J1417" s="258"/>
      <c r="K1417" s="370"/>
      <c r="L1417" s="198">
        <v>44882</v>
      </c>
      <c r="M1417" s="198">
        <v>44896</v>
      </c>
      <c r="N1417" s="177" t="s">
        <v>45</v>
      </c>
      <c r="AH1417" s="371">
        <v>0</v>
      </c>
    </row>
    <row r="1418" spans="1:34" s="78" customFormat="1" ht="21.75" customHeight="1" thickBot="1">
      <c r="A1418" s="176" t="s">
        <v>57</v>
      </c>
      <c r="B1418" s="16" t="s">
        <v>58</v>
      </c>
      <c r="C1418" s="16" t="s">
        <v>422</v>
      </c>
      <c r="D1418" s="178" t="s">
        <v>408</v>
      </c>
      <c r="E1418" s="177"/>
      <c r="F1418" s="177"/>
      <c r="G1418" s="473" t="s">
        <v>429</v>
      </c>
      <c r="H1418" s="506">
        <v>0</v>
      </c>
      <c r="I1418" s="504">
        <f t="shared" si="141"/>
        <v>0</v>
      </c>
      <c r="J1418" s="258"/>
      <c r="K1418" s="370"/>
      <c r="L1418" s="198">
        <v>44882</v>
      </c>
      <c r="M1418" s="198">
        <v>44896</v>
      </c>
      <c r="N1418" s="177" t="s">
        <v>45</v>
      </c>
      <c r="AH1418" s="371">
        <v>0</v>
      </c>
    </row>
    <row r="1419" spans="1:34" s="78" customFormat="1" ht="21.75" customHeight="1" thickBot="1">
      <c r="A1419" s="176" t="s">
        <v>57</v>
      </c>
      <c r="B1419" s="16" t="s">
        <v>340</v>
      </c>
      <c r="C1419" s="16" t="s">
        <v>423</v>
      </c>
      <c r="D1419" s="178" t="s">
        <v>408</v>
      </c>
      <c r="E1419" s="177"/>
      <c r="F1419" s="177"/>
      <c r="G1419" s="473" t="s">
        <v>429</v>
      </c>
      <c r="H1419" s="506">
        <v>180</v>
      </c>
      <c r="I1419" s="504">
        <f t="shared" si="141"/>
        <v>180</v>
      </c>
      <c r="J1419" s="258"/>
      <c r="K1419" s="370"/>
      <c r="L1419" s="198">
        <v>44882</v>
      </c>
      <c r="M1419" s="198">
        <v>44896</v>
      </c>
      <c r="N1419" s="177" t="s">
        <v>45</v>
      </c>
      <c r="AH1419" s="371">
        <v>180</v>
      </c>
    </row>
    <row r="1420" spans="1:34" s="78" customFormat="1" ht="21.75" customHeight="1" thickBot="1">
      <c r="A1420" s="176" t="s">
        <v>57</v>
      </c>
      <c r="B1420" s="16" t="s">
        <v>322</v>
      </c>
      <c r="C1420" s="16" t="s">
        <v>430</v>
      </c>
      <c r="D1420" s="178" t="s">
        <v>408</v>
      </c>
      <c r="E1420" s="177"/>
      <c r="F1420" s="177"/>
      <c r="G1420" s="473" t="s">
        <v>429</v>
      </c>
      <c r="H1420" s="506">
        <v>0</v>
      </c>
      <c r="I1420" s="504">
        <f t="shared" si="141"/>
        <v>0</v>
      </c>
      <c r="J1420" s="258"/>
      <c r="K1420" s="370"/>
      <c r="L1420" s="198">
        <v>44882</v>
      </c>
      <c r="M1420" s="198">
        <v>44896</v>
      </c>
      <c r="N1420" s="177" t="s">
        <v>45</v>
      </c>
      <c r="AH1420" s="371">
        <v>0</v>
      </c>
    </row>
    <row r="1421" spans="1:34" s="78" customFormat="1" ht="21.75" customHeight="1" thickBot="1">
      <c r="A1421" s="176" t="s">
        <v>57</v>
      </c>
      <c r="B1421" s="16" t="s">
        <v>330</v>
      </c>
      <c r="C1421" s="16" t="s">
        <v>431</v>
      </c>
      <c r="D1421" s="178" t="s">
        <v>408</v>
      </c>
      <c r="E1421" s="177"/>
      <c r="F1421" s="177"/>
      <c r="G1421" s="473" t="s">
        <v>429</v>
      </c>
      <c r="H1421" s="506">
        <v>0</v>
      </c>
      <c r="I1421" s="504">
        <f t="shared" si="141"/>
        <v>0</v>
      </c>
      <c r="J1421" s="258"/>
      <c r="K1421" s="370"/>
      <c r="L1421" s="198">
        <v>44882</v>
      </c>
      <c r="M1421" s="198">
        <v>44896</v>
      </c>
      <c r="N1421" s="177" t="s">
        <v>45</v>
      </c>
      <c r="AH1421" s="371">
        <v>0</v>
      </c>
    </row>
    <row r="1422" spans="1:34" s="78" customFormat="1" ht="21.75" customHeight="1" thickBot="1">
      <c r="A1422" s="176" t="s">
        <v>57</v>
      </c>
      <c r="B1422" s="16" t="s">
        <v>332</v>
      </c>
      <c r="C1422" s="16" t="s">
        <v>424</v>
      </c>
      <c r="D1422" s="178" t="s">
        <v>408</v>
      </c>
      <c r="E1422" s="177"/>
      <c r="F1422" s="177"/>
      <c r="G1422" s="473" t="s">
        <v>429</v>
      </c>
      <c r="H1422" s="506">
        <v>0</v>
      </c>
      <c r="I1422" s="504">
        <f t="shared" si="141"/>
        <v>0</v>
      </c>
      <c r="J1422" s="258"/>
      <c r="K1422" s="370"/>
      <c r="L1422" s="198">
        <v>44882</v>
      </c>
      <c r="M1422" s="198">
        <v>44896</v>
      </c>
      <c r="N1422" s="177" t="s">
        <v>45</v>
      </c>
      <c r="AH1422" s="371">
        <v>0</v>
      </c>
    </row>
    <row r="1423" spans="1:34" s="78" customFormat="1" ht="21.75" customHeight="1" thickBot="1">
      <c r="A1423" s="176" t="s">
        <v>57</v>
      </c>
      <c r="B1423" s="16" t="s">
        <v>344</v>
      </c>
      <c r="C1423" s="16" t="s">
        <v>432</v>
      </c>
      <c r="D1423" s="178" t="s">
        <v>408</v>
      </c>
      <c r="E1423" s="177"/>
      <c r="F1423" s="177"/>
      <c r="G1423" s="473" t="s">
        <v>429</v>
      </c>
      <c r="H1423" s="506">
        <v>0</v>
      </c>
      <c r="I1423" s="504">
        <f t="shared" si="141"/>
        <v>0</v>
      </c>
      <c r="J1423" s="258"/>
      <c r="K1423" s="370"/>
      <c r="L1423" s="198">
        <v>44882</v>
      </c>
      <c r="M1423" s="198">
        <v>44896</v>
      </c>
      <c r="N1423" s="177" t="s">
        <v>45</v>
      </c>
      <c r="AH1423" s="371">
        <v>0</v>
      </c>
    </row>
    <row r="1424" spans="1:34" s="78" customFormat="1" ht="21.75" customHeight="1" thickBot="1">
      <c r="A1424" s="176" t="s">
        <v>57</v>
      </c>
      <c r="B1424" s="16" t="s">
        <v>353</v>
      </c>
      <c r="C1424" s="16" t="s">
        <v>433</v>
      </c>
      <c r="D1424" s="178" t="s">
        <v>408</v>
      </c>
      <c r="E1424" s="177"/>
      <c r="F1424" s="177"/>
      <c r="G1424" s="473" t="s">
        <v>429</v>
      </c>
      <c r="H1424" s="506">
        <v>0</v>
      </c>
      <c r="I1424" s="504">
        <f t="shared" si="141"/>
        <v>0</v>
      </c>
      <c r="J1424" s="258"/>
      <c r="K1424" s="370"/>
      <c r="L1424" s="198">
        <v>44882</v>
      </c>
      <c r="M1424" s="198">
        <v>44896</v>
      </c>
      <c r="N1424" s="177" t="s">
        <v>45</v>
      </c>
      <c r="AH1424" s="371">
        <v>0</v>
      </c>
    </row>
    <row r="1425" spans="1:42" s="78" customFormat="1" ht="21.75" customHeight="1" thickBot="1">
      <c r="A1425" s="176" t="s">
        <v>57</v>
      </c>
      <c r="B1425" s="16" t="s">
        <v>328</v>
      </c>
      <c r="C1425" s="16" t="s">
        <v>425</v>
      </c>
      <c r="D1425" s="178" t="s">
        <v>408</v>
      </c>
      <c r="E1425" s="177"/>
      <c r="F1425" s="177"/>
      <c r="G1425" s="473" t="s">
        <v>429</v>
      </c>
      <c r="H1425" s="506">
        <v>0</v>
      </c>
      <c r="I1425" s="504">
        <f t="shared" si="141"/>
        <v>0</v>
      </c>
      <c r="J1425" s="258"/>
      <c r="K1425" s="370"/>
      <c r="L1425" s="198">
        <v>44882</v>
      </c>
      <c r="M1425" s="198">
        <v>44896</v>
      </c>
      <c r="N1425" s="177" t="s">
        <v>45</v>
      </c>
      <c r="AH1425" s="371">
        <v>0</v>
      </c>
    </row>
    <row r="1426" spans="1:42" s="78" customFormat="1" ht="21.75" customHeight="1" thickBot="1">
      <c r="A1426" s="176" t="s">
        <v>57</v>
      </c>
      <c r="B1426" s="16" t="s">
        <v>345</v>
      </c>
      <c r="C1426" s="16" t="s">
        <v>426</v>
      </c>
      <c r="D1426" s="178" t="s">
        <v>408</v>
      </c>
      <c r="E1426" s="177"/>
      <c r="F1426" s="177"/>
      <c r="G1426" s="473" t="s">
        <v>429</v>
      </c>
      <c r="H1426" s="506">
        <v>225</v>
      </c>
      <c r="I1426" s="504">
        <f t="shared" si="141"/>
        <v>225</v>
      </c>
      <c r="J1426" s="258"/>
      <c r="K1426" s="370"/>
      <c r="L1426" s="198">
        <v>44882</v>
      </c>
      <c r="M1426" s="198">
        <v>44896</v>
      </c>
      <c r="N1426" s="177" t="s">
        <v>45</v>
      </c>
      <c r="AH1426" s="371">
        <v>225</v>
      </c>
    </row>
    <row r="1427" spans="1:42" s="78" customFormat="1" ht="21.75" customHeight="1" thickBot="1">
      <c r="A1427" s="176" t="s">
        <v>57</v>
      </c>
      <c r="B1427" s="16" t="s">
        <v>356</v>
      </c>
      <c r="C1427" s="16" t="s">
        <v>427</v>
      </c>
      <c r="D1427" s="178" t="s">
        <v>408</v>
      </c>
      <c r="E1427" s="177"/>
      <c r="F1427" s="177"/>
      <c r="G1427" s="473" t="s">
        <v>429</v>
      </c>
      <c r="H1427" s="506">
        <v>225</v>
      </c>
      <c r="I1427" s="504">
        <f t="shared" si="141"/>
        <v>225</v>
      </c>
      <c r="J1427" s="258"/>
      <c r="K1427" s="370"/>
      <c r="L1427" s="198">
        <v>44882</v>
      </c>
      <c r="M1427" s="198">
        <v>44896</v>
      </c>
      <c r="N1427" s="177" t="s">
        <v>45</v>
      </c>
      <c r="AH1427" s="371">
        <v>225</v>
      </c>
    </row>
    <row r="1428" spans="1:42" s="78" customFormat="1" ht="21.75" customHeight="1">
      <c r="A1428" s="176" t="s">
        <v>57</v>
      </c>
      <c r="B1428" s="16" t="s">
        <v>316</v>
      </c>
      <c r="C1428" s="16" t="s">
        <v>428</v>
      </c>
      <c r="D1428" s="178" t="s">
        <v>408</v>
      </c>
      <c r="E1428" s="177"/>
      <c r="F1428" s="177"/>
      <c r="G1428" s="473" t="s">
        <v>429</v>
      </c>
      <c r="H1428" s="506">
        <v>0</v>
      </c>
      <c r="I1428" s="504">
        <f t="shared" si="141"/>
        <v>0</v>
      </c>
      <c r="J1428" s="258"/>
      <c r="K1428" s="370"/>
      <c r="L1428" s="198">
        <v>44882</v>
      </c>
      <c r="M1428" s="198">
        <v>44896</v>
      </c>
      <c r="N1428" s="177" t="s">
        <v>45</v>
      </c>
      <c r="AH1428" s="371">
        <v>0</v>
      </c>
    </row>
    <row r="1429" spans="1:42" s="78" customFormat="1" ht="21.75" customHeight="1" thickBot="1">
      <c r="A1429" s="176" t="s">
        <v>57</v>
      </c>
      <c r="B1429" s="177"/>
      <c r="C1429" s="177"/>
      <c r="D1429" s="178" t="s">
        <v>408</v>
      </c>
      <c r="E1429" s="177"/>
      <c r="F1429" s="177"/>
      <c r="G1429" s="827"/>
      <c r="H1429" s="504">
        <f>SUM(H1418:H1428)</f>
        <v>630</v>
      </c>
      <c r="I1429" s="504">
        <f>SUM(I1418:I1428)</f>
        <v>630</v>
      </c>
      <c r="J1429" s="258"/>
      <c r="K1429" s="177"/>
      <c r="L1429" s="177"/>
      <c r="M1429" s="177"/>
      <c r="N1429" s="177"/>
    </row>
    <row r="1430" spans="1:42" s="78" customFormat="1" ht="21.75" customHeight="1">
      <c r="A1430" s="176" t="s">
        <v>57</v>
      </c>
      <c r="B1430" s="16" t="s">
        <v>338</v>
      </c>
      <c r="C1430" s="385" t="s">
        <v>417</v>
      </c>
      <c r="D1430" s="178" t="s">
        <v>434</v>
      </c>
      <c r="E1430" s="177"/>
      <c r="F1430" s="177"/>
      <c r="G1430" s="460" t="s">
        <v>435</v>
      </c>
      <c r="H1430" s="507">
        <v>100</v>
      </c>
      <c r="I1430" s="504">
        <f t="shared" ref="I1430:I1450" si="142">SUM(O1430:AZ1430)</f>
        <v>100</v>
      </c>
      <c r="J1430" s="258"/>
      <c r="K1430" s="370"/>
      <c r="L1430" s="198">
        <v>44889</v>
      </c>
      <c r="M1430" s="198">
        <v>44921</v>
      </c>
      <c r="N1430" s="177" t="s">
        <v>45</v>
      </c>
      <c r="AP1430" s="19">
        <v>100</v>
      </c>
    </row>
    <row r="1431" spans="1:42" s="78" customFormat="1" ht="21.75" customHeight="1">
      <c r="A1431" s="176" t="s">
        <v>57</v>
      </c>
      <c r="B1431" s="16" t="s">
        <v>313</v>
      </c>
      <c r="C1431" s="385" t="s">
        <v>419</v>
      </c>
      <c r="D1431" s="178" t="s">
        <v>434</v>
      </c>
      <c r="E1431" s="177"/>
      <c r="F1431" s="177"/>
      <c r="G1431" s="460" t="s">
        <v>435</v>
      </c>
      <c r="H1431" s="508"/>
      <c r="I1431" s="504">
        <f t="shared" si="142"/>
        <v>0</v>
      </c>
      <c r="J1431" s="258"/>
      <c r="K1431" s="370"/>
      <c r="L1431" s="198">
        <v>44889</v>
      </c>
      <c r="M1431" s="198">
        <v>44921</v>
      </c>
      <c r="N1431" s="177" t="s">
        <v>45</v>
      </c>
      <c r="AP1431" s="386"/>
    </row>
    <row r="1432" spans="1:42" s="78" customFormat="1" ht="21.75" customHeight="1">
      <c r="A1432" s="176" t="s">
        <v>57</v>
      </c>
      <c r="B1432" s="16" t="s">
        <v>318</v>
      </c>
      <c r="C1432" s="385" t="s">
        <v>420</v>
      </c>
      <c r="D1432" s="178" t="s">
        <v>434</v>
      </c>
      <c r="E1432" s="177"/>
      <c r="F1432" s="177"/>
      <c r="G1432" s="460" t="s">
        <v>435</v>
      </c>
      <c r="H1432" s="509">
        <v>100</v>
      </c>
      <c r="I1432" s="504">
        <f t="shared" si="142"/>
        <v>100</v>
      </c>
      <c r="J1432" s="258"/>
      <c r="K1432" s="370"/>
      <c r="L1432" s="198">
        <v>44889</v>
      </c>
      <c r="M1432" s="198">
        <v>44921</v>
      </c>
      <c r="N1432" s="177" t="s">
        <v>45</v>
      </c>
      <c r="AP1432" s="18">
        <v>100</v>
      </c>
    </row>
    <row r="1433" spans="1:42" s="78" customFormat="1" ht="21.75" customHeight="1">
      <c r="A1433" s="176" t="s">
        <v>57</v>
      </c>
      <c r="B1433" s="16" t="s">
        <v>320</v>
      </c>
      <c r="C1433" s="385" t="s">
        <v>421</v>
      </c>
      <c r="D1433" s="178" t="s">
        <v>434</v>
      </c>
      <c r="E1433" s="177"/>
      <c r="F1433" s="177"/>
      <c r="G1433" s="460" t="s">
        <v>435</v>
      </c>
      <c r="H1433" s="509"/>
      <c r="I1433" s="504">
        <f t="shared" si="142"/>
        <v>0</v>
      </c>
      <c r="J1433" s="258"/>
      <c r="K1433" s="370"/>
      <c r="L1433" s="198">
        <v>44889</v>
      </c>
      <c r="M1433" s="198">
        <v>44921</v>
      </c>
      <c r="N1433" s="177" t="s">
        <v>45</v>
      </c>
      <c r="AP1433" s="18"/>
    </row>
    <row r="1434" spans="1:42" s="78" customFormat="1" ht="21.75" customHeight="1">
      <c r="A1434" s="176" t="s">
        <v>57</v>
      </c>
      <c r="B1434" s="16" t="s">
        <v>58</v>
      </c>
      <c r="C1434" s="385" t="s">
        <v>422</v>
      </c>
      <c r="D1434" s="178" t="s">
        <v>434</v>
      </c>
      <c r="E1434" s="177"/>
      <c r="F1434" s="177"/>
      <c r="G1434" s="460" t="s">
        <v>435</v>
      </c>
      <c r="H1434" s="509">
        <v>100</v>
      </c>
      <c r="I1434" s="504">
        <f t="shared" si="142"/>
        <v>100</v>
      </c>
      <c r="J1434" s="258"/>
      <c r="K1434" s="370"/>
      <c r="L1434" s="198">
        <v>44889</v>
      </c>
      <c r="M1434" s="198">
        <v>44921</v>
      </c>
      <c r="N1434" s="177" t="s">
        <v>45</v>
      </c>
      <c r="AP1434" s="18">
        <v>100</v>
      </c>
    </row>
    <row r="1435" spans="1:42" s="78" customFormat="1" ht="21.75" customHeight="1">
      <c r="A1435" s="176" t="s">
        <v>57</v>
      </c>
      <c r="B1435" s="16" t="s">
        <v>340</v>
      </c>
      <c r="C1435" s="385" t="s">
        <v>423</v>
      </c>
      <c r="D1435" s="178" t="s">
        <v>434</v>
      </c>
      <c r="E1435" s="177"/>
      <c r="F1435" s="177"/>
      <c r="G1435" s="460" t="s">
        <v>435</v>
      </c>
      <c r="H1435" s="509">
        <v>100</v>
      </c>
      <c r="I1435" s="504">
        <f t="shared" si="142"/>
        <v>100</v>
      </c>
      <c r="J1435" s="258"/>
      <c r="K1435" s="370"/>
      <c r="L1435" s="198">
        <v>44889</v>
      </c>
      <c r="M1435" s="198">
        <v>44921</v>
      </c>
      <c r="N1435" s="177" t="s">
        <v>45</v>
      </c>
      <c r="AP1435" s="18">
        <v>100</v>
      </c>
    </row>
    <row r="1436" spans="1:42" s="78" customFormat="1" ht="21.75" customHeight="1">
      <c r="A1436" s="176" t="s">
        <v>57</v>
      </c>
      <c r="B1436" s="16" t="s">
        <v>322</v>
      </c>
      <c r="C1436" s="385" t="s">
        <v>430</v>
      </c>
      <c r="D1436" s="178" t="s">
        <v>434</v>
      </c>
      <c r="E1436" s="177"/>
      <c r="F1436" s="177"/>
      <c r="G1436" s="460" t="s">
        <v>435</v>
      </c>
      <c r="H1436" s="509">
        <v>100</v>
      </c>
      <c r="I1436" s="504">
        <f t="shared" si="142"/>
        <v>100</v>
      </c>
      <c r="J1436" s="258"/>
      <c r="K1436" s="370"/>
      <c r="L1436" s="198">
        <v>44889</v>
      </c>
      <c r="M1436" s="198">
        <v>44921</v>
      </c>
      <c r="N1436" s="177" t="s">
        <v>45</v>
      </c>
      <c r="AP1436" s="18">
        <v>100</v>
      </c>
    </row>
    <row r="1437" spans="1:42" s="78" customFormat="1" ht="21.75" customHeight="1">
      <c r="A1437" s="176" t="s">
        <v>57</v>
      </c>
      <c r="B1437" s="16" t="s">
        <v>330</v>
      </c>
      <c r="C1437" s="385" t="s">
        <v>431</v>
      </c>
      <c r="D1437" s="178" t="s">
        <v>434</v>
      </c>
      <c r="E1437" s="177"/>
      <c r="F1437" s="177"/>
      <c r="G1437" s="460" t="s">
        <v>435</v>
      </c>
      <c r="H1437" s="509">
        <v>100</v>
      </c>
      <c r="I1437" s="504">
        <f t="shared" si="142"/>
        <v>100</v>
      </c>
      <c r="J1437" s="258"/>
      <c r="K1437" s="370"/>
      <c r="L1437" s="198">
        <v>44889</v>
      </c>
      <c r="M1437" s="198">
        <v>44921</v>
      </c>
      <c r="N1437" s="177" t="s">
        <v>45</v>
      </c>
      <c r="AP1437" s="18">
        <v>100</v>
      </c>
    </row>
    <row r="1438" spans="1:42" s="78" customFormat="1" ht="21.75" customHeight="1">
      <c r="A1438" s="176" t="s">
        <v>57</v>
      </c>
      <c r="B1438" s="16" t="s">
        <v>332</v>
      </c>
      <c r="C1438" s="385" t="s">
        <v>424</v>
      </c>
      <c r="D1438" s="178" t="s">
        <v>434</v>
      </c>
      <c r="E1438" s="177"/>
      <c r="F1438" s="177"/>
      <c r="G1438" s="460" t="s">
        <v>435</v>
      </c>
      <c r="H1438" s="509"/>
      <c r="I1438" s="504">
        <f t="shared" si="142"/>
        <v>0</v>
      </c>
      <c r="J1438" s="258"/>
      <c r="K1438" s="370"/>
      <c r="L1438" s="198">
        <v>44889</v>
      </c>
      <c r="M1438" s="198">
        <v>44921</v>
      </c>
      <c r="N1438" s="177" t="s">
        <v>45</v>
      </c>
      <c r="AP1438" s="18"/>
    </row>
    <row r="1439" spans="1:42" s="78" customFormat="1" ht="21.75" customHeight="1">
      <c r="A1439" s="176" t="s">
        <v>57</v>
      </c>
      <c r="B1439" s="16" t="s">
        <v>344</v>
      </c>
      <c r="C1439" s="385" t="s">
        <v>432</v>
      </c>
      <c r="D1439" s="178" t="s">
        <v>434</v>
      </c>
      <c r="E1439" s="177"/>
      <c r="F1439" s="177"/>
      <c r="G1439" s="460" t="s">
        <v>435</v>
      </c>
      <c r="H1439" s="509"/>
      <c r="I1439" s="504">
        <f t="shared" si="142"/>
        <v>0</v>
      </c>
      <c r="J1439" s="258"/>
      <c r="K1439" s="370"/>
      <c r="L1439" s="198">
        <v>44889</v>
      </c>
      <c r="M1439" s="198">
        <v>44921</v>
      </c>
      <c r="N1439" s="177" t="s">
        <v>45</v>
      </c>
      <c r="AP1439" s="18"/>
    </row>
    <row r="1440" spans="1:42" s="78" customFormat="1" ht="21.75" customHeight="1">
      <c r="A1440" s="176" t="s">
        <v>57</v>
      </c>
      <c r="B1440" s="16" t="s">
        <v>353</v>
      </c>
      <c r="C1440" s="385" t="s">
        <v>433</v>
      </c>
      <c r="D1440" s="178" t="s">
        <v>434</v>
      </c>
      <c r="E1440" s="177"/>
      <c r="F1440" s="177"/>
      <c r="G1440" s="460" t="s">
        <v>435</v>
      </c>
      <c r="H1440" s="509"/>
      <c r="I1440" s="504">
        <f t="shared" si="142"/>
        <v>0</v>
      </c>
      <c r="J1440" s="258"/>
      <c r="K1440" s="370"/>
      <c r="L1440" s="198">
        <v>44889</v>
      </c>
      <c r="M1440" s="198">
        <v>44921</v>
      </c>
      <c r="N1440" s="177" t="s">
        <v>45</v>
      </c>
      <c r="AP1440" s="18"/>
    </row>
    <row r="1441" spans="1:55" s="78" customFormat="1" ht="21.75" customHeight="1">
      <c r="A1441" s="176" t="s">
        <v>57</v>
      </c>
      <c r="B1441" s="16" t="s">
        <v>328</v>
      </c>
      <c r="C1441" s="385" t="s">
        <v>425</v>
      </c>
      <c r="D1441" s="178" t="s">
        <v>434</v>
      </c>
      <c r="E1441" s="177"/>
      <c r="F1441" s="177"/>
      <c r="G1441" s="460" t="s">
        <v>435</v>
      </c>
      <c r="H1441" s="509">
        <v>100</v>
      </c>
      <c r="I1441" s="504">
        <f t="shared" si="142"/>
        <v>100</v>
      </c>
      <c r="J1441" s="258"/>
      <c r="K1441" s="370"/>
      <c r="L1441" s="198">
        <v>44889</v>
      </c>
      <c r="M1441" s="198">
        <v>44921</v>
      </c>
      <c r="N1441" s="177" t="s">
        <v>45</v>
      </c>
      <c r="AP1441" s="18">
        <v>100</v>
      </c>
    </row>
    <row r="1442" spans="1:55" s="78" customFormat="1" ht="21.75" customHeight="1">
      <c r="A1442" s="176" t="s">
        <v>57</v>
      </c>
      <c r="B1442" s="16" t="s">
        <v>345</v>
      </c>
      <c r="C1442" s="385" t="s">
        <v>426</v>
      </c>
      <c r="D1442" s="178" t="s">
        <v>434</v>
      </c>
      <c r="E1442" s="177"/>
      <c r="F1442" s="177"/>
      <c r="G1442" s="460" t="s">
        <v>435</v>
      </c>
      <c r="H1442" s="509">
        <v>100</v>
      </c>
      <c r="I1442" s="504">
        <f t="shared" si="142"/>
        <v>100</v>
      </c>
      <c r="J1442" s="258"/>
      <c r="K1442" s="370"/>
      <c r="L1442" s="198">
        <v>44889</v>
      </c>
      <c r="M1442" s="198">
        <v>44921</v>
      </c>
      <c r="N1442" s="177" t="s">
        <v>45</v>
      </c>
      <c r="AP1442" s="18">
        <v>100</v>
      </c>
    </row>
    <row r="1443" spans="1:55" s="78" customFormat="1" ht="21.75" customHeight="1">
      <c r="A1443" s="176" t="s">
        <v>57</v>
      </c>
      <c r="B1443" s="16" t="s">
        <v>356</v>
      </c>
      <c r="C1443" s="385" t="s">
        <v>427</v>
      </c>
      <c r="D1443" s="178" t="s">
        <v>434</v>
      </c>
      <c r="E1443" s="177"/>
      <c r="F1443" s="177"/>
      <c r="G1443" s="460" t="s">
        <v>435</v>
      </c>
      <c r="H1443" s="509">
        <v>100</v>
      </c>
      <c r="I1443" s="504">
        <f t="shared" si="142"/>
        <v>100</v>
      </c>
      <c r="J1443" s="258"/>
      <c r="K1443" s="370"/>
      <c r="L1443" s="198">
        <v>44889</v>
      </c>
      <c r="M1443" s="198">
        <v>44921</v>
      </c>
      <c r="N1443" s="177" t="s">
        <v>45</v>
      </c>
      <c r="AP1443" s="18">
        <v>100</v>
      </c>
    </row>
    <row r="1444" spans="1:55" s="78" customFormat="1" ht="21.75" customHeight="1">
      <c r="A1444" s="176" t="s">
        <v>57</v>
      </c>
      <c r="B1444" s="16" t="s">
        <v>316</v>
      </c>
      <c r="C1444" s="385" t="s">
        <v>428</v>
      </c>
      <c r="D1444" s="178" t="s">
        <v>434</v>
      </c>
      <c r="E1444" s="177"/>
      <c r="F1444" s="177"/>
      <c r="G1444" s="460" t="s">
        <v>435</v>
      </c>
      <c r="H1444" s="509"/>
      <c r="I1444" s="504">
        <f t="shared" si="142"/>
        <v>0</v>
      </c>
      <c r="J1444" s="258"/>
      <c r="K1444" s="370"/>
      <c r="L1444" s="198">
        <v>44889</v>
      </c>
      <c r="M1444" s="198">
        <v>44921</v>
      </c>
      <c r="N1444" s="177" t="s">
        <v>45</v>
      </c>
      <c r="AP1444" s="18"/>
    </row>
    <row r="1445" spans="1:55" s="78" customFormat="1" ht="21.75" customHeight="1">
      <c r="A1445" s="176" t="s">
        <v>57</v>
      </c>
      <c r="B1445" s="16" t="s">
        <v>324</v>
      </c>
      <c r="C1445" s="385" t="s">
        <v>436</v>
      </c>
      <c r="D1445" s="178" t="s">
        <v>434</v>
      </c>
      <c r="E1445" s="177"/>
      <c r="F1445" s="177"/>
      <c r="G1445" s="460" t="s">
        <v>435</v>
      </c>
      <c r="H1445" s="509"/>
      <c r="I1445" s="504">
        <f t="shared" si="142"/>
        <v>0</v>
      </c>
      <c r="J1445" s="258"/>
      <c r="K1445" s="370"/>
      <c r="L1445" s="198">
        <v>44889</v>
      </c>
      <c r="M1445" s="198">
        <v>44921</v>
      </c>
      <c r="N1445" s="177" t="s">
        <v>45</v>
      </c>
      <c r="AP1445" s="18"/>
    </row>
    <row r="1446" spans="1:55" s="78" customFormat="1" ht="21.75" customHeight="1">
      <c r="A1446" s="176" t="s">
        <v>57</v>
      </c>
      <c r="B1446" s="16" t="s">
        <v>334</v>
      </c>
      <c r="C1446" s="385" t="s">
        <v>437</v>
      </c>
      <c r="D1446" s="178" t="s">
        <v>434</v>
      </c>
      <c r="E1446" s="177"/>
      <c r="F1446" s="177"/>
      <c r="G1446" s="460" t="s">
        <v>435</v>
      </c>
      <c r="H1446" s="509"/>
      <c r="I1446" s="504">
        <f t="shared" si="142"/>
        <v>0</v>
      </c>
      <c r="J1446" s="258"/>
      <c r="K1446" s="370"/>
      <c r="L1446" s="198">
        <v>44889</v>
      </c>
      <c r="M1446" s="198">
        <v>44921</v>
      </c>
      <c r="N1446" s="177" t="s">
        <v>45</v>
      </c>
      <c r="AP1446" s="18"/>
    </row>
    <row r="1447" spans="1:55" s="78" customFormat="1" ht="21.75" customHeight="1">
      <c r="A1447" s="176" t="s">
        <v>57</v>
      </c>
      <c r="B1447" s="16" t="s">
        <v>347</v>
      </c>
      <c r="C1447" s="385" t="s">
        <v>438</v>
      </c>
      <c r="D1447" s="178" t="s">
        <v>434</v>
      </c>
      <c r="E1447" s="177"/>
      <c r="F1447" s="177"/>
      <c r="G1447" s="460" t="s">
        <v>435</v>
      </c>
      <c r="H1447" s="509"/>
      <c r="I1447" s="504">
        <f t="shared" si="142"/>
        <v>0</v>
      </c>
      <c r="J1447" s="258"/>
      <c r="K1447" s="370"/>
      <c r="L1447" s="198">
        <v>44889</v>
      </c>
      <c r="M1447" s="198">
        <v>44921</v>
      </c>
      <c r="N1447" s="177" t="s">
        <v>45</v>
      </c>
      <c r="AP1447" s="18"/>
    </row>
    <row r="1448" spans="1:55" s="78" customFormat="1" ht="21.75" customHeight="1">
      <c r="A1448" s="176" t="s">
        <v>57</v>
      </c>
      <c r="B1448" s="16" t="s">
        <v>357</v>
      </c>
      <c r="C1448" s="385" t="s">
        <v>439</v>
      </c>
      <c r="D1448" s="178" t="s">
        <v>434</v>
      </c>
      <c r="E1448" s="177"/>
      <c r="F1448" s="177"/>
      <c r="G1448" s="460" t="s">
        <v>435</v>
      </c>
      <c r="H1448" s="509"/>
      <c r="I1448" s="504">
        <f t="shared" si="142"/>
        <v>0</v>
      </c>
      <c r="J1448" s="258"/>
      <c r="K1448" s="370"/>
      <c r="L1448" s="198">
        <v>44889</v>
      </c>
      <c r="M1448" s="198">
        <v>44921</v>
      </c>
      <c r="N1448" s="177" t="s">
        <v>45</v>
      </c>
      <c r="AP1448" s="18"/>
    </row>
    <row r="1449" spans="1:55" s="78" customFormat="1" ht="21.75" customHeight="1">
      <c r="A1449" s="176" t="s">
        <v>57</v>
      </c>
      <c r="B1449" s="16" t="s">
        <v>349</v>
      </c>
      <c r="C1449" s="385" t="s">
        <v>440</v>
      </c>
      <c r="D1449" s="178" t="s">
        <v>434</v>
      </c>
      <c r="E1449" s="177"/>
      <c r="F1449" s="177"/>
      <c r="G1449" s="460" t="s">
        <v>435</v>
      </c>
      <c r="H1449" s="509"/>
      <c r="I1449" s="504">
        <f t="shared" si="142"/>
        <v>0</v>
      </c>
      <c r="J1449" s="258"/>
      <c r="K1449" s="370"/>
      <c r="L1449" s="198">
        <v>44889</v>
      </c>
      <c r="M1449" s="198">
        <v>44921</v>
      </c>
      <c r="N1449" s="177" t="s">
        <v>45</v>
      </c>
      <c r="AP1449" s="18"/>
    </row>
    <row r="1450" spans="1:55" s="78" customFormat="1" ht="21.75" customHeight="1">
      <c r="A1450" s="176" t="s">
        <v>57</v>
      </c>
      <c r="B1450" s="16" t="s">
        <v>359</v>
      </c>
      <c r="C1450" s="385" t="s">
        <v>441</v>
      </c>
      <c r="D1450" s="178" t="s">
        <v>434</v>
      </c>
      <c r="E1450" s="177"/>
      <c r="F1450" s="177"/>
      <c r="G1450" s="460" t="s">
        <v>435</v>
      </c>
      <c r="H1450" s="509"/>
      <c r="I1450" s="504">
        <f t="shared" si="142"/>
        <v>0</v>
      </c>
      <c r="J1450" s="258"/>
      <c r="K1450" s="370"/>
      <c r="L1450" s="198">
        <v>44889</v>
      </c>
      <c r="M1450" s="198">
        <v>44921</v>
      </c>
      <c r="N1450" s="177" t="s">
        <v>45</v>
      </c>
      <c r="AP1450" s="18"/>
    </row>
    <row r="1451" spans="1:55" s="78" customFormat="1" ht="21.75" customHeight="1" thickBot="1">
      <c r="A1451" s="176" t="s">
        <v>57</v>
      </c>
      <c r="B1451" s="177"/>
      <c r="C1451" s="177"/>
      <c r="D1451" s="178"/>
      <c r="E1451" s="177"/>
      <c r="F1451" s="177"/>
      <c r="G1451" s="829"/>
      <c r="H1451" s="504">
        <f>SUM(H1430:H1450)</f>
        <v>900</v>
      </c>
      <c r="I1451" s="504">
        <f>SUM(I1430:I1450)</f>
        <v>900</v>
      </c>
      <c r="J1451" s="258"/>
      <c r="K1451" s="177"/>
      <c r="L1451" s="177"/>
      <c r="M1451" s="177"/>
      <c r="N1451" s="177"/>
    </row>
    <row r="1452" spans="1:55" s="78" customFormat="1" ht="21.75" customHeight="1">
      <c r="A1452" s="176" t="s">
        <v>57</v>
      </c>
      <c r="B1452" s="16" t="s">
        <v>338</v>
      </c>
      <c r="C1452" s="385" t="s">
        <v>417</v>
      </c>
      <c r="D1452" s="178" t="s">
        <v>434</v>
      </c>
      <c r="E1452" s="177"/>
      <c r="F1452" s="405"/>
      <c r="G1452" s="460" t="s">
        <v>442</v>
      </c>
      <c r="H1452" s="507">
        <v>300</v>
      </c>
      <c r="I1452" s="504">
        <f t="shared" ref="I1452:I1460" si="143">SUM(O1452:BL1452)</f>
        <v>300</v>
      </c>
      <c r="J1452" s="258"/>
      <c r="K1452" s="370"/>
      <c r="L1452" s="198">
        <v>44604</v>
      </c>
      <c r="M1452" s="198">
        <v>44640</v>
      </c>
      <c r="N1452" s="177" t="s">
        <v>45</v>
      </c>
      <c r="BC1452" s="78">
        <v>300</v>
      </c>
    </row>
    <row r="1453" spans="1:55" s="78" customFormat="1" ht="21.75" customHeight="1">
      <c r="A1453" s="176" t="s">
        <v>57</v>
      </c>
      <c r="B1453" s="16" t="s">
        <v>318</v>
      </c>
      <c r="C1453" s="385" t="s">
        <v>420</v>
      </c>
      <c r="D1453" s="178" t="s">
        <v>434</v>
      </c>
      <c r="E1453" s="177"/>
      <c r="F1453" s="405"/>
      <c r="G1453" s="460" t="s">
        <v>442</v>
      </c>
      <c r="H1453" s="509">
        <v>300</v>
      </c>
      <c r="I1453" s="504">
        <f t="shared" si="143"/>
        <v>300</v>
      </c>
      <c r="J1453" s="258"/>
      <c r="K1453" s="370"/>
      <c r="L1453" s="198">
        <v>44604</v>
      </c>
      <c r="M1453" s="198">
        <v>44640</v>
      </c>
      <c r="N1453" s="177" t="s">
        <v>45</v>
      </c>
      <c r="BC1453" s="78">
        <v>300</v>
      </c>
    </row>
    <row r="1454" spans="1:55" s="78" customFormat="1" ht="21.75" customHeight="1">
      <c r="A1454" s="176" t="s">
        <v>57</v>
      </c>
      <c r="B1454" s="16" t="s">
        <v>58</v>
      </c>
      <c r="C1454" s="385" t="s">
        <v>422</v>
      </c>
      <c r="D1454" s="178" t="s">
        <v>434</v>
      </c>
      <c r="E1454" s="177"/>
      <c r="F1454" s="405"/>
      <c r="G1454" s="460" t="s">
        <v>442</v>
      </c>
      <c r="H1454" s="509">
        <v>400</v>
      </c>
      <c r="I1454" s="504">
        <f t="shared" si="143"/>
        <v>400</v>
      </c>
      <c r="J1454" s="258"/>
      <c r="K1454" s="370"/>
      <c r="L1454" s="198">
        <v>44604</v>
      </c>
      <c r="M1454" s="198">
        <v>44640</v>
      </c>
      <c r="N1454" s="177" t="s">
        <v>45</v>
      </c>
      <c r="BC1454" s="78">
        <v>400</v>
      </c>
    </row>
    <row r="1455" spans="1:55" s="78" customFormat="1" ht="21.75" customHeight="1">
      <c r="A1455" s="176" t="s">
        <v>57</v>
      </c>
      <c r="B1455" s="16" t="s">
        <v>340</v>
      </c>
      <c r="C1455" s="385" t="s">
        <v>423</v>
      </c>
      <c r="D1455" s="178" t="s">
        <v>434</v>
      </c>
      <c r="E1455" s="177"/>
      <c r="F1455" s="405"/>
      <c r="G1455" s="460" t="s">
        <v>442</v>
      </c>
      <c r="H1455" s="509">
        <v>100</v>
      </c>
      <c r="I1455" s="504">
        <f t="shared" si="143"/>
        <v>100</v>
      </c>
      <c r="J1455" s="258"/>
      <c r="K1455" s="370"/>
      <c r="L1455" s="198">
        <v>44604</v>
      </c>
      <c r="M1455" s="198">
        <v>44640</v>
      </c>
      <c r="N1455" s="177" t="s">
        <v>45</v>
      </c>
      <c r="BC1455" s="78">
        <v>100</v>
      </c>
    </row>
    <row r="1456" spans="1:55" s="78" customFormat="1" ht="21.75" customHeight="1">
      <c r="A1456" s="176" t="s">
        <v>57</v>
      </c>
      <c r="B1456" s="16" t="s">
        <v>322</v>
      </c>
      <c r="C1456" s="385" t="s">
        <v>430</v>
      </c>
      <c r="D1456" s="178" t="s">
        <v>434</v>
      </c>
      <c r="E1456" s="177"/>
      <c r="F1456" s="405"/>
      <c r="G1456" s="460" t="s">
        <v>442</v>
      </c>
      <c r="H1456" s="509">
        <v>100</v>
      </c>
      <c r="I1456" s="504">
        <f t="shared" si="143"/>
        <v>100</v>
      </c>
      <c r="J1456" s="258"/>
      <c r="K1456" s="370"/>
      <c r="L1456" s="198">
        <v>44604</v>
      </c>
      <c r="M1456" s="198">
        <v>44640</v>
      </c>
      <c r="N1456" s="177" t="s">
        <v>45</v>
      </c>
      <c r="BC1456" s="78">
        <v>100</v>
      </c>
    </row>
    <row r="1457" spans="1:65" s="78" customFormat="1" ht="21.75" customHeight="1">
      <c r="A1457" s="176" t="s">
        <v>57</v>
      </c>
      <c r="B1457" s="16" t="s">
        <v>330</v>
      </c>
      <c r="C1457" s="385" t="s">
        <v>431</v>
      </c>
      <c r="D1457" s="178" t="s">
        <v>434</v>
      </c>
      <c r="E1457" s="177"/>
      <c r="F1457" s="405"/>
      <c r="G1457" s="460" t="s">
        <v>442</v>
      </c>
      <c r="H1457" s="509">
        <v>100</v>
      </c>
      <c r="I1457" s="504">
        <f t="shared" si="143"/>
        <v>100</v>
      </c>
      <c r="J1457" s="258"/>
      <c r="K1457" s="370"/>
      <c r="L1457" s="198">
        <v>44604</v>
      </c>
      <c r="M1457" s="198">
        <v>44640</v>
      </c>
      <c r="N1457" s="177" t="s">
        <v>45</v>
      </c>
      <c r="BC1457" s="78">
        <v>100</v>
      </c>
    </row>
    <row r="1458" spans="1:65" s="78" customFormat="1" ht="21.75" customHeight="1">
      <c r="A1458" s="176" t="s">
        <v>57</v>
      </c>
      <c r="B1458" s="16" t="s">
        <v>328</v>
      </c>
      <c r="C1458" s="385" t="s">
        <v>425</v>
      </c>
      <c r="D1458" s="178" t="s">
        <v>434</v>
      </c>
      <c r="E1458" s="177"/>
      <c r="F1458" s="405"/>
      <c r="G1458" s="460" t="s">
        <v>442</v>
      </c>
      <c r="H1458" s="509">
        <v>100</v>
      </c>
      <c r="I1458" s="504">
        <f t="shared" si="143"/>
        <v>100</v>
      </c>
      <c r="J1458" s="258"/>
      <c r="K1458" s="370"/>
      <c r="L1458" s="198">
        <v>44604</v>
      </c>
      <c r="M1458" s="198">
        <v>44640</v>
      </c>
      <c r="N1458" s="177" t="s">
        <v>45</v>
      </c>
      <c r="BC1458" s="78">
        <v>100</v>
      </c>
    </row>
    <row r="1459" spans="1:65" s="78" customFormat="1" ht="21.75" customHeight="1">
      <c r="A1459" s="176" t="s">
        <v>57</v>
      </c>
      <c r="B1459" s="16" t="s">
        <v>345</v>
      </c>
      <c r="C1459" s="385" t="s">
        <v>426</v>
      </c>
      <c r="D1459" s="178" t="s">
        <v>434</v>
      </c>
      <c r="E1459" s="177"/>
      <c r="F1459" s="405"/>
      <c r="G1459" s="460" t="s">
        <v>442</v>
      </c>
      <c r="H1459" s="509">
        <v>100</v>
      </c>
      <c r="I1459" s="504">
        <f t="shared" si="143"/>
        <v>100</v>
      </c>
      <c r="J1459" s="258"/>
      <c r="K1459" s="370"/>
      <c r="L1459" s="198">
        <v>44604</v>
      </c>
      <c r="M1459" s="198">
        <v>44640</v>
      </c>
      <c r="N1459" s="177" t="s">
        <v>45</v>
      </c>
      <c r="BC1459" s="78">
        <v>100</v>
      </c>
    </row>
    <row r="1460" spans="1:65" s="78" customFormat="1" ht="21.75" customHeight="1">
      <c r="A1460" s="176" t="s">
        <v>57</v>
      </c>
      <c r="B1460" s="16" t="s">
        <v>356</v>
      </c>
      <c r="C1460" s="385" t="s">
        <v>427</v>
      </c>
      <c r="D1460" s="178" t="s">
        <v>434</v>
      </c>
      <c r="E1460" s="177"/>
      <c r="F1460" s="405"/>
      <c r="G1460" s="460" t="s">
        <v>442</v>
      </c>
      <c r="H1460" s="509">
        <v>100</v>
      </c>
      <c r="I1460" s="504">
        <f t="shared" si="143"/>
        <v>100</v>
      </c>
      <c r="J1460" s="258"/>
      <c r="K1460" s="370"/>
      <c r="L1460" s="198">
        <v>44604</v>
      </c>
      <c r="M1460" s="198">
        <v>44640</v>
      </c>
      <c r="N1460" s="177" t="s">
        <v>45</v>
      </c>
      <c r="BC1460" s="78">
        <v>100</v>
      </c>
    </row>
    <row r="1461" spans="1:65" s="78" customFormat="1" ht="21.75" customHeight="1">
      <c r="A1461" s="176" t="s">
        <v>57</v>
      </c>
      <c r="B1461" s="177"/>
      <c r="C1461" s="177"/>
      <c r="D1461" s="178"/>
      <c r="E1461" s="177"/>
      <c r="F1461" s="177"/>
      <c r="G1461" s="475"/>
      <c r="H1461" s="504">
        <f>SUM(H1452:H1460)</f>
        <v>1600</v>
      </c>
      <c r="I1461" s="504">
        <f>SUM(I1452:I1460)</f>
        <v>1600</v>
      </c>
      <c r="J1461" s="258"/>
      <c r="K1461" s="177"/>
      <c r="L1461" s="177"/>
      <c r="M1461" s="177"/>
      <c r="N1461" s="177"/>
    </row>
    <row r="1462" spans="1:65" s="78" customFormat="1" ht="21.75" customHeight="1">
      <c r="A1462" s="176" t="s">
        <v>57</v>
      </c>
      <c r="B1462" s="16" t="s">
        <v>338</v>
      </c>
      <c r="C1462" s="385" t="s">
        <v>417</v>
      </c>
      <c r="D1462" s="178" t="s">
        <v>434</v>
      </c>
      <c r="E1462" s="177"/>
      <c r="F1462" s="177"/>
      <c r="G1462" s="460" t="s">
        <v>443</v>
      </c>
      <c r="H1462" s="506">
        <v>0</v>
      </c>
      <c r="I1462" s="504">
        <f t="shared" ref="I1462:I1467" si="144">SUM(O1462:BQ1462)</f>
        <v>0</v>
      </c>
      <c r="J1462" s="258"/>
      <c r="K1462" s="370"/>
      <c r="L1462" s="198">
        <v>44897</v>
      </c>
      <c r="M1462" s="198">
        <v>44654</v>
      </c>
      <c r="N1462" s="177" t="s">
        <v>444</v>
      </c>
      <c r="BI1462" s="371">
        <v>0</v>
      </c>
      <c r="BM1462" s="371"/>
    </row>
    <row r="1463" spans="1:65" s="78" customFormat="1" ht="21.75" customHeight="1">
      <c r="A1463" s="176" t="s">
        <v>57</v>
      </c>
      <c r="B1463" s="16" t="s">
        <v>318</v>
      </c>
      <c r="C1463" s="385" t="s">
        <v>420</v>
      </c>
      <c r="D1463" s="178" t="s">
        <v>434</v>
      </c>
      <c r="E1463" s="177"/>
      <c r="F1463" s="177"/>
      <c r="G1463" s="460" t="s">
        <v>443</v>
      </c>
      <c r="H1463" s="506">
        <v>0</v>
      </c>
      <c r="I1463" s="504">
        <f t="shared" si="144"/>
        <v>0</v>
      </c>
      <c r="J1463" s="258"/>
      <c r="K1463" s="370"/>
      <c r="L1463" s="198">
        <v>44897</v>
      </c>
      <c r="M1463" s="198">
        <v>44654</v>
      </c>
      <c r="N1463" s="177" t="s">
        <v>45</v>
      </c>
      <c r="BI1463" s="371">
        <v>0</v>
      </c>
      <c r="BM1463" s="371"/>
    </row>
    <row r="1464" spans="1:65" s="78" customFormat="1" ht="21.75" customHeight="1">
      <c r="A1464" s="176" t="s">
        <v>57</v>
      </c>
      <c r="B1464" s="16" t="s">
        <v>58</v>
      </c>
      <c r="C1464" s="385" t="s">
        <v>422</v>
      </c>
      <c r="D1464" s="178" t="s">
        <v>434</v>
      </c>
      <c r="E1464" s="177"/>
      <c r="F1464" s="177"/>
      <c r="G1464" s="460" t="s">
        <v>443</v>
      </c>
      <c r="H1464" s="506">
        <v>0</v>
      </c>
      <c r="I1464" s="504">
        <f t="shared" si="144"/>
        <v>0</v>
      </c>
      <c r="J1464" s="258"/>
      <c r="K1464" s="370"/>
      <c r="L1464" s="198">
        <v>44897</v>
      </c>
      <c r="M1464" s="198">
        <v>44654</v>
      </c>
      <c r="N1464" s="177" t="s">
        <v>45</v>
      </c>
      <c r="BI1464" s="371">
        <v>0</v>
      </c>
      <c r="BM1464" s="371"/>
    </row>
    <row r="1465" spans="1:65" s="78" customFormat="1" ht="21.75" customHeight="1">
      <c r="A1465" s="176" t="s">
        <v>57</v>
      </c>
      <c r="B1465" s="16" t="s">
        <v>340</v>
      </c>
      <c r="C1465" s="385" t="s">
        <v>423</v>
      </c>
      <c r="D1465" s="178" t="s">
        <v>434</v>
      </c>
      <c r="E1465" s="177"/>
      <c r="F1465" s="177"/>
      <c r="G1465" s="460" t="s">
        <v>443</v>
      </c>
      <c r="H1465" s="506">
        <v>500</v>
      </c>
      <c r="I1465" s="504">
        <f t="shared" si="144"/>
        <v>500</v>
      </c>
      <c r="J1465" s="258"/>
      <c r="K1465" s="370"/>
      <c r="L1465" s="198">
        <v>44897</v>
      </c>
      <c r="M1465" s="198">
        <v>44654</v>
      </c>
      <c r="N1465" s="177" t="s">
        <v>45</v>
      </c>
      <c r="BI1465" s="371">
        <v>500</v>
      </c>
      <c r="BM1465" s="371"/>
    </row>
    <row r="1466" spans="1:65" s="78" customFormat="1" ht="21.75" customHeight="1">
      <c r="A1466" s="176" t="s">
        <v>57</v>
      </c>
      <c r="B1466" s="16" t="s">
        <v>322</v>
      </c>
      <c r="C1466" s="385" t="s">
        <v>430</v>
      </c>
      <c r="D1466" s="178" t="s">
        <v>434</v>
      </c>
      <c r="E1466" s="177"/>
      <c r="F1466" s="177"/>
      <c r="G1466" s="460" t="s">
        <v>443</v>
      </c>
      <c r="H1466" s="506">
        <v>100</v>
      </c>
      <c r="I1466" s="504">
        <f t="shared" si="144"/>
        <v>100</v>
      </c>
      <c r="J1466" s="258"/>
      <c r="K1466" s="370"/>
      <c r="L1466" s="198">
        <v>44897</v>
      </c>
      <c r="M1466" s="198">
        <v>44654</v>
      </c>
      <c r="N1466" s="177" t="s">
        <v>45</v>
      </c>
      <c r="BI1466" s="371">
        <v>100</v>
      </c>
      <c r="BM1466" s="371"/>
    </row>
    <row r="1467" spans="1:65" s="78" customFormat="1" ht="21.75" customHeight="1">
      <c r="A1467" s="176" t="s">
        <v>57</v>
      </c>
      <c r="B1467" s="16" t="s">
        <v>330</v>
      </c>
      <c r="C1467" s="385" t="s">
        <v>431</v>
      </c>
      <c r="D1467" s="178" t="s">
        <v>434</v>
      </c>
      <c r="E1467" s="177"/>
      <c r="F1467" s="177"/>
      <c r="G1467" s="460" t="s">
        <v>443</v>
      </c>
      <c r="H1467" s="506">
        <v>100</v>
      </c>
      <c r="I1467" s="504">
        <f t="shared" si="144"/>
        <v>100</v>
      </c>
      <c r="J1467" s="258"/>
      <c r="K1467" s="370"/>
      <c r="L1467" s="198">
        <v>44897</v>
      </c>
      <c r="M1467" s="198">
        <v>44654</v>
      </c>
      <c r="N1467" s="177" t="s">
        <v>45</v>
      </c>
      <c r="BI1467" s="371">
        <v>100</v>
      </c>
      <c r="BM1467" s="371"/>
    </row>
    <row r="1468" spans="1:65" s="78" customFormat="1" ht="21.75" customHeight="1">
      <c r="A1468" s="176" t="s">
        <v>57</v>
      </c>
      <c r="B1468" s="16" t="s">
        <v>353</v>
      </c>
      <c r="C1468" s="16" t="s">
        <v>433</v>
      </c>
      <c r="D1468" s="178" t="s">
        <v>434</v>
      </c>
      <c r="E1468" s="177"/>
      <c r="F1468" s="177"/>
      <c r="G1468" s="460" t="s">
        <v>443</v>
      </c>
      <c r="H1468" s="506"/>
      <c r="I1468" s="504"/>
      <c r="J1468" s="258"/>
      <c r="K1468" s="370"/>
      <c r="L1468" s="198"/>
      <c r="M1468" s="198"/>
      <c r="N1468" s="177"/>
      <c r="BI1468" s="371"/>
      <c r="BM1468" s="371"/>
    </row>
    <row r="1469" spans="1:65" s="78" customFormat="1" ht="21.75" customHeight="1">
      <c r="A1469" s="176" t="s">
        <v>57</v>
      </c>
      <c r="B1469" s="16" t="s">
        <v>328</v>
      </c>
      <c r="C1469" s="385" t="s">
        <v>425</v>
      </c>
      <c r="D1469" s="178" t="s">
        <v>434</v>
      </c>
      <c r="E1469" s="177"/>
      <c r="F1469" s="177"/>
      <c r="G1469" s="460" t="s">
        <v>443</v>
      </c>
      <c r="H1469" s="506">
        <v>100</v>
      </c>
      <c r="I1469" s="504">
        <f>SUM(O1469:BQ1469)</f>
        <v>100</v>
      </c>
      <c r="J1469" s="258"/>
      <c r="K1469" s="370"/>
      <c r="L1469" s="198">
        <v>44897</v>
      </c>
      <c r="M1469" s="198">
        <v>44654</v>
      </c>
      <c r="N1469" s="177" t="s">
        <v>45</v>
      </c>
      <c r="BI1469" s="371">
        <v>100</v>
      </c>
      <c r="BM1469" s="371"/>
    </row>
    <row r="1470" spans="1:65" s="78" customFormat="1" ht="21.75" customHeight="1">
      <c r="A1470" s="176" t="s">
        <v>57</v>
      </c>
      <c r="B1470" s="16" t="s">
        <v>345</v>
      </c>
      <c r="C1470" s="385" t="s">
        <v>426</v>
      </c>
      <c r="D1470" s="178" t="s">
        <v>434</v>
      </c>
      <c r="E1470" s="177"/>
      <c r="F1470" s="177"/>
      <c r="G1470" s="460" t="s">
        <v>443</v>
      </c>
      <c r="H1470" s="506">
        <v>200</v>
      </c>
      <c r="I1470" s="504">
        <f>SUM(O1470:BQ1470)</f>
        <v>200</v>
      </c>
      <c r="J1470" s="258"/>
      <c r="K1470" s="370"/>
      <c r="L1470" s="198">
        <v>44897</v>
      </c>
      <c r="M1470" s="198">
        <v>44654</v>
      </c>
      <c r="N1470" s="177" t="s">
        <v>45</v>
      </c>
      <c r="BI1470" s="371">
        <v>200</v>
      </c>
      <c r="BM1470" s="371"/>
    </row>
    <row r="1471" spans="1:65" s="78" customFormat="1" ht="21.75" customHeight="1">
      <c r="A1471" s="176" t="s">
        <v>57</v>
      </c>
      <c r="B1471" s="16" t="s">
        <v>356</v>
      </c>
      <c r="C1471" s="385" t="s">
        <v>427</v>
      </c>
      <c r="D1471" s="178" t="s">
        <v>434</v>
      </c>
      <c r="E1471" s="177"/>
      <c r="F1471" s="177"/>
      <c r="G1471" s="460" t="s">
        <v>443</v>
      </c>
      <c r="H1471" s="506">
        <v>200</v>
      </c>
      <c r="I1471" s="504">
        <f>SUM(O1471:BQ1471)</f>
        <v>200</v>
      </c>
      <c r="J1471" s="258"/>
      <c r="K1471" s="370"/>
      <c r="L1471" s="198">
        <v>44897</v>
      </c>
      <c r="M1471" s="198">
        <v>44654</v>
      </c>
      <c r="N1471" s="177" t="s">
        <v>45</v>
      </c>
      <c r="BI1471" s="371">
        <v>200</v>
      </c>
      <c r="BM1471" s="371"/>
    </row>
    <row r="1472" spans="1:65" s="78" customFormat="1" ht="21.75" customHeight="1" thickBot="1">
      <c r="A1472" s="826" t="s">
        <v>57</v>
      </c>
      <c r="B1472" s="409"/>
      <c r="C1472" s="409"/>
      <c r="D1472" s="407"/>
      <c r="E1472" s="409"/>
      <c r="F1472" s="409"/>
      <c r="G1472" s="829"/>
      <c r="H1472" s="828">
        <f>SUM(H1462:H1471)</f>
        <v>1200</v>
      </c>
      <c r="I1472" s="828">
        <f>SUM(I1462:I1471)</f>
        <v>1200</v>
      </c>
      <c r="J1472" s="408"/>
      <c r="K1472" s="370"/>
      <c r="L1472" s="409"/>
      <c r="M1472" s="409"/>
      <c r="N1472" s="409"/>
    </row>
    <row r="1473" spans="1:61" s="78" customFormat="1" ht="21.75" customHeight="1">
      <c r="A1473" s="176" t="s">
        <v>57</v>
      </c>
      <c r="B1473" s="16" t="s">
        <v>338</v>
      </c>
      <c r="C1473" s="16" t="s">
        <v>417</v>
      </c>
      <c r="D1473" s="178" t="s">
        <v>434</v>
      </c>
      <c r="E1473" s="177"/>
      <c r="F1473" s="177"/>
      <c r="G1473" s="477" t="s">
        <v>445</v>
      </c>
      <c r="H1473" s="510">
        <v>100</v>
      </c>
      <c r="I1473" s="504">
        <f t="shared" ref="I1473:I1487" si="145">SUM(O1473:BQ1473)</f>
        <v>100</v>
      </c>
      <c r="J1473" s="258"/>
      <c r="K1473" s="177"/>
      <c r="L1473" s="198">
        <v>44900</v>
      </c>
      <c r="M1473" s="198">
        <v>44951</v>
      </c>
      <c r="N1473" s="177" t="s">
        <v>446</v>
      </c>
      <c r="O1473" s="175"/>
      <c r="P1473" s="175"/>
      <c r="Q1473" s="175"/>
      <c r="R1473" s="175"/>
      <c r="S1473" s="175"/>
      <c r="T1473" s="175"/>
      <c r="U1473" s="175"/>
      <c r="V1473" s="175"/>
      <c r="W1473" s="175"/>
      <c r="X1473" s="175"/>
      <c r="Y1473" s="175"/>
      <c r="Z1473" s="175"/>
      <c r="AA1473" s="175"/>
      <c r="AB1473" s="175"/>
      <c r="AC1473" s="175"/>
      <c r="AD1473" s="175"/>
      <c r="AE1473" s="175"/>
      <c r="AF1473" s="175"/>
      <c r="AG1473" s="175"/>
      <c r="AH1473" s="175"/>
      <c r="AI1473" s="175"/>
      <c r="AJ1473" s="175"/>
      <c r="AK1473" s="175"/>
      <c r="AL1473" s="175"/>
      <c r="AM1473" s="175"/>
      <c r="AN1473" s="175"/>
      <c r="AO1473" s="175"/>
      <c r="AP1473" s="175"/>
      <c r="AQ1473" s="175"/>
      <c r="AR1473" s="175"/>
      <c r="AS1473" s="175"/>
      <c r="AT1473" s="175"/>
      <c r="AU1473" s="175"/>
      <c r="AV1473" s="175"/>
      <c r="AW1473" s="175"/>
      <c r="AX1473" s="175"/>
      <c r="AY1473" s="175"/>
      <c r="AZ1473" s="175"/>
      <c r="BA1473" s="175"/>
      <c r="BB1473" s="175"/>
      <c r="BC1473" s="175"/>
      <c r="BD1473" s="175"/>
      <c r="BE1473" s="175"/>
      <c r="BF1473" s="175"/>
      <c r="BG1473" s="175"/>
      <c r="BH1473" s="360">
        <v>100</v>
      </c>
      <c r="BI1473" s="175"/>
    </row>
    <row r="1474" spans="1:61" s="78" customFormat="1" ht="21.75" customHeight="1">
      <c r="A1474" s="176" t="s">
        <v>57</v>
      </c>
      <c r="B1474" s="16" t="s">
        <v>313</v>
      </c>
      <c r="C1474" s="16" t="s">
        <v>419</v>
      </c>
      <c r="D1474" s="178" t="s">
        <v>434</v>
      </c>
      <c r="E1474" s="177"/>
      <c r="F1474" s="177"/>
      <c r="G1474" s="477" t="s">
        <v>445</v>
      </c>
      <c r="H1474" s="511">
        <v>100</v>
      </c>
      <c r="I1474" s="504">
        <f t="shared" si="145"/>
        <v>100</v>
      </c>
      <c r="J1474" s="258"/>
      <c r="K1474" s="177"/>
      <c r="L1474" s="198">
        <v>44900</v>
      </c>
      <c r="M1474" s="198">
        <v>44951</v>
      </c>
      <c r="N1474" s="177" t="s">
        <v>45</v>
      </c>
      <c r="O1474" s="175"/>
      <c r="P1474" s="175"/>
      <c r="Q1474" s="175"/>
      <c r="R1474" s="175"/>
      <c r="S1474" s="175"/>
      <c r="T1474" s="175"/>
      <c r="U1474" s="175"/>
      <c r="V1474" s="175"/>
      <c r="W1474" s="175"/>
      <c r="X1474" s="175"/>
      <c r="Y1474" s="175"/>
      <c r="Z1474" s="175"/>
      <c r="AA1474" s="175"/>
      <c r="AB1474" s="175"/>
      <c r="AC1474" s="175"/>
      <c r="AD1474" s="175"/>
      <c r="AE1474" s="175"/>
      <c r="AF1474" s="175"/>
      <c r="AG1474" s="175"/>
      <c r="AH1474" s="175"/>
      <c r="AI1474" s="175"/>
      <c r="AJ1474" s="175"/>
      <c r="AK1474" s="175"/>
      <c r="AL1474" s="175"/>
      <c r="AM1474" s="175"/>
      <c r="AN1474" s="175"/>
      <c r="AO1474" s="175"/>
      <c r="AP1474" s="175"/>
      <c r="AQ1474" s="175"/>
      <c r="AR1474" s="175"/>
      <c r="AS1474" s="175"/>
      <c r="AT1474" s="175"/>
      <c r="AU1474" s="175"/>
      <c r="AV1474" s="175"/>
      <c r="AW1474" s="175"/>
      <c r="AX1474" s="175"/>
      <c r="AY1474" s="175"/>
      <c r="AZ1474" s="175"/>
      <c r="BA1474" s="175"/>
      <c r="BB1474" s="175"/>
      <c r="BC1474" s="175"/>
      <c r="BD1474" s="175"/>
      <c r="BE1474" s="175"/>
      <c r="BF1474" s="175"/>
      <c r="BG1474" s="175"/>
      <c r="BH1474" s="361">
        <v>100</v>
      </c>
      <c r="BI1474" s="175"/>
    </row>
    <row r="1475" spans="1:61" s="78" customFormat="1" ht="21.75" customHeight="1">
      <c r="A1475" s="176" t="s">
        <v>57</v>
      </c>
      <c r="B1475" s="16" t="s">
        <v>318</v>
      </c>
      <c r="C1475" s="16" t="s">
        <v>420</v>
      </c>
      <c r="D1475" s="178" t="s">
        <v>434</v>
      </c>
      <c r="E1475" s="177"/>
      <c r="F1475" s="177"/>
      <c r="G1475" s="477" t="s">
        <v>445</v>
      </c>
      <c r="H1475" s="511">
        <v>100</v>
      </c>
      <c r="I1475" s="504">
        <f t="shared" si="145"/>
        <v>100</v>
      </c>
      <c r="J1475" s="258"/>
      <c r="K1475" s="177"/>
      <c r="L1475" s="198">
        <v>44900</v>
      </c>
      <c r="M1475" s="198">
        <v>44951</v>
      </c>
      <c r="N1475" s="177" t="s">
        <v>45</v>
      </c>
      <c r="O1475" s="175"/>
      <c r="P1475" s="175"/>
      <c r="Q1475" s="175"/>
      <c r="R1475" s="175"/>
      <c r="S1475" s="175"/>
      <c r="T1475" s="175"/>
      <c r="U1475" s="175"/>
      <c r="V1475" s="175"/>
      <c r="W1475" s="175"/>
      <c r="X1475" s="175"/>
      <c r="Y1475" s="175"/>
      <c r="Z1475" s="175"/>
      <c r="AA1475" s="175"/>
      <c r="AB1475" s="175"/>
      <c r="AC1475" s="175"/>
      <c r="AD1475" s="175"/>
      <c r="AE1475" s="175"/>
      <c r="AF1475" s="175"/>
      <c r="AG1475" s="175"/>
      <c r="AH1475" s="175"/>
      <c r="AI1475" s="175"/>
      <c r="AJ1475" s="175"/>
      <c r="AK1475" s="175"/>
      <c r="AL1475" s="175"/>
      <c r="AM1475" s="175"/>
      <c r="AN1475" s="175"/>
      <c r="AO1475" s="175"/>
      <c r="AP1475" s="175"/>
      <c r="AQ1475" s="175"/>
      <c r="AR1475" s="175"/>
      <c r="AS1475" s="175"/>
      <c r="AT1475" s="175"/>
      <c r="AU1475" s="175"/>
      <c r="AV1475" s="175"/>
      <c r="AW1475" s="175"/>
      <c r="AX1475" s="175"/>
      <c r="AY1475" s="175"/>
      <c r="AZ1475" s="175"/>
      <c r="BA1475" s="175"/>
      <c r="BB1475" s="175"/>
      <c r="BC1475" s="175"/>
      <c r="BD1475" s="175"/>
      <c r="BE1475" s="175"/>
      <c r="BF1475" s="175"/>
      <c r="BG1475" s="175"/>
      <c r="BH1475" s="361">
        <v>100</v>
      </c>
      <c r="BI1475" s="175"/>
    </row>
    <row r="1476" spans="1:61" s="78" customFormat="1" ht="21.75" customHeight="1">
      <c r="A1476" s="176" t="s">
        <v>57</v>
      </c>
      <c r="B1476" s="16" t="s">
        <v>320</v>
      </c>
      <c r="C1476" s="16" t="s">
        <v>421</v>
      </c>
      <c r="D1476" s="178" t="s">
        <v>434</v>
      </c>
      <c r="E1476" s="177"/>
      <c r="F1476" s="177"/>
      <c r="G1476" s="477" t="s">
        <v>445</v>
      </c>
      <c r="H1476" s="511">
        <v>100</v>
      </c>
      <c r="I1476" s="504">
        <f t="shared" si="145"/>
        <v>100</v>
      </c>
      <c r="J1476" s="258"/>
      <c r="K1476" s="177"/>
      <c r="L1476" s="198">
        <v>44900</v>
      </c>
      <c r="M1476" s="198">
        <v>44951</v>
      </c>
      <c r="N1476" s="177" t="s">
        <v>45</v>
      </c>
      <c r="O1476" s="175"/>
      <c r="P1476" s="175"/>
      <c r="Q1476" s="175"/>
      <c r="R1476" s="175"/>
      <c r="S1476" s="175"/>
      <c r="T1476" s="175"/>
      <c r="U1476" s="175"/>
      <c r="V1476" s="175"/>
      <c r="W1476" s="175"/>
      <c r="X1476" s="175"/>
      <c r="Y1476" s="175"/>
      <c r="Z1476" s="175"/>
      <c r="AA1476" s="175"/>
      <c r="AB1476" s="175"/>
      <c r="AC1476" s="175"/>
      <c r="AD1476" s="175"/>
      <c r="AE1476" s="175"/>
      <c r="AF1476" s="175"/>
      <c r="AG1476" s="175"/>
      <c r="AH1476" s="175"/>
      <c r="AI1476" s="175"/>
      <c r="AJ1476" s="175"/>
      <c r="AK1476" s="175"/>
      <c r="AL1476" s="175"/>
      <c r="AM1476" s="175"/>
      <c r="AN1476" s="175"/>
      <c r="AO1476" s="175"/>
      <c r="AP1476" s="175"/>
      <c r="AQ1476" s="175"/>
      <c r="AR1476" s="175"/>
      <c r="AS1476" s="175"/>
      <c r="AT1476" s="175"/>
      <c r="AU1476" s="175"/>
      <c r="AV1476" s="175"/>
      <c r="AW1476" s="175"/>
      <c r="AX1476" s="175"/>
      <c r="AY1476" s="175"/>
      <c r="AZ1476" s="175"/>
      <c r="BA1476" s="175"/>
      <c r="BB1476" s="175"/>
      <c r="BC1476" s="175"/>
      <c r="BD1476" s="175"/>
      <c r="BE1476" s="175"/>
      <c r="BF1476" s="175"/>
      <c r="BG1476" s="175"/>
      <c r="BH1476" s="361">
        <v>100</v>
      </c>
      <c r="BI1476" s="175"/>
    </row>
    <row r="1477" spans="1:61" s="78" customFormat="1" ht="21.75" customHeight="1">
      <c r="A1477" s="176" t="s">
        <v>57</v>
      </c>
      <c r="B1477" s="16" t="s">
        <v>58</v>
      </c>
      <c r="C1477" s="16" t="s">
        <v>422</v>
      </c>
      <c r="D1477" s="178" t="s">
        <v>434</v>
      </c>
      <c r="E1477" s="177"/>
      <c r="F1477" s="177"/>
      <c r="G1477" s="477" t="s">
        <v>445</v>
      </c>
      <c r="H1477" s="511">
        <v>100</v>
      </c>
      <c r="I1477" s="504">
        <f t="shared" si="145"/>
        <v>100</v>
      </c>
      <c r="J1477" s="258"/>
      <c r="K1477" s="177"/>
      <c r="L1477" s="198">
        <v>44900</v>
      </c>
      <c r="M1477" s="198">
        <v>44951</v>
      </c>
      <c r="N1477" s="177" t="s">
        <v>45</v>
      </c>
      <c r="O1477" s="175"/>
      <c r="P1477" s="175"/>
      <c r="Q1477" s="175"/>
      <c r="R1477" s="175"/>
      <c r="S1477" s="175"/>
      <c r="T1477" s="175"/>
      <c r="U1477" s="175"/>
      <c r="V1477" s="175"/>
      <c r="W1477" s="175"/>
      <c r="X1477" s="175"/>
      <c r="Y1477" s="175"/>
      <c r="Z1477" s="175"/>
      <c r="AA1477" s="175"/>
      <c r="AB1477" s="175"/>
      <c r="AC1477" s="175"/>
      <c r="AD1477" s="175"/>
      <c r="AE1477" s="175"/>
      <c r="AF1477" s="175"/>
      <c r="AG1477" s="175"/>
      <c r="AH1477" s="175"/>
      <c r="AI1477" s="175"/>
      <c r="AJ1477" s="175"/>
      <c r="AK1477" s="175"/>
      <c r="AL1477" s="175"/>
      <c r="AM1477" s="175"/>
      <c r="AN1477" s="175"/>
      <c r="AO1477" s="175"/>
      <c r="AP1477" s="175"/>
      <c r="AQ1477" s="175"/>
      <c r="AR1477" s="175"/>
      <c r="AS1477" s="175"/>
      <c r="AT1477" s="175"/>
      <c r="AU1477" s="175"/>
      <c r="AV1477" s="175"/>
      <c r="AW1477" s="175"/>
      <c r="AX1477" s="175"/>
      <c r="AY1477" s="175"/>
      <c r="AZ1477" s="175"/>
      <c r="BA1477" s="175"/>
      <c r="BB1477" s="175"/>
      <c r="BC1477" s="175"/>
      <c r="BD1477" s="175"/>
      <c r="BE1477" s="175"/>
      <c r="BF1477" s="175"/>
      <c r="BG1477" s="175"/>
      <c r="BH1477" s="361">
        <v>100</v>
      </c>
      <c r="BI1477" s="175"/>
    </row>
    <row r="1478" spans="1:61" s="78" customFormat="1" ht="21.75" customHeight="1">
      <c r="A1478" s="176" t="s">
        <v>57</v>
      </c>
      <c r="B1478" s="16" t="s">
        <v>340</v>
      </c>
      <c r="C1478" s="16" t="s">
        <v>423</v>
      </c>
      <c r="D1478" s="178" t="s">
        <v>434</v>
      </c>
      <c r="E1478" s="177"/>
      <c r="F1478" s="177"/>
      <c r="G1478" s="477" t="s">
        <v>445</v>
      </c>
      <c r="H1478" s="511">
        <v>100</v>
      </c>
      <c r="I1478" s="504">
        <f t="shared" si="145"/>
        <v>100</v>
      </c>
      <c r="J1478" s="258"/>
      <c r="K1478" s="177"/>
      <c r="L1478" s="198">
        <v>44900</v>
      </c>
      <c r="M1478" s="198">
        <v>44951</v>
      </c>
      <c r="N1478" s="177" t="s">
        <v>45</v>
      </c>
      <c r="O1478" s="175"/>
      <c r="P1478" s="175"/>
      <c r="Q1478" s="175"/>
      <c r="R1478" s="175"/>
      <c r="S1478" s="175"/>
      <c r="T1478" s="175"/>
      <c r="U1478" s="175"/>
      <c r="V1478" s="175"/>
      <c r="W1478" s="175"/>
      <c r="X1478" s="175"/>
      <c r="Y1478" s="175"/>
      <c r="Z1478" s="175"/>
      <c r="AA1478" s="175"/>
      <c r="AB1478" s="175"/>
      <c r="AC1478" s="175"/>
      <c r="AD1478" s="175"/>
      <c r="AE1478" s="175"/>
      <c r="AF1478" s="175"/>
      <c r="AG1478" s="175"/>
      <c r="AH1478" s="175"/>
      <c r="AI1478" s="175"/>
      <c r="AJ1478" s="175"/>
      <c r="AK1478" s="175"/>
      <c r="AL1478" s="175"/>
      <c r="AM1478" s="175"/>
      <c r="AN1478" s="175"/>
      <c r="AO1478" s="175"/>
      <c r="AP1478" s="175"/>
      <c r="AQ1478" s="175"/>
      <c r="AR1478" s="175"/>
      <c r="AS1478" s="175"/>
      <c r="AT1478" s="175"/>
      <c r="AU1478" s="175"/>
      <c r="AV1478" s="175"/>
      <c r="AW1478" s="175"/>
      <c r="AX1478" s="175"/>
      <c r="AY1478" s="175"/>
      <c r="AZ1478" s="175"/>
      <c r="BA1478" s="175"/>
      <c r="BB1478" s="175"/>
      <c r="BC1478" s="175"/>
      <c r="BD1478" s="175"/>
      <c r="BE1478" s="175"/>
      <c r="BF1478" s="175"/>
      <c r="BG1478" s="175"/>
      <c r="BH1478" s="361">
        <v>100</v>
      </c>
      <c r="BI1478" s="175"/>
    </row>
    <row r="1479" spans="1:61" s="78" customFormat="1" ht="21.75" customHeight="1">
      <c r="A1479" s="176" t="s">
        <v>57</v>
      </c>
      <c r="B1479" s="16" t="s">
        <v>322</v>
      </c>
      <c r="C1479" s="16" t="s">
        <v>430</v>
      </c>
      <c r="D1479" s="178" t="s">
        <v>434</v>
      </c>
      <c r="E1479" s="177"/>
      <c r="F1479" s="177"/>
      <c r="G1479" s="477" t="s">
        <v>445</v>
      </c>
      <c r="H1479" s="511">
        <v>0</v>
      </c>
      <c r="I1479" s="504">
        <f t="shared" si="145"/>
        <v>0</v>
      </c>
      <c r="J1479" s="258"/>
      <c r="K1479" s="177"/>
      <c r="L1479" s="198">
        <v>44900</v>
      </c>
      <c r="M1479" s="198">
        <v>44951</v>
      </c>
      <c r="N1479" s="177" t="s">
        <v>45</v>
      </c>
      <c r="O1479" s="175"/>
      <c r="P1479" s="175"/>
      <c r="Q1479" s="175"/>
      <c r="R1479" s="175"/>
      <c r="S1479" s="175"/>
      <c r="T1479" s="175"/>
      <c r="U1479" s="175"/>
      <c r="V1479" s="175"/>
      <c r="W1479" s="175"/>
      <c r="X1479" s="175"/>
      <c r="Y1479" s="175"/>
      <c r="Z1479" s="175"/>
      <c r="AA1479" s="175"/>
      <c r="AB1479" s="175"/>
      <c r="AC1479" s="175"/>
      <c r="AD1479" s="175"/>
      <c r="AE1479" s="175"/>
      <c r="AF1479" s="175"/>
      <c r="AG1479" s="175"/>
      <c r="AH1479" s="175"/>
      <c r="AI1479" s="175"/>
      <c r="AJ1479" s="175"/>
      <c r="AK1479" s="175"/>
      <c r="AL1479" s="175"/>
      <c r="AM1479" s="175"/>
      <c r="AN1479" s="175"/>
      <c r="AO1479" s="175"/>
      <c r="AP1479" s="175"/>
      <c r="AQ1479" s="175"/>
      <c r="AR1479" s="175"/>
      <c r="AS1479" s="175"/>
      <c r="AT1479" s="175"/>
      <c r="AU1479" s="175"/>
      <c r="AV1479" s="175"/>
      <c r="AW1479" s="175"/>
      <c r="AX1479" s="175"/>
      <c r="AY1479" s="175"/>
      <c r="AZ1479" s="175"/>
      <c r="BA1479" s="175"/>
      <c r="BB1479" s="175"/>
      <c r="BC1479" s="175"/>
      <c r="BD1479" s="175"/>
      <c r="BE1479" s="175"/>
      <c r="BF1479" s="175"/>
      <c r="BG1479" s="175"/>
      <c r="BH1479" s="361">
        <v>0</v>
      </c>
      <c r="BI1479" s="175"/>
    </row>
    <row r="1480" spans="1:61" s="78" customFormat="1" ht="21.75" customHeight="1">
      <c r="A1480" s="176" t="s">
        <v>57</v>
      </c>
      <c r="B1480" s="16" t="s">
        <v>330</v>
      </c>
      <c r="C1480" s="16" t="s">
        <v>431</v>
      </c>
      <c r="D1480" s="178" t="s">
        <v>434</v>
      </c>
      <c r="E1480" s="177"/>
      <c r="F1480" s="177"/>
      <c r="G1480" s="477" t="s">
        <v>445</v>
      </c>
      <c r="H1480" s="511">
        <v>0</v>
      </c>
      <c r="I1480" s="504">
        <f t="shared" si="145"/>
        <v>0</v>
      </c>
      <c r="J1480" s="258"/>
      <c r="K1480" s="177"/>
      <c r="L1480" s="198">
        <v>44900</v>
      </c>
      <c r="M1480" s="198">
        <v>44951</v>
      </c>
      <c r="N1480" s="177" t="s">
        <v>45</v>
      </c>
      <c r="O1480" s="175"/>
      <c r="P1480" s="175"/>
      <c r="Q1480" s="175"/>
      <c r="R1480" s="175"/>
      <c r="S1480" s="175"/>
      <c r="T1480" s="175"/>
      <c r="U1480" s="175"/>
      <c r="V1480" s="175"/>
      <c r="W1480" s="175"/>
      <c r="X1480" s="175"/>
      <c r="Y1480" s="175"/>
      <c r="Z1480" s="175"/>
      <c r="AA1480" s="175"/>
      <c r="AB1480" s="175"/>
      <c r="AC1480" s="175"/>
      <c r="AD1480" s="175"/>
      <c r="AE1480" s="175"/>
      <c r="AF1480" s="175"/>
      <c r="AG1480" s="175"/>
      <c r="AH1480" s="175"/>
      <c r="AI1480" s="175"/>
      <c r="AJ1480" s="175"/>
      <c r="AK1480" s="175"/>
      <c r="AL1480" s="175"/>
      <c r="AM1480" s="175"/>
      <c r="AN1480" s="175"/>
      <c r="AO1480" s="175"/>
      <c r="AP1480" s="175"/>
      <c r="AQ1480" s="175"/>
      <c r="AR1480" s="175"/>
      <c r="AS1480" s="175"/>
      <c r="AT1480" s="175"/>
      <c r="AU1480" s="175"/>
      <c r="AV1480" s="175"/>
      <c r="AW1480" s="175"/>
      <c r="AX1480" s="175"/>
      <c r="AY1480" s="175"/>
      <c r="AZ1480" s="175"/>
      <c r="BA1480" s="175"/>
      <c r="BB1480" s="175"/>
      <c r="BC1480" s="175"/>
      <c r="BD1480" s="175"/>
      <c r="BE1480" s="175"/>
      <c r="BF1480" s="175"/>
      <c r="BG1480" s="175"/>
      <c r="BH1480" s="361">
        <v>0</v>
      </c>
      <c r="BI1480" s="175"/>
    </row>
    <row r="1481" spans="1:61" s="78" customFormat="1" ht="21.75" customHeight="1">
      <c r="A1481" s="176" t="s">
        <v>57</v>
      </c>
      <c r="B1481" s="16" t="s">
        <v>332</v>
      </c>
      <c r="C1481" s="16" t="s">
        <v>424</v>
      </c>
      <c r="D1481" s="178" t="s">
        <v>434</v>
      </c>
      <c r="E1481" s="177"/>
      <c r="F1481" s="177"/>
      <c r="G1481" s="477" t="s">
        <v>445</v>
      </c>
      <c r="H1481" s="511">
        <v>100</v>
      </c>
      <c r="I1481" s="504">
        <f t="shared" si="145"/>
        <v>100</v>
      </c>
      <c r="J1481" s="258"/>
      <c r="K1481" s="177"/>
      <c r="L1481" s="198">
        <v>44900</v>
      </c>
      <c r="M1481" s="198">
        <v>44951</v>
      </c>
      <c r="N1481" s="177" t="s">
        <v>45</v>
      </c>
      <c r="O1481" s="175"/>
      <c r="P1481" s="175"/>
      <c r="Q1481" s="175"/>
      <c r="R1481" s="175"/>
      <c r="S1481" s="175"/>
      <c r="T1481" s="175"/>
      <c r="U1481" s="175"/>
      <c r="V1481" s="175"/>
      <c r="W1481" s="175"/>
      <c r="X1481" s="175"/>
      <c r="Y1481" s="175"/>
      <c r="Z1481" s="175"/>
      <c r="AA1481" s="175"/>
      <c r="AB1481" s="175"/>
      <c r="AC1481" s="175"/>
      <c r="AD1481" s="175"/>
      <c r="AE1481" s="175"/>
      <c r="AF1481" s="175"/>
      <c r="AG1481" s="175"/>
      <c r="AH1481" s="175"/>
      <c r="AI1481" s="175"/>
      <c r="AJ1481" s="175"/>
      <c r="AK1481" s="175"/>
      <c r="AL1481" s="175"/>
      <c r="AM1481" s="175"/>
      <c r="AN1481" s="175"/>
      <c r="AO1481" s="175"/>
      <c r="AP1481" s="175"/>
      <c r="AQ1481" s="175"/>
      <c r="AR1481" s="175"/>
      <c r="AS1481" s="175"/>
      <c r="AT1481" s="175"/>
      <c r="AU1481" s="175"/>
      <c r="AV1481" s="175"/>
      <c r="AW1481" s="175"/>
      <c r="AX1481" s="175"/>
      <c r="AY1481" s="175"/>
      <c r="AZ1481" s="175"/>
      <c r="BA1481" s="175"/>
      <c r="BB1481" s="175"/>
      <c r="BC1481" s="175"/>
      <c r="BD1481" s="175"/>
      <c r="BE1481" s="175"/>
      <c r="BF1481" s="175"/>
      <c r="BG1481" s="175"/>
      <c r="BH1481" s="361">
        <v>100</v>
      </c>
      <c r="BI1481" s="175"/>
    </row>
    <row r="1482" spans="1:61" s="78" customFormat="1" ht="21.75" customHeight="1">
      <c r="A1482" s="176" t="s">
        <v>57</v>
      </c>
      <c r="B1482" s="16" t="s">
        <v>344</v>
      </c>
      <c r="C1482" s="16" t="s">
        <v>432</v>
      </c>
      <c r="D1482" s="178" t="s">
        <v>434</v>
      </c>
      <c r="E1482" s="177"/>
      <c r="F1482" s="177"/>
      <c r="G1482" s="477" t="s">
        <v>445</v>
      </c>
      <c r="H1482" s="511">
        <v>0</v>
      </c>
      <c r="I1482" s="504">
        <f t="shared" si="145"/>
        <v>0</v>
      </c>
      <c r="J1482" s="258"/>
      <c r="K1482" s="177"/>
      <c r="L1482" s="198">
        <v>44900</v>
      </c>
      <c r="M1482" s="198">
        <v>44951</v>
      </c>
      <c r="N1482" s="177" t="s">
        <v>45</v>
      </c>
      <c r="O1482" s="175"/>
      <c r="P1482" s="175"/>
      <c r="Q1482" s="175"/>
      <c r="R1482" s="175"/>
      <c r="S1482" s="175"/>
      <c r="T1482" s="175"/>
      <c r="U1482" s="175"/>
      <c r="V1482" s="175"/>
      <c r="W1482" s="175"/>
      <c r="X1482" s="175"/>
      <c r="Y1482" s="175"/>
      <c r="Z1482" s="175"/>
      <c r="AA1482" s="175"/>
      <c r="AB1482" s="175"/>
      <c r="AC1482" s="175"/>
      <c r="AD1482" s="175"/>
      <c r="AE1482" s="175"/>
      <c r="AF1482" s="175"/>
      <c r="AG1482" s="175"/>
      <c r="AH1482" s="175"/>
      <c r="AI1482" s="175"/>
      <c r="AJ1482" s="175"/>
      <c r="AK1482" s="175"/>
      <c r="AL1482" s="175"/>
      <c r="AM1482" s="175"/>
      <c r="AN1482" s="175"/>
      <c r="AO1482" s="175"/>
      <c r="AP1482" s="175"/>
      <c r="AQ1482" s="175"/>
      <c r="AR1482" s="175"/>
      <c r="AS1482" s="175"/>
      <c r="AT1482" s="175"/>
      <c r="AU1482" s="175"/>
      <c r="AV1482" s="175"/>
      <c r="AW1482" s="175"/>
      <c r="AX1482" s="175"/>
      <c r="AY1482" s="175"/>
      <c r="AZ1482" s="175"/>
      <c r="BA1482" s="175"/>
      <c r="BB1482" s="175"/>
      <c r="BC1482" s="175"/>
      <c r="BD1482" s="175"/>
      <c r="BE1482" s="175"/>
      <c r="BF1482" s="175"/>
      <c r="BG1482" s="175"/>
      <c r="BH1482" s="361">
        <v>0</v>
      </c>
      <c r="BI1482" s="175"/>
    </row>
    <row r="1483" spans="1:61" s="78" customFormat="1" ht="21.75" customHeight="1">
      <c r="A1483" s="176" t="s">
        <v>57</v>
      </c>
      <c r="B1483" s="16" t="s">
        <v>353</v>
      </c>
      <c r="C1483" s="16" t="s">
        <v>433</v>
      </c>
      <c r="D1483" s="178" t="s">
        <v>434</v>
      </c>
      <c r="E1483" s="177"/>
      <c r="F1483" s="177"/>
      <c r="G1483" s="477" t="s">
        <v>445</v>
      </c>
      <c r="H1483" s="511">
        <v>0</v>
      </c>
      <c r="I1483" s="504">
        <f t="shared" si="145"/>
        <v>0</v>
      </c>
      <c r="J1483" s="258"/>
      <c r="K1483" s="177"/>
      <c r="L1483" s="198">
        <v>44900</v>
      </c>
      <c r="M1483" s="198">
        <v>44951</v>
      </c>
      <c r="N1483" s="177" t="s">
        <v>45</v>
      </c>
      <c r="O1483" s="175"/>
      <c r="P1483" s="175"/>
      <c r="Q1483" s="175"/>
      <c r="R1483" s="175"/>
      <c r="S1483" s="175"/>
      <c r="T1483" s="175"/>
      <c r="U1483" s="175"/>
      <c r="V1483" s="175"/>
      <c r="W1483" s="175"/>
      <c r="X1483" s="175"/>
      <c r="Y1483" s="175"/>
      <c r="Z1483" s="175"/>
      <c r="AA1483" s="175"/>
      <c r="AB1483" s="175"/>
      <c r="AC1483" s="175"/>
      <c r="AD1483" s="175"/>
      <c r="AE1483" s="175"/>
      <c r="AF1483" s="175"/>
      <c r="AG1483" s="175"/>
      <c r="AH1483" s="175"/>
      <c r="AI1483" s="175"/>
      <c r="AJ1483" s="175"/>
      <c r="AK1483" s="175"/>
      <c r="AL1483" s="175"/>
      <c r="AM1483" s="175"/>
      <c r="AN1483" s="175"/>
      <c r="AO1483" s="175"/>
      <c r="AP1483" s="175"/>
      <c r="AQ1483" s="175"/>
      <c r="AR1483" s="175"/>
      <c r="AS1483" s="175"/>
      <c r="AT1483" s="175"/>
      <c r="AU1483" s="175"/>
      <c r="AV1483" s="175"/>
      <c r="AW1483" s="175"/>
      <c r="AX1483" s="175"/>
      <c r="AY1483" s="175"/>
      <c r="AZ1483" s="175"/>
      <c r="BA1483" s="175"/>
      <c r="BB1483" s="175"/>
      <c r="BC1483" s="175"/>
      <c r="BD1483" s="175"/>
      <c r="BE1483" s="175"/>
      <c r="BF1483" s="175"/>
      <c r="BG1483" s="175"/>
      <c r="BH1483" s="361">
        <v>0</v>
      </c>
      <c r="BI1483" s="175"/>
    </row>
    <row r="1484" spans="1:61" s="78" customFormat="1" ht="21.75" customHeight="1">
      <c r="A1484" s="176" t="s">
        <v>57</v>
      </c>
      <c r="B1484" s="16" t="s">
        <v>328</v>
      </c>
      <c r="C1484" s="16" t="s">
        <v>425</v>
      </c>
      <c r="D1484" s="178" t="s">
        <v>434</v>
      </c>
      <c r="E1484" s="177"/>
      <c r="F1484" s="177"/>
      <c r="G1484" s="477" t="s">
        <v>445</v>
      </c>
      <c r="H1484" s="511">
        <v>0</v>
      </c>
      <c r="I1484" s="504">
        <f t="shared" si="145"/>
        <v>0</v>
      </c>
      <c r="J1484" s="258"/>
      <c r="K1484" s="177"/>
      <c r="L1484" s="198"/>
      <c r="M1484" s="198"/>
      <c r="N1484" s="177"/>
      <c r="O1484" s="175"/>
      <c r="P1484" s="175"/>
      <c r="Q1484" s="175"/>
      <c r="R1484" s="175"/>
      <c r="S1484" s="175"/>
      <c r="T1484" s="175"/>
      <c r="U1484" s="175"/>
      <c r="V1484" s="175"/>
      <c r="W1484" s="175"/>
      <c r="X1484" s="175"/>
      <c r="Y1484" s="175"/>
      <c r="Z1484" s="175"/>
      <c r="AA1484" s="175"/>
      <c r="AB1484" s="175"/>
      <c r="AC1484" s="175"/>
      <c r="AD1484" s="175"/>
      <c r="AE1484" s="175"/>
      <c r="AF1484" s="175"/>
      <c r="AG1484" s="175"/>
      <c r="AH1484" s="175"/>
      <c r="AI1484" s="175"/>
      <c r="AJ1484" s="175"/>
      <c r="AK1484" s="175"/>
      <c r="AL1484" s="175"/>
      <c r="AM1484" s="175"/>
      <c r="AN1484" s="175"/>
      <c r="AO1484" s="175"/>
      <c r="AP1484" s="175"/>
      <c r="AQ1484" s="175"/>
      <c r="AR1484" s="175"/>
      <c r="AS1484" s="175"/>
      <c r="AT1484" s="175"/>
      <c r="AU1484" s="175"/>
      <c r="AV1484" s="175"/>
      <c r="AW1484" s="175"/>
      <c r="AX1484" s="175"/>
      <c r="AY1484" s="175"/>
      <c r="AZ1484" s="175"/>
      <c r="BA1484" s="175"/>
      <c r="BB1484" s="175"/>
      <c r="BC1484" s="175"/>
      <c r="BD1484" s="175"/>
      <c r="BE1484" s="175"/>
      <c r="BF1484" s="175"/>
      <c r="BG1484" s="175"/>
      <c r="BH1484" s="361">
        <v>0</v>
      </c>
      <c r="BI1484" s="175"/>
    </row>
    <row r="1485" spans="1:61" s="78" customFormat="1" ht="21.75" customHeight="1">
      <c r="A1485" s="176" t="s">
        <v>57</v>
      </c>
      <c r="B1485" s="16" t="s">
        <v>345</v>
      </c>
      <c r="C1485" s="16" t="s">
        <v>426</v>
      </c>
      <c r="D1485" s="178" t="s">
        <v>434</v>
      </c>
      <c r="E1485" s="177"/>
      <c r="F1485" s="177"/>
      <c r="G1485" s="477" t="s">
        <v>445</v>
      </c>
      <c r="H1485" s="511">
        <v>100</v>
      </c>
      <c r="I1485" s="504">
        <f t="shared" si="145"/>
        <v>100</v>
      </c>
      <c r="J1485" s="258"/>
      <c r="K1485" s="177"/>
      <c r="L1485" s="198"/>
      <c r="M1485" s="198"/>
      <c r="N1485" s="177"/>
      <c r="O1485" s="175"/>
      <c r="P1485" s="175"/>
      <c r="Q1485" s="175"/>
      <c r="R1485" s="175"/>
      <c r="S1485" s="175"/>
      <c r="T1485" s="175"/>
      <c r="U1485" s="175"/>
      <c r="V1485" s="175"/>
      <c r="W1485" s="175"/>
      <c r="X1485" s="175"/>
      <c r="Y1485" s="175"/>
      <c r="Z1485" s="175"/>
      <c r="AA1485" s="175"/>
      <c r="AB1485" s="175"/>
      <c r="AC1485" s="175"/>
      <c r="AD1485" s="175"/>
      <c r="AE1485" s="175"/>
      <c r="AF1485" s="175"/>
      <c r="AG1485" s="175"/>
      <c r="AH1485" s="175"/>
      <c r="AI1485" s="175"/>
      <c r="AJ1485" s="175"/>
      <c r="AK1485" s="175"/>
      <c r="AL1485" s="175"/>
      <c r="AM1485" s="175"/>
      <c r="AN1485" s="175"/>
      <c r="AO1485" s="175"/>
      <c r="AP1485" s="175"/>
      <c r="AQ1485" s="175"/>
      <c r="AR1485" s="175"/>
      <c r="AS1485" s="175"/>
      <c r="AT1485" s="175"/>
      <c r="AU1485" s="175"/>
      <c r="AV1485" s="175"/>
      <c r="AW1485" s="175"/>
      <c r="AX1485" s="175"/>
      <c r="AY1485" s="175"/>
      <c r="AZ1485" s="175"/>
      <c r="BA1485" s="175"/>
      <c r="BB1485" s="175"/>
      <c r="BC1485" s="175"/>
      <c r="BD1485" s="175"/>
      <c r="BE1485" s="175"/>
      <c r="BF1485" s="175"/>
      <c r="BG1485" s="175"/>
      <c r="BH1485" s="361">
        <v>100</v>
      </c>
      <c r="BI1485" s="175"/>
    </row>
    <row r="1486" spans="1:61" s="78" customFormat="1" ht="21.75" customHeight="1">
      <c r="A1486" s="176" t="s">
        <v>57</v>
      </c>
      <c r="B1486" s="16" t="s">
        <v>356</v>
      </c>
      <c r="C1486" s="16" t="s">
        <v>427</v>
      </c>
      <c r="D1486" s="178" t="s">
        <v>434</v>
      </c>
      <c r="E1486" s="177"/>
      <c r="F1486" s="177"/>
      <c r="G1486" s="477" t="s">
        <v>445</v>
      </c>
      <c r="H1486" s="511">
        <v>100</v>
      </c>
      <c r="I1486" s="504">
        <f t="shared" si="145"/>
        <v>100</v>
      </c>
      <c r="J1486" s="258"/>
      <c r="K1486" s="177"/>
      <c r="L1486" s="198"/>
      <c r="M1486" s="198"/>
      <c r="N1486" s="177"/>
      <c r="O1486" s="175"/>
      <c r="P1486" s="175"/>
      <c r="Q1486" s="175"/>
      <c r="R1486" s="175"/>
      <c r="S1486" s="175"/>
      <c r="T1486" s="175"/>
      <c r="U1486" s="175"/>
      <c r="V1486" s="175"/>
      <c r="W1486" s="175"/>
      <c r="X1486" s="175"/>
      <c r="Y1486" s="175"/>
      <c r="Z1486" s="175"/>
      <c r="AA1486" s="175"/>
      <c r="AB1486" s="175"/>
      <c r="AC1486" s="175"/>
      <c r="AD1486" s="175"/>
      <c r="AE1486" s="175"/>
      <c r="AF1486" s="175"/>
      <c r="AG1486" s="175"/>
      <c r="AH1486" s="175"/>
      <c r="AI1486" s="175"/>
      <c r="AJ1486" s="175"/>
      <c r="AK1486" s="175"/>
      <c r="AL1486" s="175"/>
      <c r="AM1486" s="175"/>
      <c r="AN1486" s="175"/>
      <c r="AO1486" s="175"/>
      <c r="AP1486" s="175"/>
      <c r="AQ1486" s="175"/>
      <c r="AR1486" s="175"/>
      <c r="AS1486" s="175"/>
      <c r="AT1486" s="175"/>
      <c r="AU1486" s="175"/>
      <c r="AV1486" s="175"/>
      <c r="AW1486" s="175"/>
      <c r="AX1486" s="175"/>
      <c r="AY1486" s="175"/>
      <c r="AZ1486" s="175"/>
      <c r="BA1486" s="175"/>
      <c r="BB1486" s="175"/>
      <c r="BC1486" s="175"/>
      <c r="BD1486" s="175"/>
      <c r="BE1486" s="175"/>
      <c r="BF1486" s="175"/>
      <c r="BG1486" s="175"/>
      <c r="BH1486" s="361">
        <v>100</v>
      </c>
      <c r="BI1486" s="175"/>
    </row>
    <row r="1487" spans="1:61" s="78" customFormat="1" ht="21.75" customHeight="1">
      <c r="A1487" s="176" t="s">
        <v>57</v>
      </c>
      <c r="B1487" s="16" t="s">
        <v>316</v>
      </c>
      <c r="C1487" s="16" t="s">
        <v>428</v>
      </c>
      <c r="D1487" s="178" t="s">
        <v>434</v>
      </c>
      <c r="E1487" s="177"/>
      <c r="F1487" s="177"/>
      <c r="G1487" s="477" t="s">
        <v>445</v>
      </c>
      <c r="H1487" s="511">
        <v>100</v>
      </c>
      <c r="I1487" s="504">
        <f t="shared" si="145"/>
        <v>100</v>
      </c>
      <c r="J1487" s="258"/>
      <c r="K1487" s="177"/>
      <c r="L1487" s="198"/>
      <c r="M1487" s="198"/>
      <c r="N1487" s="177"/>
      <c r="O1487" s="175"/>
      <c r="P1487" s="175"/>
      <c r="Q1487" s="175"/>
      <c r="R1487" s="175"/>
      <c r="S1487" s="175"/>
      <c r="T1487" s="175"/>
      <c r="U1487" s="175"/>
      <c r="V1487" s="175"/>
      <c r="W1487" s="175"/>
      <c r="X1487" s="175"/>
      <c r="Y1487" s="175"/>
      <c r="Z1487" s="175"/>
      <c r="AA1487" s="175"/>
      <c r="AB1487" s="175"/>
      <c r="AC1487" s="175"/>
      <c r="AD1487" s="175"/>
      <c r="AE1487" s="175"/>
      <c r="AF1487" s="175"/>
      <c r="AG1487" s="175"/>
      <c r="AH1487" s="175"/>
      <c r="AI1487" s="175"/>
      <c r="AJ1487" s="175"/>
      <c r="AK1487" s="175"/>
      <c r="AL1487" s="175"/>
      <c r="AM1487" s="175"/>
      <c r="AN1487" s="175"/>
      <c r="AO1487" s="175"/>
      <c r="AP1487" s="175"/>
      <c r="AQ1487" s="175"/>
      <c r="AR1487" s="175"/>
      <c r="AS1487" s="175"/>
      <c r="AT1487" s="175"/>
      <c r="AU1487" s="175"/>
      <c r="AV1487" s="175"/>
      <c r="AW1487" s="175"/>
      <c r="AX1487" s="175"/>
      <c r="AY1487" s="175"/>
      <c r="AZ1487" s="175"/>
      <c r="BA1487" s="175"/>
      <c r="BB1487" s="175"/>
      <c r="BC1487" s="175"/>
      <c r="BD1487" s="175"/>
      <c r="BE1487" s="175"/>
      <c r="BF1487" s="175"/>
      <c r="BG1487" s="175"/>
      <c r="BH1487" s="361">
        <v>100</v>
      </c>
      <c r="BI1487" s="175"/>
    </row>
    <row r="1488" spans="1:61" s="78" customFormat="1" ht="21.75" customHeight="1">
      <c r="A1488" s="176" t="s">
        <v>57</v>
      </c>
      <c r="B1488" s="177"/>
      <c r="C1488" s="177"/>
      <c r="D1488" s="178" t="s">
        <v>434</v>
      </c>
      <c r="E1488" s="177"/>
      <c r="F1488" s="177"/>
      <c r="G1488" s="476"/>
      <c r="H1488" s="504">
        <f>SUM(H1473:H1487)</f>
        <v>1000</v>
      </c>
      <c r="I1488" s="504">
        <f>SUM(I1473:I1487)</f>
        <v>1000</v>
      </c>
      <c r="J1488" s="258"/>
      <c r="K1488" s="177"/>
      <c r="L1488" s="177"/>
      <c r="M1488" s="177"/>
      <c r="N1488" s="177"/>
      <c r="O1488" s="175"/>
      <c r="P1488" s="175"/>
      <c r="Q1488" s="175"/>
      <c r="R1488" s="175"/>
      <c r="S1488" s="175"/>
      <c r="T1488" s="175"/>
      <c r="U1488" s="175"/>
      <c r="V1488" s="175"/>
      <c r="W1488" s="175"/>
      <c r="X1488" s="175"/>
      <c r="Y1488" s="175"/>
      <c r="Z1488" s="175"/>
      <c r="AA1488" s="175"/>
      <c r="AB1488" s="175"/>
      <c r="AC1488" s="175"/>
      <c r="AD1488" s="175"/>
      <c r="AE1488" s="175"/>
      <c r="AF1488" s="175"/>
      <c r="AG1488" s="175"/>
      <c r="AH1488" s="175"/>
      <c r="AI1488" s="175"/>
      <c r="AJ1488" s="175"/>
      <c r="AK1488" s="175"/>
      <c r="AL1488" s="175"/>
      <c r="AM1488" s="175"/>
      <c r="AN1488" s="175"/>
      <c r="AO1488" s="175"/>
      <c r="AP1488" s="175"/>
      <c r="AQ1488" s="175"/>
      <c r="AR1488" s="175"/>
      <c r="AS1488" s="175"/>
      <c r="AT1488" s="175"/>
      <c r="AU1488" s="175"/>
      <c r="AV1488" s="175"/>
      <c r="AW1488" s="175"/>
      <c r="AX1488" s="175"/>
      <c r="AY1488" s="175"/>
      <c r="AZ1488" s="175"/>
      <c r="BA1488" s="175"/>
      <c r="BB1488" s="175"/>
      <c r="BC1488" s="175"/>
      <c r="BD1488" s="175"/>
      <c r="BE1488" s="175"/>
      <c r="BF1488" s="175"/>
      <c r="BG1488" s="175"/>
      <c r="BH1488" s="175"/>
      <c r="BI1488" s="175"/>
    </row>
    <row r="1489" spans="1:62" s="78" customFormat="1" ht="21.75" customHeight="1">
      <c r="A1489" s="176" t="s">
        <v>57</v>
      </c>
      <c r="B1489" s="364" t="s">
        <v>338</v>
      </c>
      <c r="C1489" s="364" t="s">
        <v>417</v>
      </c>
      <c r="D1489" s="178" t="s">
        <v>434</v>
      </c>
      <c r="E1489" s="177"/>
      <c r="F1489" s="177"/>
      <c r="G1489" s="460" t="s">
        <v>447</v>
      </c>
      <c r="H1489" s="505">
        <v>25</v>
      </c>
      <c r="I1489" s="504">
        <f t="shared" ref="I1489:I1499" si="146">SUM(O1489:BQ1489)</f>
        <v>25</v>
      </c>
      <c r="J1489" s="258"/>
      <c r="K1489" s="177"/>
      <c r="L1489" s="177"/>
      <c r="M1489" s="198">
        <v>44967</v>
      </c>
      <c r="N1489" s="177" t="s">
        <v>45</v>
      </c>
      <c r="O1489" s="175"/>
      <c r="P1489" s="175"/>
      <c r="Q1489" s="175"/>
      <c r="R1489" s="175"/>
      <c r="S1489" s="175"/>
      <c r="T1489" s="175"/>
      <c r="U1489" s="175"/>
      <c r="V1489" s="175"/>
      <c r="W1489" s="175"/>
      <c r="X1489" s="175"/>
      <c r="Y1489" s="175"/>
      <c r="Z1489" s="175"/>
      <c r="AA1489" s="175"/>
      <c r="AB1489" s="175"/>
      <c r="AC1489" s="175"/>
      <c r="AD1489" s="175"/>
      <c r="AE1489" s="175"/>
      <c r="AF1489" s="175"/>
      <c r="AG1489" s="175"/>
      <c r="AH1489" s="175"/>
      <c r="AI1489" s="175"/>
      <c r="AJ1489" s="175"/>
      <c r="AK1489" s="175"/>
      <c r="AL1489" s="175"/>
      <c r="AM1489" s="175"/>
      <c r="AN1489" s="175"/>
      <c r="AO1489" s="175"/>
      <c r="AP1489" s="175"/>
      <c r="AQ1489" s="175"/>
      <c r="AR1489" s="175"/>
      <c r="AS1489" s="175"/>
      <c r="AT1489" s="175"/>
      <c r="AU1489" s="175"/>
      <c r="AV1489" s="175"/>
      <c r="AW1489" s="175"/>
      <c r="AX1489" s="175"/>
      <c r="AY1489" s="175"/>
      <c r="AZ1489" s="175"/>
      <c r="BA1489" s="175"/>
      <c r="BB1489" s="175"/>
      <c r="BC1489" s="175"/>
      <c r="BD1489" s="175"/>
      <c r="BE1489" s="175"/>
      <c r="BF1489" s="175"/>
      <c r="BH1489" s="175"/>
      <c r="BJ1489" s="365">
        <v>25</v>
      </c>
    </row>
    <row r="1490" spans="1:62" s="78" customFormat="1" ht="21.75" customHeight="1">
      <c r="A1490" s="176" t="s">
        <v>57</v>
      </c>
      <c r="B1490" s="364" t="s">
        <v>313</v>
      </c>
      <c r="C1490" s="364" t="s">
        <v>419</v>
      </c>
      <c r="D1490" s="178" t="s">
        <v>434</v>
      </c>
      <c r="E1490" s="177"/>
      <c r="F1490" s="177"/>
      <c r="G1490" s="460" t="s">
        <v>447</v>
      </c>
      <c r="H1490" s="505">
        <v>20</v>
      </c>
      <c r="I1490" s="504">
        <f t="shared" si="146"/>
        <v>20</v>
      </c>
      <c r="J1490" s="258"/>
      <c r="K1490" s="177"/>
      <c r="L1490" s="177"/>
      <c r="M1490" s="198">
        <v>44967</v>
      </c>
      <c r="N1490" s="177" t="s">
        <v>45</v>
      </c>
      <c r="O1490" s="175"/>
      <c r="P1490" s="175"/>
      <c r="Q1490" s="175"/>
      <c r="R1490" s="175"/>
      <c r="S1490" s="175"/>
      <c r="T1490" s="175"/>
      <c r="U1490" s="175"/>
      <c r="V1490" s="175"/>
      <c r="W1490" s="175"/>
      <c r="X1490" s="175"/>
      <c r="Y1490" s="175"/>
      <c r="Z1490" s="175"/>
      <c r="AA1490" s="175"/>
      <c r="AB1490" s="175"/>
      <c r="AC1490" s="175"/>
      <c r="AD1490" s="175"/>
      <c r="AE1490" s="175"/>
      <c r="AF1490" s="175"/>
      <c r="AG1490" s="175"/>
      <c r="AH1490" s="175"/>
      <c r="AI1490" s="175"/>
      <c r="AJ1490" s="175"/>
      <c r="AK1490" s="175"/>
      <c r="AL1490" s="175"/>
      <c r="AM1490" s="175"/>
      <c r="AN1490" s="175"/>
      <c r="AO1490" s="175"/>
      <c r="AP1490" s="175"/>
      <c r="AQ1490" s="175"/>
      <c r="AR1490" s="175"/>
      <c r="AS1490" s="175"/>
      <c r="AT1490" s="175"/>
      <c r="AU1490" s="175"/>
      <c r="AV1490" s="175"/>
      <c r="AW1490" s="175"/>
      <c r="AX1490" s="175"/>
      <c r="AY1490" s="175"/>
      <c r="AZ1490" s="175"/>
      <c r="BA1490" s="175"/>
      <c r="BB1490" s="175"/>
      <c r="BC1490" s="175"/>
      <c r="BD1490" s="175"/>
      <c r="BE1490" s="175"/>
      <c r="BF1490" s="175"/>
      <c r="BH1490" s="175"/>
      <c r="BJ1490" s="365">
        <v>20</v>
      </c>
    </row>
    <row r="1491" spans="1:62" s="78" customFormat="1" ht="21.75" customHeight="1">
      <c r="A1491" s="176" t="s">
        <v>57</v>
      </c>
      <c r="B1491" s="364" t="s">
        <v>318</v>
      </c>
      <c r="C1491" s="364" t="s">
        <v>420</v>
      </c>
      <c r="D1491" s="178" t="s">
        <v>434</v>
      </c>
      <c r="E1491" s="177"/>
      <c r="F1491" s="177"/>
      <c r="G1491" s="460" t="s">
        <v>447</v>
      </c>
      <c r="H1491" s="505">
        <v>15</v>
      </c>
      <c r="I1491" s="504">
        <f t="shared" si="146"/>
        <v>15</v>
      </c>
      <c r="J1491" s="258"/>
      <c r="K1491" s="177"/>
      <c r="L1491" s="177"/>
      <c r="M1491" s="198">
        <v>44967</v>
      </c>
      <c r="N1491" s="177" t="s">
        <v>45</v>
      </c>
      <c r="O1491" s="175"/>
      <c r="P1491" s="175"/>
      <c r="Q1491" s="175"/>
      <c r="R1491" s="175"/>
      <c r="S1491" s="175"/>
      <c r="T1491" s="175"/>
      <c r="U1491" s="175"/>
      <c r="V1491" s="175"/>
      <c r="W1491" s="175"/>
      <c r="X1491" s="175"/>
      <c r="Y1491" s="175"/>
      <c r="Z1491" s="175"/>
      <c r="AA1491" s="175"/>
      <c r="AB1491" s="175"/>
      <c r="AC1491" s="175"/>
      <c r="AD1491" s="175"/>
      <c r="AE1491" s="175"/>
      <c r="AF1491" s="175"/>
      <c r="AG1491" s="175"/>
      <c r="AH1491" s="175"/>
      <c r="AI1491" s="175"/>
      <c r="AJ1491" s="175"/>
      <c r="AK1491" s="175"/>
      <c r="AL1491" s="175"/>
      <c r="AM1491" s="175"/>
      <c r="AN1491" s="175"/>
      <c r="AO1491" s="175"/>
      <c r="AP1491" s="175"/>
      <c r="AQ1491" s="175"/>
      <c r="AR1491" s="175"/>
      <c r="AS1491" s="175"/>
      <c r="AT1491" s="175"/>
      <c r="AU1491" s="175"/>
      <c r="AV1491" s="175"/>
      <c r="AW1491" s="175"/>
      <c r="AX1491" s="175"/>
      <c r="AY1491" s="175"/>
      <c r="AZ1491" s="175"/>
      <c r="BA1491" s="175"/>
      <c r="BB1491" s="175"/>
      <c r="BC1491" s="175"/>
      <c r="BD1491" s="175"/>
      <c r="BE1491" s="175"/>
      <c r="BF1491" s="175"/>
      <c r="BH1491" s="175"/>
      <c r="BJ1491" s="365">
        <v>15</v>
      </c>
    </row>
    <row r="1492" spans="1:62" s="78" customFormat="1" ht="21.75" customHeight="1">
      <c r="A1492" s="176" t="s">
        <v>57</v>
      </c>
      <c r="B1492" s="364" t="s">
        <v>320</v>
      </c>
      <c r="C1492" s="364" t="s">
        <v>421</v>
      </c>
      <c r="D1492" s="178" t="s">
        <v>434</v>
      </c>
      <c r="E1492" s="177"/>
      <c r="F1492" s="177"/>
      <c r="G1492" s="460" t="s">
        <v>447</v>
      </c>
      <c r="H1492" s="505">
        <v>15</v>
      </c>
      <c r="I1492" s="504">
        <f t="shared" si="146"/>
        <v>15</v>
      </c>
      <c r="J1492" s="258"/>
      <c r="K1492" s="177"/>
      <c r="L1492" s="177"/>
      <c r="M1492" s="198">
        <v>44967</v>
      </c>
      <c r="N1492" s="177" t="s">
        <v>45</v>
      </c>
      <c r="O1492" s="175"/>
      <c r="P1492" s="175"/>
      <c r="Q1492" s="175"/>
      <c r="R1492" s="175"/>
      <c r="S1492" s="175"/>
      <c r="T1492" s="175"/>
      <c r="U1492" s="175"/>
      <c r="V1492" s="175"/>
      <c r="W1492" s="175"/>
      <c r="X1492" s="175"/>
      <c r="Y1492" s="175"/>
      <c r="Z1492" s="175"/>
      <c r="AA1492" s="175"/>
      <c r="AB1492" s="175"/>
      <c r="AC1492" s="175"/>
      <c r="AD1492" s="175"/>
      <c r="AE1492" s="175"/>
      <c r="AF1492" s="175"/>
      <c r="AG1492" s="175"/>
      <c r="AH1492" s="175"/>
      <c r="AI1492" s="175"/>
      <c r="AJ1492" s="175"/>
      <c r="AK1492" s="175"/>
      <c r="AL1492" s="175"/>
      <c r="AM1492" s="175"/>
      <c r="AN1492" s="175"/>
      <c r="AO1492" s="175"/>
      <c r="AP1492" s="175"/>
      <c r="AQ1492" s="175"/>
      <c r="AR1492" s="175"/>
      <c r="AS1492" s="175"/>
      <c r="AT1492" s="175"/>
      <c r="AU1492" s="175"/>
      <c r="AV1492" s="175"/>
      <c r="AW1492" s="175"/>
      <c r="AX1492" s="175"/>
      <c r="AY1492" s="175"/>
      <c r="AZ1492" s="175"/>
      <c r="BA1492" s="175"/>
      <c r="BB1492" s="175"/>
      <c r="BC1492" s="175"/>
      <c r="BD1492" s="175"/>
      <c r="BE1492" s="175"/>
      <c r="BF1492" s="175"/>
      <c r="BH1492" s="175"/>
      <c r="BJ1492" s="365">
        <v>15</v>
      </c>
    </row>
    <row r="1493" spans="1:62" s="78" customFormat="1" ht="21.75" customHeight="1">
      <c r="A1493" s="176" t="s">
        <v>57</v>
      </c>
      <c r="B1493" s="364" t="s">
        <v>58</v>
      </c>
      <c r="C1493" s="364" t="s">
        <v>422</v>
      </c>
      <c r="D1493" s="178" t="s">
        <v>434</v>
      </c>
      <c r="E1493" s="177"/>
      <c r="F1493" s="177"/>
      <c r="G1493" s="460" t="s">
        <v>447</v>
      </c>
      <c r="H1493" s="505">
        <v>50</v>
      </c>
      <c r="I1493" s="504">
        <f t="shared" si="146"/>
        <v>50</v>
      </c>
      <c r="J1493" s="258"/>
      <c r="K1493" s="177"/>
      <c r="L1493" s="177"/>
      <c r="M1493" s="198">
        <v>44967</v>
      </c>
      <c r="N1493" s="177" t="s">
        <v>45</v>
      </c>
      <c r="O1493" s="175"/>
      <c r="P1493" s="175"/>
      <c r="Q1493" s="175"/>
      <c r="R1493" s="175"/>
      <c r="S1493" s="175"/>
      <c r="T1493" s="175"/>
      <c r="U1493" s="175"/>
      <c r="V1493" s="175"/>
      <c r="W1493" s="175"/>
      <c r="X1493" s="175"/>
      <c r="Y1493" s="175"/>
      <c r="Z1493" s="175"/>
      <c r="AA1493" s="175"/>
      <c r="AB1493" s="175"/>
      <c r="AC1493" s="175"/>
      <c r="AD1493" s="175"/>
      <c r="AE1493" s="175"/>
      <c r="AF1493" s="175"/>
      <c r="AG1493" s="175"/>
      <c r="AH1493" s="175"/>
      <c r="AI1493" s="175"/>
      <c r="AJ1493" s="175"/>
      <c r="AK1493" s="175"/>
      <c r="AL1493" s="175"/>
      <c r="AM1493" s="175"/>
      <c r="AN1493" s="175"/>
      <c r="AO1493" s="175"/>
      <c r="AP1493" s="175"/>
      <c r="AQ1493" s="175"/>
      <c r="AR1493" s="175"/>
      <c r="AS1493" s="175"/>
      <c r="AT1493" s="175"/>
      <c r="AU1493" s="175"/>
      <c r="AV1493" s="175"/>
      <c r="AW1493" s="175"/>
      <c r="AX1493" s="175"/>
      <c r="AY1493" s="175"/>
      <c r="AZ1493" s="175"/>
      <c r="BA1493" s="175"/>
      <c r="BB1493" s="175"/>
      <c r="BC1493" s="175"/>
      <c r="BD1493" s="175"/>
      <c r="BE1493" s="175"/>
      <c r="BF1493" s="175"/>
      <c r="BH1493" s="175"/>
      <c r="BJ1493" s="365">
        <v>50</v>
      </c>
    </row>
    <row r="1494" spans="1:62" s="78" customFormat="1" ht="21.75" customHeight="1">
      <c r="A1494" s="176" t="s">
        <v>57</v>
      </c>
      <c r="B1494" s="364" t="s">
        <v>340</v>
      </c>
      <c r="C1494" s="364" t="s">
        <v>423</v>
      </c>
      <c r="D1494" s="178" t="s">
        <v>434</v>
      </c>
      <c r="E1494" s="177"/>
      <c r="F1494" s="177"/>
      <c r="G1494" s="460" t="s">
        <v>447</v>
      </c>
      <c r="H1494" s="505">
        <v>40</v>
      </c>
      <c r="I1494" s="504">
        <f t="shared" si="146"/>
        <v>40</v>
      </c>
      <c r="J1494" s="258"/>
      <c r="K1494" s="177"/>
      <c r="L1494" s="177"/>
      <c r="M1494" s="198">
        <v>44967</v>
      </c>
      <c r="N1494" s="177" t="s">
        <v>45</v>
      </c>
      <c r="O1494" s="175"/>
      <c r="P1494" s="175"/>
      <c r="Q1494" s="175"/>
      <c r="R1494" s="175"/>
      <c r="S1494" s="175"/>
      <c r="T1494" s="175"/>
      <c r="U1494" s="175"/>
      <c r="V1494" s="175"/>
      <c r="W1494" s="175"/>
      <c r="X1494" s="175"/>
      <c r="Y1494" s="175"/>
      <c r="Z1494" s="175"/>
      <c r="AA1494" s="175"/>
      <c r="AB1494" s="175"/>
      <c r="AC1494" s="175"/>
      <c r="AD1494" s="175"/>
      <c r="AE1494" s="175"/>
      <c r="AF1494" s="175"/>
      <c r="AG1494" s="175"/>
      <c r="AH1494" s="175"/>
      <c r="AI1494" s="175"/>
      <c r="AJ1494" s="175"/>
      <c r="AK1494" s="175"/>
      <c r="AL1494" s="175"/>
      <c r="AM1494" s="175"/>
      <c r="AN1494" s="175"/>
      <c r="AO1494" s="175"/>
      <c r="AP1494" s="175"/>
      <c r="AQ1494" s="175"/>
      <c r="AR1494" s="175"/>
      <c r="AS1494" s="175"/>
      <c r="AT1494" s="175"/>
      <c r="AU1494" s="175"/>
      <c r="AV1494" s="175"/>
      <c r="AW1494" s="175"/>
      <c r="AX1494" s="175"/>
      <c r="AY1494" s="175"/>
      <c r="AZ1494" s="175"/>
      <c r="BA1494" s="175"/>
      <c r="BB1494" s="175"/>
      <c r="BC1494" s="175"/>
      <c r="BD1494" s="175"/>
      <c r="BE1494" s="175"/>
      <c r="BF1494" s="175"/>
      <c r="BH1494" s="175"/>
      <c r="BJ1494" s="365">
        <v>40</v>
      </c>
    </row>
    <row r="1495" spans="1:62" s="78" customFormat="1" ht="21.75" customHeight="1">
      <c r="A1495" s="176" t="s">
        <v>57</v>
      </c>
      <c r="B1495" s="364" t="s">
        <v>332</v>
      </c>
      <c r="C1495" s="364" t="s">
        <v>424</v>
      </c>
      <c r="D1495" s="178" t="s">
        <v>434</v>
      </c>
      <c r="E1495" s="177"/>
      <c r="F1495" s="177"/>
      <c r="G1495" s="460" t="s">
        <v>447</v>
      </c>
      <c r="H1495" s="505">
        <v>5</v>
      </c>
      <c r="I1495" s="504">
        <f t="shared" si="146"/>
        <v>5</v>
      </c>
      <c r="J1495" s="258"/>
      <c r="K1495" s="177"/>
      <c r="L1495" s="177"/>
      <c r="M1495" s="198">
        <v>44967</v>
      </c>
      <c r="N1495" s="177" t="s">
        <v>45</v>
      </c>
      <c r="O1495" s="175"/>
      <c r="P1495" s="175"/>
      <c r="Q1495" s="175"/>
      <c r="R1495" s="175"/>
      <c r="S1495" s="175"/>
      <c r="T1495" s="175"/>
      <c r="U1495" s="175"/>
      <c r="V1495" s="175"/>
      <c r="W1495" s="175"/>
      <c r="X1495" s="175"/>
      <c r="Y1495" s="175"/>
      <c r="Z1495" s="175"/>
      <c r="AA1495" s="175"/>
      <c r="AB1495" s="175"/>
      <c r="AC1495" s="175"/>
      <c r="AD1495" s="175"/>
      <c r="AE1495" s="175"/>
      <c r="AF1495" s="175"/>
      <c r="AG1495" s="175"/>
      <c r="AH1495" s="175"/>
      <c r="AI1495" s="175"/>
      <c r="AJ1495" s="175"/>
      <c r="AK1495" s="175"/>
      <c r="AL1495" s="175"/>
      <c r="AM1495" s="175"/>
      <c r="AN1495" s="175"/>
      <c r="AO1495" s="175"/>
      <c r="AP1495" s="175"/>
      <c r="AQ1495" s="175"/>
      <c r="AR1495" s="175"/>
      <c r="AS1495" s="175"/>
      <c r="AT1495" s="175"/>
      <c r="AU1495" s="175"/>
      <c r="AV1495" s="175"/>
      <c r="AW1495" s="175"/>
      <c r="AX1495" s="175"/>
      <c r="AY1495" s="175"/>
      <c r="AZ1495" s="175"/>
      <c r="BA1495" s="175"/>
      <c r="BB1495" s="175"/>
      <c r="BC1495" s="175"/>
      <c r="BD1495" s="175"/>
      <c r="BE1495" s="175"/>
      <c r="BF1495" s="175"/>
      <c r="BH1495" s="175"/>
      <c r="BJ1495" s="365">
        <v>5</v>
      </c>
    </row>
    <row r="1496" spans="1:62" s="78" customFormat="1" ht="21.75" customHeight="1">
      <c r="A1496" s="176" t="s">
        <v>57</v>
      </c>
      <c r="B1496" s="364" t="s">
        <v>328</v>
      </c>
      <c r="C1496" s="364" t="s">
        <v>425</v>
      </c>
      <c r="D1496" s="178" t="s">
        <v>434</v>
      </c>
      <c r="E1496" s="177"/>
      <c r="F1496" s="177"/>
      <c r="G1496" s="460" t="s">
        <v>447</v>
      </c>
      <c r="H1496" s="505">
        <v>5</v>
      </c>
      <c r="I1496" s="504">
        <f t="shared" si="146"/>
        <v>5</v>
      </c>
      <c r="J1496" s="258"/>
      <c r="K1496" s="177"/>
      <c r="L1496" s="177"/>
      <c r="M1496" s="198">
        <v>44967</v>
      </c>
      <c r="N1496" s="177" t="s">
        <v>45</v>
      </c>
      <c r="O1496" s="175"/>
      <c r="P1496" s="175"/>
      <c r="Q1496" s="175"/>
      <c r="R1496" s="175"/>
      <c r="S1496" s="175"/>
      <c r="T1496" s="175"/>
      <c r="U1496" s="175"/>
      <c r="V1496" s="175"/>
      <c r="W1496" s="175"/>
      <c r="X1496" s="175"/>
      <c r="Y1496" s="175"/>
      <c r="Z1496" s="175"/>
      <c r="AA1496" s="175"/>
      <c r="AB1496" s="175"/>
      <c r="AC1496" s="175"/>
      <c r="AD1496" s="175"/>
      <c r="AE1496" s="175"/>
      <c r="AF1496" s="175"/>
      <c r="AG1496" s="175"/>
      <c r="AH1496" s="175"/>
      <c r="AI1496" s="175"/>
      <c r="AJ1496" s="175"/>
      <c r="AK1496" s="175"/>
      <c r="AL1496" s="175"/>
      <c r="AM1496" s="175"/>
      <c r="AN1496" s="175"/>
      <c r="AO1496" s="175"/>
      <c r="AP1496" s="175"/>
      <c r="AQ1496" s="175"/>
      <c r="AR1496" s="175"/>
      <c r="AS1496" s="175"/>
      <c r="AT1496" s="175"/>
      <c r="AU1496" s="175"/>
      <c r="AV1496" s="175"/>
      <c r="AW1496" s="175"/>
      <c r="AX1496" s="175"/>
      <c r="AY1496" s="175"/>
      <c r="AZ1496" s="175"/>
      <c r="BA1496" s="175"/>
      <c r="BB1496" s="175"/>
      <c r="BC1496" s="175"/>
      <c r="BD1496" s="175"/>
      <c r="BE1496" s="175"/>
      <c r="BF1496" s="175"/>
      <c r="BH1496" s="175"/>
      <c r="BJ1496" s="365">
        <v>5</v>
      </c>
    </row>
    <row r="1497" spans="1:62" s="78" customFormat="1" ht="21.75" customHeight="1">
      <c r="A1497" s="176" t="s">
        <v>57</v>
      </c>
      <c r="B1497" s="364" t="s">
        <v>345</v>
      </c>
      <c r="C1497" s="364" t="s">
        <v>426</v>
      </c>
      <c r="D1497" s="178" t="s">
        <v>434</v>
      </c>
      <c r="E1497" s="177"/>
      <c r="F1497" s="177"/>
      <c r="G1497" s="460" t="s">
        <v>447</v>
      </c>
      <c r="H1497" s="505">
        <v>5</v>
      </c>
      <c r="I1497" s="504">
        <f t="shared" si="146"/>
        <v>5</v>
      </c>
      <c r="J1497" s="258"/>
      <c r="K1497" s="177"/>
      <c r="L1497" s="177"/>
      <c r="M1497" s="198">
        <v>44967</v>
      </c>
      <c r="N1497" s="177" t="s">
        <v>45</v>
      </c>
      <c r="O1497" s="175"/>
      <c r="P1497" s="175"/>
      <c r="Q1497" s="175"/>
      <c r="R1497" s="175"/>
      <c r="S1497" s="175"/>
      <c r="T1497" s="175"/>
      <c r="U1497" s="175"/>
      <c r="V1497" s="175"/>
      <c r="W1497" s="175"/>
      <c r="X1497" s="175"/>
      <c r="Y1497" s="175"/>
      <c r="Z1497" s="175"/>
      <c r="AA1497" s="175"/>
      <c r="AB1497" s="175"/>
      <c r="AC1497" s="175"/>
      <c r="AD1497" s="175"/>
      <c r="AE1497" s="175"/>
      <c r="AF1497" s="175"/>
      <c r="AG1497" s="175"/>
      <c r="AH1497" s="175"/>
      <c r="AI1497" s="175"/>
      <c r="AJ1497" s="175"/>
      <c r="AK1497" s="175"/>
      <c r="AL1497" s="175"/>
      <c r="AM1497" s="175"/>
      <c r="AN1497" s="175"/>
      <c r="AO1497" s="175"/>
      <c r="AP1497" s="175"/>
      <c r="AQ1497" s="175"/>
      <c r="AR1497" s="175"/>
      <c r="AS1497" s="175"/>
      <c r="AT1497" s="175"/>
      <c r="AU1497" s="175"/>
      <c r="AV1497" s="175"/>
      <c r="AW1497" s="175"/>
      <c r="AX1497" s="175"/>
      <c r="AY1497" s="175"/>
      <c r="AZ1497" s="175"/>
      <c r="BA1497" s="175"/>
      <c r="BB1497" s="175"/>
      <c r="BC1497" s="175"/>
      <c r="BD1497" s="175"/>
      <c r="BE1497" s="175"/>
      <c r="BF1497" s="175"/>
      <c r="BH1497" s="175"/>
      <c r="BJ1497" s="365">
        <v>5</v>
      </c>
    </row>
    <row r="1498" spans="1:62" s="78" customFormat="1" ht="21.75" customHeight="1">
      <c r="A1498" s="176" t="s">
        <v>57</v>
      </c>
      <c r="B1498" s="364" t="s">
        <v>356</v>
      </c>
      <c r="C1498" s="364" t="s">
        <v>427</v>
      </c>
      <c r="D1498" s="178" t="s">
        <v>434</v>
      </c>
      <c r="E1498" s="177"/>
      <c r="F1498" s="177"/>
      <c r="G1498" s="460" t="s">
        <v>447</v>
      </c>
      <c r="H1498" s="505">
        <v>5</v>
      </c>
      <c r="I1498" s="504">
        <f t="shared" si="146"/>
        <v>5</v>
      </c>
      <c r="J1498" s="258"/>
      <c r="K1498" s="177"/>
      <c r="L1498" s="177"/>
      <c r="M1498" s="198">
        <v>44967</v>
      </c>
      <c r="N1498" s="177" t="s">
        <v>45</v>
      </c>
      <c r="O1498" s="175"/>
      <c r="P1498" s="175"/>
      <c r="Q1498" s="175"/>
      <c r="R1498" s="175"/>
      <c r="S1498" s="175"/>
      <c r="T1498" s="175"/>
      <c r="U1498" s="175"/>
      <c r="V1498" s="175"/>
      <c r="W1498" s="175"/>
      <c r="X1498" s="175"/>
      <c r="Y1498" s="175"/>
      <c r="Z1498" s="175"/>
      <c r="AA1498" s="175"/>
      <c r="AB1498" s="175"/>
      <c r="AC1498" s="175"/>
      <c r="AD1498" s="175"/>
      <c r="AE1498" s="175"/>
      <c r="AF1498" s="175"/>
      <c r="AG1498" s="175"/>
      <c r="AH1498" s="175"/>
      <c r="AI1498" s="175"/>
      <c r="AJ1498" s="175"/>
      <c r="AK1498" s="175"/>
      <c r="AL1498" s="175"/>
      <c r="AM1498" s="175"/>
      <c r="AN1498" s="175"/>
      <c r="AO1498" s="175"/>
      <c r="AP1498" s="175"/>
      <c r="AQ1498" s="175"/>
      <c r="AR1498" s="175"/>
      <c r="AS1498" s="175"/>
      <c r="AT1498" s="175"/>
      <c r="AU1498" s="175"/>
      <c r="AV1498" s="175"/>
      <c r="AW1498" s="175"/>
      <c r="AX1498" s="175"/>
      <c r="AY1498" s="175"/>
      <c r="AZ1498" s="175"/>
      <c r="BA1498" s="175"/>
      <c r="BB1498" s="175"/>
      <c r="BC1498" s="175"/>
      <c r="BD1498" s="175"/>
      <c r="BE1498" s="175"/>
      <c r="BF1498" s="175"/>
      <c r="BH1498" s="175"/>
      <c r="BJ1498" s="365">
        <v>5</v>
      </c>
    </row>
    <row r="1499" spans="1:62" s="78" customFormat="1" ht="21.75" customHeight="1">
      <c r="A1499" s="176" t="s">
        <v>57</v>
      </c>
      <c r="B1499" s="364" t="s">
        <v>316</v>
      </c>
      <c r="C1499" s="364" t="s">
        <v>428</v>
      </c>
      <c r="D1499" s="178" t="s">
        <v>434</v>
      </c>
      <c r="E1499" s="177"/>
      <c r="F1499" s="177"/>
      <c r="G1499" s="460" t="s">
        <v>447</v>
      </c>
      <c r="H1499" s="505">
        <v>5</v>
      </c>
      <c r="I1499" s="504">
        <f t="shared" si="146"/>
        <v>5</v>
      </c>
      <c r="J1499" s="258"/>
      <c r="K1499" s="177"/>
      <c r="L1499" s="177"/>
      <c r="M1499" s="198">
        <v>44967</v>
      </c>
      <c r="N1499" s="177" t="s">
        <v>45</v>
      </c>
      <c r="O1499" s="175"/>
      <c r="P1499" s="175"/>
      <c r="Q1499" s="175"/>
      <c r="R1499" s="175"/>
      <c r="S1499" s="175"/>
      <c r="T1499" s="175"/>
      <c r="U1499" s="175"/>
      <c r="V1499" s="175"/>
      <c r="W1499" s="175"/>
      <c r="X1499" s="175"/>
      <c r="Y1499" s="175"/>
      <c r="Z1499" s="175"/>
      <c r="AA1499" s="175"/>
      <c r="AB1499" s="175"/>
      <c r="AC1499" s="175"/>
      <c r="AD1499" s="175"/>
      <c r="AE1499" s="175"/>
      <c r="AF1499" s="175"/>
      <c r="AG1499" s="175"/>
      <c r="AH1499" s="175"/>
      <c r="AI1499" s="175"/>
      <c r="AJ1499" s="175"/>
      <c r="AK1499" s="175"/>
      <c r="AL1499" s="175"/>
      <c r="AM1499" s="175"/>
      <c r="AN1499" s="175"/>
      <c r="AO1499" s="175"/>
      <c r="AP1499" s="175"/>
      <c r="AQ1499" s="175"/>
      <c r="AR1499" s="175"/>
      <c r="AS1499" s="175"/>
      <c r="AT1499" s="175"/>
      <c r="AU1499" s="175"/>
      <c r="AV1499" s="175"/>
      <c r="AW1499" s="175"/>
      <c r="AX1499" s="175"/>
      <c r="AY1499" s="175"/>
      <c r="AZ1499" s="175"/>
      <c r="BA1499" s="175"/>
      <c r="BB1499" s="175"/>
      <c r="BC1499" s="175"/>
      <c r="BD1499" s="175"/>
      <c r="BE1499" s="175"/>
      <c r="BF1499" s="175"/>
      <c r="BH1499" s="175"/>
      <c r="BJ1499" s="365">
        <v>5</v>
      </c>
    </row>
    <row r="1500" spans="1:62" s="78" customFormat="1" ht="21.75" customHeight="1" thickBot="1">
      <c r="A1500" s="830" t="s">
        <v>57</v>
      </c>
      <c r="B1500" s="412"/>
      <c r="C1500" s="412"/>
      <c r="D1500" s="410" t="s">
        <v>434</v>
      </c>
      <c r="E1500" s="412"/>
      <c r="F1500" s="412"/>
      <c r="G1500" s="829"/>
      <c r="H1500" s="831">
        <f>SUM(H1489:H1499)</f>
        <v>190</v>
      </c>
      <c r="I1500" s="831">
        <f>SUM(I1489:I1499)</f>
        <v>190</v>
      </c>
      <c r="J1500" s="411"/>
      <c r="K1500" s="370"/>
      <c r="L1500" s="412"/>
      <c r="M1500" s="412"/>
      <c r="N1500" s="412"/>
    </row>
    <row r="1501" spans="1:62" s="78" customFormat="1" ht="21.75" customHeight="1">
      <c r="A1501" s="413" t="s">
        <v>57</v>
      </c>
      <c r="B1501" s="414" t="s">
        <v>338</v>
      </c>
      <c r="C1501" s="414" t="s">
        <v>417</v>
      </c>
      <c r="D1501" s="415" t="s">
        <v>434</v>
      </c>
      <c r="E1501" s="416"/>
      <c r="F1501" s="416"/>
      <c r="G1501" s="470" t="s">
        <v>448</v>
      </c>
      <c r="H1501" s="510">
        <v>100</v>
      </c>
      <c r="I1501" s="504">
        <f t="shared" ref="I1501:I1515" si="147">SUM(O1501:BQ1501)</f>
        <v>100</v>
      </c>
      <c r="J1501" s="417"/>
      <c r="K1501" s="416"/>
      <c r="L1501" s="416"/>
      <c r="M1501" s="419">
        <v>44952</v>
      </c>
      <c r="N1501" s="177" t="s">
        <v>45</v>
      </c>
      <c r="O1501" s="418"/>
      <c r="P1501" s="418"/>
      <c r="Q1501" s="418"/>
      <c r="R1501" s="418"/>
      <c r="S1501" s="418"/>
      <c r="T1501" s="418"/>
      <c r="U1501" s="418"/>
      <c r="V1501" s="418"/>
      <c r="W1501" s="418"/>
      <c r="X1501" s="418"/>
      <c r="Y1501" s="418"/>
      <c r="Z1501" s="418"/>
      <c r="AA1501" s="418"/>
      <c r="AB1501" s="418"/>
      <c r="AC1501" s="418"/>
      <c r="AD1501" s="418"/>
      <c r="AE1501" s="418"/>
      <c r="AF1501" s="418"/>
      <c r="AG1501" s="418"/>
      <c r="AH1501" s="418"/>
      <c r="AI1501" s="418"/>
      <c r="AJ1501" s="418"/>
      <c r="AK1501" s="418"/>
      <c r="AL1501" s="418"/>
      <c r="AM1501" s="418"/>
      <c r="AN1501" s="418"/>
      <c r="AO1501" s="418"/>
      <c r="AP1501" s="418"/>
      <c r="AQ1501" s="418"/>
      <c r="AR1501" s="418"/>
      <c r="AS1501" s="418"/>
      <c r="AT1501" s="418"/>
      <c r="AU1501" s="418"/>
      <c r="BG1501" s="360">
        <v>100</v>
      </c>
    </row>
    <row r="1502" spans="1:62" s="78" customFormat="1" ht="21.75" customHeight="1">
      <c r="A1502" s="413" t="s">
        <v>57</v>
      </c>
      <c r="B1502" s="414" t="s">
        <v>313</v>
      </c>
      <c r="C1502" s="414" t="s">
        <v>419</v>
      </c>
      <c r="D1502" s="415" t="s">
        <v>434</v>
      </c>
      <c r="E1502" s="416"/>
      <c r="F1502" s="416"/>
      <c r="G1502" s="470" t="s">
        <v>448</v>
      </c>
      <c r="H1502" s="511">
        <v>100</v>
      </c>
      <c r="I1502" s="504">
        <f t="shared" si="147"/>
        <v>100</v>
      </c>
      <c r="J1502" s="417"/>
      <c r="K1502" s="416"/>
      <c r="L1502" s="416"/>
      <c r="M1502" s="419">
        <v>44952</v>
      </c>
      <c r="N1502" s="177" t="s">
        <v>45</v>
      </c>
      <c r="O1502" s="418"/>
      <c r="P1502" s="418"/>
      <c r="Q1502" s="418"/>
      <c r="R1502" s="418"/>
      <c r="S1502" s="418"/>
      <c r="T1502" s="418"/>
      <c r="U1502" s="418"/>
      <c r="V1502" s="418"/>
      <c r="W1502" s="418"/>
      <c r="X1502" s="418"/>
      <c r="Y1502" s="418"/>
      <c r="Z1502" s="418"/>
      <c r="AA1502" s="418"/>
      <c r="AB1502" s="418"/>
      <c r="AC1502" s="418"/>
      <c r="AD1502" s="418"/>
      <c r="AE1502" s="418"/>
      <c r="AF1502" s="418"/>
      <c r="AG1502" s="418"/>
      <c r="AH1502" s="418"/>
      <c r="AI1502" s="418"/>
      <c r="AJ1502" s="418"/>
      <c r="AK1502" s="418"/>
      <c r="AL1502" s="418"/>
      <c r="AM1502" s="418"/>
      <c r="AN1502" s="418"/>
      <c r="AO1502" s="418"/>
      <c r="AP1502" s="418"/>
      <c r="AQ1502" s="418"/>
      <c r="AR1502" s="418"/>
      <c r="AS1502" s="418"/>
      <c r="AT1502" s="418"/>
      <c r="AU1502" s="418"/>
      <c r="BG1502" s="361">
        <v>100</v>
      </c>
    </row>
    <row r="1503" spans="1:62" s="78" customFormat="1" ht="21.75" customHeight="1">
      <c r="A1503" s="413" t="s">
        <v>57</v>
      </c>
      <c r="B1503" s="414" t="s">
        <v>318</v>
      </c>
      <c r="C1503" s="414" t="s">
        <v>420</v>
      </c>
      <c r="D1503" s="415" t="s">
        <v>434</v>
      </c>
      <c r="E1503" s="416"/>
      <c r="F1503" s="416"/>
      <c r="G1503" s="470" t="s">
        <v>448</v>
      </c>
      <c r="H1503" s="511">
        <v>100</v>
      </c>
      <c r="I1503" s="504">
        <f t="shared" si="147"/>
        <v>100</v>
      </c>
      <c r="J1503" s="417"/>
      <c r="K1503" s="416"/>
      <c r="L1503" s="416"/>
      <c r="M1503" s="419">
        <v>44952</v>
      </c>
      <c r="N1503" s="177" t="s">
        <v>45</v>
      </c>
      <c r="O1503" s="418"/>
      <c r="P1503" s="418"/>
      <c r="Q1503" s="418"/>
      <c r="R1503" s="418"/>
      <c r="S1503" s="418"/>
      <c r="T1503" s="418"/>
      <c r="U1503" s="418"/>
      <c r="V1503" s="418"/>
      <c r="W1503" s="418"/>
      <c r="X1503" s="418"/>
      <c r="Y1503" s="418"/>
      <c r="Z1503" s="418"/>
      <c r="AA1503" s="418"/>
      <c r="AB1503" s="418"/>
      <c r="AC1503" s="418"/>
      <c r="AD1503" s="418"/>
      <c r="AE1503" s="418"/>
      <c r="AF1503" s="418"/>
      <c r="AG1503" s="418"/>
      <c r="AH1503" s="418"/>
      <c r="AI1503" s="418"/>
      <c r="AJ1503" s="418"/>
      <c r="AK1503" s="418"/>
      <c r="AL1503" s="418"/>
      <c r="AM1503" s="418"/>
      <c r="AN1503" s="418"/>
      <c r="AO1503" s="418"/>
      <c r="AP1503" s="418"/>
      <c r="AQ1503" s="418"/>
      <c r="AR1503" s="418"/>
      <c r="AS1503" s="418"/>
      <c r="AT1503" s="418"/>
      <c r="AU1503" s="418"/>
      <c r="BG1503" s="361">
        <v>100</v>
      </c>
    </row>
    <row r="1504" spans="1:62" s="78" customFormat="1" ht="21.75" customHeight="1">
      <c r="A1504" s="413" t="s">
        <v>57</v>
      </c>
      <c r="B1504" s="414" t="s">
        <v>320</v>
      </c>
      <c r="C1504" s="414" t="s">
        <v>421</v>
      </c>
      <c r="D1504" s="415" t="s">
        <v>434</v>
      </c>
      <c r="E1504" s="416"/>
      <c r="F1504" s="416"/>
      <c r="G1504" s="470" t="s">
        <v>448</v>
      </c>
      <c r="H1504" s="511">
        <v>100</v>
      </c>
      <c r="I1504" s="504">
        <f t="shared" si="147"/>
        <v>100</v>
      </c>
      <c r="J1504" s="417"/>
      <c r="K1504" s="416"/>
      <c r="L1504" s="416"/>
      <c r="M1504" s="419">
        <v>44952</v>
      </c>
      <c r="N1504" s="177" t="s">
        <v>45</v>
      </c>
      <c r="O1504" s="418"/>
      <c r="P1504" s="418"/>
      <c r="Q1504" s="418"/>
      <c r="R1504" s="418"/>
      <c r="S1504" s="418"/>
      <c r="T1504" s="418"/>
      <c r="U1504" s="418"/>
      <c r="V1504" s="418"/>
      <c r="W1504" s="418"/>
      <c r="X1504" s="418"/>
      <c r="Y1504" s="418"/>
      <c r="Z1504" s="418"/>
      <c r="AA1504" s="418"/>
      <c r="AB1504" s="418"/>
      <c r="AC1504" s="418"/>
      <c r="AD1504" s="418"/>
      <c r="AE1504" s="418"/>
      <c r="AF1504" s="418"/>
      <c r="AG1504" s="418"/>
      <c r="AH1504" s="418"/>
      <c r="AI1504" s="418"/>
      <c r="AJ1504" s="418"/>
      <c r="AK1504" s="418"/>
      <c r="AL1504" s="418"/>
      <c r="AM1504" s="418"/>
      <c r="AN1504" s="418"/>
      <c r="AO1504" s="418"/>
      <c r="AP1504" s="418"/>
      <c r="AQ1504" s="418"/>
      <c r="AR1504" s="418"/>
      <c r="AS1504" s="418"/>
      <c r="AT1504" s="418"/>
      <c r="AU1504" s="418"/>
      <c r="BG1504" s="361">
        <v>100</v>
      </c>
    </row>
    <row r="1505" spans="1:63" s="78" customFormat="1" ht="21.75" customHeight="1">
      <c r="A1505" s="413" t="s">
        <v>57</v>
      </c>
      <c r="B1505" s="414" t="s">
        <v>58</v>
      </c>
      <c r="C1505" s="414" t="s">
        <v>422</v>
      </c>
      <c r="D1505" s="415" t="s">
        <v>434</v>
      </c>
      <c r="E1505" s="416"/>
      <c r="F1505" s="416"/>
      <c r="G1505" s="470" t="s">
        <v>448</v>
      </c>
      <c r="H1505" s="511">
        <v>100</v>
      </c>
      <c r="I1505" s="504">
        <f t="shared" si="147"/>
        <v>100</v>
      </c>
      <c r="J1505" s="417"/>
      <c r="K1505" s="416"/>
      <c r="L1505" s="416"/>
      <c r="M1505" s="419">
        <v>44952</v>
      </c>
      <c r="N1505" s="177" t="s">
        <v>45</v>
      </c>
      <c r="O1505" s="418"/>
      <c r="P1505" s="418"/>
      <c r="Q1505" s="418"/>
      <c r="R1505" s="418"/>
      <c r="S1505" s="418"/>
      <c r="T1505" s="418"/>
      <c r="U1505" s="418"/>
      <c r="V1505" s="418"/>
      <c r="W1505" s="418"/>
      <c r="X1505" s="418"/>
      <c r="Y1505" s="418"/>
      <c r="Z1505" s="418"/>
      <c r="AA1505" s="418"/>
      <c r="AB1505" s="418"/>
      <c r="AC1505" s="418"/>
      <c r="AD1505" s="418"/>
      <c r="AE1505" s="418"/>
      <c r="AF1505" s="418"/>
      <c r="AG1505" s="418"/>
      <c r="AH1505" s="418"/>
      <c r="AI1505" s="418"/>
      <c r="AJ1505" s="418"/>
      <c r="AK1505" s="418"/>
      <c r="AL1505" s="418"/>
      <c r="AM1505" s="418"/>
      <c r="AN1505" s="418"/>
      <c r="AO1505" s="418"/>
      <c r="AP1505" s="418"/>
      <c r="AQ1505" s="418"/>
      <c r="AR1505" s="418"/>
      <c r="AS1505" s="418"/>
      <c r="AT1505" s="418"/>
      <c r="AU1505" s="418"/>
      <c r="BG1505" s="361">
        <v>100</v>
      </c>
    </row>
    <row r="1506" spans="1:63" s="78" customFormat="1" ht="21.75" customHeight="1">
      <c r="A1506" s="413" t="s">
        <v>57</v>
      </c>
      <c r="B1506" s="414" t="s">
        <v>340</v>
      </c>
      <c r="C1506" s="414" t="s">
        <v>423</v>
      </c>
      <c r="D1506" s="415" t="s">
        <v>434</v>
      </c>
      <c r="E1506" s="416"/>
      <c r="F1506" s="416"/>
      <c r="G1506" s="470" t="s">
        <v>448</v>
      </c>
      <c r="H1506" s="511">
        <v>100</v>
      </c>
      <c r="I1506" s="504">
        <f t="shared" si="147"/>
        <v>100</v>
      </c>
      <c r="J1506" s="417"/>
      <c r="K1506" s="416"/>
      <c r="L1506" s="416"/>
      <c r="M1506" s="419">
        <v>44952</v>
      </c>
      <c r="N1506" s="177" t="s">
        <v>45</v>
      </c>
      <c r="O1506" s="418"/>
      <c r="P1506" s="418"/>
      <c r="Q1506" s="418"/>
      <c r="R1506" s="418"/>
      <c r="S1506" s="418"/>
      <c r="T1506" s="418"/>
      <c r="U1506" s="418"/>
      <c r="V1506" s="418"/>
      <c r="W1506" s="418"/>
      <c r="X1506" s="418"/>
      <c r="Y1506" s="418"/>
      <c r="Z1506" s="418"/>
      <c r="AA1506" s="418"/>
      <c r="AB1506" s="418"/>
      <c r="AC1506" s="418"/>
      <c r="AD1506" s="418"/>
      <c r="AE1506" s="418"/>
      <c r="AF1506" s="418"/>
      <c r="AG1506" s="418"/>
      <c r="AH1506" s="418"/>
      <c r="AI1506" s="418"/>
      <c r="AJ1506" s="418"/>
      <c r="AK1506" s="418"/>
      <c r="AL1506" s="418"/>
      <c r="AM1506" s="418"/>
      <c r="AN1506" s="418"/>
      <c r="AO1506" s="418"/>
      <c r="AP1506" s="418"/>
      <c r="AQ1506" s="418"/>
      <c r="AR1506" s="418"/>
      <c r="AS1506" s="418"/>
      <c r="AT1506" s="418"/>
      <c r="AU1506" s="418"/>
      <c r="BG1506" s="361">
        <v>100</v>
      </c>
    </row>
    <row r="1507" spans="1:63" s="78" customFormat="1" ht="21.75" customHeight="1">
      <c r="A1507" s="413" t="s">
        <v>57</v>
      </c>
      <c r="B1507" s="414" t="s">
        <v>322</v>
      </c>
      <c r="C1507" s="414" t="s">
        <v>430</v>
      </c>
      <c r="D1507" s="415" t="s">
        <v>434</v>
      </c>
      <c r="E1507" s="416"/>
      <c r="F1507" s="416"/>
      <c r="G1507" s="470" t="s">
        <v>448</v>
      </c>
      <c r="H1507" s="511"/>
      <c r="I1507" s="504">
        <f t="shared" si="147"/>
        <v>0</v>
      </c>
      <c r="J1507" s="417"/>
      <c r="K1507" s="416"/>
      <c r="L1507" s="416"/>
      <c r="M1507" s="419">
        <v>44952</v>
      </c>
      <c r="N1507" s="177" t="s">
        <v>45</v>
      </c>
      <c r="O1507" s="418"/>
      <c r="P1507" s="418"/>
      <c r="Q1507" s="418"/>
      <c r="R1507" s="418"/>
      <c r="S1507" s="418"/>
      <c r="T1507" s="418"/>
      <c r="U1507" s="418"/>
      <c r="V1507" s="418"/>
      <c r="W1507" s="418"/>
      <c r="X1507" s="418"/>
      <c r="Y1507" s="418"/>
      <c r="Z1507" s="418"/>
      <c r="AA1507" s="418"/>
      <c r="AB1507" s="418"/>
      <c r="AC1507" s="418"/>
      <c r="AD1507" s="418"/>
      <c r="AE1507" s="418"/>
      <c r="AF1507" s="418"/>
      <c r="AG1507" s="418"/>
      <c r="AH1507" s="418"/>
      <c r="AI1507" s="418"/>
      <c r="AJ1507" s="418"/>
      <c r="AK1507" s="418"/>
      <c r="AL1507" s="418"/>
      <c r="AM1507" s="418"/>
      <c r="AN1507" s="418"/>
      <c r="AO1507" s="418"/>
      <c r="AP1507" s="418"/>
      <c r="AQ1507" s="418"/>
      <c r="AR1507" s="418"/>
      <c r="AS1507" s="418"/>
      <c r="AT1507" s="418"/>
      <c r="AU1507" s="418"/>
      <c r="BG1507" s="361"/>
    </row>
    <row r="1508" spans="1:63" s="78" customFormat="1" ht="21.75" customHeight="1">
      <c r="A1508" s="413" t="s">
        <v>57</v>
      </c>
      <c r="B1508" s="414" t="s">
        <v>330</v>
      </c>
      <c r="C1508" s="414" t="s">
        <v>431</v>
      </c>
      <c r="D1508" s="415" t="s">
        <v>434</v>
      </c>
      <c r="E1508" s="416"/>
      <c r="F1508" s="416"/>
      <c r="G1508" s="470" t="s">
        <v>448</v>
      </c>
      <c r="H1508" s="511"/>
      <c r="I1508" s="504">
        <f t="shared" si="147"/>
        <v>0</v>
      </c>
      <c r="J1508" s="417"/>
      <c r="K1508" s="416"/>
      <c r="L1508" s="416"/>
      <c r="M1508" s="419">
        <v>44952</v>
      </c>
      <c r="N1508" s="177" t="s">
        <v>45</v>
      </c>
      <c r="O1508" s="418"/>
      <c r="P1508" s="418"/>
      <c r="Q1508" s="418"/>
      <c r="R1508" s="418"/>
      <c r="S1508" s="418"/>
      <c r="T1508" s="418"/>
      <c r="U1508" s="418"/>
      <c r="V1508" s="418"/>
      <c r="W1508" s="418"/>
      <c r="X1508" s="418"/>
      <c r="Y1508" s="418"/>
      <c r="Z1508" s="418"/>
      <c r="AA1508" s="418"/>
      <c r="AB1508" s="418"/>
      <c r="AC1508" s="418"/>
      <c r="AD1508" s="418"/>
      <c r="AE1508" s="418"/>
      <c r="AF1508" s="418"/>
      <c r="AG1508" s="418"/>
      <c r="AH1508" s="418"/>
      <c r="AI1508" s="418"/>
      <c r="AJ1508" s="418"/>
      <c r="AK1508" s="418"/>
      <c r="AL1508" s="418"/>
      <c r="AM1508" s="418"/>
      <c r="AN1508" s="418"/>
      <c r="AO1508" s="418"/>
      <c r="AP1508" s="418"/>
      <c r="AQ1508" s="418"/>
      <c r="AR1508" s="418"/>
      <c r="AS1508" s="418"/>
      <c r="AT1508" s="418"/>
      <c r="AU1508" s="418"/>
      <c r="BG1508" s="361"/>
    </row>
    <row r="1509" spans="1:63" s="78" customFormat="1" ht="21.75" customHeight="1">
      <c r="A1509" s="413" t="s">
        <v>57</v>
      </c>
      <c r="B1509" s="414" t="s">
        <v>332</v>
      </c>
      <c r="C1509" s="414" t="s">
        <v>424</v>
      </c>
      <c r="D1509" s="415" t="s">
        <v>434</v>
      </c>
      <c r="E1509" s="416"/>
      <c r="F1509" s="416"/>
      <c r="G1509" s="470" t="s">
        <v>448</v>
      </c>
      <c r="H1509" s="511">
        <v>100</v>
      </c>
      <c r="I1509" s="504">
        <f t="shared" si="147"/>
        <v>100</v>
      </c>
      <c r="J1509" s="417"/>
      <c r="K1509" s="416"/>
      <c r="L1509" s="416"/>
      <c r="M1509" s="419">
        <v>44952</v>
      </c>
      <c r="N1509" s="177" t="s">
        <v>45</v>
      </c>
      <c r="O1509" s="418"/>
      <c r="P1509" s="418"/>
      <c r="Q1509" s="418"/>
      <c r="R1509" s="418"/>
      <c r="S1509" s="418"/>
      <c r="T1509" s="418"/>
      <c r="U1509" s="418"/>
      <c r="V1509" s="418"/>
      <c r="W1509" s="418"/>
      <c r="X1509" s="418"/>
      <c r="Y1509" s="418"/>
      <c r="Z1509" s="418"/>
      <c r="AA1509" s="418"/>
      <c r="AB1509" s="418"/>
      <c r="AC1509" s="418"/>
      <c r="AD1509" s="418"/>
      <c r="AE1509" s="418"/>
      <c r="AF1509" s="418"/>
      <c r="AG1509" s="418"/>
      <c r="AH1509" s="418"/>
      <c r="AI1509" s="418"/>
      <c r="AJ1509" s="418"/>
      <c r="AK1509" s="418"/>
      <c r="AL1509" s="418"/>
      <c r="AM1509" s="418"/>
      <c r="AN1509" s="418"/>
      <c r="AO1509" s="418"/>
      <c r="AP1509" s="418"/>
      <c r="AQ1509" s="418"/>
      <c r="AR1509" s="418"/>
      <c r="AS1509" s="418"/>
      <c r="AT1509" s="418"/>
      <c r="AU1509" s="418"/>
      <c r="BG1509" s="361">
        <v>100</v>
      </c>
    </row>
    <row r="1510" spans="1:63" s="78" customFormat="1" ht="21.75" customHeight="1">
      <c r="A1510" s="413" t="s">
        <v>57</v>
      </c>
      <c r="B1510" s="414" t="s">
        <v>344</v>
      </c>
      <c r="C1510" s="414" t="s">
        <v>432</v>
      </c>
      <c r="D1510" s="415" t="s">
        <v>434</v>
      </c>
      <c r="E1510" s="416"/>
      <c r="F1510" s="416"/>
      <c r="G1510" s="470" t="s">
        <v>448</v>
      </c>
      <c r="H1510" s="511"/>
      <c r="I1510" s="504">
        <f t="shared" si="147"/>
        <v>0</v>
      </c>
      <c r="J1510" s="417"/>
      <c r="K1510" s="416"/>
      <c r="L1510" s="416"/>
      <c r="M1510" s="419">
        <v>44952</v>
      </c>
      <c r="N1510" s="177" t="s">
        <v>45</v>
      </c>
      <c r="O1510" s="418"/>
      <c r="P1510" s="418"/>
      <c r="Q1510" s="418"/>
      <c r="R1510" s="418"/>
      <c r="S1510" s="418"/>
      <c r="T1510" s="418"/>
      <c r="U1510" s="418"/>
      <c r="V1510" s="418"/>
      <c r="W1510" s="418"/>
      <c r="X1510" s="418"/>
      <c r="Y1510" s="418"/>
      <c r="Z1510" s="418"/>
      <c r="AA1510" s="418"/>
      <c r="AB1510" s="418"/>
      <c r="AC1510" s="418"/>
      <c r="AD1510" s="418"/>
      <c r="AE1510" s="418"/>
      <c r="AF1510" s="418"/>
      <c r="AG1510" s="418"/>
      <c r="AH1510" s="418"/>
      <c r="AI1510" s="418"/>
      <c r="AJ1510" s="418"/>
      <c r="AK1510" s="418"/>
      <c r="AL1510" s="418"/>
      <c r="AM1510" s="418"/>
      <c r="AN1510" s="418"/>
      <c r="AO1510" s="418"/>
      <c r="AP1510" s="418"/>
      <c r="AQ1510" s="418"/>
      <c r="AR1510" s="418"/>
      <c r="AS1510" s="418"/>
      <c r="AT1510" s="418"/>
      <c r="AU1510" s="418"/>
      <c r="BG1510" s="361"/>
    </row>
    <row r="1511" spans="1:63" s="78" customFormat="1" ht="21.75" customHeight="1">
      <c r="A1511" s="413" t="s">
        <v>57</v>
      </c>
      <c r="B1511" s="414" t="s">
        <v>353</v>
      </c>
      <c r="C1511" s="414" t="s">
        <v>433</v>
      </c>
      <c r="D1511" s="415" t="s">
        <v>434</v>
      </c>
      <c r="E1511" s="416"/>
      <c r="F1511" s="416"/>
      <c r="G1511" s="470" t="s">
        <v>448</v>
      </c>
      <c r="H1511" s="511"/>
      <c r="I1511" s="504">
        <f t="shared" si="147"/>
        <v>0</v>
      </c>
      <c r="J1511" s="417"/>
      <c r="K1511" s="416"/>
      <c r="L1511" s="416"/>
      <c r="M1511" s="419">
        <v>44952</v>
      </c>
      <c r="N1511" s="177" t="s">
        <v>45</v>
      </c>
      <c r="O1511" s="418"/>
      <c r="P1511" s="418"/>
      <c r="Q1511" s="418"/>
      <c r="R1511" s="418"/>
      <c r="S1511" s="418"/>
      <c r="T1511" s="418"/>
      <c r="U1511" s="418"/>
      <c r="V1511" s="418"/>
      <c r="W1511" s="418"/>
      <c r="X1511" s="418"/>
      <c r="Y1511" s="418"/>
      <c r="Z1511" s="418"/>
      <c r="AA1511" s="418"/>
      <c r="AB1511" s="418"/>
      <c r="AC1511" s="418"/>
      <c r="AD1511" s="418"/>
      <c r="AE1511" s="418"/>
      <c r="AF1511" s="418"/>
      <c r="AG1511" s="418"/>
      <c r="AH1511" s="418"/>
      <c r="AI1511" s="418"/>
      <c r="AJ1511" s="418"/>
      <c r="AK1511" s="418"/>
      <c r="AL1511" s="418"/>
      <c r="AM1511" s="418"/>
      <c r="AN1511" s="418"/>
      <c r="AO1511" s="418"/>
      <c r="AP1511" s="418"/>
      <c r="AQ1511" s="418"/>
      <c r="AR1511" s="418"/>
      <c r="AS1511" s="418"/>
      <c r="AT1511" s="418"/>
      <c r="AU1511" s="418"/>
      <c r="BG1511" s="361"/>
    </row>
    <row r="1512" spans="1:63" s="78" customFormat="1" ht="21.75" customHeight="1">
      <c r="A1512" s="413" t="s">
        <v>57</v>
      </c>
      <c r="B1512" s="414" t="s">
        <v>328</v>
      </c>
      <c r="C1512" s="414" t="s">
        <v>425</v>
      </c>
      <c r="D1512" s="415" t="s">
        <v>434</v>
      </c>
      <c r="E1512" s="416"/>
      <c r="F1512" s="416"/>
      <c r="G1512" s="470" t="s">
        <v>448</v>
      </c>
      <c r="H1512" s="511">
        <v>100</v>
      </c>
      <c r="I1512" s="504">
        <f t="shared" si="147"/>
        <v>100</v>
      </c>
      <c r="J1512" s="417"/>
      <c r="K1512" s="416"/>
      <c r="L1512" s="416"/>
      <c r="M1512" s="419">
        <v>44952</v>
      </c>
      <c r="N1512" s="177" t="s">
        <v>45</v>
      </c>
      <c r="O1512" s="418"/>
      <c r="P1512" s="418"/>
      <c r="Q1512" s="418"/>
      <c r="R1512" s="418"/>
      <c r="S1512" s="418"/>
      <c r="T1512" s="418"/>
      <c r="U1512" s="418"/>
      <c r="V1512" s="418"/>
      <c r="W1512" s="418"/>
      <c r="X1512" s="418"/>
      <c r="Y1512" s="418"/>
      <c r="Z1512" s="418"/>
      <c r="AA1512" s="418"/>
      <c r="AB1512" s="418"/>
      <c r="AC1512" s="418"/>
      <c r="AD1512" s="418"/>
      <c r="AE1512" s="418"/>
      <c r="AF1512" s="418"/>
      <c r="AG1512" s="418"/>
      <c r="AH1512" s="418"/>
      <c r="AI1512" s="418"/>
      <c r="AJ1512" s="418"/>
      <c r="AK1512" s="418"/>
      <c r="AL1512" s="418"/>
      <c r="AM1512" s="418"/>
      <c r="AN1512" s="418"/>
      <c r="AO1512" s="418"/>
      <c r="AP1512" s="418"/>
      <c r="AQ1512" s="418"/>
      <c r="AR1512" s="418"/>
      <c r="AS1512" s="418"/>
      <c r="AT1512" s="418"/>
      <c r="AU1512" s="418"/>
      <c r="BG1512" s="361">
        <v>100</v>
      </c>
    </row>
    <row r="1513" spans="1:63" s="78" customFormat="1" ht="21.75" customHeight="1">
      <c r="A1513" s="413" t="s">
        <v>57</v>
      </c>
      <c r="B1513" s="414" t="s">
        <v>345</v>
      </c>
      <c r="C1513" s="414" t="s">
        <v>426</v>
      </c>
      <c r="D1513" s="415" t="s">
        <v>434</v>
      </c>
      <c r="E1513" s="416"/>
      <c r="F1513" s="416"/>
      <c r="G1513" s="470" t="s">
        <v>448</v>
      </c>
      <c r="H1513" s="511">
        <v>100</v>
      </c>
      <c r="I1513" s="504">
        <f t="shared" si="147"/>
        <v>100</v>
      </c>
      <c r="J1513" s="417"/>
      <c r="K1513" s="416"/>
      <c r="L1513" s="416"/>
      <c r="M1513" s="419">
        <v>44952</v>
      </c>
      <c r="N1513" s="177" t="s">
        <v>45</v>
      </c>
      <c r="O1513" s="418"/>
      <c r="P1513" s="418"/>
      <c r="Q1513" s="418"/>
      <c r="R1513" s="418"/>
      <c r="S1513" s="418"/>
      <c r="T1513" s="418"/>
      <c r="U1513" s="418"/>
      <c r="V1513" s="418"/>
      <c r="W1513" s="418"/>
      <c r="X1513" s="418"/>
      <c r="Y1513" s="418"/>
      <c r="Z1513" s="418"/>
      <c r="AA1513" s="418"/>
      <c r="AB1513" s="418"/>
      <c r="AC1513" s="418"/>
      <c r="AD1513" s="418"/>
      <c r="AE1513" s="418"/>
      <c r="AF1513" s="418"/>
      <c r="AG1513" s="418"/>
      <c r="AH1513" s="418"/>
      <c r="AI1513" s="418"/>
      <c r="AJ1513" s="418"/>
      <c r="AK1513" s="418"/>
      <c r="AL1513" s="418"/>
      <c r="AM1513" s="418"/>
      <c r="AN1513" s="418"/>
      <c r="AO1513" s="418"/>
      <c r="AP1513" s="418"/>
      <c r="AQ1513" s="418"/>
      <c r="AR1513" s="418"/>
      <c r="AS1513" s="418"/>
      <c r="AT1513" s="418"/>
      <c r="AU1513" s="418"/>
      <c r="BG1513" s="361">
        <v>100</v>
      </c>
    </row>
    <row r="1514" spans="1:63" s="78" customFormat="1" ht="21.75" customHeight="1">
      <c r="A1514" s="413" t="s">
        <v>57</v>
      </c>
      <c r="B1514" s="414" t="s">
        <v>356</v>
      </c>
      <c r="C1514" s="414" t="s">
        <v>427</v>
      </c>
      <c r="D1514" s="415" t="s">
        <v>434</v>
      </c>
      <c r="E1514" s="416"/>
      <c r="F1514" s="416"/>
      <c r="G1514" s="470" t="s">
        <v>448</v>
      </c>
      <c r="H1514" s="511">
        <v>100</v>
      </c>
      <c r="I1514" s="504">
        <f t="shared" si="147"/>
        <v>100</v>
      </c>
      <c r="J1514" s="417"/>
      <c r="K1514" s="416"/>
      <c r="L1514" s="416"/>
      <c r="M1514" s="419">
        <v>44952</v>
      </c>
      <c r="N1514" s="177" t="s">
        <v>45</v>
      </c>
      <c r="O1514" s="418"/>
      <c r="P1514" s="418"/>
      <c r="Q1514" s="418"/>
      <c r="R1514" s="418"/>
      <c r="S1514" s="418"/>
      <c r="T1514" s="418"/>
      <c r="U1514" s="418"/>
      <c r="V1514" s="418"/>
      <c r="W1514" s="418"/>
      <c r="X1514" s="418"/>
      <c r="Y1514" s="418"/>
      <c r="Z1514" s="418"/>
      <c r="AA1514" s="418"/>
      <c r="AB1514" s="418"/>
      <c r="AC1514" s="418"/>
      <c r="AD1514" s="418"/>
      <c r="AE1514" s="418"/>
      <c r="AF1514" s="418"/>
      <c r="AG1514" s="418"/>
      <c r="AH1514" s="418"/>
      <c r="AI1514" s="418"/>
      <c r="AJ1514" s="418"/>
      <c r="AK1514" s="418"/>
      <c r="AL1514" s="418"/>
      <c r="AM1514" s="418"/>
      <c r="AN1514" s="418"/>
      <c r="AO1514" s="418"/>
      <c r="AP1514" s="418"/>
      <c r="AQ1514" s="418"/>
      <c r="AR1514" s="418"/>
      <c r="AS1514" s="418"/>
      <c r="AT1514" s="418"/>
      <c r="AU1514" s="418"/>
      <c r="BG1514" s="361">
        <v>100</v>
      </c>
    </row>
    <row r="1515" spans="1:63" s="78" customFormat="1" ht="21.75" customHeight="1">
      <c r="A1515" s="413" t="s">
        <v>57</v>
      </c>
      <c r="B1515" s="414" t="s">
        <v>316</v>
      </c>
      <c r="C1515" s="414" t="s">
        <v>428</v>
      </c>
      <c r="D1515" s="415" t="s">
        <v>434</v>
      </c>
      <c r="E1515" s="416"/>
      <c r="F1515" s="416"/>
      <c r="G1515" s="470" t="s">
        <v>448</v>
      </c>
      <c r="H1515" s="511">
        <v>100</v>
      </c>
      <c r="I1515" s="504">
        <f t="shared" si="147"/>
        <v>100</v>
      </c>
      <c r="J1515" s="417"/>
      <c r="K1515" s="416"/>
      <c r="L1515" s="416"/>
      <c r="M1515" s="419">
        <v>44952</v>
      </c>
      <c r="N1515" s="177" t="s">
        <v>45</v>
      </c>
      <c r="O1515" s="418"/>
      <c r="P1515" s="418"/>
      <c r="Q1515" s="418"/>
      <c r="R1515" s="418"/>
      <c r="S1515" s="418"/>
      <c r="T1515" s="418"/>
      <c r="U1515" s="418"/>
      <c r="V1515" s="418"/>
      <c r="W1515" s="418"/>
      <c r="X1515" s="418"/>
      <c r="Y1515" s="418"/>
      <c r="Z1515" s="418"/>
      <c r="AA1515" s="418"/>
      <c r="AB1515" s="418"/>
      <c r="AC1515" s="418"/>
      <c r="AD1515" s="418"/>
      <c r="AE1515" s="418"/>
      <c r="AF1515" s="418"/>
      <c r="AG1515" s="418"/>
      <c r="AH1515" s="418"/>
      <c r="AI1515" s="418"/>
      <c r="AJ1515" s="418"/>
      <c r="AK1515" s="418"/>
      <c r="AL1515" s="418"/>
      <c r="AM1515" s="418"/>
      <c r="AN1515" s="418"/>
      <c r="AO1515" s="418"/>
      <c r="AP1515" s="418"/>
      <c r="AQ1515" s="418"/>
      <c r="AR1515" s="418"/>
      <c r="AS1515" s="418"/>
      <c r="AT1515" s="418"/>
      <c r="AU1515" s="418"/>
      <c r="BG1515" s="361">
        <v>100</v>
      </c>
    </row>
    <row r="1516" spans="1:63" s="78" customFormat="1" ht="21.75" customHeight="1" thickBot="1">
      <c r="A1516" s="339" t="s">
        <v>57</v>
      </c>
      <c r="B1516" s="274"/>
      <c r="C1516" s="274"/>
      <c r="D1516" s="268" t="s">
        <v>434</v>
      </c>
      <c r="E1516" s="274"/>
      <c r="F1516" s="274"/>
      <c r="G1516" s="829"/>
      <c r="H1516" s="772">
        <f>SUM(H1501:H1515)</f>
        <v>1100</v>
      </c>
      <c r="I1516" s="772">
        <f>SUM(I1501:I1515)</f>
        <v>1100</v>
      </c>
      <c r="J1516" s="412"/>
      <c r="K1516" s="412"/>
      <c r="L1516" s="412"/>
      <c r="M1516" s="274"/>
      <c r="N1516" s="274"/>
    </row>
    <row r="1517" spans="1:63" s="78" customFormat="1" ht="21.75" customHeight="1">
      <c r="A1517" s="413" t="s">
        <v>57</v>
      </c>
      <c r="B1517" s="16" t="s">
        <v>338</v>
      </c>
      <c r="C1517" s="16" t="s">
        <v>417</v>
      </c>
      <c r="D1517" s="268" t="s">
        <v>434</v>
      </c>
      <c r="E1517" s="274"/>
      <c r="F1517" s="420"/>
      <c r="G1517" s="470" t="s">
        <v>448</v>
      </c>
      <c r="H1517" s="510">
        <v>1100</v>
      </c>
      <c r="I1517" s="504">
        <f t="shared" ref="I1517:I1531" si="148">SUM(O1517:BQ1517)</f>
        <v>1100</v>
      </c>
      <c r="J1517" s="412"/>
      <c r="K1517" s="370"/>
      <c r="L1517" s="412"/>
      <c r="M1517" s="279">
        <v>44946</v>
      </c>
      <c r="N1517" s="177" t="s">
        <v>45</v>
      </c>
      <c r="BK1517" s="360">
        <v>1100</v>
      </c>
    </row>
    <row r="1518" spans="1:63" s="78" customFormat="1" ht="21.75" customHeight="1">
      <c r="A1518" s="413" t="s">
        <v>57</v>
      </c>
      <c r="B1518" s="16" t="s">
        <v>313</v>
      </c>
      <c r="C1518" s="16" t="s">
        <v>419</v>
      </c>
      <c r="D1518" s="268" t="s">
        <v>434</v>
      </c>
      <c r="E1518" s="274"/>
      <c r="F1518" s="420"/>
      <c r="G1518" s="470" t="s">
        <v>448</v>
      </c>
      <c r="H1518" s="511">
        <v>500</v>
      </c>
      <c r="I1518" s="504">
        <f t="shared" si="148"/>
        <v>500</v>
      </c>
      <c r="J1518" s="412"/>
      <c r="K1518" s="370"/>
      <c r="L1518" s="412"/>
      <c r="M1518" s="279">
        <v>44946</v>
      </c>
      <c r="N1518" s="177" t="s">
        <v>45</v>
      </c>
      <c r="BK1518" s="361">
        <v>500</v>
      </c>
    </row>
    <row r="1519" spans="1:63" s="78" customFormat="1" ht="21.75" customHeight="1">
      <c r="A1519" s="413" t="s">
        <v>57</v>
      </c>
      <c r="B1519" s="16" t="s">
        <v>318</v>
      </c>
      <c r="C1519" s="16" t="s">
        <v>420</v>
      </c>
      <c r="D1519" s="268" t="s">
        <v>434</v>
      </c>
      <c r="E1519" s="274"/>
      <c r="F1519" s="420"/>
      <c r="G1519" s="470" t="s">
        <v>448</v>
      </c>
      <c r="H1519" s="511">
        <v>1100</v>
      </c>
      <c r="I1519" s="504">
        <f t="shared" si="148"/>
        <v>1100</v>
      </c>
      <c r="J1519" s="412"/>
      <c r="K1519" s="370"/>
      <c r="L1519" s="412"/>
      <c r="M1519" s="279">
        <v>44946</v>
      </c>
      <c r="N1519" s="177" t="s">
        <v>45</v>
      </c>
      <c r="BK1519" s="361">
        <v>1100</v>
      </c>
    </row>
    <row r="1520" spans="1:63" s="78" customFormat="1" ht="21.75" customHeight="1">
      <c r="A1520" s="413" t="s">
        <v>57</v>
      </c>
      <c r="B1520" s="16" t="s">
        <v>320</v>
      </c>
      <c r="C1520" s="16" t="s">
        <v>421</v>
      </c>
      <c r="D1520" s="268" t="s">
        <v>434</v>
      </c>
      <c r="E1520" s="274"/>
      <c r="F1520" s="420"/>
      <c r="G1520" s="470" t="s">
        <v>448</v>
      </c>
      <c r="H1520" s="511">
        <v>500</v>
      </c>
      <c r="I1520" s="504">
        <f t="shared" si="148"/>
        <v>500</v>
      </c>
      <c r="J1520" s="412"/>
      <c r="K1520" s="370"/>
      <c r="L1520" s="412"/>
      <c r="M1520" s="279">
        <v>44946</v>
      </c>
      <c r="N1520" s="177" t="s">
        <v>45</v>
      </c>
      <c r="BK1520" s="361">
        <v>500</v>
      </c>
    </row>
    <row r="1521" spans="1:77" s="78" customFormat="1" ht="21.75" customHeight="1">
      <c r="A1521" s="413" t="s">
        <v>57</v>
      </c>
      <c r="B1521" s="16" t="s">
        <v>58</v>
      </c>
      <c r="C1521" s="16" t="s">
        <v>422</v>
      </c>
      <c r="D1521" s="268" t="s">
        <v>434</v>
      </c>
      <c r="E1521" s="274"/>
      <c r="F1521" s="420"/>
      <c r="G1521" s="470" t="s">
        <v>448</v>
      </c>
      <c r="H1521" s="511">
        <v>2200</v>
      </c>
      <c r="I1521" s="504">
        <f t="shared" si="148"/>
        <v>2200</v>
      </c>
      <c r="J1521" s="412"/>
      <c r="K1521" s="370"/>
      <c r="L1521" s="412"/>
      <c r="M1521" s="279">
        <v>44946</v>
      </c>
      <c r="N1521" s="177" t="s">
        <v>45</v>
      </c>
      <c r="BK1521" s="361">
        <v>2200</v>
      </c>
    </row>
    <row r="1522" spans="1:77" s="78" customFormat="1" ht="21.75" customHeight="1">
      <c r="A1522" s="413" t="s">
        <v>57</v>
      </c>
      <c r="B1522" s="16" t="s">
        <v>340</v>
      </c>
      <c r="C1522" s="16" t="s">
        <v>423</v>
      </c>
      <c r="D1522" s="268" t="s">
        <v>434</v>
      </c>
      <c r="E1522" s="274"/>
      <c r="F1522" s="420"/>
      <c r="G1522" s="470" t="s">
        <v>448</v>
      </c>
      <c r="H1522" s="511">
        <v>900</v>
      </c>
      <c r="I1522" s="504">
        <f t="shared" si="148"/>
        <v>900</v>
      </c>
      <c r="J1522" s="412"/>
      <c r="K1522" s="370"/>
      <c r="L1522" s="412"/>
      <c r="M1522" s="279">
        <v>44946</v>
      </c>
      <c r="N1522" s="177" t="s">
        <v>45</v>
      </c>
      <c r="BK1522" s="361">
        <v>900</v>
      </c>
    </row>
    <row r="1523" spans="1:77" s="78" customFormat="1" ht="21.75" customHeight="1">
      <c r="A1523" s="413" t="s">
        <v>57</v>
      </c>
      <c r="B1523" s="16" t="s">
        <v>322</v>
      </c>
      <c r="C1523" s="16" t="s">
        <v>430</v>
      </c>
      <c r="D1523" s="268" t="s">
        <v>434</v>
      </c>
      <c r="E1523" s="274"/>
      <c r="F1523" s="420"/>
      <c r="G1523" s="470" t="s">
        <v>448</v>
      </c>
      <c r="H1523" s="511">
        <v>0</v>
      </c>
      <c r="I1523" s="504">
        <f t="shared" si="148"/>
        <v>0</v>
      </c>
      <c r="J1523" s="412"/>
      <c r="K1523" s="370"/>
      <c r="L1523" s="412"/>
      <c r="M1523" s="279">
        <v>44946</v>
      </c>
      <c r="N1523" s="177" t="s">
        <v>45</v>
      </c>
      <c r="BK1523" s="361">
        <v>0</v>
      </c>
    </row>
    <row r="1524" spans="1:77" s="78" customFormat="1" ht="21.75" customHeight="1">
      <c r="A1524" s="413" t="s">
        <v>57</v>
      </c>
      <c r="B1524" s="16" t="s">
        <v>330</v>
      </c>
      <c r="C1524" s="16" t="s">
        <v>431</v>
      </c>
      <c r="D1524" s="268" t="s">
        <v>434</v>
      </c>
      <c r="E1524" s="274"/>
      <c r="F1524" s="420"/>
      <c r="G1524" s="470" t="s">
        <v>448</v>
      </c>
      <c r="H1524" s="511">
        <v>0</v>
      </c>
      <c r="I1524" s="504">
        <f t="shared" si="148"/>
        <v>0</v>
      </c>
      <c r="J1524" s="412"/>
      <c r="K1524" s="370"/>
      <c r="L1524" s="412"/>
      <c r="M1524" s="279">
        <v>44946</v>
      </c>
      <c r="N1524" s="177" t="s">
        <v>45</v>
      </c>
      <c r="BK1524" s="361">
        <v>0</v>
      </c>
    </row>
    <row r="1525" spans="1:77" s="78" customFormat="1" ht="21.75" customHeight="1">
      <c r="A1525" s="413" t="s">
        <v>57</v>
      </c>
      <c r="B1525" s="16" t="s">
        <v>332</v>
      </c>
      <c r="C1525" s="16" t="s">
        <v>424</v>
      </c>
      <c r="D1525" s="268" t="s">
        <v>434</v>
      </c>
      <c r="E1525" s="274"/>
      <c r="F1525" s="420"/>
      <c r="G1525" s="470" t="s">
        <v>448</v>
      </c>
      <c r="H1525" s="511">
        <v>300</v>
      </c>
      <c r="I1525" s="504">
        <f t="shared" si="148"/>
        <v>300</v>
      </c>
      <c r="J1525" s="412"/>
      <c r="K1525" s="370"/>
      <c r="L1525" s="412"/>
      <c r="M1525" s="279">
        <v>44946</v>
      </c>
      <c r="N1525" s="177" t="s">
        <v>45</v>
      </c>
      <c r="BK1525" s="361">
        <v>300</v>
      </c>
    </row>
    <row r="1526" spans="1:77" s="78" customFormat="1" ht="21.75" customHeight="1">
      <c r="A1526" s="413" t="s">
        <v>57</v>
      </c>
      <c r="B1526" s="16" t="s">
        <v>344</v>
      </c>
      <c r="C1526" s="16" t="s">
        <v>432</v>
      </c>
      <c r="D1526" s="268" t="s">
        <v>434</v>
      </c>
      <c r="E1526" s="274"/>
      <c r="F1526" s="420"/>
      <c r="G1526" s="470" t="s">
        <v>448</v>
      </c>
      <c r="H1526" s="511">
        <v>0</v>
      </c>
      <c r="I1526" s="504">
        <f t="shared" si="148"/>
        <v>0</v>
      </c>
      <c r="J1526" s="412"/>
      <c r="K1526" s="370"/>
      <c r="L1526" s="412"/>
      <c r="M1526" s="279">
        <v>44946</v>
      </c>
      <c r="N1526" s="177" t="s">
        <v>45</v>
      </c>
      <c r="BK1526" s="361">
        <v>0</v>
      </c>
    </row>
    <row r="1527" spans="1:77" s="78" customFormat="1" ht="21.75" customHeight="1">
      <c r="A1527" s="413" t="s">
        <v>57</v>
      </c>
      <c r="B1527" s="16" t="s">
        <v>353</v>
      </c>
      <c r="C1527" s="16" t="s">
        <v>433</v>
      </c>
      <c r="D1527" s="268" t="s">
        <v>434</v>
      </c>
      <c r="E1527" s="274"/>
      <c r="F1527" s="420"/>
      <c r="G1527" s="470" t="s">
        <v>448</v>
      </c>
      <c r="H1527" s="511">
        <v>0</v>
      </c>
      <c r="I1527" s="504">
        <f t="shared" si="148"/>
        <v>0</v>
      </c>
      <c r="J1527" s="412"/>
      <c r="K1527" s="370"/>
      <c r="L1527" s="412"/>
      <c r="M1527" s="279">
        <v>44946</v>
      </c>
      <c r="N1527" s="177" t="s">
        <v>45</v>
      </c>
      <c r="BK1527" s="361">
        <v>0</v>
      </c>
    </row>
    <row r="1528" spans="1:77" s="78" customFormat="1" ht="21.75" customHeight="1">
      <c r="A1528" s="413" t="s">
        <v>57</v>
      </c>
      <c r="B1528" s="16" t="s">
        <v>328</v>
      </c>
      <c r="C1528" s="16" t="s">
        <v>425</v>
      </c>
      <c r="D1528" s="268" t="s">
        <v>434</v>
      </c>
      <c r="E1528" s="274"/>
      <c r="F1528" s="420"/>
      <c r="G1528" s="470" t="s">
        <v>448</v>
      </c>
      <c r="H1528" s="511">
        <v>300</v>
      </c>
      <c r="I1528" s="504">
        <f t="shared" si="148"/>
        <v>300</v>
      </c>
      <c r="J1528" s="412"/>
      <c r="K1528" s="370"/>
      <c r="L1528" s="412"/>
      <c r="M1528" s="279">
        <v>44946</v>
      </c>
      <c r="N1528" s="177" t="s">
        <v>45</v>
      </c>
      <c r="BK1528" s="361">
        <v>300</v>
      </c>
    </row>
    <row r="1529" spans="1:77" s="78" customFormat="1" ht="21.75" customHeight="1">
      <c r="A1529" s="413" t="s">
        <v>57</v>
      </c>
      <c r="B1529" s="16" t="s">
        <v>345</v>
      </c>
      <c r="C1529" s="16" t="s">
        <v>426</v>
      </c>
      <c r="D1529" s="268" t="s">
        <v>434</v>
      </c>
      <c r="E1529" s="274"/>
      <c r="F1529" s="420"/>
      <c r="G1529" s="470" t="s">
        <v>448</v>
      </c>
      <c r="H1529" s="511">
        <v>300</v>
      </c>
      <c r="I1529" s="504">
        <f t="shared" si="148"/>
        <v>300</v>
      </c>
      <c r="J1529" s="412"/>
      <c r="K1529" s="370"/>
      <c r="L1529" s="412"/>
      <c r="M1529" s="279">
        <v>44946</v>
      </c>
      <c r="N1529" s="177" t="s">
        <v>45</v>
      </c>
      <c r="BK1529" s="361">
        <v>300</v>
      </c>
    </row>
    <row r="1530" spans="1:77" s="78" customFormat="1" ht="21.75" customHeight="1">
      <c r="A1530" s="413" t="s">
        <v>57</v>
      </c>
      <c r="B1530" s="16" t="s">
        <v>356</v>
      </c>
      <c r="C1530" s="16" t="s">
        <v>427</v>
      </c>
      <c r="D1530" s="268" t="s">
        <v>434</v>
      </c>
      <c r="E1530" s="274"/>
      <c r="F1530" s="420"/>
      <c r="G1530" s="470" t="s">
        <v>448</v>
      </c>
      <c r="H1530" s="511">
        <v>300</v>
      </c>
      <c r="I1530" s="504">
        <f t="shared" si="148"/>
        <v>300</v>
      </c>
      <c r="J1530" s="412"/>
      <c r="K1530" s="370"/>
      <c r="L1530" s="412"/>
      <c r="M1530" s="279">
        <v>44946</v>
      </c>
      <c r="N1530" s="177" t="s">
        <v>45</v>
      </c>
      <c r="BK1530" s="361">
        <v>300</v>
      </c>
    </row>
    <row r="1531" spans="1:77" s="78" customFormat="1" ht="21.75" customHeight="1">
      <c r="A1531" s="413" t="s">
        <v>57</v>
      </c>
      <c r="B1531" s="16" t="s">
        <v>316</v>
      </c>
      <c r="C1531" s="16" t="s">
        <v>428</v>
      </c>
      <c r="D1531" s="268" t="s">
        <v>434</v>
      </c>
      <c r="E1531" s="274"/>
      <c r="F1531" s="420"/>
      <c r="G1531" s="470" t="s">
        <v>448</v>
      </c>
      <c r="H1531" s="511">
        <v>300</v>
      </c>
      <c r="I1531" s="504">
        <f t="shared" si="148"/>
        <v>300</v>
      </c>
      <c r="J1531" s="412"/>
      <c r="K1531" s="370"/>
      <c r="L1531" s="412"/>
      <c r="M1531" s="279">
        <v>44946</v>
      </c>
      <c r="N1531" s="177" t="s">
        <v>45</v>
      </c>
      <c r="BK1531" s="361">
        <v>300</v>
      </c>
    </row>
    <row r="1532" spans="1:77" s="78" customFormat="1" ht="21.75" customHeight="1" thickBot="1">
      <c r="A1532" s="339" t="s">
        <v>57</v>
      </c>
      <c r="B1532" s="274"/>
      <c r="C1532" s="274"/>
      <c r="D1532" s="268" t="s">
        <v>434</v>
      </c>
      <c r="E1532" s="274"/>
      <c r="F1532" s="274"/>
      <c r="G1532" s="829"/>
      <c r="H1532" s="772">
        <f>SUM(H1517:H1531)</f>
        <v>7800</v>
      </c>
      <c r="I1532" s="772">
        <f>SUM(I1517:I1531)</f>
        <v>7800</v>
      </c>
      <c r="J1532" s="412"/>
      <c r="K1532" s="370"/>
      <c r="L1532" s="412"/>
      <c r="M1532" s="274"/>
      <c r="N1532" s="274"/>
    </row>
    <row r="1533" spans="1:77" s="78" customFormat="1" ht="21.75" customHeight="1" thickBot="1">
      <c r="A1533" s="339"/>
      <c r="B1533" s="16" t="s">
        <v>338</v>
      </c>
      <c r="C1533" s="16" t="s">
        <v>417</v>
      </c>
      <c r="D1533" s="268" t="s">
        <v>434</v>
      </c>
      <c r="E1533" s="274"/>
      <c r="F1533" s="274"/>
      <c r="G1533" s="473" t="s">
        <v>449</v>
      </c>
      <c r="H1533" s="510">
        <v>1100</v>
      </c>
      <c r="I1533" s="504">
        <f t="shared" ref="I1533:I1545" si="149">SUM(O1533:BQ1533)</f>
        <v>0</v>
      </c>
      <c r="J1533" s="412"/>
      <c r="K1533" s="370"/>
      <c r="L1533" s="426" t="s">
        <v>450</v>
      </c>
      <c r="M1533" s="279">
        <v>45044</v>
      </c>
      <c r="N1533" s="177" t="s">
        <v>451</v>
      </c>
      <c r="BY1533" s="360">
        <v>1100</v>
      </c>
    </row>
    <row r="1534" spans="1:77" s="78" customFormat="1" ht="21.75" customHeight="1" thickBot="1">
      <c r="A1534" s="339"/>
      <c r="B1534" s="16" t="s">
        <v>313</v>
      </c>
      <c r="C1534" s="16" t="s">
        <v>419</v>
      </c>
      <c r="D1534" s="268" t="s">
        <v>434</v>
      </c>
      <c r="E1534" s="274"/>
      <c r="F1534" s="274"/>
      <c r="G1534" s="473" t="s">
        <v>449</v>
      </c>
      <c r="H1534" s="510">
        <v>500</v>
      </c>
      <c r="I1534" s="504">
        <f t="shared" si="149"/>
        <v>0</v>
      </c>
      <c r="J1534" s="412"/>
      <c r="K1534" s="370"/>
      <c r="L1534" s="426">
        <v>44964</v>
      </c>
      <c r="M1534" s="279">
        <v>45044</v>
      </c>
      <c r="N1534" s="177" t="s">
        <v>45</v>
      </c>
      <c r="BY1534" s="360">
        <v>500</v>
      </c>
    </row>
    <row r="1535" spans="1:77" s="78" customFormat="1" ht="21.75" customHeight="1" thickBot="1">
      <c r="A1535" s="339"/>
      <c r="B1535" s="16" t="s">
        <v>318</v>
      </c>
      <c r="C1535" s="16" t="s">
        <v>420</v>
      </c>
      <c r="D1535" s="268" t="s">
        <v>434</v>
      </c>
      <c r="E1535" s="274"/>
      <c r="F1535" s="274"/>
      <c r="G1535" s="473" t="s">
        <v>449</v>
      </c>
      <c r="H1535" s="510">
        <v>1100</v>
      </c>
      <c r="I1535" s="504">
        <f t="shared" si="149"/>
        <v>0</v>
      </c>
      <c r="J1535" s="412"/>
      <c r="K1535" s="370"/>
      <c r="L1535" s="426">
        <v>44964</v>
      </c>
      <c r="M1535" s="279">
        <v>45044</v>
      </c>
      <c r="N1535" s="177" t="s">
        <v>45</v>
      </c>
      <c r="BY1535" s="360">
        <v>1100</v>
      </c>
    </row>
    <row r="1536" spans="1:77" s="78" customFormat="1" ht="21.75" customHeight="1" thickBot="1">
      <c r="A1536" s="339"/>
      <c r="B1536" s="16" t="s">
        <v>320</v>
      </c>
      <c r="C1536" s="16" t="s">
        <v>421</v>
      </c>
      <c r="D1536" s="268" t="s">
        <v>434</v>
      </c>
      <c r="E1536" s="274"/>
      <c r="F1536" s="274"/>
      <c r="G1536" s="473" t="s">
        <v>449</v>
      </c>
      <c r="H1536" s="510">
        <v>500</v>
      </c>
      <c r="I1536" s="504">
        <f t="shared" si="149"/>
        <v>0</v>
      </c>
      <c r="J1536" s="412"/>
      <c r="K1536" s="370"/>
      <c r="L1536" s="426">
        <v>44964</v>
      </c>
      <c r="M1536" s="279">
        <v>45044</v>
      </c>
      <c r="N1536" s="177" t="s">
        <v>45</v>
      </c>
      <c r="BY1536" s="360">
        <v>500</v>
      </c>
    </row>
    <row r="1537" spans="1:88" s="78" customFormat="1" ht="21.75" customHeight="1" thickBot="1">
      <c r="A1537" s="339"/>
      <c r="B1537" s="16" t="s">
        <v>58</v>
      </c>
      <c r="C1537" s="16" t="s">
        <v>422</v>
      </c>
      <c r="D1537" s="268" t="s">
        <v>434</v>
      </c>
      <c r="E1537" s="274"/>
      <c r="F1537" s="274"/>
      <c r="G1537" s="473" t="s">
        <v>449</v>
      </c>
      <c r="H1537" s="510">
        <v>2200</v>
      </c>
      <c r="I1537" s="504">
        <f t="shared" si="149"/>
        <v>0</v>
      </c>
      <c r="J1537" s="412"/>
      <c r="K1537" s="370"/>
      <c r="L1537" s="426">
        <v>44964</v>
      </c>
      <c r="M1537" s="279">
        <v>45044</v>
      </c>
      <c r="N1537" s="177" t="s">
        <v>45</v>
      </c>
      <c r="BY1537" s="360">
        <v>2200</v>
      </c>
    </row>
    <row r="1538" spans="1:88" s="78" customFormat="1" ht="21.75" customHeight="1" thickBot="1">
      <c r="A1538" s="339"/>
      <c r="B1538" s="16" t="s">
        <v>340</v>
      </c>
      <c r="C1538" s="16" t="s">
        <v>423</v>
      </c>
      <c r="D1538" s="268" t="s">
        <v>434</v>
      </c>
      <c r="E1538" s="274"/>
      <c r="F1538" s="274"/>
      <c r="G1538" s="473" t="s">
        <v>449</v>
      </c>
      <c r="H1538" s="510">
        <v>1500</v>
      </c>
      <c r="I1538" s="504">
        <f t="shared" si="149"/>
        <v>0</v>
      </c>
      <c r="J1538" s="412"/>
      <c r="K1538" s="370"/>
      <c r="L1538" s="426">
        <v>44964</v>
      </c>
      <c r="M1538" s="279">
        <v>45044</v>
      </c>
      <c r="N1538" s="177" t="s">
        <v>45</v>
      </c>
      <c r="BY1538" s="360">
        <v>1500</v>
      </c>
    </row>
    <row r="1539" spans="1:88" s="78" customFormat="1" ht="21.75" customHeight="1" thickBot="1">
      <c r="A1539" s="339"/>
      <c r="B1539" s="16" t="s">
        <v>322</v>
      </c>
      <c r="C1539" s="16" t="s">
        <v>430</v>
      </c>
      <c r="D1539" s="268" t="s">
        <v>434</v>
      </c>
      <c r="E1539" s="274"/>
      <c r="F1539" s="274"/>
      <c r="G1539" s="473" t="s">
        <v>449</v>
      </c>
      <c r="H1539" s="510">
        <v>400</v>
      </c>
      <c r="I1539" s="504">
        <f t="shared" si="149"/>
        <v>0</v>
      </c>
      <c r="J1539" s="412"/>
      <c r="K1539" s="370"/>
      <c r="L1539" s="426">
        <v>44964</v>
      </c>
      <c r="M1539" s="279">
        <v>45044</v>
      </c>
      <c r="N1539" s="177" t="s">
        <v>45</v>
      </c>
      <c r="BY1539" s="360">
        <v>400</v>
      </c>
    </row>
    <row r="1540" spans="1:88" s="78" customFormat="1" ht="21.75" customHeight="1" thickBot="1">
      <c r="A1540" s="339"/>
      <c r="B1540" s="16" t="s">
        <v>330</v>
      </c>
      <c r="C1540" s="16" t="s">
        <v>431</v>
      </c>
      <c r="D1540" s="268" t="s">
        <v>434</v>
      </c>
      <c r="E1540" s="274"/>
      <c r="F1540" s="274"/>
      <c r="G1540" s="473" t="s">
        <v>449</v>
      </c>
      <c r="H1540" s="510">
        <v>400</v>
      </c>
      <c r="I1540" s="504">
        <f t="shared" si="149"/>
        <v>0</v>
      </c>
      <c r="J1540" s="412"/>
      <c r="K1540" s="370"/>
      <c r="L1540" s="426">
        <v>44964</v>
      </c>
      <c r="M1540" s="279">
        <v>45044</v>
      </c>
      <c r="N1540" s="177" t="s">
        <v>45</v>
      </c>
      <c r="BY1540" s="360">
        <v>400</v>
      </c>
    </row>
    <row r="1541" spans="1:88" s="78" customFormat="1" ht="21.75" customHeight="1" thickBot="1">
      <c r="A1541" s="339"/>
      <c r="B1541" s="16" t="s">
        <v>332</v>
      </c>
      <c r="C1541" s="16" t="s">
        <v>424</v>
      </c>
      <c r="D1541" s="268" t="s">
        <v>434</v>
      </c>
      <c r="E1541" s="274"/>
      <c r="F1541" s="274"/>
      <c r="G1541" s="473" t="s">
        <v>449</v>
      </c>
      <c r="H1541" s="510">
        <v>400</v>
      </c>
      <c r="I1541" s="504">
        <f t="shared" si="149"/>
        <v>0</v>
      </c>
      <c r="J1541" s="412"/>
      <c r="K1541" s="370"/>
      <c r="L1541" s="426">
        <v>44964</v>
      </c>
      <c r="M1541" s="279">
        <v>45044</v>
      </c>
      <c r="N1541" s="177" t="s">
        <v>45</v>
      </c>
      <c r="BY1541" s="360">
        <v>400</v>
      </c>
    </row>
    <row r="1542" spans="1:88" s="78" customFormat="1" ht="21.75" customHeight="1" thickBot="1">
      <c r="A1542" s="339"/>
      <c r="B1542" s="16" t="s">
        <v>328</v>
      </c>
      <c r="C1542" s="16" t="s">
        <v>425</v>
      </c>
      <c r="D1542" s="268" t="s">
        <v>434</v>
      </c>
      <c r="E1542" s="274"/>
      <c r="F1542" s="274"/>
      <c r="G1542" s="473" t="s">
        <v>449</v>
      </c>
      <c r="H1542" s="510">
        <v>500</v>
      </c>
      <c r="I1542" s="504">
        <f t="shared" si="149"/>
        <v>0</v>
      </c>
      <c r="J1542" s="412"/>
      <c r="K1542" s="370"/>
      <c r="L1542" s="426">
        <v>44964</v>
      </c>
      <c r="M1542" s="279">
        <v>45044</v>
      </c>
      <c r="N1542" s="177" t="s">
        <v>45</v>
      </c>
      <c r="BY1542" s="360">
        <v>500</v>
      </c>
    </row>
    <row r="1543" spans="1:88" s="78" customFormat="1" ht="21.75" customHeight="1" thickBot="1">
      <c r="A1543" s="339"/>
      <c r="B1543" s="16" t="s">
        <v>345</v>
      </c>
      <c r="C1543" s="16" t="s">
        <v>426</v>
      </c>
      <c r="D1543" s="268" t="s">
        <v>434</v>
      </c>
      <c r="E1543" s="274"/>
      <c r="F1543" s="274"/>
      <c r="G1543" s="473" t="s">
        <v>449</v>
      </c>
      <c r="H1543" s="510">
        <v>400</v>
      </c>
      <c r="I1543" s="504">
        <f t="shared" si="149"/>
        <v>0</v>
      </c>
      <c r="J1543" s="412"/>
      <c r="K1543" s="370"/>
      <c r="L1543" s="426">
        <v>44964</v>
      </c>
      <c r="M1543" s="279">
        <v>45044</v>
      </c>
      <c r="N1543" s="177" t="s">
        <v>45</v>
      </c>
      <c r="BY1543" s="360">
        <v>400</v>
      </c>
    </row>
    <row r="1544" spans="1:88" s="78" customFormat="1" ht="21.75" customHeight="1" thickBot="1">
      <c r="A1544" s="339"/>
      <c r="B1544" s="16" t="s">
        <v>356</v>
      </c>
      <c r="C1544" s="16" t="s">
        <v>427</v>
      </c>
      <c r="D1544" s="268" t="s">
        <v>434</v>
      </c>
      <c r="E1544" s="274"/>
      <c r="F1544" s="274"/>
      <c r="G1544" s="473" t="s">
        <v>449</v>
      </c>
      <c r="H1544" s="510">
        <v>400</v>
      </c>
      <c r="I1544" s="504">
        <f t="shared" si="149"/>
        <v>0</v>
      </c>
      <c r="J1544" s="412"/>
      <c r="K1544" s="370"/>
      <c r="L1544" s="426">
        <v>44964</v>
      </c>
      <c r="M1544" s="279">
        <v>45044</v>
      </c>
      <c r="N1544" s="177" t="s">
        <v>45</v>
      </c>
      <c r="BY1544" s="360">
        <v>400</v>
      </c>
    </row>
    <row r="1545" spans="1:88" s="78" customFormat="1" ht="21.75" customHeight="1">
      <c r="A1545" s="339"/>
      <c r="B1545" s="16" t="s">
        <v>316</v>
      </c>
      <c r="C1545" s="16" t="s">
        <v>428</v>
      </c>
      <c r="D1545" s="268" t="s">
        <v>434</v>
      </c>
      <c r="E1545" s="274"/>
      <c r="F1545" s="274"/>
      <c r="G1545" s="473" t="s">
        <v>449</v>
      </c>
      <c r="H1545" s="510">
        <v>300</v>
      </c>
      <c r="I1545" s="504">
        <f t="shared" si="149"/>
        <v>0</v>
      </c>
      <c r="J1545" s="412"/>
      <c r="K1545" s="370"/>
      <c r="L1545" s="426">
        <v>44964</v>
      </c>
      <c r="M1545" s="279">
        <v>45044</v>
      </c>
      <c r="N1545" s="177" t="s">
        <v>45</v>
      </c>
      <c r="BY1545" s="360">
        <v>300</v>
      </c>
    </row>
    <row r="1546" spans="1:88" s="78" customFormat="1" ht="21.75" customHeight="1" thickBot="1">
      <c r="A1546" s="339" t="s">
        <v>57</v>
      </c>
      <c r="B1546" s="274"/>
      <c r="C1546" s="274"/>
      <c r="D1546" s="268" t="s">
        <v>434</v>
      </c>
      <c r="E1546" s="274"/>
      <c r="F1546" s="274"/>
      <c r="G1546" s="829"/>
      <c r="H1546" s="772">
        <f>SUM(H1533:H1545)</f>
        <v>9700</v>
      </c>
      <c r="I1546" s="772">
        <f>SUM(I1531:I1545)</f>
        <v>8100</v>
      </c>
      <c r="J1546" s="412"/>
      <c r="K1546" s="370"/>
      <c r="L1546" s="426">
        <v>44996</v>
      </c>
      <c r="M1546" s="279">
        <v>45008</v>
      </c>
      <c r="N1546" s="177" t="s">
        <v>45</v>
      </c>
    </row>
    <row r="1547" spans="1:88" s="78" customFormat="1" ht="21.75" customHeight="1" thickBot="1">
      <c r="A1547" s="339" t="s">
        <v>57</v>
      </c>
      <c r="B1547" s="16" t="s">
        <v>338</v>
      </c>
      <c r="C1547" s="16" t="s">
        <v>417</v>
      </c>
      <c r="D1547" s="268" t="s">
        <v>434</v>
      </c>
      <c r="E1547" s="274"/>
      <c r="F1547" s="274"/>
      <c r="G1547" s="473" t="s">
        <v>452</v>
      </c>
      <c r="H1547" s="510">
        <v>1100</v>
      </c>
      <c r="I1547" s="504">
        <f t="shared" ref="I1547:I1561" si="150">SUM(O1547:CD1547)</f>
        <v>0</v>
      </c>
      <c r="J1547" s="412"/>
      <c r="K1547" s="370"/>
      <c r="L1547" s="426">
        <v>44996</v>
      </c>
      <c r="M1547" s="279">
        <v>45008</v>
      </c>
      <c r="N1547" s="177" t="s">
        <v>45</v>
      </c>
      <c r="CJ1547" s="360">
        <v>1100</v>
      </c>
    </row>
    <row r="1548" spans="1:88" s="78" customFormat="1" ht="21.75" customHeight="1" thickBot="1">
      <c r="A1548" s="339" t="s">
        <v>57</v>
      </c>
      <c r="B1548" s="16" t="s">
        <v>313</v>
      </c>
      <c r="C1548" s="16" t="s">
        <v>419</v>
      </c>
      <c r="D1548" s="268" t="s">
        <v>434</v>
      </c>
      <c r="E1548" s="274"/>
      <c r="F1548" s="274"/>
      <c r="G1548" s="473" t="s">
        <v>452</v>
      </c>
      <c r="H1548" s="511">
        <v>300</v>
      </c>
      <c r="I1548" s="504">
        <f t="shared" si="150"/>
        <v>0</v>
      </c>
      <c r="J1548" s="412"/>
      <c r="K1548" s="370"/>
      <c r="L1548" s="426">
        <v>44996</v>
      </c>
      <c r="M1548" s="279">
        <v>45008</v>
      </c>
      <c r="N1548" s="177" t="s">
        <v>45</v>
      </c>
      <c r="CJ1548" s="361">
        <v>300</v>
      </c>
    </row>
    <row r="1549" spans="1:88" s="78" customFormat="1" ht="21.75" customHeight="1" thickBot="1">
      <c r="A1549" s="339" t="s">
        <v>57</v>
      </c>
      <c r="B1549" s="16" t="s">
        <v>318</v>
      </c>
      <c r="C1549" s="16" t="s">
        <v>420</v>
      </c>
      <c r="D1549" s="268" t="s">
        <v>434</v>
      </c>
      <c r="E1549" s="274"/>
      <c r="F1549" s="274"/>
      <c r="G1549" s="473" t="s">
        <v>452</v>
      </c>
      <c r="H1549" s="511">
        <v>1100</v>
      </c>
      <c r="I1549" s="504">
        <f t="shared" si="150"/>
        <v>0</v>
      </c>
      <c r="J1549" s="412"/>
      <c r="K1549" s="370"/>
      <c r="L1549" s="426">
        <v>44996</v>
      </c>
      <c r="M1549" s="279">
        <v>45008</v>
      </c>
      <c r="N1549" s="177" t="s">
        <v>45</v>
      </c>
      <c r="CJ1549" s="361">
        <v>1100</v>
      </c>
    </row>
    <row r="1550" spans="1:88" s="78" customFormat="1" ht="21.75" customHeight="1" thickBot="1">
      <c r="A1550" s="339" t="s">
        <v>57</v>
      </c>
      <c r="B1550" s="16" t="s">
        <v>320</v>
      </c>
      <c r="C1550" s="16" t="s">
        <v>421</v>
      </c>
      <c r="D1550" s="268" t="s">
        <v>434</v>
      </c>
      <c r="E1550" s="274"/>
      <c r="F1550" s="274"/>
      <c r="G1550" s="473" t="s">
        <v>452</v>
      </c>
      <c r="H1550" s="511">
        <v>300</v>
      </c>
      <c r="I1550" s="504">
        <f t="shared" si="150"/>
        <v>0</v>
      </c>
      <c r="J1550" s="412"/>
      <c r="K1550" s="370"/>
      <c r="L1550" s="426">
        <v>44996</v>
      </c>
      <c r="M1550" s="279">
        <v>45008</v>
      </c>
      <c r="N1550" s="177" t="s">
        <v>45</v>
      </c>
      <c r="CJ1550" s="361">
        <v>300</v>
      </c>
    </row>
    <row r="1551" spans="1:88" s="78" customFormat="1" ht="21.75" customHeight="1" thickBot="1">
      <c r="A1551" s="339" t="s">
        <v>57</v>
      </c>
      <c r="B1551" s="16" t="s">
        <v>58</v>
      </c>
      <c r="C1551" s="16" t="s">
        <v>422</v>
      </c>
      <c r="D1551" s="268" t="s">
        <v>434</v>
      </c>
      <c r="E1551" s="274"/>
      <c r="F1551" s="274"/>
      <c r="G1551" s="473" t="s">
        <v>452</v>
      </c>
      <c r="H1551" s="511">
        <v>1600</v>
      </c>
      <c r="I1551" s="504">
        <f t="shared" si="150"/>
        <v>0</v>
      </c>
      <c r="J1551" s="412"/>
      <c r="K1551" s="370"/>
      <c r="L1551" s="426">
        <v>44996</v>
      </c>
      <c r="M1551" s="279">
        <v>45008</v>
      </c>
      <c r="N1551" s="177" t="s">
        <v>45</v>
      </c>
      <c r="CJ1551" s="361">
        <v>1600</v>
      </c>
    </row>
    <row r="1552" spans="1:88" s="78" customFormat="1" ht="21.75" customHeight="1" thickBot="1">
      <c r="A1552" s="339" t="s">
        <v>57</v>
      </c>
      <c r="B1552" s="16" t="s">
        <v>340</v>
      </c>
      <c r="C1552" s="16" t="s">
        <v>423</v>
      </c>
      <c r="D1552" s="268" t="s">
        <v>434</v>
      </c>
      <c r="E1552" s="274"/>
      <c r="F1552" s="274"/>
      <c r="G1552" s="473" t="s">
        <v>452</v>
      </c>
      <c r="H1552" s="511">
        <v>900</v>
      </c>
      <c r="I1552" s="504">
        <f t="shared" si="150"/>
        <v>0</v>
      </c>
      <c r="J1552" s="412"/>
      <c r="K1552" s="370"/>
      <c r="L1552" s="426">
        <v>44996</v>
      </c>
      <c r="M1552" s="279">
        <v>45008</v>
      </c>
      <c r="N1552" s="177" t="s">
        <v>45</v>
      </c>
      <c r="CJ1552" s="361">
        <v>900</v>
      </c>
    </row>
    <row r="1553" spans="1:105" s="78" customFormat="1" ht="21.75" customHeight="1" thickBot="1">
      <c r="A1553" s="339" t="s">
        <v>57</v>
      </c>
      <c r="B1553" s="16" t="s">
        <v>322</v>
      </c>
      <c r="C1553" s="16" t="s">
        <v>430</v>
      </c>
      <c r="D1553" s="268" t="s">
        <v>434</v>
      </c>
      <c r="E1553" s="274"/>
      <c r="F1553" s="274"/>
      <c r="G1553" s="473" t="s">
        <v>452</v>
      </c>
      <c r="H1553" s="511">
        <v>0</v>
      </c>
      <c r="I1553" s="504">
        <f t="shared" si="150"/>
        <v>0</v>
      </c>
      <c r="J1553" s="412"/>
      <c r="K1553" s="370"/>
      <c r="L1553" s="426">
        <v>44996</v>
      </c>
      <c r="M1553" s="279">
        <v>45008</v>
      </c>
      <c r="N1553" s="177" t="s">
        <v>45</v>
      </c>
      <c r="CJ1553" s="361">
        <v>0</v>
      </c>
    </row>
    <row r="1554" spans="1:105" s="78" customFormat="1" ht="21.75" customHeight="1" thickBot="1">
      <c r="A1554" s="339" t="s">
        <v>57</v>
      </c>
      <c r="B1554" s="16" t="s">
        <v>330</v>
      </c>
      <c r="C1554" s="16" t="s">
        <v>431</v>
      </c>
      <c r="D1554" s="268" t="s">
        <v>434</v>
      </c>
      <c r="E1554" s="274"/>
      <c r="F1554" s="274"/>
      <c r="G1554" s="473" t="s">
        <v>452</v>
      </c>
      <c r="H1554" s="511">
        <v>0</v>
      </c>
      <c r="I1554" s="504">
        <f t="shared" si="150"/>
        <v>0</v>
      </c>
      <c r="J1554" s="412"/>
      <c r="K1554" s="370"/>
      <c r="L1554" s="426">
        <v>44996</v>
      </c>
      <c r="M1554" s="279">
        <v>45008</v>
      </c>
      <c r="N1554" s="177" t="s">
        <v>45</v>
      </c>
      <c r="CJ1554" s="361">
        <v>0</v>
      </c>
    </row>
    <row r="1555" spans="1:105" s="78" customFormat="1" ht="21.75" customHeight="1" thickBot="1">
      <c r="A1555" s="339" t="s">
        <v>57</v>
      </c>
      <c r="B1555" s="16" t="s">
        <v>332</v>
      </c>
      <c r="C1555" s="16" t="s">
        <v>424</v>
      </c>
      <c r="D1555" s="268" t="s">
        <v>434</v>
      </c>
      <c r="E1555" s="274"/>
      <c r="F1555" s="274"/>
      <c r="G1555" s="473" t="s">
        <v>452</v>
      </c>
      <c r="H1555" s="511">
        <v>100</v>
      </c>
      <c r="I1555" s="504">
        <f t="shared" si="150"/>
        <v>0</v>
      </c>
      <c r="J1555" s="412"/>
      <c r="K1555" s="370"/>
      <c r="L1555" s="426">
        <v>44996</v>
      </c>
      <c r="M1555" s="279">
        <v>45008</v>
      </c>
      <c r="N1555" s="177" t="s">
        <v>45</v>
      </c>
      <c r="CJ1555" s="361">
        <v>100</v>
      </c>
    </row>
    <row r="1556" spans="1:105" s="78" customFormat="1" ht="21.75" customHeight="1" thickBot="1">
      <c r="A1556" s="339" t="s">
        <v>57</v>
      </c>
      <c r="B1556" s="16" t="s">
        <v>344</v>
      </c>
      <c r="C1556" s="16" t="s">
        <v>432</v>
      </c>
      <c r="D1556" s="268" t="s">
        <v>434</v>
      </c>
      <c r="E1556" s="274"/>
      <c r="F1556" s="274"/>
      <c r="G1556" s="473" t="s">
        <v>452</v>
      </c>
      <c r="H1556" s="511">
        <v>0</v>
      </c>
      <c r="I1556" s="504">
        <f t="shared" si="150"/>
        <v>0</v>
      </c>
      <c r="J1556" s="412"/>
      <c r="K1556" s="370"/>
      <c r="L1556" s="426">
        <v>44996</v>
      </c>
      <c r="M1556" s="279">
        <v>45008</v>
      </c>
      <c r="N1556" s="177" t="s">
        <v>45</v>
      </c>
      <c r="CJ1556" s="361">
        <v>0</v>
      </c>
    </row>
    <row r="1557" spans="1:105" s="78" customFormat="1" ht="21.75" customHeight="1" thickBot="1">
      <c r="A1557" s="339" t="s">
        <v>57</v>
      </c>
      <c r="B1557" s="16" t="s">
        <v>353</v>
      </c>
      <c r="C1557" s="16" t="s">
        <v>433</v>
      </c>
      <c r="D1557" s="268" t="s">
        <v>434</v>
      </c>
      <c r="E1557" s="274"/>
      <c r="F1557" s="274"/>
      <c r="G1557" s="473" t="s">
        <v>452</v>
      </c>
      <c r="H1557" s="511">
        <v>0</v>
      </c>
      <c r="I1557" s="504">
        <f t="shared" si="150"/>
        <v>0</v>
      </c>
      <c r="J1557" s="412"/>
      <c r="K1557" s="370"/>
      <c r="L1557" s="426">
        <v>44996</v>
      </c>
      <c r="M1557" s="279">
        <v>45008</v>
      </c>
      <c r="N1557" s="177" t="s">
        <v>45</v>
      </c>
      <c r="CJ1557" s="361">
        <v>0</v>
      </c>
    </row>
    <row r="1558" spans="1:105" s="78" customFormat="1" ht="21.75" customHeight="1" thickBot="1">
      <c r="A1558" s="339" t="s">
        <v>57</v>
      </c>
      <c r="B1558" s="16" t="s">
        <v>328</v>
      </c>
      <c r="C1558" s="16" t="s">
        <v>425</v>
      </c>
      <c r="D1558" s="268" t="s">
        <v>434</v>
      </c>
      <c r="E1558" s="274"/>
      <c r="F1558" s="274"/>
      <c r="G1558" s="473" t="s">
        <v>452</v>
      </c>
      <c r="H1558" s="511">
        <v>350</v>
      </c>
      <c r="I1558" s="504">
        <f t="shared" si="150"/>
        <v>0</v>
      </c>
      <c r="J1558" s="412"/>
      <c r="K1558" s="370"/>
      <c r="L1558" s="426">
        <v>44996</v>
      </c>
      <c r="M1558" s="279">
        <v>45008</v>
      </c>
      <c r="N1558" s="177" t="s">
        <v>45</v>
      </c>
      <c r="CJ1558" s="361">
        <v>350</v>
      </c>
    </row>
    <row r="1559" spans="1:105" s="78" customFormat="1" ht="21.75" customHeight="1" thickBot="1">
      <c r="A1559" s="339" t="s">
        <v>57</v>
      </c>
      <c r="B1559" s="16" t="s">
        <v>345</v>
      </c>
      <c r="C1559" s="16" t="s">
        <v>426</v>
      </c>
      <c r="D1559" s="268" t="s">
        <v>434</v>
      </c>
      <c r="E1559" s="274"/>
      <c r="F1559" s="274"/>
      <c r="G1559" s="473" t="s">
        <v>452</v>
      </c>
      <c r="H1559" s="511">
        <v>400</v>
      </c>
      <c r="I1559" s="504">
        <f t="shared" si="150"/>
        <v>0</v>
      </c>
      <c r="J1559" s="412"/>
      <c r="K1559" s="370"/>
      <c r="L1559" s="426">
        <v>44996</v>
      </c>
      <c r="M1559" s="279">
        <v>45008</v>
      </c>
      <c r="N1559" s="177" t="s">
        <v>45</v>
      </c>
      <c r="CJ1559" s="361">
        <v>400</v>
      </c>
    </row>
    <row r="1560" spans="1:105" s="78" customFormat="1" ht="21.75" customHeight="1" thickBot="1">
      <c r="A1560" s="339" t="s">
        <v>57</v>
      </c>
      <c r="B1560" s="16" t="s">
        <v>356</v>
      </c>
      <c r="C1560" s="16" t="s">
        <v>427</v>
      </c>
      <c r="D1560" s="268" t="s">
        <v>434</v>
      </c>
      <c r="E1560" s="274"/>
      <c r="F1560" s="274"/>
      <c r="G1560" s="473" t="s">
        <v>452</v>
      </c>
      <c r="H1560" s="511">
        <v>400</v>
      </c>
      <c r="I1560" s="504">
        <f t="shared" si="150"/>
        <v>0</v>
      </c>
      <c r="J1560" s="412"/>
      <c r="K1560" s="370"/>
      <c r="L1560" s="426">
        <v>44996</v>
      </c>
      <c r="M1560" s="279">
        <v>45008</v>
      </c>
      <c r="N1560" s="177" t="s">
        <v>45</v>
      </c>
      <c r="CJ1560" s="361">
        <v>400</v>
      </c>
    </row>
    <row r="1561" spans="1:105" s="78" customFormat="1" ht="21.75" customHeight="1">
      <c r="A1561" s="339" t="s">
        <v>57</v>
      </c>
      <c r="B1561" s="16" t="s">
        <v>316</v>
      </c>
      <c r="C1561" s="16" t="s">
        <v>428</v>
      </c>
      <c r="D1561" s="268" t="s">
        <v>434</v>
      </c>
      <c r="E1561" s="274"/>
      <c r="F1561" s="274"/>
      <c r="G1561" s="473" t="s">
        <v>452</v>
      </c>
      <c r="H1561" s="511">
        <v>200</v>
      </c>
      <c r="I1561" s="504">
        <f t="shared" si="150"/>
        <v>0</v>
      </c>
      <c r="J1561" s="412"/>
      <c r="K1561" s="370"/>
      <c r="L1561" s="426">
        <v>44996</v>
      </c>
      <c r="M1561" s="279">
        <v>45008</v>
      </c>
      <c r="N1561" s="177" t="s">
        <v>45</v>
      </c>
      <c r="CJ1561" s="361">
        <v>200</v>
      </c>
    </row>
    <row r="1562" spans="1:105" s="78" customFormat="1" ht="22.5" customHeight="1" thickBot="1">
      <c r="A1562" s="339" t="s">
        <v>57</v>
      </c>
      <c r="B1562" s="274"/>
      <c r="C1562" s="274"/>
      <c r="D1562" s="268" t="s">
        <v>434</v>
      </c>
      <c r="E1562" s="274"/>
      <c r="F1562" s="274"/>
      <c r="G1562" s="829"/>
      <c r="H1562" s="772">
        <f>SUM(H1547:H1561)</f>
        <v>6750</v>
      </c>
      <c r="I1562" s="772">
        <f>SUM(I1547:I1561)</f>
        <v>0</v>
      </c>
      <c r="J1562" s="412"/>
      <c r="K1562" s="370"/>
      <c r="L1562" s="412"/>
      <c r="M1562" s="274"/>
      <c r="N1562" s="274"/>
    </row>
    <row r="1563" spans="1:105" s="78" customFormat="1" ht="21.75" customHeight="1" thickBot="1">
      <c r="A1563" s="339" t="s">
        <v>57</v>
      </c>
      <c r="B1563" s="16" t="s">
        <v>338</v>
      </c>
      <c r="C1563" s="385" t="s">
        <v>417</v>
      </c>
      <c r="D1563" s="268" t="s">
        <v>434</v>
      </c>
      <c r="E1563" s="274"/>
      <c r="F1563" s="274"/>
      <c r="G1563" s="473" t="s">
        <v>453</v>
      </c>
      <c r="H1563" s="507">
        <v>1400</v>
      </c>
      <c r="I1563" s="504">
        <f t="shared" ref="I1563:I1577" si="151">SUM(O1563:DB1563)</f>
        <v>1400</v>
      </c>
      <c r="J1563" s="412"/>
      <c r="K1563" s="370"/>
      <c r="L1563" s="426">
        <v>45022</v>
      </c>
      <c r="M1563" s="279">
        <v>45063</v>
      </c>
      <c r="N1563" s="177" t="s">
        <v>45</v>
      </c>
      <c r="DA1563" s="19">
        <v>1400</v>
      </c>
    </row>
    <row r="1564" spans="1:105" s="78" customFormat="1" ht="21.75" customHeight="1" thickBot="1">
      <c r="A1564" s="339" t="s">
        <v>57</v>
      </c>
      <c r="B1564" s="16" t="s">
        <v>313</v>
      </c>
      <c r="C1564" s="385" t="s">
        <v>419</v>
      </c>
      <c r="D1564" s="268" t="s">
        <v>434</v>
      </c>
      <c r="E1564" s="274"/>
      <c r="F1564" s="274"/>
      <c r="G1564" s="473" t="s">
        <v>453</v>
      </c>
      <c r="H1564" s="508">
        <v>500</v>
      </c>
      <c r="I1564" s="504">
        <f t="shared" si="151"/>
        <v>500</v>
      </c>
      <c r="J1564" s="412"/>
      <c r="K1564" s="370"/>
      <c r="L1564" s="426">
        <v>45022</v>
      </c>
      <c r="M1564" s="279">
        <v>45063</v>
      </c>
      <c r="N1564" s="177" t="s">
        <v>45</v>
      </c>
      <c r="DA1564" s="386">
        <v>500</v>
      </c>
    </row>
    <row r="1565" spans="1:105" s="78" customFormat="1" ht="21.75" customHeight="1" thickBot="1">
      <c r="A1565" s="339" t="s">
        <v>57</v>
      </c>
      <c r="B1565" s="16" t="s">
        <v>318</v>
      </c>
      <c r="C1565" s="385" t="s">
        <v>420</v>
      </c>
      <c r="D1565" s="268" t="s">
        <v>434</v>
      </c>
      <c r="E1565" s="274"/>
      <c r="F1565" s="274"/>
      <c r="G1565" s="473" t="s">
        <v>453</v>
      </c>
      <c r="H1565" s="509">
        <v>1400</v>
      </c>
      <c r="I1565" s="504">
        <f t="shared" si="151"/>
        <v>1400</v>
      </c>
      <c r="J1565" s="412"/>
      <c r="K1565" s="370"/>
      <c r="L1565" s="426">
        <v>45022</v>
      </c>
      <c r="M1565" s="279">
        <v>45063</v>
      </c>
      <c r="N1565" s="177" t="s">
        <v>45</v>
      </c>
      <c r="DA1565" s="18">
        <v>1400</v>
      </c>
    </row>
    <row r="1566" spans="1:105" s="78" customFormat="1" ht="21.75" customHeight="1" thickBot="1">
      <c r="A1566" s="339" t="s">
        <v>57</v>
      </c>
      <c r="B1566" s="16" t="s">
        <v>320</v>
      </c>
      <c r="C1566" s="385" t="s">
        <v>421</v>
      </c>
      <c r="D1566" s="268" t="s">
        <v>434</v>
      </c>
      <c r="E1566" s="274"/>
      <c r="F1566" s="274"/>
      <c r="G1566" s="473" t="s">
        <v>453</v>
      </c>
      <c r="H1566" s="509">
        <v>500</v>
      </c>
      <c r="I1566" s="504">
        <f t="shared" si="151"/>
        <v>500</v>
      </c>
      <c r="J1566" s="412"/>
      <c r="K1566" s="370"/>
      <c r="L1566" s="426">
        <v>45022</v>
      </c>
      <c r="M1566" s="279">
        <v>45063</v>
      </c>
      <c r="N1566" s="177" t="s">
        <v>45</v>
      </c>
      <c r="DA1566" s="18">
        <v>500</v>
      </c>
    </row>
    <row r="1567" spans="1:105" s="78" customFormat="1" ht="21.75" customHeight="1" thickBot="1">
      <c r="A1567" s="339" t="s">
        <v>57</v>
      </c>
      <c r="B1567" s="16" t="s">
        <v>58</v>
      </c>
      <c r="C1567" s="385" t="s">
        <v>422</v>
      </c>
      <c r="D1567" s="268" t="s">
        <v>434</v>
      </c>
      <c r="E1567" s="274"/>
      <c r="F1567" s="274"/>
      <c r="G1567" s="473" t="s">
        <v>453</v>
      </c>
      <c r="H1567" s="509">
        <v>2300</v>
      </c>
      <c r="I1567" s="504">
        <f t="shared" si="151"/>
        <v>2300</v>
      </c>
      <c r="J1567" s="412"/>
      <c r="K1567" s="370"/>
      <c r="L1567" s="426">
        <v>45022</v>
      </c>
      <c r="M1567" s="279">
        <v>45063</v>
      </c>
      <c r="N1567" s="177" t="s">
        <v>45</v>
      </c>
      <c r="DA1567" s="18">
        <v>2300</v>
      </c>
    </row>
    <row r="1568" spans="1:105" s="78" customFormat="1" ht="21.75" customHeight="1" thickBot="1">
      <c r="A1568" s="339" t="s">
        <v>57</v>
      </c>
      <c r="B1568" s="16" t="s">
        <v>340</v>
      </c>
      <c r="C1568" s="385" t="s">
        <v>423</v>
      </c>
      <c r="D1568" s="268" t="s">
        <v>434</v>
      </c>
      <c r="E1568" s="274"/>
      <c r="F1568" s="274"/>
      <c r="G1568" s="473" t="s">
        <v>453</v>
      </c>
      <c r="H1568" s="509">
        <v>1000</v>
      </c>
      <c r="I1568" s="504">
        <f t="shared" si="151"/>
        <v>1000</v>
      </c>
      <c r="J1568" s="412"/>
      <c r="K1568" s="370"/>
      <c r="L1568" s="426">
        <v>45022</v>
      </c>
      <c r="M1568" s="279">
        <v>45063</v>
      </c>
      <c r="N1568" s="177" t="s">
        <v>45</v>
      </c>
      <c r="DA1568" s="18">
        <v>1000</v>
      </c>
    </row>
    <row r="1569" spans="1:123" s="78" customFormat="1" ht="21.75" customHeight="1" thickBot="1">
      <c r="A1569" s="339" t="s">
        <v>57</v>
      </c>
      <c r="B1569" s="16" t="s">
        <v>322</v>
      </c>
      <c r="C1569" s="385" t="s">
        <v>430</v>
      </c>
      <c r="D1569" s="268" t="s">
        <v>434</v>
      </c>
      <c r="E1569" s="274"/>
      <c r="F1569" s="274"/>
      <c r="G1569" s="473" t="s">
        <v>453</v>
      </c>
      <c r="H1569" s="509"/>
      <c r="I1569" s="504">
        <f t="shared" si="151"/>
        <v>0</v>
      </c>
      <c r="J1569" s="412"/>
      <c r="K1569" s="370"/>
      <c r="L1569" s="426">
        <v>45022</v>
      </c>
      <c r="M1569" s="279">
        <v>45063</v>
      </c>
      <c r="N1569" s="177" t="s">
        <v>45</v>
      </c>
      <c r="DA1569" s="18"/>
    </row>
    <row r="1570" spans="1:123" s="78" customFormat="1" ht="21.75" customHeight="1" thickBot="1">
      <c r="A1570" s="339" t="s">
        <v>57</v>
      </c>
      <c r="B1570" s="16" t="s">
        <v>330</v>
      </c>
      <c r="C1570" s="385" t="s">
        <v>431</v>
      </c>
      <c r="D1570" s="268" t="s">
        <v>434</v>
      </c>
      <c r="E1570" s="274"/>
      <c r="F1570" s="274"/>
      <c r="G1570" s="473" t="s">
        <v>453</v>
      </c>
      <c r="H1570" s="509"/>
      <c r="I1570" s="504">
        <f t="shared" si="151"/>
        <v>0</v>
      </c>
      <c r="J1570" s="412"/>
      <c r="K1570" s="370"/>
      <c r="L1570" s="426">
        <v>45022</v>
      </c>
      <c r="M1570" s="279">
        <v>45063</v>
      </c>
      <c r="N1570" s="177" t="s">
        <v>45</v>
      </c>
      <c r="DA1570" s="18"/>
    </row>
    <row r="1571" spans="1:123" s="78" customFormat="1" ht="21.75" customHeight="1" thickBot="1">
      <c r="A1571" s="339" t="s">
        <v>57</v>
      </c>
      <c r="B1571" s="16" t="s">
        <v>332</v>
      </c>
      <c r="C1571" s="385" t="s">
        <v>424</v>
      </c>
      <c r="D1571" s="268" t="s">
        <v>434</v>
      </c>
      <c r="E1571" s="274"/>
      <c r="F1571" s="274"/>
      <c r="G1571" s="473" t="s">
        <v>453</v>
      </c>
      <c r="H1571" s="509">
        <v>600</v>
      </c>
      <c r="I1571" s="504">
        <f t="shared" si="151"/>
        <v>600</v>
      </c>
      <c r="J1571" s="412"/>
      <c r="K1571" s="370"/>
      <c r="L1571" s="426">
        <v>45022</v>
      </c>
      <c r="M1571" s="279">
        <v>45063</v>
      </c>
      <c r="N1571" s="177" t="s">
        <v>45</v>
      </c>
      <c r="DA1571" s="18">
        <v>600</v>
      </c>
    </row>
    <row r="1572" spans="1:123" s="78" customFormat="1" ht="21.75" customHeight="1" thickBot="1">
      <c r="A1572" s="339" t="s">
        <v>57</v>
      </c>
      <c r="B1572" s="16" t="s">
        <v>344</v>
      </c>
      <c r="C1572" s="385" t="s">
        <v>432</v>
      </c>
      <c r="D1572" s="268" t="s">
        <v>434</v>
      </c>
      <c r="E1572" s="274"/>
      <c r="F1572" s="274"/>
      <c r="G1572" s="473" t="s">
        <v>453</v>
      </c>
      <c r="H1572" s="509"/>
      <c r="I1572" s="504">
        <f t="shared" si="151"/>
        <v>0</v>
      </c>
      <c r="J1572" s="412"/>
      <c r="K1572" s="370"/>
      <c r="L1572" s="426">
        <v>45022</v>
      </c>
      <c r="M1572" s="279">
        <v>45063</v>
      </c>
      <c r="N1572" s="177" t="s">
        <v>45</v>
      </c>
      <c r="DA1572" s="18"/>
    </row>
    <row r="1573" spans="1:123" s="78" customFormat="1" ht="21.75" customHeight="1" thickBot="1">
      <c r="A1573" s="339" t="s">
        <v>57</v>
      </c>
      <c r="B1573" s="16" t="s">
        <v>353</v>
      </c>
      <c r="C1573" s="385" t="s">
        <v>433</v>
      </c>
      <c r="D1573" s="268" t="s">
        <v>434</v>
      </c>
      <c r="E1573" s="274"/>
      <c r="F1573" s="274"/>
      <c r="G1573" s="473" t="s">
        <v>453</v>
      </c>
      <c r="H1573" s="509"/>
      <c r="I1573" s="504">
        <f t="shared" si="151"/>
        <v>0</v>
      </c>
      <c r="J1573" s="412"/>
      <c r="K1573" s="370"/>
      <c r="L1573" s="426">
        <v>45022</v>
      </c>
      <c r="M1573" s="279">
        <v>45063</v>
      </c>
      <c r="N1573" s="177" t="s">
        <v>45</v>
      </c>
      <c r="DA1573" s="18"/>
    </row>
    <row r="1574" spans="1:123" s="78" customFormat="1" ht="21.75" customHeight="1" thickBot="1">
      <c r="A1574" s="339" t="s">
        <v>57</v>
      </c>
      <c r="B1574" s="16" t="s">
        <v>328</v>
      </c>
      <c r="C1574" s="385" t="s">
        <v>425</v>
      </c>
      <c r="D1574" s="268" t="s">
        <v>434</v>
      </c>
      <c r="E1574" s="274"/>
      <c r="F1574" s="274"/>
      <c r="G1574" s="473" t="s">
        <v>453</v>
      </c>
      <c r="H1574" s="509">
        <v>600</v>
      </c>
      <c r="I1574" s="504">
        <f t="shared" si="151"/>
        <v>600</v>
      </c>
      <c r="J1574" s="412"/>
      <c r="K1574" s="370"/>
      <c r="L1574" s="426">
        <v>45022</v>
      </c>
      <c r="M1574" s="279">
        <v>45063</v>
      </c>
      <c r="N1574" s="177" t="s">
        <v>45</v>
      </c>
      <c r="DA1574" s="18">
        <v>600</v>
      </c>
    </row>
    <row r="1575" spans="1:123" s="78" customFormat="1" ht="21.75" customHeight="1" thickBot="1">
      <c r="A1575" s="339" t="s">
        <v>57</v>
      </c>
      <c r="B1575" s="16" t="s">
        <v>345</v>
      </c>
      <c r="C1575" s="385" t="s">
        <v>426</v>
      </c>
      <c r="D1575" s="268" t="s">
        <v>434</v>
      </c>
      <c r="E1575" s="274"/>
      <c r="F1575" s="274"/>
      <c r="G1575" s="473" t="s">
        <v>453</v>
      </c>
      <c r="H1575" s="509">
        <v>600</v>
      </c>
      <c r="I1575" s="504">
        <f t="shared" si="151"/>
        <v>600</v>
      </c>
      <c r="J1575" s="412"/>
      <c r="K1575" s="370"/>
      <c r="L1575" s="426">
        <v>45022</v>
      </c>
      <c r="M1575" s="279">
        <v>45063</v>
      </c>
      <c r="N1575" s="177" t="s">
        <v>45</v>
      </c>
      <c r="DA1575" s="18">
        <v>600</v>
      </c>
    </row>
    <row r="1576" spans="1:123" s="78" customFormat="1" ht="21.75" customHeight="1" thickBot="1">
      <c r="A1576" s="339" t="s">
        <v>57</v>
      </c>
      <c r="B1576" s="16" t="s">
        <v>356</v>
      </c>
      <c r="C1576" s="385" t="s">
        <v>427</v>
      </c>
      <c r="D1576" s="268" t="s">
        <v>434</v>
      </c>
      <c r="E1576" s="274"/>
      <c r="F1576" s="274"/>
      <c r="G1576" s="473" t="s">
        <v>453</v>
      </c>
      <c r="H1576" s="509">
        <v>600</v>
      </c>
      <c r="I1576" s="504">
        <f t="shared" si="151"/>
        <v>600</v>
      </c>
      <c r="J1576" s="412"/>
      <c r="K1576" s="370"/>
      <c r="L1576" s="426">
        <v>45022</v>
      </c>
      <c r="M1576" s="279">
        <v>45063</v>
      </c>
      <c r="N1576" s="177" t="s">
        <v>45</v>
      </c>
      <c r="DA1576" s="18">
        <v>600</v>
      </c>
    </row>
    <row r="1577" spans="1:123" s="78" customFormat="1" ht="21.75" customHeight="1">
      <c r="A1577" s="339" t="s">
        <v>57</v>
      </c>
      <c r="B1577" s="16" t="s">
        <v>316</v>
      </c>
      <c r="C1577" s="385" t="s">
        <v>428</v>
      </c>
      <c r="D1577" s="268" t="s">
        <v>434</v>
      </c>
      <c r="E1577" s="274"/>
      <c r="F1577" s="274"/>
      <c r="G1577" s="473" t="s">
        <v>453</v>
      </c>
      <c r="H1577" s="509">
        <v>600</v>
      </c>
      <c r="I1577" s="504">
        <f t="shared" si="151"/>
        <v>600</v>
      </c>
      <c r="J1577" s="412"/>
      <c r="K1577" s="370"/>
      <c r="L1577" s="426">
        <v>45022</v>
      </c>
      <c r="M1577" s="279">
        <v>45063</v>
      </c>
      <c r="N1577" s="177" t="s">
        <v>45</v>
      </c>
      <c r="DA1577" s="18">
        <v>600</v>
      </c>
    </row>
    <row r="1578" spans="1:123" s="78" customFormat="1" ht="21.75" customHeight="1" thickBot="1">
      <c r="A1578" s="339" t="s">
        <v>57</v>
      </c>
      <c r="B1578" s="274"/>
      <c r="C1578" s="274"/>
      <c r="D1578" s="268" t="s">
        <v>434</v>
      </c>
      <c r="E1578" s="274"/>
      <c r="F1578" s="274"/>
      <c r="G1578" s="829"/>
      <c r="H1578" s="772">
        <f>SUM(H1563:H1577)</f>
        <v>10100</v>
      </c>
      <c r="I1578" s="772">
        <f>SUM(I1563:I1577)</f>
        <v>10100</v>
      </c>
      <c r="J1578" s="412"/>
      <c r="K1578" s="370"/>
      <c r="L1578" s="412"/>
      <c r="M1578" s="274"/>
      <c r="N1578" s="274"/>
    </row>
    <row r="1579" spans="1:123" s="78" customFormat="1" ht="21.75" customHeight="1" thickBot="1">
      <c r="A1579" s="339" t="s">
        <v>57</v>
      </c>
      <c r="B1579" s="16" t="s">
        <v>313</v>
      </c>
      <c r="C1579" s="385" t="s">
        <v>419</v>
      </c>
      <c r="D1579" s="268" t="s">
        <v>434</v>
      </c>
      <c r="E1579" s="274"/>
      <c r="F1579" s="274"/>
      <c r="G1579" s="473" t="s">
        <v>454</v>
      </c>
      <c r="H1579" s="508">
        <v>200</v>
      </c>
      <c r="I1579" s="504">
        <f>SUM(O1579:DB1579)</f>
        <v>200</v>
      </c>
      <c r="J1579" s="412"/>
      <c r="K1579" s="370"/>
      <c r="L1579" s="426">
        <v>45035</v>
      </c>
      <c r="M1579" s="279">
        <v>45063</v>
      </c>
      <c r="N1579" s="177" t="s">
        <v>45</v>
      </c>
      <c r="CZ1579" s="78">
        <v>200</v>
      </c>
    </row>
    <row r="1580" spans="1:123" s="78" customFormat="1" ht="21.75" customHeight="1">
      <c r="A1580" s="339" t="s">
        <v>57</v>
      </c>
      <c r="B1580" s="16" t="s">
        <v>320</v>
      </c>
      <c r="C1580" s="385" t="s">
        <v>421</v>
      </c>
      <c r="D1580" s="268" t="s">
        <v>434</v>
      </c>
      <c r="E1580" s="274"/>
      <c r="F1580" s="274"/>
      <c r="G1580" s="473" t="s">
        <v>454</v>
      </c>
      <c r="H1580" s="509">
        <v>200</v>
      </c>
      <c r="I1580" s="504">
        <f>SUM(O1580:DB1580)</f>
        <v>200</v>
      </c>
      <c r="J1580" s="412"/>
      <c r="K1580" s="370"/>
      <c r="L1580" s="426">
        <v>45035</v>
      </c>
      <c r="M1580" s="274"/>
      <c r="N1580" s="274"/>
      <c r="CZ1580" s="78">
        <v>200</v>
      </c>
    </row>
    <row r="1581" spans="1:123" s="78" customFormat="1" ht="21.75" customHeight="1" thickBot="1">
      <c r="A1581" s="339" t="s">
        <v>57</v>
      </c>
      <c r="B1581" s="274"/>
      <c r="C1581" s="274"/>
      <c r="D1581" s="268" t="s">
        <v>434</v>
      </c>
      <c r="E1581" s="274"/>
      <c r="F1581" s="274"/>
      <c r="G1581" s="829"/>
      <c r="H1581" s="772">
        <f>SUM(H1579:H1580)</f>
        <v>400</v>
      </c>
      <c r="I1581" s="772">
        <f t="shared" ref="I1581:K1583" si="152">SUM(I1579:I1580)</f>
        <v>400</v>
      </c>
      <c r="J1581" s="654">
        <f t="shared" si="152"/>
        <v>0</v>
      </c>
      <c r="K1581" s="654">
        <f t="shared" si="152"/>
        <v>0</v>
      </c>
      <c r="L1581" s="412"/>
      <c r="M1581" s="274"/>
      <c r="N1581" s="274"/>
    </row>
    <row r="1582" spans="1:123" s="78" customFormat="1" ht="21.75" customHeight="1">
      <c r="A1582" s="339" t="s">
        <v>57</v>
      </c>
      <c r="B1582" s="16" t="s">
        <v>340</v>
      </c>
      <c r="C1582" s="16" t="s">
        <v>423</v>
      </c>
      <c r="D1582" s="268" t="s">
        <v>434</v>
      </c>
      <c r="E1582" s="274"/>
      <c r="F1582" s="274"/>
      <c r="G1582" s="15" t="s">
        <v>455</v>
      </c>
      <c r="H1582" s="508">
        <v>300</v>
      </c>
      <c r="I1582" s="504"/>
      <c r="J1582" s="412"/>
      <c r="K1582" s="370"/>
      <c r="L1582" s="426">
        <v>45057</v>
      </c>
      <c r="M1582" s="279">
        <v>45145</v>
      </c>
      <c r="N1582" s="177" t="s">
        <v>45</v>
      </c>
      <c r="DR1582" s="78">
        <v>300</v>
      </c>
    </row>
    <row r="1583" spans="1:123" s="78" customFormat="1" ht="21.75" customHeight="1">
      <c r="A1583" s="339" t="s">
        <v>57</v>
      </c>
      <c r="B1583" s="274"/>
      <c r="C1583" s="274"/>
      <c r="D1583" s="268" t="s">
        <v>434</v>
      </c>
      <c r="E1583" s="274"/>
      <c r="F1583" s="274"/>
      <c r="G1583" s="829"/>
      <c r="H1583" s="772">
        <f>SUM(H1581:H1582)</f>
        <v>700</v>
      </c>
      <c r="I1583" s="772">
        <f t="shared" si="152"/>
        <v>400</v>
      </c>
      <c r="J1583" s="654">
        <f t="shared" si="152"/>
        <v>0</v>
      </c>
      <c r="K1583" s="654">
        <f t="shared" si="152"/>
        <v>0</v>
      </c>
      <c r="L1583" s="412"/>
      <c r="M1583" s="274"/>
      <c r="N1583" s="274"/>
    </row>
    <row r="1584" spans="1:123" s="78" customFormat="1" ht="21.75" customHeight="1">
      <c r="A1584" s="339" t="s">
        <v>57</v>
      </c>
      <c r="B1584" s="16" t="s">
        <v>338</v>
      </c>
      <c r="C1584" s="385" t="s">
        <v>417</v>
      </c>
      <c r="D1584" s="268" t="s">
        <v>434</v>
      </c>
      <c r="E1584" s="274"/>
      <c r="F1584" s="274"/>
      <c r="G1584" s="385" t="s">
        <v>456</v>
      </c>
      <c r="H1584" s="385">
        <v>2100</v>
      </c>
      <c r="I1584" s="504">
        <f t="shared" ref="I1584:I1598" si="153">SUM(O1584:DW1584)</f>
        <v>2100</v>
      </c>
      <c r="J1584" s="412"/>
      <c r="K1584" s="385">
        <v>4.8499999999999996</v>
      </c>
      <c r="L1584" s="279">
        <v>45105</v>
      </c>
      <c r="M1584" s="279">
        <v>45152</v>
      </c>
      <c r="N1584" s="177" t="s">
        <v>45</v>
      </c>
      <c r="DS1584" s="78">
        <v>2100</v>
      </c>
    </row>
    <row r="1585" spans="1:160" s="78" customFormat="1" ht="21.75" customHeight="1">
      <c r="A1585" s="339" t="s">
        <v>57</v>
      </c>
      <c r="B1585" s="16" t="s">
        <v>313</v>
      </c>
      <c r="C1585" s="385" t="s">
        <v>419</v>
      </c>
      <c r="D1585" s="268" t="s">
        <v>434</v>
      </c>
      <c r="E1585" s="274"/>
      <c r="F1585" s="274"/>
      <c r="G1585" s="385" t="s">
        <v>456</v>
      </c>
      <c r="H1585" s="385">
        <v>1000</v>
      </c>
      <c r="I1585" s="504">
        <f t="shared" si="153"/>
        <v>1000</v>
      </c>
      <c r="J1585" s="412"/>
      <c r="K1585" s="385">
        <v>4.8499999999999996</v>
      </c>
      <c r="L1585" s="279">
        <v>45105</v>
      </c>
      <c r="M1585" s="279">
        <v>45152</v>
      </c>
      <c r="N1585" s="177" t="s">
        <v>45</v>
      </c>
      <c r="DS1585" s="78">
        <v>1000</v>
      </c>
    </row>
    <row r="1586" spans="1:160" s="78" customFormat="1" ht="21.75" customHeight="1">
      <c r="A1586" s="339" t="s">
        <v>57</v>
      </c>
      <c r="B1586" s="16" t="s">
        <v>318</v>
      </c>
      <c r="C1586" s="385" t="s">
        <v>420</v>
      </c>
      <c r="D1586" s="268" t="s">
        <v>434</v>
      </c>
      <c r="E1586" s="274"/>
      <c r="F1586" s="274"/>
      <c r="G1586" s="385" t="s">
        <v>456</v>
      </c>
      <c r="H1586" s="385">
        <v>2100</v>
      </c>
      <c r="I1586" s="504">
        <f t="shared" si="153"/>
        <v>2100</v>
      </c>
      <c r="J1586" s="412"/>
      <c r="K1586" s="385">
        <v>4.8499999999999996</v>
      </c>
      <c r="L1586" s="279">
        <v>45105</v>
      </c>
      <c r="M1586" s="279">
        <v>45152</v>
      </c>
      <c r="N1586" s="177" t="s">
        <v>45</v>
      </c>
      <c r="DS1586" s="78">
        <v>2100</v>
      </c>
    </row>
    <row r="1587" spans="1:160" s="78" customFormat="1" ht="21.75" customHeight="1">
      <c r="A1587" s="339" t="s">
        <v>57</v>
      </c>
      <c r="B1587" s="16" t="s">
        <v>320</v>
      </c>
      <c r="C1587" s="385" t="s">
        <v>421</v>
      </c>
      <c r="D1587" s="268" t="s">
        <v>434</v>
      </c>
      <c r="E1587" s="274"/>
      <c r="F1587" s="274"/>
      <c r="G1587" s="385" t="s">
        <v>456</v>
      </c>
      <c r="H1587" s="385">
        <v>700</v>
      </c>
      <c r="I1587" s="504">
        <f t="shared" si="153"/>
        <v>700</v>
      </c>
      <c r="J1587" s="412"/>
      <c r="K1587" s="385">
        <v>4.8499999999999996</v>
      </c>
      <c r="L1587" s="279">
        <v>45105</v>
      </c>
      <c r="M1587" s="279">
        <v>45152</v>
      </c>
      <c r="N1587" s="177" t="s">
        <v>45</v>
      </c>
      <c r="DS1587" s="78">
        <v>700</v>
      </c>
    </row>
    <row r="1588" spans="1:160" s="78" customFormat="1" ht="21.75" customHeight="1">
      <c r="A1588" s="339" t="s">
        <v>57</v>
      </c>
      <c r="B1588" s="16" t="s">
        <v>58</v>
      </c>
      <c r="C1588" s="385" t="s">
        <v>422</v>
      </c>
      <c r="D1588" s="268" t="s">
        <v>434</v>
      </c>
      <c r="E1588" s="274"/>
      <c r="F1588" s="274"/>
      <c r="G1588" s="385" t="s">
        <v>456</v>
      </c>
      <c r="H1588" s="385">
        <v>4200</v>
      </c>
      <c r="I1588" s="504">
        <f t="shared" si="153"/>
        <v>4200</v>
      </c>
      <c r="J1588" s="412"/>
      <c r="K1588" s="385">
        <v>4.1100000000000003</v>
      </c>
      <c r="L1588" s="279">
        <v>45105</v>
      </c>
      <c r="M1588" s="279">
        <v>45152</v>
      </c>
      <c r="N1588" s="177" t="s">
        <v>45</v>
      </c>
      <c r="DS1588" s="78">
        <v>4200</v>
      </c>
    </row>
    <row r="1589" spans="1:160" s="78" customFormat="1" ht="21.75" customHeight="1">
      <c r="A1589" s="339" t="s">
        <v>57</v>
      </c>
      <c r="B1589" s="16" t="s">
        <v>340</v>
      </c>
      <c r="C1589" s="385" t="s">
        <v>423</v>
      </c>
      <c r="D1589" s="268" t="s">
        <v>434</v>
      </c>
      <c r="E1589" s="274"/>
      <c r="F1589" s="274"/>
      <c r="G1589" s="385" t="s">
        <v>456</v>
      </c>
      <c r="H1589" s="385">
        <v>2000</v>
      </c>
      <c r="I1589" s="504">
        <f t="shared" si="153"/>
        <v>2000</v>
      </c>
      <c r="J1589" s="412"/>
      <c r="K1589" s="385">
        <v>4.1100000000000003</v>
      </c>
      <c r="L1589" s="279">
        <v>45105</v>
      </c>
      <c r="M1589" s="279">
        <v>45152</v>
      </c>
      <c r="N1589" s="177" t="s">
        <v>45</v>
      </c>
      <c r="DS1589" s="78">
        <v>2000</v>
      </c>
    </row>
    <row r="1590" spans="1:160" s="78" customFormat="1" ht="21.75" customHeight="1">
      <c r="A1590" s="339" t="s">
        <v>57</v>
      </c>
      <c r="B1590" s="16" t="s">
        <v>322</v>
      </c>
      <c r="C1590" s="385" t="s">
        <v>430</v>
      </c>
      <c r="D1590" s="268" t="s">
        <v>434</v>
      </c>
      <c r="E1590" s="274"/>
      <c r="F1590" s="274"/>
      <c r="G1590" s="385" t="s">
        <v>456</v>
      </c>
      <c r="H1590" s="385">
        <v>200</v>
      </c>
      <c r="I1590" s="504">
        <f t="shared" si="153"/>
        <v>200</v>
      </c>
      <c r="J1590" s="412"/>
      <c r="K1590" s="385">
        <v>4.75</v>
      </c>
      <c r="L1590" s="279">
        <v>45105</v>
      </c>
      <c r="M1590" s="279">
        <v>45152</v>
      </c>
      <c r="N1590" s="177" t="s">
        <v>45</v>
      </c>
      <c r="DS1590" s="78">
        <v>200</v>
      </c>
    </row>
    <row r="1591" spans="1:160" s="78" customFormat="1" ht="21.75" customHeight="1">
      <c r="A1591" s="339" t="s">
        <v>57</v>
      </c>
      <c r="B1591" s="16" t="s">
        <v>330</v>
      </c>
      <c r="C1591" s="385" t="s">
        <v>431</v>
      </c>
      <c r="D1591" s="268" t="s">
        <v>434</v>
      </c>
      <c r="E1591" s="274"/>
      <c r="F1591" s="274"/>
      <c r="G1591" s="385" t="s">
        <v>456</v>
      </c>
      <c r="H1591" s="385">
        <v>100</v>
      </c>
      <c r="I1591" s="504">
        <f t="shared" si="153"/>
        <v>100</v>
      </c>
      <c r="J1591" s="412"/>
      <c r="K1591" s="385">
        <v>4.75</v>
      </c>
      <c r="L1591" s="279">
        <v>45105</v>
      </c>
      <c r="M1591" s="279">
        <v>45152</v>
      </c>
      <c r="N1591" s="177" t="s">
        <v>45</v>
      </c>
      <c r="DS1591" s="78">
        <v>100</v>
      </c>
    </row>
    <row r="1592" spans="1:160" s="78" customFormat="1" ht="21.75" customHeight="1">
      <c r="A1592" s="339" t="s">
        <v>57</v>
      </c>
      <c r="B1592" s="16" t="s">
        <v>332</v>
      </c>
      <c r="C1592" s="385" t="s">
        <v>424</v>
      </c>
      <c r="D1592" s="268" t="s">
        <v>434</v>
      </c>
      <c r="E1592" s="274"/>
      <c r="F1592" s="274"/>
      <c r="G1592" s="385" t="s">
        <v>456</v>
      </c>
      <c r="H1592" s="385">
        <v>400</v>
      </c>
      <c r="I1592" s="504">
        <f t="shared" si="153"/>
        <v>400</v>
      </c>
      <c r="J1592" s="412"/>
      <c r="K1592" s="385">
        <v>4.75</v>
      </c>
      <c r="L1592" s="279">
        <v>45105</v>
      </c>
      <c r="M1592" s="279">
        <v>45152</v>
      </c>
      <c r="N1592" s="177" t="s">
        <v>45</v>
      </c>
      <c r="DS1592" s="78">
        <v>400</v>
      </c>
    </row>
    <row r="1593" spans="1:160" s="78" customFormat="1" ht="21.75" customHeight="1">
      <c r="A1593" s="339" t="s">
        <v>57</v>
      </c>
      <c r="B1593" s="16" t="s">
        <v>344</v>
      </c>
      <c r="C1593" s="385" t="s">
        <v>432</v>
      </c>
      <c r="D1593" s="268" t="s">
        <v>434</v>
      </c>
      <c r="E1593" s="274"/>
      <c r="F1593" s="274"/>
      <c r="G1593" s="385" t="s">
        <v>456</v>
      </c>
      <c r="H1593" s="385">
        <v>0</v>
      </c>
      <c r="I1593" s="504">
        <f t="shared" si="153"/>
        <v>0</v>
      </c>
      <c r="J1593" s="412"/>
      <c r="K1593" s="385">
        <v>3.68</v>
      </c>
      <c r="L1593" s="279">
        <v>45105</v>
      </c>
      <c r="M1593" s="279">
        <v>45152</v>
      </c>
      <c r="N1593" s="177" t="s">
        <v>45</v>
      </c>
    </row>
    <row r="1594" spans="1:160" s="78" customFormat="1" ht="21.75" customHeight="1">
      <c r="A1594" s="339" t="s">
        <v>57</v>
      </c>
      <c r="B1594" s="16" t="s">
        <v>353</v>
      </c>
      <c r="C1594" s="385" t="s">
        <v>433</v>
      </c>
      <c r="D1594" s="268" t="s">
        <v>434</v>
      </c>
      <c r="E1594" s="274"/>
      <c r="F1594" s="274"/>
      <c r="G1594" s="385" t="s">
        <v>456</v>
      </c>
      <c r="H1594" s="385">
        <v>0</v>
      </c>
      <c r="I1594" s="504">
        <f t="shared" si="153"/>
        <v>0</v>
      </c>
      <c r="J1594" s="412"/>
      <c r="K1594" s="385">
        <v>3.68</v>
      </c>
      <c r="L1594" s="279">
        <v>45105</v>
      </c>
      <c r="M1594" s="279">
        <v>45152</v>
      </c>
      <c r="N1594" s="177" t="s">
        <v>45</v>
      </c>
    </row>
    <row r="1595" spans="1:160" s="78" customFormat="1" ht="21.75" customHeight="1">
      <c r="A1595" s="339" t="s">
        <v>57</v>
      </c>
      <c r="B1595" s="16" t="s">
        <v>328</v>
      </c>
      <c r="C1595" s="385" t="s">
        <v>425</v>
      </c>
      <c r="D1595" s="268" t="s">
        <v>434</v>
      </c>
      <c r="E1595" s="274"/>
      <c r="F1595" s="274"/>
      <c r="G1595" s="385" t="s">
        <v>456</v>
      </c>
      <c r="H1595" s="385">
        <v>600</v>
      </c>
      <c r="I1595" s="504">
        <f t="shared" si="153"/>
        <v>600</v>
      </c>
      <c r="J1595" s="412"/>
      <c r="K1595" s="385">
        <v>1.88</v>
      </c>
      <c r="L1595" s="279">
        <v>45105</v>
      </c>
      <c r="M1595" s="279">
        <v>45152</v>
      </c>
      <c r="N1595" s="177" t="s">
        <v>45</v>
      </c>
      <c r="DS1595" s="78">
        <v>600</v>
      </c>
    </row>
    <row r="1596" spans="1:160" s="78" customFormat="1" ht="21.75" customHeight="1">
      <c r="A1596" s="339" t="s">
        <v>57</v>
      </c>
      <c r="B1596" s="16" t="s">
        <v>345</v>
      </c>
      <c r="C1596" s="385" t="s">
        <v>426</v>
      </c>
      <c r="D1596" s="268" t="s">
        <v>434</v>
      </c>
      <c r="E1596" s="274"/>
      <c r="F1596" s="274"/>
      <c r="G1596" s="385" t="s">
        <v>456</v>
      </c>
      <c r="H1596" s="385">
        <v>600</v>
      </c>
      <c r="I1596" s="504">
        <f t="shared" si="153"/>
        <v>600</v>
      </c>
      <c r="J1596" s="412"/>
      <c r="K1596" s="385">
        <v>3.68</v>
      </c>
      <c r="L1596" s="279">
        <v>45105</v>
      </c>
      <c r="M1596" s="279">
        <v>45152</v>
      </c>
      <c r="N1596" s="177" t="s">
        <v>45</v>
      </c>
      <c r="DS1596" s="78">
        <v>600</v>
      </c>
    </row>
    <row r="1597" spans="1:160" s="78" customFormat="1" ht="21.75" customHeight="1">
      <c r="A1597" s="339" t="s">
        <v>57</v>
      </c>
      <c r="B1597" s="16" t="s">
        <v>356</v>
      </c>
      <c r="C1597" s="385" t="s">
        <v>427</v>
      </c>
      <c r="D1597" s="268" t="s">
        <v>434</v>
      </c>
      <c r="E1597" s="274"/>
      <c r="F1597" s="274"/>
      <c r="G1597" s="385" t="s">
        <v>456</v>
      </c>
      <c r="H1597" s="385">
        <v>600</v>
      </c>
      <c r="I1597" s="504">
        <f t="shared" si="153"/>
        <v>600</v>
      </c>
      <c r="J1597" s="412"/>
      <c r="K1597" s="385">
        <v>3.68</v>
      </c>
      <c r="L1597" s="279">
        <v>45105</v>
      </c>
      <c r="M1597" s="279">
        <v>45152</v>
      </c>
      <c r="N1597" s="177" t="s">
        <v>45</v>
      </c>
      <c r="DS1597" s="78">
        <v>600</v>
      </c>
    </row>
    <row r="1598" spans="1:160" s="78" customFormat="1" ht="21.75" customHeight="1">
      <c r="A1598" s="339" t="s">
        <v>57</v>
      </c>
      <c r="B1598" s="16" t="s">
        <v>316</v>
      </c>
      <c r="C1598" s="385" t="s">
        <v>428</v>
      </c>
      <c r="D1598" s="268" t="s">
        <v>434</v>
      </c>
      <c r="E1598" s="274"/>
      <c r="F1598" s="274"/>
      <c r="G1598" s="385" t="s">
        <v>456</v>
      </c>
      <c r="H1598" s="385">
        <v>400</v>
      </c>
      <c r="I1598" s="504">
        <f t="shared" si="153"/>
        <v>400</v>
      </c>
      <c r="J1598" s="412"/>
      <c r="K1598" s="385">
        <v>4.75</v>
      </c>
      <c r="L1598" s="279">
        <v>45105</v>
      </c>
      <c r="M1598" s="279">
        <v>45152</v>
      </c>
      <c r="N1598" s="177" t="s">
        <v>45</v>
      </c>
      <c r="DS1598" s="78">
        <v>400</v>
      </c>
    </row>
    <row r="1599" spans="1:160" s="78" customFormat="1" ht="21.75" customHeight="1" thickBot="1">
      <c r="A1599" s="339" t="s">
        <v>57</v>
      </c>
      <c r="B1599" s="274"/>
      <c r="C1599" s="274"/>
      <c r="D1599" s="268" t="s">
        <v>434</v>
      </c>
      <c r="E1599" s="274"/>
      <c r="F1599" s="274"/>
      <c r="G1599" s="829"/>
      <c r="H1599" s="772">
        <f>SUM(H1584:H1598)</f>
        <v>15000</v>
      </c>
      <c r="I1599" s="772">
        <f>SUM(I1584:I1598)</f>
        <v>15000</v>
      </c>
      <c r="J1599" s="654">
        <f>SUM(J1597:J1598)</f>
        <v>0</v>
      </c>
      <c r="K1599" s="654">
        <f>SUM(K1597:K1598)</f>
        <v>8.43</v>
      </c>
      <c r="L1599" s="412"/>
      <c r="M1599" s="274"/>
      <c r="N1599" s="274"/>
    </row>
    <row r="1600" spans="1:160" s="78" customFormat="1" ht="21.75" customHeight="1" thickBot="1">
      <c r="A1600" s="339" t="s">
        <v>57</v>
      </c>
      <c r="B1600" s="16" t="s">
        <v>338</v>
      </c>
      <c r="C1600" s="385" t="s">
        <v>417</v>
      </c>
      <c r="D1600" s="268" t="s">
        <v>434</v>
      </c>
      <c r="E1600" s="274"/>
      <c r="F1600" s="274"/>
      <c r="G1600" s="15" t="s">
        <v>457</v>
      </c>
      <c r="H1600" s="19">
        <v>2700</v>
      </c>
      <c r="I1600" s="504">
        <f t="shared" ref="I1600:I1614" si="154">SUM(O1600:FE1600)</f>
        <v>2700</v>
      </c>
      <c r="J1600" s="654"/>
      <c r="K1600" s="655"/>
      <c r="L1600" s="426">
        <v>45105</v>
      </c>
      <c r="M1600" s="279">
        <v>45159</v>
      </c>
      <c r="N1600" s="177" t="s">
        <v>45</v>
      </c>
      <c r="EQ1600" s="19"/>
      <c r="ET1600" s="78">
        <v>1000</v>
      </c>
      <c r="EZ1600" s="78">
        <v>1000</v>
      </c>
      <c r="FD1600" s="78">
        <v>700</v>
      </c>
    </row>
    <row r="1601" spans="1:173" s="78" customFormat="1" ht="21.75" customHeight="1" thickBot="1">
      <c r="A1601" s="339" t="s">
        <v>57</v>
      </c>
      <c r="B1601" s="16" t="s">
        <v>313</v>
      </c>
      <c r="C1601" s="385" t="s">
        <v>419</v>
      </c>
      <c r="D1601" s="268" t="s">
        <v>434</v>
      </c>
      <c r="E1601" s="274"/>
      <c r="F1601" s="274"/>
      <c r="G1601" s="15" t="s">
        <v>457</v>
      </c>
      <c r="H1601" s="386">
        <v>200</v>
      </c>
      <c r="I1601" s="504">
        <f t="shared" si="154"/>
        <v>200</v>
      </c>
      <c r="J1601" s="654"/>
      <c r="K1601" s="655"/>
      <c r="L1601" s="426">
        <v>45105</v>
      </c>
      <c r="M1601" s="279">
        <v>45159</v>
      </c>
      <c r="N1601" s="177" t="s">
        <v>45</v>
      </c>
      <c r="EQ1601" s="386"/>
      <c r="ET1601" s="78">
        <v>200</v>
      </c>
      <c r="EZ1601" s="78">
        <v>0</v>
      </c>
      <c r="FD1601" s="78">
        <v>0</v>
      </c>
    </row>
    <row r="1602" spans="1:173" s="78" customFormat="1" ht="21.75" customHeight="1" thickBot="1">
      <c r="A1602" s="339" t="s">
        <v>57</v>
      </c>
      <c r="B1602" s="16" t="s">
        <v>318</v>
      </c>
      <c r="C1602" s="385" t="s">
        <v>420</v>
      </c>
      <c r="D1602" s="268" t="s">
        <v>434</v>
      </c>
      <c r="E1602" s="274"/>
      <c r="F1602" s="274"/>
      <c r="G1602" s="15" t="s">
        <v>457</v>
      </c>
      <c r="H1602" s="18">
        <v>2700</v>
      </c>
      <c r="I1602" s="504">
        <f t="shared" si="154"/>
        <v>2700</v>
      </c>
      <c r="J1602" s="654"/>
      <c r="K1602" s="655"/>
      <c r="L1602" s="426">
        <v>45105</v>
      </c>
      <c r="M1602" s="279">
        <v>45159</v>
      </c>
      <c r="N1602" s="177" t="s">
        <v>45</v>
      </c>
      <c r="EQ1602" s="18"/>
      <c r="ET1602" s="78">
        <v>1000</v>
      </c>
      <c r="EZ1602" s="78">
        <v>1000</v>
      </c>
      <c r="FD1602" s="78">
        <v>700</v>
      </c>
    </row>
    <row r="1603" spans="1:173" s="78" customFormat="1" ht="21.75" customHeight="1" thickBot="1">
      <c r="A1603" s="339" t="s">
        <v>57</v>
      </c>
      <c r="B1603" s="16" t="s">
        <v>320</v>
      </c>
      <c r="C1603" s="385" t="s">
        <v>421</v>
      </c>
      <c r="D1603" s="268" t="s">
        <v>434</v>
      </c>
      <c r="E1603" s="274"/>
      <c r="F1603" s="274"/>
      <c r="G1603" s="15" t="s">
        <v>457</v>
      </c>
      <c r="H1603" s="18">
        <v>500</v>
      </c>
      <c r="I1603" s="504">
        <f t="shared" si="154"/>
        <v>500</v>
      </c>
      <c r="J1603" s="654"/>
      <c r="K1603" s="655"/>
      <c r="L1603" s="426">
        <v>45105</v>
      </c>
      <c r="M1603" s="279">
        <v>45159</v>
      </c>
      <c r="N1603" s="177" t="s">
        <v>45</v>
      </c>
      <c r="EQ1603" s="18"/>
      <c r="ET1603" s="78">
        <v>300</v>
      </c>
      <c r="EZ1603" s="78">
        <v>200</v>
      </c>
      <c r="FD1603" s="78">
        <v>0</v>
      </c>
    </row>
    <row r="1604" spans="1:173" s="78" customFormat="1" ht="21.75" customHeight="1" thickBot="1">
      <c r="A1604" s="339" t="s">
        <v>57</v>
      </c>
      <c r="B1604" s="16" t="s">
        <v>58</v>
      </c>
      <c r="C1604" s="385" t="s">
        <v>422</v>
      </c>
      <c r="D1604" s="268" t="s">
        <v>434</v>
      </c>
      <c r="E1604" s="274"/>
      <c r="F1604" s="274"/>
      <c r="G1604" s="15" t="s">
        <v>457</v>
      </c>
      <c r="H1604" s="18">
        <v>5400</v>
      </c>
      <c r="I1604" s="504">
        <f t="shared" si="154"/>
        <v>5400</v>
      </c>
      <c r="J1604" s="654"/>
      <c r="K1604" s="655"/>
      <c r="L1604" s="426">
        <v>45105</v>
      </c>
      <c r="M1604" s="279">
        <v>45159</v>
      </c>
      <c r="N1604" s="177" t="s">
        <v>45</v>
      </c>
      <c r="EQ1604" s="18"/>
      <c r="ET1604" s="78">
        <v>1000</v>
      </c>
      <c r="EZ1604" s="78">
        <v>2800</v>
      </c>
      <c r="FD1604" s="78">
        <v>1600</v>
      </c>
    </row>
    <row r="1605" spans="1:173" s="78" customFormat="1" ht="21.75" customHeight="1" thickBot="1">
      <c r="A1605" s="339" t="s">
        <v>57</v>
      </c>
      <c r="B1605" s="16" t="s">
        <v>340</v>
      </c>
      <c r="C1605" s="385" t="s">
        <v>423</v>
      </c>
      <c r="D1605" s="268" t="s">
        <v>434</v>
      </c>
      <c r="E1605" s="274"/>
      <c r="F1605" s="274"/>
      <c r="G1605" s="15" t="s">
        <v>457</v>
      </c>
      <c r="H1605" s="18">
        <v>1000</v>
      </c>
      <c r="I1605" s="504">
        <f t="shared" si="154"/>
        <v>1000</v>
      </c>
      <c r="J1605" s="654"/>
      <c r="K1605" s="655"/>
      <c r="L1605" s="426">
        <v>45105</v>
      </c>
      <c r="M1605" s="279">
        <v>45159</v>
      </c>
      <c r="N1605" s="177" t="s">
        <v>45</v>
      </c>
      <c r="EQ1605" s="18"/>
      <c r="ET1605" s="78">
        <v>0</v>
      </c>
      <c r="EZ1605" s="78">
        <v>0</v>
      </c>
      <c r="FD1605" s="78">
        <v>1000</v>
      </c>
    </row>
    <row r="1606" spans="1:173" s="78" customFormat="1" ht="21.75" customHeight="1" thickBot="1">
      <c r="A1606" s="339" t="s">
        <v>57</v>
      </c>
      <c r="B1606" s="700" t="s">
        <v>381</v>
      </c>
      <c r="C1606" s="385" t="s">
        <v>430</v>
      </c>
      <c r="D1606" s="268" t="s">
        <v>434</v>
      </c>
      <c r="E1606" s="274"/>
      <c r="F1606" s="274"/>
      <c r="G1606" s="15" t="s">
        <v>457</v>
      </c>
      <c r="H1606" s="18">
        <v>100</v>
      </c>
      <c r="I1606" s="504">
        <f t="shared" si="154"/>
        <v>100</v>
      </c>
      <c r="J1606" s="654"/>
      <c r="K1606" s="655"/>
      <c r="L1606" s="426">
        <v>45105</v>
      </c>
      <c r="M1606" s="279">
        <v>45159</v>
      </c>
      <c r="N1606" s="177" t="s">
        <v>45</v>
      </c>
      <c r="EQ1606" s="18"/>
      <c r="ET1606" s="78">
        <v>100</v>
      </c>
      <c r="EZ1606" s="78">
        <v>0</v>
      </c>
      <c r="FD1606" s="78">
        <v>0</v>
      </c>
    </row>
    <row r="1607" spans="1:173" s="78" customFormat="1" ht="21.75" customHeight="1" thickBot="1">
      <c r="A1607" s="339" t="s">
        <v>57</v>
      </c>
      <c r="B1607" s="700" t="s">
        <v>383</v>
      </c>
      <c r="C1607" s="385" t="s">
        <v>431</v>
      </c>
      <c r="D1607" s="268" t="s">
        <v>434</v>
      </c>
      <c r="E1607" s="274"/>
      <c r="F1607" s="274"/>
      <c r="G1607" s="15" t="s">
        <v>457</v>
      </c>
      <c r="H1607" s="18">
        <v>100</v>
      </c>
      <c r="I1607" s="504">
        <f t="shared" si="154"/>
        <v>100</v>
      </c>
      <c r="J1607" s="654"/>
      <c r="K1607" s="655"/>
      <c r="L1607" s="426">
        <v>45105</v>
      </c>
      <c r="M1607" s="279">
        <v>45159</v>
      </c>
      <c r="N1607" s="177" t="s">
        <v>45</v>
      </c>
      <c r="EQ1607" s="18"/>
      <c r="ET1607" s="78">
        <v>100</v>
      </c>
      <c r="EZ1607" s="78">
        <v>0</v>
      </c>
      <c r="FD1607" s="78">
        <v>0</v>
      </c>
    </row>
    <row r="1608" spans="1:173" s="78" customFormat="1" ht="21.75" customHeight="1" thickBot="1">
      <c r="A1608" s="339" t="s">
        <v>57</v>
      </c>
      <c r="B1608" s="700" t="s">
        <v>384</v>
      </c>
      <c r="C1608" s="385" t="s">
        <v>424</v>
      </c>
      <c r="D1608" s="268" t="s">
        <v>434</v>
      </c>
      <c r="E1608" s="274"/>
      <c r="F1608" s="274"/>
      <c r="G1608" s="15" t="s">
        <v>457</v>
      </c>
      <c r="H1608" s="18">
        <v>500</v>
      </c>
      <c r="I1608" s="504">
        <f t="shared" si="154"/>
        <v>500</v>
      </c>
      <c r="J1608" s="654"/>
      <c r="K1608" s="655"/>
      <c r="L1608" s="426">
        <v>45105</v>
      </c>
      <c r="M1608" s="279">
        <v>45159</v>
      </c>
      <c r="N1608" s="177" t="s">
        <v>45</v>
      </c>
      <c r="EQ1608" s="18"/>
      <c r="ET1608" s="78">
        <v>500</v>
      </c>
      <c r="EZ1608" s="78">
        <v>0</v>
      </c>
      <c r="FD1608" s="78">
        <v>0</v>
      </c>
    </row>
    <row r="1609" spans="1:173" s="78" customFormat="1" ht="21.75" customHeight="1" thickBot="1">
      <c r="A1609" s="339" t="s">
        <v>57</v>
      </c>
      <c r="B1609" s="16" t="s">
        <v>344</v>
      </c>
      <c r="C1609" s="385" t="s">
        <v>432</v>
      </c>
      <c r="D1609" s="268" t="s">
        <v>434</v>
      </c>
      <c r="E1609" s="274"/>
      <c r="F1609" s="274"/>
      <c r="G1609" s="15" t="s">
        <v>457</v>
      </c>
      <c r="H1609" s="18"/>
      <c r="I1609" s="504">
        <f t="shared" si="154"/>
        <v>0</v>
      </c>
      <c r="J1609" s="654"/>
      <c r="K1609" s="655"/>
      <c r="L1609" s="426">
        <v>45105</v>
      </c>
      <c r="M1609" s="279">
        <v>45159</v>
      </c>
      <c r="N1609" s="177" t="s">
        <v>45</v>
      </c>
      <c r="EQ1609" s="18"/>
      <c r="ET1609" s="78">
        <v>0</v>
      </c>
      <c r="EZ1609" s="78">
        <v>0</v>
      </c>
      <c r="FD1609" s="78">
        <v>0</v>
      </c>
    </row>
    <row r="1610" spans="1:173" s="78" customFormat="1" ht="21.75" customHeight="1" thickBot="1">
      <c r="A1610" s="339" t="s">
        <v>57</v>
      </c>
      <c r="B1610" s="16" t="s">
        <v>353</v>
      </c>
      <c r="C1610" s="385" t="s">
        <v>433</v>
      </c>
      <c r="D1610" s="268" t="s">
        <v>434</v>
      </c>
      <c r="E1610" s="274"/>
      <c r="F1610" s="274"/>
      <c r="G1610" s="15" t="s">
        <v>457</v>
      </c>
      <c r="H1610" s="18"/>
      <c r="I1610" s="504">
        <f t="shared" si="154"/>
        <v>0</v>
      </c>
      <c r="J1610" s="654"/>
      <c r="K1610" s="655"/>
      <c r="L1610" s="426">
        <v>45105</v>
      </c>
      <c r="M1610" s="279">
        <v>45159</v>
      </c>
      <c r="N1610" s="177" t="s">
        <v>45</v>
      </c>
      <c r="EQ1610" s="18"/>
      <c r="ET1610" s="78">
        <v>0</v>
      </c>
      <c r="EZ1610" s="78">
        <v>0</v>
      </c>
      <c r="FD1610" s="78">
        <v>0</v>
      </c>
    </row>
    <row r="1611" spans="1:173" s="78" customFormat="1" ht="21.75" customHeight="1" thickBot="1">
      <c r="A1611" s="339" t="s">
        <v>57</v>
      </c>
      <c r="B1611" s="16" t="s">
        <v>328</v>
      </c>
      <c r="C1611" s="385" t="s">
        <v>425</v>
      </c>
      <c r="D1611" s="268" t="s">
        <v>434</v>
      </c>
      <c r="E1611" s="274"/>
      <c r="F1611" s="274"/>
      <c r="G1611" s="15" t="s">
        <v>457</v>
      </c>
      <c r="H1611" s="18">
        <v>500</v>
      </c>
      <c r="I1611" s="504">
        <f t="shared" si="154"/>
        <v>500</v>
      </c>
      <c r="J1611" s="654"/>
      <c r="K1611" s="655"/>
      <c r="L1611" s="426">
        <v>45105</v>
      </c>
      <c r="M1611" s="279">
        <v>45159</v>
      </c>
      <c r="N1611" s="177" t="s">
        <v>45</v>
      </c>
      <c r="EQ1611" s="18"/>
      <c r="ET1611" s="78">
        <v>500</v>
      </c>
      <c r="EZ1611" s="78">
        <v>0</v>
      </c>
      <c r="FD1611" s="78">
        <v>0</v>
      </c>
    </row>
    <row r="1612" spans="1:173" s="78" customFormat="1" ht="21.75" customHeight="1" thickBot="1">
      <c r="A1612" s="339" t="s">
        <v>57</v>
      </c>
      <c r="B1612" s="16" t="s">
        <v>345</v>
      </c>
      <c r="C1612" s="385" t="s">
        <v>426</v>
      </c>
      <c r="D1612" s="268" t="s">
        <v>434</v>
      </c>
      <c r="E1612" s="274"/>
      <c r="F1612" s="274"/>
      <c r="G1612" s="15" t="s">
        <v>457</v>
      </c>
      <c r="H1612" s="18">
        <v>400</v>
      </c>
      <c r="I1612" s="504">
        <f t="shared" si="154"/>
        <v>400</v>
      </c>
      <c r="J1612" s="654"/>
      <c r="K1612" s="655"/>
      <c r="L1612" s="426">
        <v>45105</v>
      </c>
      <c r="M1612" s="279">
        <v>45159</v>
      </c>
      <c r="N1612" s="177" t="s">
        <v>45</v>
      </c>
      <c r="EQ1612" s="18"/>
      <c r="ET1612" s="78">
        <v>400</v>
      </c>
      <c r="EZ1612" s="78">
        <v>0</v>
      </c>
      <c r="FD1612" s="78">
        <v>0</v>
      </c>
    </row>
    <row r="1613" spans="1:173" s="78" customFormat="1" ht="21.75" customHeight="1" thickBot="1">
      <c r="A1613" s="339" t="s">
        <v>57</v>
      </c>
      <c r="B1613" s="16" t="s">
        <v>356</v>
      </c>
      <c r="C1613" s="385" t="s">
        <v>427</v>
      </c>
      <c r="D1613" s="268" t="s">
        <v>434</v>
      </c>
      <c r="E1613" s="274"/>
      <c r="F1613" s="274"/>
      <c r="G1613" s="15" t="s">
        <v>457</v>
      </c>
      <c r="H1613" s="18">
        <v>400</v>
      </c>
      <c r="I1613" s="504">
        <f t="shared" si="154"/>
        <v>400</v>
      </c>
      <c r="J1613" s="654"/>
      <c r="K1613" s="655"/>
      <c r="L1613" s="426">
        <v>45105</v>
      </c>
      <c r="M1613" s="279">
        <v>45159</v>
      </c>
      <c r="N1613" s="177" t="s">
        <v>45</v>
      </c>
      <c r="EQ1613" s="18"/>
      <c r="ET1613" s="78">
        <v>400</v>
      </c>
      <c r="EZ1613" s="78">
        <v>0</v>
      </c>
      <c r="FD1613" s="78">
        <v>0</v>
      </c>
    </row>
    <row r="1614" spans="1:173" s="78" customFormat="1" ht="21.75" customHeight="1">
      <c r="A1614" s="339" t="s">
        <v>57</v>
      </c>
      <c r="B1614" s="700" t="s">
        <v>382</v>
      </c>
      <c r="C1614" s="385" t="s">
        <v>428</v>
      </c>
      <c r="D1614" s="268" t="s">
        <v>434</v>
      </c>
      <c r="E1614" s="274"/>
      <c r="F1614" s="274"/>
      <c r="G1614" s="15" t="s">
        <v>457</v>
      </c>
      <c r="H1614" s="18">
        <v>500</v>
      </c>
      <c r="I1614" s="504">
        <f t="shared" si="154"/>
        <v>500</v>
      </c>
      <c r="J1614" s="654"/>
      <c r="K1614" s="655"/>
      <c r="L1614" s="426">
        <v>45105</v>
      </c>
      <c r="M1614" s="279">
        <v>45159</v>
      </c>
      <c r="N1614" s="177" t="s">
        <v>45</v>
      </c>
      <c r="EQ1614" s="18"/>
      <c r="ET1614" s="78">
        <v>500</v>
      </c>
      <c r="EZ1614" s="78">
        <v>0</v>
      </c>
      <c r="FD1614" s="78">
        <v>0</v>
      </c>
    </row>
    <row r="1615" spans="1:173" s="78" customFormat="1" ht="21.75" customHeight="1">
      <c r="A1615" s="339" t="s">
        <v>57</v>
      </c>
      <c r="B1615" s="274"/>
      <c r="C1615" s="274"/>
      <c r="D1615" s="268" t="s">
        <v>434</v>
      </c>
      <c r="E1615" s="274"/>
      <c r="F1615" s="274"/>
      <c r="G1615" s="829"/>
      <c r="H1615" s="772">
        <f>SUM(H1600:H1614)</f>
        <v>15000</v>
      </c>
      <c r="I1615" s="772">
        <f>SUM(I1600:I1614)</f>
        <v>15000</v>
      </c>
      <c r="J1615" s="654">
        <f>SUM(J1613:J1614)</f>
        <v>0</v>
      </c>
      <c r="K1615" s="655"/>
      <c r="L1615" s="412"/>
      <c r="M1615" s="274"/>
      <c r="N1615" s="274"/>
    </row>
    <row r="1616" spans="1:173" s="78" customFormat="1" ht="21.75" customHeight="1">
      <c r="A1616" s="339" t="s">
        <v>57</v>
      </c>
      <c r="B1616" s="16" t="s">
        <v>338</v>
      </c>
      <c r="C1616" s="385" t="s">
        <v>417</v>
      </c>
      <c r="D1616" s="268" t="s">
        <v>434</v>
      </c>
      <c r="E1616" s="274"/>
      <c r="F1616" s="274"/>
      <c r="G1616" s="701" t="s">
        <v>458</v>
      </c>
      <c r="H1616" s="654">
        <v>2000</v>
      </c>
      <c r="I1616" s="504">
        <f t="shared" ref="I1616:I1630" si="155">SUM(O1616:FS1616)</f>
        <v>2000</v>
      </c>
      <c r="J1616" s="654" t="s">
        <v>459</v>
      </c>
      <c r="K1616" s="655"/>
      <c r="L1616" s="279">
        <v>45148</v>
      </c>
      <c r="M1616" s="274"/>
      <c r="N1616" s="274"/>
      <c r="FN1616" s="78">
        <v>2000</v>
      </c>
      <c r="FQ1616" s="654"/>
    </row>
    <row r="1617" spans="1:176" s="78" customFormat="1" ht="21.75" customHeight="1">
      <c r="A1617" s="339" t="s">
        <v>57</v>
      </c>
      <c r="B1617" s="16" t="s">
        <v>313</v>
      </c>
      <c r="C1617" s="385" t="s">
        <v>419</v>
      </c>
      <c r="D1617" s="268" t="s">
        <v>434</v>
      </c>
      <c r="E1617" s="274"/>
      <c r="F1617" s="274"/>
      <c r="G1617" s="701" t="s">
        <v>460</v>
      </c>
      <c r="H1617" s="654"/>
      <c r="I1617" s="504">
        <f t="shared" si="155"/>
        <v>0</v>
      </c>
      <c r="J1617" s="654"/>
      <c r="K1617" s="655"/>
      <c r="L1617" s="279">
        <v>45148</v>
      </c>
      <c r="M1617" s="274"/>
      <c r="N1617" s="274"/>
      <c r="FQ1617" s="654"/>
    </row>
    <row r="1618" spans="1:176" s="78" customFormat="1" ht="21.75" customHeight="1">
      <c r="A1618" s="339" t="s">
        <v>57</v>
      </c>
      <c r="B1618" s="16" t="s">
        <v>318</v>
      </c>
      <c r="C1618" s="385" t="s">
        <v>420</v>
      </c>
      <c r="D1618" s="268" t="s">
        <v>434</v>
      </c>
      <c r="E1618" s="274"/>
      <c r="F1618" s="274"/>
      <c r="G1618" s="701" t="s">
        <v>460</v>
      </c>
      <c r="H1618" s="654">
        <v>1000</v>
      </c>
      <c r="I1618" s="504">
        <f t="shared" si="155"/>
        <v>1000</v>
      </c>
      <c r="J1618" s="654"/>
      <c r="K1618" s="655"/>
      <c r="L1618" s="279">
        <v>45148</v>
      </c>
      <c r="M1618" s="274"/>
      <c r="N1618" s="274"/>
      <c r="FN1618" s="78">
        <v>1000</v>
      </c>
      <c r="FQ1618" s="654"/>
    </row>
    <row r="1619" spans="1:176" s="78" customFormat="1" ht="21.75" customHeight="1">
      <c r="A1619" s="339" t="s">
        <v>57</v>
      </c>
      <c r="B1619" s="16" t="s">
        <v>320</v>
      </c>
      <c r="C1619" s="385" t="s">
        <v>421</v>
      </c>
      <c r="D1619" s="268" t="s">
        <v>434</v>
      </c>
      <c r="E1619" s="274"/>
      <c r="F1619" s="274"/>
      <c r="G1619" s="701" t="s">
        <v>460</v>
      </c>
      <c r="H1619" s="654"/>
      <c r="I1619" s="504">
        <f t="shared" si="155"/>
        <v>0</v>
      </c>
      <c r="J1619" s="654"/>
      <c r="K1619" s="655"/>
      <c r="L1619" s="279">
        <v>45148</v>
      </c>
      <c r="M1619" s="274"/>
      <c r="N1619" s="274"/>
      <c r="FQ1619" s="654"/>
    </row>
    <row r="1620" spans="1:176" s="78" customFormat="1" ht="21.75" customHeight="1">
      <c r="A1620" s="339" t="s">
        <v>57</v>
      </c>
      <c r="B1620" s="16" t="s">
        <v>58</v>
      </c>
      <c r="C1620" s="385" t="s">
        <v>422</v>
      </c>
      <c r="D1620" s="268" t="s">
        <v>434</v>
      </c>
      <c r="E1620" s="274"/>
      <c r="F1620" s="274"/>
      <c r="G1620" s="701" t="s">
        <v>460</v>
      </c>
      <c r="H1620" s="654">
        <v>2000</v>
      </c>
      <c r="I1620" s="504">
        <f t="shared" si="155"/>
        <v>2000</v>
      </c>
      <c r="J1620" s="654"/>
      <c r="K1620" s="655"/>
      <c r="L1620" s="279">
        <v>45148</v>
      </c>
      <c r="M1620" s="274"/>
      <c r="N1620" s="274" t="s">
        <v>461</v>
      </c>
      <c r="FN1620" s="78">
        <v>2000</v>
      </c>
      <c r="FQ1620" s="654"/>
    </row>
    <row r="1621" spans="1:176" s="78" customFormat="1" ht="21.75" customHeight="1">
      <c r="A1621" s="339" t="s">
        <v>57</v>
      </c>
      <c r="B1621" s="16" t="s">
        <v>340</v>
      </c>
      <c r="C1621" s="385" t="s">
        <v>423</v>
      </c>
      <c r="D1621" s="268" t="s">
        <v>434</v>
      </c>
      <c r="E1621" s="274"/>
      <c r="F1621" s="274"/>
      <c r="G1621" s="701" t="s">
        <v>460</v>
      </c>
      <c r="H1621" s="654">
        <v>1500</v>
      </c>
      <c r="I1621" s="504">
        <f t="shared" si="155"/>
        <v>1500</v>
      </c>
      <c r="J1621" s="654"/>
      <c r="K1621" s="655"/>
      <c r="L1621" s="279">
        <v>45148</v>
      </c>
      <c r="M1621" s="274"/>
      <c r="N1621" s="274"/>
      <c r="FN1621" s="78">
        <v>1500</v>
      </c>
      <c r="FQ1621" s="654"/>
    </row>
    <row r="1622" spans="1:176" s="78" customFormat="1" ht="21.75" customHeight="1">
      <c r="A1622" s="339" t="s">
        <v>57</v>
      </c>
      <c r="B1622" s="700" t="s">
        <v>381</v>
      </c>
      <c r="C1622" s="385" t="s">
        <v>430</v>
      </c>
      <c r="D1622" s="268" t="s">
        <v>434</v>
      </c>
      <c r="E1622" s="274"/>
      <c r="F1622" s="274"/>
      <c r="G1622" s="701" t="s">
        <v>460</v>
      </c>
      <c r="H1622" s="654">
        <v>200</v>
      </c>
      <c r="I1622" s="504">
        <f t="shared" si="155"/>
        <v>200</v>
      </c>
      <c r="J1622" s="654"/>
      <c r="K1622" s="655"/>
      <c r="L1622" s="279">
        <v>45148</v>
      </c>
      <c r="M1622" s="274"/>
      <c r="N1622" s="274"/>
      <c r="FN1622" s="78">
        <v>200</v>
      </c>
      <c r="FQ1622" s="654"/>
    </row>
    <row r="1623" spans="1:176" s="78" customFormat="1" ht="21.75" customHeight="1">
      <c r="A1623" s="339" t="s">
        <v>57</v>
      </c>
      <c r="B1623" s="700" t="s">
        <v>383</v>
      </c>
      <c r="C1623" s="385" t="s">
        <v>431</v>
      </c>
      <c r="D1623" s="268" t="s">
        <v>434</v>
      </c>
      <c r="E1623" s="274"/>
      <c r="F1623" s="274"/>
      <c r="G1623" s="701" t="s">
        <v>460</v>
      </c>
      <c r="H1623" s="654">
        <v>200</v>
      </c>
      <c r="I1623" s="504">
        <f t="shared" si="155"/>
        <v>200</v>
      </c>
      <c r="J1623" s="654"/>
      <c r="K1623" s="655"/>
      <c r="L1623" s="279">
        <v>45148</v>
      </c>
      <c r="M1623" s="274"/>
      <c r="N1623" s="274"/>
      <c r="FN1623" s="78">
        <v>200</v>
      </c>
      <c r="FQ1623" s="654"/>
    </row>
    <row r="1624" spans="1:176" s="78" customFormat="1" ht="21.75" customHeight="1">
      <c r="A1624" s="339" t="s">
        <v>57</v>
      </c>
      <c r="B1624" s="700" t="s">
        <v>384</v>
      </c>
      <c r="C1624" s="385" t="s">
        <v>424</v>
      </c>
      <c r="D1624" s="268" t="s">
        <v>434</v>
      </c>
      <c r="E1624" s="274"/>
      <c r="F1624" s="274"/>
      <c r="G1624" s="701" t="s">
        <v>460</v>
      </c>
      <c r="H1624" s="654">
        <v>400</v>
      </c>
      <c r="I1624" s="504">
        <f t="shared" si="155"/>
        <v>400</v>
      </c>
      <c r="J1624" s="654"/>
      <c r="K1624" s="655"/>
      <c r="L1624" s="279">
        <v>45148</v>
      </c>
      <c r="M1624" s="274"/>
      <c r="N1624" s="274"/>
      <c r="FN1624" s="78">
        <v>400</v>
      </c>
      <c r="FQ1624" s="654"/>
    </row>
    <row r="1625" spans="1:176" s="78" customFormat="1" ht="21.75" customHeight="1">
      <c r="A1625" s="339" t="s">
        <v>57</v>
      </c>
      <c r="B1625" s="16" t="s">
        <v>344</v>
      </c>
      <c r="C1625" s="385" t="s">
        <v>432</v>
      </c>
      <c r="D1625" s="268" t="s">
        <v>434</v>
      </c>
      <c r="E1625" s="274"/>
      <c r="F1625" s="274"/>
      <c r="G1625" s="701" t="s">
        <v>460</v>
      </c>
      <c r="H1625" s="654"/>
      <c r="I1625" s="504">
        <f t="shared" si="155"/>
        <v>0</v>
      </c>
      <c r="J1625" s="654"/>
      <c r="K1625" s="655"/>
      <c r="L1625" s="279">
        <v>45148</v>
      </c>
      <c r="M1625" s="274"/>
      <c r="N1625" s="274"/>
      <c r="FQ1625" s="654"/>
    </row>
    <row r="1626" spans="1:176" s="78" customFormat="1" ht="21.75" customHeight="1">
      <c r="A1626" s="339" t="s">
        <v>57</v>
      </c>
      <c r="B1626" s="16" t="s">
        <v>353</v>
      </c>
      <c r="C1626" s="385" t="s">
        <v>433</v>
      </c>
      <c r="D1626" s="268" t="s">
        <v>434</v>
      </c>
      <c r="E1626" s="274"/>
      <c r="F1626" s="274"/>
      <c r="G1626" s="701" t="s">
        <v>460</v>
      </c>
      <c r="H1626" s="654"/>
      <c r="I1626" s="504">
        <f t="shared" si="155"/>
        <v>0</v>
      </c>
      <c r="J1626" s="654"/>
      <c r="K1626" s="655"/>
      <c r="L1626" s="279">
        <v>45148</v>
      </c>
      <c r="M1626" s="274"/>
      <c r="N1626" s="274"/>
      <c r="FQ1626" s="654"/>
    </row>
    <row r="1627" spans="1:176" s="78" customFormat="1" ht="21.75" customHeight="1">
      <c r="A1627" s="339" t="s">
        <v>57</v>
      </c>
      <c r="B1627" s="16" t="s">
        <v>328</v>
      </c>
      <c r="C1627" s="385" t="s">
        <v>425</v>
      </c>
      <c r="D1627" s="268" t="s">
        <v>434</v>
      </c>
      <c r="E1627" s="274"/>
      <c r="F1627" s="274"/>
      <c r="G1627" s="701" t="s">
        <v>460</v>
      </c>
      <c r="H1627" s="654">
        <v>200</v>
      </c>
      <c r="I1627" s="504">
        <f t="shared" si="155"/>
        <v>200</v>
      </c>
      <c r="J1627" s="654"/>
      <c r="K1627" s="655"/>
      <c r="L1627" s="279">
        <v>45148</v>
      </c>
      <c r="M1627" s="274"/>
      <c r="N1627" s="274"/>
      <c r="FN1627" s="78">
        <v>200</v>
      </c>
      <c r="FQ1627" s="654"/>
    </row>
    <row r="1628" spans="1:176" s="78" customFormat="1" ht="21.75" customHeight="1">
      <c r="A1628" s="339" t="s">
        <v>57</v>
      </c>
      <c r="B1628" s="16" t="s">
        <v>345</v>
      </c>
      <c r="C1628" s="385" t="s">
        <v>426</v>
      </c>
      <c r="D1628" s="268" t="s">
        <v>434</v>
      </c>
      <c r="E1628" s="274"/>
      <c r="F1628" s="274"/>
      <c r="G1628" s="701" t="s">
        <v>460</v>
      </c>
      <c r="H1628" s="654">
        <v>600</v>
      </c>
      <c r="I1628" s="504">
        <f t="shared" si="155"/>
        <v>600</v>
      </c>
      <c r="J1628" s="654"/>
      <c r="K1628" s="655"/>
      <c r="L1628" s="279">
        <v>45148</v>
      </c>
      <c r="M1628" s="274"/>
      <c r="N1628" s="274"/>
      <c r="FN1628" s="78">
        <v>600</v>
      </c>
      <c r="FQ1628" s="654"/>
    </row>
    <row r="1629" spans="1:176" s="78" customFormat="1" ht="21.75" customHeight="1">
      <c r="A1629" s="339" t="s">
        <v>57</v>
      </c>
      <c r="B1629" s="16" t="s">
        <v>356</v>
      </c>
      <c r="C1629" s="385" t="s">
        <v>427</v>
      </c>
      <c r="D1629" s="268" t="s">
        <v>434</v>
      </c>
      <c r="E1629" s="274"/>
      <c r="F1629" s="274"/>
      <c r="G1629" s="701" t="s">
        <v>460</v>
      </c>
      <c r="H1629" s="654">
        <v>200</v>
      </c>
      <c r="I1629" s="504">
        <f t="shared" si="155"/>
        <v>200</v>
      </c>
      <c r="J1629" s="654"/>
      <c r="K1629" s="655"/>
      <c r="L1629" s="279">
        <v>45148</v>
      </c>
      <c r="M1629" s="274"/>
      <c r="N1629" s="274"/>
      <c r="FN1629" s="78">
        <v>200</v>
      </c>
      <c r="FQ1629" s="654"/>
    </row>
    <row r="1630" spans="1:176" s="78" customFormat="1" ht="21.75" customHeight="1">
      <c r="A1630" s="339" t="s">
        <v>57</v>
      </c>
      <c r="B1630" s="700" t="s">
        <v>382</v>
      </c>
      <c r="C1630" s="385" t="s">
        <v>428</v>
      </c>
      <c r="D1630" s="268" t="s">
        <v>434</v>
      </c>
      <c r="E1630" s="274"/>
      <c r="F1630" s="274"/>
      <c r="G1630" s="701" t="s">
        <v>460</v>
      </c>
      <c r="H1630" s="654">
        <v>200</v>
      </c>
      <c r="I1630" s="504">
        <f t="shared" si="155"/>
        <v>200</v>
      </c>
      <c r="J1630" s="654"/>
      <c r="K1630" s="655"/>
      <c r="L1630" s="279">
        <v>45148</v>
      </c>
      <c r="M1630" s="274"/>
      <c r="N1630" s="274"/>
      <c r="FN1630" s="78">
        <v>200</v>
      </c>
      <c r="FQ1630" s="654"/>
    </row>
    <row r="1631" spans="1:176" s="78" customFormat="1" ht="21.75" customHeight="1" thickBot="1">
      <c r="A1631" s="339" t="s">
        <v>57</v>
      </c>
      <c r="B1631" s="274"/>
      <c r="C1631" s="274"/>
      <c r="D1631" s="274"/>
      <c r="E1631" s="274"/>
      <c r="F1631" s="274"/>
      <c r="G1631" s="274"/>
      <c r="H1631" s="772">
        <f>SUM(H1616:H1630)</f>
        <v>8500</v>
      </c>
      <c r="I1631" s="772">
        <f>SUM(I1616:I1630)</f>
        <v>8500</v>
      </c>
      <c r="J1631" s="274"/>
      <c r="K1631" s="274"/>
      <c r="L1631" s="274"/>
      <c r="M1631" s="274"/>
      <c r="N1631" s="274"/>
      <c r="O1631" s="274"/>
      <c r="P1631" s="274"/>
      <c r="Q1631" s="274"/>
      <c r="R1631" s="274"/>
      <c r="S1631" s="274"/>
      <c r="T1631" s="274"/>
      <c r="U1631" s="274"/>
      <c r="V1631" s="274"/>
      <c r="W1631" s="274"/>
      <c r="X1631" s="274"/>
      <c r="Y1631" s="274"/>
      <c r="Z1631" s="274"/>
      <c r="AA1631" s="274"/>
      <c r="AB1631" s="274"/>
      <c r="AC1631" s="274"/>
      <c r="AD1631" s="274"/>
      <c r="AE1631" s="274"/>
      <c r="AF1631" s="274"/>
      <c r="AG1631" s="274"/>
      <c r="AH1631" s="274"/>
      <c r="AI1631" s="274"/>
      <c r="AJ1631" s="274"/>
      <c r="AK1631" s="274"/>
      <c r="AL1631" s="274"/>
      <c r="AM1631" s="274"/>
      <c r="AN1631" s="274"/>
      <c r="AO1631" s="274"/>
      <c r="AP1631" s="274"/>
      <c r="AQ1631" s="274"/>
      <c r="AR1631" s="274"/>
      <c r="AS1631" s="274"/>
      <c r="AT1631" s="274"/>
      <c r="AU1631" s="274"/>
      <c r="AV1631" s="274"/>
      <c r="AW1631" s="274"/>
      <c r="AX1631" s="274"/>
      <c r="AY1631" s="274"/>
      <c r="AZ1631" s="274"/>
      <c r="BA1631" s="274"/>
      <c r="BB1631" s="274"/>
      <c r="BC1631" s="274"/>
      <c r="BD1631" s="274"/>
      <c r="BE1631" s="274"/>
      <c r="BF1631" s="274"/>
      <c r="BG1631" s="274"/>
      <c r="BH1631" s="274"/>
      <c r="BI1631" s="274"/>
      <c r="BJ1631" s="274"/>
      <c r="BK1631" s="274"/>
      <c r="BL1631" s="274"/>
      <c r="BM1631" s="274"/>
      <c r="BN1631" s="274"/>
      <c r="BO1631" s="274"/>
      <c r="BP1631" s="274"/>
      <c r="BQ1631" s="274"/>
      <c r="BR1631" s="274"/>
      <c r="BS1631" s="274"/>
      <c r="BT1631" s="274"/>
      <c r="BU1631" s="274"/>
      <c r="BV1631" s="274"/>
      <c r="BW1631" s="274"/>
      <c r="BX1631" s="274"/>
      <c r="BY1631" s="274"/>
      <c r="BZ1631" s="274"/>
      <c r="CA1631" s="274"/>
      <c r="CB1631" s="274"/>
      <c r="CC1631" s="274"/>
      <c r="CD1631" s="274"/>
      <c r="CE1631" s="274"/>
      <c r="CF1631" s="274"/>
      <c r="CG1631" s="274"/>
      <c r="CH1631" s="274"/>
      <c r="CI1631" s="274"/>
      <c r="CJ1631" s="274"/>
      <c r="CK1631" s="274"/>
      <c r="CL1631" s="274"/>
      <c r="CM1631" s="274"/>
      <c r="CN1631" s="274"/>
      <c r="CO1631" s="274"/>
      <c r="CP1631" s="274"/>
      <c r="CQ1631" s="274"/>
      <c r="CR1631" s="274"/>
      <c r="CS1631" s="274"/>
      <c r="CT1631" s="274"/>
      <c r="CU1631" s="274"/>
      <c r="CV1631" s="274"/>
      <c r="CW1631" s="274"/>
      <c r="CX1631" s="274"/>
      <c r="CY1631" s="274"/>
      <c r="CZ1631" s="274"/>
      <c r="DA1631" s="274"/>
      <c r="DB1631" s="274"/>
      <c r="DC1631" s="274"/>
      <c r="DD1631" s="274"/>
      <c r="DE1631" s="274"/>
      <c r="DF1631" s="274"/>
      <c r="DG1631" s="274"/>
      <c r="DH1631" s="274"/>
      <c r="DI1631" s="274"/>
      <c r="DJ1631" s="274"/>
      <c r="DK1631" s="274"/>
      <c r="DL1631" s="274"/>
      <c r="DM1631" s="274"/>
      <c r="DN1631" s="274"/>
      <c r="DO1631" s="274"/>
      <c r="DP1631" s="274"/>
      <c r="DQ1631" s="274"/>
      <c r="DR1631" s="274"/>
      <c r="DS1631" s="274"/>
      <c r="DT1631" s="274"/>
      <c r="DU1631" s="274"/>
      <c r="DV1631" s="274"/>
      <c r="DW1631" s="274"/>
      <c r="DX1631" s="274"/>
      <c r="DY1631" s="274"/>
      <c r="DZ1631" s="274"/>
      <c r="EA1631" s="274"/>
      <c r="EB1631" s="274"/>
      <c r="EC1631" s="274"/>
      <c r="ED1631" s="274"/>
      <c r="EE1631" s="274"/>
      <c r="EF1631" s="274"/>
      <c r="EG1631" s="274"/>
      <c r="EH1631" s="274"/>
      <c r="EI1631" s="274"/>
      <c r="EJ1631" s="274"/>
      <c r="EK1631" s="274"/>
      <c r="EL1631" s="274"/>
      <c r="EM1631" s="274"/>
      <c r="EN1631" s="274"/>
      <c r="EO1631" s="274"/>
      <c r="EP1631" s="274"/>
      <c r="EQ1631" s="274"/>
      <c r="ER1631" s="274"/>
      <c r="ES1631" s="274"/>
      <c r="ET1631" s="274"/>
    </row>
    <row r="1632" spans="1:176" s="78" customFormat="1" ht="21.75" customHeight="1" thickBot="1">
      <c r="A1632" s="339" t="s">
        <v>57</v>
      </c>
      <c r="B1632" s="16" t="s">
        <v>338</v>
      </c>
      <c r="C1632" s="385" t="s">
        <v>417</v>
      </c>
      <c r="D1632" s="268" t="s">
        <v>434</v>
      </c>
      <c r="E1632" s="274"/>
      <c r="F1632" s="274"/>
      <c r="G1632" s="15" t="s">
        <v>462</v>
      </c>
      <c r="H1632" s="274">
        <v>1000</v>
      </c>
      <c r="I1632" s="504">
        <f t="shared" ref="I1632:I1646" si="156">SUM(O1632:GF1632)</f>
        <v>1000</v>
      </c>
      <c r="J1632" s="274"/>
      <c r="K1632" s="370"/>
      <c r="L1632" s="279">
        <v>45148</v>
      </c>
      <c r="M1632" s="274"/>
      <c r="N1632" s="274"/>
      <c r="O1632" s="370"/>
      <c r="P1632" s="370"/>
      <c r="Q1632" s="370"/>
      <c r="R1632" s="370"/>
      <c r="S1632" s="370"/>
      <c r="T1632" s="370"/>
      <c r="U1632" s="370"/>
      <c r="V1632" s="370"/>
      <c r="W1632" s="370"/>
      <c r="X1632" s="370"/>
      <c r="Y1632" s="370"/>
      <c r="Z1632" s="370"/>
      <c r="AA1632" s="370"/>
      <c r="AB1632" s="370"/>
      <c r="AC1632" s="370"/>
      <c r="AD1632" s="370"/>
      <c r="AE1632" s="370"/>
      <c r="AF1632" s="370"/>
      <c r="AG1632" s="370"/>
      <c r="AH1632" s="370"/>
      <c r="AI1632" s="370"/>
      <c r="AJ1632" s="370"/>
      <c r="AK1632" s="370"/>
      <c r="AL1632" s="370"/>
      <c r="AM1632" s="370"/>
      <c r="AN1632" s="370"/>
      <c r="AO1632" s="370"/>
      <c r="AP1632" s="370"/>
      <c r="AQ1632" s="370"/>
      <c r="AR1632" s="370"/>
      <c r="AS1632" s="370"/>
      <c r="AT1632" s="370"/>
      <c r="AU1632" s="370"/>
      <c r="AV1632" s="370"/>
      <c r="AW1632" s="370"/>
      <c r="AX1632" s="370"/>
      <c r="AY1632" s="370"/>
      <c r="AZ1632" s="370"/>
      <c r="BA1632" s="370"/>
      <c r="BB1632" s="370"/>
      <c r="BC1632" s="370"/>
      <c r="BD1632" s="370"/>
      <c r="BE1632" s="370"/>
      <c r="BF1632" s="370"/>
      <c r="BG1632" s="370"/>
      <c r="BH1632" s="370"/>
      <c r="BI1632" s="370"/>
      <c r="BJ1632" s="370"/>
      <c r="BK1632" s="370"/>
      <c r="BL1632" s="370"/>
      <c r="BM1632" s="370"/>
      <c r="BN1632" s="370"/>
      <c r="BO1632" s="370"/>
      <c r="BP1632" s="370"/>
      <c r="BQ1632" s="370"/>
      <c r="BR1632" s="370"/>
      <c r="BS1632" s="370"/>
      <c r="BT1632" s="370"/>
      <c r="BU1632" s="370"/>
      <c r="BV1632" s="370"/>
      <c r="BW1632" s="370"/>
      <c r="BX1632" s="370"/>
      <c r="BY1632" s="370"/>
      <c r="BZ1632" s="370"/>
      <c r="CA1632" s="370"/>
      <c r="CB1632" s="370"/>
      <c r="CC1632" s="370"/>
      <c r="CD1632" s="370"/>
      <c r="CE1632" s="370"/>
      <c r="CF1632" s="370"/>
      <c r="CG1632" s="370"/>
      <c r="CH1632" s="370"/>
      <c r="CI1632" s="370"/>
      <c r="CJ1632" s="370"/>
      <c r="CK1632" s="370"/>
      <c r="CL1632" s="370"/>
      <c r="CM1632" s="370"/>
      <c r="CN1632" s="370"/>
      <c r="CO1632" s="370"/>
      <c r="CP1632" s="370"/>
      <c r="CQ1632" s="370"/>
      <c r="CR1632" s="370"/>
      <c r="CS1632" s="370"/>
      <c r="CT1632" s="370"/>
      <c r="CU1632" s="370"/>
      <c r="CV1632" s="370"/>
      <c r="CW1632" s="370"/>
      <c r="CX1632" s="370"/>
      <c r="CY1632" s="370"/>
      <c r="CZ1632" s="370"/>
      <c r="DA1632" s="370"/>
      <c r="DB1632" s="370"/>
      <c r="DC1632" s="370"/>
      <c r="DD1632" s="370"/>
      <c r="DE1632" s="370"/>
      <c r="DF1632" s="370"/>
      <c r="DG1632" s="370"/>
      <c r="DH1632" s="370"/>
      <c r="DI1632" s="370"/>
      <c r="DJ1632" s="370"/>
      <c r="DK1632" s="370"/>
      <c r="DL1632" s="370"/>
      <c r="DM1632" s="370"/>
      <c r="DN1632" s="370"/>
      <c r="DO1632" s="370"/>
      <c r="DP1632" s="370"/>
      <c r="DQ1632" s="370"/>
      <c r="DR1632" s="370"/>
      <c r="DS1632" s="370"/>
      <c r="DT1632" s="370"/>
      <c r="DU1632" s="370"/>
      <c r="DV1632" s="370"/>
      <c r="DW1632" s="370"/>
      <c r="DX1632" s="370"/>
      <c r="DY1632" s="370"/>
      <c r="DZ1632" s="370"/>
      <c r="EA1632" s="370"/>
      <c r="EB1632" s="370"/>
      <c r="EC1632" s="370"/>
      <c r="ED1632" s="370"/>
      <c r="EE1632" s="370"/>
      <c r="EF1632" s="370"/>
      <c r="EG1632" s="370"/>
      <c r="EH1632" s="370"/>
      <c r="EI1632" s="370"/>
      <c r="EJ1632" s="370"/>
      <c r="EK1632" s="370"/>
      <c r="EL1632" s="370"/>
      <c r="EM1632" s="370"/>
      <c r="EN1632" s="370"/>
      <c r="EO1632" s="370"/>
      <c r="EP1632" s="370"/>
      <c r="EQ1632" s="370"/>
      <c r="ER1632" s="370"/>
      <c r="ES1632" s="370"/>
      <c r="ET1632" s="370"/>
      <c r="FT1632" s="78">
        <v>1000</v>
      </c>
    </row>
    <row r="1633" spans="1:183" s="78" customFormat="1" ht="21.75" customHeight="1" thickBot="1">
      <c r="A1633" s="339" t="s">
        <v>57</v>
      </c>
      <c r="B1633" s="16" t="s">
        <v>313</v>
      </c>
      <c r="C1633" s="385" t="s">
        <v>419</v>
      </c>
      <c r="D1633" s="268" t="s">
        <v>434</v>
      </c>
      <c r="E1633" s="274"/>
      <c r="F1633" s="274"/>
      <c r="G1633" s="15" t="s">
        <v>462</v>
      </c>
      <c r="H1633" s="274">
        <v>1000</v>
      </c>
      <c r="I1633" s="504">
        <f t="shared" si="156"/>
        <v>1000</v>
      </c>
      <c r="J1633" s="274"/>
      <c r="K1633" s="370"/>
      <c r="L1633" s="279">
        <v>45148</v>
      </c>
      <c r="M1633" s="274"/>
      <c r="N1633" s="274"/>
      <c r="O1633" s="370"/>
      <c r="P1633" s="370"/>
      <c r="Q1633" s="370"/>
      <c r="R1633" s="370"/>
      <c r="S1633" s="370"/>
      <c r="T1633" s="370"/>
      <c r="U1633" s="370"/>
      <c r="V1633" s="370"/>
      <c r="W1633" s="370"/>
      <c r="X1633" s="370"/>
      <c r="Y1633" s="370"/>
      <c r="Z1633" s="370"/>
      <c r="AA1633" s="370"/>
      <c r="AB1633" s="370"/>
      <c r="AC1633" s="370"/>
      <c r="AD1633" s="370"/>
      <c r="AE1633" s="370"/>
      <c r="AF1633" s="370"/>
      <c r="AG1633" s="370"/>
      <c r="AH1633" s="370"/>
      <c r="AI1633" s="370"/>
      <c r="AJ1633" s="370"/>
      <c r="AK1633" s="370"/>
      <c r="AL1633" s="370"/>
      <c r="AM1633" s="370"/>
      <c r="AN1633" s="370"/>
      <c r="AO1633" s="370"/>
      <c r="AP1633" s="370"/>
      <c r="AQ1633" s="370"/>
      <c r="AR1633" s="370"/>
      <c r="AS1633" s="370"/>
      <c r="AT1633" s="370"/>
      <c r="AU1633" s="370"/>
      <c r="AV1633" s="370"/>
      <c r="AW1633" s="370"/>
      <c r="AX1633" s="370"/>
      <c r="AY1633" s="370"/>
      <c r="AZ1633" s="370"/>
      <c r="BA1633" s="370"/>
      <c r="BB1633" s="370"/>
      <c r="BC1633" s="370"/>
      <c r="BD1633" s="370"/>
      <c r="BE1633" s="370"/>
      <c r="BF1633" s="370"/>
      <c r="BG1633" s="370"/>
      <c r="BH1633" s="370"/>
      <c r="BI1633" s="370"/>
      <c r="BJ1633" s="370"/>
      <c r="BK1633" s="370"/>
      <c r="BL1633" s="370"/>
      <c r="BM1633" s="370"/>
      <c r="BN1633" s="370"/>
      <c r="BO1633" s="370"/>
      <c r="BP1633" s="370"/>
      <c r="BQ1633" s="370"/>
      <c r="BR1633" s="370"/>
      <c r="BS1633" s="370"/>
      <c r="BT1633" s="370"/>
      <c r="BU1633" s="370"/>
      <c r="BV1633" s="370"/>
      <c r="BW1633" s="370"/>
      <c r="BX1633" s="370"/>
      <c r="BY1633" s="370"/>
      <c r="BZ1633" s="370"/>
      <c r="CA1633" s="370"/>
      <c r="CB1633" s="370"/>
      <c r="CC1633" s="370"/>
      <c r="CD1633" s="370"/>
      <c r="CE1633" s="370"/>
      <c r="CF1633" s="370"/>
      <c r="CG1633" s="370"/>
      <c r="CH1633" s="370"/>
      <c r="CI1633" s="370"/>
      <c r="CJ1633" s="370"/>
      <c r="CK1633" s="370"/>
      <c r="CL1633" s="370"/>
      <c r="CM1633" s="370"/>
      <c r="CN1633" s="370"/>
      <c r="CO1633" s="370"/>
      <c r="CP1633" s="370"/>
      <c r="CQ1633" s="370"/>
      <c r="CR1633" s="370"/>
      <c r="CS1633" s="370"/>
      <c r="CT1633" s="370"/>
      <c r="CU1633" s="370"/>
      <c r="CV1633" s="370"/>
      <c r="CW1633" s="370"/>
      <c r="CX1633" s="370"/>
      <c r="CY1633" s="370"/>
      <c r="CZ1633" s="370"/>
      <c r="DA1633" s="370"/>
      <c r="DB1633" s="370"/>
      <c r="DC1633" s="370"/>
      <c r="DD1633" s="370"/>
      <c r="DE1633" s="370"/>
      <c r="DF1633" s="370"/>
      <c r="DG1633" s="370"/>
      <c r="DH1633" s="370"/>
      <c r="DI1633" s="370"/>
      <c r="DJ1633" s="370"/>
      <c r="DK1633" s="370"/>
      <c r="DL1633" s="370"/>
      <c r="DM1633" s="370"/>
      <c r="DN1633" s="370"/>
      <c r="DO1633" s="370"/>
      <c r="DP1633" s="370"/>
      <c r="DQ1633" s="370"/>
      <c r="DR1633" s="370"/>
      <c r="DS1633" s="370"/>
      <c r="DT1633" s="370"/>
      <c r="DU1633" s="370"/>
      <c r="DV1633" s="370"/>
      <c r="DW1633" s="370"/>
      <c r="DX1633" s="370"/>
      <c r="DY1633" s="370"/>
      <c r="DZ1633" s="370"/>
      <c r="EA1633" s="370"/>
      <c r="EB1633" s="370"/>
      <c r="EC1633" s="370"/>
      <c r="ED1633" s="370"/>
      <c r="EE1633" s="370"/>
      <c r="EF1633" s="370"/>
      <c r="EG1633" s="370"/>
      <c r="EH1633" s="370"/>
      <c r="EI1633" s="370"/>
      <c r="EJ1633" s="370"/>
      <c r="EK1633" s="370"/>
      <c r="EL1633" s="370"/>
      <c r="EM1633" s="370"/>
      <c r="EN1633" s="370"/>
      <c r="EO1633" s="370"/>
      <c r="EP1633" s="370"/>
      <c r="EQ1633" s="370"/>
      <c r="ER1633" s="370"/>
      <c r="ES1633" s="370"/>
      <c r="ET1633" s="370"/>
      <c r="FT1633" s="78">
        <v>1000</v>
      </c>
    </row>
    <row r="1634" spans="1:183" s="78" customFormat="1" ht="21.75" customHeight="1" thickBot="1">
      <c r="A1634" s="339" t="s">
        <v>57</v>
      </c>
      <c r="B1634" s="16" t="s">
        <v>318</v>
      </c>
      <c r="C1634" s="385" t="s">
        <v>420</v>
      </c>
      <c r="D1634" s="268" t="s">
        <v>434</v>
      </c>
      <c r="E1634" s="274"/>
      <c r="F1634" s="274"/>
      <c r="G1634" s="15" t="s">
        <v>462</v>
      </c>
      <c r="H1634" s="274">
        <v>2000</v>
      </c>
      <c r="I1634" s="504">
        <f t="shared" si="156"/>
        <v>2000</v>
      </c>
      <c r="J1634" s="274"/>
      <c r="K1634" s="370"/>
      <c r="L1634" s="279">
        <v>45148</v>
      </c>
      <c r="M1634" s="274"/>
      <c r="N1634" s="274"/>
      <c r="O1634" s="370"/>
      <c r="P1634" s="370"/>
      <c r="Q1634" s="370"/>
      <c r="R1634" s="370"/>
      <c r="S1634" s="370"/>
      <c r="T1634" s="370"/>
      <c r="U1634" s="370"/>
      <c r="V1634" s="370"/>
      <c r="W1634" s="370"/>
      <c r="X1634" s="370"/>
      <c r="Y1634" s="370"/>
      <c r="Z1634" s="370"/>
      <c r="AA1634" s="370"/>
      <c r="AB1634" s="370"/>
      <c r="AC1634" s="370"/>
      <c r="AD1634" s="370"/>
      <c r="AE1634" s="370"/>
      <c r="AF1634" s="370"/>
      <c r="AG1634" s="370"/>
      <c r="AH1634" s="370"/>
      <c r="AI1634" s="370"/>
      <c r="AJ1634" s="370"/>
      <c r="AK1634" s="370"/>
      <c r="AL1634" s="370"/>
      <c r="AM1634" s="370"/>
      <c r="AN1634" s="370"/>
      <c r="AO1634" s="370"/>
      <c r="AP1634" s="370"/>
      <c r="AQ1634" s="370"/>
      <c r="AR1634" s="370"/>
      <c r="AS1634" s="370"/>
      <c r="AT1634" s="370"/>
      <c r="AU1634" s="370"/>
      <c r="AV1634" s="370"/>
      <c r="AW1634" s="370"/>
      <c r="AX1634" s="370"/>
      <c r="AY1634" s="370"/>
      <c r="AZ1634" s="370"/>
      <c r="BA1634" s="370"/>
      <c r="BB1634" s="370"/>
      <c r="BC1634" s="370"/>
      <c r="BD1634" s="370"/>
      <c r="BE1634" s="370"/>
      <c r="BF1634" s="370"/>
      <c r="BG1634" s="370"/>
      <c r="BH1634" s="370"/>
      <c r="BI1634" s="370"/>
      <c r="BJ1634" s="370"/>
      <c r="BK1634" s="370"/>
      <c r="BL1634" s="370"/>
      <c r="BM1634" s="370"/>
      <c r="BN1634" s="370"/>
      <c r="BO1634" s="370"/>
      <c r="BP1634" s="370"/>
      <c r="BQ1634" s="370"/>
      <c r="BR1634" s="370"/>
      <c r="BS1634" s="370"/>
      <c r="BT1634" s="370"/>
      <c r="BU1634" s="370"/>
      <c r="BV1634" s="370"/>
      <c r="BW1634" s="370"/>
      <c r="BX1634" s="370"/>
      <c r="BY1634" s="370"/>
      <c r="BZ1634" s="370"/>
      <c r="CA1634" s="370"/>
      <c r="CB1634" s="370"/>
      <c r="CC1634" s="370"/>
      <c r="CD1634" s="370"/>
      <c r="CE1634" s="370"/>
      <c r="CF1634" s="370"/>
      <c r="CG1634" s="370"/>
      <c r="CH1634" s="370"/>
      <c r="CI1634" s="370"/>
      <c r="CJ1634" s="370"/>
      <c r="CK1634" s="370"/>
      <c r="CL1634" s="370"/>
      <c r="CM1634" s="370"/>
      <c r="CN1634" s="370"/>
      <c r="CO1634" s="370"/>
      <c r="CP1634" s="370"/>
      <c r="CQ1634" s="370"/>
      <c r="CR1634" s="370"/>
      <c r="CS1634" s="370"/>
      <c r="CT1634" s="370"/>
      <c r="CU1634" s="370"/>
      <c r="CV1634" s="370"/>
      <c r="CW1634" s="370"/>
      <c r="CX1634" s="370"/>
      <c r="CY1634" s="370"/>
      <c r="CZ1634" s="370"/>
      <c r="DA1634" s="370"/>
      <c r="DB1634" s="370"/>
      <c r="DC1634" s="370"/>
      <c r="DD1634" s="370"/>
      <c r="DE1634" s="370"/>
      <c r="DF1634" s="370"/>
      <c r="DG1634" s="370"/>
      <c r="DH1634" s="370"/>
      <c r="DI1634" s="370"/>
      <c r="DJ1634" s="370"/>
      <c r="DK1634" s="370"/>
      <c r="DL1634" s="370"/>
      <c r="DM1634" s="370"/>
      <c r="DN1634" s="370"/>
      <c r="DO1634" s="370"/>
      <c r="DP1634" s="370"/>
      <c r="DQ1634" s="370"/>
      <c r="DR1634" s="370"/>
      <c r="DS1634" s="370"/>
      <c r="DT1634" s="370"/>
      <c r="DU1634" s="370"/>
      <c r="DV1634" s="370"/>
      <c r="DW1634" s="370"/>
      <c r="DX1634" s="370"/>
      <c r="DY1634" s="370"/>
      <c r="DZ1634" s="370"/>
      <c r="EA1634" s="370"/>
      <c r="EB1634" s="370"/>
      <c r="EC1634" s="370"/>
      <c r="ED1634" s="370"/>
      <c r="EE1634" s="370"/>
      <c r="EF1634" s="370"/>
      <c r="EG1634" s="370"/>
      <c r="EH1634" s="370"/>
      <c r="EI1634" s="370"/>
      <c r="EJ1634" s="370"/>
      <c r="EK1634" s="370"/>
      <c r="EL1634" s="370"/>
      <c r="EM1634" s="370"/>
      <c r="EN1634" s="370"/>
      <c r="EO1634" s="370"/>
      <c r="EP1634" s="370"/>
      <c r="EQ1634" s="370"/>
      <c r="ER1634" s="370"/>
      <c r="ES1634" s="370"/>
      <c r="ET1634" s="370"/>
      <c r="FT1634" s="78">
        <v>2000</v>
      </c>
    </row>
    <row r="1635" spans="1:183" s="78" customFormat="1" ht="21.75" customHeight="1" thickBot="1">
      <c r="A1635" s="339" t="s">
        <v>57</v>
      </c>
      <c r="B1635" s="16" t="s">
        <v>320</v>
      </c>
      <c r="C1635" s="385" t="s">
        <v>421</v>
      </c>
      <c r="D1635" s="268" t="s">
        <v>434</v>
      </c>
      <c r="E1635" s="274"/>
      <c r="F1635" s="274"/>
      <c r="G1635" s="15" t="s">
        <v>462</v>
      </c>
      <c r="H1635" s="274">
        <v>1000</v>
      </c>
      <c r="I1635" s="504">
        <f t="shared" si="156"/>
        <v>1000</v>
      </c>
      <c r="J1635" s="274"/>
      <c r="K1635" s="370"/>
      <c r="L1635" s="279">
        <v>45148</v>
      </c>
      <c r="M1635" s="274"/>
      <c r="N1635" s="274"/>
      <c r="O1635" s="370"/>
      <c r="P1635" s="370"/>
      <c r="Q1635" s="370"/>
      <c r="R1635" s="370"/>
      <c r="S1635" s="370"/>
      <c r="T1635" s="370"/>
      <c r="U1635" s="370"/>
      <c r="V1635" s="370"/>
      <c r="W1635" s="370"/>
      <c r="X1635" s="370"/>
      <c r="Y1635" s="370"/>
      <c r="Z1635" s="370"/>
      <c r="AA1635" s="370"/>
      <c r="AB1635" s="370"/>
      <c r="AC1635" s="370"/>
      <c r="AD1635" s="370"/>
      <c r="AE1635" s="370"/>
      <c r="AF1635" s="370"/>
      <c r="AG1635" s="370"/>
      <c r="AH1635" s="370"/>
      <c r="AI1635" s="370"/>
      <c r="AJ1635" s="370"/>
      <c r="AK1635" s="370"/>
      <c r="AL1635" s="370"/>
      <c r="AM1635" s="370"/>
      <c r="AN1635" s="370"/>
      <c r="AO1635" s="370"/>
      <c r="AP1635" s="370"/>
      <c r="AQ1635" s="370"/>
      <c r="AR1635" s="370"/>
      <c r="AS1635" s="370"/>
      <c r="AT1635" s="370"/>
      <c r="AU1635" s="370"/>
      <c r="AV1635" s="370"/>
      <c r="AW1635" s="370"/>
      <c r="AX1635" s="370"/>
      <c r="AY1635" s="370"/>
      <c r="AZ1635" s="370"/>
      <c r="BA1635" s="370"/>
      <c r="BB1635" s="370"/>
      <c r="BC1635" s="370"/>
      <c r="BD1635" s="370"/>
      <c r="BE1635" s="370"/>
      <c r="BF1635" s="370"/>
      <c r="BG1635" s="370"/>
      <c r="BH1635" s="370"/>
      <c r="BI1635" s="370"/>
      <c r="BJ1635" s="370"/>
      <c r="BK1635" s="370"/>
      <c r="BL1635" s="370"/>
      <c r="BM1635" s="370"/>
      <c r="BN1635" s="370"/>
      <c r="BO1635" s="370"/>
      <c r="BP1635" s="370"/>
      <c r="BQ1635" s="370"/>
      <c r="BR1635" s="370"/>
      <c r="BS1635" s="370"/>
      <c r="BT1635" s="370"/>
      <c r="BU1635" s="370"/>
      <c r="BV1635" s="370"/>
      <c r="BW1635" s="370"/>
      <c r="BX1635" s="370"/>
      <c r="BY1635" s="370"/>
      <c r="BZ1635" s="370"/>
      <c r="CA1635" s="370"/>
      <c r="CB1635" s="370"/>
      <c r="CC1635" s="370"/>
      <c r="CD1635" s="370"/>
      <c r="CE1635" s="370"/>
      <c r="CF1635" s="370"/>
      <c r="CG1635" s="370"/>
      <c r="CH1635" s="370"/>
      <c r="CI1635" s="370"/>
      <c r="CJ1635" s="370"/>
      <c r="CK1635" s="370"/>
      <c r="CL1635" s="370"/>
      <c r="CM1635" s="370"/>
      <c r="CN1635" s="370"/>
      <c r="CO1635" s="370"/>
      <c r="CP1635" s="370"/>
      <c r="CQ1635" s="370"/>
      <c r="CR1635" s="370"/>
      <c r="CS1635" s="370"/>
      <c r="CT1635" s="370"/>
      <c r="CU1635" s="370"/>
      <c r="CV1635" s="370"/>
      <c r="CW1635" s="370"/>
      <c r="CX1635" s="370"/>
      <c r="CY1635" s="370"/>
      <c r="CZ1635" s="370"/>
      <c r="DA1635" s="370"/>
      <c r="DB1635" s="370"/>
      <c r="DC1635" s="370"/>
      <c r="DD1635" s="370"/>
      <c r="DE1635" s="370"/>
      <c r="DF1635" s="370"/>
      <c r="DG1635" s="370"/>
      <c r="DH1635" s="370"/>
      <c r="DI1635" s="370"/>
      <c r="DJ1635" s="370"/>
      <c r="DK1635" s="370"/>
      <c r="DL1635" s="370"/>
      <c r="DM1635" s="370"/>
      <c r="DN1635" s="370"/>
      <c r="DO1635" s="370"/>
      <c r="DP1635" s="370"/>
      <c r="DQ1635" s="370"/>
      <c r="DR1635" s="370"/>
      <c r="DS1635" s="370"/>
      <c r="DT1635" s="370"/>
      <c r="DU1635" s="370"/>
      <c r="DV1635" s="370"/>
      <c r="DW1635" s="370"/>
      <c r="DX1635" s="370"/>
      <c r="DY1635" s="370"/>
      <c r="DZ1635" s="370"/>
      <c r="EA1635" s="370"/>
      <c r="EB1635" s="370"/>
      <c r="EC1635" s="370"/>
      <c r="ED1635" s="370"/>
      <c r="EE1635" s="370"/>
      <c r="EF1635" s="370"/>
      <c r="EG1635" s="370"/>
      <c r="EH1635" s="370"/>
      <c r="EI1635" s="370"/>
      <c r="EJ1635" s="370"/>
      <c r="EK1635" s="370"/>
      <c r="EL1635" s="370"/>
      <c r="EM1635" s="370"/>
      <c r="EN1635" s="370"/>
      <c r="EO1635" s="370"/>
      <c r="EP1635" s="370"/>
      <c r="EQ1635" s="370"/>
      <c r="ER1635" s="370"/>
      <c r="ES1635" s="370"/>
      <c r="ET1635" s="370"/>
      <c r="FT1635" s="78">
        <v>1000</v>
      </c>
    </row>
    <row r="1636" spans="1:183" s="78" customFormat="1" ht="21.75" customHeight="1" thickBot="1">
      <c r="A1636" s="339" t="s">
        <v>57</v>
      </c>
      <c r="B1636" s="16" t="s">
        <v>58</v>
      </c>
      <c r="C1636" s="385" t="s">
        <v>422</v>
      </c>
      <c r="D1636" s="268" t="s">
        <v>434</v>
      </c>
      <c r="E1636" s="274"/>
      <c r="F1636" s="274"/>
      <c r="G1636" s="15" t="s">
        <v>462</v>
      </c>
      <c r="H1636" s="274">
        <v>3500</v>
      </c>
      <c r="I1636" s="504">
        <f t="shared" si="156"/>
        <v>3500</v>
      </c>
      <c r="J1636" s="274"/>
      <c r="K1636" s="370"/>
      <c r="L1636" s="279">
        <v>45148</v>
      </c>
      <c r="M1636" s="274"/>
      <c r="N1636" s="274"/>
      <c r="O1636" s="370"/>
      <c r="P1636" s="370"/>
      <c r="Q1636" s="370"/>
      <c r="R1636" s="370"/>
      <c r="S1636" s="370"/>
      <c r="T1636" s="370"/>
      <c r="U1636" s="370"/>
      <c r="V1636" s="370"/>
      <c r="W1636" s="370"/>
      <c r="X1636" s="370"/>
      <c r="Y1636" s="370"/>
      <c r="Z1636" s="370"/>
      <c r="AA1636" s="370"/>
      <c r="AB1636" s="370"/>
      <c r="AC1636" s="370"/>
      <c r="AD1636" s="370"/>
      <c r="AE1636" s="370"/>
      <c r="AF1636" s="370"/>
      <c r="AG1636" s="370"/>
      <c r="AH1636" s="370"/>
      <c r="AI1636" s="370"/>
      <c r="AJ1636" s="370"/>
      <c r="AK1636" s="370"/>
      <c r="AL1636" s="370"/>
      <c r="AM1636" s="370"/>
      <c r="AN1636" s="370"/>
      <c r="AO1636" s="370"/>
      <c r="AP1636" s="370"/>
      <c r="AQ1636" s="370"/>
      <c r="AR1636" s="370"/>
      <c r="AS1636" s="370"/>
      <c r="AT1636" s="370"/>
      <c r="AU1636" s="370"/>
      <c r="AV1636" s="370"/>
      <c r="AW1636" s="370"/>
      <c r="AX1636" s="370"/>
      <c r="AY1636" s="370"/>
      <c r="AZ1636" s="370"/>
      <c r="BA1636" s="370"/>
      <c r="BB1636" s="370"/>
      <c r="BC1636" s="370"/>
      <c r="BD1636" s="370"/>
      <c r="BE1636" s="370"/>
      <c r="BF1636" s="370"/>
      <c r="BG1636" s="370"/>
      <c r="BH1636" s="370"/>
      <c r="BI1636" s="370"/>
      <c r="BJ1636" s="370"/>
      <c r="BK1636" s="370"/>
      <c r="BL1636" s="370"/>
      <c r="BM1636" s="370"/>
      <c r="BN1636" s="370"/>
      <c r="BO1636" s="370"/>
      <c r="BP1636" s="370"/>
      <c r="BQ1636" s="370"/>
      <c r="BR1636" s="370"/>
      <c r="BS1636" s="370"/>
      <c r="BT1636" s="370"/>
      <c r="BU1636" s="370"/>
      <c r="BV1636" s="370"/>
      <c r="BW1636" s="370"/>
      <c r="BX1636" s="370"/>
      <c r="BY1636" s="370"/>
      <c r="BZ1636" s="370"/>
      <c r="CA1636" s="370"/>
      <c r="CB1636" s="370"/>
      <c r="CC1636" s="370"/>
      <c r="CD1636" s="370"/>
      <c r="CE1636" s="370"/>
      <c r="CF1636" s="370"/>
      <c r="CG1636" s="370"/>
      <c r="CH1636" s="370"/>
      <c r="CI1636" s="370"/>
      <c r="CJ1636" s="370"/>
      <c r="CK1636" s="370"/>
      <c r="CL1636" s="370"/>
      <c r="CM1636" s="370"/>
      <c r="CN1636" s="370"/>
      <c r="CO1636" s="370"/>
      <c r="CP1636" s="370"/>
      <c r="CQ1636" s="370"/>
      <c r="CR1636" s="370"/>
      <c r="CS1636" s="370"/>
      <c r="CT1636" s="370"/>
      <c r="CU1636" s="370"/>
      <c r="CV1636" s="370"/>
      <c r="CW1636" s="370"/>
      <c r="CX1636" s="370"/>
      <c r="CY1636" s="370"/>
      <c r="CZ1636" s="370"/>
      <c r="DA1636" s="370"/>
      <c r="DB1636" s="370"/>
      <c r="DC1636" s="370"/>
      <c r="DD1636" s="370"/>
      <c r="DE1636" s="370"/>
      <c r="DF1636" s="370"/>
      <c r="DG1636" s="370"/>
      <c r="DH1636" s="370"/>
      <c r="DI1636" s="370"/>
      <c r="DJ1636" s="370"/>
      <c r="DK1636" s="370"/>
      <c r="DL1636" s="370"/>
      <c r="DM1636" s="370"/>
      <c r="DN1636" s="370"/>
      <c r="DO1636" s="370"/>
      <c r="DP1636" s="370"/>
      <c r="DQ1636" s="370"/>
      <c r="DR1636" s="370"/>
      <c r="DS1636" s="370"/>
      <c r="DT1636" s="370"/>
      <c r="DU1636" s="370"/>
      <c r="DV1636" s="370"/>
      <c r="DW1636" s="370"/>
      <c r="DX1636" s="370"/>
      <c r="DY1636" s="370"/>
      <c r="DZ1636" s="370"/>
      <c r="EA1636" s="370"/>
      <c r="EB1636" s="370"/>
      <c r="EC1636" s="370"/>
      <c r="ED1636" s="370"/>
      <c r="EE1636" s="370"/>
      <c r="EF1636" s="370"/>
      <c r="EG1636" s="370"/>
      <c r="EH1636" s="370"/>
      <c r="EI1636" s="370"/>
      <c r="EJ1636" s="370"/>
      <c r="EK1636" s="370"/>
      <c r="EL1636" s="370"/>
      <c r="EM1636" s="370"/>
      <c r="EN1636" s="370"/>
      <c r="EO1636" s="370"/>
      <c r="EP1636" s="370"/>
      <c r="EQ1636" s="370"/>
      <c r="ER1636" s="370"/>
      <c r="ES1636" s="370"/>
      <c r="ET1636" s="370"/>
      <c r="FT1636" s="78">
        <v>3500</v>
      </c>
    </row>
    <row r="1637" spans="1:183" s="78" customFormat="1" ht="21.75" customHeight="1" thickBot="1">
      <c r="A1637" s="339" t="s">
        <v>57</v>
      </c>
      <c r="B1637" s="16" t="s">
        <v>340</v>
      </c>
      <c r="C1637" s="385" t="s">
        <v>423</v>
      </c>
      <c r="D1637" s="268" t="s">
        <v>434</v>
      </c>
      <c r="E1637" s="274"/>
      <c r="F1637" s="274"/>
      <c r="G1637" s="15" t="s">
        <v>462</v>
      </c>
      <c r="H1637" s="274"/>
      <c r="I1637" s="504">
        <f t="shared" si="156"/>
        <v>0</v>
      </c>
      <c r="J1637" s="274"/>
      <c r="K1637" s="370"/>
      <c r="L1637" s="279">
        <v>45148</v>
      </c>
      <c r="M1637" s="274"/>
      <c r="N1637" s="274"/>
      <c r="O1637" s="370"/>
      <c r="P1637" s="370"/>
      <c r="Q1637" s="370"/>
      <c r="R1637" s="370"/>
      <c r="S1637" s="370"/>
      <c r="T1637" s="370"/>
      <c r="U1637" s="370"/>
      <c r="V1637" s="370"/>
      <c r="W1637" s="370"/>
      <c r="X1637" s="370"/>
      <c r="Y1637" s="370"/>
      <c r="Z1637" s="370"/>
      <c r="AA1637" s="370"/>
      <c r="AB1637" s="370"/>
      <c r="AC1637" s="370"/>
      <c r="AD1637" s="370"/>
      <c r="AE1637" s="370"/>
      <c r="AF1637" s="370"/>
      <c r="AG1637" s="370"/>
      <c r="AH1637" s="370"/>
      <c r="AI1637" s="370"/>
      <c r="AJ1637" s="370"/>
      <c r="AK1637" s="370"/>
      <c r="AL1637" s="370"/>
      <c r="AM1637" s="370"/>
      <c r="AN1637" s="370"/>
      <c r="AO1637" s="370"/>
      <c r="AP1637" s="370"/>
      <c r="AQ1637" s="370"/>
      <c r="AR1637" s="370"/>
      <c r="AS1637" s="370"/>
      <c r="AT1637" s="370"/>
      <c r="AU1637" s="370"/>
      <c r="AV1637" s="370"/>
      <c r="AW1637" s="370"/>
      <c r="AX1637" s="370"/>
      <c r="AY1637" s="370"/>
      <c r="AZ1637" s="370"/>
      <c r="BA1637" s="370"/>
      <c r="BB1637" s="370"/>
      <c r="BC1637" s="370"/>
      <c r="BD1637" s="370"/>
      <c r="BE1637" s="370"/>
      <c r="BF1637" s="370"/>
      <c r="BG1637" s="370"/>
      <c r="BH1637" s="370"/>
      <c r="BI1637" s="370"/>
      <c r="BJ1637" s="370"/>
      <c r="BK1637" s="370"/>
      <c r="BL1637" s="370"/>
      <c r="BM1637" s="370"/>
      <c r="BN1637" s="370"/>
      <c r="BO1637" s="370"/>
      <c r="BP1637" s="370"/>
      <c r="BQ1637" s="370"/>
      <c r="BR1637" s="370"/>
      <c r="BS1637" s="370"/>
      <c r="BT1637" s="370"/>
      <c r="BU1637" s="370"/>
      <c r="BV1637" s="370"/>
      <c r="BW1637" s="370"/>
      <c r="BX1637" s="370"/>
      <c r="BY1637" s="370"/>
      <c r="BZ1637" s="370"/>
      <c r="CA1637" s="370"/>
      <c r="CB1637" s="370"/>
      <c r="CC1637" s="370"/>
      <c r="CD1637" s="370"/>
      <c r="CE1637" s="370"/>
      <c r="CF1637" s="370"/>
      <c r="CG1637" s="370"/>
      <c r="CH1637" s="370"/>
      <c r="CI1637" s="370"/>
      <c r="CJ1637" s="370"/>
      <c r="CK1637" s="370"/>
      <c r="CL1637" s="370"/>
      <c r="CM1637" s="370"/>
      <c r="CN1637" s="370"/>
      <c r="CO1637" s="370"/>
      <c r="CP1637" s="370"/>
      <c r="CQ1637" s="370"/>
      <c r="CR1637" s="370"/>
      <c r="CS1637" s="370"/>
      <c r="CT1637" s="370"/>
      <c r="CU1637" s="370"/>
      <c r="CV1637" s="370"/>
      <c r="CW1637" s="370"/>
      <c r="CX1637" s="370"/>
      <c r="CY1637" s="370"/>
      <c r="CZ1637" s="370"/>
      <c r="DA1637" s="370"/>
      <c r="DB1637" s="370"/>
      <c r="DC1637" s="370"/>
      <c r="DD1637" s="370"/>
      <c r="DE1637" s="370"/>
      <c r="DF1637" s="370"/>
      <c r="DG1637" s="370"/>
      <c r="DH1637" s="370"/>
      <c r="DI1637" s="370"/>
      <c r="DJ1637" s="370"/>
      <c r="DK1637" s="370"/>
      <c r="DL1637" s="370"/>
      <c r="DM1637" s="370"/>
      <c r="DN1637" s="370"/>
      <c r="DO1637" s="370"/>
      <c r="DP1637" s="370"/>
      <c r="DQ1637" s="370"/>
      <c r="DR1637" s="370"/>
      <c r="DS1637" s="370"/>
      <c r="DT1637" s="370"/>
      <c r="DU1637" s="370"/>
      <c r="DV1637" s="370"/>
      <c r="DW1637" s="370"/>
      <c r="DX1637" s="370"/>
      <c r="DY1637" s="370"/>
      <c r="DZ1637" s="370"/>
      <c r="EA1637" s="370"/>
      <c r="EB1637" s="370"/>
      <c r="EC1637" s="370"/>
      <c r="ED1637" s="370"/>
      <c r="EE1637" s="370"/>
      <c r="EF1637" s="370"/>
      <c r="EG1637" s="370"/>
      <c r="EH1637" s="370"/>
      <c r="EI1637" s="370"/>
      <c r="EJ1637" s="370"/>
      <c r="EK1637" s="370"/>
      <c r="EL1637" s="370"/>
      <c r="EM1637" s="370"/>
      <c r="EN1637" s="370"/>
      <c r="EO1637" s="370"/>
      <c r="EP1637" s="370"/>
      <c r="EQ1637" s="370"/>
      <c r="ER1637" s="370"/>
      <c r="ES1637" s="370"/>
      <c r="ET1637" s="370"/>
    </row>
    <row r="1638" spans="1:183" s="78" customFormat="1" ht="21.75" customHeight="1" thickBot="1">
      <c r="A1638" s="339" t="s">
        <v>57</v>
      </c>
      <c r="B1638" s="700" t="s">
        <v>381</v>
      </c>
      <c r="C1638" s="385" t="s">
        <v>430</v>
      </c>
      <c r="D1638" s="268" t="s">
        <v>434</v>
      </c>
      <c r="E1638" s="274"/>
      <c r="F1638" s="274"/>
      <c r="G1638" s="15" t="s">
        <v>462</v>
      </c>
      <c r="H1638" s="274"/>
      <c r="I1638" s="504">
        <f t="shared" si="156"/>
        <v>0</v>
      </c>
      <c r="J1638" s="274"/>
      <c r="K1638" s="370"/>
      <c r="L1638" s="279">
        <v>45148</v>
      </c>
      <c r="M1638" s="274"/>
      <c r="N1638" s="274"/>
      <c r="O1638" s="370"/>
      <c r="P1638" s="370"/>
      <c r="Q1638" s="370"/>
      <c r="R1638" s="370"/>
      <c r="S1638" s="370"/>
      <c r="T1638" s="370"/>
      <c r="U1638" s="370"/>
      <c r="V1638" s="370"/>
      <c r="W1638" s="370"/>
      <c r="X1638" s="370"/>
      <c r="Y1638" s="370"/>
      <c r="Z1638" s="370"/>
      <c r="AA1638" s="370"/>
      <c r="AB1638" s="370"/>
      <c r="AC1638" s="370"/>
      <c r="AD1638" s="370"/>
      <c r="AE1638" s="370"/>
      <c r="AF1638" s="370"/>
      <c r="AG1638" s="370"/>
      <c r="AH1638" s="370"/>
      <c r="AI1638" s="370"/>
      <c r="AJ1638" s="370"/>
      <c r="AK1638" s="370"/>
      <c r="AL1638" s="370"/>
      <c r="AM1638" s="370"/>
      <c r="AN1638" s="370"/>
      <c r="AO1638" s="370"/>
      <c r="AP1638" s="370"/>
      <c r="AQ1638" s="370"/>
      <c r="AR1638" s="370"/>
      <c r="AS1638" s="370"/>
      <c r="AT1638" s="370"/>
      <c r="AU1638" s="370"/>
      <c r="AV1638" s="370"/>
      <c r="AW1638" s="370"/>
      <c r="AX1638" s="370"/>
      <c r="AY1638" s="370"/>
      <c r="AZ1638" s="370"/>
      <c r="BA1638" s="370"/>
      <c r="BB1638" s="370"/>
      <c r="BC1638" s="370"/>
      <c r="BD1638" s="370"/>
      <c r="BE1638" s="370"/>
      <c r="BF1638" s="370"/>
      <c r="BG1638" s="370"/>
      <c r="BH1638" s="370"/>
      <c r="BI1638" s="370"/>
      <c r="BJ1638" s="370"/>
      <c r="BK1638" s="370"/>
      <c r="BL1638" s="370"/>
      <c r="BM1638" s="370"/>
      <c r="BN1638" s="370"/>
      <c r="BO1638" s="370"/>
      <c r="BP1638" s="370"/>
      <c r="BQ1638" s="370"/>
      <c r="BR1638" s="370"/>
      <c r="BS1638" s="370"/>
      <c r="BT1638" s="370"/>
      <c r="BU1638" s="370"/>
      <c r="BV1638" s="370"/>
      <c r="BW1638" s="370"/>
      <c r="BX1638" s="370"/>
      <c r="BY1638" s="370"/>
      <c r="BZ1638" s="370"/>
      <c r="CA1638" s="370"/>
      <c r="CB1638" s="370"/>
      <c r="CC1638" s="370"/>
      <c r="CD1638" s="370"/>
      <c r="CE1638" s="370"/>
      <c r="CF1638" s="370"/>
      <c r="CG1638" s="370"/>
      <c r="CH1638" s="370"/>
      <c r="CI1638" s="370"/>
      <c r="CJ1638" s="370"/>
      <c r="CK1638" s="370"/>
      <c r="CL1638" s="370"/>
      <c r="CM1638" s="370"/>
      <c r="CN1638" s="370"/>
      <c r="CO1638" s="370"/>
      <c r="CP1638" s="370"/>
      <c r="CQ1638" s="370"/>
      <c r="CR1638" s="370"/>
      <c r="CS1638" s="370"/>
      <c r="CT1638" s="370"/>
      <c r="CU1638" s="370"/>
      <c r="CV1638" s="370"/>
      <c r="CW1638" s="370"/>
      <c r="CX1638" s="370"/>
      <c r="CY1638" s="370"/>
      <c r="CZ1638" s="370"/>
      <c r="DA1638" s="370"/>
      <c r="DB1638" s="370"/>
      <c r="DC1638" s="370"/>
      <c r="DD1638" s="370"/>
      <c r="DE1638" s="370"/>
      <c r="DF1638" s="370"/>
      <c r="DG1638" s="370"/>
      <c r="DH1638" s="370"/>
      <c r="DI1638" s="370"/>
      <c r="DJ1638" s="370"/>
      <c r="DK1638" s="370"/>
      <c r="DL1638" s="370"/>
      <c r="DM1638" s="370"/>
      <c r="DN1638" s="370"/>
      <c r="DO1638" s="370"/>
      <c r="DP1638" s="370"/>
      <c r="DQ1638" s="370"/>
      <c r="DR1638" s="370"/>
      <c r="DS1638" s="370"/>
      <c r="DT1638" s="370"/>
      <c r="DU1638" s="370"/>
      <c r="DV1638" s="370"/>
      <c r="DW1638" s="370"/>
      <c r="DX1638" s="370"/>
      <c r="DY1638" s="370"/>
      <c r="DZ1638" s="370"/>
      <c r="EA1638" s="370"/>
      <c r="EB1638" s="370"/>
      <c r="EC1638" s="370"/>
      <c r="ED1638" s="370"/>
      <c r="EE1638" s="370"/>
      <c r="EF1638" s="370"/>
      <c r="EG1638" s="370"/>
      <c r="EH1638" s="370"/>
      <c r="EI1638" s="370"/>
      <c r="EJ1638" s="370"/>
      <c r="EK1638" s="370"/>
      <c r="EL1638" s="370"/>
      <c r="EM1638" s="370"/>
      <c r="EN1638" s="370"/>
      <c r="EO1638" s="370"/>
      <c r="EP1638" s="370"/>
      <c r="EQ1638" s="370"/>
      <c r="ER1638" s="370"/>
      <c r="ES1638" s="370"/>
      <c r="ET1638" s="370"/>
    </row>
    <row r="1639" spans="1:183" s="78" customFormat="1" ht="21.75" customHeight="1" thickBot="1">
      <c r="A1639" s="339" t="s">
        <v>57</v>
      </c>
      <c r="B1639" s="700" t="s">
        <v>383</v>
      </c>
      <c r="C1639" s="385" t="s">
        <v>431</v>
      </c>
      <c r="D1639" s="268" t="s">
        <v>434</v>
      </c>
      <c r="E1639" s="274"/>
      <c r="F1639" s="274"/>
      <c r="G1639" s="15" t="s">
        <v>462</v>
      </c>
      <c r="H1639" s="274"/>
      <c r="I1639" s="504">
        <f t="shared" si="156"/>
        <v>0</v>
      </c>
      <c r="J1639" s="274"/>
      <c r="K1639" s="370"/>
      <c r="L1639" s="279">
        <v>45148</v>
      </c>
      <c r="M1639" s="274"/>
      <c r="N1639" s="274"/>
      <c r="O1639" s="370"/>
      <c r="P1639" s="370"/>
      <c r="Q1639" s="370"/>
      <c r="R1639" s="370"/>
      <c r="S1639" s="370"/>
      <c r="T1639" s="370"/>
      <c r="U1639" s="370"/>
      <c r="V1639" s="370"/>
      <c r="W1639" s="370"/>
      <c r="X1639" s="370"/>
      <c r="Y1639" s="370"/>
      <c r="Z1639" s="370"/>
      <c r="AA1639" s="370"/>
      <c r="AB1639" s="370"/>
      <c r="AC1639" s="370"/>
      <c r="AD1639" s="370"/>
      <c r="AE1639" s="370"/>
      <c r="AF1639" s="370"/>
      <c r="AG1639" s="370"/>
      <c r="AH1639" s="370"/>
      <c r="AI1639" s="370"/>
      <c r="AJ1639" s="370"/>
      <c r="AK1639" s="370"/>
      <c r="AL1639" s="370"/>
      <c r="AM1639" s="370"/>
      <c r="AN1639" s="370"/>
      <c r="AO1639" s="370"/>
      <c r="AP1639" s="370"/>
      <c r="AQ1639" s="370"/>
      <c r="AR1639" s="370"/>
      <c r="AS1639" s="370"/>
      <c r="AT1639" s="370"/>
      <c r="AU1639" s="370"/>
      <c r="AV1639" s="370"/>
      <c r="AW1639" s="370"/>
      <c r="AX1639" s="370"/>
      <c r="AY1639" s="370"/>
      <c r="AZ1639" s="370"/>
      <c r="BA1639" s="370"/>
      <c r="BB1639" s="370"/>
      <c r="BC1639" s="370"/>
      <c r="BD1639" s="370"/>
      <c r="BE1639" s="370"/>
      <c r="BF1639" s="370"/>
      <c r="BG1639" s="370"/>
      <c r="BH1639" s="370"/>
      <c r="BI1639" s="370"/>
      <c r="BJ1639" s="370"/>
      <c r="BK1639" s="370"/>
      <c r="BL1639" s="370"/>
      <c r="BM1639" s="370"/>
      <c r="BN1639" s="370"/>
      <c r="BO1639" s="370"/>
      <c r="BP1639" s="370"/>
      <c r="BQ1639" s="370"/>
      <c r="BR1639" s="370"/>
      <c r="BS1639" s="370"/>
      <c r="BT1639" s="370"/>
      <c r="BU1639" s="370"/>
      <c r="BV1639" s="370"/>
      <c r="BW1639" s="370"/>
      <c r="BX1639" s="370"/>
      <c r="BY1639" s="370"/>
      <c r="BZ1639" s="370"/>
      <c r="CA1639" s="370"/>
      <c r="CB1639" s="370"/>
      <c r="CC1639" s="370"/>
      <c r="CD1639" s="370"/>
      <c r="CE1639" s="370"/>
      <c r="CF1639" s="370"/>
      <c r="CG1639" s="370"/>
      <c r="CH1639" s="370"/>
      <c r="CI1639" s="370"/>
      <c r="CJ1639" s="370"/>
      <c r="CK1639" s="370"/>
      <c r="CL1639" s="370"/>
      <c r="CM1639" s="370"/>
      <c r="CN1639" s="370"/>
      <c r="CO1639" s="370"/>
      <c r="CP1639" s="370"/>
      <c r="CQ1639" s="370"/>
      <c r="CR1639" s="370"/>
      <c r="CS1639" s="370"/>
      <c r="CT1639" s="370"/>
      <c r="CU1639" s="370"/>
      <c r="CV1639" s="370"/>
      <c r="CW1639" s="370"/>
      <c r="CX1639" s="370"/>
      <c r="CY1639" s="370"/>
      <c r="CZ1639" s="370"/>
      <c r="DA1639" s="370"/>
      <c r="DB1639" s="370"/>
      <c r="DC1639" s="370"/>
      <c r="DD1639" s="370"/>
      <c r="DE1639" s="370"/>
      <c r="DF1639" s="370"/>
      <c r="DG1639" s="370"/>
      <c r="DH1639" s="370"/>
      <c r="DI1639" s="370"/>
      <c r="DJ1639" s="370"/>
      <c r="DK1639" s="370"/>
      <c r="DL1639" s="370"/>
      <c r="DM1639" s="370"/>
      <c r="DN1639" s="370"/>
      <c r="DO1639" s="370"/>
      <c r="DP1639" s="370"/>
      <c r="DQ1639" s="370"/>
      <c r="DR1639" s="370"/>
      <c r="DS1639" s="370"/>
      <c r="DT1639" s="370"/>
      <c r="DU1639" s="370"/>
      <c r="DV1639" s="370"/>
      <c r="DW1639" s="370"/>
      <c r="DX1639" s="370"/>
      <c r="DY1639" s="370"/>
      <c r="DZ1639" s="370"/>
      <c r="EA1639" s="370"/>
      <c r="EB1639" s="370"/>
      <c r="EC1639" s="370"/>
      <c r="ED1639" s="370"/>
      <c r="EE1639" s="370"/>
      <c r="EF1639" s="370"/>
      <c r="EG1639" s="370"/>
      <c r="EH1639" s="370"/>
      <c r="EI1639" s="370"/>
      <c r="EJ1639" s="370"/>
      <c r="EK1639" s="370"/>
      <c r="EL1639" s="370"/>
      <c r="EM1639" s="370"/>
      <c r="EN1639" s="370"/>
      <c r="EO1639" s="370"/>
      <c r="EP1639" s="370"/>
      <c r="EQ1639" s="370"/>
      <c r="ER1639" s="370"/>
      <c r="ES1639" s="370"/>
      <c r="ET1639" s="370"/>
    </row>
    <row r="1640" spans="1:183" s="78" customFormat="1" ht="21.75" customHeight="1" thickBot="1">
      <c r="A1640" s="339" t="s">
        <v>57</v>
      </c>
      <c r="B1640" s="700" t="s">
        <v>384</v>
      </c>
      <c r="C1640" s="385" t="s">
        <v>424</v>
      </c>
      <c r="D1640" s="268" t="s">
        <v>434</v>
      </c>
      <c r="E1640" s="274"/>
      <c r="F1640" s="274"/>
      <c r="G1640" s="15" t="s">
        <v>462</v>
      </c>
      <c r="H1640" s="274"/>
      <c r="I1640" s="504">
        <f t="shared" si="156"/>
        <v>0</v>
      </c>
      <c r="J1640" s="274"/>
      <c r="K1640" s="370"/>
      <c r="L1640" s="279">
        <v>45148</v>
      </c>
      <c r="M1640" s="274"/>
      <c r="N1640" s="274"/>
      <c r="O1640" s="370"/>
      <c r="P1640" s="370"/>
      <c r="Q1640" s="370"/>
      <c r="R1640" s="370"/>
      <c r="S1640" s="370"/>
      <c r="T1640" s="370"/>
      <c r="U1640" s="370"/>
      <c r="V1640" s="370"/>
      <c r="W1640" s="370"/>
      <c r="X1640" s="370"/>
      <c r="Y1640" s="370"/>
      <c r="Z1640" s="370"/>
      <c r="AA1640" s="370"/>
      <c r="AB1640" s="370"/>
      <c r="AC1640" s="370"/>
      <c r="AD1640" s="370"/>
      <c r="AE1640" s="370"/>
      <c r="AF1640" s="370"/>
      <c r="AG1640" s="370"/>
      <c r="AH1640" s="370"/>
      <c r="AI1640" s="370"/>
      <c r="AJ1640" s="370"/>
      <c r="AK1640" s="370"/>
      <c r="AL1640" s="370"/>
      <c r="AM1640" s="370"/>
      <c r="AN1640" s="370"/>
      <c r="AO1640" s="370"/>
      <c r="AP1640" s="370"/>
      <c r="AQ1640" s="370"/>
      <c r="AR1640" s="370"/>
      <c r="AS1640" s="370"/>
      <c r="AT1640" s="370"/>
      <c r="AU1640" s="370"/>
      <c r="AV1640" s="370"/>
      <c r="AW1640" s="370"/>
      <c r="AX1640" s="370"/>
      <c r="AY1640" s="370"/>
      <c r="AZ1640" s="370"/>
      <c r="BA1640" s="370"/>
      <c r="BB1640" s="370"/>
      <c r="BC1640" s="370"/>
      <c r="BD1640" s="370"/>
      <c r="BE1640" s="370"/>
      <c r="BF1640" s="370"/>
      <c r="BG1640" s="370"/>
      <c r="BH1640" s="370"/>
      <c r="BI1640" s="370"/>
      <c r="BJ1640" s="370"/>
      <c r="BK1640" s="370"/>
      <c r="BL1640" s="370"/>
      <c r="BM1640" s="370"/>
      <c r="BN1640" s="370"/>
      <c r="BO1640" s="370"/>
      <c r="BP1640" s="370"/>
      <c r="BQ1640" s="370"/>
      <c r="BR1640" s="370"/>
      <c r="BS1640" s="370"/>
      <c r="BT1640" s="370"/>
      <c r="BU1640" s="370"/>
      <c r="BV1640" s="370"/>
      <c r="BW1640" s="370"/>
      <c r="BX1640" s="370"/>
      <c r="BY1640" s="370"/>
      <c r="BZ1640" s="370"/>
      <c r="CA1640" s="370"/>
      <c r="CB1640" s="370"/>
      <c r="CC1640" s="370"/>
      <c r="CD1640" s="370"/>
      <c r="CE1640" s="370"/>
      <c r="CF1640" s="370"/>
      <c r="CG1640" s="370"/>
      <c r="CH1640" s="370"/>
      <c r="CI1640" s="370"/>
      <c r="CJ1640" s="370"/>
      <c r="CK1640" s="370"/>
      <c r="CL1640" s="370"/>
      <c r="CM1640" s="370"/>
      <c r="CN1640" s="370"/>
      <c r="CO1640" s="370"/>
      <c r="CP1640" s="370"/>
      <c r="CQ1640" s="370"/>
      <c r="CR1640" s="370"/>
      <c r="CS1640" s="370"/>
      <c r="CT1640" s="370"/>
      <c r="CU1640" s="370"/>
      <c r="CV1640" s="370"/>
      <c r="CW1640" s="370"/>
      <c r="CX1640" s="370"/>
      <c r="CY1640" s="370"/>
      <c r="CZ1640" s="370"/>
      <c r="DA1640" s="370"/>
      <c r="DB1640" s="370"/>
      <c r="DC1640" s="370"/>
      <c r="DD1640" s="370"/>
      <c r="DE1640" s="370"/>
      <c r="DF1640" s="370"/>
      <c r="DG1640" s="370"/>
      <c r="DH1640" s="370"/>
      <c r="DI1640" s="370"/>
      <c r="DJ1640" s="370"/>
      <c r="DK1640" s="370"/>
      <c r="DL1640" s="370"/>
      <c r="DM1640" s="370"/>
      <c r="DN1640" s="370"/>
      <c r="DO1640" s="370"/>
      <c r="DP1640" s="370"/>
      <c r="DQ1640" s="370"/>
      <c r="DR1640" s="370"/>
      <c r="DS1640" s="370"/>
      <c r="DT1640" s="370"/>
      <c r="DU1640" s="370"/>
      <c r="DV1640" s="370"/>
      <c r="DW1640" s="370"/>
      <c r="DX1640" s="370"/>
      <c r="DY1640" s="370"/>
      <c r="DZ1640" s="370"/>
      <c r="EA1640" s="370"/>
      <c r="EB1640" s="370"/>
      <c r="EC1640" s="370"/>
      <c r="ED1640" s="370"/>
      <c r="EE1640" s="370"/>
      <c r="EF1640" s="370"/>
      <c r="EG1640" s="370"/>
      <c r="EH1640" s="370"/>
      <c r="EI1640" s="370"/>
      <c r="EJ1640" s="370"/>
      <c r="EK1640" s="370"/>
      <c r="EL1640" s="370"/>
      <c r="EM1640" s="370"/>
      <c r="EN1640" s="370"/>
      <c r="EO1640" s="370"/>
      <c r="EP1640" s="370"/>
      <c r="EQ1640" s="370"/>
      <c r="ER1640" s="370"/>
      <c r="ES1640" s="370"/>
      <c r="ET1640" s="370"/>
    </row>
    <row r="1641" spans="1:183" s="78" customFormat="1" ht="21.75" customHeight="1" thickBot="1">
      <c r="A1641" s="339" t="s">
        <v>57</v>
      </c>
      <c r="B1641" s="16" t="s">
        <v>344</v>
      </c>
      <c r="C1641" s="385" t="s">
        <v>432</v>
      </c>
      <c r="D1641" s="268" t="s">
        <v>434</v>
      </c>
      <c r="E1641" s="274"/>
      <c r="F1641" s="274"/>
      <c r="G1641" s="15" t="s">
        <v>462</v>
      </c>
      <c r="H1641" s="274"/>
      <c r="I1641" s="504">
        <f t="shared" si="156"/>
        <v>0</v>
      </c>
      <c r="J1641" s="274"/>
      <c r="K1641" s="370"/>
      <c r="L1641" s="279">
        <v>45148</v>
      </c>
      <c r="M1641" s="274"/>
      <c r="N1641" s="274"/>
      <c r="O1641" s="370"/>
      <c r="P1641" s="370"/>
      <c r="Q1641" s="370"/>
      <c r="R1641" s="370"/>
      <c r="S1641" s="370"/>
      <c r="T1641" s="370"/>
      <c r="U1641" s="370"/>
      <c r="V1641" s="370"/>
      <c r="W1641" s="370"/>
      <c r="X1641" s="370"/>
      <c r="Y1641" s="370"/>
      <c r="Z1641" s="370"/>
      <c r="AA1641" s="370"/>
      <c r="AB1641" s="370"/>
      <c r="AC1641" s="370"/>
      <c r="AD1641" s="370"/>
      <c r="AE1641" s="370"/>
      <c r="AF1641" s="370"/>
      <c r="AG1641" s="370"/>
      <c r="AH1641" s="370"/>
      <c r="AI1641" s="370"/>
      <c r="AJ1641" s="370"/>
      <c r="AK1641" s="370"/>
      <c r="AL1641" s="370"/>
      <c r="AM1641" s="370"/>
      <c r="AN1641" s="370"/>
      <c r="AO1641" s="370"/>
      <c r="AP1641" s="370"/>
      <c r="AQ1641" s="370"/>
      <c r="AR1641" s="370"/>
      <c r="AS1641" s="370"/>
      <c r="AT1641" s="370"/>
      <c r="AU1641" s="370"/>
      <c r="AV1641" s="370"/>
      <c r="AW1641" s="370"/>
      <c r="AX1641" s="370"/>
      <c r="AY1641" s="370"/>
      <c r="AZ1641" s="370"/>
      <c r="BA1641" s="370"/>
      <c r="BB1641" s="370"/>
      <c r="BC1641" s="370"/>
      <c r="BD1641" s="370"/>
      <c r="BE1641" s="370"/>
      <c r="BF1641" s="370"/>
      <c r="BG1641" s="370"/>
      <c r="BH1641" s="370"/>
      <c r="BI1641" s="370"/>
      <c r="BJ1641" s="370"/>
      <c r="BK1641" s="370"/>
      <c r="BL1641" s="370"/>
      <c r="BM1641" s="370"/>
      <c r="BN1641" s="370"/>
      <c r="BO1641" s="370"/>
      <c r="BP1641" s="370"/>
      <c r="BQ1641" s="370"/>
      <c r="BR1641" s="370"/>
      <c r="BS1641" s="370"/>
      <c r="BT1641" s="370"/>
      <c r="BU1641" s="370"/>
      <c r="BV1641" s="370"/>
      <c r="BW1641" s="370"/>
      <c r="BX1641" s="370"/>
      <c r="BY1641" s="370"/>
      <c r="BZ1641" s="370"/>
      <c r="CA1641" s="370"/>
      <c r="CB1641" s="370"/>
      <c r="CC1641" s="370"/>
      <c r="CD1641" s="370"/>
      <c r="CE1641" s="370"/>
      <c r="CF1641" s="370"/>
      <c r="CG1641" s="370"/>
      <c r="CH1641" s="370"/>
      <c r="CI1641" s="370"/>
      <c r="CJ1641" s="370"/>
      <c r="CK1641" s="370"/>
      <c r="CL1641" s="370"/>
      <c r="CM1641" s="370"/>
      <c r="CN1641" s="370"/>
      <c r="CO1641" s="370"/>
      <c r="CP1641" s="370"/>
      <c r="CQ1641" s="370"/>
      <c r="CR1641" s="370"/>
      <c r="CS1641" s="370"/>
      <c r="CT1641" s="370"/>
      <c r="CU1641" s="370"/>
      <c r="CV1641" s="370"/>
      <c r="CW1641" s="370"/>
      <c r="CX1641" s="370"/>
      <c r="CY1641" s="370"/>
      <c r="CZ1641" s="370"/>
      <c r="DA1641" s="370"/>
      <c r="DB1641" s="370"/>
      <c r="DC1641" s="370"/>
      <c r="DD1641" s="370"/>
      <c r="DE1641" s="370"/>
      <c r="DF1641" s="370"/>
      <c r="DG1641" s="370"/>
      <c r="DH1641" s="370"/>
      <c r="DI1641" s="370"/>
      <c r="DJ1641" s="370"/>
      <c r="DK1641" s="370"/>
      <c r="DL1641" s="370"/>
      <c r="DM1641" s="370"/>
      <c r="DN1641" s="370"/>
      <c r="DO1641" s="370"/>
      <c r="DP1641" s="370"/>
      <c r="DQ1641" s="370"/>
      <c r="DR1641" s="370"/>
      <c r="DS1641" s="370"/>
      <c r="DT1641" s="370"/>
      <c r="DU1641" s="370"/>
      <c r="DV1641" s="370"/>
      <c r="DW1641" s="370"/>
      <c r="DX1641" s="370"/>
      <c r="DY1641" s="370"/>
      <c r="DZ1641" s="370"/>
      <c r="EA1641" s="370"/>
      <c r="EB1641" s="370"/>
      <c r="EC1641" s="370"/>
      <c r="ED1641" s="370"/>
      <c r="EE1641" s="370"/>
      <c r="EF1641" s="370"/>
      <c r="EG1641" s="370"/>
      <c r="EH1641" s="370"/>
      <c r="EI1641" s="370"/>
      <c r="EJ1641" s="370"/>
      <c r="EK1641" s="370"/>
      <c r="EL1641" s="370"/>
      <c r="EM1641" s="370"/>
      <c r="EN1641" s="370"/>
      <c r="EO1641" s="370"/>
      <c r="EP1641" s="370"/>
      <c r="EQ1641" s="370"/>
      <c r="ER1641" s="370"/>
      <c r="ES1641" s="370"/>
      <c r="ET1641" s="370"/>
    </row>
    <row r="1642" spans="1:183" s="78" customFormat="1" ht="21.75" customHeight="1" thickBot="1">
      <c r="A1642" s="339" t="s">
        <v>57</v>
      </c>
      <c r="B1642" s="16" t="s">
        <v>353</v>
      </c>
      <c r="C1642" s="385" t="s">
        <v>433</v>
      </c>
      <c r="D1642" s="268" t="s">
        <v>434</v>
      </c>
      <c r="E1642" s="274"/>
      <c r="F1642" s="274"/>
      <c r="G1642" s="15" t="s">
        <v>462</v>
      </c>
      <c r="H1642" s="274"/>
      <c r="I1642" s="504">
        <f t="shared" si="156"/>
        <v>0</v>
      </c>
      <c r="J1642" s="274"/>
      <c r="K1642" s="370"/>
      <c r="L1642" s="279">
        <v>45148</v>
      </c>
      <c r="M1642" s="274"/>
      <c r="N1642" s="274"/>
      <c r="O1642" s="370"/>
      <c r="P1642" s="370"/>
      <c r="Q1642" s="370"/>
      <c r="R1642" s="370"/>
      <c r="S1642" s="370"/>
      <c r="T1642" s="370"/>
      <c r="U1642" s="370"/>
      <c r="V1642" s="370"/>
      <c r="W1642" s="370"/>
      <c r="X1642" s="370"/>
      <c r="Y1642" s="370"/>
      <c r="Z1642" s="370"/>
      <c r="AA1642" s="370"/>
      <c r="AB1642" s="370"/>
      <c r="AC1642" s="370"/>
      <c r="AD1642" s="370"/>
      <c r="AE1642" s="370"/>
      <c r="AF1642" s="370"/>
      <c r="AG1642" s="370"/>
      <c r="AH1642" s="370"/>
      <c r="AI1642" s="370"/>
      <c r="AJ1642" s="370"/>
      <c r="AK1642" s="370"/>
      <c r="AL1642" s="370"/>
      <c r="AM1642" s="370"/>
      <c r="AN1642" s="370"/>
      <c r="AO1642" s="370"/>
      <c r="AP1642" s="370"/>
      <c r="AQ1642" s="370"/>
      <c r="AR1642" s="370"/>
      <c r="AS1642" s="370"/>
      <c r="AT1642" s="370"/>
      <c r="AU1642" s="370"/>
      <c r="AV1642" s="370"/>
      <c r="AW1642" s="370"/>
      <c r="AX1642" s="370"/>
      <c r="AY1642" s="370"/>
      <c r="AZ1642" s="370"/>
      <c r="BA1642" s="370"/>
      <c r="BB1642" s="370"/>
      <c r="BC1642" s="370"/>
      <c r="BD1642" s="370"/>
      <c r="BE1642" s="370"/>
      <c r="BF1642" s="370"/>
      <c r="BG1642" s="370"/>
      <c r="BH1642" s="370"/>
      <c r="BI1642" s="370"/>
      <c r="BJ1642" s="370"/>
      <c r="BK1642" s="370"/>
      <c r="BL1642" s="370"/>
      <c r="BM1642" s="370"/>
      <c r="BN1642" s="370"/>
      <c r="BO1642" s="370"/>
      <c r="BP1642" s="370"/>
      <c r="BQ1642" s="370"/>
      <c r="BR1642" s="370"/>
      <c r="BS1642" s="370"/>
      <c r="BT1642" s="370"/>
      <c r="BU1642" s="370"/>
      <c r="BV1642" s="370"/>
      <c r="BW1642" s="370"/>
      <c r="BX1642" s="370"/>
      <c r="BY1642" s="370"/>
      <c r="BZ1642" s="370"/>
      <c r="CA1642" s="370"/>
      <c r="CB1642" s="370"/>
      <c r="CC1642" s="370"/>
      <c r="CD1642" s="370"/>
      <c r="CE1642" s="370"/>
      <c r="CF1642" s="370"/>
      <c r="CG1642" s="370"/>
      <c r="CH1642" s="370"/>
      <c r="CI1642" s="370"/>
      <c r="CJ1642" s="370"/>
      <c r="CK1642" s="370"/>
      <c r="CL1642" s="370"/>
      <c r="CM1642" s="370"/>
      <c r="CN1642" s="370"/>
      <c r="CO1642" s="370"/>
      <c r="CP1642" s="370"/>
      <c r="CQ1642" s="370"/>
      <c r="CR1642" s="370"/>
      <c r="CS1642" s="370"/>
      <c r="CT1642" s="370"/>
      <c r="CU1642" s="370"/>
      <c r="CV1642" s="370"/>
      <c r="CW1642" s="370"/>
      <c r="CX1642" s="370"/>
      <c r="CY1642" s="370"/>
      <c r="CZ1642" s="370"/>
      <c r="DA1642" s="370"/>
      <c r="DB1642" s="370"/>
      <c r="DC1642" s="370"/>
      <c r="DD1642" s="370"/>
      <c r="DE1642" s="370"/>
      <c r="DF1642" s="370"/>
      <c r="DG1642" s="370"/>
      <c r="DH1642" s="370"/>
      <c r="DI1642" s="370"/>
      <c r="DJ1642" s="370"/>
      <c r="DK1642" s="370"/>
      <c r="DL1642" s="370"/>
      <c r="DM1642" s="370"/>
      <c r="DN1642" s="370"/>
      <c r="DO1642" s="370"/>
      <c r="DP1642" s="370"/>
      <c r="DQ1642" s="370"/>
      <c r="DR1642" s="370"/>
      <c r="DS1642" s="370"/>
      <c r="DT1642" s="370"/>
      <c r="DU1642" s="370"/>
      <c r="DV1642" s="370"/>
      <c r="DW1642" s="370"/>
      <c r="DX1642" s="370"/>
      <c r="DY1642" s="370"/>
      <c r="DZ1642" s="370"/>
      <c r="EA1642" s="370"/>
      <c r="EB1642" s="370"/>
      <c r="EC1642" s="370"/>
      <c r="ED1642" s="370"/>
      <c r="EE1642" s="370"/>
      <c r="EF1642" s="370"/>
      <c r="EG1642" s="370"/>
      <c r="EH1642" s="370"/>
      <c r="EI1642" s="370"/>
      <c r="EJ1642" s="370"/>
      <c r="EK1642" s="370"/>
      <c r="EL1642" s="370"/>
      <c r="EM1642" s="370"/>
      <c r="EN1642" s="370"/>
      <c r="EO1642" s="370"/>
      <c r="EP1642" s="370"/>
      <c r="EQ1642" s="370"/>
      <c r="ER1642" s="370"/>
      <c r="ES1642" s="370"/>
      <c r="ET1642" s="370"/>
    </row>
    <row r="1643" spans="1:183" s="78" customFormat="1" ht="21.75" customHeight="1" thickBot="1">
      <c r="A1643" s="339" t="s">
        <v>57</v>
      </c>
      <c r="B1643" s="16" t="s">
        <v>328</v>
      </c>
      <c r="C1643" s="385" t="s">
        <v>425</v>
      </c>
      <c r="D1643" s="268" t="s">
        <v>434</v>
      </c>
      <c r="E1643" s="274"/>
      <c r="F1643" s="274"/>
      <c r="G1643" s="15" t="s">
        <v>462</v>
      </c>
      <c r="H1643" s="274"/>
      <c r="I1643" s="504">
        <f t="shared" si="156"/>
        <v>0</v>
      </c>
      <c r="J1643" s="274"/>
      <c r="K1643" s="370"/>
      <c r="L1643" s="279">
        <v>45148</v>
      </c>
      <c r="M1643" s="274"/>
      <c r="N1643" s="274"/>
      <c r="O1643" s="370"/>
      <c r="P1643" s="370"/>
      <c r="Q1643" s="370"/>
      <c r="R1643" s="370"/>
      <c r="S1643" s="370"/>
      <c r="T1643" s="370"/>
      <c r="U1643" s="370"/>
      <c r="V1643" s="370"/>
      <c r="W1643" s="370"/>
      <c r="X1643" s="370"/>
      <c r="Y1643" s="370"/>
      <c r="Z1643" s="370"/>
      <c r="AA1643" s="370"/>
      <c r="AB1643" s="370"/>
      <c r="AC1643" s="370"/>
      <c r="AD1643" s="370"/>
      <c r="AE1643" s="370"/>
      <c r="AF1643" s="370"/>
      <c r="AG1643" s="370"/>
      <c r="AH1643" s="370"/>
      <c r="AI1643" s="370"/>
      <c r="AJ1643" s="370"/>
      <c r="AK1643" s="370"/>
      <c r="AL1643" s="370"/>
      <c r="AM1643" s="370"/>
      <c r="AN1643" s="370"/>
      <c r="AO1643" s="370"/>
      <c r="AP1643" s="370"/>
      <c r="AQ1643" s="370"/>
      <c r="AR1643" s="370"/>
      <c r="AS1643" s="370"/>
      <c r="AT1643" s="370"/>
      <c r="AU1643" s="370"/>
      <c r="AV1643" s="370"/>
      <c r="AW1643" s="370"/>
      <c r="AX1643" s="370"/>
      <c r="AY1643" s="370"/>
      <c r="AZ1643" s="370"/>
      <c r="BA1643" s="370"/>
      <c r="BB1643" s="370"/>
      <c r="BC1643" s="370"/>
      <c r="BD1643" s="370"/>
      <c r="BE1643" s="370"/>
      <c r="BF1643" s="370"/>
      <c r="BG1643" s="370"/>
      <c r="BH1643" s="370"/>
      <c r="BI1643" s="370"/>
      <c r="BJ1643" s="370"/>
      <c r="BK1643" s="370"/>
      <c r="BL1643" s="370"/>
      <c r="BM1643" s="370"/>
      <c r="BN1643" s="370"/>
      <c r="BO1643" s="370"/>
      <c r="BP1643" s="370"/>
      <c r="BQ1643" s="370"/>
      <c r="BR1643" s="370"/>
      <c r="BS1643" s="370"/>
      <c r="BT1643" s="370"/>
      <c r="BU1643" s="370"/>
      <c r="BV1643" s="370"/>
      <c r="BW1643" s="370"/>
      <c r="BX1643" s="370"/>
      <c r="BY1643" s="370"/>
      <c r="BZ1643" s="370"/>
      <c r="CA1643" s="370"/>
      <c r="CB1643" s="370"/>
      <c r="CC1643" s="370"/>
      <c r="CD1643" s="370"/>
      <c r="CE1643" s="370"/>
      <c r="CF1643" s="370"/>
      <c r="CG1643" s="370"/>
      <c r="CH1643" s="370"/>
      <c r="CI1643" s="370"/>
      <c r="CJ1643" s="370"/>
      <c r="CK1643" s="370"/>
      <c r="CL1643" s="370"/>
      <c r="CM1643" s="370"/>
      <c r="CN1643" s="370"/>
      <c r="CO1643" s="370"/>
      <c r="CP1643" s="370"/>
      <c r="CQ1643" s="370"/>
      <c r="CR1643" s="370"/>
      <c r="CS1643" s="370"/>
      <c r="CT1643" s="370"/>
      <c r="CU1643" s="370"/>
      <c r="CV1643" s="370"/>
      <c r="CW1643" s="370"/>
      <c r="CX1643" s="370"/>
      <c r="CY1643" s="370"/>
      <c r="CZ1643" s="370"/>
      <c r="DA1643" s="370"/>
      <c r="DB1643" s="370"/>
      <c r="DC1643" s="370"/>
      <c r="DD1643" s="370"/>
      <c r="DE1643" s="370"/>
      <c r="DF1643" s="370"/>
      <c r="DG1643" s="370"/>
      <c r="DH1643" s="370"/>
      <c r="DI1643" s="370"/>
      <c r="DJ1643" s="370"/>
      <c r="DK1643" s="370"/>
      <c r="DL1643" s="370"/>
      <c r="DM1643" s="370"/>
      <c r="DN1643" s="370"/>
      <c r="DO1643" s="370"/>
      <c r="DP1643" s="370"/>
      <c r="DQ1643" s="370"/>
      <c r="DR1643" s="370"/>
      <c r="DS1643" s="370"/>
      <c r="DT1643" s="370"/>
      <c r="DU1643" s="370"/>
      <c r="DV1643" s="370"/>
      <c r="DW1643" s="370"/>
      <c r="DX1643" s="370"/>
      <c r="DY1643" s="370"/>
      <c r="DZ1643" s="370"/>
      <c r="EA1643" s="370"/>
      <c r="EB1643" s="370"/>
      <c r="EC1643" s="370"/>
      <c r="ED1643" s="370"/>
      <c r="EE1643" s="370"/>
      <c r="EF1643" s="370"/>
      <c r="EG1643" s="370"/>
      <c r="EH1643" s="370"/>
      <c r="EI1643" s="370"/>
      <c r="EJ1643" s="370"/>
      <c r="EK1643" s="370"/>
      <c r="EL1643" s="370"/>
      <c r="EM1643" s="370"/>
      <c r="EN1643" s="370"/>
      <c r="EO1643" s="370"/>
      <c r="EP1643" s="370"/>
      <c r="EQ1643" s="370"/>
      <c r="ER1643" s="370"/>
      <c r="ES1643" s="370"/>
      <c r="ET1643" s="370"/>
    </row>
    <row r="1644" spans="1:183" s="78" customFormat="1" ht="21.75" customHeight="1" thickBot="1">
      <c r="A1644" s="339" t="s">
        <v>57</v>
      </c>
      <c r="B1644" s="16" t="s">
        <v>345</v>
      </c>
      <c r="C1644" s="385" t="s">
        <v>426</v>
      </c>
      <c r="D1644" s="268" t="s">
        <v>434</v>
      </c>
      <c r="E1644" s="274"/>
      <c r="F1644" s="274"/>
      <c r="G1644" s="15" t="s">
        <v>462</v>
      </c>
      <c r="H1644" s="274"/>
      <c r="I1644" s="504">
        <f t="shared" si="156"/>
        <v>0</v>
      </c>
      <c r="J1644" s="274"/>
      <c r="K1644" s="370"/>
      <c r="L1644" s="279">
        <v>45148</v>
      </c>
      <c r="M1644" s="274"/>
      <c r="N1644" s="274"/>
      <c r="O1644" s="370"/>
      <c r="P1644" s="370"/>
      <c r="Q1644" s="370"/>
      <c r="R1644" s="370"/>
      <c r="S1644" s="370"/>
      <c r="T1644" s="370"/>
      <c r="U1644" s="370"/>
      <c r="V1644" s="370"/>
      <c r="W1644" s="370"/>
      <c r="X1644" s="370"/>
      <c r="Y1644" s="370"/>
      <c r="Z1644" s="370"/>
      <c r="AA1644" s="370"/>
      <c r="AB1644" s="370"/>
      <c r="AC1644" s="370"/>
      <c r="AD1644" s="370"/>
      <c r="AE1644" s="370"/>
      <c r="AF1644" s="370"/>
      <c r="AG1644" s="370"/>
      <c r="AH1644" s="370"/>
      <c r="AI1644" s="370"/>
      <c r="AJ1644" s="370"/>
      <c r="AK1644" s="370"/>
      <c r="AL1644" s="370"/>
      <c r="AM1644" s="370"/>
      <c r="AN1644" s="370"/>
      <c r="AO1644" s="370"/>
      <c r="AP1644" s="370"/>
      <c r="AQ1644" s="370"/>
      <c r="AR1644" s="370"/>
      <c r="AS1644" s="370"/>
      <c r="AT1644" s="370"/>
      <c r="AU1644" s="370"/>
      <c r="AV1644" s="370"/>
      <c r="AW1644" s="370"/>
      <c r="AX1644" s="370"/>
      <c r="AY1644" s="370"/>
      <c r="AZ1644" s="370"/>
      <c r="BA1644" s="370"/>
      <c r="BB1644" s="370"/>
      <c r="BC1644" s="370"/>
      <c r="BD1644" s="370"/>
      <c r="BE1644" s="370"/>
      <c r="BF1644" s="370"/>
      <c r="BG1644" s="370"/>
      <c r="BH1644" s="370"/>
      <c r="BI1644" s="370"/>
      <c r="BJ1644" s="370"/>
      <c r="BK1644" s="370"/>
      <c r="BL1644" s="370"/>
      <c r="BM1644" s="370"/>
      <c r="BN1644" s="370"/>
      <c r="BO1644" s="370"/>
      <c r="BP1644" s="370"/>
      <c r="BQ1644" s="370"/>
      <c r="BR1644" s="370"/>
      <c r="BS1644" s="370"/>
      <c r="BT1644" s="370"/>
      <c r="BU1644" s="370"/>
      <c r="BV1644" s="370"/>
      <c r="BW1644" s="370"/>
      <c r="BX1644" s="370"/>
      <c r="BY1644" s="370"/>
      <c r="BZ1644" s="370"/>
      <c r="CA1644" s="370"/>
      <c r="CB1644" s="370"/>
      <c r="CC1644" s="370"/>
      <c r="CD1644" s="370"/>
      <c r="CE1644" s="370"/>
      <c r="CF1644" s="370"/>
      <c r="CG1644" s="370"/>
      <c r="CH1644" s="370"/>
      <c r="CI1644" s="370"/>
      <c r="CJ1644" s="370"/>
      <c r="CK1644" s="370"/>
      <c r="CL1644" s="370"/>
      <c r="CM1644" s="370"/>
      <c r="CN1644" s="370"/>
      <c r="CO1644" s="370"/>
      <c r="CP1644" s="370"/>
      <c r="CQ1644" s="370"/>
      <c r="CR1644" s="370"/>
      <c r="CS1644" s="370"/>
      <c r="CT1644" s="370"/>
      <c r="CU1644" s="370"/>
      <c r="CV1644" s="370"/>
      <c r="CW1644" s="370"/>
      <c r="CX1644" s="370"/>
      <c r="CY1644" s="370"/>
      <c r="CZ1644" s="370"/>
      <c r="DA1644" s="370"/>
      <c r="DB1644" s="370"/>
      <c r="DC1644" s="370"/>
      <c r="DD1644" s="370"/>
      <c r="DE1644" s="370"/>
      <c r="DF1644" s="370"/>
      <c r="DG1644" s="370"/>
      <c r="DH1644" s="370"/>
      <c r="DI1644" s="370"/>
      <c r="DJ1644" s="370"/>
      <c r="DK1644" s="370"/>
      <c r="DL1644" s="370"/>
      <c r="DM1644" s="370"/>
      <c r="DN1644" s="370"/>
      <c r="DO1644" s="370"/>
      <c r="DP1644" s="370"/>
      <c r="DQ1644" s="370"/>
      <c r="DR1644" s="370"/>
      <c r="DS1644" s="370"/>
      <c r="DT1644" s="370"/>
      <c r="DU1644" s="370"/>
      <c r="DV1644" s="370"/>
      <c r="DW1644" s="370"/>
      <c r="DX1644" s="370"/>
      <c r="DY1644" s="370"/>
      <c r="DZ1644" s="370"/>
      <c r="EA1644" s="370"/>
      <c r="EB1644" s="370"/>
      <c r="EC1644" s="370"/>
      <c r="ED1644" s="370"/>
      <c r="EE1644" s="370"/>
      <c r="EF1644" s="370"/>
      <c r="EG1644" s="370"/>
      <c r="EH1644" s="370"/>
      <c r="EI1644" s="370"/>
      <c r="EJ1644" s="370"/>
      <c r="EK1644" s="370"/>
      <c r="EL1644" s="370"/>
      <c r="EM1644" s="370"/>
      <c r="EN1644" s="370"/>
      <c r="EO1644" s="370"/>
      <c r="EP1644" s="370"/>
      <c r="EQ1644" s="370"/>
      <c r="ER1644" s="370"/>
      <c r="ES1644" s="370"/>
      <c r="ET1644" s="370"/>
    </row>
    <row r="1645" spans="1:183" s="78" customFormat="1" ht="21.75" customHeight="1" thickBot="1">
      <c r="A1645" s="339" t="s">
        <v>57</v>
      </c>
      <c r="B1645" s="16" t="s">
        <v>356</v>
      </c>
      <c r="C1645" s="385" t="s">
        <v>427</v>
      </c>
      <c r="D1645" s="268" t="s">
        <v>434</v>
      </c>
      <c r="E1645" s="274"/>
      <c r="F1645" s="274"/>
      <c r="G1645" s="15" t="s">
        <v>462</v>
      </c>
      <c r="H1645" s="274"/>
      <c r="I1645" s="504">
        <f t="shared" si="156"/>
        <v>0</v>
      </c>
      <c r="J1645" s="274"/>
      <c r="K1645" s="370"/>
      <c r="L1645" s="279">
        <v>45148</v>
      </c>
      <c r="M1645" s="274"/>
      <c r="N1645" s="274"/>
      <c r="O1645" s="370"/>
      <c r="P1645" s="370"/>
      <c r="Q1645" s="370"/>
      <c r="R1645" s="370"/>
      <c r="S1645" s="370"/>
      <c r="T1645" s="370"/>
      <c r="U1645" s="370"/>
      <c r="V1645" s="370"/>
      <c r="W1645" s="370"/>
      <c r="X1645" s="370"/>
      <c r="Y1645" s="370"/>
      <c r="Z1645" s="370"/>
      <c r="AA1645" s="370"/>
      <c r="AB1645" s="370"/>
      <c r="AC1645" s="370"/>
      <c r="AD1645" s="370"/>
      <c r="AE1645" s="370"/>
      <c r="AF1645" s="370"/>
      <c r="AG1645" s="370"/>
      <c r="AH1645" s="370"/>
      <c r="AI1645" s="370"/>
      <c r="AJ1645" s="370"/>
      <c r="AK1645" s="370"/>
      <c r="AL1645" s="370"/>
      <c r="AM1645" s="370"/>
      <c r="AN1645" s="370"/>
      <c r="AO1645" s="370"/>
      <c r="AP1645" s="370"/>
      <c r="AQ1645" s="370"/>
      <c r="AR1645" s="370"/>
      <c r="AS1645" s="370"/>
      <c r="AT1645" s="370"/>
      <c r="AU1645" s="370"/>
      <c r="AV1645" s="370"/>
      <c r="AW1645" s="370"/>
      <c r="AX1645" s="370"/>
      <c r="AY1645" s="370"/>
      <c r="AZ1645" s="370"/>
      <c r="BA1645" s="370"/>
      <c r="BB1645" s="370"/>
      <c r="BC1645" s="370"/>
      <c r="BD1645" s="370"/>
      <c r="BE1645" s="370"/>
      <c r="BF1645" s="370"/>
      <c r="BG1645" s="370"/>
      <c r="BH1645" s="370"/>
      <c r="BI1645" s="370"/>
      <c r="BJ1645" s="370"/>
      <c r="BK1645" s="370"/>
      <c r="BL1645" s="370"/>
      <c r="BM1645" s="370"/>
      <c r="BN1645" s="370"/>
      <c r="BO1645" s="370"/>
      <c r="BP1645" s="370"/>
      <c r="BQ1645" s="370"/>
      <c r="BR1645" s="370"/>
      <c r="BS1645" s="370"/>
      <c r="BT1645" s="370"/>
      <c r="BU1645" s="370"/>
      <c r="BV1645" s="370"/>
      <c r="BW1645" s="370"/>
      <c r="BX1645" s="370"/>
      <c r="BY1645" s="370"/>
      <c r="BZ1645" s="370"/>
      <c r="CA1645" s="370"/>
      <c r="CB1645" s="370"/>
      <c r="CC1645" s="370"/>
      <c r="CD1645" s="370"/>
      <c r="CE1645" s="370"/>
      <c r="CF1645" s="370"/>
      <c r="CG1645" s="370"/>
      <c r="CH1645" s="370"/>
      <c r="CI1645" s="370"/>
      <c r="CJ1645" s="370"/>
      <c r="CK1645" s="370"/>
      <c r="CL1645" s="370"/>
      <c r="CM1645" s="370"/>
      <c r="CN1645" s="370"/>
      <c r="CO1645" s="370"/>
      <c r="CP1645" s="370"/>
      <c r="CQ1645" s="370"/>
      <c r="CR1645" s="370"/>
      <c r="CS1645" s="370"/>
      <c r="CT1645" s="370"/>
      <c r="CU1645" s="370"/>
      <c r="CV1645" s="370"/>
      <c r="CW1645" s="370"/>
      <c r="CX1645" s="370"/>
      <c r="CY1645" s="370"/>
      <c r="CZ1645" s="370"/>
      <c r="DA1645" s="370"/>
      <c r="DB1645" s="370"/>
      <c r="DC1645" s="370"/>
      <c r="DD1645" s="370"/>
      <c r="DE1645" s="370"/>
      <c r="DF1645" s="370"/>
      <c r="DG1645" s="370"/>
      <c r="DH1645" s="370"/>
      <c r="DI1645" s="370"/>
      <c r="DJ1645" s="370"/>
      <c r="DK1645" s="370"/>
      <c r="DL1645" s="370"/>
      <c r="DM1645" s="370"/>
      <c r="DN1645" s="370"/>
      <c r="DO1645" s="370"/>
      <c r="DP1645" s="370"/>
      <c r="DQ1645" s="370"/>
      <c r="DR1645" s="370"/>
      <c r="DS1645" s="370"/>
      <c r="DT1645" s="370"/>
      <c r="DU1645" s="370"/>
      <c r="DV1645" s="370"/>
      <c r="DW1645" s="370"/>
      <c r="DX1645" s="370"/>
      <c r="DY1645" s="370"/>
      <c r="DZ1645" s="370"/>
      <c r="EA1645" s="370"/>
      <c r="EB1645" s="370"/>
      <c r="EC1645" s="370"/>
      <c r="ED1645" s="370"/>
      <c r="EE1645" s="370"/>
      <c r="EF1645" s="370"/>
      <c r="EG1645" s="370"/>
      <c r="EH1645" s="370"/>
      <c r="EI1645" s="370"/>
      <c r="EJ1645" s="370"/>
      <c r="EK1645" s="370"/>
      <c r="EL1645" s="370"/>
      <c r="EM1645" s="370"/>
      <c r="EN1645" s="370"/>
      <c r="EO1645" s="370"/>
      <c r="EP1645" s="370"/>
      <c r="EQ1645" s="370"/>
      <c r="ER1645" s="370"/>
      <c r="ES1645" s="370"/>
      <c r="ET1645" s="370"/>
    </row>
    <row r="1646" spans="1:183" s="78" customFormat="1" ht="21.75" customHeight="1">
      <c r="A1646" s="339" t="s">
        <v>57</v>
      </c>
      <c r="B1646" s="700" t="s">
        <v>382</v>
      </c>
      <c r="C1646" s="385" t="s">
        <v>428</v>
      </c>
      <c r="D1646" s="268" t="s">
        <v>434</v>
      </c>
      <c r="E1646" s="274"/>
      <c r="F1646" s="274"/>
      <c r="G1646" s="15" t="s">
        <v>462</v>
      </c>
      <c r="H1646" s="274">
        <v>0</v>
      </c>
      <c r="I1646" s="504">
        <f t="shared" si="156"/>
        <v>0</v>
      </c>
      <c r="J1646" s="274"/>
      <c r="K1646" s="370"/>
      <c r="L1646" s="279">
        <v>45148</v>
      </c>
      <c r="M1646" s="274"/>
      <c r="N1646" s="274"/>
      <c r="O1646" s="370"/>
      <c r="P1646" s="370"/>
      <c r="Q1646" s="370"/>
      <c r="R1646" s="370"/>
      <c r="S1646" s="370"/>
      <c r="T1646" s="370"/>
      <c r="U1646" s="370"/>
      <c r="V1646" s="370"/>
      <c r="W1646" s="370"/>
      <c r="X1646" s="370"/>
      <c r="Y1646" s="370"/>
      <c r="Z1646" s="370"/>
      <c r="AA1646" s="370"/>
      <c r="AB1646" s="370"/>
      <c r="AC1646" s="370"/>
      <c r="AD1646" s="370"/>
      <c r="AE1646" s="370"/>
      <c r="AF1646" s="370"/>
      <c r="AG1646" s="370"/>
      <c r="AH1646" s="370"/>
      <c r="AI1646" s="370"/>
      <c r="AJ1646" s="370"/>
      <c r="AK1646" s="370"/>
      <c r="AL1646" s="370"/>
      <c r="AM1646" s="370"/>
      <c r="AN1646" s="370"/>
      <c r="AO1646" s="370"/>
      <c r="AP1646" s="370"/>
      <c r="AQ1646" s="370"/>
      <c r="AR1646" s="370"/>
      <c r="AS1646" s="370"/>
      <c r="AT1646" s="370"/>
      <c r="AU1646" s="370"/>
      <c r="AV1646" s="370"/>
      <c r="AW1646" s="370"/>
      <c r="AX1646" s="370"/>
      <c r="AY1646" s="370"/>
      <c r="AZ1646" s="370"/>
      <c r="BA1646" s="370"/>
      <c r="BB1646" s="370"/>
      <c r="BC1646" s="370"/>
      <c r="BD1646" s="370"/>
      <c r="BE1646" s="370"/>
      <c r="BF1646" s="370"/>
      <c r="BG1646" s="370"/>
      <c r="BH1646" s="370"/>
      <c r="BI1646" s="370"/>
      <c r="BJ1646" s="370"/>
      <c r="BK1646" s="370"/>
      <c r="BL1646" s="370"/>
      <c r="BM1646" s="370"/>
      <c r="BN1646" s="370"/>
      <c r="BO1646" s="370"/>
      <c r="BP1646" s="370"/>
      <c r="BQ1646" s="370"/>
      <c r="BR1646" s="370"/>
      <c r="BS1646" s="370"/>
      <c r="BT1646" s="370"/>
      <c r="BU1646" s="370"/>
      <c r="BV1646" s="370"/>
      <c r="BW1646" s="370"/>
      <c r="BX1646" s="370"/>
      <c r="BY1646" s="370"/>
      <c r="BZ1646" s="370"/>
      <c r="CA1646" s="370"/>
      <c r="CB1646" s="370"/>
      <c r="CC1646" s="370"/>
      <c r="CD1646" s="370"/>
      <c r="CE1646" s="370"/>
      <c r="CF1646" s="370"/>
      <c r="CG1646" s="370"/>
      <c r="CH1646" s="370"/>
      <c r="CI1646" s="370"/>
      <c r="CJ1646" s="370"/>
      <c r="CK1646" s="370"/>
      <c r="CL1646" s="370"/>
      <c r="CM1646" s="370"/>
      <c r="CN1646" s="370"/>
      <c r="CO1646" s="370"/>
      <c r="CP1646" s="370"/>
      <c r="CQ1646" s="370"/>
      <c r="CR1646" s="370"/>
      <c r="CS1646" s="370"/>
      <c r="CT1646" s="370"/>
      <c r="CU1646" s="370"/>
      <c r="CV1646" s="370"/>
      <c r="CW1646" s="370"/>
      <c r="CX1646" s="370"/>
      <c r="CY1646" s="370"/>
      <c r="CZ1646" s="370"/>
      <c r="DA1646" s="370"/>
      <c r="DB1646" s="370"/>
      <c r="DC1646" s="370"/>
      <c r="DD1646" s="370"/>
      <c r="DE1646" s="370"/>
      <c r="DF1646" s="370"/>
      <c r="DG1646" s="370"/>
      <c r="DH1646" s="370"/>
      <c r="DI1646" s="370"/>
      <c r="DJ1646" s="370"/>
      <c r="DK1646" s="370"/>
      <c r="DL1646" s="370"/>
      <c r="DM1646" s="370"/>
      <c r="DN1646" s="370"/>
      <c r="DO1646" s="370"/>
      <c r="DP1646" s="370"/>
      <c r="DQ1646" s="370"/>
      <c r="DR1646" s="370"/>
      <c r="DS1646" s="370"/>
      <c r="DT1646" s="370"/>
      <c r="DU1646" s="370"/>
      <c r="DV1646" s="370"/>
      <c r="DW1646" s="370"/>
      <c r="DX1646" s="370"/>
      <c r="DY1646" s="370"/>
      <c r="DZ1646" s="370"/>
      <c r="EA1646" s="370"/>
      <c r="EB1646" s="370"/>
      <c r="EC1646" s="370"/>
      <c r="ED1646" s="370"/>
      <c r="EE1646" s="370"/>
      <c r="EF1646" s="370"/>
      <c r="EG1646" s="370"/>
      <c r="EH1646" s="370"/>
      <c r="EI1646" s="370"/>
      <c r="EJ1646" s="370"/>
      <c r="EK1646" s="370"/>
      <c r="EL1646" s="370"/>
      <c r="EM1646" s="370"/>
      <c r="EN1646" s="370"/>
      <c r="EO1646" s="370"/>
      <c r="EP1646" s="370"/>
      <c r="EQ1646" s="370"/>
      <c r="ER1646" s="370"/>
      <c r="ES1646" s="370"/>
      <c r="ET1646" s="370"/>
    </row>
    <row r="1647" spans="1:183" s="78" customFormat="1" ht="21.75" customHeight="1" thickBot="1">
      <c r="A1647" s="339" t="s">
        <v>57</v>
      </c>
      <c r="B1647" s="274"/>
      <c r="C1647" s="274"/>
      <c r="D1647" s="274"/>
      <c r="E1647" s="274"/>
      <c r="F1647" s="274"/>
      <c r="G1647" s="274"/>
      <c r="H1647" s="772">
        <f>SUM(H1632:H1646)</f>
        <v>8500</v>
      </c>
      <c r="I1647" s="772">
        <f>SUM(I1632:I1646)</f>
        <v>8500</v>
      </c>
      <c r="J1647" s="274"/>
      <c r="K1647" s="370"/>
      <c r="L1647" s="274"/>
      <c r="M1647" s="274"/>
      <c r="N1647" s="274"/>
      <c r="O1647" s="370"/>
      <c r="P1647" s="370"/>
      <c r="Q1647" s="370"/>
      <c r="R1647" s="370"/>
      <c r="S1647" s="370"/>
      <c r="T1647" s="370"/>
      <c r="U1647" s="370"/>
      <c r="V1647" s="370"/>
      <c r="W1647" s="370"/>
      <c r="X1647" s="370"/>
      <c r="Y1647" s="370"/>
      <c r="Z1647" s="370"/>
      <c r="AA1647" s="370"/>
      <c r="AB1647" s="370"/>
      <c r="AC1647" s="370"/>
      <c r="AD1647" s="370"/>
      <c r="AE1647" s="370"/>
      <c r="AF1647" s="370"/>
      <c r="AG1647" s="370"/>
      <c r="AH1647" s="370"/>
      <c r="AI1647" s="370"/>
      <c r="AJ1647" s="370"/>
      <c r="AK1647" s="370"/>
      <c r="AL1647" s="370"/>
      <c r="AM1647" s="370"/>
      <c r="AN1647" s="370"/>
      <c r="AO1647" s="370"/>
      <c r="AP1647" s="370"/>
      <c r="AQ1647" s="370"/>
      <c r="AR1647" s="370"/>
      <c r="AS1647" s="370"/>
      <c r="AT1647" s="370"/>
      <c r="AU1647" s="370"/>
      <c r="AV1647" s="370"/>
      <c r="AW1647" s="370"/>
      <c r="AX1647" s="370"/>
      <c r="AY1647" s="370"/>
      <c r="AZ1647" s="370"/>
      <c r="BA1647" s="370"/>
      <c r="BB1647" s="370"/>
      <c r="BC1647" s="370"/>
      <c r="BD1647" s="370"/>
      <c r="BE1647" s="370"/>
      <c r="BF1647" s="370"/>
      <c r="BG1647" s="370"/>
      <c r="BH1647" s="370"/>
      <c r="BI1647" s="370"/>
      <c r="BJ1647" s="370"/>
      <c r="BK1647" s="370"/>
      <c r="BL1647" s="370"/>
      <c r="BM1647" s="370"/>
      <c r="BN1647" s="370"/>
      <c r="BO1647" s="370"/>
      <c r="BP1647" s="370"/>
      <c r="BQ1647" s="370"/>
      <c r="BR1647" s="370"/>
      <c r="BS1647" s="370"/>
      <c r="BT1647" s="370"/>
      <c r="BU1647" s="370"/>
      <c r="BV1647" s="370"/>
      <c r="BW1647" s="370"/>
      <c r="BX1647" s="370"/>
      <c r="BY1647" s="370"/>
      <c r="BZ1647" s="370"/>
      <c r="CA1647" s="370"/>
      <c r="CB1647" s="370"/>
      <c r="CC1647" s="370"/>
      <c r="CD1647" s="370"/>
      <c r="CE1647" s="370"/>
      <c r="CF1647" s="370"/>
      <c r="CG1647" s="370"/>
      <c r="CH1647" s="370"/>
      <c r="CI1647" s="370"/>
      <c r="CJ1647" s="370"/>
      <c r="CK1647" s="370"/>
      <c r="CL1647" s="370"/>
      <c r="CM1647" s="370"/>
      <c r="CN1647" s="370"/>
      <c r="CO1647" s="370"/>
      <c r="CP1647" s="370"/>
      <c r="CQ1647" s="370"/>
      <c r="CR1647" s="370"/>
      <c r="CS1647" s="370"/>
      <c r="CT1647" s="370"/>
      <c r="CU1647" s="370"/>
      <c r="CV1647" s="370"/>
      <c r="CW1647" s="370"/>
      <c r="CX1647" s="370"/>
      <c r="CY1647" s="370"/>
      <c r="CZ1647" s="370"/>
      <c r="DA1647" s="370"/>
      <c r="DB1647" s="370"/>
      <c r="DC1647" s="370"/>
      <c r="DD1647" s="370"/>
      <c r="DE1647" s="370"/>
      <c r="DF1647" s="370"/>
      <c r="DG1647" s="370"/>
      <c r="DH1647" s="370"/>
      <c r="DI1647" s="370"/>
      <c r="DJ1647" s="370"/>
      <c r="DK1647" s="370"/>
      <c r="DL1647" s="370"/>
      <c r="DM1647" s="370"/>
      <c r="DN1647" s="370"/>
      <c r="DO1647" s="370"/>
      <c r="DP1647" s="370"/>
      <c r="DQ1647" s="370"/>
      <c r="DR1647" s="370"/>
      <c r="DS1647" s="370"/>
      <c r="DT1647" s="370"/>
      <c r="DU1647" s="370"/>
      <c r="DV1647" s="370"/>
      <c r="DW1647" s="370"/>
      <c r="DX1647" s="370"/>
      <c r="DY1647" s="370"/>
      <c r="DZ1647" s="370"/>
      <c r="EA1647" s="370"/>
      <c r="EB1647" s="370"/>
      <c r="EC1647" s="370"/>
      <c r="ED1647" s="370"/>
      <c r="EE1647" s="370"/>
      <c r="EF1647" s="370"/>
      <c r="EG1647" s="370"/>
      <c r="EH1647" s="370"/>
      <c r="EI1647" s="370"/>
      <c r="EJ1647" s="370"/>
      <c r="EK1647" s="370"/>
      <c r="EL1647" s="370"/>
      <c r="EM1647" s="370"/>
      <c r="EN1647" s="370"/>
      <c r="EO1647" s="370"/>
      <c r="EP1647" s="370"/>
      <c r="EQ1647" s="370"/>
      <c r="ER1647" s="370"/>
      <c r="ES1647" s="370"/>
      <c r="ET1647" s="370"/>
    </row>
    <row r="1648" spans="1:183" s="78" customFormat="1" ht="21.75" customHeight="1" thickBot="1">
      <c r="A1648" s="339" t="s">
        <v>57</v>
      </c>
      <c r="B1648" s="16" t="s">
        <v>338</v>
      </c>
      <c r="C1648" s="385" t="s">
        <v>417</v>
      </c>
      <c r="D1648" s="268" t="s">
        <v>434</v>
      </c>
      <c r="E1648" s="274"/>
      <c r="F1648" s="274"/>
      <c r="G1648" s="15" t="s">
        <v>463</v>
      </c>
      <c r="H1648" s="274">
        <v>1000</v>
      </c>
      <c r="I1648" s="504">
        <f t="shared" ref="I1648:I1662" si="157">SUM(O1648:GF1648)</f>
        <v>1000</v>
      </c>
      <c r="J1648" s="274"/>
      <c r="K1648" s="370"/>
      <c r="L1648" s="279">
        <v>45188</v>
      </c>
      <c r="M1648" s="279">
        <v>45243</v>
      </c>
      <c r="N1648" s="274" t="s">
        <v>464</v>
      </c>
      <c r="O1648" s="370"/>
      <c r="P1648" s="370"/>
      <c r="Q1648" s="370"/>
      <c r="R1648" s="370"/>
      <c r="S1648" s="370"/>
      <c r="T1648" s="370"/>
      <c r="U1648" s="370"/>
      <c r="V1648" s="370"/>
      <c r="W1648" s="370"/>
      <c r="X1648" s="370"/>
      <c r="Y1648" s="370"/>
      <c r="Z1648" s="370"/>
      <c r="AA1648" s="370"/>
      <c r="AB1648" s="370"/>
      <c r="AC1648" s="370"/>
      <c r="AD1648" s="370"/>
      <c r="AE1648" s="370"/>
      <c r="AF1648" s="370"/>
      <c r="AG1648" s="370"/>
      <c r="AH1648" s="370"/>
      <c r="AI1648" s="370"/>
      <c r="AJ1648" s="370"/>
      <c r="AK1648" s="370"/>
      <c r="AL1648" s="370"/>
      <c r="AM1648" s="370"/>
      <c r="AN1648" s="370"/>
      <c r="AO1648" s="370"/>
      <c r="AP1648" s="370"/>
      <c r="AQ1648" s="370"/>
      <c r="AR1648" s="370"/>
      <c r="AS1648" s="370"/>
      <c r="AT1648" s="370"/>
      <c r="AU1648" s="370"/>
      <c r="AV1648" s="370"/>
      <c r="AW1648" s="370"/>
      <c r="AX1648" s="370"/>
      <c r="AY1648" s="370"/>
      <c r="AZ1648" s="370"/>
      <c r="BA1648" s="370"/>
      <c r="BB1648" s="370"/>
      <c r="BC1648" s="370"/>
      <c r="BD1648" s="370"/>
      <c r="BE1648" s="370"/>
      <c r="BF1648" s="370"/>
      <c r="BG1648" s="370"/>
      <c r="BH1648" s="370"/>
      <c r="BI1648" s="370"/>
      <c r="BJ1648" s="370"/>
      <c r="BK1648" s="370"/>
      <c r="BL1648" s="370"/>
      <c r="BM1648" s="370"/>
      <c r="BN1648" s="370"/>
      <c r="BO1648" s="370"/>
      <c r="BP1648" s="370"/>
      <c r="BQ1648" s="370"/>
      <c r="BR1648" s="370"/>
      <c r="BS1648" s="370"/>
      <c r="BT1648" s="370"/>
      <c r="BU1648" s="370"/>
      <c r="BV1648" s="370"/>
      <c r="BW1648" s="370"/>
      <c r="BX1648" s="370"/>
      <c r="BY1648" s="370"/>
      <c r="BZ1648" s="370"/>
      <c r="CA1648" s="370"/>
      <c r="CB1648" s="370"/>
      <c r="CC1648" s="370"/>
      <c r="CD1648" s="370"/>
      <c r="CE1648" s="370"/>
      <c r="CF1648" s="370"/>
      <c r="CG1648" s="370"/>
      <c r="CH1648" s="370"/>
      <c r="CI1648" s="370"/>
      <c r="CJ1648" s="370"/>
      <c r="CK1648" s="370"/>
      <c r="CL1648" s="370"/>
      <c r="CM1648" s="370"/>
      <c r="CN1648" s="370"/>
      <c r="CO1648" s="370"/>
      <c r="CP1648" s="370"/>
      <c r="CQ1648" s="370"/>
      <c r="CR1648" s="370"/>
      <c r="CS1648" s="370"/>
      <c r="CT1648" s="370"/>
      <c r="CU1648" s="370"/>
      <c r="CV1648" s="370"/>
      <c r="CW1648" s="370"/>
      <c r="CX1648" s="370"/>
      <c r="CY1648" s="370"/>
      <c r="CZ1648" s="370"/>
      <c r="DA1648" s="370"/>
      <c r="DB1648" s="370"/>
      <c r="DC1648" s="370"/>
      <c r="DD1648" s="370"/>
      <c r="DE1648" s="370"/>
      <c r="DF1648" s="370"/>
      <c r="DG1648" s="370"/>
      <c r="DH1648" s="370"/>
      <c r="DI1648" s="370"/>
      <c r="DJ1648" s="370"/>
      <c r="DK1648" s="370"/>
      <c r="DL1648" s="370"/>
      <c r="DM1648" s="370"/>
      <c r="DN1648" s="370"/>
      <c r="DO1648" s="370"/>
      <c r="DP1648" s="370"/>
      <c r="DQ1648" s="370"/>
      <c r="DR1648" s="370"/>
      <c r="DS1648" s="370"/>
      <c r="DT1648" s="370"/>
      <c r="DU1648" s="370"/>
      <c r="DV1648" s="370"/>
      <c r="DW1648" s="370"/>
      <c r="DX1648" s="370"/>
      <c r="DY1648" s="370"/>
      <c r="DZ1648" s="370"/>
      <c r="EA1648" s="370"/>
      <c r="EB1648" s="370"/>
      <c r="EC1648" s="370"/>
      <c r="ED1648" s="370"/>
      <c r="EE1648" s="370"/>
      <c r="EF1648" s="370"/>
      <c r="EG1648" s="370"/>
      <c r="EH1648" s="370"/>
      <c r="EI1648" s="370"/>
      <c r="EJ1648" s="370"/>
      <c r="EK1648" s="370"/>
      <c r="EL1648" s="370"/>
      <c r="EM1648" s="370"/>
      <c r="EN1648" s="370"/>
      <c r="EO1648" s="370"/>
      <c r="EP1648" s="370"/>
      <c r="EQ1648" s="370"/>
      <c r="ER1648" s="370"/>
      <c r="ES1648" s="370"/>
      <c r="ET1648" s="370"/>
      <c r="GA1648" s="78">
        <v>1000</v>
      </c>
    </row>
    <row r="1649" spans="1:189" s="78" customFormat="1" ht="21.75" customHeight="1" thickBot="1">
      <c r="A1649" s="339" t="s">
        <v>57</v>
      </c>
      <c r="B1649" s="16" t="s">
        <v>313</v>
      </c>
      <c r="C1649" s="385" t="s">
        <v>419</v>
      </c>
      <c r="D1649" s="268" t="s">
        <v>434</v>
      </c>
      <c r="E1649" s="274"/>
      <c r="F1649" s="274"/>
      <c r="G1649" s="15" t="s">
        <v>463</v>
      </c>
      <c r="H1649" s="274">
        <v>500</v>
      </c>
      <c r="I1649" s="504">
        <f t="shared" si="157"/>
        <v>500</v>
      </c>
      <c r="J1649" s="274"/>
      <c r="K1649" s="370"/>
      <c r="L1649" s="279">
        <v>45188</v>
      </c>
      <c r="M1649" s="279">
        <v>45243</v>
      </c>
      <c r="N1649" s="274"/>
      <c r="O1649" s="370"/>
      <c r="P1649" s="370"/>
      <c r="Q1649" s="370"/>
      <c r="R1649" s="370"/>
      <c r="S1649" s="370"/>
      <c r="T1649" s="370"/>
      <c r="U1649" s="370"/>
      <c r="V1649" s="370"/>
      <c r="W1649" s="370"/>
      <c r="X1649" s="370"/>
      <c r="Y1649" s="370"/>
      <c r="Z1649" s="370"/>
      <c r="AA1649" s="370"/>
      <c r="AB1649" s="370"/>
      <c r="AC1649" s="370"/>
      <c r="AD1649" s="370"/>
      <c r="AE1649" s="370"/>
      <c r="AF1649" s="370"/>
      <c r="AG1649" s="370"/>
      <c r="AH1649" s="370"/>
      <c r="AI1649" s="370"/>
      <c r="AJ1649" s="370"/>
      <c r="AK1649" s="370"/>
      <c r="AL1649" s="370"/>
      <c r="AM1649" s="370"/>
      <c r="AN1649" s="370"/>
      <c r="AO1649" s="370"/>
      <c r="AP1649" s="370"/>
      <c r="AQ1649" s="370"/>
      <c r="AR1649" s="370"/>
      <c r="AS1649" s="370"/>
      <c r="AT1649" s="370"/>
      <c r="AU1649" s="370"/>
      <c r="AV1649" s="370"/>
      <c r="AW1649" s="370"/>
      <c r="AX1649" s="370"/>
      <c r="AY1649" s="370"/>
      <c r="AZ1649" s="370"/>
      <c r="BA1649" s="370"/>
      <c r="BB1649" s="370"/>
      <c r="BC1649" s="370"/>
      <c r="BD1649" s="370"/>
      <c r="BE1649" s="370"/>
      <c r="BF1649" s="370"/>
      <c r="BG1649" s="370"/>
      <c r="BH1649" s="370"/>
      <c r="BI1649" s="370"/>
      <c r="BJ1649" s="370"/>
      <c r="BK1649" s="370"/>
      <c r="BL1649" s="370"/>
      <c r="BM1649" s="370"/>
      <c r="BN1649" s="370"/>
      <c r="BO1649" s="370"/>
      <c r="BP1649" s="370"/>
      <c r="BQ1649" s="370"/>
      <c r="BR1649" s="370"/>
      <c r="BS1649" s="370"/>
      <c r="BT1649" s="370"/>
      <c r="BU1649" s="370"/>
      <c r="BV1649" s="370"/>
      <c r="BW1649" s="370"/>
      <c r="BX1649" s="370"/>
      <c r="BY1649" s="370"/>
      <c r="BZ1649" s="370"/>
      <c r="CA1649" s="370"/>
      <c r="CB1649" s="370"/>
      <c r="CC1649" s="370"/>
      <c r="CD1649" s="370"/>
      <c r="CE1649" s="370"/>
      <c r="CF1649" s="370"/>
      <c r="CG1649" s="370"/>
      <c r="CH1649" s="370"/>
      <c r="CI1649" s="370"/>
      <c r="CJ1649" s="370"/>
      <c r="CK1649" s="370"/>
      <c r="CL1649" s="370"/>
      <c r="CM1649" s="370"/>
      <c r="CN1649" s="370"/>
      <c r="CO1649" s="370"/>
      <c r="CP1649" s="370"/>
      <c r="CQ1649" s="370"/>
      <c r="CR1649" s="370"/>
      <c r="CS1649" s="370"/>
      <c r="CT1649" s="370"/>
      <c r="CU1649" s="370"/>
      <c r="CV1649" s="370"/>
      <c r="CW1649" s="370"/>
      <c r="CX1649" s="370"/>
      <c r="CY1649" s="370"/>
      <c r="CZ1649" s="370"/>
      <c r="DA1649" s="370"/>
      <c r="DB1649" s="370"/>
      <c r="DC1649" s="370"/>
      <c r="DD1649" s="370"/>
      <c r="DE1649" s="370"/>
      <c r="DF1649" s="370"/>
      <c r="DG1649" s="370"/>
      <c r="DH1649" s="370"/>
      <c r="DI1649" s="370"/>
      <c r="DJ1649" s="370"/>
      <c r="DK1649" s="370"/>
      <c r="DL1649" s="370"/>
      <c r="DM1649" s="370"/>
      <c r="DN1649" s="370"/>
      <c r="DO1649" s="370"/>
      <c r="DP1649" s="370"/>
      <c r="DQ1649" s="370"/>
      <c r="DR1649" s="370"/>
      <c r="DS1649" s="370"/>
      <c r="DT1649" s="370"/>
      <c r="DU1649" s="370"/>
      <c r="DV1649" s="370"/>
      <c r="DW1649" s="370"/>
      <c r="DX1649" s="370"/>
      <c r="DY1649" s="370"/>
      <c r="DZ1649" s="370"/>
      <c r="EA1649" s="370"/>
      <c r="EB1649" s="370"/>
      <c r="EC1649" s="370"/>
      <c r="ED1649" s="370"/>
      <c r="EE1649" s="370"/>
      <c r="EF1649" s="370"/>
      <c r="EG1649" s="370"/>
      <c r="EH1649" s="370"/>
      <c r="EI1649" s="370"/>
      <c r="EJ1649" s="370"/>
      <c r="EK1649" s="370"/>
      <c r="EL1649" s="370"/>
      <c r="EM1649" s="370"/>
      <c r="EN1649" s="370"/>
      <c r="EO1649" s="370"/>
      <c r="EP1649" s="370"/>
      <c r="EQ1649" s="370"/>
      <c r="ER1649" s="370"/>
      <c r="ES1649" s="370"/>
      <c r="ET1649" s="370"/>
      <c r="GA1649" s="78">
        <v>500</v>
      </c>
    </row>
    <row r="1650" spans="1:189" s="78" customFormat="1" ht="21.75" customHeight="1" thickBot="1">
      <c r="A1650" s="339" t="s">
        <v>57</v>
      </c>
      <c r="B1650" s="16" t="s">
        <v>318</v>
      </c>
      <c r="C1650" s="385" t="s">
        <v>420</v>
      </c>
      <c r="D1650" s="268" t="s">
        <v>434</v>
      </c>
      <c r="E1650" s="274"/>
      <c r="F1650" s="274"/>
      <c r="G1650" s="15" t="s">
        <v>463</v>
      </c>
      <c r="H1650" s="274">
        <v>1000</v>
      </c>
      <c r="I1650" s="504">
        <f t="shared" si="157"/>
        <v>1000</v>
      </c>
      <c r="J1650" s="274"/>
      <c r="K1650" s="370"/>
      <c r="L1650" s="279">
        <v>45188</v>
      </c>
      <c r="M1650" s="279">
        <v>45243</v>
      </c>
      <c r="N1650" s="274"/>
      <c r="O1650" s="370"/>
      <c r="P1650" s="370"/>
      <c r="Q1650" s="370"/>
      <c r="R1650" s="370"/>
      <c r="S1650" s="370"/>
      <c r="T1650" s="370"/>
      <c r="U1650" s="370"/>
      <c r="V1650" s="370"/>
      <c r="W1650" s="370"/>
      <c r="X1650" s="370"/>
      <c r="Y1650" s="370"/>
      <c r="Z1650" s="370"/>
      <c r="AA1650" s="370"/>
      <c r="AB1650" s="370"/>
      <c r="AC1650" s="370"/>
      <c r="AD1650" s="370"/>
      <c r="AE1650" s="370"/>
      <c r="AF1650" s="370"/>
      <c r="AG1650" s="370"/>
      <c r="AH1650" s="370"/>
      <c r="AI1650" s="370"/>
      <c r="AJ1650" s="370"/>
      <c r="AK1650" s="370"/>
      <c r="AL1650" s="370"/>
      <c r="AM1650" s="370"/>
      <c r="AN1650" s="370"/>
      <c r="AO1650" s="370"/>
      <c r="AP1650" s="370"/>
      <c r="AQ1650" s="370"/>
      <c r="AR1650" s="370"/>
      <c r="AS1650" s="370"/>
      <c r="AT1650" s="370"/>
      <c r="AU1650" s="370"/>
      <c r="AV1650" s="370"/>
      <c r="AW1650" s="370"/>
      <c r="AX1650" s="370"/>
      <c r="AY1650" s="370"/>
      <c r="AZ1650" s="370"/>
      <c r="BA1650" s="370"/>
      <c r="BB1650" s="370"/>
      <c r="BC1650" s="370"/>
      <c r="BD1650" s="370"/>
      <c r="BE1650" s="370"/>
      <c r="BF1650" s="370"/>
      <c r="BG1650" s="370"/>
      <c r="BH1650" s="370"/>
      <c r="BI1650" s="370"/>
      <c r="BJ1650" s="370"/>
      <c r="BK1650" s="370"/>
      <c r="BL1650" s="370"/>
      <c r="BM1650" s="370"/>
      <c r="BN1650" s="370"/>
      <c r="BO1650" s="370"/>
      <c r="BP1650" s="370"/>
      <c r="BQ1650" s="370"/>
      <c r="BR1650" s="370"/>
      <c r="BS1650" s="370"/>
      <c r="BT1650" s="370"/>
      <c r="BU1650" s="370"/>
      <c r="BV1650" s="370"/>
      <c r="BW1650" s="370"/>
      <c r="BX1650" s="370"/>
      <c r="BY1650" s="370"/>
      <c r="BZ1650" s="370"/>
      <c r="CA1650" s="370"/>
      <c r="CB1650" s="370"/>
      <c r="CC1650" s="370"/>
      <c r="CD1650" s="370"/>
      <c r="CE1650" s="370"/>
      <c r="CF1650" s="370"/>
      <c r="CG1650" s="370"/>
      <c r="CH1650" s="370"/>
      <c r="CI1650" s="370"/>
      <c r="CJ1650" s="370"/>
      <c r="CK1650" s="370"/>
      <c r="CL1650" s="370"/>
      <c r="CM1650" s="370"/>
      <c r="CN1650" s="370"/>
      <c r="CO1650" s="370"/>
      <c r="CP1650" s="370"/>
      <c r="CQ1650" s="370"/>
      <c r="CR1650" s="370"/>
      <c r="CS1650" s="370"/>
      <c r="CT1650" s="370"/>
      <c r="CU1650" s="370"/>
      <c r="CV1650" s="370"/>
      <c r="CW1650" s="370"/>
      <c r="CX1650" s="370"/>
      <c r="CY1650" s="370"/>
      <c r="CZ1650" s="370"/>
      <c r="DA1650" s="370"/>
      <c r="DB1650" s="370"/>
      <c r="DC1650" s="370"/>
      <c r="DD1650" s="370"/>
      <c r="DE1650" s="370"/>
      <c r="DF1650" s="370"/>
      <c r="DG1650" s="370"/>
      <c r="DH1650" s="370"/>
      <c r="DI1650" s="370"/>
      <c r="DJ1650" s="370"/>
      <c r="DK1650" s="370"/>
      <c r="DL1650" s="370"/>
      <c r="DM1650" s="370"/>
      <c r="DN1650" s="370"/>
      <c r="DO1650" s="370"/>
      <c r="DP1650" s="370"/>
      <c r="DQ1650" s="370"/>
      <c r="DR1650" s="370"/>
      <c r="DS1650" s="370"/>
      <c r="DT1650" s="370"/>
      <c r="DU1650" s="370"/>
      <c r="DV1650" s="370"/>
      <c r="DW1650" s="370"/>
      <c r="DX1650" s="370"/>
      <c r="DY1650" s="370"/>
      <c r="DZ1650" s="370"/>
      <c r="EA1650" s="370"/>
      <c r="EB1650" s="370"/>
      <c r="EC1650" s="370"/>
      <c r="ED1650" s="370"/>
      <c r="EE1650" s="370"/>
      <c r="EF1650" s="370"/>
      <c r="EG1650" s="370"/>
      <c r="EH1650" s="370"/>
      <c r="EI1650" s="370"/>
      <c r="EJ1650" s="370"/>
      <c r="EK1650" s="370"/>
      <c r="EL1650" s="370"/>
      <c r="EM1650" s="370"/>
      <c r="EN1650" s="370"/>
      <c r="EO1650" s="370"/>
      <c r="EP1650" s="370"/>
      <c r="EQ1650" s="370"/>
      <c r="ER1650" s="370"/>
      <c r="ES1650" s="370"/>
      <c r="ET1650" s="370"/>
      <c r="GA1650" s="78">
        <v>1000</v>
      </c>
    </row>
    <row r="1651" spans="1:189" s="78" customFormat="1" ht="21.75" customHeight="1" thickBot="1">
      <c r="A1651" s="339" t="s">
        <v>57</v>
      </c>
      <c r="B1651" s="16" t="s">
        <v>320</v>
      </c>
      <c r="C1651" s="385" t="s">
        <v>421</v>
      </c>
      <c r="D1651" s="268" t="s">
        <v>434</v>
      </c>
      <c r="E1651" s="274"/>
      <c r="F1651" s="274"/>
      <c r="G1651" s="15" t="s">
        <v>463</v>
      </c>
      <c r="H1651" s="274">
        <v>200</v>
      </c>
      <c r="I1651" s="504">
        <f t="shared" si="157"/>
        <v>200</v>
      </c>
      <c r="J1651" s="274"/>
      <c r="K1651" s="370"/>
      <c r="L1651" s="279">
        <v>45188</v>
      </c>
      <c r="M1651" s="279">
        <v>45243</v>
      </c>
      <c r="N1651" s="274" t="s">
        <v>465</v>
      </c>
      <c r="O1651" s="370"/>
      <c r="P1651" s="370"/>
      <c r="Q1651" s="370"/>
      <c r="R1651" s="370"/>
      <c r="S1651" s="370"/>
      <c r="T1651" s="370"/>
      <c r="U1651" s="370"/>
      <c r="V1651" s="370"/>
      <c r="W1651" s="370"/>
      <c r="X1651" s="370"/>
      <c r="Y1651" s="370"/>
      <c r="Z1651" s="370"/>
      <c r="AA1651" s="370"/>
      <c r="AB1651" s="370"/>
      <c r="AC1651" s="370"/>
      <c r="AD1651" s="370"/>
      <c r="AE1651" s="370"/>
      <c r="AF1651" s="370"/>
      <c r="AG1651" s="370"/>
      <c r="AH1651" s="370"/>
      <c r="AI1651" s="370"/>
      <c r="AJ1651" s="370"/>
      <c r="AK1651" s="370"/>
      <c r="AL1651" s="370"/>
      <c r="AM1651" s="370"/>
      <c r="AN1651" s="370"/>
      <c r="AO1651" s="370"/>
      <c r="AP1651" s="370"/>
      <c r="AQ1651" s="370"/>
      <c r="AR1651" s="370"/>
      <c r="AS1651" s="370"/>
      <c r="AT1651" s="370"/>
      <c r="AU1651" s="370"/>
      <c r="AV1651" s="370"/>
      <c r="AW1651" s="370"/>
      <c r="AX1651" s="370"/>
      <c r="AY1651" s="370"/>
      <c r="AZ1651" s="370"/>
      <c r="BA1651" s="370"/>
      <c r="BB1651" s="370"/>
      <c r="BC1651" s="370"/>
      <c r="BD1651" s="370"/>
      <c r="BE1651" s="370"/>
      <c r="BF1651" s="370"/>
      <c r="BG1651" s="370"/>
      <c r="BH1651" s="370"/>
      <c r="BI1651" s="370"/>
      <c r="BJ1651" s="370"/>
      <c r="BK1651" s="370"/>
      <c r="BL1651" s="370"/>
      <c r="BM1651" s="370"/>
      <c r="BN1651" s="370"/>
      <c r="BO1651" s="370"/>
      <c r="BP1651" s="370"/>
      <c r="BQ1651" s="370"/>
      <c r="BR1651" s="370"/>
      <c r="BS1651" s="370"/>
      <c r="BT1651" s="370"/>
      <c r="BU1651" s="370"/>
      <c r="BV1651" s="370"/>
      <c r="BW1651" s="370"/>
      <c r="BX1651" s="370"/>
      <c r="BY1651" s="370"/>
      <c r="BZ1651" s="370"/>
      <c r="CA1651" s="370"/>
      <c r="CB1651" s="370"/>
      <c r="CC1651" s="370"/>
      <c r="CD1651" s="370"/>
      <c r="CE1651" s="370"/>
      <c r="CF1651" s="370"/>
      <c r="CG1651" s="370"/>
      <c r="CH1651" s="370"/>
      <c r="CI1651" s="370"/>
      <c r="CJ1651" s="370"/>
      <c r="CK1651" s="370"/>
      <c r="CL1651" s="370"/>
      <c r="CM1651" s="370"/>
      <c r="CN1651" s="370"/>
      <c r="CO1651" s="370"/>
      <c r="CP1651" s="370"/>
      <c r="CQ1651" s="370"/>
      <c r="CR1651" s="370"/>
      <c r="CS1651" s="370"/>
      <c r="CT1651" s="370"/>
      <c r="CU1651" s="370"/>
      <c r="CV1651" s="370"/>
      <c r="CW1651" s="370"/>
      <c r="CX1651" s="370"/>
      <c r="CY1651" s="370"/>
      <c r="CZ1651" s="370"/>
      <c r="DA1651" s="370"/>
      <c r="DB1651" s="370"/>
      <c r="DC1651" s="370"/>
      <c r="DD1651" s="370"/>
      <c r="DE1651" s="370"/>
      <c r="DF1651" s="370"/>
      <c r="DG1651" s="370"/>
      <c r="DH1651" s="370"/>
      <c r="DI1651" s="370"/>
      <c r="DJ1651" s="370"/>
      <c r="DK1651" s="370"/>
      <c r="DL1651" s="370"/>
      <c r="DM1651" s="370"/>
      <c r="DN1651" s="370"/>
      <c r="DO1651" s="370"/>
      <c r="DP1651" s="370"/>
      <c r="DQ1651" s="370"/>
      <c r="DR1651" s="370"/>
      <c r="DS1651" s="370"/>
      <c r="DT1651" s="370"/>
      <c r="DU1651" s="370"/>
      <c r="DV1651" s="370"/>
      <c r="DW1651" s="370"/>
      <c r="DX1651" s="370"/>
      <c r="DY1651" s="370"/>
      <c r="DZ1651" s="370"/>
      <c r="EA1651" s="370"/>
      <c r="EB1651" s="370"/>
      <c r="EC1651" s="370"/>
      <c r="ED1651" s="370"/>
      <c r="EE1651" s="370"/>
      <c r="EF1651" s="370"/>
      <c r="EG1651" s="370"/>
      <c r="EH1651" s="370"/>
      <c r="EI1651" s="370"/>
      <c r="EJ1651" s="370"/>
      <c r="EK1651" s="370"/>
      <c r="EL1651" s="370"/>
      <c r="EM1651" s="370"/>
      <c r="EN1651" s="370"/>
      <c r="EO1651" s="370"/>
      <c r="EP1651" s="370"/>
      <c r="EQ1651" s="370"/>
      <c r="ER1651" s="370"/>
      <c r="ES1651" s="370"/>
      <c r="ET1651" s="370"/>
      <c r="GA1651" s="78">
        <v>200</v>
      </c>
    </row>
    <row r="1652" spans="1:189" s="78" customFormat="1" ht="21.75" customHeight="1" thickBot="1">
      <c r="A1652" s="339" t="s">
        <v>57</v>
      </c>
      <c r="B1652" s="16" t="s">
        <v>58</v>
      </c>
      <c r="C1652" s="385" t="s">
        <v>422</v>
      </c>
      <c r="D1652" s="268" t="s">
        <v>434</v>
      </c>
      <c r="E1652" s="274"/>
      <c r="F1652" s="274"/>
      <c r="G1652" s="15" t="s">
        <v>463</v>
      </c>
      <c r="H1652" s="274">
        <v>2000</v>
      </c>
      <c r="I1652" s="504">
        <f t="shared" si="157"/>
        <v>2000</v>
      </c>
      <c r="J1652" s="274"/>
      <c r="K1652" s="370"/>
      <c r="L1652" s="279">
        <v>45188</v>
      </c>
      <c r="M1652" s="279">
        <v>45243</v>
      </c>
      <c r="N1652" s="274"/>
      <c r="O1652" s="370"/>
      <c r="P1652" s="370"/>
      <c r="Q1652" s="370"/>
      <c r="R1652" s="370"/>
      <c r="S1652" s="370"/>
      <c r="T1652" s="370"/>
      <c r="U1652" s="370"/>
      <c r="V1652" s="370"/>
      <c r="W1652" s="370"/>
      <c r="X1652" s="370"/>
      <c r="Y1652" s="370"/>
      <c r="Z1652" s="370"/>
      <c r="AA1652" s="370"/>
      <c r="AB1652" s="370"/>
      <c r="AC1652" s="370"/>
      <c r="AD1652" s="370"/>
      <c r="AE1652" s="370"/>
      <c r="AF1652" s="370"/>
      <c r="AG1652" s="370"/>
      <c r="AH1652" s="370"/>
      <c r="AI1652" s="370"/>
      <c r="AJ1652" s="370"/>
      <c r="AK1652" s="370"/>
      <c r="AL1652" s="370"/>
      <c r="AM1652" s="370"/>
      <c r="AN1652" s="370"/>
      <c r="AO1652" s="370"/>
      <c r="AP1652" s="370"/>
      <c r="AQ1652" s="370"/>
      <c r="AR1652" s="370"/>
      <c r="AS1652" s="370"/>
      <c r="AT1652" s="370"/>
      <c r="AU1652" s="370"/>
      <c r="AV1652" s="370"/>
      <c r="AW1652" s="370"/>
      <c r="AX1652" s="370"/>
      <c r="AY1652" s="370"/>
      <c r="AZ1652" s="370"/>
      <c r="BA1652" s="370"/>
      <c r="BB1652" s="370"/>
      <c r="BC1652" s="370"/>
      <c r="BD1652" s="370"/>
      <c r="BE1652" s="370"/>
      <c r="BF1652" s="370"/>
      <c r="BG1652" s="370"/>
      <c r="BH1652" s="370"/>
      <c r="BI1652" s="370"/>
      <c r="BJ1652" s="370"/>
      <c r="BK1652" s="370"/>
      <c r="BL1652" s="370"/>
      <c r="BM1652" s="370"/>
      <c r="BN1652" s="370"/>
      <c r="BO1652" s="370"/>
      <c r="BP1652" s="370"/>
      <c r="BQ1652" s="370"/>
      <c r="BR1652" s="370"/>
      <c r="BS1652" s="370"/>
      <c r="BT1652" s="370"/>
      <c r="BU1652" s="370"/>
      <c r="BV1652" s="370"/>
      <c r="BW1652" s="370"/>
      <c r="BX1652" s="370"/>
      <c r="BY1652" s="370"/>
      <c r="BZ1652" s="370"/>
      <c r="CA1652" s="370"/>
      <c r="CB1652" s="370"/>
      <c r="CC1652" s="370"/>
      <c r="CD1652" s="370"/>
      <c r="CE1652" s="370"/>
      <c r="CF1652" s="370"/>
      <c r="CG1652" s="370"/>
      <c r="CH1652" s="370"/>
      <c r="CI1652" s="370"/>
      <c r="CJ1652" s="370"/>
      <c r="CK1652" s="370"/>
      <c r="CL1652" s="370"/>
      <c r="CM1652" s="370"/>
      <c r="CN1652" s="370"/>
      <c r="CO1652" s="370"/>
      <c r="CP1652" s="370"/>
      <c r="CQ1652" s="370"/>
      <c r="CR1652" s="370"/>
      <c r="CS1652" s="370"/>
      <c r="CT1652" s="370"/>
      <c r="CU1652" s="370"/>
      <c r="CV1652" s="370"/>
      <c r="CW1652" s="370"/>
      <c r="CX1652" s="370"/>
      <c r="CY1652" s="370"/>
      <c r="CZ1652" s="370"/>
      <c r="DA1652" s="370"/>
      <c r="DB1652" s="370"/>
      <c r="DC1652" s="370"/>
      <c r="DD1652" s="370"/>
      <c r="DE1652" s="370"/>
      <c r="DF1652" s="370"/>
      <c r="DG1652" s="370"/>
      <c r="DH1652" s="370"/>
      <c r="DI1652" s="370"/>
      <c r="DJ1652" s="370"/>
      <c r="DK1652" s="370"/>
      <c r="DL1652" s="370"/>
      <c r="DM1652" s="370"/>
      <c r="DN1652" s="370"/>
      <c r="DO1652" s="370"/>
      <c r="DP1652" s="370"/>
      <c r="DQ1652" s="370"/>
      <c r="DR1652" s="370"/>
      <c r="DS1652" s="370"/>
      <c r="DT1652" s="370"/>
      <c r="DU1652" s="370"/>
      <c r="DV1652" s="370"/>
      <c r="DW1652" s="370"/>
      <c r="DX1652" s="370"/>
      <c r="DY1652" s="370"/>
      <c r="DZ1652" s="370"/>
      <c r="EA1652" s="370"/>
      <c r="EB1652" s="370"/>
      <c r="EC1652" s="370"/>
      <c r="ED1652" s="370"/>
      <c r="EE1652" s="370"/>
      <c r="EF1652" s="370"/>
      <c r="EG1652" s="370"/>
      <c r="EH1652" s="370"/>
      <c r="EI1652" s="370"/>
      <c r="EJ1652" s="370"/>
      <c r="EK1652" s="370"/>
      <c r="EL1652" s="370"/>
      <c r="EM1652" s="370"/>
      <c r="EN1652" s="370"/>
      <c r="EO1652" s="370"/>
      <c r="EP1652" s="370"/>
      <c r="EQ1652" s="370"/>
      <c r="ER1652" s="370"/>
      <c r="ES1652" s="370"/>
      <c r="ET1652" s="370"/>
      <c r="GA1652" s="78">
        <v>2000</v>
      </c>
    </row>
    <row r="1653" spans="1:189" s="78" customFormat="1" ht="21.75" customHeight="1" thickBot="1">
      <c r="A1653" s="339" t="s">
        <v>57</v>
      </c>
      <c r="B1653" s="16" t="s">
        <v>340</v>
      </c>
      <c r="C1653" s="385" t="s">
        <v>423</v>
      </c>
      <c r="D1653" s="268" t="s">
        <v>434</v>
      </c>
      <c r="E1653" s="274"/>
      <c r="F1653" s="274"/>
      <c r="G1653" s="15" t="s">
        <v>463</v>
      </c>
      <c r="H1653" s="274">
        <v>1000</v>
      </c>
      <c r="I1653" s="504">
        <f t="shared" si="157"/>
        <v>1000</v>
      </c>
      <c r="J1653" s="274"/>
      <c r="K1653" s="370"/>
      <c r="L1653" s="279">
        <v>45188</v>
      </c>
      <c r="M1653" s="279">
        <v>45243</v>
      </c>
      <c r="N1653" s="274"/>
      <c r="O1653" s="370"/>
      <c r="P1653" s="370"/>
      <c r="Q1653" s="370"/>
      <c r="R1653" s="370"/>
      <c r="S1653" s="370"/>
      <c r="T1653" s="370"/>
      <c r="U1653" s="370"/>
      <c r="V1653" s="370"/>
      <c r="W1653" s="370"/>
      <c r="X1653" s="370"/>
      <c r="Y1653" s="370"/>
      <c r="Z1653" s="370"/>
      <c r="AA1653" s="370"/>
      <c r="AB1653" s="370"/>
      <c r="AC1653" s="370"/>
      <c r="AD1653" s="370"/>
      <c r="AE1653" s="370"/>
      <c r="AF1653" s="370"/>
      <c r="AG1653" s="370"/>
      <c r="AH1653" s="370"/>
      <c r="AI1653" s="370"/>
      <c r="AJ1653" s="370"/>
      <c r="AK1653" s="370"/>
      <c r="AL1653" s="370"/>
      <c r="AM1653" s="370"/>
      <c r="AN1653" s="370"/>
      <c r="AO1653" s="370"/>
      <c r="AP1653" s="370"/>
      <c r="AQ1653" s="370"/>
      <c r="AR1653" s="370"/>
      <c r="AS1653" s="370"/>
      <c r="AT1653" s="370"/>
      <c r="AU1653" s="370"/>
      <c r="AV1653" s="370"/>
      <c r="AW1653" s="370"/>
      <c r="AX1653" s="370"/>
      <c r="AY1653" s="370"/>
      <c r="AZ1653" s="370"/>
      <c r="BA1653" s="370"/>
      <c r="BB1653" s="370"/>
      <c r="BC1653" s="370"/>
      <c r="BD1653" s="370"/>
      <c r="BE1653" s="370"/>
      <c r="BF1653" s="370"/>
      <c r="BG1653" s="370"/>
      <c r="BH1653" s="370"/>
      <c r="BI1653" s="370"/>
      <c r="BJ1653" s="370"/>
      <c r="BK1653" s="370"/>
      <c r="BL1653" s="370"/>
      <c r="BM1653" s="370"/>
      <c r="BN1653" s="370"/>
      <c r="BO1653" s="370"/>
      <c r="BP1653" s="370"/>
      <c r="BQ1653" s="370"/>
      <c r="BR1653" s="370"/>
      <c r="BS1653" s="370"/>
      <c r="BT1653" s="370"/>
      <c r="BU1653" s="370"/>
      <c r="BV1653" s="370"/>
      <c r="BW1653" s="370"/>
      <c r="BX1653" s="370"/>
      <c r="BY1653" s="370"/>
      <c r="BZ1653" s="370"/>
      <c r="CA1653" s="370"/>
      <c r="CB1653" s="370"/>
      <c r="CC1653" s="370"/>
      <c r="CD1653" s="370"/>
      <c r="CE1653" s="370"/>
      <c r="CF1653" s="370"/>
      <c r="CG1653" s="370"/>
      <c r="CH1653" s="370"/>
      <c r="CI1653" s="370"/>
      <c r="CJ1653" s="370"/>
      <c r="CK1653" s="370"/>
      <c r="CL1653" s="370"/>
      <c r="CM1653" s="370"/>
      <c r="CN1653" s="370"/>
      <c r="CO1653" s="370"/>
      <c r="CP1653" s="370"/>
      <c r="CQ1653" s="370"/>
      <c r="CR1653" s="370"/>
      <c r="CS1653" s="370"/>
      <c r="CT1653" s="370"/>
      <c r="CU1653" s="370"/>
      <c r="CV1653" s="370"/>
      <c r="CW1653" s="370"/>
      <c r="CX1653" s="370"/>
      <c r="CY1653" s="370"/>
      <c r="CZ1653" s="370"/>
      <c r="DA1653" s="370"/>
      <c r="DB1653" s="370"/>
      <c r="DC1653" s="370"/>
      <c r="DD1653" s="370"/>
      <c r="DE1653" s="370"/>
      <c r="DF1653" s="370"/>
      <c r="DG1653" s="370"/>
      <c r="DH1653" s="370"/>
      <c r="DI1653" s="370"/>
      <c r="DJ1653" s="370"/>
      <c r="DK1653" s="370"/>
      <c r="DL1653" s="370"/>
      <c r="DM1653" s="370"/>
      <c r="DN1653" s="370"/>
      <c r="DO1653" s="370"/>
      <c r="DP1653" s="370"/>
      <c r="DQ1653" s="370"/>
      <c r="DR1653" s="370"/>
      <c r="DS1653" s="370"/>
      <c r="DT1653" s="370"/>
      <c r="DU1653" s="370"/>
      <c r="DV1653" s="370"/>
      <c r="DW1653" s="370"/>
      <c r="DX1653" s="370"/>
      <c r="DY1653" s="370"/>
      <c r="DZ1653" s="370"/>
      <c r="EA1653" s="370"/>
      <c r="EB1653" s="370"/>
      <c r="EC1653" s="370"/>
      <c r="ED1653" s="370"/>
      <c r="EE1653" s="370"/>
      <c r="EF1653" s="370"/>
      <c r="EG1653" s="370"/>
      <c r="EH1653" s="370"/>
      <c r="EI1653" s="370"/>
      <c r="EJ1653" s="370"/>
      <c r="EK1653" s="370"/>
      <c r="EL1653" s="370"/>
      <c r="EM1653" s="370"/>
      <c r="EN1653" s="370"/>
      <c r="EO1653" s="370"/>
      <c r="EP1653" s="370"/>
      <c r="EQ1653" s="370"/>
      <c r="ER1653" s="370"/>
      <c r="ES1653" s="370"/>
      <c r="ET1653" s="370"/>
      <c r="GA1653" s="78">
        <v>1000</v>
      </c>
    </row>
    <row r="1654" spans="1:189" s="78" customFormat="1" ht="21.75" customHeight="1" thickBot="1">
      <c r="A1654" s="339" t="s">
        <v>57</v>
      </c>
      <c r="B1654" s="700" t="s">
        <v>381</v>
      </c>
      <c r="C1654" s="385" t="s">
        <v>430</v>
      </c>
      <c r="D1654" s="268" t="s">
        <v>434</v>
      </c>
      <c r="E1654" s="274"/>
      <c r="F1654" s="274"/>
      <c r="G1654" s="15" t="s">
        <v>463</v>
      </c>
      <c r="H1654" s="274"/>
      <c r="I1654" s="504">
        <f t="shared" si="157"/>
        <v>0</v>
      </c>
      <c r="J1654" s="274"/>
      <c r="K1654" s="370"/>
      <c r="L1654" s="279">
        <v>45188</v>
      </c>
      <c r="M1654" s="279">
        <v>45243</v>
      </c>
      <c r="N1654" s="274"/>
      <c r="O1654" s="370"/>
      <c r="P1654" s="370"/>
      <c r="Q1654" s="370"/>
      <c r="R1654" s="370"/>
      <c r="S1654" s="370"/>
      <c r="T1654" s="370"/>
      <c r="U1654" s="370"/>
      <c r="V1654" s="370"/>
      <c r="W1654" s="370"/>
      <c r="X1654" s="370"/>
      <c r="Y1654" s="370"/>
      <c r="Z1654" s="370"/>
      <c r="AA1654" s="370"/>
      <c r="AB1654" s="370"/>
      <c r="AC1654" s="370"/>
      <c r="AD1654" s="370"/>
      <c r="AE1654" s="370"/>
      <c r="AF1654" s="370"/>
      <c r="AG1654" s="370"/>
      <c r="AH1654" s="370"/>
      <c r="AI1654" s="370"/>
      <c r="AJ1654" s="370"/>
      <c r="AK1654" s="370"/>
      <c r="AL1654" s="370"/>
      <c r="AM1654" s="370"/>
      <c r="AN1654" s="370"/>
      <c r="AO1654" s="370"/>
      <c r="AP1654" s="370"/>
      <c r="AQ1654" s="370"/>
      <c r="AR1654" s="370"/>
      <c r="AS1654" s="370"/>
      <c r="AT1654" s="370"/>
      <c r="AU1654" s="370"/>
      <c r="AV1654" s="370"/>
      <c r="AW1654" s="370"/>
      <c r="AX1654" s="370"/>
      <c r="AY1654" s="370"/>
      <c r="AZ1654" s="370"/>
      <c r="BA1654" s="370"/>
      <c r="BB1654" s="370"/>
      <c r="BC1654" s="370"/>
      <c r="BD1654" s="370"/>
      <c r="BE1654" s="370"/>
      <c r="BF1654" s="370"/>
      <c r="BG1654" s="370"/>
      <c r="BH1654" s="370"/>
      <c r="BI1654" s="370"/>
      <c r="BJ1654" s="370"/>
      <c r="BK1654" s="370"/>
      <c r="BL1654" s="370"/>
      <c r="BM1654" s="370"/>
      <c r="BN1654" s="370"/>
      <c r="BO1654" s="370"/>
      <c r="BP1654" s="370"/>
      <c r="BQ1654" s="370"/>
      <c r="BR1654" s="370"/>
      <c r="BS1654" s="370"/>
      <c r="BT1654" s="370"/>
      <c r="BU1654" s="370"/>
      <c r="BV1654" s="370"/>
      <c r="BW1654" s="370"/>
      <c r="BX1654" s="370"/>
      <c r="BY1654" s="370"/>
      <c r="BZ1654" s="370"/>
      <c r="CA1654" s="370"/>
      <c r="CB1654" s="370"/>
      <c r="CC1654" s="370"/>
      <c r="CD1654" s="370"/>
      <c r="CE1654" s="370"/>
      <c r="CF1654" s="370"/>
      <c r="CG1654" s="370"/>
      <c r="CH1654" s="370"/>
      <c r="CI1654" s="370"/>
      <c r="CJ1654" s="370"/>
      <c r="CK1654" s="370"/>
      <c r="CL1654" s="370"/>
      <c r="CM1654" s="370"/>
      <c r="CN1654" s="370"/>
      <c r="CO1654" s="370"/>
      <c r="CP1654" s="370"/>
      <c r="CQ1654" s="370"/>
      <c r="CR1654" s="370"/>
      <c r="CS1654" s="370"/>
      <c r="CT1654" s="370"/>
      <c r="CU1654" s="370"/>
      <c r="CV1654" s="370"/>
      <c r="CW1654" s="370"/>
      <c r="CX1654" s="370"/>
      <c r="CY1654" s="370"/>
      <c r="CZ1654" s="370"/>
      <c r="DA1654" s="370"/>
      <c r="DB1654" s="370"/>
      <c r="DC1654" s="370"/>
      <c r="DD1654" s="370"/>
      <c r="DE1654" s="370"/>
      <c r="DF1654" s="370"/>
      <c r="DG1654" s="370"/>
      <c r="DH1654" s="370"/>
      <c r="DI1654" s="370"/>
      <c r="DJ1654" s="370"/>
      <c r="DK1654" s="370"/>
      <c r="DL1654" s="370"/>
      <c r="DM1654" s="370"/>
      <c r="DN1654" s="370"/>
      <c r="DO1654" s="370"/>
      <c r="DP1654" s="370"/>
      <c r="DQ1654" s="370"/>
      <c r="DR1654" s="370"/>
      <c r="DS1654" s="370"/>
      <c r="DT1654" s="370"/>
      <c r="DU1654" s="370"/>
      <c r="DV1654" s="370"/>
      <c r="DW1654" s="370"/>
      <c r="DX1654" s="370"/>
      <c r="DY1654" s="370"/>
      <c r="DZ1654" s="370"/>
      <c r="EA1654" s="370"/>
      <c r="EB1654" s="370"/>
      <c r="EC1654" s="370"/>
      <c r="ED1654" s="370"/>
      <c r="EE1654" s="370"/>
      <c r="EF1654" s="370"/>
      <c r="EG1654" s="370"/>
      <c r="EH1654" s="370"/>
      <c r="EI1654" s="370"/>
      <c r="EJ1654" s="370"/>
      <c r="EK1654" s="370"/>
      <c r="EL1654" s="370"/>
      <c r="EM1654" s="370"/>
      <c r="EN1654" s="370"/>
      <c r="EO1654" s="370"/>
      <c r="EP1654" s="370"/>
      <c r="EQ1654" s="370"/>
      <c r="ER1654" s="370"/>
      <c r="ES1654" s="370"/>
      <c r="ET1654" s="370"/>
    </row>
    <row r="1655" spans="1:189" s="78" customFormat="1" ht="21.75" customHeight="1" thickBot="1">
      <c r="A1655" s="339" t="s">
        <v>57</v>
      </c>
      <c r="B1655" s="700" t="s">
        <v>383</v>
      </c>
      <c r="C1655" s="385" t="s">
        <v>431</v>
      </c>
      <c r="D1655" s="268" t="s">
        <v>434</v>
      </c>
      <c r="E1655" s="274"/>
      <c r="F1655" s="274"/>
      <c r="G1655" s="15" t="s">
        <v>463</v>
      </c>
      <c r="H1655" s="274"/>
      <c r="I1655" s="504">
        <f t="shared" si="157"/>
        <v>0</v>
      </c>
      <c r="J1655" s="274"/>
      <c r="K1655" s="370"/>
      <c r="L1655" s="279">
        <v>45188</v>
      </c>
      <c r="M1655" s="279">
        <v>45243</v>
      </c>
      <c r="N1655" s="274"/>
      <c r="O1655" s="370"/>
      <c r="P1655" s="370"/>
      <c r="Q1655" s="370"/>
      <c r="R1655" s="370"/>
      <c r="S1655" s="370"/>
      <c r="T1655" s="370"/>
      <c r="U1655" s="370"/>
      <c r="V1655" s="370"/>
      <c r="W1655" s="370"/>
      <c r="X1655" s="370"/>
      <c r="Y1655" s="370"/>
      <c r="Z1655" s="370"/>
      <c r="AA1655" s="370"/>
      <c r="AB1655" s="370"/>
      <c r="AC1655" s="370"/>
      <c r="AD1655" s="370"/>
      <c r="AE1655" s="370"/>
      <c r="AF1655" s="370"/>
      <c r="AG1655" s="370"/>
      <c r="AH1655" s="370"/>
      <c r="AI1655" s="370"/>
      <c r="AJ1655" s="370"/>
      <c r="AK1655" s="370"/>
      <c r="AL1655" s="370"/>
      <c r="AM1655" s="370"/>
      <c r="AN1655" s="370"/>
      <c r="AO1655" s="370"/>
      <c r="AP1655" s="370"/>
      <c r="AQ1655" s="370"/>
      <c r="AR1655" s="370"/>
      <c r="AS1655" s="370"/>
      <c r="AT1655" s="370"/>
      <c r="AU1655" s="370"/>
      <c r="AV1655" s="370"/>
      <c r="AW1655" s="370"/>
      <c r="AX1655" s="370"/>
      <c r="AY1655" s="370"/>
      <c r="AZ1655" s="370"/>
      <c r="BA1655" s="370"/>
      <c r="BB1655" s="370"/>
      <c r="BC1655" s="370"/>
      <c r="BD1655" s="370"/>
      <c r="BE1655" s="370"/>
      <c r="BF1655" s="370"/>
      <c r="BG1655" s="370"/>
      <c r="BH1655" s="370"/>
      <c r="BI1655" s="370"/>
      <c r="BJ1655" s="370"/>
      <c r="BK1655" s="370"/>
      <c r="BL1655" s="370"/>
      <c r="BM1655" s="370"/>
      <c r="BN1655" s="370"/>
      <c r="BO1655" s="370"/>
      <c r="BP1655" s="370"/>
      <c r="BQ1655" s="370"/>
      <c r="BR1655" s="370"/>
      <c r="BS1655" s="370"/>
      <c r="BT1655" s="370"/>
      <c r="BU1655" s="370"/>
      <c r="BV1655" s="370"/>
      <c r="BW1655" s="370"/>
      <c r="BX1655" s="370"/>
      <c r="BY1655" s="370"/>
      <c r="BZ1655" s="370"/>
      <c r="CA1655" s="370"/>
      <c r="CB1655" s="370"/>
      <c r="CC1655" s="370"/>
      <c r="CD1655" s="370"/>
      <c r="CE1655" s="370"/>
      <c r="CF1655" s="370"/>
      <c r="CG1655" s="370"/>
      <c r="CH1655" s="370"/>
      <c r="CI1655" s="370"/>
      <c r="CJ1655" s="370"/>
      <c r="CK1655" s="370"/>
      <c r="CL1655" s="370"/>
      <c r="CM1655" s="370"/>
      <c r="CN1655" s="370"/>
      <c r="CO1655" s="370"/>
      <c r="CP1655" s="370"/>
      <c r="CQ1655" s="370"/>
      <c r="CR1655" s="370"/>
      <c r="CS1655" s="370"/>
      <c r="CT1655" s="370"/>
      <c r="CU1655" s="370"/>
      <c r="CV1655" s="370"/>
      <c r="CW1655" s="370"/>
      <c r="CX1655" s="370"/>
      <c r="CY1655" s="370"/>
      <c r="CZ1655" s="370"/>
      <c r="DA1655" s="370"/>
      <c r="DB1655" s="370"/>
      <c r="DC1655" s="370"/>
      <c r="DD1655" s="370"/>
      <c r="DE1655" s="370"/>
      <c r="DF1655" s="370"/>
      <c r="DG1655" s="370"/>
      <c r="DH1655" s="370"/>
      <c r="DI1655" s="370"/>
      <c r="DJ1655" s="370"/>
      <c r="DK1655" s="370"/>
      <c r="DL1655" s="370"/>
      <c r="DM1655" s="370"/>
      <c r="DN1655" s="370"/>
      <c r="DO1655" s="370"/>
      <c r="DP1655" s="370"/>
      <c r="DQ1655" s="370"/>
      <c r="DR1655" s="370"/>
      <c r="DS1655" s="370"/>
      <c r="DT1655" s="370"/>
      <c r="DU1655" s="370"/>
      <c r="DV1655" s="370"/>
      <c r="DW1655" s="370"/>
      <c r="DX1655" s="370"/>
      <c r="DY1655" s="370"/>
      <c r="DZ1655" s="370"/>
      <c r="EA1655" s="370"/>
      <c r="EB1655" s="370"/>
      <c r="EC1655" s="370"/>
      <c r="ED1655" s="370"/>
      <c r="EE1655" s="370"/>
      <c r="EF1655" s="370"/>
      <c r="EG1655" s="370"/>
      <c r="EH1655" s="370"/>
      <c r="EI1655" s="370"/>
      <c r="EJ1655" s="370"/>
      <c r="EK1655" s="370"/>
      <c r="EL1655" s="370"/>
      <c r="EM1655" s="370"/>
      <c r="EN1655" s="370"/>
      <c r="EO1655" s="370"/>
      <c r="EP1655" s="370"/>
      <c r="EQ1655" s="370"/>
      <c r="ER1655" s="370"/>
      <c r="ES1655" s="370"/>
      <c r="ET1655" s="370"/>
    </row>
    <row r="1656" spans="1:189" s="78" customFormat="1" ht="21.75" customHeight="1" thickBot="1">
      <c r="A1656" s="339" t="s">
        <v>57</v>
      </c>
      <c r="B1656" s="700" t="s">
        <v>384</v>
      </c>
      <c r="C1656" s="385" t="s">
        <v>424</v>
      </c>
      <c r="D1656" s="268" t="s">
        <v>434</v>
      </c>
      <c r="E1656" s="274"/>
      <c r="F1656" s="274"/>
      <c r="G1656" s="15" t="s">
        <v>463</v>
      </c>
      <c r="H1656" s="274"/>
      <c r="I1656" s="504">
        <f t="shared" si="157"/>
        <v>0</v>
      </c>
      <c r="J1656" s="274"/>
      <c r="K1656" s="370"/>
      <c r="L1656" s="279">
        <v>45188</v>
      </c>
      <c r="M1656" s="279">
        <v>45243</v>
      </c>
      <c r="N1656" s="274"/>
      <c r="O1656" s="370"/>
      <c r="P1656" s="370"/>
      <c r="Q1656" s="370"/>
      <c r="R1656" s="370"/>
      <c r="S1656" s="370"/>
      <c r="T1656" s="370"/>
      <c r="U1656" s="370"/>
      <c r="V1656" s="370"/>
      <c r="W1656" s="370"/>
      <c r="X1656" s="370"/>
      <c r="Y1656" s="370"/>
      <c r="Z1656" s="370"/>
      <c r="AA1656" s="370"/>
      <c r="AB1656" s="370"/>
      <c r="AC1656" s="370"/>
      <c r="AD1656" s="370"/>
      <c r="AE1656" s="370"/>
      <c r="AF1656" s="370"/>
      <c r="AG1656" s="370"/>
      <c r="AH1656" s="370"/>
      <c r="AI1656" s="370"/>
      <c r="AJ1656" s="370"/>
      <c r="AK1656" s="370"/>
      <c r="AL1656" s="370"/>
      <c r="AM1656" s="370"/>
      <c r="AN1656" s="370"/>
      <c r="AO1656" s="370"/>
      <c r="AP1656" s="370"/>
      <c r="AQ1656" s="370"/>
      <c r="AR1656" s="370"/>
      <c r="AS1656" s="370"/>
      <c r="AT1656" s="370"/>
      <c r="AU1656" s="370"/>
      <c r="AV1656" s="370"/>
      <c r="AW1656" s="370"/>
      <c r="AX1656" s="370"/>
      <c r="AY1656" s="370"/>
      <c r="AZ1656" s="370"/>
      <c r="BA1656" s="370"/>
      <c r="BB1656" s="370"/>
      <c r="BC1656" s="370"/>
      <c r="BD1656" s="370"/>
      <c r="BE1656" s="370"/>
      <c r="BF1656" s="370"/>
      <c r="BG1656" s="370"/>
      <c r="BH1656" s="370"/>
      <c r="BI1656" s="370"/>
      <c r="BJ1656" s="370"/>
      <c r="BK1656" s="370"/>
      <c r="BL1656" s="370"/>
      <c r="BM1656" s="370"/>
      <c r="BN1656" s="370"/>
      <c r="BO1656" s="370"/>
      <c r="BP1656" s="370"/>
      <c r="BQ1656" s="370"/>
      <c r="BR1656" s="370"/>
      <c r="BS1656" s="370"/>
      <c r="BT1656" s="370"/>
      <c r="BU1656" s="370"/>
      <c r="BV1656" s="370"/>
      <c r="BW1656" s="370"/>
      <c r="BX1656" s="370"/>
      <c r="BY1656" s="370"/>
      <c r="BZ1656" s="370"/>
      <c r="CA1656" s="370"/>
      <c r="CB1656" s="370"/>
      <c r="CC1656" s="370"/>
      <c r="CD1656" s="370"/>
      <c r="CE1656" s="370"/>
      <c r="CF1656" s="370"/>
      <c r="CG1656" s="370"/>
      <c r="CH1656" s="370"/>
      <c r="CI1656" s="370"/>
      <c r="CJ1656" s="370"/>
      <c r="CK1656" s="370"/>
      <c r="CL1656" s="370"/>
      <c r="CM1656" s="370"/>
      <c r="CN1656" s="370"/>
      <c r="CO1656" s="370"/>
      <c r="CP1656" s="370"/>
      <c r="CQ1656" s="370"/>
      <c r="CR1656" s="370"/>
      <c r="CS1656" s="370"/>
      <c r="CT1656" s="370"/>
      <c r="CU1656" s="370"/>
      <c r="CV1656" s="370"/>
      <c r="CW1656" s="370"/>
      <c r="CX1656" s="370"/>
      <c r="CY1656" s="370"/>
      <c r="CZ1656" s="370"/>
      <c r="DA1656" s="370"/>
      <c r="DB1656" s="370"/>
      <c r="DC1656" s="370"/>
      <c r="DD1656" s="370"/>
      <c r="DE1656" s="370"/>
      <c r="DF1656" s="370"/>
      <c r="DG1656" s="370"/>
      <c r="DH1656" s="370"/>
      <c r="DI1656" s="370"/>
      <c r="DJ1656" s="370"/>
      <c r="DK1656" s="370"/>
      <c r="DL1656" s="370"/>
      <c r="DM1656" s="370"/>
      <c r="DN1656" s="370"/>
      <c r="DO1656" s="370"/>
      <c r="DP1656" s="370"/>
      <c r="DQ1656" s="370"/>
      <c r="DR1656" s="370"/>
      <c r="DS1656" s="370"/>
      <c r="DT1656" s="370"/>
      <c r="DU1656" s="370"/>
      <c r="DV1656" s="370"/>
      <c r="DW1656" s="370"/>
      <c r="DX1656" s="370"/>
      <c r="DY1656" s="370"/>
      <c r="DZ1656" s="370"/>
      <c r="EA1656" s="370"/>
      <c r="EB1656" s="370"/>
      <c r="EC1656" s="370"/>
      <c r="ED1656" s="370"/>
      <c r="EE1656" s="370"/>
      <c r="EF1656" s="370"/>
      <c r="EG1656" s="370"/>
      <c r="EH1656" s="370"/>
      <c r="EI1656" s="370"/>
      <c r="EJ1656" s="370"/>
      <c r="EK1656" s="370"/>
      <c r="EL1656" s="370"/>
      <c r="EM1656" s="370"/>
      <c r="EN1656" s="370"/>
      <c r="EO1656" s="370"/>
      <c r="EP1656" s="370"/>
      <c r="EQ1656" s="370"/>
      <c r="ER1656" s="370"/>
      <c r="ES1656" s="370"/>
      <c r="ET1656" s="370"/>
    </row>
    <row r="1657" spans="1:189" s="78" customFormat="1" ht="21.75" customHeight="1" thickBot="1">
      <c r="A1657" s="339" t="s">
        <v>57</v>
      </c>
      <c r="B1657" s="16" t="s">
        <v>344</v>
      </c>
      <c r="C1657" s="385" t="s">
        <v>432</v>
      </c>
      <c r="D1657" s="268" t="s">
        <v>434</v>
      </c>
      <c r="E1657" s="274"/>
      <c r="F1657" s="274"/>
      <c r="G1657" s="15" t="s">
        <v>463</v>
      </c>
      <c r="H1657" s="274"/>
      <c r="I1657" s="504">
        <f t="shared" si="157"/>
        <v>0</v>
      </c>
      <c r="J1657" s="274"/>
      <c r="K1657" s="370"/>
      <c r="L1657" s="279">
        <v>45188</v>
      </c>
      <c r="M1657" s="279">
        <v>45243</v>
      </c>
      <c r="N1657" s="274"/>
      <c r="O1657" s="370"/>
      <c r="P1657" s="370"/>
      <c r="Q1657" s="370"/>
      <c r="R1657" s="370"/>
      <c r="S1657" s="370"/>
      <c r="T1657" s="370"/>
      <c r="U1657" s="370"/>
      <c r="V1657" s="370"/>
      <c r="W1657" s="370"/>
      <c r="X1657" s="370"/>
      <c r="Y1657" s="370"/>
      <c r="Z1657" s="370"/>
      <c r="AA1657" s="370"/>
      <c r="AB1657" s="370"/>
      <c r="AC1657" s="370"/>
      <c r="AD1657" s="370"/>
      <c r="AE1657" s="370"/>
      <c r="AF1657" s="370"/>
      <c r="AG1657" s="370"/>
      <c r="AH1657" s="370"/>
      <c r="AI1657" s="370"/>
      <c r="AJ1657" s="370"/>
      <c r="AK1657" s="370"/>
      <c r="AL1657" s="370"/>
      <c r="AM1657" s="370"/>
      <c r="AN1657" s="370"/>
      <c r="AO1657" s="370"/>
      <c r="AP1657" s="370"/>
      <c r="AQ1657" s="370"/>
      <c r="AR1657" s="370"/>
      <c r="AS1657" s="370"/>
      <c r="AT1657" s="370"/>
      <c r="AU1657" s="370"/>
      <c r="AV1657" s="370"/>
      <c r="AW1657" s="370"/>
      <c r="AX1657" s="370"/>
      <c r="AY1657" s="370"/>
      <c r="AZ1657" s="370"/>
      <c r="BA1657" s="370"/>
      <c r="BB1657" s="370"/>
      <c r="BC1657" s="370"/>
      <c r="BD1657" s="370"/>
      <c r="BE1657" s="370"/>
      <c r="BF1657" s="370"/>
      <c r="BG1657" s="370"/>
      <c r="BH1657" s="370"/>
      <c r="BI1657" s="370"/>
      <c r="BJ1657" s="370"/>
      <c r="BK1657" s="370"/>
      <c r="BL1657" s="370"/>
      <c r="BM1657" s="370"/>
      <c r="BN1657" s="370"/>
      <c r="BO1657" s="370"/>
      <c r="BP1657" s="370"/>
      <c r="BQ1657" s="370"/>
      <c r="BR1657" s="370"/>
      <c r="BS1657" s="370"/>
      <c r="BT1657" s="370"/>
      <c r="BU1657" s="370"/>
      <c r="BV1657" s="370"/>
      <c r="BW1657" s="370"/>
      <c r="BX1657" s="370"/>
      <c r="BY1657" s="370"/>
      <c r="BZ1657" s="370"/>
      <c r="CA1657" s="370"/>
      <c r="CB1657" s="370"/>
      <c r="CC1657" s="370"/>
      <c r="CD1657" s="370"/>
      <c r="CE1657" s="370"/>
      <c r="CF1657" s="370"/>
      <c r="CG1657" s="370"/>
      <c r="CH1657" s="370"/>
      <c r="CI1657" s="370"/>
      <c r="CJ1657" s="370"/>
      <c r="CK1657" s="370"/>
      <c r="CL1657" s="370"/>
      <c r="CM1657" s="370"/>
      <c r="CN1657" s="370"/>
      <c r="CO1657" s="370"/>
      <c r="CP1657" s="370"/>
      <c r="CQ1657" s="370"/>
      <c r="CR1657" s="370"/>
      <c r="CS1657" s="370"/>
      <c r="CT1657" s="370"/>
      <c r="CU1657" s="370"/>
      <c r="CV1657" s="370"/>
      <c r="CW1657" s="370"/>
      <c r="CX1657" s="370"/>
      <c r="CY1657" s="370"/>
      <c r="CZ1657" s="370"/>
      <c r="DA1657" s="370"/>
      <c r="DB1657" s="370"/>
      <c r="DC1657" s="370"/>
      <c r="DD1657" s="370"/>
      <c r="DE1657" s="370"/>
      <c r="DF1657" s="370"/>
      <c r="DG1657" s="370"/>
      <c r="DH1657" s="370"/>
      <c r="DI1657" s="370"/>
      <c r="DJ1657" s="370"/>
      <c r="DK1657" s="370"/>
      <c r="DL1657" s="370"/>
      <c r="DM1657" s="370"/>
      <c r="DN1657" s="370"/>
      <c r="DO1657" s="370"/>
      <c r="DP1657" s="370"/>
      <c r="DQ1657" s="370"/>
      <c r="DR1657" s="370"/>
      <c r="DS1657" s="370"/>
      <c r="DT1657" s="370"/>
      <c r="DU1657" s="370"/>
      <c r="DV1657" s="370"/>
      <c r="DW1657" s="370"/>
      <c r="DX1657" s="370"/>
      <c r="DY1657" s="370"/>
      <c r="DZ1657" s="370"/>
      <c r="EA1657" s="370"/>
      <c r="EB1657" s="370"/>
      <c r="EC1657" s="370"/>
      <c r="ED1657" s="370"/>
      <c r="EE1657" s="370"/>
      <c r="EF1657" s="370"/>
      <c r="EG1657" s="370"/>
      <c r="EH1657" s="370"/>
      <c r="EI1657" s="370"/>
      <c r="EJ1657" s="370"/>
      <c r="EK1657" s="370"/>
      <c r="EL1657" s="370"/>
      <c r="EM1657" s="370"/>
      <c r="EN1657" s="370"/>
      <c r="EO1657" s="370"/>
      <c r="EP1657" s="370"/>
      <c r="EQ1657" s="370"/>
      <c r="ER1657" s="370"/>
      <c r="ES1657" s="370"/>
      <c r="ET1657" s="370"/>
    </row>
    <row r="1658" spans="1:189" s="78" customFormat="1" ht="21.75" customHeight="1" thickBot="1">
      <c r="A1658" s="339" t="s">
        <v>57</v>
      </c>
      <c r="B1658" s="16" t="s">
        <v>353</v>
      </c>
      <c r="C1658" s="385" t="s">
        <v>433</v>
      </c>
      <c r="D1658" s="268" t="s">
        <v>434</v>
      </c>
      <c r="E1658" s="274"/>
      <c r="F1658" s="274"/>
      <c r="G1658" s="15" t="s">
        <v>463</v>
      </c>
      <c r="H1658" s="274"/>
      <c r="I1658" s="504">
        <f t="shared" si="157"/>
        <v>0</v>
      </c>
      <c r="J1658" s="274"/>
      <c r="K1658" s="370"/>
      <c r="L1658" s="279">
        <v>45188</v>
      </c>
      <c r="M1658" s="279">
        <v>45243</v>
      </c>
      <c r="N1658" s="274"/>
      <c r="O1658" s="370"/>
      <c r="P1658" s="370"/>
      <c r="Q1658" s="370"/>
      <c r="R1658" s="370"/>
      <c r="S1658" s="370"/>
      <c r="T1658" s="370"/>
      <c r="U1658" s="370"/>
      <c r="V1658" s="370"/>
      <c r="W1658" s="370"/>
      <c r="X1658" s="370"/>
      <c r="Y1658" s="370"/>
      <c r="Z1658" s="370"/>
      <c r="AA1658" s="370"/>
      <c r="AB1658" s="370"/>
      <c r="AC1658" s="370"/>
      <c r="AD1658" s="370"/>
      <c r="AE1658" s="370"/>
      <c r="AF1658" s="370"/>
      <c r="AG1658" s="370"/>
      <c r="AH1658" s="370"/>
      <c r="AI1658" s="370"/>
      <c r="AJ1658" s="370"/>
      <c r="AK1658" s="370"/>
      <c r="AL1658" s="370"/>
      <c r="AM1658" s="370"/>
      <c r="AN1658" s="370"/>
      <c r="AO1658" s="370"/>
      <c r="AP1658" s="370"/>
      <c r="AQ1658" s="370"/>
      <c r="AR1658" s="370"/>
      <c r="AS1658" s="370"/>
      <c r="AT1658" s="370"/>
      <c r="AU1658" s="370"/>
      <c r="AV1658" s="370"/>
      <c r="AW1658" s="370"/>
      <c r="AX1658" s="370"/>
      <c r="AY1658" s="370"/>
      <c r="AZ1658" s="370"/>
      <c r="BA1658" s="370"/>
      <c r="BB1658" s="370"/>
      <c r="BC1658" s="370"/>
      <c r="BD1658" s="370"/>
      <c r="BE1658" s="370"/>
      <c r="BF1658" s="370"/>
      <c r="BG1658" s="370"/>
      <c r="BH1658" s="370"/>
      <c r="BI1658" s="370"/>
      <c r="BJ1658" s="370"/>
      <c r="BK1658" s="370"/>
      <c r="BL1658" s="370"/>
      <c r="BM1658" s="370"/>
      <c r="BN1658" s="370"/>
      <c r="BO1658" s="370"/>
      <c r="BP1658" s="370"/>
      <c r="BQ1658" s="370"/>
      <c r="BR1658" s="370"/>
      <c r="BS1658" s="370"/>
      <c r="BT1658" s="370"/>
      <c r="BU1658" s="370"/>
      <c r="BV1658" s="370"/>
      <c r="BW1658" s="370"/>
      <c r="BX1658" s="370"/>
      <c r="BY1658" s="370"/>
      <c r="BZ1658" s="370"/>
      <c r="CA1658" s="370"/>
      <c r="CB1658" s="370"/>
      <c r="CC1658" s="370"/>
      <c r="CD1658" s="370"/>
      <c r="CE1658" s="370"/>
      <c r="CF1658" s="370"/>
      <c r="CG1658" s="370"/>
      <c r="CH1658" s="370"/>
      <c r="CI1658" s="370"/>
      <c r="CJ1658" s="370"/>
      <c r="CK1658" s="370"/>
      <c r="CL1658" s="370"/>
      <c r="CM1658" s="370"/>
      <c r="CN1658" s="370"/>
      <c r="CO1658" s="370"/>
      <c r="CP1658" s="370"/>
      <c r="CQ1658" s="370"/>
      <c r="CR1658" s="370"/>
      <c r="CS1658" s="370"/>
      <c r="CT1658" s="370"/>
      <c r="CU1658" s="370"/>
      <c r="CV1658" s="370"/>
      <c r="CW1658" s="370"/>
      <c r="CX1658" s="370"/>
      <c r="CY1658" s="370"/>
      <c r="CZ1658" s="370"/>
      <c r="DA1658" s="370"/>
      <c r="DB1658" s="370"/>
      <c r="DC1658" s="370"/>
      <c r="DD1658" s="370"/>
      <c r="DE1658" s="370"/>
      <c r="DF1658" s="370"/>
      <c r="DG1658" s="370"/>
      <c r="DH1658" s="370"/>
      <c r="DI1658" s="370"/>
      <c r="DJ1658" s="370"/>
      <c r="DK1658" s="370"/>
      <c r="DL1658" s="370"/>
      <c r="DM1658" s="370"/>
      <c r="DN1658" s="370"/>
      <c r="DO1658" s="370"/>
      <c r="DP1658" s="370"/>
      <c r="DQ1658" s="370"/>
      <c r="DR1658" s="370"/>
      <c r="DS1658" s="370"/>
      <c r="DT1658" s="370"/>
      <c r="DU1658" s="370"/>
      <c r="DV1658" s="370"/>
      <c r="DW1658" s="370"/>
      <c r="DX1658" s="370"/>
      <c r="DY1658" s="370"/>
      <c r="DZ1658" s="370"/>
      <c r="EA1658" s="370"/>
      <c r="EB1658" s="370"/>
      <c r="EC1658" s="370"/>
      <c r="ED1658" s="370"/>
      <c r="EE1658" s="370"/>
      <c r="EF1658" s="370"/>
      <c r="EG1658" s="370"/>
      <c r="EH1658" s="370"/>
      <c r="EI1658" s="370"/>
      <c r="EJ1658" s="370"/>
      <c r="EK1658" s="370"/>
      <c r="EL1658" s="370"/>
      <c r="EM1658" s="370"/>
      <c r="EN1658" s="370"/>
      <c r="EO1658" s="370"/>
      <c r="EP1658" s="370"/>
      <c r="EQ1658" s="370"/>
      <c r="ER1658" s="370"/>
      <c r="ES1658" s="370"/>
      <c r="ET1658" s="370"/>
    </row>
    <row r="1659" spans="1:189" s="78" customFormat="1" ht="21.75" customHeight="1" thickBot="1">
      <c r="A1659" s="339" t="s">
        <v>57</v>
      </c>
      <c r="B1659" s="16" t="s">
        <v>328</v>
      </c>
      <c r="C1659" s="385" t="s">
        <v>425</v>
      </c>
      <c r="D1659" s="268" t="s">
        <v>434</v>
      </c>
      <c r="E1659" s="274"/>
      <c r="F1659" s="274"/>
      <c r="G1659" s="15" t="s">
        <v>463</v>
      </c>
      <c r="H1659" s="274">
        <v>200</v>
      </c>
      <c r="I1659" s="504">
        <f t="shared" si="157"/>
        <v>200</v>
      </c>
      <c r="J1659" s="274"/>
      <c r="K1659" s="370"/>
      <c r="L1659" s="279">
        <v>45188</v>
      </c>
      <c r="M1659" s="279">
        <v>45243</v>
      </c>
      <c r="N1659" s="274" t="s">
        <v>466</v>
      </c>
      <c r="O1659" s="370"/>
      <c r="P1659" s="370"/>
      <c r="Q1659" s="370"/>
      <c r="R1659" s="370"/>
      <c r="S1659" s="370"/>
      <c r="T1659" s="370"/>
      <c r="U1659" s="370"/>
      <c r="V1659" s="370"/>
      <c r="W1659" s="370"/>
      <c r="X1659" s="370"/>
      <c r="Y1659" s="370"/>
      <c r="Z1659" s="370"/>
      <c r="AA1659" s="370"/>
      <c r="AB1659" s="370"/>
      <c r="AC1659" s="370"/>
      <c r="AD1659" s="370"/>
      <c r="AE1659" s="370"/>
      <c r="AF1659" s="370"/>
      <c r="AG1659" s="370"/>
      <c r="AH1659" s="370"/>
      <c r="AI1659" s="370"/>
      <c r="AJ1659" s="370"/>
      <c r="AK1659" s="370"/>
      <c r="AL1659" s="370"/>
      <c r="AM1659" s="370"/>
      <c r="AN1659" s="370"/>
      <c r="AO1659" s="370"/>
      <c r="AP1659" s="370"/>
      <c r="AQ1659" s="370"/>
      <c r="AR1659" s="370"/>
      <c r="AS1659" s="370"/>
      <c r="AT1659" s="370"/>
      <c r="AU1659" s="370"/>
      <c r="AV1659" s="370"/>
      <c r="AW1659" s="370"/>
      <c r="AX1659" s="370"/>
      <c r="AY1659" s="370"/>
      <c r="AZ1659" s="370"/>
      <c r="BA1659" s="370"/>
      <c r="BB1659" s="370"/>
      <c r="BC1659" s="370"/>
      <c r="BD1659" s="370"/>
      <c r="BE1659" s="370"/>
      <c r="BF1659" s="370"/>
      <c r="BG1659" s="370"/>
      <c r="BH1659" s="370"/>
      <c r="BI1659" s="370"/>
      <c r="BJ1659" s="370"/>
      <c r="BK1659" s="370"/>
      <c r="BL1659" s="370"/>
      <c r="BM1659" s="370"/>
      <c r="BN1659" s="370"/>
      <c r="BO1659" s="370"/>
      <c r="BP1659" s="370"/>
      <c r="BQ1659" s="370"/>
      <c r="BR1659" s="370"/>
      <c r="BS1659" s="370"/>
      <c r="BT1659" s="370"/>
      <c r="BU1659" s="370"/>
      <c r="BV1659" s="370"/>
      <c r="BW1659" s="370"/>
      <c r="BX1659" s="370"/>
      <c r="BY1659" s="370"/>
      <c r="BZ1659" s="370"/>
      <c r="CA1659" s="370"/>
      <c r="CB1659" s="370"/>
      <c r="CC1659" s="370"/>
      <c r="CD1659" s="370"/>
      <c r="CE1659" s="370"/>
      <c r="CF1659" s="370"/>
      <c r="CG1659" s="370"/>
      <c r="CH1659" s="370"/>
      <c r="CI1659" s="370"/>
      <c r="CJ1659" s="370"/>
      <c r="CK1659" s="370"/>
      <c r="CL1659" s="370"/>
      <c r="CM1659" s="370"/>
      <c r="CN1659" s="370"/>
      <c r="CO1659" s="370"/>
      <c r="CP1659" s="370"/>
      <c r="CQ1659" s="370"/>
      <c r="CR1659" s="370"/>
      <c r="CS1659" s="370"/>
      <c r="CT1659" s="370"/>
      <c r="CU1659" s="370"/>
      <c r="CV1659" s="370"/>
      <c r="CW1659" s="370"/>
      <c r="CX1659" s="370"/>
      <c r="CY1659" s="370"/>
      <c r="CZ1659" s="370"/>
      <c r="DA1659" s="370"/>
      <c r="DB1659" s="370"/>
      <c r="DC1659" s="370"/>
      <c r="DD1659" s="370"/>
      <c r="DE1659" s="370"/>
      <c r="DF1659" s="370"/>
      <c r="DG1659" s="370"/>
      <c r="DH1659" s="370"/>
      <c r="DI1659" s="370"/>
      <c r="DJ1659" s="370"/>
      <c r="DK1659" s="370"/>
      <c r="DL1659" s="370"/>
      <c r="DM1659" s="370"/>
      <c r="DN1659" s="370"/>
      <c r="DO1659" s="370"/>
      <c r="DP1659" s="370"/>
      <c r="DQ1659" s="370"/>
      <c r="DR1659" s="370"/>
      <c r="DS1659" s="370"/>
      <c r="DT1659" s="370"/>
      <c r="DU1659" s="370"/>
      <c r="DV1659" s="370"/>
      <c r="DW1659" s="370"/>
      <c r="DX1659" s="370"/>
      <c r="DY1659" s="370"/>
      <c r="DZ1659" s="370"/>
      <c r="EA1659" s="370"/>
      <c r="EB1659" s="370"/>
      <c r="EC1659" s="370"/>
      <c r="ED1659" s="370"/>
      <c r="EE1659" s="370"/>
      <c r="EF1659" s="370"/>
      <c r="EG1659" s="370"/>
      <c r="EH1659" s="370"/>
      <c r="EI1659" s="370"/>
      <c r="EJ1659" s="370"/>
      <c r="EK1659" s="370"/>
      <c r="EL1659" s="370"/>
      <c r="EM1659" s="370"/>
      <c r="EN1659" s="370"/>
      <c r="EO1659" s="370"/>
      <c r="EP1659" s="370"/>
      <c r="EQ1659" s="370"/>
      <c r="ER1659" s="370"/>
      <c r="ES1659" s="370"/>
      <c r="ET1659" s="370"/>
      <c r="GA1659" s="78">
        <v>100</v>
      </c>
      <c r="GB1659" s="78">
        <v>100</v>
      </c>
    </row>
    <row r="1660" spans="1:189" s="78" customFormat="1" ht="21.75" customHeight="1" thickBot="1">
      <c r="A1660" s="339" t="s">
        <v>57</v>
      </c>
      <c r="B1660" s="16" t="s">
        <v>345</v>
      </c>
      <c r="C1660" s="385" t="s">
        <v>426</v>
      </c>
      <c r="D1660" s="268" t="s">
        <v>434</v>
      </c>
      <c r="E1660" s="274"/>
      <c r="F1660" s="274"/>
      <c r="G1660" s="15" t="s">
        <v>463</v>
      </c>
      <c r="H1660" s="274"/>
      <c r="I1660" s="504">
        <f t="shared" si="157"/>
        <v>0</v>
      </c>
      <c r="J1660" s="274"/>
      <c r="K1660" s="370"/>
      <c r="L1660" s="279">
        <v>45188</v>
      </c>
      <c r="M1660" s="279">
        <v>45243</v>
      </c>
      <c r="N1660" s="274"/>
      <c r="O1660" s="370"/>
      <c r="P1660" s="370"/>
      <c r="Q1660" s="370"/>
      <c r="R1660" s="370"/>
      <c r="S1660" s="370"/>
      <c r="T1660" s="370"/>
      <c r="U1660" s="370"/>
      <c r="V1660" s="370"/>
      <c r="W1660" s="370"/>
      <c r="X1660" s="370"/>
      <c r="Y1660" s="370"/>
      <c r="Z1660" s="370"/>
      <c r="AA1660" s="370"/>
      <c r="AB1660" s="370"/>
      <c r="AC1660" s="370"/>
      <c r="AD1660" s="370"/>
      <c r="AE1660" s="370"/>
      <c r="AF1660" s="370"/>
      <c r="AG1660" s="370"/>
      <c r="AH1660" s="370"/>
      <c r="AI1660" s="370"/>
      <c r="AJ1660" s="370"/>
      <c r="AK1660" s="370"/>
      <c r="AL1660" s="370"/>
      <c r="AM1660" s="370"/>
      <c r="AN1660" s="370"/>
      <c r="AO1660" s="370"/>
      <c r="AP1660" s="370"/>
      <c r="AQ1660" s="370"/>
      <c r="AR1660" s="370"/>
      <c r="AS1660" s="370"/>
      <c r="AT1660" s="370"/>
      <c r="AU1660" s="370"/>
      <c r="AV1660" s="370"/>
      <c r="AW1660" s="370"/>
      <c r="AX1660" s="370"/>
      <c r="AY1660" s="370"/>
      <c r="AZ1660" s="370"/>
      <c r="BA1660" s="370"/>
      <c r="BB1660" s="370"/>
      <c r="BC1660" s="370"/>
      <c r="BD1660" s="370"/>
      <c r="BE1660" s="370"/>
      <c r="BF1660" s="370"/>
      <c r="BG1660" s="370"/>
      <c r="BH1660" s="370"/>
      <c r="BI1660" s="370"/>
      <c r="BJ1660" s="370"/>
      <c r="BK1660" s="370"/>
      <c r="BL1660" s="370"/>
      <c r="BM1660" s="370"/>
      <c r="BN1660" s="370"/>
      <c r="BO1660" s="370"/>
      <c r="BP1660" s="370"/>
      <c r="BQ1660" s="370"/>
      <c r="BR1660" s="370"/>
      <c r="BS1660" s="370"/>
      <c r="BT1660" s="370"/>
      <c r="BU1660" s="370"/>
      <c r="BV1660" s="370"/>
      <c r="BW1660" s="370"/>
      <c r="BX1660" s="370"/>
      <c r="BY1660" s="370"/>
      <c r="BZ1660" s="370"/>
      <c r="CA1660" s="370"/>
      <c r="CB1660" s="370"/>
      <c r="CC1660" s="370"/>
      <c r="CD1660" s="370"/>
      <c r="CE1660" s="370"/>
      <c r="CF1660" s="370"/>
      <c r="CG1660" s="370"/>
      <c r="CH1660" s="370"/>
      <c r="CI1660" s="370"/>
      <c r="CJ1660" s="370"/>
      <c r="CK1660" s="370"/>
      <c r="CL1660" s="370"/>
      <c r="CM1660" s="370"/>
      <c r="CN1660" s="370"/>
      <c r="CO1660" s="370"/>
      <c r="CP1660" s="370"/>
      <c r="CQ1660" s="370"/>
      <c r="CR1660" s="370"/>
      <c r="CS1660" s="370"/>
      <c r="CT1660" s="370"/>
      <c r="CU1660" s="370"/>
      <c r="CV1660" s="370"/>
      <c r="CW1660" s="370"/>
      <c r="CX1660" s="370"/>
      <c r="CY1660" s="370"/>
      <c r="CZ1660" s="370"/>
      <c r="DA1660" s="370"/>
      <c r="DB1660" s="370"/>
      <c r="DC1660" s="370"/>
      <c r="DD1660" s="370"/>
      <c r="DE1660" s="370"/>
      <c r="DF1660" s="370"/>
      <c r="DG1660" s="370"/>
      <c r="DH1660" s="370"/>
      <c r="DI1660" s="370"/>
      <c r="DJ1660" s="370"/>
      <c r="DK1660" s="370"/>
      <c r="DL1660" s="370"/>
      <c r="DM1660" s="370"/>
      <c r="DN1660" s="370"/>
      <c r="DO1660" s="370"/>
      <c r="DP1660" s="370"/>
      <c r="DQ1660" s="370"/>
      <c r="DR1660" s="370"/>
      <c r="DS1660" s="370"/>
      <c r="DT1660" s="370"/>
      <c r="DU1660" s="370"/>
      <c r="DV1660" s="370"/>
      <c r="DW1660" s="370"/>
      <c r="DX1660" s="370"/>
      <c r="DY1660" s="370"/>
      <c r="DZ1660" s="370"/>
      <c r="EA1660" s="370"/>
      <c r="EB1660" s="370"/>
      <c r="EC1660" s="370"/>
      <c r="ED1660" s="370"/>
      <c r="EE1660" s="370"/>
      <c r="EF1660" s="370"/>
      <c r="EG1660" s="370"/>
      <c r="EH1660" s="370"/>
      <c r="EI1660" s="370"/>
      <c r="EJ1660" s="370"/>
      <c r="EK1660" s="370"/>
      <c r="EL1660" s="370"/>
      <c r="EM1660" s="370"/>
      <c r="EN1660" s="370"/>
      <c r="EO1660" s="370"/>
      <c r="EP1660" s="370"/>
      <c r="EQ1660" s="370"/>
      <c r="ER1660" s="370"/>
      <c r="ES1660" s="370"/>
      <c r="ET1660" s="370"/>
    </row>
    <row r="1661" spans="1:189" s="78" customFormat="1" ht="21.75" customHeight="1" thickBot="1">
      <c r="A1661" s="339" t="s">
        <v>57</v>
      </c>
      <c r="B1661" s="16" t="s">
        <v>356</v>
      </c>
      <c r="C1661" s="385" t="s">
        <v>427</v>
      </c>
      <c r="D1661" s="268" t="s">
        <v>434</v>
      </c>
      <c r="E1661" s="274"/>
      <c r="F1661" s="274"/>
      <c r="G1661" s="15" t="s">
        <v>463</v>
      </c>
      <c r="H1661" s="274">
        <v>100</v>
      </c>
      <c r="I1661" s="504">
        <f t="shared" si="157"/>
        <v>40</v>
      </c>
      <c r="J1661" s="274"/>
      <c r="K1661" s="370"/>
      <c r="L1661" s="279">
        <v>45188</v>
      </c>
      <c r="M1661" s="279">
        <v>45243</v>
      </c>
      <c r="N1661" s="274">
        <v>100</v>
      </c>
      <c r="O1661" s="370"/>
      <c r="P1661" s="370"/>
      <c r="Q1661" s="370"/>
      <c r="R1661" s="370"/>
      <c r="S1661" s="370"/>
      <c r="T1661" s="370"/>
      <c r="U1661" s="370"/>
      <c r="V1661" s="370"/>
      <c r="W1661" s="370"/>
      <c r="X1661" s="370"/>
      <c r="Y1661" s="370"/>
      <c r="Z1661" s="370"/>
      <c r="AA1661" s="370"/>
      <c r="AB1661" s="370"/>
      <c r="AC1661" s="370"/>
      <c r="AD1661" s="370"/>
      <c r="AE1661" s="370"/>
      <c r="AF1661" s="370"/>
      <c r="AG1661" s="370"/>
      <c r="AH1661" s="370"/>
      <c r="AI1661" s="370"/>
      <c r="AJ1661" s="370"/>
      <c r="AK1661" s="370"/>
      <c r="AL1661" s="370"/>
      <c r="AM1661" s="370"/>
      <c r="AN1661" s="370"/>
      <c r="AO1661" s="370"/>
      <c r="AP1661" s="370"/>
      <c r="AQ1661" s="370"/>
      <c r="AR1661" s="370"/>
      <c r="AS1661" s="370"/>
      <c r="AT1661" s="370"/>
      <c r="AU1661" s="370"/>
      <c r="AV1661" s="370"/>
      <c r="AW1661" s="370"/>
      <c r="AX1661" s="370"/>
      <c r="AY1661" s="370"/>
      <c r="AZ1661" s="370"/>
      <c r="BA1661" s="370"/>
      <c r="BB1661" s="370"/>
      <c r="BC1661" s="370"/>
      <c r="BD1661" s="370"/>
      <c r="BE1661" s="370"/>
      <c r="BF1661" s="370"/>
      <c r="BG1661" s="370"/>
      <c r="BH1661" s="370"/>
      <c r="BI1661" s="370"/>
      <c r="BJ1661" s="370"/>
      <c r="BK1661" s="370"/>
      <c r="BL1661" s="370"/>
      <c r="BM1661" s="370"/>
      <c r="BN1661" s="370"/>
      <c r="BO1661" s="370"/>
      <c r="BP1661" s="370"/>
      <c r="BQ1661" s="370"/>
      <c r="BR1661" s="370"/>
      <c r="BS1661" s="370"/>
      <c r="BT1661" s="370"/>
      <c r="BU1661" s="370"/>
      <c r="BV1661" s="370"/>
      <c r="BW1661" s="370"/>
      <c r="BX1661" s="370"/>
      <c r="BY1661" s="370"/>
      <c r="BZ1661" s="370"/>
      <c r="CA1661" s="370"/>
      <c r="CB1661" s="370"/>
      <c r="CC1661" s="370"/>
      <c r="CD1661" s="370"/>
      <c r="CE1661" s="370"/>
      <c r="CF1661" s="370"/>
      <c r="CG1661" s="370"/>
      <c r="CH1661" s="370"/>
      <c r="CI1661" s="370"/>
      <c r="CJ1661" s="370"/>
      <c r="CK1661" s="370"/>
      <c r="CL1661" s="370"/>
      <c r="CM1661" s="370"/>
      <c r="CN1661" s="370"/>
      <c r="CO1661" s="370"/>
      <c r="CP1661" s="370"/>
      <c r="CQ1661" s="370"/>
      <c r="CR1661" s="370"/>
      <c r="CS1661" s="370"/>
      <c r="CT1661" s="370"/>
      <c r="CU1661" s="370"/>
      <c r="CV1661" s="370"/>
      <c r="CW1661" s="370"/>
      <c r="CX1661" s="370"/>
      <c r="CY1661" s="370"/>
      <c r="CZ1661" s="370"/>
      <c r="DA1661" s="370"/>
      <c r="DB1661" s="370"/>
      <c r="DC1661" s="370"/>
      <c r="DD1661" s="370"/>
      <c r="DE1661" s="370"/>
      <c r="DF1661" s="370"/>
      <c r="DG1661" s="370"/>
      <c r="DH1661" s="370"/>
      <c r="DI1661" s="370"/>
      <c r="DJ1661" s="370"/>
      <c r="DK1661" s="370"/>
      <c r="DL1661" s="370"/>
      <c r="DM1661" s="370"/>
      <c r="DN1661" s="370"/>
      <c r="DO1661" s="370"/>
      <c r="DP1661" s="370"/>
      <c r="DQ1661" s="370"/>
      <c r="DR1661" s="370"/>
      <c r="DS1661" s="370"/>
      <c r="DT1661" s="370"/>
      <c r="DU1661" s="370"/>
      <c r="DV1661" s="370"/>
      <c r="DW1661" s="370"/>
      <c r="DX1661" s="370"/>
      <c r="DY1661" s="370"/>
      <c r="DZ1661" s="370"/>
      <c r="EA1661" s="370"/>
      <c r="EB1661" s="370"/>
      <c r="EC1661" s="370"/>
      <c r="ED1661" s="370"/>
      <c r="EE1661" s="370"/>
      <c r="EF1661" s="370"/>
      <c r="EG1661" s="370"/>
      <c r="EH1661" s="370"/>
      <c r="EI1661" s="370"/>
      <c r="EJ1661" s="370"/>
      <c r="EK1661" s="370"/>
      <c r="EL1661" s="370"/>
      <c r="EM1661" s="370"/>
      <c r="EN1661" s="370"/>
      <c r="EO1661" s="370"/>
      <c r="EP1661" s="370"/>
      <c r="EQ1661" s="370"/>
      <c r="ER1661" s="370"/>
      <c r="ES1661" s="370"/>
      <c r="ET1661" s="370"/>
      <c r="GB1661" s="78">
        <v>40</v>
      </c>
      <c r="GG1661" s="78">
        <v>60</v>
      </c>
    </row>
    <row r="1662" spans="1:189" s="78" customFormat="1" ht="21.75" customHeight="1">
      <c r="A1662" s="339" t="s">
        <v>57</v>
      </c>
      <c r="B1662" s="700" t="s">
        <v>382</v>
      </c>
      <c r="C1662" s="385" t="s">
        <v>428</v>
      </c>
      <c r="D1662" s="268" t="s">
        <v>434</v>
      </c>
      <c r="E1662" s="274"/>
      <c r="F1662" s="274"/>
      <c r="G1662" s="15" t="s">
        <v>463</v>
      </c>
      <c r="H1662" s="274"/>
      <c r="I1662" s="504">
        <f t="shared" si="157"/>
        <v>0</v>
      </c>
      <c r="J1662" s="274"/>
      <c r="K1662" s="370"/>
      <c r="L1662" s="279">
        <v>45188</v>
      </c>
      <c r="M1662" s="279">
        <v>45243</v>
      </c>
      <c r="N1662" s="274"/>
      <c r="O1662" s="370"/>
      <c r="P1662" s="370"/>
      <c r="Q1662" s="370"/>
      <c r="R1662" s="370"/>
      <c r="S1662" s="370"/>
      <c r="T1662" s="370"/>
      <c r="U1662" s="370"/>
      <c r="V1662" s="370"/>
      <c r="W1662" s="370"/>
      <c r="X1662" s="370"/>
      <c r="Y1662" s="370"/>
      <c r="Z1662" s="370"/>
      <c r="AA1662" s="370"/>
      <c r="AB1662" s="370"/>
      <c r="AC1662" s="370"/>
      <c r="AD1662" s="370"/>
      <c r="AE1662" s="370"/>
      <c r="AF1662" s="370"/>
      <c r="AG1662" s="370"/>
      <c r="AH1662" s="370"/>
      <c r="AI1662" s="370"/>
      <c r="AJ1662" s="370"/>
      <c r="AK1662" s="370"/>
      <c r="AL1662" s="370"/>
      <c r="AM1662" s="370"/>
      <c r="AN1662" s="370"/>
      <c r="AO1662" s="370"/>
      <c r="AP1662" s="370"/>
      <c r="AQ1662" s="370"/>
      <c r="AR1662" s="370"/>
      <c r="AS1662" s="370"/>
      <c r="AT1662" s="370"/>
      <c r="AU1662" s="370"/>
      <c r="AV1662" s="370"/>
      <c r="AW1662" s="370"/>
      <c r="AX1662" s="370"/>
      <c r="AY1662" s="370"/>
      <c r="AZ1662" s="370"/>
      <c r="BA1662" s="370"/>
      <c r="BB1662" s="370"/>
      <c r="BC1662" s="370"/>
      <c r="BD1662" s="370"/>
      <c r="BE1662" s="370"/>
      <c r="BF1662" s="370"/>
      <c r="BG1662" s="370"/>
      <c r="BH1662" s="370"/>
      <c r="BI1662" s="370"/>
      <c r="BJ1662" s="370"/>
      <c r="BK1662" s="370"/>
      <c r="BL1662" s="370"/>
      <c r="BM1662" s="370"/>
      <c r="BN1662" s="370"/>
      <c r="BO1662" s="370"/>
      <c r="BP1662" s="370"/>
      <c r="BQ1662" s="370"/>
      <c r="BR1662" s="370"/>
      <c r="BS1662" s="370"/>
      <c r="BT1662" s="370"/>
      <c r="BU1662" s="370"/>
      <c r="BV1662" s="370"/>
      <c r="BW1662" s="370"/>
      <c r="BX1662" s="370"/>
      <c r="BY1662" s="370"/>
      <c r="BZ1662" s="370"/>
      <c r="CA1662" s="370"/>
      <c r="CB1662" s="370"/>
      <c r="CC1662" s="370"/>
      <c r="CD1662" s="370"/>
      <c r="CE1662" s="370"/>
      <c r="CF1662" s="370"/>
      <c r="CG1662" s="370"/>
      <c r="CH1662" s="370"/>
      <c r="CI1662" s="370"/>
      <c r="CJ1662" s="370"/>
      <c r="CK1662" s="370"/>
      <c r="CL1662" s="370"/>
      <c r="CM1662" s="370"/>
      <c r="CN1662" s="370"/>
      <c r="CO1662" s="370"/>
      <c r="CP1662" s="370"/>
      <c r="CQ1662" s="370"/>
      <c r="CR1662" s="370"/>
      <c r="CS1662" s="370"/>
      <c r="CT1662" s="370"/>
      <c r="CU1662" s="370"/>
      <c r="CV1662" s="370"/>
      <c r="CW1662" s="370"/>
      <c r="CX1662" s="370"/>
      <c r="CY1662" s="370"/>
      <c r="CZ1662" s="370"/>
      <c r="DA1662" s="370"/>
      <c r="DB1662" s="370"/>
      <c r="DC1662" s="370"/>
      <c r="DD1662" s="370"/>
      <c r="DE1662" s="370"/>
      <c r="DF1662" s="370"/>
      <c r="DG1662" s="370"/>
      <c r="DH1662" s="370"/>
      <c r="DI1662" s="370"/>
      <c r="DJ1662" s="370"/>
      <c r="DK1662" s="370"/>
      <c r="DL1662" s="370"/>
      <c r="DM1662" s="370"/>
      <c r="DN1662" s="370"/>
      <c r="DO1662" s="370"/>
      <c r="DP1662" s="370"/>
      <c r="DQ1662" s="370"/>
      <c r="DR1662" s="370"/>
      <c r="DS1662" s="370"/>
      <c r="DT1662" s="370"/>
      <c r="DU1662" s="370"/>
      <c r="DV1662" s="370"/>
      <c r="DW1662" s="370"/>
      <c r="DX1662" s="370"/>
      <c r="DY1662" s="370"/>
      <c r="DZ1662" s="370"/>
      <c r="EA1662" s="370"/>
      <c r="EB1662" s="370"/>
      <c r="EC1662" s="370"/>
      <c r="ED1662" s="370"/>
      <c r="EE1662" s="370"/>
      <c r="EF1662" s="370"/>
      <c r="EG1662" s="370"/>
      <c r="EH1662" s="370"/>
      <c r="EI1662" s="370"/>
      <c r="EJ1662" s="370"/>
      <c r="EK1662" s="370"/>
      <c r="EL1662" s="370"/>
      <c r="EM1662" s="370"/>
      <c r="EN1662" s="370"/>
      <c r="EO1662" s="370"/>
      <c r="EP1662" s="370"/>
      <c r="EQ1662" s="370"/>
      <c r="ER1662" s="370"/>
      <c r="ES1662" s="370"/>
      <c r="ET1662" s="370"/>
    </row>
    <row r="1663" spans="1:189" s="78" customFormat="1" ht="21.75" customHeight="1" thickBot="1">
      <c r="A1663" s="339" t="s">
        <v>57</v>
      </c>
      <c r="B1663" s="274"/>
      <c r="C1663" s="274"/>
      <c r="D1663" s="274"/>
      <c r="E1663" s="274"/>
      <c r="F1663" s="274"/>
      <c r="G1663" s="274"/>
      <c r="H1663" s="772">
        <f>SUM(H1648:H1662)</f>
        <v>6000</v>
      </c>
      <c r="I1663" s="772">
        <f>SUM(I1648:I1662)</f>
        <v>5940</v>
      </c>
      <c r="J1663" s="274"/>
      <c r="K1663" s="370"/>
      <c r="L1663" s="274"/>
      <c r="M1663" s="274"/>
      <c r="N1663" s="274"/>
      <c r="O1663" s="370"/>
      <c r="P1663" s="370"/>
      <c r="Q1663" s="370"/>
      <c r="R1663" s="370"/>
      <c r="S1663" s="370"/>
      <c r="T1663" s="370"/>
      <c r="U1663" s="370"/>
      <c r="V1663" s="370"/>
      <c r="W1663" s="370"/>
      <c r="X1663" s="370"/>
      <c r="Y1663" s="370"/>
      <c r="Z1663" s="370"/>
      <c r="AA1663" s="370"/>
      <c r="AB1663" s="370"/>
      <c r="AC1663" s="370"/>
      <c r="AD1663" s="370"/>
      <c r="AE1663" s="370"/>
      <c r="AF1663" s="370"/>
      <c r="AG1663" s="370"/>
      <c r="AH1663" s="370"/>
      <c r="AI1663" s="370"/>
      <c r="AJ1663" s="370"/>
      <c r="AK1663" s="370"/>
      <c r="AL1663" s="370"/>
      <c r="AM1663" s="370"/>
      <c r="AN1663" s="370"/>
      <c r="AO1663" s="370"/>
      <c r="AP1663" s="370"/>
      <c r="AQ1663" s="370"/>
      <c r="AR1663" s="370"/>
      <c r="AS1663" s="370"/>
      <c r="AT1663" s="370"/>
      <c r="AU1663" s="370"/>
      <c r="AV1663" s="370"/>
      <c r="AW1663" s="370"/>
      <c r="AX1663" s="370"/>
      <c r="AY1663" s="370"/>
      <c r="AZ1663" s="370"/>
      <c r="BA1663" s="370"/>
      <c r="BB1663" s="370"/>
      <c r="BC1663" s="370"/>
      <c r="BD1663" s="370"/>
      <c r="BE1663" s="370"/>
      <c r="BF1663" s="370"/>
      <c r="BG1663" s="370"/>
      <c r="BH1663" s="370"/>
      <c r="BI1663" s="370"/>
      <c r="BJ1663" s="370"/>
      <c r="BK1663" s="370"/>
      <c r="BL1663" s="370"/>
      <c r="BM1663" s="370"/>
      <c r="BN1663" s="370"/>
      <c r="BO1663" s="370"/>
      <c r="BP1663" s="370"/>
      <c r="BQ1663" s="370"/>
      <c r="BR1663" s="370"/>
      <c r="BS1663" s="370"/>
      <c r="BT1663" s="370"/>
      <c r="BU1663" s="370"/>
      <c r="BV1663" s="370"/>
      <c r="BW1663" s="370"/>
      <c r="BX1663" s="370"/>
      <c r="BY1663" s="370"/>
      <c r="BZ1663" s="370"/>
      <c r="CA1663" s="370"/>
      <c r="CB1663" s="370"/>
      <c r="CC1663" s="370"/>
      <c r="CD1663" s="370"/>
      <c r="CE1663" s="370"/>
      <c r="CF1663" s="370"/>
      <c r="CG1663" s="370"/>
      <c r="CH1663" s="370"/>
      <c r="CI1663" s="370"/>
      <c r="CJ1663" s="370"/>
      <c r="CK1663" s="370"/>
      <c r="CL1663" s="370"/>
      <c r="CM1663" s="370"/>
      <c r="CN1663" s="370"/>
      <c r="CO1663" s="370"/>
      <c r="CP1663" s="370"/>
      <c r="CQ1663" s="370"/>
      <c r="CR1663" s="370"/>
      <c r="CS1663" s="370"/>
      <c r="CT1663" s="370"/>
      <c r="CU1663" s="370"/>
      <c r="CV1663" s="370"/>
      <c r="CW1663" s="370"/>
      <c r="CX1663" s="370"/>
      <c r="CY1663" s="370"/>
      <c r="CZ1663" s="370"/>
      <c r="DA1663" s="370"/>
      <c r="DB1663" s="370"/>
      <c r="DC1663" s="370"/>
      <c r="DD1663" s="370"/>
      <c r="DE1663" s="370"/>
      <c r="DF1663" s="370"/>
      <c r="DG1663" s="370"/>
      <c r="DH1663" s="370"/>
      <c r="DI1663" s="370"/>
      <c r="DJ1663" s="370"/>
      <c r="DK1663" s="370"/>
      <c r="DL1663" s="370"/>
      <c r="DM1663" s="370"/>
      <c r="DN1663" s="370"/>
      <c r="DO1663" s="370"/>
      <c r="DP1663" s="370"/>
      <c r="DQ1663" s="370"/>
      <c r="DR1663" s="370"/>
      <c r="DS1663" s="370"/>
      <c r="DT1663" s="370"/>
      <c r="DU1663" s="370"/>
      <c r="DV1663" s="370"/>
      <c r="DW1663" s="370"/>
      <c r="DX1663" s="370"/>
      <c r="DY1663" s="370"/>
      <c r="DZ1663" s="370"/>
      <c r="EA1663" s="370"/>
      <c r="EB1663" s="370"/>
      <c r="EC1663" s="370"/>
      <c r="ED1663" s="370"/>
      <c r="EE1663" s="370"/>
      <c r="EF1663" s="370"/>
      <c r="EG1663" s="370"/>
      <c r="EH1663" s="370"/>
      <c r="EI1663" s="370"/>
      <c r="EJ1663" s="370"/>
      <c r="EK1663" s="370"/>
      <c r="EL1663" s="370"/>
      <c r="EM1663" s="370"/>
      <c r="EN1663" s="370"/>
      <c r="EO1663" s="370"/>
      <c r="EP1663" s="370"/>
      <c r="EQ1663" s="370"/>
      <c r="ER1663" s="370"/>
      <c r="ES1663" s="370"/>
      <c r="ET1663" s="370"/>
    </row>
    <row r="1664" spans="1:189" s="78" customFormat="1" ht="21.75" customHeight="1" thickBot="1">
      <c r="A1664" s="339" t="s">
        <v>57</v>
      </c>
      <c r="B1664" s="16" t="s">
        <v>338</v>
      </c>
      <c r="C1664" s="385" t="s">
        <v>417</v>
      </c>
      <c r="D1664" s="268" t="s">
        <v>434</v>
      </c>
      <c r="E1664" s="274"/>
      <c r="F1664" s="274"/>
      <c r="G1664" s="15" t="s">
        <v>467</v>
      </c>
      <c r="H1664" s="772">
        <v>1200</v>
      </c>
      <c r="I1664" s="504">
        <f t="shared" ref="I1664:I1678" si="158">SUM(O1664:GI1664)</f>
        <v>1200</v>
      </c>
      <c r="J1664" s="274"/>
      <c r="K1664" s="370"/>
      <c r="L1664" s="279">
        <v>45218</v>
      </c>
      <c r="M1664" s="279">
        <v>44934</v>
      </c>
      <c r="N1664" s="274"/>
      <c r="O1664" s="370"/>
      <c r="P1664" s="370"/>
      <c r="Q1664" s="370"/>
      <c r="R1664" s="370"/>
      <c r="S1664" s="370"/>
      <c r="T1664" s="370"/>
      <c r="U1664" s="370"/>
      <c r="V1664" s="370"/>
      <c r="W1664" s="370"/>
      <c r="X1664" s="370"/>
      <c r="Y1664" s="370"/>
      <c r="Z1664" s="370"/>
      <c r="AA1664" s="370"/>
      <c r="AB1664" s="370"/>
      <c r="AC1664" s="370"/>
      <c r="AD1664" s="370"/>
      <c r="AE1664" s="370"/>
      <c r="AF1664" s="370"/>
      <c r="AG1664" s="370"/>
      <c r="AH1664" s="370"/>
      <c r="AI1664" s="370"/>
      <c r="AJ1664" s="370"/>
      <c r="AK1664" s="370"/>
      <c r="AL1664" s="370"/>
      <c r="AM1664" s="370"/>
      <c r="AN1664" s="370"/>
      <c r="AO1664" s="370"/>
      <c r="AP1664" s="370"/>
      <c r="AQ1664" s="370"/>
      <c r="AR1664" s="370"/>
      <c r="AS1664" s="370"/>
      <c r="AT1664" s="370"/>
      <c r="AU1664" s="370"/>
      <c r="AV1664" s="370"/>
      <c r="AW1664" s="370"/>
      <c r="AX1664" s="370"/>
      <c r="AY1664" s="370"/>
      <c r="AZ1664" s="370"/>
      <c r="BA1664" s="370"/>
      <c r="BB1664" s="370"/>
      <c r="BC1664" s="370"/>
      <c r="BD1664" s="370"/>
      <c r="BE1664" s="370"/>
      <c r="BF1664" s="370"/>
      <c r="BG1664" s="370"/>
      <c r="BH1664" s="370"/>
      <c r="BI1664" s="370"/>
      <c r="BJ1664" s="370"/>
      <c r="BK1664" s="370"/>
      <c r="BL1664" s="370"/>
      <c r="BM1664" s="370"/>
      <c r="BN1664" s="370"/>
      <c r="BO1664" s="370"/>
      <c r="BP1664" s="370"/>
      <c r="BQ1664" s="370"/>
      <c r="BR1664" s="370"/>
      <c r="BS1664" s="370"/>
      <c r="BT1664" s="370"/>
      <c r="BU1664" s="370"/>
      <c r="BV1664" s="370"/>
      <c r="BW1664" s="370"/>
      <c r="BX1664" s="370"/>
      <c r="BY1664" s="370"/>
      <c r="BZ1664" s="370"/>
      <c r="CA1664" s="370"/>
      <c r="CB1664" s="370"/>
      <c r="CC1664" s="370"/>
      <c r="CD1664" s="370"/>
      <c r="CE1664" s="370"/>
      <c r="CF1664" s="370"/>
      <c r="CG1664" s="370"/>
      <c r="CH1664" s="370"/>
      <c r="CI1664" s="370"/>
      <c r="CJ1664" s="370"/>
      <c r="CK1664" s="370"/>
      <c r="CL1664" s="370"/>
      <c r="CM1664" s="370"/>
      <c r="CN1664" s="370"/>
      <c r="CO1664" s="370"/>
      <c r="CP1664" s="370"/>
      <c r="CQ1664" s="370"/>
      <c r="CR1664" s="370"/>
      <c r="CS1664" s="370"/>
      <c r="CT1664" s="370"/>
      <c r="CU1664" s="370"/>
      <c r="CV1664" s="370"/>
      <c r="CW1664" s="370"/>
      <c r="CX1664" s="370"/>
      <c r="CY1664" s="370"/>
      <c r="CZ1664" s="370"/>
      <c r="DA1664" s="370"/>
      <c r="DB1664" s="370"/>
      <c r="DC1664" s="370"/>
      <c r="DD1664" s="370"/>
      <c r="DE1664" s="370"/>
      <c r="DF1664" s="370"/>
      <c r="DG1664" s="370"/>
      <c r="DH1664" s="370"/>
      <c r="DI1664" s="370"/>
      <c r="DJ1664" s="370"/>
      <c r="DK1664" s="370"/>
      <c r="DL1664" s="370"/>
      <c r="DM1664" s="370"/>
      <c r="DN1664" s="370"/>
      <c r="DO1664" s="370"/>
      <c r="DP1664" s="370"/>
      <c r="DQ1664" s="370"/>
      <c r="DR1664" s="370"/>
      <c r="DS1664" s="370"/>
      <c r="DT1664" s="370"/>
      <c r="DU1664" s="370"/>
      <c r="DV1664" s="370"/>
      <c r="DW1664" s="370"/>
      <c r="DX1664" s="370"/>
      <c r="DY1664" s="370"/>
      <c r="DZ1664" s="370"/>
      <c r="EA1664" s="370"/>
      <c r="EB1664" s="370"/>
      <c r="EC1664" s="370"/>
      <c r="ED1664" s="370"/>
      <c r="EE1664" s="370"/>
      <c r="EF1664" s="370"/>
      <c r="EG1664" s="370"/>
      <c r="EH1664" s="370"/>
      <c r="EI1664" s="370"/>
      <c r="EJ1664" s="370"/>
      <c r="EK1664" s="370"/>
      <c r="EL1664" s="370"/>
      <c r="EM1664" s="370"/>
      <c r="EN1664" s="370"/>
      <c r="EO1664" s="370"/>
      <c r="EP1664" s="370"/>
      <c r="EQ1664" s="370"/>
      <c r="ER1664" s="370"/>
      <c r="ES1664" s="370"/>
      <c r="ET1664" s="370"/>
      <c r="GG1664" s="78">
        <v>1200</v>
      </c>
    </row>
    <row r="1665" spans="1:189" s="78" customFormat="1" ht="21.75" customHeight="1" thickBot="1">
      <c r="A1665" s="339" t="s">
        <v>57</v>
      </c>
      <c r="B1665" s="16" t="s">
        <v>313</v>
      </c>
      <c r="C1665" s="385" t="s">
        <v>419</v>
      </c>
      <c r="D1665" s="268" t="s">
        <v>434</v>
      </c>
      <c r="E1665" s="274"/>
      <c r="F1665" s="274"/>
      <c r="G1665" s="15" t="s">
        <v>467</v>
      </c>
      <c r="H1665" s="772"/>
      <c r="I1665" s="504">
        <f t="shared" si="158"/>
        <v>0</v>
      </c>
      <c r="J1665" s="274"/>
      <c r="K1665" s="370"/>
      <c r="L1665" s="279">
        <v>45218</v>
      </c>
      <c r="M1665" s="279">
        <v>44934</v>
      </c>
      <c r="N1665" s="274"/>
      <c r="O1665" s="370"/>
      <c r="P1665" s="370"/>
      <c r="Q1665" s="370"/>
      <c r="R1665" s="370"/>
      <c r="S1665" s="370"/>
      <c r="T1665" s="370"/>
      <c r="U1665" s="370"/>
      <c r="V1665" s="370"/>
      <c r="W1665" s="370"/>
      <c r="X1665" s="370"/>
      <c r="Y1665" s="370"/>
      <c r="Z1665" s="370"/>
      <c r="AA1665" s="370"/>
      <c r="AB1665" s="370"/>
      <c r="AC1665" s="370"/>
      <c r="AD1665" s="370"/>
      <c r="AE1665" s="370"/>
      <c r="AF1665" s="370"/>
      <c r="AG1665" s="370"/>
      <c r="AH1665" s="370"/>
      <c r="AI1665" s="370"/>
      <c r="AJ1665" s="370"/>
      <c r="AK1665" s="370"/>
      <c r="AL1665" s="370"/>
      <c r="AM1665" s="370"/>
      <c r="AN1665" s="370"/>
      <c r="AO1665" s="370"/>
      <c r="AP1665" s="370"/>
      <c r="AQ1665" s="370"/>
      <c r="AR1665" s="370"/>
      <c r="AS1665" s="370"/>
      <c r="AT1665" s="370"/>
      <c r="AU1665" s="370"/>
      <c r="AV1665" s="370"/>
      <c r="AW1665" s="370"/>
      <c r="AX1665" s="370"/>
      <c r="AY1665" s="370"/>
      <c r="AZ1665" s="370"/>
      <c r="BA1665" s="370"/>
      <c r="BB1665" s="370"/>
      <c r="BC1665" s="370"/>
      <c r="BD1665" s="370"/>
      <c r="BE1665" s="370"/>
      <c r="BF1665" s="370"/>
      <c r="BG1665" s="370"/>
      <c r="BH1665" s="370"/>
      <c r="BI1665" s="370"/>
      <c r="BJ1665" s="370"/>
      <c r="BK1665" s="370"/>
      <c r="BL1665" s="370"/>
      <c r="BM1665" s="370"/>
      <c r="BN1665" s="370"/>
      <c r="BO1665" s="370"/>
      <c r="BP1665" s="370"/>
      <c r="BQ1665" s="370"/>
      <c r="BR1665" s="370"/>
      <c r="BS1665" s="370"/>
      <c r="BT1665" s="370"/>
      <c r="BU1665" s="370"/>
      <c r="BV1665" s="370"/>
      <c r="BW1665" s="370"/>
      <c r="BX1665" s="370"/>
      <c r="BY1665" s="370"/>
      <c r="BZ1665" s="370"/>
      <c r="CA1665" s="370"/>
      <c r="CB1665" s="370"/>
      <c r="CC1665" s="370"/>
      <c r="CD1665" s="370"/>
      <c r="CE1665" s="370"/>
      <c r="CF1665" s="370"/>
      <c r="CG1665" s="370"/>
      <c r="CH1665" s="370"/>
      <c r="CI1665" s="370"/>
      <c r="CJ1665" s="370"/>
      <c r="CK1665" s="370"/>
      <c r="CL1665" s="370"/>
      <c r="CM1665" s="370"/>
      <c r="CN1665" s="370"/>
      <c r="CO1665" s="370"/>
      <c r="CP1665" s="370"/>
      <c r="CQ1665" s="370"/>
      <c r="CR1665" s="370"/>
      <c r="CS1665" s="370"/>
      <c r="CT1665" s="370"/>
      <c r="CU1665" s="370"/>
      <c r="CV1665" s="370"/>
      <c r="CW1665" s="370"/>
      <c r="CX1665" s="370"/>
      <c r="CY1665" s="370"/>
      <c r="CZ1665" s="370"/>
      <c r="DA1665" s="370"/>
      <c r="DB1665" s="370"/>
      <c r="DC1665" s="370"/>
      <c r="DD1665" s="370"/>
      <c r="DE1665" s="370"/>
      <c r="DF1665" s="370"/>
      <c r="DG1665" s="370"/>
      <c r="DH1665" s="370"/>
      <c r="DI1665" s="370"/>
      <c r="DJ1665" s="370"/>
      <c r="DK1665" s="370"/>
      <c r="DL1665" s="370"/>
      <c r="DM1665" s="370"/>
      <c r="DN1665" s="370"/>
      <c r="DO1665" s="370"/>
      <c r="DP1665" s="370"/>
      <c r="DQ1665" s="370"/>
      <c r="DR1665" s="370"/>
      <c r="DS1665" s="370"/>
      <c r="DT1665" s="370"/>
      <c r="DU1665" s="370"/>
      <c r="DV1665" s="370"/>
      <c r="DW1665" s="370"/>
      <c r="DX1665" s="370"/>
      <c r="DY1665" s="370"/>
      <c r="DZ1665" s="370"/>
      <c r="EA1665" s="370"/>
      <c r="EB1665" s="370"/>
      <c r="EC1665" s="370"/>
      <c r="ED1665" s="370"/>
      <c r="EE1665" s="370"/>
      <c r="EF1665" s="370"/>
      <c r="EG1665" s="370"/>
      <c r="EH1665" s="370"/>
      <c r="EI1665" s="370"/>
      <c r="EJ1665" s="370"/>
      <c r="EK1665" s="370"/>
      <c r="EL1665" s="370"/>
      <c r="EM1665" s="370"/>
      <c r="EN1665" s="370"/>
      <c r="EO1665" s="370"/>
      <c r="EP1665" s="370"/>
      <c r="EQ1665" s="370"/>
      <c r="ER1665" s="370"/>
      <c r="ES1665" s="370"/>
      <c r="ET1665" s="370"/>
    </row>
    <row r="1666" spans="1:189" s="78" customFormat="1" ht="21.75" customHeight="1" thickBot="1">
      <c r="A1666" s="339" t="s">
        <v>57</v>
      </c>
      <c r="B1666" s="16" t="s">
        <v>318</v>
      </c>
      <c r="C1666" s="385" t="s">
        <v>420</v>
      </c>
      <c r="D1666" s="268" t="s">
        <v>434</v>
      </c>
      <c r="E1666" s="274"/>
      <c r="F1666" s="274"/>
      <c r="G1666" s="15" t="s">
        <v>467</v>
      </c>
      <c r="H1666" s="772">
        <v>1200</v>
      </c>
      <c r="I1666" s="504">
        <f t="shared" si="158"/>
        <v>1200</v>
      </c>
      <c r="J1666" s="274"/>
      <c r="K1666" s="370"/>
      <c r="L1666" s="279">
        <v>45218</v>
      </c>
      <c r="M1666" s="279">
        <v>44934</v>
      </c>
      <c r="N1666" s="274"/>
      <c r="O1666" s="370"/>
      <c r="P1666" s="370"/>
      <c r="Q1666" s="370"/>
      <c r="R1666" s="370"/>
      <c r="S1666" s="370"/>
      <c r="T1666" s="370"/>
      <c r="U1666" s="370"/>
      <c r="V1666" s="370"/>
      <c r="W1666" s="370"/>
      <c r="X1666" s="370"/>
      <c r="Y1666" s="370"/>
      <c r="Z1666" s="370"/>
      <c r="AA1666" s="370"/>
      <c r="AB1666" s="370"/>
      <c r="AC1666" s="370"/>
      <c r="AD1666" s="370"/>
      <c r="AE1666" s="370"/>
      <c r="AF1666" s="370"/>
      <c r="AG1666" s="370"/>
      <c r="AH1666" s="370"/>
      <c r="AI1666" s="370"/>
      <c r="AJ1666" s="370"/>
      <c r="AK1666" s="370"/>
      <c r="AL1666" s="370"/>
      <c r="AM1666" s="370"/>
      <c r="AN1666" s="370"/>
      <c r="AO1666" s="370"/>
      <c r="AP1666" s="370"/>
      <c r="AQ1666" s="370"/>
      <c r="AR1666" s="370"/>
      <c r="AS1666" s="370"/>
      <c r="AT1666" s="370"/>
      <c r="AU1666" s="370"/>
      <c r="AV1666" s="370"/>
      <c r="AW1666" s="370"/>
      <c r="AX1666" s="370"/>
      <c r="AY1666" s="370"/>
      <c r="AZ1666" s="370"/>
      <c r="BA1666" s="370"/>
      <c r="BB1666" s="370"/>
      <c r="BC1666" s="370"/>
      <c r="BD1666" s="370"/>
      <c r="BE1666" s="370"/>
      <c r="BF1666" s="370"/>
      <c r="BG1666" s="370"/>
      <c r="BH1666" s="370"/>
      <c r="BI1666" s="370"/>
      <c r="BJ1666" s="370"/>
      <c r="BK1666" s="370"/>
      <c r="BL1666" s="370"/>
      <c r="BM1666" s="370"/>
      <c r="BN1666" s="370"/>
      <c r="BO1666" s="370"/>
      <c r="BP1666" s="370"/>
      <c r="BQ1666" s="370"/>
      <c r="BR1666" s="370"/>
      <c r="BS1666" s="370"/>
      <c r="BT1666" s="370"/>
      <c r="BU1666" s="370"/>
      <c r="BV1666" s="370"/>
      <c r="BW1666" s="370"/>
      <c r="BX1666" s="370"/>
      <c r="BY1666" s="370"/>
      <c r="BZ1666" s="370"/>
      <c r="CA1666" s="370"/>
      <c r="CB1666" s="370"/>
      <c r="CC1666" s="370"/>
      <c r="CD1666" s="370"/>
      <c r="CE1666" s="370"/>
      <c r="CF1666" s="370"/>
      <c r="CG1666" s="370"/>
      <c r="CH1666" s="370"/>
      <c r="CI1666" s="370"/>
      <c r="CJ1666" s="370"/>
      <c r="CK1666" s="370"/>
      <c r="CL1666" s="370"/>
      <c r="CM1666" s="370"/>
      <c r="CN1666" s="370"/>
      <c r="CO1666" s="370"/>
      <c r="CP1666" s="370"/>
      <c r="CQ1666" s="370"/>
      <c r="CR1666" s="370"/>
      <c r="CS1666" s="370"/>
      <c r="CT1666" s="370"/>
      <c r="CU1666" s="370"/>
      <c r="CV1666" s="370"/>
      <c r="CW1666" s="370"/>
      <c r="CX1666" s="370"/>
      <c r="CY1666" s="370"/>
      <c r="CZ1666" s="370"/>
      <c r="DA1666" s="370"/>
      <c r="DB1666" s="370"/>
      <c r="DC1666" s="370"/>
      <c r="DD1666" s="370"/>
      <c r="DE1666" s="370"/>
      <c r="DF1666" s="370"/>
      <c r="DG1666" s="370"/>
      <c r="DH1666" s="370"/>
      <c r="DI1666" s="370"/>
      <c r="DJ1666" s="370"/>
      <c r="DK1666" s="370"/>
      <c r="DL1666" s="370"/>
      <c r="DM1666" s="370"/>
      <c r="DN1666" s="370"/>
      <c r="DO1666" s="370"/>
      <c r="DP1666" s="370"/>
      <c r="DQ1666" s="370"/>
      <c r="DR1666" s="370"/>
      <c r="DS1666" s="370"/>
      <c r="DT1666" s="370"/>
      <c r="DU1666" s="370"/>
      <c r="DV1666" s="370"/>
      <c r="DW1666" s="370"/>
      <c r="DX1666" s="370"/>
      <c r="DY1666" s="370"/>
      <c r="DZ1666" s="370"/>
      <c r="EA1666" s="370"/>
      <c r="EB1666" s="370"/>
      <c r="EC1666" s="370"/>
      <c r="ED1666" s="370"/>
      <c r="EE1666" s="370"/>
      <c r="EF1666" s="370"/>
      <c r="EG1666" s="370"/>
      <c r="EH1666" s="370"/>
      <c r="EI1666" s="370"/>
      <c r="EJ1666" s="370"/>
      <c r="EK1666" s="370"/>
      <c r="EL1666" s="370"/>
      <c r="EM1666" s="370"/>
      <c r="EN1666" s="370"/>
      <c r="EO1666" s="370"/>
      <c r="EP1666" s="370"/>
      <c r="EQ1666" s="370"/>
      <c r="ER1666" s="370"/>
      <c r="ES1666" s="370"/>
      <c r="ET1666" s="370"/>
      <c r="GG1666" s="78">
        <v>1200</v>
      </c>
    </row>
    <row r="1667" spans="1:189" s="78" customFormat="1" ht="21.75" customHeight="1" thickBot="1">
      <c r="A1667" s="339" t="s">
        <v>57</v>
      </c>
      <c r="B1667" s="16" t="s">
        <v>320</v>
      </c>
      <c r="C1667" s="385" t="s">
        <v>421</v>
      </c>
      <c r="D1667" s="268" t="s">
        <v>434</v>
      </c>
      <c r="E1667" s="274"/>
      <c r="F1667" s="274"/>
      <c r="G1667" s="15" t="s">
        <v>467</v>
      </c>
      <c r="H1667" s="772">
        <v>400</v>
      </c>
      <c r="I1667" s="504">
        <f t="shared" si="158"/>
        <v>400</v>
      </c>
      <c r="J1667" s="274"/>
      <c r="K1667" s="370"/>
      <c r="L1667" s="279">
        <v>45218</v>
      </c>
      <c r="M1667" s="279">
        <v>44934</v>
      </c>
      <c r="N1667" s="274"/>
      <c r="O1667" s="370"/>
      <c r="P1667" s="370"/>
      <c r="Q1667" s="370"/>
      <c r="R1667" s="370"/>
      <c r="S1667" s="370"/>
      <c r="T1667" s="370"/>
      <c r="U1667" s="370"/>
      <c r="V1667" s="370"/>
      <c r="W1667" s="370"/>
      <c r="X1667" s="370"/>
      <c r="Y1667" s="370"/>
      <c r="Z1667" s="370"/>
      <c r="AA1667" s="370"/>
      <c r="AB1667" s="370"/>
      <c r="AC1667" s="370"/>
      <c r="AD1667" s="370"/>
      <c r="AE1667" s="370"/>
      <c r="AF1667" s="370"/>
      <c r="AG1667" s="370"/>
      <c r="AH1667" s="370"/>
      <c r="AI1667" s="370"/>
      <c r="AJ1667" s="370"/>
      <c r="AK1667" s="370"/>
      <c r="AL1667" s="370"/>
      <c r="AM1667" s="370"/>
      <c r="AN1667" s="370"/>
      <c r="AO1667" s="370"/>
      <c r="AP1667" s="370"/>
      <c r="AQ1667" s="370"/>
      <c r="AR1667" s="370"/>
      <c r="AS1667" s="370"/>
      <c r="AT1667" s="370"/>
      <c r="AU1667" s="370"/>
      <c r="AV1667" s="370"/>
      <c r="AW1667" s="370"/>
      <c r="AX1667" s="370"/>
      <c r="AY1667" s="370"/>
      <c r="AZ1667" s="370"/>
      <c r="BA1667" s="370"/>
      <c r="BB1667" s="370"/>
      <c r="BC1667" s="370"/>
      <c r="BD1667" s="370"/>
      <c r="BE1667" s="370"/>
      <c r="BF1667" s="370"/>
      <c r="BG1667" s="370"/>
      <c r="BH1667" s="370"/>
      <c r="BI1667" s="370"/>
      <c r="BJ1667" s="370"/>
      <c r="BK1667" s="370"/>
      <c r="BL1667" s="370"/>
      <c r="BM1667" s="370"/>
      <c r="BN1667" s="370"/>
      <c r="BO1667" s="370"/>
      <c r="BP1667" s="370"/>
      <c r="BQ1667" s="370"/>
      <c r="BR1667" s="370"/>
      <c r="BS1667" s="370"/>
      <c r="BT1667" s="370"/>
      <c r="BU1667" s="370"/>
      <c r="BV1667" s="370"/>
      <c r="BW1667" s="370"/>
      <c r="BX1667" s="370"/>
      <c r="BY1667" s="370"/>
      <c r="BZ1667" s="370"/>
      <c r="CA1667" s="370"/>
      <c r="CB1667" s="370"/>
      <c r="CC1667" s="370"/>
      <c r="CD1667" s="370"/>
      <c r="CE1667" s="370"/>
      <c r="CF1667" s="370"/>
      <c r="CG1667" s="370"/>
      <c r="CH1667" s="370"/>
      <c r="CI1667" s="370"/>
      <c r="CJ1667" s="370"/>
      <c r="CK1667" s="370"/>
      <c r="CL1667" s="370"/>
      <c r="CM1667" s="370"/>
      <c r="CN1667" s="370"/>
      <c r="CO1667" s="370"/>
      <c r="CP1667" s="370"/>
      <c r="CQ1667" s="370"/>
      <c r="CR1667" s="370"/>
      <c r="CS1667" s="370"/>
      <c r="CT1667" s="370"/>
      <c r="CU1667" s="370"/>
      <c r="CV1667" s="370"/>
      <c r="CW1667" s="370"/>
      <c r="CX1667" s="370"/>
      <c r="CY1667" s="370"/>
      <c r="CZ1667" s="370"/>
      <c r="DA1667" s="370"/>
      <c r="DB1667" s="370"/>
      <c r="DC1667" s="370"/>
      <c r="DD1667" s="370"/>
      <c r="DE1667" s="370"/>
      <c r="DF1667" s="370"/>
      <c r="DG1667" s="370"/>
      <c r="DH1667" s="370"/>
      <c r="DI1667" s="370"/>
      <c r="DJ1667" s="370"/>
      <c r="DK1667" s="370"/>
      <c r="DL1667" s="370"/>
      <c r="DM1667" s="370"/>
      <c r="DN1667" s="370"/>
      <c r="DO1667" s="370"/>
      <c r="DP1667" s="370"/>
      <c r="DQ1667" s="370"/>
      <c r="DR1667" s="370"/>
      <c r="DS1667" s="370"/>
      <c r="DT1667" s="370"/>
      <c r="DU1667" s="370"/>
      <c r="DV1667" s="370"/>
      <c r="DW1667" s="370"/>
      <c r="DX1667" s="370"/>
      <c r="DY1667" s="370"/>
      <c r="DZ1667" s="370"/>
      <c r="EA1667" s="370"/>
      <c r="EB1667" s="370"/>
      <c r="EC1667" s="370"/>
      <c r="ED1667" s="370"/>
      <c r="EE1667" s="370"/>
      <c r="EF1667" s="370"/>
      <c r="EG1667" s="370"/>
      <c r="EH1667" s="370"/>
      <c r="EI1667" s="370"/>
      <c r="EJ1667" s="370"/>
      <c r="EK1667" s="370"/>
      <c r="EL1667" s="370"/>
      <c r="EM1667" s="370"/>
      <c r="EN1667" s="370"/>
      <c r="EO1667" s="370"/>
      <c r="EP1667" s="370"/>
      <c r="EQ1667" s="370"/>
      <c r="ER1667" s="370"/>
      <c r="ES1667" s="370"/>
      <c r="ET1667" s="370"/>
      <c r="GG1667" s="78">
        <v>400</v>
      </c>
    </row>
    <row r="1668" spans="1:189" s="78" customFormat="1" ht="21.75" customHeight="1" thickBot="1">
      <c r="A1668" s="339" t="s">
        <v>57</v>
      </c>
      <c r="B1668" s="16" t="s">
        <v>58</v>
      </c>
      <c r="C1668" s="385" t="s">
        <v>422</v>
      </c>
      <c r="D1668" s="268" t="s">
        <v>434</v>
      </c>
      <c r="E1668" s="274"/>
      <c r="F1668" s="274"/>
      <c r="G1668" s="15" t="s">
        <v>467</v>
      </c>
      <c r="H1668" s="772">
        <v>2000</v>
      </c>
      <c r="I1668" s="504">
        <f t="shared" si="158"/>
        <v>2000</v>
      </c>
      <c r="J1668" s="274"/>
      <c r="K1668" s="370"/>
      <c r="L1668" s="279">
        <v>45218</v>
      </c>
      <c r="M1668" s="279">
        <v>44934</v>
      </c>
      <c r="N1668" s="274"/>
      <c r="O1668" s="370"/>
      <c r="P1668" s="370"/>
      <c r="Q1668" s="370"/>
      <c r="R1668" s="370"/>
      <c r="S1668" s="370"/>
      <c r="T1668" s="370"/>
      <c r="U1668" s="370"/>
      <c r="V1668" s="370"/>
      <c r="W1668" s="370"/>
      <c r="X1668" s="370"/>
      <c r="Y1668" s="370"/>
      <c r="Z1668" s="370"/>
      <c r="AA1668" s="370"/>
      <c r="AB1668" s="370"/>
      <c r="AC1668" s="370"/>
      <c r="AD1668" s="370"/>
      <c r="AE1668" s="370"/>
      <c r="AF1668" s="370"/>
      <c r="AG1668" s="370"/>
      <c r="AH1668" s="370"/>
      <c r="AI1668" s="370"/>
      <c r="AJ1668" s="370"/>
      <c r="AK1668" s="370"/>
      <c r="AL1668" s="370"/>
      <c r="AM1668" s="370"/>
      <c r="AN1668" s="370"/>
      <c r="AO1668" s="370"/>
      <c r="AP1668" s="370"/>
      <c r="AQ1668" s="370"/>
      <c r="AR1668" s="370"/>
      <c r="AS1668" s="370"/>
      <c r="AT1668" s="370"/>
      <c r="AU1668" s="370"/>
      <c r="AV1668" s="370"/>
      <c r="AW1668" s="370"/>
      <c r="AX1668" s="370"/>
      <c r="AY1668" s="370"/>
      <c r="AZ1668" s="370"/>
      <c r="BA1668" s="370"/>
      <c r="BB1668" s="370"/>
      <c r="BC1668" s="370"/>
      <c r="BD1668" s="370"/>
      <c r="BE1668" s="370"/>
      <c r="BF1668" s="370"/>
      <c r="BG1668" s="370"/>
      <c r="BH1668" s="370"/>
      <c r="BI1668" s="370"/>
      <c r="BJ1668" s="370"/>
      <c r="BK1668" s="370"/>
      <c r="BL1668" s="370"/>
      <c r="BM1668" s="370"/>
      <c r="BN1668" s="370"/>
      <c r="BO1668" s="370"/>
      <c r="BP1668" s="370"/>
      <c r="BQ1668" s="370"/>
      <c r="BR1668" s="370"/>
      <c r="BS1668" s="370"/>
      <c r="BT1668" s="370"/>
      <c r="BU1668" s="370"/>
      <c r="BV1668" s="370"/>
      <c r="BW1668" s="370"/>
      <c r="BX1668" s="370"/>
      <c r="BY1668" s="370"/>
      <c r="BZ1668" s="370"/>
      <c r="CA1668" s="370"/>
      <c r="CB1668" s="370"/>
      <c r="CC1668" s="370"/>
      <c r="CD1668" s="370"/>
      <c r="CE1668" s="370"/>
      <c r="CF1668" s="370"/>
      <c r="CG1668" s="370"/>
      <c r="CH1668" s="370"/>
      <c r="CI1668" s="370"/>
      <c r="CJ1668" s="370"/>
      <c r="CK1668" s="370"/>
      <c r="CL1668" s="370"/>
      <c r="CM1668" s="370"/>
      <c r="CN1668" s="370"/>
      <c r="CO1668" s="370"/>
      <c r="CP1668" s="370"/>
      <c r="CQ1668" s="370"/>
      <c r="CR1668" s="370"/>
      <c r="CS1668" s="370"/>
      <c r="CT1668" s="370"/>
      <c r="CU1668" s="370"/>
      <c r="CV1668" s="370"/>
      <c r="CW1668" s="370"/>
      <c r="CX1668" s="370"/>
      <c r="CY1668" s="370"/>
      <c r="CZ1668" s="370"/>
      <c r="DA1668" s="370"/>
      <c r="DB1668" s="370"/>
      <c r="DC1668" s="370"/>
      <c r="DD1668" s="370"/>
      <c r="DE1668" s="370"/>
      <c r="DF1668" s="370"/>
      <c r="DG1668" s="370"/>
      <c r="DH1668" s="370"/>
      <c r="DI1668" s="370"/>
      <c r="DJ1668" s="370"/>
      <c r="DK1668" s="370"/>
      <c r="DL1668" s="370"/>
      <c r="DM1668" s="370"/>
      <c r="DN1668" s="370"/>
      <c r="DO1668" s="370"/>
      <c r="DP1668" s="370"/>
      <c r="DQ1668" s="370"/>
      <c r="DR1668" s="370"/>
      <c r="DS1668" s="370"/>
      <c r="DT1668" s="370"/>
      <c r="DU1668" s="370"/>
      <c r="DV1668" s="370"/>
      <c r="DW1668" s="370"/>
      <c r="DX1668" s="370"/>
      <c r="DY1668" s="370"/>
      <c r="DZ1668" s="370"/>
      <c r="EA1668" s="370"/>
      <c r="EB1668" s="370"/>
      <c r="EC1668" s="370"/>
      <c r="ED1668" s="370"/>
      <c r="EE1668" s="370"/>
      <c r="EF1668" s="370"/>
      <c r="EG1668" s="370"/>
      <c r="EH1668" s="370"/>
      <c r="EI1668" s="370"/>
      <c r="EJ1668" s="370"/>
      <c r="EK1668" s="370"/>
      <c r="EL1668" s="370"/>
      <c r="EM1668" s="370"/>
      <c r="EN1668" s="370"/>
      <c r="EO1668" s="370"/>
      <c r="EP1668" s="370"/>
      <c r="EQ1668" s="370"/>
      <c r="ER1668" s="370"/>
      <c r="ES1668" s="370"/>
      <c r="ET1668" s="370"/>
      <c r="GG1668" s="78">
        <v>2000</v>
      </c>
    </row>
    <row r="1669" spans="1:189" s="78" customFormat="1" ht="21.75" customHeight="1" thickBot="1">
      <c r="A1669" s="339" t="s">
        <v>57</v>
      </c>
      <c r="B1669" s="16" t="s">
        <v>340</v>
      </c>
      <c r="C1669" s="385" t="s">
        <v>423</v>
      </c>
      <c r="D1669" s="268" t="s">
        <v>434</v>
      </c>
      <c r="E1669" s="274"/>
      <c r="F1669" s="274"/>
      <c r="G1669" s="15" t="s">
        <v>467</v>
      </c>
      <c r="H1669" s="772">
        <v>1000</v>
      </c>
      <c r="I1669" s="504">
        <f t="shared" si="158"/>
        <v>1000</v>
      </c>
      <c r="J1669" s="274"/>
      <c r="K1669" s="370"/>
      <c r="L1669" s="279">
        <v>45218</v>
      </c>
      <c r="M1669" s="279">
        <v>44934</v>
      </c>
      <c r="N1669" s="274"/>
      <c r="O1669" s="370"/>
      <c r="P1669" s="370"/>
      <c r="Q1669" s="370"/>
      <c r="R1669" s="370"/>
      <c r="S1669" s="370"/>
      <c r="T1669" s="370"/>
      <c r="U1669" s="370"/>
      <c r="V1669" s="370"/>
      <c r="W1669" s="370"/>
      <c r="X1669" s="370"/>
      <c r="Y1669" s="370"/>
      <c r="Z1669" s="370"/>
      <c r="AA1669" s="370"/>
      <c r="AB1669" s="370"/>
      <c r="AC1669" s="370"/>
      <c r="AD1669" s="370"/>
      <c r="AE1669" s="370"/>
      <c r="AF1669" s="370"/>
      <c r="AG1669" s="370"/>
      <c r="AH1669" s="370"/>
      <c r="AI1669" s="370"/>
      <c r="AJ1669" s="370"/>
      <c r="AK1669" s="370"/>
      <c r="AL1669" s="370"/>
      <c r="AM1669" s="370"/>
      <c r="AN1669" s="370"/>
      <c r="AO1669" s="370"/>
      <c r="AP1669" s="370"/>
      <c r="AQ1669" s="370"/>
      <c r="AR1669" s="370"/>
      <c r="AS1669" s="370"/>
      <c r="AT1669" s="370"/>
      <c r="AU1669" s="370"/>
      <c r="AV1669" s="370"/>
      <c r="AW1669" s="370"/>
      <c r="AX1669" s="370"/>
      <c r="AY1669" s="370"/>
      <c r="AZ1669" s="370"/>
      <c r="BA1669" s="370"/>
      <c r="BB1669" s="370"/>
      <c r="BC1669" s="370"/>
      <c r="BD1669" s="370"/>
      <c r="BE1669" s="370"/>
      <c r="BF1669" s="370"/>
      <c r="BG1669" s="370"/>
      <c r="BH1669" s="370"/>
      <c r="BI1669" s="370"/>
      <c r="BJ1669" s="370"/>
      <c r="BK1669" s="370"/>
      <c r="BL1669" s="370"/>
      <c r="BM1669" s="370"/>
      <c r="BN1669" s="370"/>
      <c r="BO1669" s="370"/>
      <c r="BP1669" s="370"/>
      <c r="BQ1669" s="370"/>
      <c r="BR1669" s="370"/>
      <c r="BS1669" s="370"/>
      <c r="BT1669" s="370"/>
      <c r="BU1669" s="370"/>
      <c r="BV1669" s="370"/>
      <c r="BW1669" s="370"/>
      <c r="BX1669" s="370"/>
      <c r="BY1669" s="370"/>
      <c r="BZ1669" s="370"/>
      <c r="CA1669" s="370"/>
      <c r="CB1669" s="370"/>
      <c r="CC1669" s="370"/>
      <c r="CD1669" s="370"/>
      <c r="CE1669" s="370"/>
      <c r="CF1669" s="370"/>
      <c r="CG1669" s="370"/>
      <c r="CH1669" s="370"/>
      <c r="CI1669" s="370"/>
      <c r="CJ1669" s="370"/>
      <c r="CK1669" s="370"/>
      <c r="CL1669" s="370"/>
      <c r="CM1669" s="370"/>
      <c r="CN1669" s="370"/>
      <c r="CO1669" s="370"/>
      <c r="CP1669" s="370"/>
      <c r="CQ1669" s="370"/>
      <c r="CR1669" s="370"/>
      <c r="CS1669" s="370"/>
      <c r="CT1669" s="370"/>
      <c r="CU1669" s="370"/>
      <c r="CV1669" s="370"/>
      <c r="CW1669" s="370"/>
      <c r="CX1669" s="370"/>
      <c r="CY1669" s="370"/>
      <c r="CZ1669" s="370"/>
      <c r="DA1669" s="370"/>
      <c r="DB1669" s="370"/>
      <c r="DC1669" s="370"/>
      <c r="DD1669" s="370"/>
      <c r="DE1669" s="370"/>
      <c r="DF1669" s="370"/>
      <c r="DG1669" s="370"/>
      <c r="DH1669" s="370"/>
      <c r="DI1669" s="370"/>
      <c r="DJ1669" s="370"/>
      <c r="DK1669" s="370"/>
      <c r="DL1669" s="370"/>
      <c r="DM1669" s="370"/>
      <c r="DN1669" s="370"/>
      <c r="DO1669" s="370"/>
      <c r="DP1669" s="370"/>
      <c r="DQ1669" s="370"/>
      <c r="DR1669" s="370"/>
      <c r="DS1669" s="370"/>
      <c r="DT1669" s="370"/>
      <c r="DU1669" s="370"/>
      <c r="DV1669" s="370"/>
      <c r="DW1669" s="370"/>
      <c r="DX1669" s="370"/>
      <c r="DY1669" s="370"/>
      <c r="DZ1669" s="370"/>
      <c r="EA1669" s="370"/>
      <c r="EB1669" s="370"/>
      <c r="EC1669" s="370"/>
      <c r="ED1669" s="370"/>
      <c r="EE1669" s="370"/>
      <c r="EF1669" s="370"/>
      <c r="EG1669" s="370"/>
      <c r="EH1669" s="370"/>
      <c r="EI1669" s="370"/>
      <c r="EJ1669" s="370"/>
      <c r="EK1669" s="370"/>
      <c r="EL1669" s="370"/>
      <c r="EM1669" s="370"/>
      <c r="EN1669" s="370"/>
      <c r="EO1669" s="370"/>
      <c r="EP1669" s="370"/>
      <c r="EQ1669" s="370"/>
      <c r="ER1669" s="370"/>
      <c r="ES1669" s="370"/>
      <c r="ET1669" s="370"/>
      <c r="GG1669" s="78">
        <v>1000</v>
      </c>
    </row>
    <row r="1670" spans="1:189" s="78" customFormat="1" ht="21.75" customHeight="1" thickBot="1">
      <c r="A1670" s="339" t="s">
        <v>57</v>
      </c>
      <c r="B1670" s="700" t="s">
        <v>381</v>
      </c>
      <c r="C1670" s="385" t="s">
        <v>430</v>
      </c>
      <c r="D1670" s="268" t="s">
        <v>434</v>
      </c>
      <c r="E1670" s="274"/>
      <c r="F1670" s="274"/>
      <c r="G1670" s="15" t="s">
        <v>467</v>
      </c>
      <c r="H1670" s="772"/>
      <c r="I1670" s="504">
        <f t="shared" si="158"/>
        <v>0</v>
      </c>
      <c r="J1670" s="274"/>
      <c r="K1670" s="370"/>
      <c r="L1670" s="279">
        <v>45218</v>
      </c>
      <c r="M1670" s="279">
        <v>44934</v>
      </c>
      <c r="N1670" s="274"/>
      <c r="O1670" s="370"/>
      <c r="P1670" s="370"/>
      <c r="Q1670" s="370"/>
      <c r="R1670" s="370"/>
      <c r="S1670" s="370"/>
      <c r="T1670" s="370"/>
      <c r="U1670" s="370"/>
      <c r="V1670" s="370"/>
      <c r="W1670" s="370"/>
      <c r="X1670" s="370"/>
      <c r="Y1670" s="370"/>
      <c r="Z1670" s="370"/>
      <c r="AA1670" s="370"/>
      <c r="AB1670" s="370"/>
      <c r="AC1670" s="370"/>
      <c r="AD1670" s="370"/>
      <c r="AE1670" s="370"/>
      <c r="AF1670" s="370"/>
      <c r="AG1670" s="370"/>
      <c r="AH1670" s="370"/>
      <c r="AI1670" s="370"/>
      <c r="AJ1670" s="370"/>
      <c r="AK1670" s="370"/>
      <c r="AL1670" s="370"/>
      <c r="AM1670" s="370"/>
      <c r="AN1670" s="370"/>
      <c r="AO1670" s="370"/>
      <c r="AP1670" s="370"/>
      <c r="AQ1670" s="370"/>
      <c r="AR1670" s="370"/>
      <c r="AS1670" s="370"/>
      <c r="AT1670" s="370"/>
      <c r="AU1670" s="370"/>
      <c r="AV1670" s="370"/>
      <c r="AW1670" s="370"/>
      <c r="AX1670" s="370"/>
      <c r="AY1670" s="370"/>
      <c r="AZ1670" s="370"/>
      <c r="BA1670" s="370"/>
      <c r="BB1670" s="370"/>
      <c r="BC1670" s="370"/>
      <c r="BD1670" s="370"/>
      <c r="BE1670" s="370"/>
      <c r="BF1670" s="370"/>
      <c r="BG1670" s="370"/>
      <c r="BH1670" s="370"/>
      <c r="BI1670" s="370"/>
      <c r="BJ1670" s="370"/>
      <c r="BK1670" s="370"/>
      <c r="BL1670" s="370"/>
      <c r="BM1670" s="370"/>
      <c r="BN1670" s="370"/>
      <c r="BO1670" s="370"/>
      <c r="BP1670" s="370"/>
      <c r="BQ1670" s="370"/>
      <c r="BR1670" s="370"/>
      <c r="BS1670" s="370"/>
      <c r="BT1670" s="370"/>
      <c r="BU1670" s="370"/>
      <c r="BV1670" s="370"/>
      <c r="BW1670" s="370"/>
      <c r="BX1670" s="370"/>
      <c r="BY1670" s="370"/>
      <c r="BZ1670" s="370"/>
      <c r="CA1670" s="370"/>
      <c r="CB1670" s="370"/>
      <c r="CC1670" s="370"/>
      <c r="CD1670" s="370"/>
      <c r="CE1670" s="370"/>
      <c r="CF1670" s="370"/>
      <c r="CG1670" s="370"/>
      <c r="CH1670" s="370"/>
      <c r="CI1670" s="370"/>
      <c r="CJ1670" s="370"/>
      <c r="CK1670" s="370"/>
      <c r="CL1670" s="370"/>
      <c r="CM1670" s="370"/>
      <c r="CN1670" s="370"/>
      <c r="CO1670" s="370"/>
      <c r="CP1670" s="370"/>
      <c r="CQ1670" s="370"/>
      <c r="CR1670" s="370"/>
      <c r="CS1670" s="370"/>
      <c r="CT1670" s="370"/>
      <c r="CU1670" s="370"/>
      <c r="CV1670" s="370"/>
      <c r="CW1670" s="370"/>
      <c r="CX1670" s="370"/>
      <c r="CY1670" s="370"/>
      <c r="CZ1670" s="370"/>
      <c r="DA1670" s="370"/>
      <c r="DB1670" s="370"/>
      <c r="DC1670" s="370"/>
      <c r="DD1670" s="370"/>
      <c r="DE1670" s="370"/>
      <c r="DF1670" s="370"/>
      <c r="DG1670" s="370"/>
      <c r="DH1670" s="370"/>
      <c r="DI1670" s="370"/>
      <c r="DJ1670" s="370"/>
      <c r="DK1670" s="370"/>
      <c r="DL1670" s="370"/>
      <c r="DM1670" s="370"/>
      <c r="DN1670" s="370"/>
      <c r="DO1670" s="370"/>
      <c r="DP1670" s="370"/>
      <c r="DQ1670" s="370"/>
      <c r="DR1670" s="370"/>
      <c r="DS1670" s="370"/>
      <c r="DT1670" s="370"/>
      <c r="DU1670" s="370"/>
      <c r="DV1670" s="370"/>
      <c r="DW1670" s="370"/>
      <c r="DX1670" s="370"/>
      <c r="DY1670" s="370"/>
      <c r="DZ1670" s="370"/>
      <c r="EA1670" s="370"/>
      <c r="EB1670" s="370"/>
      <c r="EC1670" s="370"/>
      <c r="ED1670" s="370"/>
      <c r="EE1670" s="370"/>
      <c r="EF1670" s="370"/>
      <c r="EG1670" s="370"/>
      <c r="EH1670" s="370"/>
      <c r="EI1670" s="370"/>
      <c r="EJ1670" s="370"/>
      <c r="EK1670" s="370"/>
      <c r="EL1670" s="370"/>
      <c r="EM1670" s="370"/>
      <c r="EN1670" s="370"/>
      <c r="EO1670" s="370"/>
      <c r="EP1670" s="370"/>
      <c r="EQ1670" s="370"/>
      <c r="ER1670" s="370"/>
      <c r="ES1670" s="370"/>
      <c r="ET1670" s="370"/>
    </row>
    <row r="1671" spans="1:189" s="78" customFormat="1" ht="21.75" customHeight="1" thickBot="1">
      <c r="A1671" s="339" t="s">
        <v>57</v>
      </c>
      <c r="B1671" s="700" t="s">
        <v>383</v>
      </c>
      <c r="C1671" s="385" t="s">
        <v>431</v>
      </c>
      <c r="D1671" s="268" t="s">
        <v>434</v>
      </c>
      <c r="E1671" s="274"/>
      <c r="F1671" s="274"/>
      <c r="G1671" s="15" t="s">
        <v>467</v>
      </c>
      <c r="H1671" s="772"/>
      <c r="I1671" s="504">
        <f t="shared" si="158"/>
        <v>0</v>
      </c>
      <c r="J1671" s="274"/>
      <c r="K1671" s="370"/>
      <c r="L1671" s="279">
        <v>45218</v>
      </c>
      <c r="M1671" s="279">
        <v>44934</v>
      </c>
      <c r="N1671" s="274"/>
      <c r="O1671" s="370"/>
      <c r="P1671" s="370"/>
      <c r="Q1671" s="370"/>
      <c r="R1671" s="370"/>
      <c r="S1671" s="370"/>
      <c r="T1671" s="370"/>
      <c r="U1671" s="370"/>
      <c r="V1671" s="370"/>
      <c r="W1671" s="370"/>
      <c r="X1671" s="370"/>
      <c r="Y1671" s="370"/>
      <c r="Z1671" s="370"/>
      <c r="AA1671" s="370"/>
      <c r="AB1671" s="370"/>
      <c r="AC1671" s="370"/>
      <c r="AD1671" s="370"/>
      <c r="AE1671" s="370"/>
      <c r="AF1671" s="370"/>
      <c r="AG1671" s="370"/>
      <c r="AH1671" s="370"/>
      <c r="AI1671" s="370"/>
      <c r="AJ1671" s="370"/>
      <c r="AK1671" s="370"/>
      <c r="AL1671" s="370"/>
      <c r="AM1671" s="370"/>
      <c r="AN1671" s="370"/>
      <c r="AO1671" s="370"/>
      <c r="AP1671" s="370"/>
      <c r="AQ1671" s="370"/>
      <c r="AR1671" s="370"/>
      <c r="AS1671" s="370"/>
      <c r="AT1671" s="370"/>
      <c r="AU1671" s="370"/>
      <c r="AV1671" s="370"/>
      <c r="AW1671" s="370"/>
      <c r="AX1671" s="370"/>
      <c r="AY1671" s="370"/>
      <c r="AZ1671" s="370"/>
      <c r="BA1671" s="370"/>
      <c r="BB1671" s="370"/>
      <c r="BC1671" s="370"/>
      <c r="BD1671" s="370"/>
      <c r="BE1671" s="370"/>
      <c r="BF1671" s="370"/>
      <c r="BG1671" s="370"/>
      <c r="BH1671" s="370"/>
      <c r="BI1671" s="370"/>
      <c r="BJ1671" s="370"/>
      <c r="BK1671" s="370"/>
      <c r="BL1671" s="370"/>
      <c r="BM1671" s="370"/>
      <c r="BN1671" s="370"/>
      <c r="BO1671" s="370"/>
      <c r="BP1671" s="370"/>
      <c r="BQ1671" s="370"/>
      <c r="BR1671" s="370"/>
      <c r="BS1671" s="370"/>
      <c r="BT1671" s="370"/>
      <c r="BU1671" s="370"/>
      <c r="BV1671" s="370"/>
      <c r="BW1671" s="370"/>
      <c r="BX1671" s="370"/>
      <c r="BY1671" s="370"/>
      <c r="BZ1671" s="370"/>
      <c r="CA1671" s="370"/>
      <c r="CB1671" s="370"/>
      <c r="CC1671" s="370"/>
      <c r="CD1671" s="370"/>
      <c r="CE1671" s="370"/>
      <c r="CF1671" s="370"/>
      <c r="CG1671" s="370"/>
      <c r="CH1671" s="370"/>
      <c r="CI1671" s="370"/>
      <c r="CJ1671" s="370"/>
      <c r="CK1671" s="370"/>
      <c r="CL1671" s="370"/>
      <c r="CM1671" s="370"/>
      <c r="CN1671" s="370"/>
      <c r="CO1671" s="370"/>
      <c r="CP1671" s="370"/>
      <c r="CQ1671" s="370"/>
      <c r="CR1671" s="370"/>
      <c r="CS1671" s="370"/>
      <c r="CT1671" s="370"/>
      <c r="CU1671" s="370"/>
      <c r="CV1671" s="370"/>
      <c r="CW1671" s="370"/>
      <c r="CX1671" s="370"/>
      <c r="CY1671" s="370"/>
      <c r="CZ1671" s="370"/>
      <c r="DA1671" s="370"/>
      <c r="DB1671" s="370"/>
      <c r="DC1671" s="370"/>
      <c r="DD1671" s="370"/>
      <c r="DE1671" s="370"/>
      <c r="DF1671" s="370"/>
      <c r="DG1671" s="370"/>
      <c r="DH1671" s="370"/>
      <c r="DI1671" s="370"/>
      <c r="DJ1671" s="370"/>
      <c r="DK1671" s="370"/>
      <c r="DL1671" s="370"/>
      <c r="DM1671" s="370"/>
      <c r="DN1671" s="370"/>
      <c r="DO1671" s="370"/>
      <c r="DP1671" s="370"/>
      <c r="DQ1671" s="370"/>
      <c r="DR1671" s="370"/>
      <c r="DS1671" s="370"/>
      <c r="DT1671" s="370"/>
      <c r="DU1671" s="370"/>
      <c r="DV1671" s="370"/>
      <c r="DW1671" s="370"/>
      <c r="DX1671" s="370"/>
      <c r="DY1671" s="370"/>
      <c r="DZ1671" s="370"/>
      <c r="EA1671" s="370"/>
      <c r="EB1671" s="370"/>
      <c r="EC1671" s="370"/>
      <c r="ED1671" s="370"/>
      <c r="EE1671" s="370"/>
      <c r="EF1671" s="370"/>
      <c r="EG1671" s="370"/>
      <c r="EH1671" s="370"/>
      <c r="EI1671" s="370"/>
      <c r="EJ1671" s="370"/>
      <c r="EK1671" s="370"/>
      <c r="EL1671" s="370"/>
      <c r="EM1671" s="370"/>
      <c r="EN1671" s="370"/>
      <c r="EO1671" s="370"/>
      <c r="EP1671" s="370"/>
      <c r="EQ1671" s="370"/>
      <c r="ER1671" s="370"/>
      <c r="ES1671" s="370"/>
      <c r="ET1671" s="370"/>
    </row>
    <row r="1672" spans="1:189" s="78" customFormat="1" ht="21.75" customHeight="1" thickBot="1">
      <c r="A1672" s="339" t="s">
        <v>57</v>
      </c>
      <c r="B1672" s="700" t="s">
        <v>384</v>
      </c>
      <c r="C1672" s="385" t="s">
        <v>424</v>
      </c>
      <c r="D1672" s="268" t="s">
        <v>434</v>
      </c>
      <c r="E1672" s="274"/>
      <c r="F1672" s="274"/>
      <c r="G1672" s="15" t="s">
        <v>467</v>
      </c>
      <c r="H1672" s="772"/>
      <c r="I1672" s="504">
        <f t="shared" si="158"/>
        <v>0</v>
      </c>
      <c r="J1672" s="274"/>
      <c r="K1672" s="370"/>
      <c r="L1672" s="279">
        <v>45218</v>
      </c>
      <c r="M1672" s="279">
        <v>44934</v>
      </c>
      <c r="N1672" s="274"/>
      <c r="O1672" s="370"/>
      <c r="P1672" s="370"/>
      <c r="Q1672" s="370"/>
      <c r="R1672" s="370"/>
      <c r="S1672" s="370"/>
      <c r="T1672" s="370"/>
      <c r="U1672" s="370"/>
      <c r="V1672" s="370"/>
      <c r="W1672" s="370"/>
      <c r="X1672" s="370"/>
      <c r="Y1672" s="370"/>
      <c r="Z1672" s="370"/>
      <c r="AA1672" s="370"/>
      <c r="AB1672" s="370"/>
      <c r="AC1672" s="370"/>
      <c r="AD1672" s="370"/>
      <c r="AE1672" s="370"/>
      <c r="AF1672" s="370"/>
      <c r="AG1672" s="370"/>
      <c r="AH1672" s="370"/>
      <c r="AI1672" s="370"/>
      <c r="AJ1672" s="370"/>
      <c r="AK1672" s="370"/>
      <c r="AL1672" s="370"/>
      <c r="AM1672" s="370"/>
      <c r="AN1672" s="370"/>
      <c r="AO1672" s="370"/>
      <c r="AP1672" s="370"/>
      <c r="AQ1672" s="370"/>
      <c r="AR1672" s="370"/>
      <c r="AS1672" s="370"/>
      <c r="AT1672" s="370"/>
      <c r="AU1672" s="370"/>
      <c r="AV1672" s="370"/>
      <c r="AW1672" s="370"/>
      <c r="AX1672" s="370"/>
      <c r="AY1672" s="370"/>
      <c r="AZ1672" s="370"/>
      <c r="BA1672" s="370"/>
      <c r="BB1672" s="370"/>
      <c r="BC1672" s="370"/>
      <c r="BD1672" s="370"/>
      <c r="BE1672" s="370"/>
      <c r="BF1672" s="370"/>
      <c r="BG1672" s="370"/>
      <c r="BH1672" s="370"/>
      <c r="BI1672" s="370"/>
      <c r="BJ1672" s="370"/>
      <c r="BK1672" s="370"/>
      <c r="BL1672" s="370"/>
      <c r="BM1672" s="370"/>
      <c r="BN1672" s="370"/>
      <c r="BO1672" s="370"/>
      <c r="BP1672" s="370"/>
      <c r="BQ1672" s="370"/>
      <c r="BR1672" s="370"/>
      <c r="BS1672" s="370"/>
      <c r="BT1672" s="370"/>
      <c r="BU1672" s="370"/>
      <c r="BV1672" s="370"/>
      <c r="BW1672" s="370"/>
      <c r="BX1672" s="370"/>
      <c r="BY1672" s="370"/>
      <c r="BZ1672" s="370"/>
      <c r="CA1672" s="370"/>
      <c r="CB1672" s="370"/>
      <c r="CC1672" s="370"/>
      <c r="CD1672" s="370"/>
      <c r="CE1672" s="370"/>
      <c r="CF1672" s="370"/>
      <c r="CG1672" s="370"/>
      <c r="CH1672" s="370"/>
      <c r="CI1672" s="370"/>
      <c r="CJ1672" s="370"/>
      <c r="CK1672" s="370"/>
      <c r="CL1672" s="370"/>
      <c r="CM1672" s="370"/>
      <c r="CN1672" s="370"/>
      <c r="CO1672" s="370"/>
      <c r="CP1672" s="370"/>
      <c r="CQ1672" s="370"/>
      <c r="CR1672" s="370"/>
      <c r="CS1672" s="370"/>
      <c r="CT1672" s="370"/>
      <c r="CU1672" s="370"/>
      <c r="CV1672" s="370"/>
      <c r="CW1672" s="370"/>
      <c r="CX1672" s="370"/>
      <c r="CY1672" s="370"/>
      <c r="CZ1672" s="370"/>
      <c r="DA1672" s="370"/>
      <c r="DB1672" s="370"/>
      <c r="DC1672" s="370"/>
      <c r="DD1672" s="370"/>
      <c r="DE1672" s="370"/>
      <c r="DF1672" s="370"/>
      <c r="DG1672" s="370"/>
      <c r="DH1672" s="370"/>
      <c r="DI1672" s="370"/>
      <c r="DJ1672" s="370"/>
      <c r="DK1672" s="370"/>
      <c r="DL1672" s="370"/>
      <c r="DM1672" s="370"/>
      <c r="DN1672" s="370"/>
      <c r="DO1672" s="370"/>
      <c r="DP1672" s="370"/>
      <c r="DQ1672" s="370"/>
      <c r="DR1672" s="370"/>
      <c r="DS1672" s="370"/>
      <c r="DT1672" s="370"/>
      <c r="DU1672" s="370"/>
      <c r="DV1672" s="370"/>
      <c r="DW1672" s="370"/>
      <c r="DX1672" s="370"/>
      <c r="DY1672" s="370"/>
      <c r="DZ1672" s="370"/>
      <c r="EA1672" s="370"/>
      <c r="EB1672" s="370"/>
      <c r="EC1672" s="370"/>
      <c r="ED1672" s="370"/>
      <c r="EE1672" s="370"/>
      <c r="EF1672" s="370"/>
      <c r="EG1672" s="370"/>
      <c r="EH1672" s="370"/>
      <c r="EI1672" s="370"/>
      <c r="EJ1672" s="370"/>
      <c r="EK1672" s="370"/>
      <c r="EL1672" s="370"/>
      <c r="EM1672" s="370"/>
      <c r="EN1672" s="370"/>
      <c r="EO1672" s="370"/>
      <c r="EP1672" s="370"/>
      <c r="EQ1672" s="370"/>
      <c r="ER1672" s="370"/>
      <c r="ES1672" s="370"/>
      <c r="ET1672" s="370"/>
    </row>
    <row r="1673" spans="1:189" s="78" customFormat="1" ht="21.75" customHeight="1" thickBot="1">
      <c r="A1673" s="339" t="s">
        <v>57</v>
      </c>
      <c r="B1673" s="16" t="s">
        <v>344</v>
      </c>
      <c r="C1673" s="385" t="s">
        <v>432</v>
      </c>
      <c r="D1673" s="268" t="s">
        <v>434</v>
      </c>
      <c r="E1673" s="274"/>
      <c r="F1673" s="274"/>
      <c r="G1673" s="15" t="s">
        <v>467</v>
      </c>
      <c r="H1673" s="772"/>
      <c r="I1673" s="504">
        <f t="shared" si="158"/>
        <v>0</v>
      </c>
      <c r="J1673" s="274"/>
      <c r="K1673" s="370"/>
      <c r="L1673" s="279">
        <v>45218</v>
      </c>
      <c r="M1673" s="279">
        <v>44934</v>
      </c>
      <c r="N1673" s="274"/>
      <c r="O1673" s="370"/>
      <c r="P1673" s="370"/>
      <c r="Q1673" s="370"/>
      <c r="R1673" s="370"/>
      <c r="S1673" s="370"/>
      <c r="T1673" s="370"/>
      <c r="U1673" s="370"/>
      <c r="V1673" s="370"/>
      <c r="W1673" s="370"/>
      <c r="X1673" s="370"/>
      <c r="Y1673" s="370"/>
      <c r="Z1673" s="370"/>
      <c r="AA1673" s="370"/>
      <c r="AB1673" s="370"/>
      <c r="AC1673" s="370"/>
      <c r="AD1673" s="370"/>
      <c r="AE1673" s="370"/>
      <c r="AF1673" s="370"/>
      <c r="AG1673" s="370"/>
      <c r="AH1673" s="370"/>
      <c r="AI1673" s="370"/>
      <c r="AJ1673" s="370"/>
      <c r="AK1673" s="370"/>
      <c r="AL1673" s="370"/>
      <c r="AM1673" s="370"/>
      <c r="AN1673" s="370"/>
      <c r="AO1673" s="370"/>
      <c r="AP1673" s="370"/>
      <c r="AQ1673" s="370"/>
      <c r="AR1673" s="370"/>
      <c r="AS1673" s="370"/>
      <c r="AT1673" s="370"/>
      <c r="AU1673" s="370"/>
      <c r="AV1673" s="370"/>
      <c r="AW1673" s="370"/>
      <c r="AX1673" s="370"/>
      <c r="AY1673" s="370"/>
      <c r="AZ1673" s="370"/>
      <c r="BA1673" s="370"/>
      <c r="BB1673" s="370"/>
      <c r="BC1673" s="370"/>
      <c r="BD1673" s="370"/>
      <c r="BE1673" s="370"/>
      <c r="BF1673" s="370"/>
      <c r="BG1673" s="370"/>
      <c r="BH1673" s="370"/>
      <c r="BI1673" s="370"/>
      <c r="BJ1673" s="370"/>
      <c r="BK1673" s="370"/>
      <c r="BL1673" s="370"/>
      <c r="BM1673" s="370"/>
      <c r="BN1673" s="370"/>
      <c r="BO1673" s="370"/>
      <c r="BP1673" s="370"/>
      <c r="BQ1673" s="370"/>
      <c r="BR1673" s="370"/>
      <c r="BS1673" s="370"/>
      <c r="BT1673" s="370"/>
      <c r="BU1673" s="370"/>
      <c r="BV1673" s="370"/>
      <c r="BW1673" s="370"/>
      <c r="BX1673" s="370"/>
      <c r="BY1673" s="370"/>
      <c r="BZ1673" s="370"/>
      <c r="CA1673" s="370"/>
      <c r="CB1673" s="370"/>
      <c r="CC1673" s="370"/>
      <c r="CD1673" s="370"/>
      <c r="CE1673" s="370"/>
      <c r="CF1673" s="370"/>
      <c r="CG1673" s="370"/>
      <c r="CH1673" s="370"/>
      <c r="CI1673" s="370"/>
      <c r="CJ1673" s="370"/>
      <c r="CK1673" s="370"/>
      <c r="CL1673" s="370"/>
      <c r="CM1673" s="370"/>
      <c r="CN1673" s="370"/>
      <c r="CO1673" s="370"/>
      <c r="CP1673" s="370"/>
      <c r="CQ1673" s="370"/>
      <c r="CR1673" s="370"/>
      <c r="CS1673" s="370"/>
      <c r="CT1673" s="370"/>
      <c r="CU1673" s="370"/>
      <c r="CV1673" s="370"/>
      <c r="CW1673" s="370"/>
      <c r="CX1673" s="370"/>
      <c r="CY1673" s="370"/>
      <c r="CZ1673" s="370"/>
      <c r="DA1673" s="370"/>
      <c r="DB1673" s="370"/>
      <c r="DC1673" s="370"/>
      <c r="DD1673" s="370"/>
      <c r="DE1673" s="370"/>
      <c r="DF1673" s="370"/>
      <c r="DG1673" s="370"/>
      <c r="DH1673" s="370"/>
      <c r="DI1673" s="370"/>
      <c r="DJ1673" s="370"/>
      <c r="DK1673" s="370"/>
      <c r="DL1673" s="370"/>
      <c r="DM1673" s="370"/>
      <c r="DN1673" s="370"/>
      <c r="DO1673" s="370"/>
      <c r="DP1673" s="370"/>
      <c r="DQ1673" s="370"/>
      <c r="DR1673" s="370"/>
      <c r="DS1673" s="370"/>
      <c r="DT1673" s="370"/>
      <c r="DU1673" s="370"/>
      <c r="DV1673" s="370"/>
      <c r="DW1673" s="370"/>
      <c r="DX1673" s="370"/>
      <c r="DY1673" s="370"/>
      <c r="DZ1673" s="370"/>
      <c r="EA1673" s="370"/>
      <c r="EB1673" s="370"/>
      <c r="EC1673" s="370"/>
      <c r="ED1673" s="370"/>
      <c r="EE1673" s="370"/>
      <c r="EF1673" s="370"/>
      <c r="EG1673" s="370"/>
      <c r="EH1673" s="370"/>
      <c r="EI1673" s="370"/>
      <c r="EJ1673" s="370"/>
      <c r="EK1673" s="370"/>
      <c r="EL1673" s="370"/>
      <c r="EM1673" s="370"/>
      <c r="EN1673" s="370"/>
      <c r="EO1673" s="370"/>
      <c r="EP1673" s="370"/>
      <c r="EQ1673" s="370"/>
      <c r="ER1673" s="370"/>
      <c r="ES1673" s="370"/>
      <c r="ET1673" s="370"/>
    </row>
    <row r="1674" spans="1:189" s="78" customFormat="1" ht="21.75" customHeight="1" thickBot="1">
      <c r="A1674" s="339" t="s">
        <v>57</v>
      </c>
      <c r="B1674" s="16" t="s">
        <v>353</v>
      </c>
      <c r="C1674" s="385" t="s">
        <v>433</v>
      </c>
      <c r="D1674" s="268" t="s">
        <v>434</v>
      </c>
      <c r="E1674" s="274"/>
      <c r="F1674" s="274"/>
      <c r="G1674" s="15" t="s">
        <v>467</v>
      </c>
      <c r="H1674" s="772"/>
      <c r="I1674" s="504">
        <f t="shared" si="158"/>
        <v>0</v>
      </c>
      <c r="J1674" s="274"/>
      <c r="K1674" s="370"/>
      <c r="L1674" s="279">
        <v>45218</v>
      </c>
      <c r="M1674" s="279">
        <v>44934</v>
      </c>
      <c r="N1674" s="274"/>
      <c r="O1674" s="370"/>
      <c r="P1674" s="370"/>
      <c r="Q1674" s="370"/>
      <c r="R1674" s="370"/>
      <c r="S1674" s="370"/>
      <c r="T1674" s="370"/>
      <c r="U1674" s="370"/>
      <c r="V1674" s="370"/>
      <c r="W1674" s="370"/>
      <c r="X1674" s="370"/>
      <c r="Y1674" s="370"/>
      <c r="Z1674" s="370"/>
      <c r="AA1674" s="370"/>
      <c r="AB1674" s="370"/>
      <c r="AC1674" s="370"/>
      <c r="AD1674" s="370"/>
      <c r="AE1674" s="370"/>
      <c r="AF1674" s="370"/>
      <c r="AG1674" s="370"/>
      <c r="AH1674" s="370"/>
      <c r="AI1674" s="370"/>
      <c r="AJ1674" s="370"/>
      <c r="AK1674" s="370"/>
      <c r="AL1674" s="370"/>
      <c r="AM1674" s="370"/>
      <c r="AN1674" s="370"/>
      <c r="AO1674" s="370"/>
      <c r="AP1674" s="370"/>
      <c r="AQ1674" s="370"/>
      <c r="AR1674" s="370"/>
      <c r="AS1674" s="370"/>
      <c r="AT1674" s="370"/>
      <c r="AU1674" s="370"/>
      <c r="AV1674" s="370"/>
      <c r="AW1674" s="370"/>
      <c r="AX1674" s="370"/>
      <c r="AY1674" s="370"/>
      <c r="AZ1674" s="370"/>
      <c r="BA1674" s="370"/>
      <c r="BB1674" s="370"/>
      <c r="BC1674" s="370"/>
      <c r="BD1674" s="370"/>
      <c r="BE1674" s="370"/>
      <c r="BF1674" s="370"/>
      <c r="BG1674" s="370"/>
      <c r="BH1674" s="370"/>
      <c r="BI1674" s="370"/>
      <c r="BJ1674" s="370"/>
      <c r="BK1674" s="370"/>
      <c r="BL1674" s="370"/>
      <c r="BM1674" s="370"/>
      <c r="BN1674" s="370"/>
      <c r="BO1674" s="370"/>
      <c r="BP1674" s="370"/>
      <c r="BQ1674" s="370"/>
      <c r="BR1674" s="370"/>
      <c r="BS1674" s="370"/>
      <c r="BT1674" s="370"/>
      <c r="BU1674" s="370"/>
      <c r="BV1674" s="370"/>
      <c r="BW1674" s="370"/>
      <c r="BX1674" s="370"/>
      <c r="BY1674" s="370"/>
      <c r="BZ1674" s="370"/>
      <c r="CA1674" s="370"/>
      <c r="CB1674" s="370"/>
      <c r="CC1674" s="370"/>
      <c r="CD1674" s="370"/>
      <c r="CE1674" s="370"/>
      <c r="CF1674" s="370"/>
      <c r="CG1674" s="370"/>
      <c r="CH1674" s="370"/>
      <c r="CI1674" s="370"/>
      <c r="CJ1674" s="370"/>
      <c r="CK1674" s="370"/>
      <c r="CL1674" s="370"/>
      <c r="CM1674" s="370"/>
      <c r="CN1674" s="370"/>
      <c r="CO1674" s="370"/>
      <c r="CP1674" s="370"/>
      <c r="CQ1674" s="370"/>
      <c r="CR1674" s="370"/>
      <c r="CS1674" s="370"/>
      <c r="CT1674" s="370"/>
      <c r="CU1674" s="370"/>
      <c r="CV1674" s="370"/>
      <c r="CW1674" s="370"/>
      <c r="CX1674" s="370"/>
      <c r="CY1674" s="370"/>
      <c r="CZ1674" s="370"/>
      <c r="DA1674" s="370"/>
      <c r="DB1674" s="370"/>
      <c r="DC1674" s="370"/>
      <c r="DD1674" s="370"/>
      <c r="DE1674" s="370"/>
      <c r="DF1674" s="370"/>
      <c r="DG1674" s="370"/>
      <c r="DH1674" s="370"/>
      <c r="DI1674" s="370"/>
      <c r="DJ1674" s="370"/>
      <c r="DK1674" s="370"/>
      <c r="DL1674" s="370"/>
      <c r="DM1674" s="370"/>
      <c r="DN1674" s="370"/>
      <c r="DO1674" s="370"/>
      <c r="DP1674" s="370"/>
      <c r="DQ1674" s="370"/>
      <c r="DR1674" s="370"/>
      <c r="DS1674" s="370"/>
      <c r="DT1674" s="370"/>
      <c r="DU1674" s="370"/>
      <c r="DV1674" s="370"/>
      <c r="DW1674" s="370"/>
      <c r="DX1674" s="370"/>
      <c r="DY1674" s="370"/>
      <c r="DZ1674" s="370"/>
      <c r="EA1674" s="370"/>
      <c r="EB1674" s="370"/>
      <c r="EC1674" s="370"/>
      <c r="ED1674" s="370"/>
      <c r="EE1674" s="370"/>
      <c r="EF1674" s="370"/>
      <c r="EG1674" s="370"/>
      <c r="EH1674" s="370"/>
      <c r="EI1674" s="370"/>
      <c r="EJ1674" s="370"/>
      <c r="EK1674" s="370"/>
      <c r="EL1674" s="370"/>
      <c r="EM1674" s="370"/>
      <c r="EN1674" s="370"/>
      <c r="EO1674" s="370"/>
      <c r="EP1674" s="370"/>
      <c r="EQ1674" s="370"/>
      <c r="ER1674" s="370"/>
      <c r="ES1674" s="370"/>
      <c r="ET1674" s="370"/>
    </row>
    <row r="1675" spans="1:189" s="78" customFormat="1" ht="21.75" customHeight="1" thickBot="1">
      <c r="A1675" s="339" t="s">
        <v>57</v>
      </c>
      <c r="B1675" s="16" t="s">
        <v>393</v>
      </c>
      <c r="C1675" s="385" t="s">
        <v>425</v>
      </c>
      <c r="D1675" s="268" t="s">
        <v>434</v>
      </c>
      <c r="E1675" s="274"/>
      <c r="F1675" s="274"/>
      <c r="G1675" s="15" t="s">
        <v>467</v>
      </c>
      <c r="H1675" s="772"/>
      <c r="I1675" s="504">
        <f t="shared" si="158"/>
        <v>0</v>
      </c>
      <c r="J1675" s="274"/>
      <c r="K1675" s="370"/>
      <c r="L1675" s="279">
        <v>45218</v>
      </c>
      <c r="M1675" s="279">
        <v>44934</v>
      </c>
      <c r="N1675" s="274"/>
      <c r="O1675" s="370"/>
      <c r="P1675" s="370"/>
      <c r="Q1675" s="370"/>
      <c r="R1675" s="370"/>
      <c r="S1675" s="370"/>
      <c r="T1675" s="370"/>
      <c r="U1675" s="370"/>
      <c r="V1675" s="370"/>
      <c r="W1675" s="370"/>
      <c r="X1675" s="370"/>
      <c r="Y1675" s="370"/>
      <c r="Z1675" s="370"/>
      <c r="AA1675" s="370"/>
      <c r="AB1675" s="370"/>
      <c r="AC1675" s="370"/>
      <c r="AD1675" s="370"/>
      <c r="AE1675" s="370"/>
      <c r="AF1675" s="370"/>
      <c r="AG1675" s="370"/>
      <c r="AH1675" s="370"/>
      <c r="AI1675" s="370"/>
      <c r="AJ1675" s="370"/>
      <c r="AK1675" s="370"/>
      <c r="AL1675" s="370"/>
      <c r="AM1675" s="370"/>
      <c r="AN1675" s="370"/>
      <c r="AO1675" s="370"/>
      <c r="AP1675" s="370"/>
      <c r="AQ1675" s="370"/>
      <c r="AR1675" s="370"/>
      <c r="AS1675" s="370"/>
      <c r="AT1675" s="370"/>
      <c r="AU1675" s="370"/>
      <c r="AV1675" s="370"/>
      <c r="AW1675" s="370"/>
      <c r="AX1675" s="370"/>
      <c r="AY1675" s="370"/>
      <c r="AZ1675" s="370"/>
      <c r="BA1675" s="370"/>
      <c r="BB1675" s="370"/>
      <c r="BC1675" s="370"/>
      <c r="BD1675" s="370"/>
      <c r="BE1675" s="370"/>
      <c r="BF1675" s="370"/>
      <c r="BG1675" s="370"/>
      <c r="BH1675" s="370"/>
      <c r="BI1675" s="370"/>
      <c r="BJ1675" s="370"/>
      <c r="BK1675" s="370"/>
      <c r="BL1675" s="370"/>
      <c r="BM1675" s="370"/>
      <c r="BN1675" s="370"/>
      <c r="BO1675" s="370"/>
      <c r="BP1675" s="370"/>
      <c r="BQ1675" s="370"/>
      <c r="BR1675" s="370"/>
      <c r="BS1675" s="370"/>
      <c r="BT1675" s="370"/>
      <c r="BU1675" s="370"/>
      <c r="BV1675" s="370"/>
      <c r="BW1675" s="370"/>
      <c r="BX1675" s="370"/>
      <c r="BY1675" s="370"/>
      <c r="BZ1675" s="370"/>
      <c r="CA1675" s="370"/>
      <c r="CB1675" s="370"/>
      <c r="CC1675" s="370"/>
      <c r="CD1675" s="370"/>
      <c r="CE1675" s="370"/>
      <c r="CF1675" s="370"/>
      <c r="CG1675" s="370"/>
      <c r="CH1675" s="370"/>
      <c r="CI1675" s="370"/>
      <c r="CJ1675" s="370"/>
      <c r="CK1675" s="370"/>
      <c r="CL1675" s="370"/>
      <c r="CM1675" s="370"/>
      <c r="CN1675" s="370"/>
      <c r="CO1675" s="370"/>
      <c r="CP1675" s="370"/>
      <c r="CQ1675" s="370"/>
      <c r="CR1675" s="370"/>
      <c r="CS1675" s="370"/>
      <c r="CT1675" s="370"/>
      <c r="CU1675" s="370"/>
      <c r="CV1675" s="370"/>
      <c r="CW1675" s="370"/>
      <c r="CX1675" s="370"/>
      <c r="CY1675" s="370"/>
      <c r="CZ1675" s="370"/>
      <c r="DA1675" s="370"/>
      <c r="DB1675" s="370"/>
      <c r="DC1675" s="370"/>
      <c r="DD1675" s="370"/>
      <c r="DE1675" s="370"/>
      <c r="DF1675" s="370"/>
      <c r="DG1675" s="370"/>
      <c r="DH1675" s="370"/>
      <c r="DI1675" s="370"/>
      <c r="DJ1675" s="370"/>
      <c r="DK1675" s="370"/>
      <c r="DL1675" s="370"/>
      <c r="DM1675" s="370"/>
      <c r="DN1675" s="370"/>
      <c r="DO1675" s="370"/>
      <c r="DP1675" s="370"/>
      <c r="DQ1675" s="370"/>
      <c r="DR1675" s="370"/>
      <c r="DS1675" s="370"/>
      <c r="DT1675" s="370"/>
      <c r="DU1675" s="370"/>
      <c r="DV1675" s="370"/>
      <c r="DW1675" s="370"/>
      <c r="DX1675" s="370"/>
      <c r="DY1675" s="370"/>
      <c r="DZ1675" s="370"/>
      <c r="EA1675" s="370"/>
      <c r="EB1675" s="370"/>
      <c r="EC1675" s="370"/>
      <c r="ED1675" s="370"/>
      <c r="EE1675" s="370"/>
      <c r="EF1675" s="370"/>
      <c r="EG1675" s="370"/>
      <c r="EH1675" s="370"/>
      <c r="EI1675" s="370"/>
      <c r="EJ1675" s="370"/>
      <c r="EK1675" s="370"/>
      <c r="EL1675" s="370"/>
      <c r="EM1675" s="370"/>
      <c r="EN1675" s="370"/>
      <c r="EO1675" s="370"/>
      <c r="EP1675" s="370"/>
      <c r="EQ1675" s="370"/>
      <c r="ER1675" s="370"/>
      <c r="ES1675" s="370"/>
      <c r="ET1675" s="370"/>
    </row>
    <row r="1676" spans="1:189" s="78" customFormat="1" ht="21.75" customHeight="1" thickBot="1">
      <c r="A1676" s="339" t="s">
        <v>57</v>
      </c>
      <c r="B1676" s="16" t="s">
        <v>345</v>
      </c>
      <c r="C1676" s="385" t="s">
        <v>426</v>
      </c>
      <c r="D1676" s="268" t="s">
        <v>434</v>
      </c>
      <c r="E1676" s="274"/>
      <c r="F1676" s="274"/>
      <c r="G1676" s="15" t="s">
        <v>467</v>
      </c>
      <c r="H1676" s="772"/>
      <c r="I1676" s="504">
        <f t="shared" si="158"/>
        <v>0</v>
      </c>
      <c r="J1676" s="274"/>
      <c r="K1676" s="370"/>
      <c r="L1676" s="279">
        <v>45218</v>
      </c>
      <c r="M1676" s="279">
        <v>44934</v>
      </c>
      <c r="N1676" s="274"/>
      <c r="O1676" s="370"/>
      <c r="P1676" s="370"/>
      <c r="Q1676" s="370"/>
      <c r="R1676" s="370"/>
      <c r="S1676" s="370"/>
      <c r="T1676" s="370"/>
      <c r="U1676" s="370"/>
      <c r="V1676" s="370"/>
      <c r="W1676" s="370"/>
      <c r="X1676" s="370"/>
      <c r="Y1676" s="370"/>
      <c r="Z1676" s="370"/>
      <c r="AA1676" s="370"/>
      <c r="AB1676" s="370"/>
      <c r="AC1676" s="370"/>
      <c r="AD1676" s="370"/>
      <c r="AE1676" s="370"/>
      <c r="AF1676" s="370"/>
      <c r="AG1676" s="370"/>
      <c r="AH1676" s="370"/>
      <c r="AI1676" s="370"/>
      <c r="AJ1676" s="370"/>
      <c r="AK1676" s="370"/>
      <c r="AL1676" s="370"/>
      <c r="AM1676" s="370"/>
      <c r="AN1676" s="370"/>
      <c r="AO1676" s="370"/>
      <c r="AP1676" s="370"/>
      <c r="AQ1676" s="370"/>
      <c r="AR1676" s="370"/>
      <c r="AS1676" s="370"/>
      <c r="AT1676" s="370"/>
      <c r="AU1676" s="370"/>
      <c r="AV1676" s="370"/>
      <c r="AW1676" s="370"/>
      <c r="AX1676" s="370"/>
      <c r="AY1676" s="370"/>
      <c r="AZ1676" s="370"/>
      <c r="BA1676" s="370"/>
      <c r="BB1676" s="370"/>
      <c r="BC1676" s="370"/>
      <c r="BD1676" s="370"/>
      <c r="BE1676" s="370"/>
      <c r="BF1676" s="370"/>
      <c r="BG1676" s="370"/>
      <c r="BH1676" s="370"/>
      <c r="BI1676" s="370"/>
      <c r="BJ1676" s="370"/>
      <c r="BK1676" s="370"/>
      <c r="BL1676" s="370"/>
      <c r="BM1676" s="370"/>
      <c r="BN1676" s="370"/>
      <c r="BO1676" s="370"/>
      <c r="BP1676" s="370"/>
      <c r="BQ1676" s="370"/>
      <c r="BR1676" s="370"/>
      <c r="BS1676" s="370"/>
      <c r="BT1676" s="370"/>
      <c r="BU1676" s="370"/>
      <c r="BV1676" s="370"/>
      <c r="BW1676" s="370"/>
      <c r="BX1676" s="370"/>
      <c r="BY1676" s="370"/>
      <c r="BZ1676" s="370"/>
      <c r="CA1676" s="370"/>
      <c r="CB1676" s="370"/>
      <c r="CC1676" s="370"/>
      <c r="CD1676" s="370"/>
      <c r="CE1676" s="370"/>
      <c r="CF1676" s="370"/>
      <c r="CG1676" s="370"/>
      <c r="CH1676" s="370"/>
      <c r="CI1676" s="370"/>
      <c r="CJ1676" s="370"/>
      <c r="CK1676" s="370"/>
      <c r="CL1676" s="370"/>
      <c r="CM1676" s="370"/>
      <c r="CN1676" s="370"/>
      <c r="CO1676" s="370"/>
      <c r="CP1676" s="370"/>
      <c r="CQ1676" s="370"/>
      <c r="CR1676" s="370"/>
      <c r="CS1676" s="370"/>
      <c r="CT1676" s="370"/>
      <c r="CU1676" s="370"/>
      <c r="CV1676" s="370"/>
      <c r="CW1676" s="370"/>
      <c r="CX1676" s="370"/>
      <c r="CY1676" s="370"/>
      <c r="CZ1676" s="370"/>
      <c r="DA1676" s="370"/>
      <c r="DB1676" s="370"/>
      <c r="DC1676" s="370"/>
      <c r="DD1676" s="370"/>
      <c r="DE1676" s="370"/>
      <c r="DF1676" s="370"/>
      <c r="DG1676" s="370"/>
      <c r="DH1676" s="370"/>
      <c r="DI1676" s="370"/>
      <c r="DJ1676" s="370"/>
      <c r="DK1676" s="370"/>
      <c r="DL1676" s="370"/>
      <c r="DM1676" s="370"/>
      <c r="DN1676" s="370"/>
      <c r="DO1676" s="370"/>
      <c r="DP1676" s="370"/>
      <c r="DQ1676" s="370"/>
      <c r="DR1676" s="370"/>
      <c r="DS1676" s="370"/>
      <c r="DT1676" s="370"/>
      <c r="DU1676" s="370"/>
      <c r="DV1676" s="370"/>
      <c r="DW1676" s="370"/>
      <c r="DX1676" s="370"/>
      <c r="DY1676" s="370"/>
      <c r="DZ1676" s="370"/>
      <c r="EA1676" s="370"/>
      <c r="EB1676" s="370"/>
      <c r="EC1676" s="370"/>
      <c r="ED1676" s="370"/>
      <c r="EE1676" s="370"/>
      <c r="EF1676" s="370"/>
      <c r="EG1676" s="370"/>
      <c r="EH1676" s="370"/>
      <c r="EI1676" s="370"/>
      <c r="EJ1676" s="370"/>
      <c r="EK1676" s="370"/>
      <c r="EL1676" s="370"/>
      <c r="EM1676" s="370"/>
      <c r="EN1676" s="370"/>
      <c r="EO1676" s="370"/>
      <c r="EP1676" s="370"/>
      <c r="EQ1676" s="370"/>
      <c r="ER1676" s="370"/>
      <c r="ES1676" s="370"/>
      <c r="ET1676" s="370"/>
    </row>
    <row r="1677" spans="1:189" s="78" customFormat="1" ht="21.75" customHeight="1" thickBot="1">
      <c r="A1677" s="339" t="s">
        <v>57</v>
      </c>
      <c r="B1677" s="16" t="s">
        <v>356</v>
      </c>
      <c r="C1677" s="385" t="s">
        <v>427</v>
      </c>
      <c r="D1677" s="268" t="s">
        <v>434</v>
      </c>
      <c r="E1677" s="274"/>
      <c r="F1677" s="274"/>
      <c r="G1677" s="15" t="s">
        <v>467</v>
      </c>
      <c r="H1677" s="772">
        <v>200</v>
      </c>
      <c r="I1677" s="504">
        <f t="shared" si="158"/>
        <v>200</v>
      </c>
      <c r="J1677" s="274"/>
      <c r="K1677" s="370"/>
      <c r="L1677" s="279">
        <v>45218</v>
      </c>
      <c r="M1677" s="279">
        <v>44934</v>
      </c>
      <c r="N1677" s="274"/>
      <c r="O1677" s="370"/>
      <c r="P1677" s="370"/>
      <c r="Q1677" s="370"/>
      <c r="R1677" s="370"/>
      <c r="S1677" s="370"/>
      <c r="T1677" s="370"/>
      <c r="U1677" s="370"/>
      <c r="V1677" s="370"/>
      <c r="W1677" s="370"/>
      <c r="X1677" s="370"/>
      <c r="Y1677" s="370"/>
      <c r="Z1677" s="370"/>
      <c r="AA1677" s="370"/>
      <c r="AB1677" s="370"/>
      <c r="AC1677" s="370"/>
      <c r="AD1677" s="370"/>
      <c r="AE1677" s="370"/>
      <c r="AF1677" s="370"/>
      <c r="AG1677" s="370"/>
      <c r="AH1677" s="370"/>
      <c r="AI1677" s="370"/>
      <c r="AJ1677" s="370"/>
      <c r="AK1677" s="370"/>
      <c r="AL1677" s="370"/>
      <c r="AM1677" s="370"/>
      <c r="AN1677" s="370"/>
      <c r="AO1677" s="370"/>
      <c r="AP1677" s="370"/>
      <c r="AQ1677" s="370"/>
      <c r="AR1677" s="370"/>
      <c r="AS1677" s="370"/>
      <c r="AT1677" s="370"/>
      <c r="AU1677" s="370"/>
      <c r="AV1677" s="370"/>
      <c r="AW1677" s="370"/>
      <c r="AX1677" s="370"/>
      <c r="AY1677" s="370"/>
      <c r="AZ1677" s="370"/>
      <c r="BA1677" s="370"/>
      <c r="BB1677" s="370"/>
      <c r="BC1677" s="370"/>
      <c r="BD1677" s="370"/>
      <c r="BE1677" s="370"/>
      <c r="BF1677" s="370"/>
      <c r="BG1677" s="370"/>
      <c r="BH1677" s="370"/>
      <c r="BI1677" s="370"/>
      <c r="BJ1677" s="370"/>
      <c r="BK1677" s="370"/>
      <c r="BL1677" s="370"/>
      <c r="BM1677" s="370"/>
      <c r="BN1677" s="370"/>
      <c r="BO1677" s="370"/>
      <c r="BP1677" s="370"/>
      <c r="BQ1677" s="370"/>
      <c r="BR1677" s="370"/>
      <c r="BS1677" s="370"/>
      <c r="BT1677" s="370"/>
      <c r="BU1677" s="370"/>
      <c r="BV1677" s="370"/>
      <c r="BW1677" s="370"/>
      <c r="BX1677" s="370"/>
      <c r="BY1677" s="370"/>
      <c r="BZ1677" s="370"/>
      <c r="CA1677" s="370"/>
      <c r="CB1677" s="370"/>
      <c r="CC1677" s="370"/>
      <c r="CD1677" s="370"/>
      <c r="CE1677" s="370"/>
      <c r="CF1677" s="370"/>
      <c r="CG1677" s="370"/>
      <c r="CH1677" s="370"/>
      <c r="CI1677" s="370"/>
      <c r="CJ1677" s="370"/>
      <c r="CK1677" s="370"/>
      <c r="CL1677" s="370"/>
      <c r="CM1677" s="370"/>
      <c r="CN1677" s="370"/>
      <c r="CO1677" s="370"/>
      <c r="CP1677" s="370"/>
      <c r="CQ1677" s="370"/>
      <c r="CR1677" s="370"/>
      <c r="CS1677" s="370"/>
      <c r="CT1677" s="370"/>
      <c r="CU1677" s="370"/>
      <c r="CV1677" s="370"/>
      <c r="CW1677" s="370"/>
      <c r="CX1677" s="370"/>
      <c r="CY1677" s="370"/>
      <c r="CZ1677" s="370"/>
      <c r="DA1677" s="370"/>
      <c r="DB1677" s="370"/>
      <c r="DC1677" s="370"/>
      <c r="DD1677" s="370"/>
      <c r="DE1677" s="370"/>
      <c r="DF1677" s="370"/>
      <c r="DG1677" s="370"/>
      <c r="DH1677" s="370"/>
      <c r="DI1677" s="370"/>
      <c r="DJ1677" s="370"/>
      <c r="DK1677" s="370"/>
      <c r="DL1677" s="370"/>
      <c r="DM1677" s="370"/>
      <c r="DN1677" s="370"/>
      <c r="DO1677" s="370"/>
      <c r="DP1677" s="370"/>
      <c r="DQ1677" s="370"/>
      <c r="DR1677" s="370"/>
      <c r="DS1677" s="370"/>
      <c r="DT1677" s="370"/>
      <c r="DU1677" s="370"/>
      <c r="DV1677" s="370"/>
      <c r="DW1677" s="370"/>
      <c r="DX1677" s="370"/>
      <c r="DY1677" s="370"/>
      <c r="DZ1677" s="370"/>
      <c r="EA1677" s="370"/>
      <c r="EB1677" s="370"/>
      <c r="EC1677" s="370"/>
      <c r="ED1677" s="370"/>
      <c r="EE1677" s="370"/>
      <c r="EF1677" s="370"/>
      <c r="EG1677" s="370"/>
      <c r="EH1677" s="370"/>
      <c r="EI1677" s="370"/>
      <c r="EJ1677" s="370"/>
      <c r="EK1677" s="370"/>
      <c r="EL1677" s="370"/>
      <c r="EM1677" s="370"/>
      <c r="EN1677" s="370"/>
      <c r="EO1677" s="370"/>
      <c r="EP1677" s="370"/>
      <c r="EQ1677" s="370"/>
      <c r="ER1677" s="370"/>
      <c r="ES1677" s="370"/>
      <c r="ET1677" s="370"/>
      <c r="GG1677" s="78">
        <v>200</v>
      </c>
    </row>
    <row r="1678" spans="1:189" s="78" customFormat="1" ht="21.75" customHeight="1">
      <c r="A1678" s="339" t="s">
        <v>57</v>
      </c>
      <c r="B1678" s="700" t="s">
        <v>382</v>
      </c>
      <c r="C1678" s="385" t="s">
        <v>428</v>
      </c>
      <c r="D1678" s="268" t="s">
        <v>434</v>
      </c>
      <c r="E1678" s="274"/>
      <c r="F1678" s="274"/>
      <c r="G1678" s="15" t="s">
        <v>467</v>
      </c>
      <c r="H1678" s="772"/>
      <c r="I1678" s="504">
        <f t="shared" si="158"/>
        <v>0</v>
      </c>
      <c r="J1678" s="274"/>
      <c r="K1678" s="370"/>
      <c r="L1678" s="279">
        <v>45218</v>
      </c>
      <c r="M1678" s="279">
        <v>44934</v>
      </c>
      <c r="N1678" s="274"/>
      <c r="O1678" s="370"/>
      <c r="P1678" s="370"/>
      <c r="Q1678" s="370"/>
      <c r="R1678" s="370"/>
      <c r="S1678" s="370"/>
      <c r="T1678" s="370"/>
      <c r="U1678" s="370"/>
      <c r="V1678" s="370"/>
      <c r="W1678" s="370"/>
      <c r="X1678" s="370"/>
      <c r="Y1678" s="370"/>
      <c r="Z1678" s="370"/>
      <c r="AA1678" s="370"/>
      <c r="AB1678" s="370"/>
      <c r="AC1678" s="370"/>
      <c r="AD1678" s="370"/>
      <c r="AE1678" s="370"/>
      <c r="AF1678" s="370"/>
      <c r="AG1678" s="370"/>
      <c r="AH1678" s="370"/>
      <c r="AI1678" s="370"/>
      <c r="AJ1678" s="370"/>
      <c r="AK1678" s="370"/>
      <c r="AL1678" s="370"/>
      <c r="AM1678" s="370"/>
      <c r="AN1678" s="370"/>
      <c r="AO1678" s="370"/>
      <c r="AP1678" s="370"/>
      <c r="AQ1678" s="370"/>
      <c r="AR1678" s="370"/>
      <c r="AS1678" s="370"/>
      <c r="AT1678" s="370"/>
      <c r="AU1678" s="370"/>
      <c r="AV1678" s="370"/>
      <c r="AW1678" s="370"/>
      <c r="AX1678" s="370"/>
      <c r="AY1678" s="370"/>
      <c r="AZ1678" s="370"/>
      <c r="BA1678" s="370"/>
      <c r="BB1678" s="370"/>
      <c r="BC1678" s="370"/>
      <c r="BD1678" s="370"/>
      <c r="BE1678" s="370"/>
      <c r="BF1678" s="370"/>
      <c r="BG1678" s="370"/>
      <c r="BH1678" s="370"/>
      <c r="BI1678" s="370"/>
      <c r="BJ1678" s="370"/>
      <c r="BK1678" s="370"/>
      <c r="BL1678" s="370"/>
      <c r="BM1678" s="370"/>
      <c r="BN1678" s="370"/>
      <c r="BO1678" s="370"/>
      <c r="BP1678" s="370"/>
      <c r="BQ1678" s="370"/>
      <c r="BR1678" s="370"/>
      <c r="BS1678" s="370"/>
      <c r="BT1678" s="370"/>
      <c r="BU1678" s="370"/>
      <c r="BV1678" s="370"/>
      <c r="BW1678" s="370"/>
      <c r="BX1678" s="370"/>
      <c r="BY1678" s="370"/>
      <c r="BZ1678" s="370"/>
      <c r="CA1678" s="370"/>
      <c r="CB1678" s="370"/>
      <c r="CC1678" s="370"/>
      <c r="CD1678" s="370"/>
      <c r="CE1678" s="370"/>
      <c r="CF1678" s="370"/>
      <c r="CG1678" s="370"/>
      <c r="CH1678" s="370"/>
      <c r="CI1678" s="370"/>
      <c r="CJ1678" s="370"/>
      <c r="CK1678" s="370"/>
      <c r="CL1678" s="370"/>
      <c r="CM1678" s="370"/>
      <c r="CN1678" s="370"/>
      <c r="CO1678" s="370"/>
      <c r="CP1678" s="370"/>
      <c r="CQ1678" s="370"/>
      <c r="CR1678" s="370"/>
      <c r="CS1678" s="370"/>
      <c r="CT1678" s="370"/>
      <c r="CU1678" s="370"/>
      <c r="CV1678" s="370"/>
      <c r="CW1678" s="370"/>
      <c r="CX1678" s="370"/>
      <c r="CY1678" s="370"/>
      <c r="CZ1678" s="370"/>
      <c r="DA1678" s="370"/>
      <c r="DB1678" s="370"/>
      <c r="DC1678" s="370"/>
      <c r="DD1678" s="370"/>
      <c r="DE1678" s="370"/>
      <c r="DF1678" s="370"/>
      <c r="DG1678" s="370"/>
      <c r="DH1678" s="370"/>
      <c r="DI1678" s="370"/>
      <c r="DJ1678" s="370"/>
      <c r="DK1678" s="370"/>
      <c r="DL1678" s="370"/>
      <c r="DM1678" s="370"/>
      <c r="DN1678" s="370"/>
      <c r="DO1678" s="370"/>
      <c r="DP1678" s="370"/>
      <c r="DQ1678" s="370"/>
      <c r="DR1678" s="370"/>
      <c r="DS1678" s="370"/>
      <c r="DT1678" s="370"/>
      <c r="DU1678" s="370"/>
      <c r="DV1678" s="370"/>
      <c r="DW1678" s="370"/>
      <c r="DX1678" s="370"/>
      <c r="DY1678" s="370"/>
      <c r="DZ1678" s="370"/>
      <c r="EA1678" s="370"/>
      <c r="EB1678" s="370"/>
      <c r="EC1678" s="370"/>
      <c r="ED1678" s="370"/>
      <c r="EE1678" s="370"/>
      <c r="EF1678" s="370"/>
      <c r="EG1678" s="370"/>
      <c r="EH1678" s="370"/>
      <c r="EI1678" s="370"/>
      <c r="EJ1678" s="370"/>
      <c r="EK1678" s="370"/>
      <c r="EL1678" s="370"/>
      <c r="EM1678" s="370"/>
      <c r="EN1678" s="370"/>
      <c r="EO1678" s="370"/>
      <c r="EP1678" s="370"/>
      <c r="EQ1678" s="370"/>
      <c r="ER1678" s="370"/>
      <c r="ES1678" s="370"/>
      <c r="ET1678" s="370"/>
    </row>
    <row r="1679" spans="1:189" s="78" customFormat="1" ht="21.75" customHeight="1" thickBot="1">
      <c r="A1679" s="339" t="s">
        <v>57</v>
      </c>
      <c r="B1679" s="274"/>
      <c r="C1679" s="274"/>
      <c r="D1679" s="274"/>
      <c r="E1679" s="274"/>
      <c r="F1679" s="274"/>
      <c r="G1679" s="274"/>
      <c r="H1679" s="772">
        <f>SUM(H1664:H1678)</f>
        <v>6000</v>
      </c>
      <c r="I1679" s="772">
        <f>SUM(I1664:I1678)</f>
        <v>6000</v>
      </c>
      <c r="J1679" s="274"/>
      <c r="K1679" s="370"/>
      <c r="L1679" s="274"/>
      <c r="M1679" s="274"/>
      <c r="N1679" s="274"/>
      <c r="O1679" s="370"/>
      <c r="P1679" s="370"/>
      <c r="Q1679" s="370"/>
      <c r="R1679" s="370"/>
      <c r="S1679" s="370"/>
      <c r="T1679" s="370"/>
      <c r="U1679" s="370"/>
      <c r="V1679" s="370"/>
      <c r="W1679" s="370"/>
      <c r="X1679" s="370"/>
      <c r="Y1679" s="370"/>
      <c r="Z1679" s="370"/>
      <c r="AA1679" s="370"/>
      <c r="AB1679" s="370"/>
      <c r="AC1679" s="370"/>
      <c r="AD1679" s="370"/>
      <c r="AE1679" s="370"/>
      <c r="AF1679" s="370"/>
      <c r="AG1679" s="370"/>
      <c r="AH1679" s="370"/>
      <c r="AI1679" s="370"/>
      <c r="AJ1679" s="370"/>
      <c r="AK1679" s="370"/>
      <c r="AL1679" s="370"/>
      <c r="AM1679" s="370"/>
      <c r="AN1679" s="370"/>
      <c r="AO1679" s="370"/>
      <c r="AP1679" s="370"/>
      <c r="AQ1679" s="370"/>
      <c r="AR1679" s="370"/>
      <c r="AS1679" s="370"/>
      <c r="AT1679" s="370"/>
      <c r="AU1679" s="370"/>
      <c r="AV1679" s="370"/>
      <c r="AW1679" s="370"/>
      <c r="AX1679" s="370"/>
      <c r="AY1679" s="370"/>
      <c r="AZ1679" s="370"/>
      <c r="BA1679" s="370"/>
      <c r="BB1679" s="370"/>
      <c r="BC1679" s="370"/>
      <c r="BD1679" s="370"/>
      <c r="BE1679" s="370"/>
      <c r="BF1679" s="370"/>
      <c r="BG1679" s="370"/>
      <c r="BH1679" s="370"/>
      <c r="BI1679" s="370"/>
      <c r="BJ1679" s="370"/>
      <c r="BK1679" s="370"/>
      <c r="BL1679" s="370"/>
      <c r="BM1679" s="370"/>
      <c r="BN1679" s="370"/>
      <c r="BO1679" s="370"/>
      <c r="BP1679" s="370"/>
      <c r="BQ1679" s="370"/>
      <c r="BR1679" s="370"/>
      <c r="BS1679" s="370"/>
      <c r="BT1679" s="370"/>
      <c r="BU1679" s="370"/>
      <c r="BV1679" s="370"/>
      <c r="BW1679" s="370"/>
      <c r="BX1679" s="370"/>
      <c r="BY1679" s="370"/>
      <c r="BZ1679" s="370"/>
      <c r="CA1679" s="370"/>
      <c r="CB1679" s="370"/>
      <c r="CC1679" s="370"/>
      <c r="CD1679" s="370"/>
      <c r="CE1679" s="370"/>
      <c r="CF1679" s="370"/>
      <c r="CG1679" s="370"/>
      <c r="CH1679" s="370"/>
      <c r="CI1679" s="370"/>
      <c r="CJ1679" s="370"/>
      <c r="CK1679" s="370"/>
      <c r="CL1679" s="370"/>
      <c r="CM1679" s="370"/>
      <c r="CN1679" s="370"/>
      <c r="CO1679" s="370"/>
      <c r="CP1679" s="370"/>
      <c r="CQ1679" s="370"/>
      <c r="CR1679" s="370"/>
      <c r="CS1679" s="370"/>
      <c r="CT1679" s="370"/>
      <c r="CU1679" s="370"/>
      <c r="CV1679" s="370"/>
      <c r="CW1679" s="370"/>
      <c r="CX1679" s="370"/>
      <c r="CY1679" s="370"/>
      <c r="CZ1679" s="370"/>
      <c r="DA1679" s="370"/>
      <c r="DB1679" s="370"/>
      <c r="DC1679" s="370"/>
      <c r="DD1679" s="370"/>
      <c r="DE1679" s="370"/>
      <c r="DF1679" s="370"/>
      <c r="DG1679" s="370"/>
      <c r="DH1679" s="370"/>
      <c r="DI1679" s="370"/>
      <c r="DJ1679" s="370"/>
      <c r="DK1679" s="370"/>
      <c r="DL1679" s="370"/>
      <c r="DM1679" s="370"/>
      <c r="DN1679" s="370"/>
      <c r="DO1679" s="370"/>
      <c r="DP1679" s="370"/>
      <c r="DQ1679" s="370"/>
      <c r="DR1679" s="370"/>
      <c r="DS1679" s="370"/>
      <c r="DT1679" s="370"/>
      <c r="DU1679" s="370"/>
      <c r="DV1679" s="370"/>
      <c r="DW1679" s="370"/>
      <c r="DX1679" s="370"/>
      <c r="DY1679" s="370"/>
      <c r="DZ1679" s="370"/>
      <c r="EA1679" s="370"/>
      <c r="EB1679" s="370"/>
      <c r="EC1679" s="370"/>
      <c r="ED1679" s="370"/>
      <c r="EE1679" s="370"/>
      <c r="EF1679" s="370"/>
      <c r="EG1679" s="370"/>
      <c r="EH1679" s="370"/>
      <c r="EI1679" s="370"/>
      <c r="EJ1679" s="370"/>
      <c r="EK1679" s="370"/>
      <c r="EL1679" s="370"/>
      <c r="EM1679" s="370"/>
      <c r="EN1679" s="370"/>
      <c r="EO1679" s="370"/>
      <c r="EP1679" s="370"/>
      <c r="EQ1679" s="370"/>
      <c r="ER1679" s="370"/>
      <c r="ES1679" s="370"/>
      <c r="ET1679" s="370"/>
    </row>
    <row r="1680" spans="1:189" s="78" customFormat="1" ht="21.75" customHeight="1" thickBot="1">
      <c r="A1680" s="339" t="s">
        <v>57</v>
      </c>
      <c r="B1680" s="16" t="s">
        <v>338</v>
      </c>
      <c r="C1680" s="16" t="s">
        <v>417</v>
      </c>
      <c r="D1680" s="268" t="s">
        <v>434</v>
      </c>
      <c r="E1680" s="274"/>
      <c r="F1680" s="274"/>
      <c r="G1680" s="15" t="s">
        <v>468</v>
      </c>
      <c r="H1680" s="779">
        <v>1000</v>
      </c>
      <c r="I1680" s="504">
        <f t="shared" ref="I1680:I1694" si="159">SUM(O1680:HI1680)</f>
        <v>1000</v>
      </c>
      <c r="J1680" s="274"/>
      <c r="K1680" s="781">
        <v>5.85</v>
      </c>
      <c r="L1680" s="279">
        <v>45239</v>
      </c>
      <c r="M1680" s="279">
        <v>44954</v>
      </c>
      <c r="N1680" s="274" t="s">
        <v>45</v>
      </c>
      <c r="O1680" s="370"/>
      <c r="P1680" s="370"/>
      <c r="Q1680" s="370"/>
      <c r="R1680" s="370"/>
      <c r="S1680" s="370"/>
      <c r="T1680" s="370"/>
      <c r="U1680" s="370"/>
      <c r="V1680" s="370"/>
      <c r="W1680" s="370"/>
      <c r="X1680" s="370"/>
      <c r="Y1680" s="370"/>
      <c r="Z1680" s="370"/>
      <c r="AA1680" s="370"/>
      <c r="AB1680" s="370"/>
      <c r="AC1680" s="370"/>
      <c r="AD1680" s="370"/>
      <c r="AE1680" s="370"/>
      <c r="AF1680" s="370"/>
      <c r="AG1680" s="370"/>
      <c r="AH1680" s="370"/>
      <c r="AI1680" s="370"/>
      <c r="AJ1680" s="370"/>
      <c r="AK1680" s="370"/>
      <c r="AL1680" s="370"/>
      <c r="AM1680" s="370"/>
      <c r="AN1680" s="370"/>
      <c r="AO1680" s="370"/>
      <c r="AP1680" s="370"/>
      <c r="AQ1680" s="370"/>
      <c r="AR1680" s="370"/>
      <c r="AS1680" s="370"/>
      <c r="AT1680" s="370"/>
      <c r="AU1680" s="370"/>
      <c r="AV1680" s="370"/>
      <c r="AW1680" s="370"/>
      <c r="AX1680" s="370"/>
      <c r="AY1680" s="370"/>
      <c r="AZ1680" s="370"/>
      <c r="BA1680" s="370"/>
      <c r="BB1680" s="370"/>
      <c r="BC1680" s="370"/>
      <c r="BD1680" s="370"/>
      <c r="BE1680" s="370"/>
      <c r="BF1680" s="370"/>
      <c r="BG1680" s="370"/>
      <c r="BH1680" s="370"/>
      <c r="BI1680" s="370"/>
      <c r="BJ1680" s="370"/>
      <c r="BK1680" s="370"/>
      <c r="BL1680" s="370"/>
      <c r="BM1680" s="370"/>
      <c r="BN1680" s="370"/>
      <c r="BO1680" s="370"/>
      <c r="BP1680" s="370"/>
      <c r="BQ1680" s="370"/>
      <c r="BR1680" s="370"/>
      <c r="BS1680" s="370"/>
      <c r="BT1680" s="370"/>
      <c r="BU1680" s="370"/>
      <c r="BV1680" s="370"/>
      <c r="BW1680" s="370"/>
      <c r="BX1680" s="370"/>
      <c r="BY1680" s="370"/>
      <c r="BZ1680" s="370"/>
      <c r="CA1680" s="370"/>
      <c r="CB1680" s="370"/>
      <c r="CC1680" s="370"/>
      <c r="CD1680" s="370"/>
      <c r="CE1680" s="370"/>
      <c r="CF1680" s="370"/>
      <c r="CG1680" s="370"/>
      <c r="CH1680" s="370"/>
      <c r="CI1680" s="370"/>
      <c r="CJ1680" s="370"/>
      <c r="CK1680" s="370"/>
      <c r="CL1680" s="370"/>
      <c r="CM1680" s="370"/>
      <c r="CN1680" s="370"/>
      <c r="CO1680" s="370"/>
      <c r="CP1680" s="370"/>
      <c r="CQ1680" s="370"/>
      <c r="CR1680" s="370"/>
      <c r="CS1680" s="370"/>
      <c r="CT1680" s="370"/>
      <c r="CU1680" s="370"/>
      <c r="CV1680" s="370"/>
      <c r="CW1680" s="370"/>
      <c r="CX1680" s="370"/>
      <c r="CY1680" s="370"/>
      <c r="CZ1680" s="370"/>
      <c r="DA1680" s="370"/>
      <c r="DB1680" s="370"/>
      <c r="DC1680" s="370"/>
      <c r="DD1680" s="370"/>
      <c r="DE1680" s="370"/>
      <c r="DF1680" s="370"/>
      <c r="DG1680" s="370"/>
      <c r="DH1680" s="370"/>
      <c r="DI1680" s="370"/>
      <c r="DJ1680" s="370"/>
      <c r="DK1680" s="370"/>
      <c r="DL1680" s="370"/>
      <c r="DM1680" s="370"/>
      <c r="DN1680" s="370"/>
      <c r="DO1680" s="370"/>
      <c r="DP1680" s="370"/>
      <c r="DQ1680" s="370"/>
      <c r="DR1680" s="370"/>
      <c r="DS1680" s="370"/>
      <c r="DT1680" s="370"/>
      <c r="DU1680" s="370"/>
      <c r="DV1680" s="370"/>
      <c r="DW1680" s="370"/>
      <c r="DX1680" s="370"/>
      <c r="DY1680" s="370"/>
      <c r="DZ1680" s="370"/>
      <c r="EA1680" s="370"/>
      <c r="EB1680" s="370"/>
      <c r="EC1680" s="370"/>
      <c r="ED1680" s="370"/>
      <c r="EE1680" s="370"/>
      <c r="EF1680" s="370"/>
      <c r="EG1680" s="370"/>
      <c r="EH1680" s="370"/>
      <c r="EI1680" s="370"/>
      <c r="EJ1680" s="370"/>
      <c r="EK1680" s="370"/>
      <c r="EL1680" s="370"/>
      <c r="EM1680" s="370"/>
      <c r="EN1680" s="370"/>
      <c r="EO1680" s="370"/>
      <c r="EP1680" s="370"/>
      <c r="EQ1680" s="370"/>
      <c r="ER1680" s="370"/>
      <c r="ES1680" s="370"/>
      <c r="ET1680" s="370"/>
      <c r="GG1680" s="779">
        <v>1000</v>
      </c>
    </row>
    <row r="1681" spans="1:200" s="78" customFormat="1" ht="21.75" customHeight="1" thickBot="1">
      <c r="A1681" s="339" t="s">
        <v>57</v>
      </c>
      <c r="B1681" s="16" t="s">
        <v>313</v>
      </c>
      <c r="C1681" s="16" t="s">
        <v>419</v>
      </c>
      <c r="D1681" s="268" t="s">
        <v>434</v>
      </c>
      <c r="E1681" s="274"/>
      <c r="F1681" s="274"/>
      <c r="G1681" s="15" t="s">
        <v>468</v>
      </c>
      <c r="H1681" s="361">
        <v>500</v>
      </c>
      <c r="I1681" s="504">
        <f t="shared" si="159"/>
        <v>500</v>
      </c>
      <c r="J1681" s="274"/>
      <c r="K1681" s="781">
        <v>5.85</v>
      </c>
      <c r="L1681" s="279">
        <v>45239</v>
      </c>
      <c r="M1681" s="279">
        <v>44954</v>
      </c>
      <c r="N1681" s="274" t="s">
        <v>45</v>
      </c>
      <c r="O1681" s="370"/>
      <c r="P1681" s="370"/>
      <c r="Q1681" s="370"/>
      <c r="R1681" s="370"/>
      <c r="S1681" s="370"/>
      <c r="T1681" s="370"/>
      <c r="U1681" s="370"/>
      <c r="V1681" s="370"/>
      <c r="W1681" s="370"/>
      <c r="X1681" s="370"/>
      <c r="Y1681" s="370"/>
      <c r="Z1681" s="370"/>
      <c r="AA1681" s="370"/>
      <c r="AB1681" s="370"/>
      <c r="AC1681" s="370"/>
      <c r="AD1681" s="370"/>
      <c r="AE1681" s="370"/>
      <c r="AF1681" s="370"/>
      <c r="AG1681" s="370"/>
      <c r="AH1681" s="370"/>
      <c r="AI1681" s="370"/>
      <c r="AJ1681" s="370"/>
      <c r="AK1681" s="370"/>
      <c r="AL1681" s="370"/>
      <c r="AM1681" s="370"/>
      <c r="AN1681" s="370"/>
      <c r="AO1681" s="370"/>
      <c r="AP1681" s="370"/>
      <c r="AQ1681" s="370"/>
      <c r="AR1681" s="370"/>
      <c r="AS1681" s="370"/>
      <c r="AT1681" s="370"/>
      <c r="AU1681" s="370"/>
      <c r="AV1681" s="370"/>
      <c r="AW1681" s="370"/>
      <c r="AX1681" s="370"/>
      <c r="AY1681" s="370"/>
      <c r="AZ1681" s="370"/>
      <c r="BA1681" s="370"/>
      <c r="BB1681" s="370"/>
      <c r="BC1681" s="370"/>
      <c r="BD1681" s="370"/>
      <c r="BE1681" s="370"/>
      <c r="BF1681" s="370"/>
      <c r="BG1681" s="370"/>
      <c r="BH1681" s="370"/>
      <c r="BI1681" s="370"/>
      <c r="BJ1681" s="370"/>
      <c r="BK1681" s="370"/>
      <c r="BL1681" s="370"/>
      <c r="BM1681" s="370"/>
      <c r="BN1681" s="370"/>
      <c r="BO1681" s="370"/>
      <c r="BP1681" s="370"/>
      <c r="BQ1681" s="370"/>
      <c r="BR1681" s="370"/>
      <c r="BS1681" s="370"/>
      <c r="BT1681" s="370"/>
      <c r="BU1681" s="370"/>
      <c r="BV1681" s="370"/>
      <c r="BW1681" s="370"/>
      <c r="BX1681" s="370"/>
      <c r="BY1681" s="370"/>
      <c r="BZ1681" s="370"/>
      <c r="CA1681" s="370"/>
      <c r="CB1681" s="370"/>
      <c r="CC1681" s="370"/>
      <c r="CD1681" s="370"/>
      <c r="CE1681" s="370"/>
      <c r="CF1681" s="370"/>
      <c r="CG1681" s="370"/>
      <c r="CH1681" s="370"/>
      <c r="CI1681" s="370"/>
      <c r="CJ1681" s="370"/>
      <c r="CK1681" s="370"/>
      <c r="CL1681" s="370"/>
      <c r="CM1681" s="370"/>
      <c r="CN1681" s="370"/>
      <c r="CO1681" s="370"/>
      <c r="CP1681" s="370"/>
      <c r="CQ1681" s="370"/>
      <c r="CR1681" s="370"/>
      <c r="CS1681" s="370"/>
      <c r="CT1681" s="370"/>
      <c r="CU1681" s="370"/>
      <c r="CV1681" s="370"/>
      <c r="CW1681" s="370"/>
      <c r="CX1681" s="370"/>
      <c r="CY1681" s="370"/>
      <c r="CZ1681" s="370"/>
      <c r="DA1681" s="370"/>
      <c r="DB1681" s="370"/>
      <c r="DC1681" s="370"/>
      <c r="DD1681" s="370"/>
      <c r="DE1681" s="370"/>
      <c r="DF1681" s="370"/>
      <c r="DG1681" s="370"/>
      <c r="DH1681" s="370"/>
      <c r="DI1681" s="370"/>
      <c r="DJ1681" s="370"/>
      <c r="DK1681" s="370"/>
      <c r="DL1681" s="370"/>
      <c r="DM1681" s="370"/>
      <c r="DN1681" s="370"/>
      <c r="DO1681" s="370"/>
      <c r="DP1681" s="370"/>
      <c r="DQ1681" s="370"/>
      <c r="DR1681" s="370"/>
      <c r="DS1681" s="370"/>
      <c r="DT1681" s="370"/>
      <c r="DU1681" s="370"/>
      <c r="DV1681" s="370"/>
      <c r="DW1681" s="370"/>
      <c r="DX1681" s="370"/>
      <c r="DY1681" s="370"/>
      <c r="DZ1681" s="370"/>
      <c r="EA1681" s="370"/>
      <c r="EB1681" s="370"/>
      <c r="EC1681" s="370"/>
      <c r="ED1681" s="370"/>
      <c r="EE1681" s="370"/>
      <c r="EF1681" s="370"/>
      <c r="EG1681" s="370"/>
      <c r="EH1681" s="370"/>
      <c r="EI1681" s="370"/>
      <c r="EJ1681" s="370"/>
      <c r="EK1681" s="370"/>
      <c r="EL1681" s="370"/>
      <c r="EM1681" s="370"/>
      <c r="EN1681" s="370"/>
      <c r="EO1681" s="370"/>
      <c r="EP1681" s="370"/>
      <c r="EQ1681" s="370"/>
      <c r="ER1681" s="370"/>
      <c r="ES1681" s="370"/>
      <c r="ET1681" s="370"/>
      <c r="GG1681" s="361">
        <v>500</v>
      </c>
    </row>
    <row r="1682" spans="1:200" s="78" customFormat="1" ht="21.75" customHeight="1" thickBot="1">
      <c r="A1682" s="339" t="s">
        <v>57</v>
      </c>
      <c r="B1682" s="16" t="s">
        <v>318</v>
      </c>
      <c r="C1682" s="16" t="s">
        <v>420</v>
      </c>
      <c r="D1682" s="268" t="s">
        <v>434</v>
      </c>
      <c r="E1682" s="274"/>
      <c r="F1682" s="274"/>
      <c r="G1682" s="15" t="s">
        <v>468</v>
      </c>
      <c r="H1682" s="780">
        <v>1000</v>
      </c>
      <c r="I1682" s="504">
        <f t="shared" si="159"/>
        <v>1000</v>
      </c>
      <c r="J1682" s="274"/>
      <c r="K1682" s="781">
        <v>5.85</v>
      </c>
      <c r="L1682" s="279">
        <v>45239</v>
      </c>
      <c r="M1682" s="279">
        <v>44954</v>
      </c>
      <c r="N1682" s="274" t="s">
        <v>45</v>
      </c>
      <c r="O1682" s="370"/>
      <c r="P1682" s="370"/>
      <c r="Q1682" s="370"/>
      <c r="R1682" s="370"/>
      <c r="S1682" s="370"/>
      <c r="T1682" s="370"/>
      <c r="U1682" s="370"/>
      <c r="V1682" s="370"/>
      <c r="W1682" s="370"/>
      <c r="X1682" s="370"/>
      <c r="Y1682" s="370"/>
      <c r="Z1682" s="370"/>
      <c r="AA1682" s="370"/>
      <c r="AB1682" s="370"/>
      <c r="AC1682" s="370"/>
      <c r="AD1682" s="370"/>
      <c r="AE1682" s="370"/>
      <c r="AF1682" s="370"/>
      <c r="AG1682" s="370"/>
      <c r="AH1682" s="370"/>
      <c r="AI1682" s="370"/>
      <c r="AJ1682" s="370"/>
      <c r="AK1682" s="370"/>
      <c r="AL1682" s="370"/>
      <c r="AM1682" s="370"/>
      <c r="AN1682" s="370"/>
      <c r="AO1682" s="370"/>
      <c r="AP1682" s="370"/>
      <c r="AQ1682" s="370"/>
      <c r="AR1682" s="370"/>
      <c r="AS1682" s="370"/>
      <c r="AT1682" s="370"/>
      <c r="AU1682" s="370"/>
      <c r="AV1682" s="370"/>
      <c r="AW1682" s="370"/>
      <c r="AX1682" s="370"/>
      <c r="AY1682" s="370"/>
      <c r="AZ1682" s="370"/>
      <c r="BA1682" s="370"/>
      <c r="BB1682" s="370"/>
      <c r="BC1682" s="370"/>
      <c r="BD1682" s="370"/>
      <c r="BE1682" s="370"/>
      <c r="BF1682" s="370"/>
      <c r="BG1682" s="370"/>
      <c r="BH1682" s="370"/>
      <c r="BI1682" s="370"/>
      <c r="BJ1682" s="370"/>
      <c r="BK1682" s="370"/>
      <c r="BL1682" s="370"/>
      <c r="BM1682" s="370"/>
      <c r="BN1682" s="370"/>
      <c r="BO1682" s="370"/>
      <c r="BP1682" s="370"/>
      <c r="BQ1682" s="370"/>
      <c r="BR1682" s="370"/>
      <c r="BS1682" s="370"/>
      <c r="BT1682" s="370"/>
      <c r="BU1682" s="370"/>
      <c r="BV1682" s="370"/>
      <c r="BW1682" s="370"/>
      <c r="BX1682" s="370"/>
      <c r="BY1682" s="370"/>
      <c r="BZ1682" s="370"/>
      <c r="CA1682" s="370"/>
      <c r="CB1682" s="370"/>
      <c r="CC1682" s="370"/>
      <c r="CD1682" s="370"/>
      <c r="CE1682" s="370"/>
      <c r="CF1682" s="370"/>
      <c r="CG1682" s="370"/>
      <c r="CH1682" s="370"/>
      <c r="CI1682" s="370"/>
      <c r="CJ1682" s="370"/>
      <c r="CK1682" s="370"/>
      <c r="CL1682" s="370"/>
      <c r="CM1682" s="370"/>
      <c r="CN1682" s="370"/>
      <c r="CO1682" s="370"/>
      <c r="CP1682" s="370"/>
      <c r="CQ1682" s="370"/>
      <c r="CR1682" s="370"/>
      <c r="CS1682" s="370"/>
      <c r="CT1682" s="370"/>
      <c r="CU1682" s="370"/>
      <c r="CV1682" s="370"/>
      <c r="CW1682" s="370"/>
      <c r="CX1682" s="370"/>
      <c r="CY1682" s="370"/>
      <c r="CZ1682" s="370"/>
      <c r="DA1682" s="370"/>
      <c r="DB1682" s="370"/>
      <c r="DC1682" s="370"/>
      <c r="DD1682" s="370"/>
      <c r="DE1682" s="370"/>
      <c r="DF1682" s="370"/>
      <c r="DG1682" s="370"/>
      <c r="DH1682" s="370"/>
      <c r="DI1682" s="370"/>
      <c r="DJ1682" s="370"/>
      <c r="DK1682" s="370"/>
      <c r="DL1682" s="370"/>
      <c r="DM1682" s="370"/>
      <c r="DN1682" s="370"/>
      <c r="DO1682" s="370"/>
      <c r="DP1682" s="370"/>
      <c r="DQ1682" s="370"/>
      <c r="DR1682" s="370"/>
      <c r="DS1682" s="370"/>
      <c r="DT1682" s="370"/>
      <c r="DU1682" s="370"/>
      <c r="DV1682" s="370"/>
      <c r="DW1682" s="370"/>
      <c r="DX1682" s="370"/>
      <c r="DY1682" s="370"/>
      <c r="DZ1682" s="370"/>
      <c r="EA1682" s="370"/>
      <c r="EB1682" s="370"/>
      <c r="EC1682" s="370"/>
      <c r="ED1682" s="370"/>
      <c r="EE1682" s="370"/>
      <c r="EF1682" s="370"/>
      <c r="EG1682" s="370"/>
      <c r="EH1682" s="370"/>
      <c r="EI1682" s="370"/>
      <c r="EJ1682" s="370"/>
      <c r="EK1682" s="370"/>
      <c r="EL1682" s="370"/>
      <c r="EM1682" s="370"/>
      <c r="EN1682" s="370"/>
      <c r="EO1682" s="370"/>
      <c r="EP1682" s="370"/>
      <c r="EQ1682" s="370"/>
      <c r="ER1682" s="370"/>
      <c r="ES1682" s="370"/>
      <c r="ET1682" s="370"/>
      <c r="GG1682" s="780">
        <v>1000</v>
      </c>
    </row>
    <row r="1683" spans="1:200" s="78" customFormat="1" ht="21.75" customHeight="1" thickBot="1">
      <c r="A1683" s="339" t="s">
        <v>57</v>
      </c>
      <c r="B1683" s="16" t="s">
        <v>320</v>
      </c>
      <c r="C1683" s="16" t="s">
        <v>421</v>
      </c>
      <c r="D1683" s="268" t="s">
        <v>434</v>
      </c>
      <c r="E1683" s="274"/>
      <c r="F1683" s="274"/>
      <c r="G1683" s="15" t="s">
        <v>468</v>
      </c>
      <c r="H1683" s="361">
        <v>500</v>
      </c>
      <c r="I1683" s="504">
        <f t="shared" si="159"/>
        <v>500</v>
      </c>
      <c r="J1683" s="274"/>
      <c r="K1683" s="781">
        <v>5.85</v>
      </c>
      <c r="L1683" s="279">
        <v>45239</v>
      </c>
      <c r="M1683" s="279">
        <v>44954</v>
      </c>
      <c r="N1683" s="274" t="s">
        <v>45</v>
      </c>
      <c r="O1683" s="370"/>
      <c r="P1683" s="370"/>
      <c r="Q1683" s="370"/>
      <c r="R1683" s="370"/>
      <c r="S1683" s="370"/>
      <c r="T1683" s="370"/>
      <c r="U1683" s="370"/>
      <c r="V1683" s="370"/>
      <c r="W1683" s="370"/>
      <c r="X1683" s="370"/>
      <c r="Y1683" s="370"/>
      <c r="Z1683" s="370"/>
      <c r="AA1683" s="370"/>
      <c r="AB1683" s="370"/>
      <c r="AC1683" s="370"/>
      <c r="AD1683" s="370"/>
      <c r="AE1683" s="370"/>
      <c r="AF1683" s="370"/>
      <c r="AG1683" s="370"/>
      <c r="AH1683" s="370"/>
      <c r="AI1683" s="370"/>
      <c r="AJ1683" s="370"/>
      <c r="AK1683" s="370"/>
      <c r="AL1683" s="370"/>
      <c r="AM1683" s="370"/>
      <c r="AN1683" s="370"/>
      <c r="AO1683" s="370"/>
      <c r="AP1683" s="370"/>
      <c r="AQ1683" s="370"/>
      <c r="AR1683" s="370"/>
      <c r="AS1683" s="370"/>
      <c r="AT1683" s="370"/>
      <c r="AU1683" s="370"/>
      <c r="AV1683" s="370"/>
      <c r="AW1683" s="370"/>
      <c r="AX1683" s="370"/>
      <c r="AY1683" s="370"/>
      <c r="AZ1683" s="370"/>
      <c r="BA1683" s="370"/>
      <c r="BB1683" s="370"/>
      <c r="BC1683" s="370"/>
      <c r="BD1683" s="370"/>
      <c r="BE1683" s="370"/>
      <c r="BF1683" s="370"/>
      <c r="BG1683" s="370"/>
      <c r="BH1683" s="370"/>
      <c r="BI1683" s="370"/>
      <c r="BJ1683" s="370"/>
      <c r="BK1683" s="370"/>
      <c r="BL1683" s="370"/>
      <c r="BM1683" s="370"/>
      <c r="BN1683" s="370"/>
      <c r="BO1683" s="370"/>
      <c r="BP1683" s="370"/>
      <c r="BQ1683" s="370"/>
      <c r="BR1683" s="370"/>
      <c r="BS1683" s="370"/>
      <c r="BT1683" s="370"/>
      <c r="BU1683" s="370"/>
      <c r="BV1683" s="370"/>
      <c r="BW1683" s="370"/>
      <c r="BX1683" s="370"/>
      <c r="BY1683" s="370"/>
      <c r="BZ1683" s="370"/>
      <c r="CA1683" s="370"/>
      <c r="CB1683" s="370"/>
      <c r="CC1683" s="370"/>
      <c r="CD1683" s="370"/>
      <c r="CE1683" s="370"/>
      <c r="CF1683" s="370"/>
      <c r="CG1683" s="370"/>
      <c r="CH1683" s="370"/>
      <c r="CI1683" s="370"/>
      <c r="CJ1683" s="370"/>
      <c r="CK1683" s="370"/>
      <c r="CL1683" s="370"/>
      <c r="CM1683" s="370"/>
      <c r="CN1683" s="370"/>
      <c r="CO1683" s="370"/>
      <c r="CP1683" s="370"/>
      <c r="CQ1683" s="370"/>
      <c r="CR1683" s="370"/>
      <c r="CS1683" s="370"/>
      <c r="CT1683" s="370"/>
      <c r="CU1683" s="370"/>
      <c r="CV1683" s="370"/>
      <c r="CW1683" s="370"/>
      <c r="CX1683" s="370"/>
      <c r="CY1683" s="370"/>
      <c r="CZ1683" s="370"/>
      <c r="DA1683" s="370"/>
      <c r="DB1683" s="370"/>
      <c r="DC1683" s="370"/>
      <c r="DD1683" s="370"/>
      <c r="DE1683" s="370"/>
      <c r="DF1683" s="370"/>
      <c r="DG1683" s="370"/>
      <c r="DH1683" s="370"/>
      <c r="DI1683" s="370"/>
      <c r="DJ1683" s="370"/>
      <c r="DK1683" s="370"/>
      <c r="DL1683" s="370"/>
      <c r="DM1683" s="370"/>
      <c r="DN1683" s="370"/>
      <c r="DO1683" s="370"/>
      <c r="DP1683" s="370"/>
      <c r="DQ1683" s="370"/>
      <c r="DR1683" s="370"/>
      <c r="DS1683" s="370"/>
      <c r="DT1683" s="370"/>
      <c r="DU1683" s="370"/>
      <c r="DV1683" s="370"/>
      <c r="DW1683" s="370"/>
      <c r="DX1683" s="370"/>
      <c r="DY1683" s="370"/>
      <c r="DZ1683" s="370"/>
      <c r="EA1683" s="370"/>
      <c r="EB1683" s="370"/>
      <c r="EC1683" s="370"/>
      <c r="ED1683" s="370"/>
      <c r="EE1683" s="370"/>
      <c r="EF1683" s="370"/>
      <c r="EG1683" s="370"/>
      <c r="EH1683" s="370"/>
      <c r="EI1683" s="370"/>
      <c r="EJ1683" s="370"/>
      <c r="EK1683" s="370"/>
      <c r="EL1683" s="370"/>
      <c r="EM1683" s="370"/>
      <c r="EN1683" s="370"/>
      <c r="EO1683" s="370"/>
      <c r="EP1683" s="370"/>
      <c r="EQ1683" s="370"/>
      <c r="ER1683" s="370"/>
      <c r="ES1683" s="370"/>
      <c r="ET1683" s="370"/>
      <c r="GG1683" s="361">
        <v>500</v>
      </c>
    </row>
    <row r="1684" spans="1:200" s="78" customFormat="1" ht="21.75" customHeight="1" thickBot="1">
      <c r="A1684" s="339" t="s">
        <v>57</v>
      </c>
      <c r="B1684" s="16" t="s">
        <v>58</v>
      </c>
      <c r="C1684" s="16" t="s">
        <v>422</v>
      </c>
      <c r="D1684" s="268" t="s">
        <v>434</v>
      </c>
      <c r="E1684" s="274"/>
      <c r="F1684" s="274"/>
      <c r="G1684" s="15" t="s">
        <v>468</v>
      </c>
      <c r="H1684" s="361">
        <v>1000</v>
      </c>
      <c r="I1684" s="504">
        <f t="shared" si="159"/>
        <v>1000</v>
      </c>
      <c r="J1684" s="274"/>
      <c r="K1684" s="781">
        <v>5.1100000000000003</v>
      </c>
      <c r="L1684" s="279">
        <v>45239</v>
      </c>
      <c r="M1684" s="279">
        <v>44954</v>
      </c>
      <c r="N1684" s="274" t="s">
        <v>45</v>
      </c>
      <c r="O1684" s="370"/>
      <c r="P1684" s="370"/>
      <c r="Q1684" s="370"/>
      <c r="R1684" s="370"/>
      <c r="S1684" s="370"/>
      <c r="T1684" s="370"/>
      <c r="U1684" s="370"/>
      <c r="V1684" s="370"/>
      <c r="W1684" s="370"/>
      <c r="X1684" s="370"/>
      <c r="Y1684" s="370"/>
      <c r="Z1684" s="370"/>
      <c r="AA1684" s="370"/>
      <c r="AB1684" s="370"/>
      <c r="AC1684" s="370"/>
      <c r="AD1684" s="370"/>
      <c r="AE1684" s="370"/>
      <c r="AF1684" s="370"/>
      <c r="AG1684" s="370"/>
      <c r="AH1684" s="370"/>
      <c r="AI1684" s="370"/>
      <c r="AJ1684" s="370"/>
      <c r="AK1684" s="370"/>
      <c r="AL1684" s="370"/>
      <c r="AM1684" s="370"/>
      <c r="AN1684" s="370"/>
      <c r="AO1684" s="370"/>
      <c r="AP1684" s="370"/>
      <c r="AQ1684" s="370"/>
      <c r="AR1684" s="370"/>
      <c r="AS1684" s="370"/>
      <c r="AT1684" s="370"/>
      <c r="AU1684" s="370"/>
      <c r="AV1684" s="370"/>
      <c r="AW1684" s="370"/>
      <c r="AX1684" s="370"/>
      <c r="AY1684" s="370"/>
      <c r="AZ1684" s="370"/>
      <c r="BA1684" s="370"/>
      <c r="BB1684" s="370"/>
      <c r="BC1684" s="370"/>
      <c r="BD1684" s="370"/>
      <c r="BE1684" s="370"/>
      <c r="BF1684" s="370"/>
      <c r="BG1684" s="370"/>
      <c r="BH1684" s="370"/>
      <c r="BI1684" s="370"/>
      <c r="BJ1684" s="370"/>
      <c r="BK1684" s="370"/>
      <c r="BL1684" s="370"/>
      <c r="BM1684" s="370"/>
      <c r="BN1684" s="370"/>
      <c r="BO1684" s="370"/>
      <c r="BP1684" s="370"/>
      <c r="BQ1684" s="370"/>
      <c r="BR1684" s="370"/>
      <c r="BS1684" s="370"/>
      <c r="BT1684" s="370"/>
      <c r="BU1684" s="370"/>
      <c r="BV1684" s="370"/>
      <c r="BW1684" s="370"/>
      <c r="BX1684" s="370"/>
      <c r="BY1684" s="370"/>
      <c r="BZ1684" s="370"/>
      <c r="CA1684" s="370"/>
      <c r="CB1684" s="370"/>
      <c r="CC1684" s="370"/>
      <c r="CD1684" s="370"/>
      <c r="CE1684" s="370"/>
      <c r="CF1684" s="370"/>
      <c r="CG1684" s="370"/>
      <c r="CH1684" s="370"/>
      <c r="CI1684" s="370"/>
      <c r="CJ1684" s="370"/>
      <c r="CK1684" s="370"/>
      <c r="CL1684" s="370"/>
      <c r="CM1684" s="370"/>
      <c r="CN1684" s="370"/>
      <c r="CO1684" s="370"/>
      <c r="CP1684" s="370"/>
      <c r="CQ1684" s="370"/>
      <c r="CR1684" s="370"/>
      <c r="CS1684" s="370"/>
      <c r="CT1684" s="370"/>
      <c r="CU1684" s="370"/>
      <c r="CV1684" s="370"/>
      <c r="CW1684" s="370"/>
      <c r="CX1684" s="370"/>
      <c r="CY1684" s="370"/>
      <c r="CZ1684" s="370"/>
      <c r="DA1684" s="370"/>
      <c r="DB1684" s="370"/>
      <c r="DC1684" s="370"/>
      <c r="DD1684" s="370"/>
      <c r="DE1684" s="370"/>
      <c r="DF1684" s="370"/>
      <c r="DG1684" s="370"/>
      <c r="DH1684" s="370"/>
      <c r="DI1684" s="370"/>
      <c r="DJ1684" s="370"/>
      <c r="DK1684" s="370"/>
      <c r="DL1684" s="370"/>
      <c r="DM1684" s="370"/>
      <c r="DN1684" s="370"/>
      <c r="DO1684" s="370"/>
      <c r="DP1684" s="370"/>
      <c r="DQ1684" s="370"/>
      <c r="DR1684" s="370"/>
      <c r="DS1684" s="370"/>
      <c r="DT1684" s="370"/>
      <c r="DU1684" s="370"/>
      <c r="DV1684" s="370"/>
      <c r="DW1684" s="370"/>
      <c r="DX1684" s="370"/>
      <c r="DY1684" s="370"/>
      <c r="DZ1684" s="370"/>
      <c r="EA1684" s="370"/>
      <c r="EB1684" s="370"/>
      <c r="EC1684" s="370"/>
      <c r="ED1684" s="370"/>
      <c r="EE1684" s="370"/>
      <c r="EF1684" s="370"/>
      <c r="EG1684" s="370"/>
      <c r="EH1684" s="370"/>
      <c r="EI1684" s="370"/>
      <c r="EJ1684" s="370"/>
      <c r="EK1684" s="370"/>
      <c r="EL1684" s="370"/>
      <c r="EM1684" s="370"/>
      <c r="EN1684" s="370"/>
      <c r="EO1684" s="370"/>
      <c r="EP1684" s="370"/>
      <c r="EQ1684" s="370"/>
      <c r="ER1684" s="370"/>
      <c r="ES1684" s="370"/>
      <c r="ET1684" s="370"/>
      <c r="GG1684" s="361">
        <v>1000</v>
      </c>
    </row>
    <row r="1685" spans="1:200" s="78" customFormat="1" ht="21.75" customHeight="1" thickBot="1">
      <c r="A1685" s="339" t="s">
        <v>57</v>
      </c>
      <c r="B1685" s="16" t="s">
        <v>340</v>
      </c>
      <c r="C1685" s="16" t="s">
        <v>423</v>
      </c>
      <c r="D1685" s="268" t="s">
        <v>434</v>
      </c>
      <c r="E1685" s="274"/>
      <c r="F1685" s="274"/>
      <c r="G1685" s="15" t="s">
        <v>468</v>
      </c>
      <c r="H1685" s="361">
        <v>500</v>
      </c>
      <c r="I1685" s="504">
        <f t="shared" si="159"/>
        <v>500</v>
      </c>
      <c r="J1685" s="274"/>
      <c r="K1685" s="781">
        <v>5.1100000000000003</v>
      </c>
      <c r="L1685" s="279">
        <v>45239</v>
      </c>
      <c r="M1685" s="279">
        <v>44954</v>
      </c>
      <c r="N1685" s="274" t="s">
        <v>45</v>
      </c>
      <c r="O1685" s="370"/>
      <c r="P1685" s="370"/>
      <c r="Q1685" s="370"/>
      <c r="R1685" s="370"/>
      <c r="S1685" s="370"/>
      <c r="T1685" s="370"/>
      <c r="U1685" s="370"/>
      <c r="V1685" s="370"/>
      <c r="W1685" s="370"/>
      <c r="X1685" s="370"/>
      <c r="Y1685" s="370"/>
      <c r="Z1685" s="370"/>
      <c r="AA1685" s="370"/>
      <c r="AB1685" s="370"/>
      <c r="AC1685" s="370"/>
      <c r="AD1685" s="370"/>
      <c r="AE1685" s="370"/>
      <c r="AF1685" s="370"/>
      <c r="AG1685" s="370"/>
      <c r="AH1685" s="370"/>
      <c r="AI1685" s="370"/>
      <c r="AJ1685" s="370"/>
      <c r="AK1685" s="370"/>
      <c r="AL1685" s="370"/>
      <c r="AM1685" s="370"/>
      <c r="AN1685" s="370"/>
      <c r="AO1685" s="370"/>
      <c r="AP1685" s="370"/>
      <c r="AQ1685" s="370"/>
      <c r="AR1685" s="370"/>
      <c r="AS1685" s="370"/>
      <c r="AT1685" s="370"/>
      <c r="AU1685" s="370"/>
      <c r="AV1685" s="370"/>
      <c r="AW1685" s="370"/>
      <c r="AX1685" s="370"/>
      <c r="AY1685" s="370"/>
      <c r="AZ1685" s="370"/>
      <c r="BA1685" s="370"/>
      <c r="BB1685" s="370"/>
      <c r="BC1685" s="370"/>
      <c r="BD1685" s="370"/>
      <c r="BE1685" s="370"/>
      <c r="BF1685" s="370"/>
      <c r="BG1685" s="370"/>
      <c r="BH1685" s="370"/>
      <c r="BI1685" s="370"/>
      <c r="BJ1685" s="370"/>
      <c r="BK1685" s="370"/>
      <c r="BL1685" s="370"/>
      <c r="BM1685" s="370"/>
      <c r="BN1685" s="370"/>
      <c r="BO1685" s="370"/>
      <c r="BP1685" s="370"/>
      <c r="BQ1685" s="370"/>
      <c r="BR1685" s="370"/>
      <c r="BS1685" s="370"/>
      <c r="BT1685" s="370"/>
      <c r="BU1685" s="370"/>
      <c r="BV1685" s="370"/>
      <c r="BW1685" s="370"/>
      <c r="BX1685" s="370"/>
      <c r="BY1685" s="370"/>
      <c r="BZ1685" s="370"/>
      <c r="CA1685" s="370"/>
      <c r="CB1685" s="370"/>
      <c r="CC1685" s="370"/>
      <c r="CD1685" s="370"/>
      <c r="CE1685" s="370"/>
      <c r="CF1685" s="370"/>
      <c r="CG1685" s="370"/>
      <c r="CH1685" s="370"/>
      <c r="CI1685" s="370"/>
      <c r="CJ1685" s="370"/>
      <c r="CK1685" s="370"/>
      <c r="CL1685" s="370"/>
      <c r="CM1685" s="370"/>
      <c r="CN1685" s="370"/>
      <c r="CO1685" s="370"/>
      <c r="CP1685" s="370"/>
      <c r="CQ1685" s="370"/>
      <c r="CR1685" s="370"/>
      <c r="CS1685" s="370"/>
      <c r="CT1685" s="370"/>
      <c r="CU1685" s="370"/>
      <c r="CV1685" s="370"/>
      <c r="CW1685" s="370"/>
      <c r="CX1685" s="370"/>
      <c r="CY1685" s="370"/>
      <c r="CZ1685" s="370"/>
      <c r="DA1685" s="370"/>
      <c r="DB1685" s="370"/>
      <c r="DC1685" s="370"/>
      <c r="DD1685" s="370"/>
      <c r="DE1685" s="370"/>
      <c r="DF1685" s="370"/>
      <c r="DG1685" s="370"/>
      <c r="DH1685" s="370"/>
      <c r="DI1685" s="370"/>
      <c r="DJ1685" s="370"/>
      <c r="DK1685" s="370"/>
      <c r="DL1685" s="370"/>
      <c r="DM1685" s="370"/>
      <c r="DN1685" s="370"/>
      <c r="DO1685" s="370"/>
      <c r="DP1685" s="370"/>
      <c r="DQ1685" s="370"/>
      <c r="DR1685" s="370"/>
      <c r="DS1685" s="370"/>
      <c r="DT1685" s="370"/>
      <c r="DU1685" s="370"/>
      <c r="DV1685" s="370"/>
      <c r="DW1685" s="370"/>
      <c r="DX1685" s="370"/>
      <c r="DY1685" s="370"/>
      <c r="DZ1685" s="370"/>
      <c r="EA1685" s="370"/>
      <c r="EB1685" s="370"/>
      <c r="EC1685" s="370"/>
      <c r="ED1685" s="370"/>
      <c r="EE1685" s="370"/>
      <c r="EF1685" s="370"/>
      <c r="EG1685" s="370"/>
      <c r="EH1685" s="370"/>
      <c r="EI1685" s="370"/>
      <c r="EJ1685" s="370"/>
      <c r="EK1685" s="370"/>
      <c r="EL1685" s="370"/>
      <c r="EM1685" s="370"/>
      <c r="EN1685" s="370"/>
      <c r="EO1685" s="370"/>
      <c r="EP1685" s="370"/>
      <c r="EQ1685" s="370"/>
      <c r="ER1685" s="370"/>
      <c r="ES1685" s="370"/>
      <c r="ET1685" s="370"/>
      <c r="GG1685" s="361">
        <v>500</v>
      </c>
    </row>
    <row r="1686" spans="1:200" s="78" customFormat="1" ht="21.75" customHeight="1" thickBot="1">
      <c r="A1686" s="339" t="s">
        <v>57</v>
      </c>
      <c r="B1686" s="16" t="s">
        <v>322</v>
      </c>
      <c r="C1686" s="16" t="s">
        <v>430</v>
      </c>
      <c r="D1686" s="268" t="s">
        <v>434</v>
      </c>
      <c r="E1686" s="274"/>
      <c r="F1686" s="274"/>
      <c r="G1686" s="15" t="s">
        <v>468</v>
      </c>
      <c r="H1686" s="361">
        <v>0</v>
      </c>
      <c r="I1686" s="504">
        <f t="shared" si="159"/>
        <v>0</v>
      </c>
      <c r="J1686" s="274"/>
      <c r="K1686" s="781">
        <v>0</v>
      </c>
      <c r="L1686" s="279">
        <v>45239</v>
      </c>
      <c r="M1686" s="279">
        <v>44954</v>
      </c>
      <c r="N1686" s="274" t="s">
        <v>45</v>
      </c>
      <c r="O1686" s="370"/>
      <c r="P1686" s="370"/>
      <c r="Q1686" s="370"/>
      <c r="R1686" s="370"/>
      <c r="S1686" s="370"/>
      <c r="T1686" s="370"/>
      <c r="U1686" s="370"/>
      <c r="V1686" s="370"/>
      <c r="W1686" s="370"/>
      <c r="X1686" s="370"/>
      <c r="Y1686" s="370"/>
      <c r="Z1686" s="370"/>
      <c r="AA1686" s="370"/>
      <c r="AB1686" s="370"/>
      <c r="AC1686" s="370"/>
      <c r="AD1686" s="370"/>
      <c r="AE1686" s="370"/>
      <c r="AF1686" s="370"/>
      <c r="AG1686" s="370"/>
      <c r="AH1686" s="370"/>
      <c r="AI1686" s="370"/>
      <c r="AJ1686" s="370"/>
      <c r="AK1686" s="370"/>
      <c r="AL1686" s="370"/>
      <c r="AM1686" s="370"/>
      <c r="AN1686" s="370"/>
      <c r="AO1686" s="370"/>
      <c r="AP1686" s="370"/>
      <c r="AQ1686" s="370"/>
      <c r="AR1686" s="370"/>
      <c r="AS1686" s="370"/>
      <c r="AT1686" s="370"/>
      <c r="AU1686" s="370"/>
      <c r="AV1686" s="370"/>
      <c r="AW1686" s="370"/>
      <c r="AX1686" s="370"/>
      <c r="AY1686" s="370"/>
      <c r="AZ1686" s="370"/>
      <c r="BA1686" s="370"/>
      <c r="BB1686" s="370"/>
      <c r="BC1686" s="370"/>
      <c r="BD1686" s="370"/>
      <c r="BE1686" s="370"/>
      <c r="BF1686" s="370"/>
      <c r="BG1686" s="370"/>
      <c r="BH1686" s="370"/>
      <c r="BI1686" s="370"/>
      <c r="BJ1686" s="370"/>
      <c r="BK1686" s="370"/>
      <c r="BL1686" s="370"/>
      <c r="BM1686" s="370"/>
      <c r="BN1686" s="370"/>
      <c r="BO1686" s="370"/>
      <c r="BP1686" s="370"/>
      <c r="BQ1686" s="370"/>
      <c r="BR1686" s="370"/>
      <c r="BS1686" s="370"/>
      <c r="BT1686" s="370"/>
      <c r="BU1686" s="370"/>
      <c r="BV1686" s="370"/>
      <c r="BW1686" s="370"/>
      <c r="BX1686" s="370"/>
      <c r="BY1686" s="370"/>
      <c r="BZ1686" s="370"/>
      <c r="CA1686" s="370"/>
      <c r="CB1686" s="370"/>
      <c r="CC1686" s="370"/>
      <c r="CD1686" s="370"/>
      <c r="CE1686" s="370"/>
      <c r="CF1686" s="370"/>
      <c r="CG1686" s="370"/>
      <c r="CH1686" s="370"/>
      <c r="CI1686" s="370"/>
      <c r="CJ1686" s="370"/>
      <c r="CK1686" s="370"/>
      <c r="CL1686" s="370"/>
      <c r="CM1686" s="370"/>
      <c r="CN1686" s="370"/>
      <c r="CO1686" s="370"/>
      <c r="CP1686" s="370"/>
      <c r="CQ1686" s="370"/>
      <c r="CR1686" s="370"/>
      <c r="CS1686" s="370"/>
      <c r="CT1686" s="370"/>
      <c r="CU1686" s="370"/>
      <c r="CV1686" s="370"/>
      <c r="CW1686" s="370"/>
      <c r="CX1686" s="370"/>
      <c r="CY1686" s="370"/>
      <c r="CZ1686" s="370"/>
      <c r="DA1686" s="370"/>
      <c r="DB1686" s="370"/>
      <c r="DC1686" s="370"/>
      <c r="DD1686" s="370"/>
      <c r="DE1686" s="370"/>
      <c r="DF1686" s="370"/>
      <c r="DG1686" s="370"/>
      <c r="DH1686" s="370"/>
      <c r="DI1686" s="370"/>
      <c r="DJ1686" s="370"/>
      <c r="DK1686" s="370"/>
      <c r="DL1686" s="370"/>
      <c r="DM1686" s="370"/>
      <c r="DN1686" s="370"/>
      <c r="DO1686" s="370"/>
      <c r="DP1686" s="370"/>
      <c r="DQ1686" s="370"/>
      <c r="DR1686" s="370"/>
      <c r="DS1686" s="370"/>
      <c r="DT1686" s="370"/>
      <c r="DU1686" s="370"/>
      <c r="DV1686" s="370"/>
      <c r="DW1686" s="370"/>
      <c r="DX1686" s="370"/>
      <c r="DY1686" s="370"/>
      <c r="DZ1686" s="370"/>
      <c r="EA1686" s="370"/>
      <c r="EB1686" s="370"/>
      <c r="EC1686" s="370"/>
      <c r="ED1686" s="370"/>
      <c r="EE1686" s="370"/>
      <c r="EF1686" s="370"/>
      <c r="EG1686" s="370"/>
      <c r="EH1686" s="370"/>
      <c r="EI1686" s="370"/>
      <c r="EJ1686" s="370"/>
      <c r="EK1686" s="370"/>
      <c r="EL1686" s="370"/>
      <c r="EM1686" s="370"/>
      <c r="EN1686" s="370"/>
      <c r="EO1686" s="370"/>
      <c r="EP1686" s="370"/>
      <c r="EQ1686" s="370"/>
      <c r="ER1686" s="370"/>
      <c r="ES1686" s="370"/>
      <c r="ET1686" s="370"/>
      <c r="GG1686" s="361">
        <v>0</v>
      </c>
    </row>
    <row r="1687" spans="1:200" s="78" customFormat="1" ht="21.75" customHeight="1" thickBot="1">
      <c r="A1687" s="339" t="s">
        <v>57</v>
      </c>
      <c r="B1687" s="16" t="s">
        <v>383</v>
      </c>
      <c r="C1687" s="16" t="s">
        <v>431</v>
      </c>
      <c r="D1687" s="268" t="s">
        <v>434</v>
      </c>
      <c r="E1687" s="274"/>
      <c r="F1687" s="274"/>
      <c r="G1687" s="15" t="s">
        <v>468</v>
      </c>
      <c r="H1687" s="361">
        <v>200</v>
      </c>
      <c r="I1687" s="504">
        <f t="shared" si="159"/>
        <v>200</v>
      </c>
      <c r="J1687" s="274"/>
      <c r="K1687" s="781">
        <v>5.75</v>
      </c>
      <c r="L1687" s="279">
        <v>45239</v>
      </c>
      <c r="M1687" s="279">
        <v>44954</v>
      </c>
      <c r="N1687" s="274" t="s">
        <v>45</v>
      </c>
      <c r="O1687" s="370"/>
      <c r="P1687" s="370"/>
      <c r="Q1687" s="370"/>
      <c r="R1687" s="370"/>
      <c r="S1687" s="370"/>
      <c r="T1687" s="370"/>
      <c r="U1687" s="370"/>
      <c r="V1687" s="370"/>
      <c r="W1687" s="370"/>
      <c r="X1687" s="370"/>
      <c r="Y1687" s="370"/>
      <c r="Z1687" s="370"/>
      <c r="AA1687" s="370"/>
      <c r="AB1687" s="370"/>
      <c r="AC1687" s="370"/>
      <c r="AD1687" s="370"/>
      <c r="AE1687" s="370"/>
      <c r="AF1687" s="370"/>
      <c r="AG1687" s="370"/>
      <c r="AH1687" s="370"/>
      <c r="AI1687" s="370"/>
      <c r="AJ1687" s="370"/>
      <c r="AK1687" s="370"/>
      <c r="AL1687" s="370"/>
      <c r="AM1687" s="370"/>
      <c r="AN1687" s="370"/>
      <c r="AO1687" s="370"/>
      <c r="AP1687" s="370"/>
      <c r="AQ1687" s="370"/>
      <c r="AR1687" s="370"/>
      <c r="AS1687" s="370"/>
      <c r="AT1687" s="370"/>
      <c r="AU1687" s="370"/>
      <c r="AV1687" s="370"/>
      <c r="AW1687" s="370"/>
      <c r="AX1687" s="370"/>
      <c r="AY1687" s="370"/>
      <c r="AZ1687" s="370"/>
      <c r="BA1687" s="370"/>
      <c r="BB1687" s="370"/>
      <c r="BC1687" s="370"/>
      <c r="BD1687" s="370"/>
      <c r="BE1687" s="370"/>
      <c r="BF1687" s="370"/>
      <c r="BG1687" s="370"/>
      <c r="BH1687" s="370"/>
      <c r="BI1687" s="370"/>
      <c r="BJ1687" s="370"/>
      <c r="BK1687" s="370"/>
      <c r="BL1687" s="370"/>
      <c r="BM1687" s="370"/>
      <c r="BN1687" s="370"/>
      <c r="BO1687" s="370"/>
      <c r="BP1687" s="370"/>
      <c r="BQ1687" s="370"/>
      <c r="BR1687" s="370"/>
      <c r="BS1687" s="370"/>
      <c r="BT1687" s="370"/>
      <c r="BU1687" s="370"/>
      <c r="BV1687" s="370"/>
      <c r="BW1687" s="370"/>
      <c r="BX1687" s="370"/>
      <c r="BY1687" s="370"/>
      <c r="BZ1687" s="370"/>
      <c r="CA1687" s="370"/>
      <c r="CB1687" s="370"/>
      <c r="CC1687" s="370"/>
      <c r="CD1687" s="370"/>
      <c r="CE1687" s="370"/>
      <c r="CF1687" s="370"/>
      <c r="CG1687" s="370"/>
      <c r="CH1687" s="370"/>
      <c r="CI1687" s="370"/>
      <c r="CJ1687" s="370"/>
      <c r="CK1687" s="370"/>
      <c r="CL1687" s="370"/>
      <c r="CM1687" s="370"/>
      <c r="CN1687" s="370"/>
      <c r="CO1687" s="370"/>
      <c r="CP1687" s="370"/>
      <c r="CQ1687" s="370"/>
      <c r="CR1687" s="370"/>
      <c r="CS1687" s="370"/>
      <c r="CT1687" s="370"/>
      <c r="CU1687" s="370"/>
      <c r="CV1687" s="370"/>
      <c r="CW1687" s="370"/>
      <c r="CX1687" s="370"/>
      <c r="CY1687" s="370"/>
      <c r="CZ1687" s="370"/>
      <c r="DA1687" s="370"/>
      <c r="DB1687" s="370"/>
      <c r="DC1687" s="370"/>
      <c r="DD1687" s="370"/>
      <c r="DE1687" s="370"/>
      <c r="DF1687" s="370"/>
      <c r="DG1687" s="370"/>
      <c r="DH1687" s="370"/>
      <c r="DI1687" s="370"/>
      <c r="DJ1687" s="370"/>
      <c r="DK1687" s="370"/>
      <c r="DL1687" s="370"/>
      <c r="DM1687" s="370"/>
      <c r="DN1687" s="370"/>
      <c r="DO1687" s="370"/>
      <c r="DP1687" s="370"/>
      <c r="DQ1687" s="370"/>
      <c r="DR1687" s="370"/>
      <c r="DS1687" s="370"/>
      <c r="DT1687" s="370"/>
      <c r="DU1687" s="370"/>
      <c r="DV1687" s="370"/>
      <c r="DW1687" s="370"/>
      <c r="DX1687" s="370"/>
      <c r="DY1687" s="370"/>
      <c r="DZ1687" s="370"/>
      <c r="EA1687" s="370"/>
      <c r="EB1687" s="370"/>
      <c r="EC1687" s="370"/>
      <c r="ED1687" s="370"/>
      <c r="EE1687" s="370"/>
      <c r="EF1687" s="370"/>
      <c r="EG1687" s="370"/>
      <c r="EH1687" s="370"/>
      <c r="EI1687" s="370"/>
      <c r="EJ1687" s="370"/>
      <c r="EK1687" s="370"/>
      <c r="EL1687" s="370"/>
      <c r="EM1687" s="370"/>
      <c r="EN1687" s="370"/>
      <c r="EO1687" s="370"/>
      <c r="EP1687" s="370"/>
      <c r="EQ1687" s="370"/>
      <c r="ER1687" s="370"/>
      <c r="ES1687" s="370"/>
      <c r="ET1687" s="370"/>
      <c r="GG1687" s="361">
        <v>200</v>
      </c>
    </row>
    <row r="1688" spans="1:200" s="78" customFormat="1" ht="21.75" customHeight="1" thickBot="1">
      <c r="A1688" s="339" t="s">
        <v>57</v>
      </c>
      <c r="B1688" s="16" t="s">
        <v>332</v>
      </c>
      <c r="C1688" s="16" t="s">
        <v>424</v>
      </c>
      <c r="D1688" s="268" t="s">
        <v>434</v>
      </c>
      <c r="E1688" s="274"/>
      <c r="F1688" s="274"/>
      <c r="G1688" s="15" t="s">
        <v>468</v>
      </c>
      <c r="H1688" s="361">
        <v>0</v>
      </c>
      <c r="I1688" s="504">
        <f t="shared" si="159"/>
        <v>0</v>
      </c>
      <c r="J1688" s="274"/>
      <c r="K1688" s="781">
        <v>0</v>
      </c>
      <c r="L1688" s="279">
        <v>45239</v>
      </c>
      <c r="M1688" s="279">
        <v>44954</v>
      </c>
      <c r="N1688" s="274" t="s">
        <v>45</v>
      </c>
      <c r="O1688" s="370"/>
      <c r="P1688" s="370"/>
      <c r="Q1688" s="370"/>
      <c r="R1688" s="370"/>
      <c r="S1688" s="370"/>
      <c r="T1688" s="370"/>
      <c r="U1688" s="370"/>
      <c r="V1688" s="370"/>
      <c r="W1688" s="370"/>
      <c r="X1688" s="370"/>
      <c r="Y1688" s="370"/>
      <c r="Z1688" s="370"/>
      <c r="AA1688" s="370"/>
      <c r="AB1688" s="370"/>
      <c r="AC1688" s="370"/>
      <c r="AD1688" s="370"/>
      <c r="AE1688" s="370"/>
      <c r="AF1688" s="370"/>
      <c r="AG1688" s="370"/>
      <c r="AH1688" s="370"/>
      <c r="AI1688" s="370"/>
      <c r="AJ1688" s="370"/>
      <c r="AK1688" s="370"/>
      <c r="AL1688" s="370"/>
      <c r="AM1688" s="370"/>
      <c r="AN1688" s="370"/>
      <c r="AO1688" s="370"/>
      <c r="AP1688" s="370"/>
      <c r="AQ1688" s="370"/>
      <c r="AR1688" s="370"/>
      <c r="AS1688" s="370"/>
      <c r="AT1688" s="370"/>
      <c r="AU1688" s="370"/>
      <c r="AV1688" s="370"/>
      <c r="AW1688" s="370"/>
      <c r="AX1688" s="370"/>
      <c r="AY1688" s="370"/>
      <c r="AZ1688" s="370"/>
      <c r="BA1688" s="370"/>
      <c r="BB1688" s="370"/>
      <c r="BC1688" s="370"/>
      <c r="BD1688" s="370"/>
      <c r="BE1688" s="370"/>
      <c r="BF1688" s="370"/>
      <c r="BG1688" s="370"/>
      <c r="BH1688" s="370"/>
      <c r="BI1688" s="370"/>
      <c r="BJ1688" s="370"/>
      <c r="BK1688" s="370"/>
      <c r="BL1688" s="370"/>
      <c r="BM1688" s="370"/>
      <c r="BN1688" s="370"/>
      <c r="BO1688" s="370"/>
      <c r="BP1688" s="370"/>
      <c r="BQ1688" s="370"/>
      <c r="BR1688" s="370"/>
      <c r="BS1688" s="370"/>
      <c r="BT1688" s="370"/>
      <c r="BU1688" s="370"/>
      <c r="BV1688" s="370"/>
      <c r="BW1688" s="370"/>
      <c r="BX1688" s="370"/>
      <c r="BY1688" s="370"/>
      <c r="BZ1688" s="370"/>
      <c r="CA1688" s="370"/>
      <c r="CB1688" s="370"/>
      <c r="CC1688" s="370"/>
      <c r="CD1688" s="370"/>
      <c r="CE1688" s="370"/>
      <c r="CF1688" s="370"/>
      <c r="CG1688" s="370"/>
      <c r="CH1688" s="370"/>
      <c r="CI1688" s="370"/>
      <c r="CJ1688" s="370"/>
      <c r="CK1688" s="370"/>
      <c r="CL1688" s="370"/>
      <c r="CM1688" s="370"/>
      <c r="CN1688" s="370"/>
      <c r="CO1688" s="370"/>
      <c r="CP1688" s="370"/>
      <c r="CQ1688" s="370"/>
      <c r="CR1688" s="370"/>
      <c r="CS1688" s="370"/>
      <c r="CT1688" s="370"/>
      <c r="CU1688" s="370"/>
      <c r="CV1688" s="370"/>
      <c r="CW1688" s="370"/>
      <c r="CX1688" s="370"/>
      <c r="CY1688" s="370"/>
      <c r="CZ1688" s="370"/>
      <c r="DA1688" s="370"/>
      <c r="DB1688" s="370"/>
      <c r="DC1688" s="370"/>
      <c r="DD1688" s="370"/>
      <c r="DE1688" s="370"/>
      <c r="DF1688" s="370"/>
      <c r="DG1688" s="370"/>
      <c r="DH1688" s="370"/>
      <c r="DI1688" s="370"/>
      <c r="DJ1688" s="370"/>
      <c r="DK1688" s="370"/>
      <c r="DL1688" s="370"/>
      <c r="DM1688" s="370"/>
      <c r="DN1688" s="370"/>
      <c r="DO1688" s="370"/>
      <c r="DP1688" s="370"/>
      <c r="DQ1688" s="370"/>
      <c r="DR1688" s="370"/>
      <c r="DS1688" s="370"/>
      <c r="DT1688" s="370"/>
      <c r="DU1688" s="370"/>
      <c r="DV1688" s="370"/>
      <c r="DW1688" s="370"/>
      <c r="DX1688" s="370"/>
      <c r="DY1688" s="370"/>
      <c r="DZ1688" s="370"/>
      <c r="EA1688" s="370"/>
      <c r="EB1688" s="370"/>
      <c r="EC1688" s="370"/>
      <c r="ED1688" s="370"/>
      <c r="EE1688" s="370"/>
      <c r="EF1688" s="370"/>
      <c r="EG1688" s="370"/>
      <c r="EH1688" s="370"/>
      <c r="EI1688" s="370"/>
      <c r="EJ1688" s="370"/>
      <c r="EK1688" s="370"/>
      <c r="EL1688" s="370"/>
      <c r="EM1688" s="370"/>
      <c r="EN1688" s="370"/>
      <c r="EO1688" s="370"/>
      <c r="EP1688" s="370"/>
      <c r="EQ1688" s="370"/>
      <c r="ER1688" s="370"/>
      <c r="ES1688" s="370"/>
      <c r="ET1688" s="370"/>
      <c r="GG1688" s="361">
        <v>0</v>
      </c>
    </row>
    <row r="1689" spans="1:200" s="78" customFormat="1" ht="21.75" customHeight="1" thickBot="1">
      <c r="A1689" s="339" t="s">
        <v>57</v>
      </c>
      <c r="B1689" s="16" t="s">
        <v>344</v>
      </c>
      <c r="C1689" s="16" t="s">
        <v>432</v>
      </c>
      <c r="D1689" s="268" t="s">
        <v>434</v>
      </c>
      <c r="E1689" s="274"/>
      <c r="F1689" s="274"/>
      <c r="G1689" s="15" t="s">
        <v>468</v>
      </c>
      <c r="H1689" s="361">
        <v>0</v>
      </c>
      <c r="I1689" s="504">
        <f t="shared" si="159"/>
        <v>0</v>
      </c>
      <c r="J1689" s="274"/>
      <c r="K1689" s="781">
        <v>0</v>
      </c>
      <c r="L1689" s="279">
        <v>45239</v>
      </c>
      <c r="M1689" s="279">
        <v>44954</v>
      </c>
      <c r="N1689" s="274" t="s">
        <v>45</v>
      </c>
      <c r="O1689" s="370"/>
      <c r="P1689" s="370"/>
      <c r="Q1689" s="370"/>
      <c r="R1689" s="370"/>
      <c r="S1689" s="370"/>
      <c r="T1689" s="370"/>
      <c r="U1689" s="370"/>
      <c r="V1689" s="370"/>
      <c r="W1689" s="370"/>
      <c r="X1689" s="370"/>
      <c r="Y1689" s="370"/>
      <c r="Z1689" s="370"/>
      <c r="AA1689" s="370"/>
      <c r="AB1689" s="370"/>
      <c r="AC1689" s="370"/>
      <c r="AD1689" s="370"/>
      <c r="AE1689" s="370"/>
      <c r="AF1689" s="370"/>
      <c r="AG1689" s="370"/>
      <c r="AH1689" s="370"/>
      <c r="AI1689" s="370"/>
      <c r="AJ1689" s="370"/>
      <c r="AK1689" s="370"/>
      <c r="AL1689" s="370"/>
      <c r="AM1689" s="370"/>
      <c r="AN1689" s="370"/>
      <c r="AO1689" s="370"/>
      <c r="AP1689" s="370"/>
      <c r="AQ1689" s="370"/>
      <c r="AR1689" s="370"/>
      <c r="AS1689" s="370"/>
      <c r="AT1689" s="370"/>
      <c r="AU1689" s="370"/>
      <c r="AV1689" s="370"/>
      <c r="AW1689" s="370"/>
      <c r="AX1689" s="370"/>
      <c r="AY1689" s="370"/>
      <c r="AZ1689" s="370"/>
      <c r="BA1689" s="370"/>
      <c r="BB1689" s="370"/>
      <c r="BC1689" s="370"/>
      <c r="BD1689" s="370"/>
      <c r="BE1689" s="370"/>
      <c r="BF1689" s="370"/>
      <c r="BG1689" s="370"/>
      <c r="BH1689" s="370"/>
      <c r="BI1689" s="370"/>
      <c r="BJ1689" s="370"/>
      <c r="BK1689" s="370"/>
      <c r="BL1689" s="370"/>
      <c r="BM1689" s="370"/>
      <c r="BN1689" s="370"/>
      <c r="BO1689" s="370"/>
      <c r="BP1689" s="370"/>
      <c r="BQ1689" s="370"/>
      <c r="BR1689" s="370"/>
      <c r="BS1689" s="370"/>
      <c r="BT1689" s="370"/>
      <c r="BU1689" s="370"/>
      <c r="BV1689" s="370"/>
      <c r="BW1689" s="370"/>
      <c r="BX1689" s="370"/>
      <c r="BY1689" s="370"/>
      <c r="BZ1689" s="370"/>
      <c r="CA1689" s="370"/>
      <c r="CB1689" s="370"/>
      <c r="CC1689" s="370"/>
      <c r="CD1689" s="370"/>
      <c r="CE1689" s="370"/>
      <c r="CF1689" s="370"/>
      <c r="CG1689" s="370"/>
      <c r="CH1689" s="370"/>
      <c r="CI1689" s="370"/>
      <c r="CJ1689" s="370"/>
      <c r="CK1689" s="370"/>
      <c r="CL1689" s="370"/>
      <c r="CM1689" s="370"/>
      <c r="CN1689" s="370"/>
      <c r="CO1689" s="370"/>
      <c r="CP1689" s="370"/>
      <c r="CQ1689" s="370"/>
      <c r="CR1689" s="370"/>
      <c r="CS1689" s="370"/>
      <c r="CT1689" s="370"/>
      <c r="CU1689" s="370"/>
      <c r="CV1689" s="370"/>
      <c r="CW1689" s="370"/>
      <c r="CX1689" s="370"/>
      <c r="CY1689" s="370"/>
      <c r="CZ1689" s="370"/>
      <c r="DA1689" s="370"/>
      <c r="DB1689" s="370"/>
      <c r="DC1689" s="370"/>
      <c r="DD1689" s="370"/>
      <c r="DE1689" s="370"/>
      <c r="DF1689" s="370"/>
      <c r="DG1689" s="370"/>
      <c r="DH1689" s="370"/>
      <c r="DI1689" s="370"/>
      <c r="DJ1689" s="370"/>
      <c r="DK1689" s="370"/>
      <c r="DL1689" s="370"/>
      <c r="DM1689" s="370"/>
      <c r="DN1689" s="370"/>
      <c r="DO1689" s="370"/>
      <c r="DP1689" s="370"/>
      <c r="DQ1689" s="370"/>
      <c r="DR1689" s="370"/>
      <c r="DS1689" s="370"/>
      <c r="DT1689" s="370"/>
      <c r="DU1689" s="370"/>
      <c r="DV1689" s="370"/>
      <c r="DW1689" s="370"/>
      <c r="DX1689" s="370"/>
      <c r="DY1689" s="370"/>
      <c r="DZ1689" s="370"/>
      <c r="EA1689" s="370"/>
      <c r="EB1689" s="370"/>
      <c r="EC1689" s="370"/>
      <c r="ED1689" s="370"/>
      <c r="EE1689" s="370"/>
      <c r="EF1689" s="370"/>
      <c r="EG1689" s="370"/>
      <c r="EH1689" s="370"/>
      <c r="EI1689" s="370"/>
      <c r="EJ1689" s="370"/>
      <c r="EK1689" s="370"/>
      <c r="EL1689" s="370"/>
      <c r="EM1689" s="370"/>
      <c r="EN1689" s="370"/>
      <c r="EO1689" s="370"/>
      <c r="EP1689" s="370"/>
      <c r="EQ1689" s="370"/>
      <c r="ER1689" s="370"/>
      <c r="ES1689" s="370"/>
      <c r="ET1689" s="370"/>
      <c r="GG1689" s="361">
        <v>0</v>
      </c>
    </row>
    <row r="1690" spans="1:200" s="78" customFormat="1" ht="21.75" customHeight="1" thickBot="1">
      <c r="A1690" s="339" t="s">
        <v>57</v>
      </c>
      <c r="B1690" s="16" t="s">
        <v>353</v>
      </c>
      <c r="C1690" s="16" t="s">
        <v>433</v>
      </c>
      <c r="D1690" s="268" t="s">
        <v>434</v>
      </c>
      <c r="E1690" s="274"/>
      <c r="F1690" s="274"/>
      <c r="G1690" s="15" t="s">
        <v>468</v>
      </c>
      <c r="H1690" s="361">
        <v>0</v>
      </c>
      <c r="I1690" s="504">
        <f t="shared" si="159"/>
        <v>0</v>
      </c>
      <c r="J1690" s="274"/>
      <c r="K1690" s="781">
        <v>0</v>
      </c>
      <c r="L1690" s="279">
        <v>45239</v>
      </c>
      <c r="M1690" s="279">
        <v>44954</v>
      </c>
      <c r="N1690" s="274" t="s">
        <v>45</v>
      </c>
      <c r="O1690" s="370"/>
      <c r="P1690" s="370"/>
      <c r="Q1690" s="370"/>
      <c r="R1690" s="370"/>
      <c r="S1690" s="370"/>
      <c r="T1690" s="370"/>
      <c r="U1690" s="370"/>
      <c r="V1690" s="370"/>
      <c r="W1690" s="370"/>
      <c r="X1690" s="370"/>
      <c r="Y1690" s="370"/>
      <c r="Z1690" s="370"/>
      <c r="AA1690" s="370"/>
      <c r="AB1690" s="370"/>
      <c r="AC1690" s="370"/>
      <c r="AD1690" s="370"/>
      <c r="AE1690" s="370"/>
      <c r="AF1690" s="370"/>
      <c r="AG1690" s="370"/>
      <c r="AH1690" s="370"/>
      <c r="AI1690" s="370"/>
      <c r="AJ1690" s="370"/>
      <c r="AK1690" s="370"/>
      <c r="AL1690" s="370"/>
      <c r="AM1690" s="370"/>
      <c r="AN1690" s="370"/>
      <c r="AO1690" s="370"/>
      <c r="AP1690" s="370"/>
      <c r="AQ1690" s="370"/>
      <c r="AR1690" s="370"/>
      <c r="AS1690" s="370"/>
      <c r="AT1690" s="370"/>
      <c r="AU1690" s="370"/>
      <c r="AV1690" s="370"/>
      <c r="AW1690" s="370"/>
      <c r="AX1690" s="370"/>
      <c r="AY1690" s="370"/>
      <c r="AZ1690" s="370"/>
      <c r="BA1690" s="370"/>
      <c r="BB1690" s="370"/>
      <c r="BC1690" s="370"/>
      <c r="BD1690" s="370"/>
      <c r="BE1690" s="370"/>
      <c r="BF1690" s="370"/>
      <c r="BG1690" s="370"/>
      <c r="BH1690" s="370"/>
      <c r="BI1690" s="370"/>
      <c r="BJ1690" s="370"/>
      <c r="BK1690" s="370"/>
      <c r="BL1690" s="370"/>
      <c r="BM1690" s="370"/>
      <c r="BN1690" s="370"/>
      <c r="BO1690" s="370"/>
      <c r="BP1690" s="370"/>
      <c r="BQ1690" s="370"/>
      <c r="BR1690" s="370"/>
      <c r="BS1690" s="370"/>
      <c r="BT1690" s="370"/>
      <c r="BU1690" s="370"/>
      <c r="BV1690" s="370"/>
      <c r="BW1690" s="370"/>
      <c r="BX1690" s="370"/>
      <c r="BY1690" s="370"/>
      <c r="BZ1690" s="370"/>
      <c r="CA1690" s="370"/>
      <c r="CB1690" s="370"/>
      <c r="CC1690" s="370"/>
      <c r="CD1690" s="370"/>
      <c r="CE1690" s="370"/>
      <c r="CF1690" s="370"/>
      <c r="CG1690" s="370"/>
      <c r="CH1690" s="370"/>
      <c r="CI1690" s="370"/>
      <c r="CJ1690" s="370"/>
      <c r="CK1690" s="370"/>
      <c r="CL1690" s="370"/>
      <c r="CM1690" s="370"/>
      <c r="CN1690" s="370"/>
      <c r="CO1690" s="370"/>
      <c r="CP1690" s="370"/>
      <c r="CQ1690" s="370"/>
      <c r="CR1690" s="370"/>
      <c r="CS1690" s="370"/>
      <c r="CT1690" s="370"/>
      <c r="CU1690" s="370"/>
      <c r="CV1690" s="370"/>
      <c r="CW1690" s="370"/>
      <c r="CX1690" s="370"/>
      <c r="CY1690" s="370"/>
      <c r="CZ1690" s="370"/>
      <c r="DA1690" s="370"/>
      <c r="DB1690" s="370"/>
      <c r="DC1690" s="370"/>
      <c r="DD1690" s="370"/>
      <c r="DE1690" s="370"/>
      <c r="DF1690" s="370"/>
      <c r="DG1690" s="370"/>
      <c r="DH1690" s="370"/>
      <c r="DI1690" s="370"/>
      <c r="DJ1690" s="370"/>
      <c r="DK1690" s="370"/>
      <c r="DL1690" s="370"/>
      <c r="DM1690" s="370"/>
      <c r="DN1690" s="370"/>
      <c r="DO1690" s="370"/>
      <c r="DP1690" s="370"/>
      <c r="DQ1690" s="370"/>
      <c r="DR1690" s="370"/>
      <c r="DS1690" s="370"/>
      <c r="DT1690" s="370"/>
      <c r="DU1690" s="370"/>
      <c r="DV1690" s="370"/>
      <c r="DW1690" s="370"/>
      <c r="DX1690" s="370"/>
      <c r="DY1690" s="370"/>
      <c r="DZ1690" s="370"/>
      <c r="EA1690" s="370"/>
      <c r="EB1690" s="370"/>
      <c r="EC1690" s="370"/>
      <c r="ED1690" s="370"/>
      <c r="EE1690" s="370"/>
      <c r="EF1690" s="370"/>
      <c r="EG1690" s="370"/>
      <c r="EH1690" s="370"/>
      <c r="EI1690" s="370"/>
      <c r="EJ1690" s="370"/>
      <c r="EK1690" s="370"/>
      <c r="EL1690" s="370"/>
      <c r="EM1690" s="370"/>
      <c r="EN1690" s="370"/>
      <c r="EO1690" s="370"/>
      <c r="EP1690" s="370"/>
      <c r="EQ1690" s="370"/>
      <c r="ER1690" s="370"/>
      <c r="ES1690" s="370"/>
      <c r="ET1690" s="370"/>
      <c r="GG1690" s="361">
        <v>0</v>
      </c>
    </row>
    <row r="1691" spans="1:200" s="78" customFormat="1" ht="21.75" customHeight="1" thickBot="1">
      <c r="A1691" s="339" t="s">
        <v>57</v>
      </c>
      <c r="B1691" s="16" t="s">
        <v>393</v>
      </c>
      <c r="C1691" s="16" t="s">
        <v>425</v>
      </c>
      <c r="D1691" s="268" t="s">
        <v>434</v>
      </c>
      <c r="E1691" s="274"/>
      <c r="F1691" s="274"/>
      <c r="G1691" s="15" t="s">
        <v>468</v>
      </c>
      <c r="H1691" s="361">
        <v>500</v>
      </c>
      <c r="I1691" s="504">
        <f t="shared" si="159"/>
        <v>500</v>
      </c>
      <c r="J1691" s="274"/>
      <c r="K1691" s="781">
        <v>2.88</v>
      </c>
      <c r="L1691" s="279">
        <v>45239</v>
      </c>
      <c r="M1691" s="279">
        <v>44954</v>
      </c>
      <c r="N1691" s="274" t="s">
        <v>45</v>
      </c>
      <c r="O1691" s="370"/>
      <c r="P1691" s="370"/>
      <c r="Q1691" s="370"/>
      <c r="R1691" s="370"/>
      <c r="S1691" s="370"/>
      <c r="T1691" s="370"/>
      <c r="U1691" s="370"/>
      <c r="V1691" s="370"/>
      <c r="W1691" s="370"/>
      <c r="X1691" s="370"/>
      <c r="Y1691" s="370"/>
      <c r="Z1691" s="370"/>
      <c r="AA1691" s="370"/>
      <c r="AB1691" s="370"/>
      <c r="AC1691" s="370"/>
      <c r="AD1691" s="370"/>
      <c r="AE1691" s="370"/>
      <c r="AF1691" s="370"/>
      <c r="AG1691" s="370"/>
      <c r="AH1691" s="370"/>
      <c r="AI1691" s="370"/>
      <c r="AJ1691" s="370"/>
      <c r="AK1691" s="370"/>
      <c r="AL1691" s="370"/>
      <c r="AM1691" s="370"/>
      <c r="AN1691" s="370"/>
      <c r="AO1691" s="370"/>
      <c r="AP1691" s="370"/>
      <c r="AQ1691" s="370"/>
      <c r="AR1691" s="370"/>
      <c r="AS1691" s="370"/>
      <c r="AT1691" s="370"/>
      <c r="AU1691" s="370"/>
      <c r="AV1691" s="370"/>
      <c r="AW1691" s="370"/>
      <c r="AX1691" s="370"/>
      <c r="AY1691" s="370"/>
      <c r="AZ1691" s="370"/>
      <c r="BA1691" s="370"/>
      <c r="BB1691" s="370"/>
      <c r="BC1691" s="370"/>
      <c r="BD1691" s="370"/>
      <c r="BE1691" s="370"/>
      <c r="BF1691" s="370"/>
      <c r="BG1691" s="370"/>
      <c r="BH1691" s="370"/>
      <c r="BI1691" s="370"/>
      <c r="BJ1691" s="370"/>
      <c r="BK1691" s="370"/>
      <c r="BL1691" s="370"/>
      <c r="BM1691" s="370"/>
      <c r="BN1691" s="370"/>
      <c r="BO1691" s="370"/>
      <c r="BP1691" s="370"/>
      <c r="BQ1691" s="370"/>
      <c r="BR1691" s="370"/>
      <c r="BS1691" s="370"/>
      <c r="BT1691" s="370"/>
      <c r="BU1691" s="370"/>
      <c r="BV1691" s="370"/>
      <c r="BW1691" s="370"/>
      <c r="BX1691" s="370"/>
      <c r="BY1691" s="370"/>
      <c r="BZ1691" s="370"/>
      <c r="CA1691" s="370"/>
      <c r="CB1691" s="370"/>
      <c r="CC1691" s="370"/>
      <c r="CD1691" s="370"/>
      <c r="CE1691" s="370"/>
      <c r="CF1691" s="370"/>
      <c r="CG1691" s="370"/>
      <c r="CH1691" s="370"/>
      <c r="CI1691" s="370"/>
      <c r="CJ1691" s="370"/>
      <c r="CK1691" s="370"/>
      <c r="CL1691" s="370"/>
      <c r="CM1691" s="370"/>
      <c r="CN1691" s="370"/>
      <c r="CO1691" s="370"/>
      <c r="CP1691" s="370"/>
      <c r="CQ1691" s="370"/>
      <c r="CR1691" s="370"/>
      <c r="CS1691" s="370"/>
      <c r="CT1691" s="370"/>
      <c r="CU1691" s="370"/>
      <c r="CV1691" s="370"/>
      <c r="CW1691" s="370"/>
      <c r="CX1691" s="370"/>
      <c r="CY1691" s="370"/>
      <c r="CZ1691" s="370"/>
      <c r="DA1691" s="370"/>
      <c r="DB1691" s="370"/>
      <c r="DC1691" s="370"/>
      <c r="DD1691" s="370"/>
      <c r="DE1691" s="370"/>
      <c r="DF1691" s="370"/>
      <c r="DG1691" s="370"/>
      <c r="DH1691" s="370"/>
      <c r="DI1691" s="370"/>
      <c r="DJ1691" s="370"/>
      <c r="DK1691" s="370"/>
      <c r="DL1691" s="370"/>
      <c r="DM1691" s="370"/>
      <c r="DN1691" s="370"/>
      <c r="DO1691" s="370"/>
      <c r="DP1691" s="370"/>
      <c r="DQ1691" s="370"/>
      <c r="DR1691" s="370"/>
      <c r="DS1691" s="370"/>
      <c r="DT1691" s="370"/>
      <c r="DU1691" s="370"/>
      <c r="DV1691" s="370"/>
      <c r="DW1691" s="370"/>
      <c r="DX1691" s="370"/>
      <c r="DY1691" s="370"/>
      <c r="DZ1691" s="370"/>
      <c r="EA1691" s="370"/>
      <c r="EB1691" s="370"/>
      <c r="EC1691" s="370"/>
      <c r="ED1691" s="370"/>
      <c r="EE1691" s="370"/>
      <c r="EF1691" s="370"/>
      <c r="EG1691" s="370"/>
      <c r="EH1691" s="370"/>
      <c r="EI1691" s="370"/>
      <c r="EJ1691" s="370"/>
      <c r="EK1691" s="370"/>
      <c r="EL1691" s="370"/>
      <c r="EM1691" s="370"/>
      <c r="EN1691" s="370"/>
      <c r="EO1691" s="370"/>
      <c r="EP1691" s="370"/>
      <c r="EQ1691" s="370"/>
      <c r="ER1691" s="370"/>
      <c r="ES1691" s="370"/>
      <c r="ET1691" s="370"/>
      <c r="GG1691" s="361">
        <v>500</v>
      </c>
    </row>
    <row r="1692" spans="1:200" s="78" customFormat="1" ht="21.75" customHeight="1" thickBot="1">
      <c r="A1692" s="339" t="s">
        <v>57</v>
      </c>
      <c r="B1692" s="16" t="s">
        <v>345</v>
      </c>
      <c r="C1692" s="16" t="s">
        <v>426</v>
      </c>
      <c r="D1692" s="268" t="s">
        <v>434</v>
      </c>
      <c r="E1692" s="274"/>
      <c r="F1692" s="274"/>
      <c r="G1692" s="15" t="s">
        <v>468</v>
      </c>
      <c r="H1692" s="361">
        <v>100</v>
      </c>
      <c r="I1692" s="504">
        <f t="shared" si="159"/>
        <v>100</v>
      </c>
      <c r="J1692" s="274"/>
      <c r="K1692" s="781">
        <v>4.68</v>
      </c>
      <c r="L1692" s="279">
        <v>45239</v>
      </c>
      <c r="M1692" s="279">
        <v>44954</v>
      </c>
      <c r="N1692" s="274" t="s">
        <v>45</v>
      </c>
      <c r="O1692" s="370"/>
      <c r="P1692" s="370"/>
      <c r="Q1692" s="370"/>
      <c r="R1692" s="370"/>
      <c r="S1692" s="370"/>
      <c r="T1692" s="370"/>
      <c r="U1692" s="370"/>
      <c r="V1692" s="370"/>
      <c r="W1692" s="370"/>
      <c r="X1692" s="370"/>
      <c r="Y1692" s="370"/>
      <c r="Z1692" s="370"/>
      <c r="AA1692" s="370"/>
      <c r="AB1692" s="370"/>
      <c r="AC1692" s="370"/>
      <c r="AD1692" s="370"/>
      <c r="AE1692" s="370"/>
      <c r="AF1692" s="370"/>
      <c r="AG1692" s="370"/>
      <c r="AH1692" s="370"/>
      <c r="AI1692" s="370"/>
      <c r="AJ1692" s="370"/>
      <c r="AK1692" s="370"/>
      <c r="AL1692" s="370"/>
      <c r="AM1692" s="370"/>
      <c r="AN1692" s="370"/>
      <c r="AO1692" s="370"/>
      <c r="AP1692" s="370"/>
      <c r="AQ1692" s="370"/>
      <c r="AR1692" s="370"/>
      <c r="AS1692" s="370"/>
      <c r="AT1692" s="370"/>
      <c r="AU1692" s="370"/>
      <c r="AV1692" s="370"/>
      <c r="AW1692" s="370"/>
      <c r="AX1692" s="370"/>
      <c r="AY1692" s="370"/>
      <c r="AZ1692" s="370"/>
      <c r="BA1692" s="370"/>
      <c r="BB1692" s="370"/>
      <c r="BC1692" s="370"/>
      <c r="BD1692" s="370"/>
      <c r="BE1692" s="370"/>
      <c r="BF1692" s="370"/>
      <c r="BG1692" s="370"/>
      <c r="BH1692" s="370"/>
      <c r="BI1692" s="370"/>
      <c r="BJ1692" s="370"/>
      <c r="BK1692" s="370"/>
      <c r="BL1692" s="370"/>
      <c r="BM1692" s="370"/>
      <c r="BN1692" s="370"/>
      <c r="BO1692" s="370"/>
      <c r="BP1692" s="370"/>
      <c r="BQ1692" s="370"/>
      <c r="BR1692" s="370"/>
      <c r="BS1692" s="370"/>
      <c r="BT1692" s="370"/>
      <c r="BU1692" s="370"/>
      <c r="BV1692" s="370"/>
      <c r="BW1692" s="370"/>
      <c r="BX1692" s="370"/>
      <c r="BY1692" s="370"/>
      <c r="BZ1692" s="370"/>
      <c r="CA1692" s="370"/>
      <c r="CB1692" s="370"/>
      <c r="CC1692" s="370"/>
      <c r="CD1692" s="370"/>
      <c r="CE1692" s="370"/>
      <c r="CF1692" s="370"/>
      <c r="CG1692" s="370"/>
      <c r="CH1692" s="370"/>
      <c r="CI1692" s="370"/>
      <c r="CJ1692" s="370"/>
      <c r="CK1692" s="370"/>
      <c r="CL1692" s="370"/>
      <c r="CM1692" s="370"/>
      <c r="CN1692" s="370"/>
      <c r="CO1692" s="370"/>
      <c r="CP1692" s="370"/>
      <c r="CQ1692" s="370"/>
      <c r="CR1692" s="370"/>
      <c r="CS1692" s="370"/>
      <c r="CT1692" s="370"/>
      <c r="CU1692" s="370"/>
      <c r="CV1692" s="370"/>
      <c r="CW1692" s="370"/>
      <c r="CX1692" s="370"/>
      <c r="CY1692" s="370"/>
      <c r="CZ1692" s="370"/>
      <c r="DA1692" s="370"/>
      <c r="DB1692" s="370"/>
      <c r="DC1692" s="370"/>
      <c r="DD1692" s="370"/>
      <c r="DE1692" s="370"/>
      <c r="DF1692" s="370"/>
      <c r="DG1692" s="370"/>
      <c r="DH1692" s="370"/>
      <c r="DI1692" s="370"/>
      <c r="DJ1692" s="370"/>
      <c r="DK1692" s="370"/>
      <c r="DL1692" s="370"/>
      <c r="DM1692" s="370"/>
      <c r="DN1692" s="370"/>
      <c r="DO1692" s="370"/>
      <c r="DP1692" s="370"/>
      <c r="DQ1692" s="370"/>
      <c r="DR1692" s="370"/>
      <c r="DS1692" s="370"/>
      <c r="DT1692" s="370"/>
      <c r="DU1692" s="370"/>
      <c r="DV1692" s="370"/>
      <c r="DW1692" s="370"/>
      <c r="DX1692" s="370"/>
      <c r="DY1692" s="370"/>
      <c r="DZ1692" s="370"/>
      <c r="EA1692" s="370"/>
      <c r="EB1692" s="370"/>
      <c r="EC1692" s="370"/>
      <c r="ED1692" s="370"/>
      <c r="EE1692" s="370"/>
      <c r="EF1692" s="370"/>
      <c r="EG1692" s="370"/>
      <c r="EH1692" s="370"/>
      <c r="EI1692" s="370"/>
      <c r="EJ1692" s="370"/>
      <c r="EK1692" s="370"/>
      <c r="EL1692" s="370"/>
      <c r="EM1692" s="370"/>
      <c r="EN1692" s="370"/>
      <c r="EO1692" s="370"/>
      <c r="EP1692" s="370"/>
      <c r="EQ1692" s="370"/>
      <c r="ER1692" s="370"/>
      <c r="ES1692" s="370"/>
      <c r="ET1692" s="370"/>
      <c r="GG1692" s="361">
        <v>100</v>
      </c>
    </row>
    <row r="1693" spans="1:200" s="78" customFormat="1" ht="21.75" customHeight="1" thickBot="1">
      <c r="A1693" s="339" t="s">
        <v>57</v>
      </c>
      <c r="B1693" s="16" t="s">
        <v>356</v>
      </c>
      <c r="C1693" s="16" t="s">
        <v>427</v>
      </c>
      <c r="D1693" s="268" t="s">
        <v>434</v>
      </c>
      <c r="E1693" s="274"/>
      <c r="F1693" s="274"/>
      <c r="G1693" s="15" t="s">
        <v>468</v>
      </c>
      <c r="H1693" s="361">
        <v>200</v>
      </c>
      <c r="I1693" s="504">
        <f t="shared" si="159"/>
        <v>200</v>
      </c>
      <c r="J1693" s="274"/>
      <c r="K1693" s="781">
        <v>4.68</v>
      </c>
      <c r="L1693" s="279">
        <v>45239</v>
      </c>
      <c r="M1693" s="279">
        <v>44954</v>
      </c>
      <c r="N1693" s="274" t="s">
        <v>45</v>
      </c>
      <c r="O1693" s="370"/>
      <c r="P1693" s="370"/>
      <c r="Q1693" s="370"/>
      <c r="R1693" s="370"/>
      <c r="S1693" s="370"/>
      <c r="T1693" s="370"/>
      <c r="U1693" s="370"/>
      <c r="V1693" s="370"/>
      <c r="W1693" s="370"/>
      <c r="X1693" s="370"/>
      <c r="Y1693" s="370"/>
      <c r="Z1693" s="370"/>
      <c r="AA1693" s="370"/>
      <c r="AB1693" s="370"/>
      <c r="AC1693" s="370"/>
      <c r="AD1693" s="370"/>
      <c r="AE1693" s="370"/>
      <c r="AF1693" s="370"/>
      <c r="AG1693" s="370"/>
      <c r="AH1693" s="370"/>
      <c r="AI1693" s="370"/>
      <c r="AJ1693" s="370"/>
      <c r="AK1693" s="370"/>
      <c r="AL1693" s="370"/>
      <c r="AM1693" s="370"/>
      <c r="AN1693" s="370"/>
      <c r="AO1693" s="370"/>
      <c r="AP1693" s="370"/>
      <c r="AQ1693" s="370"/>
      <c r="AR1693" s="370"/>
      <c r="AS1693" s="370"/>
      <c r="AT1693" s="370"/>
      <c r="AU1693" s="370"/>
      <c r="AV1693" s="370"/>
      <c r="AW1693" s="370"/>
      <c r="AX1693" s="370"/>
      <c r="AY1693" s="370"/>
      <c r="AZ1693" s="370"/>
      <c r="BA1693" s="370"/>
      <c r="BB1693" s="370"/>
      <c r="BC1693" s="370"/>
      <c r="BD1693" s="370"/>
      <c r="BE1693" s="370"/>
      <c r="BF1693" s="370"/>
      <c r="BG1693" s="370"/>
      <c r="BH1693" s="370"/>
      <c r="BI1693" s="370"/>
      <c r="BJ1693" s="370"/>
      <c r="BK1693" s="370"/>
      <c r="BL1693" s="370"/>
      <c r="BM1693" s="370"/>
      <c r="BN1693" s="370"/>
      <c r="BO1693" s="370"/>
      <c r="BP1693" s="370"/>
      <c r="BQ1693" s="370"/>
      <c r="BR1693" s="370"/>
      <c r="BS1693" s="370"/>
      <c r="BT1693" s="370"/>
      <c r="BU1693" s="370"/>
      <c r="BV1693" s="370"/>
      <c r="BW1693" s="370"/>
      <c r="BX1693" s="370"/>
      <c r="BY1693" s="370"/>
      <c r="BZ1693" s="370"/>
      <c r="CA1693" s="370"/>
      <c r="CB1693" s="370"/>
      <c r="CC1693" s="370"/>
      <c r="CD1693" s="370"/>
      <c r="CE1693" s="370"/>
      <c r="CF1693" s="370"/>
      <c r="CG1693" s="370"/>
      <c r="CH1693" s="370"/>
      <c r="CI1693" s="370"/>
      <c r="CJ1693" s="370"/>
      <c r="CK1693" s="370"/>
      <c r="CL1693" s="370"/>
      <c r="CM1693" s="370"/>
      <c r="CN1693" s="370"/>
      <c r="CO1693" s="370"/>
      <c r="CP1693" s="370"/>
      <c r="CQ1693" s="370"/>
      <c r="CR1693" s="370"/>
      <c r="CS1693" s="370"/>
      <c r="CT1693" s="370"/>
      <c r="CU1693" s="370"/>
      <c r="CV1693" s="370"/>
      <c r="CW1693" s="370"/>
      <c r="CX1693" s="370"/>
      <c r="CY1693" s="370"/>
      <c r="CZ1693" s="370"/>
      <c r="DA1693" s="370"/>
      <c r="DB1693" s="370"/>
      <c r="DC1693" s="370"/>
      <c r="DD1693" s="370"/>
      <c r="DE1693" s="370"/>
      <c r="DF1693" s="370"/>
      <c r="DG1693" s="370"/>
      <c r="DH1693" s="370"/>
      <c r="DI1693" s="370"/>
      <c r="DJ1693" s="370"/>
      <c r="DK1693" s="370"/>
      <c r="DL1693" s="370"/>
      <c r="DM1693" s="370"/>
      <c r="DN1693" s="370"/>
      <c r="DO1693" s="370"/>
      <c r="DP1693" s="370"/>
      <c r="DQ1693" s="370"/>
      <c r="DR1693" s="370"/>
      <c r="DS1693" s="370"/>
      <c r="DT1693" s="370"/>
      <c r="DU1693" s="370"/>
      <c r="DV1693" s="370"/>
      <c r="DW1693" s="370"/>
      <c r="DX1693" s="370"/>
      <c r="DY1693" s="370"/>
      <c r="DZ1693" s="370"/>
      <c r="EA1693" s="370"/>
      <c r="EB1693" s="370"/>
      <c r="EC1693" s="370"/>
      <c r="ED1693" s="370"/>
      <c r="EE1693" s="370"/>
      <c r="EF1693" s="370"/>
      <c r="EG1693" s="370"/>
      <c r="EH1693" s="370"/>
      <c r="EI1693" s="370"/>
      <c r="EJ1693" s="370"/>
      <c r="EK1693" s="370"/>
      <c r="EL1693" s="370"/>
      <c r="EM1693" s="370"/>
      <c r="EN1693" s="370"/>
      <c r="EO1693" s="370"/>
      <c r="EP1693" s="370"/>
      <c r="EQ1693" s="370"/>
      <c r="ER1693" s="370"/>
      <c r="ES1693" s="370"/>
      <c r="ET1693" s="370"/>
      <c r="GG1693" s="361">
        <v>200</v>
      </c>
    </row>
    <row r="1694" spans="1:200" s="78" customFormat="1" ht="21.75" customHeight="1">
      <c r="A1694" s="339" t="s">
        <v>57</v>
      </c>
      <c r="B1694" s="700" t="s">
        <v>382</v>
      </c>
      <c r="C1694" s="16" t="s">
        <v>428</v>
      </c>
      <c r="D1694" s="268" t="s">
        <v>434</v>
      </c>
      <c r="E1694" s="274"/>
      <c r="F1694" s="274"/>
      <c r="G1694" s="15" t="s">
        <v>468</v>
      </c>
      <c r="H1694" s="361">
        <v>500</v>
      </c>
      <c r="I1694" s="504">
        <f t="shared" si="159"/>
        <v>500</v>
      </c>
      <c r="J1694" s="274"/>
      <c r="K1694" s="781">
        <v>5.75</v>
      </c>
      <c r="L1694" s="279">
        <v>45239</v>
      </c>
      <c r="M1694" s="279">
        <v>44954</v>
      </c>
      <c r="N1694" s="274" t="s">
        <v>45</v>
      </c>
      <c r="O1694" s="370"/>
      <c r="P1694" s="370"/>
      <c r="Q1694" s="370"/>
      <c r="R1694" s="370"/>
      <c r="S1694" s="370"/>
      <c r="T1694" s="370"/>
      <c r="U1694" s="370"/>
      <c r="V1694" s="370"/>
      <c r="W1694" s="370"/>
      <c r="X1694" s="370"/>
      <c r="Y1694" s="370"/>
      <c r="Z1694" s="370"/>
      <c r="AA1694" s="370"/>
      <c r="AB1694" s="370"/>
      <c r="AC1694" s="370"/>
      <c r="AD1694" s="370"/>
      <c r="AE1694" s="370"/>
      <c r="AF1694" s="370"/>
      <c r="AG1694" s="370"/>
      <c r="AH1694" s="370"/>
      <c r="AI1694" s="370"/>
      <c r="AJ1694" s="370"/>
      <c r="AK1694" s="370"/>
      <c r="AL1694" s="370"/>
      <c r="AM1694" s="370"/>
      <c r="AN1694" s="370"/>
      <c r="AO1694" s="370"/>
      <c r="AP1694" s="370"/>
      <c r="AQ1694" s="370"/>
      <c r="AR1694" s="370"/>
      <c r="AS1694" s="370"/>
      <c r="AT1694" s="370"/>
      <c r="AU1694" s="370"/>
      <c r="AV1694" s="370"/>
      <c r="AW1694" s="370"/>
      <c r="AX1694" s="370"/>
      <c r="AY1694" s="370"/>
      <c r="AZ1694" s="370"/>
      <c r="BA1694" s="370"/>
      <c r="BB1694" s="370"/>
      <c r="BC1694" s="370"/>
      <c r="BD1694" s="370"/>
      <c r="BE1694" s="370"/>
      <c r="BF1694" s="370"/>
      <c r="BG1694" s="370"/>
      <c r="BH1694" s="370"/>
      <c r="BI1694" s="370"/>
      <c r="BJ1694" s="370"/>
      <c r="BK1694" s="370"/>
      <c r="BL1694" s="370"/>
      <c r="BM1694" s="370"/>
      <c r="BN1694" s="370"/>
      <c r="BO1694" s="370"/>
      <c r="BP1694" s="370"/>
      <c r="BQ1694" s="370"/>
      <c r="BR1694" s="370"/>
      <c r="BS1694" s="370"/>
      <c r="BT1694" s="370"/>
      <c r="BU1694" s="370"/>
      <c r="BV1694" s="370"/>
      <c r="BW1694" s="370"/>
      <c r="BX1694" s="370"/>
      <c r="BY1694" s="370"/>
      <c r="BZ1694" s="370"/>
      <c r="CA1694" s="370"/>
      <c r="CB1694" s="370"/>
      <c r="CC1694" s="370"/>
      <c r="CD1694" s="370"/>
      <c r="CE1694" s="370"/>
      <c r="CF1694" s="370"/>
      <c r="CG1694" s="370"/>
      <c r="CH1694" s="370"/>
      <c r="CI1694" s="370"/>
      <c r="CJ1694" s="370"/>
      <c r="CK1694" s="370"/>
      <c r="CL1694" s="370"/>
      <c r="CM1694" s="370"/>
      <c r="CN1694" s="370"/>
      <c r="CO1694" s="370"/>
      <c r="CP1694" s="370"/>
      <c r="CQ1694" s="370"/>
      <c r="CR1694" s="370"/>
      <c r="CS1694" s="370"/>
      <c r="CT1694" s="370"/>
      <c r="CU1694" s="370"/>
      <c r="CV1694" s="370"/>
      <c r="CW1694" s="370"/>
      <c r="CX1694" s="370"/>
      <c r="CY1694" s="370"/>
      <c r="CZ1694" s="370"/>
      <c r="DA1694" s="370"/>
      <c r="DB1694" s="370"/>
      <c r="DC1694" s="370"/>
      <c r="DD1694" s="370"/>
      <c r="DE1694" s="370"/>
      <c r="DF1694" s="370"/>
      <c r="DG1694" s="370"/>
      <c r="DH1694" s="370"/>
      <c r="DI1694" s="370"/>
      <c r="DJ1694" s="370"/>
      <c r="DK1694" s="370"/>
      <c r="DL1694" s="370"/>
      <c r="DM1694" s="370"/>
      <c r="DN1694" s="370"/>
      <c r="DO1694" s="370"/>
      <c r="DP1694" s="370"/>
      <c r="DQ1694" s="370"/>
      <c r="DR1694" s="370"/>
      <c r="DS1694" s="370"/>
      <c r="DT1694" s="370"/>
      <c r="DU1694" s="370"/>
      <c r="DV1694" s="370"/>
      <c r="DW1694" s="370"/>
      <c r="DX1694" s="370"/>
      <c r="DY1694" s="370"/>
      <c r="DZ1694" s="370"/>
      <c r="EA1694" s="370"/>
      <c r="EB1694" s="370"/>
      <c r="EC1694" s="370"/>
      <c r="ED1694" s="370"/>
      <c r="EE1694" s="370"/>
      <c r="EF1694" s="370"/>
      <c r="EG1694" s="370"/>
      <c r="EH1694" s="370"/>
      <c r="EI1694" s="370"/>
      <c r="EJ1694" s="370"/>
      <c r="EK1694" s="370"/>
      <c r="EL1694" s="370"/>
      <c r="EM1694" s="370"/>
      <c r="EN1694" s="370"/>
      <c r="EO1694" s="370"/>
      <c r="EP1694" s="370"/>
      <c r="EQ1694" s="370"/>
      <c r="ER1694" s="370"/>
      <c r="ES1694" s="370"/>
      <c r="ET1694" s="370"/>
      <c r="GG1694" s="361">
        <v>500</v>
      </c>
    </row>
    <row r="1695" spans="1:200" s="78" customFormat="1" ht="21.75" customHeight="1" thickBot="1">
      <c r="A1695" s="339" t="s">
        <v>57</v>
      </c>
      <c r="B1695" s="274"/>
      <c r="C1695" s="274"/>
      <c r="D1695" s="274"/>
      <c r="E1695" s="274"/>
      <c r="F1695" s="274"/>
      <c r="G1695" s="274"/>
      <c r="H1695" s="772">
        <f>SUM(H1680:H1694)</f>
        <v>6000</v>
      </c>
      <c r="I1695" s="772">
        <f>SUM(I1680:I1694)</f>
        <v>6000</v>
      </c>
      <c r="J1695" s="274"/>
      <c r="K1695" s="370"/>
      <c r="L1695" s="274"/>
      <c r="M1695" s="274"/>
      <c r="N1695" s="274"/>
      <c r="O1695" s="370"/>
      <c r="P1695" s="370"/>
      <c r="Q1695" s="370"/>
      <c r="R1695" s="370"/>
      <c r="S1695" s="370"/>
      <c r="T1695" s="370"/>
      <c r="U1695" s="370"/>
      <c r="V1695" s="370"/>
      <c r="W1695" s="370"/>
      <c r="X1695" s="370"/>
      <c r="Y1695" s="370"/>
      <c r="Z1695" s="370"/>
      <c r="AA1695" s="370"/>
      <c r="AB1695" s="370"/>
      <c r="AC1695" s="370"/>
      <c r="AD1695" s="370"/>
      <c r="AE1695" s="370"/>
      <c r="AF1695" s="370"/>
      <c r="AG1695" s="370"/>
      <c r="AH1695" s="370"/>
      <c r="AI1695" s="370"/>
      <c r="AJ1695" s="370"/>
      <c r="AK1695" s="370"/>
      <c r="AL1695" s="370"/>
      <c r="AM1695" s="370"/>
      <c r="AN1695" s="370"/>
      <c r="AO1695" s="370"/>
      <c r="AP1695" s="370"/>
      <c r="AQ1695" s="370"/>
      <c r="AR1695" s="370"/>
      <c r="AS1695" s="370"/>
      <c r="AT1695" s="370"/>
      <c r="AU1695" s="370"/>
      <c r="AV1695" s="370"/>
      <c r="AW1695" s="370"/>
      <c r="AX1695" s="370"/>
      <c r="AY1695" s="370"/>
      <c r="AZ1695" s="370"/>
      <c r="BA1695" s="370"/>
      <c r="BB1695" s="370"/>
      <c r="BC1695" s="370"/>
      <c r="BD1695" s="370"/>
      <c r="BE1695" s="370"/>
      <c r="BF1695" s="370"/>
      <c r="BG1695" s="370"/>
      <c r="BH1695" s="370"/>
      <c r="BI1695" s="370"/>
      <c r="BJ1695" s="370"/>
      <c r="BK1695" s="370"/>
      <c r="BL1695" s="370"/>
      <c r="BM1695" s="370"/>
      <c r="BN1695" s="370"/>
      <c r="BO1695" s="370"/>
      <c r="BP1695" s="370"/>
      <c r="BQ1695" s="370"/>
      <c r="BR1695" s="370"/>
      <c r="BS1695" s="370"/>
      <c r="BT1695" s="370"/>
      <c r="BU1695" s="370"/>
      <c r="BV1695" s="370"/>
      <c r="BW1695" s="370"/>
      <c r="BX1695" s="370"/>
      <c r="BY1695" s="370"/>
      <c r="BZ1695" s="370"/>
      <c r="CA1695" s="370"/>
      <c r="CB1695" s="370"/>
      <c r="CC1695" s="370"/>
      <c r="CD1695" s="370"/>
      <c r="CE1695" s="370"/>
      <c r="CF1695" s="370"/>
      <c r="CG1695" s="370"/>
      <c r="CH1695" s="370"/>
      <c r="CI1695" s="370"/>
      <c r="CJ1695" s="370"/>
      <c r="CK1695" s="370"/>
      <c r="CL1695" s="370"/>
      <c r="CM1695" s="370"/>
      <c r="CN1695" s="370"/>
      <c r="CO1695" s="370"/>
      <c r="CP1695" s="370"/>
      <c r="CQ1695" s="370"/>
      <c r="CR1695" s="370"/>
      <c r="CS1695" s="370"/>
      <c r="CT1695" s="370"/>
      <c r="CU1695" s="370"/>
      <c r="CV1695" s="370"/>
      <c r="CW1695" s="370"/>
      <c r="CX1695" s="370"/>
      <c r="CY1695" s="370"/>
      <c r="CZ1695" s="370"/>
      <c r="DA1695" s="370"/>
      <c r="DB1695" s="370"/>
      <c r="DC1695" s="370"/>
      <c r="DD1695" s="370"/>
      <c r="DE1695" s="370"/>
      <c r="DF1695" s="370"/>
      <c r="DG1695" s="370"/>
      <c r="DH1695" s="370"/>
      <c r="DI1695" s="370"/>
      <c r="DJ1695" s="370"/>
      <c r="DK1695" s="370"/>
      <c r="DL1695" s="370"/>
      <c r="DM1695" s="370"/>
      <c r="DN1695" s="370"/>
      <c r="DO1695" s="370"/>
      <c r="DP1695" s="370"/>
      <c r="DQ1695" s="370"/>
      <c r="DR1695" s="370"/>
      <c r="DS1695" s="370"/>
      <c r="DT1695" s="370"/>
      <c r="DU1695" s="370"/>
      <c r="DV1695" s="370"/>
      <c r="DW1695" s="370"/>
      <c r="DX1695" s="370"/>
      <c r="DY1695" s="370"/>
      <c r="DZ1695" s="370"/>
      <c r="EA1695" s="370"/>
      <c r="EB1695" s="370"/>
      <c r="EC1695" s="370"/>
      <c r="ED1695" s="370"/>
      <c r="EE1695" s="370"/>
      <c r="EF1695" s="370"/>
      <c r="EG1695" s="370"/>
      <c r="EH1695" s="370"/>
      <c r="EI1695" s="370"/>
      <c r="EJ1695" s="370"/>
      <c r="EK1695" s="370"/>
      <c r="EL1695" s="370"/>
      <c r="EM1695" s="370"/>
      <c r="EN1695" s="370"/>
      <c r="EO1695" s="370"/>
      <c r="EP1695" s="370"/>
      <c r="EQ1695" s="370"/>
      <c r="ER1695" s="370"/>
      <c r="ES1695" s="370"/>
      <c r="ET1695" s="370"/>
    </row>
    <row r="1696" spans="1:200" s="78" customFormat="1" ht="21.75" customHeight="1">
      <c r="A1696" s="339" t="s">
        <v>57</v>
      </c>
      <c r="B1696" s="16" t="s">
        <v>338</v>
      </c>
      <c r="C1696" s="16" t="s">
        <v>417</v>
      </c>
      <c r="D1696" s="268" t="s">
        <v>434</v>
      </c>
      <c r="E1696" s="274"/>
      <c r="F1696" s="274"/>
      <c r="G1696" s="794" t="s">
        <v>469</v>
      </c>
      <c r="H1696" s="779">
        <v>1000</v>
      </c>
      <c r="I1696" s="504">
        <f t="shared" ref="I1696:I1710" si="160">SUM(O1696:HI1696)</f>
        <v>1000</v>
      </c>
      <c r="J1696" s="274"/>
      <c r="K1696" s="370"/>
      <c r="L1696" s="279">
        <v>45258</v>
      </c>
      <c r="M1696" s="783">
        <v>45299</v>
      </c>
      <c r="N1696" s="274" t="s">
        <v>45</v>
      </c>
      <c r="O1696" s="370"/>
      <c r="P1696" s="370"/>
      <c r="Q1696" s="370"/>
      <c r="R1696" s="370"/>
      <c r="S1696" s="370"/>
      <c r="T1696" s="370"/>
      <c r="U1696" s="370"/>
      <c r="V1696" s="370"/>
      <c r="W1696" s="370"/>
      <c r="X1696" s="370"/>
      <c r="Y1696" s="370"/>
      <c r="Z1696" s="370"/>
      <c r="AA1696" s="370"/>
      <c r="AB1696" s="370"/>
      <c r="AC1696" s="370"/>
      <c r="AD1696" s="370"/>
      <c r="AE1696" s="370"/>
      <c r="AF1696" s="370"/>
      <c r="AG1696" s="370"/>
      <c r="AH1696" s="370"/>
      <c r="AI1696" s="370"/>
      <c r="AJ1696" s="370"/>
      <c r="AK1696" s="370"/>
      <c r="AL1696" s="370"/>
      <c r="AM1696" s="370"/>
      <c r="AN1696" s="370"/>
      <c r="AO1696" s="370"/>
      <c r="AP1696" s="370"/>
      <c r="AQ1696" s="370"/>
      <c r="AR1696" s="370"/>
      <c r="AS1696" s="370"/>
      <c r="AT1696" s="370"/>
      <c r="AU1696" s="370"/>
      <c r="AV1696" s="370"/>
      <c r="AW1696" s="370"/>
      <c r="AX1696" s="370"/>
      <c r="AY1696" s="370"/>
      <c r="AZ1696" s="370"/>
      <c r="BA1696" s="370"/>
      <c r="BB1696" s="370"/>
      <c r="BC1696" s="370"/>
      <c r="BD1696" s="370"/>
      <c r="BE1696" s="370"/>
      <c r="BF1696" s="370"/>
      <c r="BG1696" s="370"/>
      <c r="BH1696" s="370"/>
      <c r="BI1696" s="370"/>
      <c r="BJ1696" s="370"/>
      <c r="BK1696" s="370"/>
      <c r="BL1696" s="370"/>
      <c r="BM1696" s="370"/>
      <c r="BN1696" s="370"/>
      <c r="BO1696" s="370"/>
      <c r="BP1696" s="370"/>
      <c r="BQ1696" s="370"/>
      <c r="BR1696" s="370"/>
      <c r="BS1696" s="370"/>
      <c r="BT1696" s="370"/>
      <c r="BU1696" s="370"/>
      <c r="BV1696" s="370"/>
      <c r="BW1696" s="370"/>
      <c r="BX1696" s="370"/>
      <c r="BY1696" s="370"/>
      <c r="BZ1696" s="370"/>
      <c r="CA1696" s="370"/>
      <c r="CB1696" s="370"/>
      <c r="CC1696" s="370"/>
      <c r="CD1696" s="370"/>
      <c r="CE1696" s="370"/>
      <c r="CF1696" s="370"/>
      <c r="CG1696" s="370"/>
      <c r="CH1696" s="370"/>
      <c r="CI1696" s="370"/>
      <c r="CJ1696" s="370"/>
      <c r="CK1696" s="370"/>
      <c r="CL1696" s="370"/>
      <c r="CM1696" s="370"/>
      <c r="CN1696" s="370"/>
      <c r="CO1696" s="370"/>
      <c r="CP1696" s="370"/>
      <c r="CQ1696" s="370"/>
      <c r="CR1696" s="370"/>
      <c r="CS1696" s="370"/>
      <c r="CT1696" s="370"/>
      <c r="CU1696" s="370"/>
      <c r="CV1696" s="370"/>
      <c r="CW1696" s="370"/>
      <c r="CX1696" s="370"/>
      <c r="CY1696" s="370"/>
      <c r="CZ1696" s="370"/>
      <c r="DA1696" s="370"/>
      <c r="DB1696" s="370"/>
      <c r="DC1696" s="370"/>
      <c r="DD1696" s="370"/>
      <c r="DE1696" s="370"/>
      <c r="DF1696" s="370"/>
      <c r="DG1696" s="370"/>
      <c r="DH1696" s="370"/>
      <c r="DI1696" s="370"/>
      <c r="DJ1696" s="370"/>
      <c r="DK1696" s="370"/>
      <c r="DL1696" s="370"/>
      <c r="DM1696" s="370"/>
      <c r="DN1696" s="370"/>
      <c r="DO1696" s="370"/>
      <c r="DP1696" s="370"/>
      <c r="DQ1696" s="370"/>
      <c r="DR1696" s="370"/>
      <c r="DS1696" s="370"/>
      <c r="DT1696" s="370"/>
      <c r="DU1696" s="370"/>
      <c r="DV1696" s="370"/>
      <c r="DW1696" s="370"/>
      <c r="DX1696" s="370"/>
      <c r="DY1696" s="370"/>
      <c r="DZ1696" s="370"/>
      <c r="EA1696" s="370"/>
      <c r="EB1696" s="370"/>
      <c r="EC1696" s="370"/>
      <c r="ED1696" s="370"/>
      <c r="EE1696" s="370"/>
      <c r="EF1696" s="370"/>
      <c r="EG1696" s="370"/>
      <c r="EH1696" s="370"/>
      <c r="EI1696" s="370"/>
      <c r="EJ1696" s="370"/>
      <c r="EK1696" s="370"/>
      <c r="EL1696" s="370"/>
      <c r="EM1696" s="370"/>
      <c r="EN1696" s="370"/>
      <c r="EO1696" s="370"/>
      <c r="EP1696" s="370"/>
      <c r="EQ1696" s="370"/>
      <c r="ER1696" s="370"/>
      <c r="ES1696" s="370"/>
      <c r="ET1696" s="370"/>
      <c r="GR1696" s="779">
        <v>1000</v>
      </c>
    </row>
    <row r="1697" spans="1:205" s="78" customFormat="1" ht="21.75" customHeight="1">
      <c r="A1697" s="339" t="s">
        <v>57</v>
      </c>
      <c r="B1697" s="16" t="s">
        <v>313</v>
      </c>
      <c r="C1697" s="16" t="s">
        <v>419</v>
      </c>
      <c r="D1697" s="268" t="s">
        <v>434</v>
      </c>
      <c r="E1697" s="274"/>
      <c r="F1697" s="274"/>
      <c r="G1697" s="794" t="s">
        <v>470</v>
      </c>
      <c r="H1697" s="361">
        <v>0</v>
      </c>
      <c r="I1697" s="504">
        <f t="shared" si="160"/>
        <v>0</v>
      </c>
      <c r="J1697" s="274"/>
      <c r="K1697" s="370"/>
      <c r="L1697" s="279">
        <v>45258</v>
      </c>
      <c r="M1697" s="783">
        <v>45299</v>
      </c>
      <c r="N1697" s="274" t="s">
        <v>45</v>
      </c>
      <c r="O1697" s="370"/>
      <c r="P1697" s="370"/>
      <c r="Q1697" s="370"/>
      <c r="R1697" s="370"/>
      <c r="S1697" s="370"/>
      <c r="T1697" s="370"/>
      <c r="U1697" s="370"/>
      <c r="V1697" s="370"/>
      <c r="W1697" s="370"/>
      <c r="X1697" s="370"/>
      <c r="Y1697" s="370"/>
      <c r="Z1697" s="370"/>
      <c r="AA1697" s="370"/>
      <c r="AB1697" s="370"/>
      <c r="AC1697" s="370"/>
      <c r="AD1697" s="370"/>
      <c r="AE1697" s="370"/>
      <c r="AF1697" s="370"/>
      <c r="AG1697" s="370"/>
      <c r="AH1697" s="370"/>
      <c r="AI1697" s="370"/>
      <c r="AJ1697" s="370"/>
      <c r="AK1697" s="370"/>
      <c r="AL1697" s="370"/>
      <c r="AM1697" s="370"/>
      <c r="AN1697" s="370"/>
      <c r="AO1697" s="370"/>
      <c r="AP1697" s="370"/>
      <c r="AQ1697" s="370"/>
      <c r="AR1697" s="370"/>
      <c r="AS1697" s="370"/>
      <c r="AT1697" s="370"/>
      <c r="AU1697" s="370"/>
      <c r="AV1697" s="370"/>
      <c r="AW1697" s="370"/>
      <c r="AX1697" s="370"/>
      <c r="AY1697" s="370"/>
      <c r="AZ1697" s="370"/>
      <c r="BA1697" s="370"/>
      <c r="BB1697" s="370"/>
      <c r="BC1697" s="370"/>
      <c r="BD1697" s="370"/>
      <c r="BE1697" s="370"/>
      <c r="BF1697" s="370"/>
      <c r="BG1697" s="370"/>
      <c r="BH1697" s="370"/>
      <c r="BI1697" s="370"/>
      <c r="BJ1697" s="370"/>
      <c r="BK1697" s="370"/>
      <c r="BL1697" s="370"/>
      <c r="BM1697" s="370"/>
      <c r="BN1697" s="370"/>
      <c r="BO1697" s="370"/>
      <c r="BP1697" s="370"/>
      <c r="BQ1697" s="370"/>
      <c r="BR1697" s="370"/>
      <c r="BS1697" s="370"/>
      <c r="BT1697" s="370"/>
      <c r="BU1697" s="370"/>
      <c r="BV1697" s="370"/>
      <c r="BW1697" s="370"/>
      <c r="BX1697" s="370"/>
      <c r="BY1697" s="370"/>
      <c r="BZ1697" s="370"/>
      <c r="CA1697" s="370"/>
      <c r="CB1697" s="370"/>
      <c r="CC1697" s="370"/>
      <c r="CD1697" s="370"/>
      <c r="CE1697" s="370"/>
      <c r="CF1697" s="370"/>
      <c r="CG1697" s="370"/>
      <c r="CH1697" s="370"/>
      <c r="CI1697" s="370"/>
      <c r="CJ1697" s="370"/>
      <c r="CK1697" s="370"/>
      <c r="CL1697" s="370"/>
      <c r="CM1697" s="370"/>
      <c r="CN1697" s="370"/>
      <c r="CO1697" s="370"/>
      <c r="CP1697" s="370"/>
      <c r="CQ1697" s="370"/>
      <c r="CR1697" s="370"/>
      <c r="CS1697" s="370"/>
      <c r="CT1697" s="370"/>
      <c r="CU1697" s="370"/>
      <c r="CV1697" s="370"/>
      <c r="CW1697" s="370"/>
      <c r="CX1697" s="370"/>
      <c r="CY1697" s="370"/>
      <c r="CZ1697" s="370"/>
      <c r="DA1697" s="370"/>
      <c r="DB1697" s="370"/>
      <c r="DC1697" s="370"/>
      <c r="DD1697" s="370"/>
      <c r="DE1697" s="370"/>
      <c r="DF1697" s="370"/>
      <c r="DG1697" s="370"/>
      <c r="DH1697" s="370"/>
      <c r="DI1697" s="370"/>
      <c r="DJ1697" s="370"/>
      <c r="DK1697" s="370"/>
      <c r="DL1697" s="370"/>
      <c r="DM1697" s="370"/>
      <c r="DN1697" s="370"/>
      <c r="DO1697" s="370"/>
      <c r="DP1697" s="370"/>
      <c r="DQ1697" s="370"/>
      <c r="DR1697" s="370"/>
      <c r="DS1697" s="370"/>
      <c r="DT1697" s="370"/>
      <c r="DU1697" s="370"/>
      <c r="DV1697" s="370"/>
      <c r="DW1697" s="370"/>
      <c r="DX1697" s="370"/>
      <c r="DY1697" s="370"/>
      <c r="DZ1697" s="370"/>
      <c r="EA1697" s="370"/>
      <c r="EB1697" s="370"/>
      <c r="EC1697" s="370"/>
      <c r="ED1697" s="370"/>
      <c r="EE1697" s="370"/>
      <c r="EF1697" s="370"/>
      <c r="EG1697" s="370"/>
      <c r="EH1697" s="370"/>
      <c r="EI1697" s="370"/>
      <c r="EJ1697" s="370"/>
      <c r="EK1697" s="370"/>
      <c r="EL1697" s="370"/>
      <c r="EM1697" s="370"/>
      <c r="EN1697" s="370"/>
      <c r="EO1697" s="370"/>
      <c r="EP1697" s="370"/>
      <c r="EQ1697" s="370"/>
      <c r="ER1697" s="370"/>
      <c r="ES1697" s="370"/>
      <c r="ET1697" s="370"/>
      <c r="GR1697" s="361">
        <v>0</v>
      </c>
    </row>
    <row r="1698" spans="1:205" s="78" customFormat="1" ht="21.75" customHeight="1">
      <c r="A1698" s="339" t="s">
        <v>57</v>
      </c>
      <c r="B1698" s="16" t="s">
        <v>318</v>
      </c>
      <c r="C1698" s="16" t="s">
        <v>420</v>
      </c>
      <c r="D1698" s="268" t="s">
        <v>434</v>
      </c>
      <c r="E1698" s="274"/>
      <c r="F1698" s="274"/>
      <c r="G1698" s="794" t="s">
        <v>470</v>
      </c>
      <c r="H1698" s="780">
        <v>1000</v>
      </c>
      <c r="I1698" s="504">
        <f t="shared" si="160"/>
        <v>1000</v>
      </c>
      <c r="J1698" s="274"/>
      <c r="K1698" s="370"/>
      <c r="L1698" s="279">
        <v>45258</v>
      </c>
      <c r="M1698" s="783">
        <v>45299</v>
      </c>
      <c r="N1698" s="274" t="s">
        <v>45</v>
      </c>
      <c r="O1698" s="370"/>
      <c r="P1698" s="370"/>
      <c r="Q1698" s="370"/>
      <c r="R1698" s="370"/>
      <c r="S1698" s="370"/>
      <c r="T1698" s="370"/>
      <c r="U1698" s="370"/>
      <c r="V1698" s="370"/>
      <c r="W1698" s="370"/>
      <c r="X1698" s="370"/>
      <c r="Y1698" s="370"/>
      <c r="Z1698" s="370"/>
      <c r="AA1698" s="370"/>
      <c r="AB1698" s="370"/>
      <c r="AC1698" s="370"/>
      <c r="AD1698" s="370"/>
      <c r="AE1698" s="370"/>
      <c r="AF1698" s="370"/>
      <c r="AG1698" s="370"/>
      <c r="AH1698" s="370"/>
      <c r="AI1698" s="370"/>
      <c r="AJ1698" s="370"/>
      <c r="AK1698" s="370"/>
      <c r="AL1698" s="370"/>
      <c r="AM1698" s="370"/>
      <c r="AN1698" s="370"/>
      <c r="AO1698" s="370"/>
      <c r="AP1698" s="370"/>
      <c r="AQ1698" s="370"/>
      <c r="AR1698" s="370"/>
      <c r="AS1698" s="370"/>
      <c r="AT1698" s="370"/>
      <c r="AU1698" s="370"/>
      <c r="AV1698" s="370"/>
      <c r="AW1698" s="370"/>
      <c r="AX1698" s="370"/>
      <c r="AY1698" s="370"/>
      <c r="AZ1698" s="370"/>
      <c r="BA1698" s="370"/>
      <c r="BB1698" s="370"/>
      <c r="BC1698" s="370"/>
      <c r="BD1698" s="370"/>
      <c r="BE1698" s="370"/>
      <c r="BF1698" s="370"/>
      <c r="BG1698" s="370"/>
      <c r="BH1698" s="370"/>
      <c r="BI1698" s="370"/>
      <c r="BJ1698" s="370"/>
      <c r="BK1698" s="370"/>
      <c r="BL1698" s="370"/>
      <c r="BM1698" s="370"/>
      <c r="BN1698" s="370"/>
      <c r="BO1698" s="370"/>
      <c r="BP1698" s="370"/>
      <c r="BQ1698" s="370"/>
      <c r="BR1698" s="370"/>
      <c r="BS1698" s="370"/>
      <c r="BT1698" s="370"/>
      <c r="BU1698" s="370"/>
      <c r="BV1698" s="370"/>
      <c r="BW1698" s="370"/>
      <c r="BX1698" s="370"/>
      <c r="BY1698" s="370"/>
      <c r="BZ1698" s="370"/>
      <c r="CA1698" s="370"/>
      <c r="CB1698" s="370"/>
      <c r="CC1698" s="370"/>
      <c r="CD1698" s="370"/>
      <c r="CE1698" s="370"/>
      <c r="CF1698" s="370"/>
      <c r="CG1698" s="370"/>
      <c r="CH1698" s="370"/>
      <c r="CI1698" s="370"/>
      <c r="CJ1698" s="370"/>
      <c r="CK1698" s="370"/>
      <c r="CL1698" s="370"/>
      <c r="CM1698" s="370"/>
      <c r="CN1698" s="370"/>
      <c r="CO1698" s="370"/>
      <c r="CP1698" s="370"/>
      <c r="CQ1698" s="370"/>
      <c r="CR1698" s="370"/>
      <c r="CS1698" s="370"/>
      <c r="CT1698" s="370"/>
      <c r="CU1698" s="370"/>
      <c r="CV1698" s="370"/>
      <c r="CW1698" s="370"/>
      <c r="CX1698" s="370"/>
      <c r="CY1698" s="370"/>
      <c r="CZ1698" s="370"/>
      <c r="DA1698" s="370"/>
      <c r="DB1698" s="370"/>
      <c r="DC1698" s="370"/>
      <c r="DD1698" s="370"/>
      <c r="DE1698" s="370"/>
      <c r="DF1698" s="370"/>
      <c r="DG1698" s="370"/>
      <c r="DH1698" s="370"/>
      <c r="DI1698" s="370"/>
      <c r="DJ1698" s="370"/>
      <c r="DK1698" s="370"/>
      <c r="DL1698" s="370"/>
      <c r="DM1698" s="370"/>
      <c r="DN1698" s="370"/>
      <c r="DO1698" s="370"/>
      <c r="DP1698" s="370"/>
      <c r="DQ1698" s="370"/>
      <c r="DR1698" s="370"/>
      <c r="DS1698" s="370"/>
      <c r="DT1698" s="370"/>
      <c r="DU1698" s="370"/>
      <c r="DV1698" s="370"/>
      <c r="DW1698" s="370"/>
      <c r="DX1698" s="370"/>
      <c r="DY1698" s="370"/>
      <c r="DZ1698" s="370"/>
      <c r="EA1698" s="370"/>
      <c r="EB1698" s="370"/>
      <c r="EC1698" s="370"/>
      <c r="ED1698" s="370"/>
      <c r="EE1698" s="370"/>
      <c r="EF1698" s="370"/>
      <c r="EG1698" s="370"/>
      <c r="EH1698" s="370"/>
      <c r="EI1698" s="370"/>
      <c r="EJ1698" s="370"/>
      <c r="EK1698" s="370"/>
      <c r="EL1698" s="370"/>
      <c r="EM1698" s="370"/>
      <c r="EN1698" s="370"/>
      <c r="EO1698" s="370"/>
      <c r="EP1698" s="370"/>
      <c r="EQ1698" s="370"/>
      <c r="ER1698" s="370"/>
      <c r="ES1698" s="370"/>
      <c r="ET1698" s="370"/>
      <c r="GR1698" s="780">
        <v>1000</v>
      </c>
    </row>
    <row r="1699" spans="1:205" s="78" customFormat="1" ht="21.75" customHeight="1">
      <c r="A1699" s="339" t="s">
        <v>57</v>
      </c>
      <c r="B1699" s="16" t="s">
        <v>320</v>
      </c>
      <c r="C1699" s="16" t="s">
        <v>421</v>
      </c>
      <c r="D1699" s="268" t="s">
        <v>434</v>
      </c>
      <c r="E1699" s="274"/>
      <c r="F1699" s="274"/>
      <c r="G1699" s="794" t="s">
        <v>470</v>
      </c>
      <c r="H1699" s="361">
        <v>200</v>
      </c>
      <c r="I1699" s="504">
        <f t="shared" si="160"/>
        <v>200</v>
      </c>
      <c r="J1699" s="274"/>
      <c r="K1699" s="370"/>
      <c r="L1699" s="279">
        <v>45258</v>
      </c>
      <c r="M1699" s="783">
        <v>45299</v>
      </c>
      <c r="N1699" s="274" t="s">
        <v>45</v>
      </c>
      <c r="O1699" s="370"/>
      <c r="P1699" s="370"/>
      <c r="Q1699" s="370"/>
      <c r="R1699" s="370"/>
      <c r="S1699" s="370"/>
      <c r="T1699" s="370"/>
      <c r="U1699" s="370"/>
      <c r="V1699" s="370"/>
      <c r="W1699" s="370"/>
      <c r="X1699" s="370"/>
      <c r="Y1699" s="370"/>
      <c r="Z1699" s="370"/>
      <c r="AA1699" s="370"/>
      <c r="AB1699" s="370"/>
      <c r="AC1699" s="370"/>
      <c r="AD1699" s="370"/>
      <c r="AE1699" s="370"/>
      <c r="AF1699" s="370"/>
      <c r="AG1699" s="370"/>
      <c r="AH1699" s="370"/>
      <c r="AI1699" s="370"/>
      <c r="AJ1699" s="370"/>
      <c r="AK1699" s="370"/>
      <c r="AL1699" s="370"/>
      <c r="AM1699" s="370"/>
      <c r="AN1699" s="370"/>
      <c r="AO1699" s="370"/>
      <c r="AP1699" s="370"/>
      <c r="AQ1699" s="370"/>
      <c r="AR1699" s="370"/>
      <c r="AS1699" s="370"/>
      <c r="AT1699" s="370"/>
      <c r="AU1699" s="370"/>
      <c r="AV1699" s="370"/>
      <c r="AW1699" s="370"/>
      <c r="AX1699" s="370"/>
      <c r="AY1699" s="370"/>
      <c r="AZ1699" s="370"/>
      <c r="BA1699" s="370"/>
      <c r="BB1699" s="370"/>
      <c r="BC1699" s="370"/>
      <c r="BD1699" s="370"/>
      <c r="BE1699" s="370"/>
      <c r="BF1699" s="370"/>
      <c r="BG1699" s="370"/>
      <c r="BH1699" s="370"/>
      <c r="BI1699" s="370"/>
      <c r="BJ1699" s="370"/>
      <c r="BK1699" s="370"/>
      <c r="BL1699" s="370"/>
      <c r="BM1699" s="370"/>
      <c r="BN1699" s="370"/>
      <c r="BO1699" s="370"/>
      <c r="BP1699" s="370"/>
      <c r="BQ1699" s="370"/>
      <c r="BR1699" s="370"/>
      <c r="BS1699" s="370"/>
      <c r="BT1699" s="370"/>
      <c r="BU1699" s="370"/>
      <c r="BV1699" s="370"/>
      <c r="BW1699" s="370"/>
      <c r="BX1699" s="370"/>
      <c r="BY1699" s="370"/>
      <c r="BZ1699" s="370"/>
      <c r="CA1699" s="370"/>
      <c r="CB1699" s="370"/>
      <c r="CC1699" s="370"/>
      <c r="CD1699" s="370"/>
      <c r="CE1699" s="370"/>
      <c r="CF1699" s="370"/>
      <c r="CG1699" s="370"/>
      <c r="CH1699" s="370"/>
      <c r="CI1699" s="370"/>
      <c r="CJ1699" s="370"/>
      <c r="CK1699" s="370"/>
      <c r="CL1699" s="370"/>
      <c r="CM1699" s="370"/>
      <c r="CN1699" s="370"/>
      <c r="CO1699" s="370"/>
      <c r="CP1699" s="370"/>
      <c r="CQ1699" s="370"/>
      <c r="CR1699" s="370"/>
      <c r="CS1699" s="370"/>
      <c r="CT1699" s="370"/>
      <c r="CU1699" s="370"/>
      <c r="CV1699" s="370"/>
      <c r="CW1699" s="370"/>
      <c r="CX1699" s="370"/>
      <c r="CY1699" s="370"/>
      <c r="CZ1699" s="370"/>
      <c r="DA1699" s="370"/>
      <c r="DB1699" s="370"/>
      <c r="DC1699" s="370"/>
      <c r="DD1699" s="370"/>
      <c r="DE1699" s="370"/>
      <c r="DF1699" s="370"/>
      <c r="DG1699" s="370"/>
      <c r="DH1699" s="370"/>
      <c r="DI1699" s="370"/>
      <c r="DJ1699" s="370"/>
      <c r="DK1699" s="370"/>
      <c r="DL1699" s="370"/>
      <c r="DM1699" s="370"/>
      <c r="DN1699" s="370"/>
      <c r="DO1699" s="370"/>
      <c r="DP1699" s="370"/>
      <c r="DQ1699" s="370"/>
      <c r="DR1699" s="370"/>
      <c r="DS1699" s="370"/>
      <c r="DT1699" s="370"/>
      <c r="DU1699" s="370"/>
      <c r="DV1699" s="370"/>
      <c r="DW1699" s="370"/>
      <c r="DX1699" s="370"/>
      <c r="DY1699" s="370"/>
      <c r="DZ1699" s="370"/>
      <c r="EA1699" s="370"/>
      <c r="EB1699" s="370"/>
      <c r="EC1699" s="370"/>
      <c r="ED1699" s="370"/>
      <c r="EE1699" s="370"/>
      <c r="EF1699" s="370"/>
      <c r="EG1699" s="370"/>
      <c r="EH1699" s="370"/>
      <c r="EI1699" s="370"/>
      <c r="EJ1699" s="370"/>
      <c r="EK1699" s="370"/>
      <c r="EL1699" s="370"/>
      <c r="EM1699" s="370"/>
      <c r="EN1699" s="370"/>
      <c r="EO1699" s="370"/>
      <c r="EP1699" s="370"/>
      <c r="EQ1699" s="370"/>
      <c r="ER1699" s="370"/>
      <c r="ES1699" s="370"/>
      <c r="ET1699" s="370"/>
      <c r="GR1699" s="361">
        <v>182</v>
      </c>
      <c r="GW1699" s="78">
        <v>18</v>
      </c>
    </row>
    <row r="1700" spans="1:205" s="78" customFormat="1" ht="21.75" customHeight="1">
      <c r="A1700" s="339" t="s">
        <v>57</v>
      </c>
      <c r="B1700" s="16" t="s">
        <v>58</v>
      </c>
      <c r="C1700" s="16" t="s">
        <v>422</v>
      </c>
      <c r="D1700" s="268" t="s">
        <v>434</v>
      </c>
      <c r="E1700" s="274"/>
      <c r="F1700" s="274"/>
      <c r="G1700" s="794" t="s">
        <v>470</v>
      </c>
      <c r="H1700" s="361">
        <v>1900</v>
      </c>
      <c r="I1700" s="504">
        <f t="shared" si="160"/>
        <v>1900</v>
      </c>
      <c r="J1700" s="274"/>
      <c r="K1700" s="370"/>
      <c r="L1700" s="279">
        <v>45258</v>
      </c>
      <c r="M1700" s="783">
        <v>45299</v>
      </c>
      <c r="N1700" s="274" t="s">
        <v>45</v>
      </c>
      <c r="O1700" s="370"/>
      <c r="P1700" s="370"/>
      <c r="Q1700" s="370"/>
      <c r="R1700" s="370"/>
      <c r="S1700" s="370"/>
      <c r="T1700" s="370"/>
      <c r="U1700" s="370"/>
      <c r="V1700" s="370"/>
      <c r="W1700" s="370"/>
      <c r="X1700" s="370"/>
      <c r="Y1700" s="370"/>
      <c r="Z1700" s="370"/>
      <c r="AA1700" s="370"/>
      <c r="AB1700" s="370"/>
      <c r="AC1700" s="370"/>
      <c r="AD1700" s="370"/>
      <c r="AE1700" s="370"/>
      <c r="AF1700" s="370"/>
      <c r="AG1700" s="370"/>
      <c r="AH1700" s="370"/>
      <c r="AI1700" s="370"/>
      <c r="AJ1700" s="370"/>
      <c r="AK1700" s="370"/>
      <c r="AL1700" s="370"/>
      <c r="AM1700" s="370"/>
      <c r="AN1700" s="370"/>
      <c r="AO1700" s="370"/>
      <c r="AP1700" s="370"/>
      <c r="AQ1700" s="370"/>
      <c r="AR1700" s="370"/>
      <c r="AS1700" s="370"/>
      <c r="AT1700" s="370"/>
      <c r="AU1700" s="370"/>
      <c r="AV1700" s="370"/>
      <c r="AW1700" s="370"/>
      <c r="AX1700" s="370"/>
      <c r="AY1700" s="370"/>
      <c r="AZ1700" s="370"/>
      <c r="BA1700" s="370"/>
      <c r="BB1700" s="370"/>
      <c r="BC1700" s="370"/>
      <c r="BD1700" s="370"/>
      <c r="BE1700" s="370"/>
      <c r="BF1700" s="370"/>
      <c r="BG1700" s="370"/>
      <c r="BH1700" s="370"/>
      <c r="BI1700" s="370"/>
      <c r="BJ1700" s="370"/>
      <c r="BK1700" s="370"/>
      <c r="BL1700" s="370"/>
      <c r="BM1700" s="370"/>
      <c r="BN1700" s="370"/>
      <c r="BO1700" s="370"/>
      <c r="BP1700" s="370"/>
      <c r="BQ1700" s="370"/>
      <c r="BR1700" s="370"/>
      <c r="BS1700" s="370"/>
      <c r="BT1700" s="370"/>
      <c r="BU1700" s="370"/>
      <c r="BV1700" s="370"/>
      <c r="BW1700" s="370"/>
      <c r="BX1700" s="370"/>
      <c r="BY1700" s="370"/>
      <c r="BZ1700" s="370"/>
      <c r="CA1700" s="370"/>
      <c r="CB1700" s="370"/>
      <c r="CC1700" s="370"/>
      <c r="CD1700" s="370"/>
      <c r="CE1700" s="370"/>
      <c r="CF1700" s="370"/>
      <c r="CG1700" s="370"/>
      <c r="CH1700" s="370"/>
      <c r="CI1700" s="370"/>
      <c r="CJ1700" s="370"/>
      <c r="CK1700" s="370"/>
      <c r="CL1700" s="370"/>
      <c r="CM1700" s="370"/>
      <c r="CN1700" s="370"/>
      <c r="CO1700" s="370"/>
      <c r="CP1700" s="370"/>
      <c r="CQ1700" s="370"/>
      <c r="CR1700" s="370"/>
      <c r="CS1700" s="370"/>
      <c r="CT1700" s="370"/>
      <c r="CU1700" s="370"/>
      <c r="CV1700" s="370"/>
      <c r="CW1700" s="370"/>
      <c r="CX1700" s="370"/>
      <c r="CY1700" s="370"/>
      <c r="CZ1700" s="370"/>
      <c r="DA1700" s="370"/>
      <c r="DB1700" s="370"/>
      <c r="DC1700" s="370"/>
      <c r="DD1700" s="370"/>
      <c r="DE1700" s="370"/>
      <c r="DF1700" s="370"/>
      <c r="DG1700" s="370"/>
      <c r="DH1700" s="370"/>
      <c r="DI1700" s="370"/>
      <c r="DJ1700" s="370"/>
      <c r="DK1700" s="370"/>
      <c r="DL1700" s="370"/>
      <c r="DM1700" s="370"/>
      <c r="DN1700" s="370"/>
      <c r="DO1700" s="370"/>
      <c r="DP1700" s="370"/>
      <c r="DQ1700" s="370"/>
      <c r="DR1700" s="370"/>
      <c r="DS1700" s="370"/>
      <c r="DT1700" s="370"/>
      <c r="DU1700" s="370"/>
      <c r="DV1700" s="370"/>
      <c r="DW1700" s="370"/>
      <c r="DX1700" s="370"/>
      <c r="DY1700" s="370"/>
      <c r="DZ1700" s="370"/>
      <c r="EA1700" s="370"/>
      <c r="EB1700" s="370"/>
      <c r="EC1700" s="370"/>
      <c r="ED1700" s="370"/>
      <c r="EE1700" s="370"/>
      <c r="EF1700" s="370"/>
      <c r="EG1700" s="370"/>
      <c r="EH1700" s="370"/>
      <c r="EI1700" s="370"/>
      <c r="EJ1700" s="370"/>
      <c r="EK1700" s="370"/>
      <c r="EL1700" s="370"/>
      <c r="EM1700" s="370"/>
      <c r="EN1700" s="370"/>
      <c r="EO1700" s="370"/>
      <c r="EP1700" s="370"/>
      <c r="EQ1700" s="370"/>
      <c r="ER1700" s="370"/>
      <c r="ES1700" s="370"/>
      <c r="ET1700" s="370"/>
      <c r="GR1700" s="361">
        <v>1900</v>
      </c>
    </row>
    <row r="1701" spans="1:205" s="78" customFormat="1" ht="21.75" customHeight="1">
      <c r="A1701" s="339" t="s">
        <v>57</v>
      </c>
      <c r="B1701" s="16" t="s">
        <v>340</v>
      </c>
      <c r="C1701" s="16" t="s">
        <v>423</v>
      </c>
      <c r="D1701" s="268" t="s">
        <v>434</v>
      </c>
      <c r="E1701" s="274"/>
      <c r="F1701" s="274"/>
      <c r="G1701" s="794" t="s">
        <v>470</v>
      </c>
      <c r="H1701" s="361">
        <v>800</v>
      </c>
      <c r="I1701" s="504">
        <f t="shared" si="160"/>
        <v>800</v>
      </c>
      <c r="J1701" s="274"/>
      <c r="K1701" s="370"/>
      <c r="L1701" s="279">
        <v>45258</v>
      </c>
      <c r="M1701" s="783">
        <v>45299</v>
      </c>
      <c r="N1701" s="274" t="s">
        <v>45</v>
      </c>
      <c r="O1701" s="370"/>
      <c r="P1701" s="370"/>
      <c r="Q1701" s="370"/>
      <c r="R1701" s="370"/>
      <c r="S1701" s="370"/>
      <c r="T1701" s="370"/>
      <c r="U1701" s="370"/>
      <c r="V1701" s="370"/>
      <c r="W1701" s="370"/>
      <c r="X1701" s="370"/>
      <c r="Y1701" s="370"/>
      <c r="Z1701" s="370"/>
      <c r="AA1701" s="370"/>
      <c r="AB1701" s="370"/>
      <c r="AC1701" s="370"/>
      <c r="AD1701" s="370"/>
      <c r="AE1701" s="370"/>
      <c r="AF1701" s="370"/>
      <c r="AG1701" s="370"/>
      <c r="AH1701" s="370"/>
      <c r="AI1701" s="370"/>
      <c r="AJ1701" s="370"/>
      <c r="AK1701" s="370"/>
      <c r="AL1701" s="370"/>
      <c r="AM1701" s="370"/>
      <c r="AN1701" s="370"/>
      <c r="AO1701" s="370"/>
      <c r="AP1701" s="370"/>
      <c r="AQ1701" s="370"/>
      <c r="AR1701" s="370"/>
      <c r="AS1701" s="370"/>
      <c r="AT1701" s="370"/>
      <c r="AU1701" s="370"/>
      <c r="AV1701" s="370"/>
      <c r="AW1701" s="370"/>
      <c r="AX1701" s="370"/>
      <c r="AY1701" s="370"/>
      <c r="AZ1701" s="370"/>
      <c r="BA1701" s="370"/>
      <c r="BB1701" s="370"/>
      <c r="BC1701" s="370"/>
      <c r="BD1701" s="370"/>
      <c r="BE1701" s="370"/>
      <c r="BF1701" s="370"/>
      <c r="BG1701" s="370"/>
      <c r="BH1701" s="370"/>
      <c r="BI1701" s="370"/>
      <c r="BJ1701" s="370"/>
      <c r="BK1701" s="370"/>
      <c r="BL1701" s="370"/>
      <c r="BM1701" s="370"/>
      <c r="BN1701" s="370"/>
      <c r="BO1701" s="370"/>
      <c r="BP1701" s="370"/>
      <c r="BQ1701" s="370"/>
      <c r="BR1701" s="370"/>
      <c r="BS1701" s="370"/>
      <c r="BT1701" s="370"/>
      <c r="BU1701" s="370"/>
      <c r="BV1701" s="370"/>
      <c r="BW1701" s="370"/>
      <c r="BX1701" s="370"/>
      <c r="BY1701" s="370"/>
      <c r="BZ1701" s="370"/>
      <c r="CA1701" s="370"/>
      <c r="CB1701" s="370"/>
      <c r="CC1701" s="370"/>
      <c r="CD1701" s="370"/>
      <c r="CE1701" s="370"/>
      <c r="CF1701" s="370"/>
      <c r="CG1701" s="370"/>
      <c r="CH1701" s="370"/>
      <c r="CI1701" s="370"/>
      <c r="CJ1701" s="370"/>
      <c r="CK1701" s="370"/>
      <c r="CL1701" s="370"/>
      <c r="CM1701" s="370"/>
      <c r="CN1701" s="370"/>
      <c r="CO1701" s="370"/>
      <c r="CP1701" s="370"/>
      <c r="CQ1701" s="370"/>
      <c r="CR1701" s="370"/>
      <c r="CS1701" s="370"/>
      <c r="CT1701" s="370"/>
      <c r="CU1701" s="370"/>
      <c r="CV1701" s="370"/>
      <c r="CW1701" s="370"/>
      <c r="CX1701" s="370"/>
      <c r="CY1701" s="370"/>
      <c r="CZ1701" s="370"/>
      <c r="DA1701" s="370"/>
      <c r="DB1701" s="370"/>
      <c r="DC1701" s="370"/>
      <c r="DD1701" s="370"/>
      <c r="DE1701" s="370"/>
      <c r="DF1701" s="370"/>
      <c r="DG1701" s="370"/>
      <c r="DH1701" s="370"/>
      <c r="DI1701" s="370"/>
      <c r="DJ1701" s="370"/>
      <c r="DK1701" s="370"/>
      <c r="DL1701" s="370"/>
      <c r="DM1701" s="370"/>
      <c r="DN1701" s="370"/>
      <c r="DO1701" s="370"/>
      <c r="DP1701" s="370"/>
      <c r="DQ1701" s="370"/>
      <c r="DR1701" s="370"/>
      <c r="DS1701" s="370"/>
      <c r="DT1701" s="370"/>
      <c r="DU1701" s="370"/>
      <c r="DV1701" s="370"/>
      <c r="DW1701" s="370"/>
      <c r="DX1701" s="370"/>
      <c r="DY1701" s="370"/>
      <c r="DZ1701" s="370"/>
      <c r="EA1701" s="370"/>
      <c r="EB1701" s="370"/>
      <c r="EC1701" s="370"/>
      <c r="ED1701" s="370"/>
      <c r="EE1701" s="370"/>
      <c r="EF1701" s="370"/>
      <c r="EG1701" s="370"/>
      <c r="EH1701" s="370"/>
      <c r="EI1701" s="370"/>
      <c r="EJ1701" s="370"/>
      <c r="EK1701" s="370"/>
      <c r="EL1701" s="370"/>
      <c r="EM1701" s="370"/>
      <c r="EN1701" s="370"/>
      <c r="EO1701" s="370"/>
      <c r="EP1701" s="370"/>
      <c r="EQ1701" s="370"/>
      <c r="ER1701" s="370"/>
      <c r="ES1701" s="370"/>
      <c r="ET1701" s="370"/>
      <c r="GR1701" s="361">
        <v>800</v>
      </c>
    </row>
    <row r="1702" spans="1:205" s="78" customFormat="1" ht="21.75" customHeight="1">
      <c r="A1702" s="339" t="s">
        <v>57</v>
      </c>
      <c r="B1702" s="700" t="s">
        <v>381</v>
      </c>
      <c r="C1702" s="16" t="s">
        <v>430</v>
      </c>
      <c r="D1702" s="268" t="s">
        <v>434</v>
      </c>
      <c r="E1702" s="274"/>
      <c r="F1702" s="274"/>
      <c r="G1702" s="794" t="s">
        <v>470</v>
      </c>
      <c r="H1702" s="361">
        <v>100</v>
      </c>
      <c r="I1702" s="504">
        <f t="shared" si="160"/>
        <v>100</v>
      </c>
      <c r="J1702" s="274"/>
      <c r="K1702" s="370"/>
      <c r="L1702" s="279">
        <v>45258</v>
      </c>
      <c r="M1702" s="783">
        <v>45299</v>
      </c>
      <c r="N1702" s="274" t="s">
        <v>45</v>
      </c>
      <c r="O1702" s="370"/>
      <c r="P1702" s="370"/>
      <c r="Q1702" s="370"/>
      <c r="R1702" s="370"/>
      <c r="S1702" s="370"/>
      <c r="T1702" s="370"/>
      <c r="U1702" s="370"/>
      <c r="V1702" s="370"/>
      <c r="W1702" s="370"/>
      <c r="X1702" s="370"/>
      <c r="Y1702" s="370"/>
      <c r="Z1702" s="370"/>
      <c r="AA1702" s="370"/>
      <c r="AB1702" s="370"/>
      <c r="AC1702" s="370"/>
      <c r="AD1702" s="370"/>
      <c r="AE1702" s="370"/>
      <c r="AF1702" s="370"/>
      <c r="AG1702" s="370"/>
      <c r="AH1702" s="370"/>
      <c r="AI1702" s="370"/>
      <c r="AJ1702" s="370"/>
      <c r="AK1702" s="370"/>
      <c r="AL1702" s="370"/>
      <c r="AM1702" s="370"/>
      <c r="AN1702" s="370"/>
      <c r="AO1702" s="370"/>
      <c r="AP1702" s="370"/>
      <c r="AQ1702" s="370"/>
      <c r="AR1702" s="370"/>
      <c r="AS1702" s="370"/>
      <c r="AT1702" s="370"/>
      <c r="AU1702" s="370"/>
      <c r="AV1702" s="370"/>
      <c r="AW1702" s="370"/>
      <c r="AX1702" s="370"/>
      <c r="AY1702" s="370"/>
      <c r="AZ1702" s="370"/>
      <c r="BA1702" s="370"/>
      <c r="BB1702" s="370"/>
      <c r="BC1702" s="370"/>
      <c r="BD1702" s="370"/>
      <c r="BE1702" s="370"/>
      <c r="BF1702" s="370"/>
      <c r="BG1702" s="370"/>
      <c r="BH1702" s="370"/>
      <c r="BI1702" s="370"/>
      <c r="BJ1702" s="370"/>
      <c r="BK1702" s="370"/>
      <c r="BL1702" s="370"/>
      <c r="BM1702" s="370"/>
      <c r="BN1702" s="370"/>
      <c r="BO1702" s="370"/>
      <c r="BP1702" s="370"/>
      <c r="BQ1702" s="370"/>
      <c r="BR1702" s="370"/>
      <c r="BS1702" s="370"/>
      <c r="BT1702" s="370"/>
      <c r="BU1702" s="370"/>
      <c r="BV1702" s="370"/>
      <c r="BW1702" s="370"/>
      <c r="BX1702" s="370"/>
      <c r="BY1702" s="370"/>
      <c r="BZ1702" s="370"/>
      <c r="CA1702" s="370"/>
      <c r="CB1702" s="370"/>
      <c r="CC1702" s="370"/>
      <c r="CD1702" s="370"/>
      <c r="CE1702" s="370"/>
      <c r="CF1702" s="370"/>
      <c r="CG1702" s="370"/>
      <c r="CH1702" s="370"/>
      <c r="CI1702" s="370"/>
      <c r="CJ1702" s="370"/>
      <c r="CK1702" s="370"/>
      <c r="CL1702" s="370"/>
      <c r="CM1702" s="370"/>
      <c r="CN1702" s="370"/>
      <c r="CO1702" s="370"/>
      <c r="CP1702" s="370"/>
      <c r="CQ1702" s="370"/>
      <c r="CR1702" s="370"/>
      <c r="CS1702" s="370"/>
      <c r="CT1702" s="370"/>
      <c r="CU1702" s="370"/>
      <c r="CV1702" s="370"/>
      <c r="CW1702" s="370"/>
      <c r="CX1702" s="370"/>
      <c r="CY1702" s="370"/>
      <c r="CZ1702" s="370"/>
      <c r="DA1702" s="370"/>
      <c r="DB1702" s="370"/>
      <c r="DC1702" s="370"/>
      <c r="DD1702" s="370"/>
      <c r="DE1702" s="370"/>
      <c r="DF1702" s="370"/>
      <c r="DG1702" s="370"/>
      <c r="DH1702" s="370"/>
      <c r="DI1702" s="370"/>
      <c r="DJ1702" s="370"/>
      <c r="DK1702" s="370"/>
      <c r="DL1702" s="370"/>
      <c r="DM1702" s="370"/>
      <c r="DN1702" s="370"/>
      <c r="DO1702" s="370"/>
      <c r="DP1702" s="370"/>
      <c r="DQ1702" s="370"/>
      <c r="DR1702" s="370"/>
      <c r="DS1702" s="370"/>
      <c r="DT1702" s="370"/>
      <c r="DU1702" s="370"/>
      <c r="DV1702" s="370"/>
      <c r="DW1702" s="370"/>
      <c r="DX1702" s="370"/>
      <c r="DY1702" s="370"/>
      <c r="DZ1702" s="370"/>
      <c r="EA1702" s="370"/>
      <c r="EB1702" s="370"/>
      <c r="EC1702" s="370"/>
      <c r="ED1702" s="370"/>
      <c r="EE1702" s="370"/>
      <c r="EF1702" s="370"/>
      <c r="EG1702" s="370"/>
      <c r="EH1702" s="370"/>
      <c r="EI1702" s="370"/>
      <c r="EJ1702" s="370"/>
      <c r="EK1702" s="370"/>
      <c r="EL1702" s="370"/>
      <c r="EM1702" s="370"/>
      <c r="EN1702" s="370"/>
      <c r="EO1702" s="370"/>
      <c r="EP1702" s="370"/>
      <c r="EQ1702" s="370"/>
      <c r="ER1702" s="370"/>
      <c r="ES1702" s="370"/>
      <c r="ET1702" s="370"/>
      <c r="GR1702" s="361">
        <v>100</v>
      </c>
    </row>
    <row r="1703" spans="1:205" s="78" customFormat="1" ht="21.75" customHeight="1">
      <c r="A1703" s="339" t="s">
        <v>57</v>
      </c>
      <c r="B1703" s="700" t="s">
        <v>383</v>
      </c>
      <c r="C1703" s="16" t="s">
        <v>431</v>
      </c>
      <c r="D1703" s="268" t="s">
        <v>434</v>
      </c>
      <c r="E1703" s="274"/>
      <c r="F1703" s="274"/>
      <c r="G1703" s="794" t="s">
        <v>470</v>
      </c>
      <c r="H1703" s="361">
        <v>100</v>
      </c>
      <c r="I1703" s="504">
        <f t="shared" si="160"/>
        <v>100</v>
      </c>
      <c r="J1703" s="274"/>
      <c r="K1703" s="370"/>
      <c r="L1703" s="279">
        <v>45258</v>
      </c>
      <c r="M1703" s="783">
        <v>45299</v>
      </c>
      <c r="N1703" s="274" t="s">
        <v>45</v>
      </c>
      <c r="O1703" s="370"/>
      <c r="P1703" s="370"/>
      <c r="Q1703" s="370"/>
      <c r="R1703" s="370"/>
      <c r="S1703" s="370"/>
      <c r="T1703" s="370"/>
      <c r="U1703" s="370"/>
      <c r="V1703" s="370"/>
      <c r="W1703" s="370"/>
      <c r="X1703" s="370"/>
      <c r="Y1703" s="370"/>
      <c r="Z1703" s="370"/>
      <c r="AA1703" s="370"/>
      <c r="AB1703" s="370"/>
      <c r="AC1703" s="370"/>
      <c r="AD1703" s="370"/>
      <c r="AE1703" s="370"/>
      <c r="AF1703" s="370"/>
      <c r="AG1703" s="370"/>
      <c r="AH1703" s="370"/>
      <c r="AI1703" s="370"/>
      <c r="AJ1703" s="370"/>
      <c r="AK1703" s="370"/>
      <c r="AL1703" s="370"/>
      <c r="AM1703" s="370"/>
      <c r="AN1703" s="370"/>
      <c r="AO1703" s="370"/>
      <c r="AP1703" s="370"/>
      <c r="AQ1703" s="370"/>
      <c r="AR1703" s="370"/>
      <c r="AS1703" s="370"/>
      <c r="AT1703" s="370"/>
      <c r="AU1703" s="370"/>
      <c r="AV1703" s="370"/>
      <c r="AW1703" s="370"/>
      <c r="AX1703" s="370"/>
      <c r="AY1703" s="370"/>
      <c r="AZ1703" s="370"/>
      <c r="BA1703" s="370"/>
      <c r="BB1703" s="370"/>
      <c r="BC1703" s="370"/>
      <c r="BD1703" s="370"/>
      <c r="BE1703" s="370"/>
      <c r="BF1703" s="370"/>
      <c r="BG1703" s="370"/>
      <c r="BH1703" s="370"/>
      <c r="BI1703" s="370"/>
      <c r="BJ1703" s="370"/>
      <c r="BK1703" s="370"/>
      <c r="BL1703" s="370"/>
      <c r="BM1703" s="370"/>
      <c r="BN1703" s="370"/>
      <c r="BO1703" s="370"/>
      <c r="BP1703" s="370"/>
      <c r="BQ1703" s="370"/>
      <c r="BR1703" s="370"/>
      <c r="BS1703" s="370"/>
      <c r="BT1703" s="370"/>
      <c r="BU1703" s="370"/>
      <c r="BV1703" s="370"/>
      <c r="BW1703" s="370"/>
      <c r="BX1703" s="370"/>
      <c r="BY1703" s="370"/>
      <c r="BZ1703" s="370"/>
      <c r="CA1703" s="370"/>
      <c r="CB1703" s="370"/>
      <c r="CC1703" s="370"/>
      <c r="CD1703" s="370"/>
      <c r="CE1703" s="370"/>
      <c r="CF1703" s="370"/>
      <c r="CG1703" s="370"/>
      <c r="CH1703" s="370"/>
      <c r="CI1703" s="370"/>
      <c r="CJ1703" s="370"/>
      <c r="CK1703" s="370"/>
      <c r="CL1703" s="370"/>
      <c r="CM1703" s="370"/>
      <c r="CN1703" s="370"/>
      <c r="CO1703" s="370"/>
      <c r="CP1703" s="370"/>
      <c r="CQ1703" s="370"/>
      <c r="CR1703" s="370"/>
      <c r="CS1703" s="370"/>
      <c r="CT1703" s="370"/>
      <c r="CU1703" s="370"/>
      <c r="CV1703" s="370"/>
      <c r="CW1703" s="370"/>
      <c r="CX1703" s="370"/>
      <c r="CY1703" s="370"/>
      <c r="CZ1703" s="370"/>
      <c r="DA1703" s="370"/>
      <c r="DB1703" s="370"/>
      <c r="DC1703" s="370"/>
      <c r="DD1703" s="370"/>
      <c r="DE1703" s="370"/>
      <c r="DF1703" s="370"/>
      <c r="DG1703" s="370"/>
      <c r="DH1703" s="370"/>
      <c r="DI1703" s="370"/>
      <c r="DJ1703" s="370"/>
      <c r="DK1703" s="370"/>
      <c r="DL1703" s="370"/>
      <c r="DM1703" s="370"/>
      <c r="DN1703" s="370"/>
      <c r="DO1703" s="370"/>
      <c r="DP1703" s="370"/>
      <c r="DQ1703" s="370"/>
      <c r="DR1703" s="370"/>
      <c r="DS1703" s="370"/>
      <c r="DT1703" s="370"/>
      <c r="DU1703" s="370"/>
      <c r="DV1703" s="370"/>
      <c r="DW1703" s="370"/>
      <c r="DX1703" s="370"/>
      <c r="DY1703" s="370"/>
      <c r="DZ1703" s="370"/>
      <c r="EA1703" s="370"/>
      <c r="EB1703" s="370"/>
      <c r="EC1703" s="370"/>
      <c r="ED1703" s="370"/>
      <c r="EE1703" s="370"/>
      <c r="EF1703" s="370"/>
      <c r="EG1703" s="370"/>
      <c r="EH1703" s="370"/>
      <c r="EI1703" s="370"/>
      <c r="EJ1703" s="370"/>
      <c r="EK1703" s="370"/>
      <c r="EL1703" s="370"/>
      <c r="EM1703" s="370"/>
      <c r="EN1703" s="370"/>
      <c r="EO1703" s="370"/>
      <c r="EP1703" s="370"/>
      <c r="EQ1703" s="370"/>
      <c r="ER1703" s="370"/>
      <c r="ES1703" s="370"/>
      <c r="ET1703" s="370"/>
      <c r="GR1703" s="361">
        <v>100</v>
      </c>
    </row>
    <row r="1704" spans="1:205" s="78" customFormat="1" ht="21.75" customHeight="1">
      <c r="A1704" s="339" t="s">
        <v>57</v>
      </c>
      <c r="B1704" s="700" t="s">
        <v>384</v>
      </c>
      <c r="C1704" s="16" t="s">
        <v>424</v>
      </c>
      <c r="D1704" s="268" t="s">
        <v>434</v>
      </c>
      <c r="E1704" s="274"/>
      <c r="F1704" s="274"/>
      <c r="G1704" s="794" t="s">
        <v>470</v>
      </c>
      <c r="H1704" s="361">
        <v>0</v>
      </c>
      <c r="I1704" s="504">
        <f t="shared" si="160"/>
        <v>0</v>
      </c>
      <c r="J1704" s="274"/>
      <c r="K1704" s="370"/>
      <c r="L1704" s="279">
        <v>45258</v>
      </c>
      <c r="M1704" s="783">
        <v>45299</v>
      </c>
      <c r="N1704" s="274" t="s">
        <v>45</v>
      </c>
      <c r="O1704" s="370"/>
      <c r="P1704" s="370"/>
      <c r="Q1704" s="370"/>
      <c r="R1704" s="370"/>
      <c r="S1704" s="370"/>
      <c r="T1704" s="370"/>
      <c r="U1704" s="370"/>
      <c r="V1704" s="370"/>
      <c r="W1704" s="370"/>
      <c r="X1704" s="370"/>
      <c r="Y1704" s="370"/>
      <c r="Z1704" s="370"/>
      <c r="AA1704" s="370"/>
      <c r="AB1704" s="370"/>
      <c r="AC1704" s="370"/>
      <c r="AD1704" s="370"/>
      <c r="AE1704" s="370"/>
      <c r="AF1704" s="370"/>
      <c r="AG1704" s="370"/>
      <c r="AH1704" s="370"/>
      <c r="AI1704" s="370"/>
      <c r="AJ1704" s="370"/>
      <c r="AK1704" s="370"/>
      <c r="AL1704" s="370"/>
      <c r="AM1704" s="370"/>
      <c r="AN1704" s="370"/>
      <c r="AO1704" s="370"/>
      <c r="AP1704" s="370"/>
      <c r="AQ1704" s="370"/>
      <c r="AR1704" s="370"/>
      <c r="AS1704" s="370"/>
      <c r="AT1704" s="370"/>
      <c r="AU1704" s="370"/>
      <c r="AV1704" s="370"/>
      <c r="AW1704" s="370"/>
      <c r="AX1704" s="370"/>
      <c r="AY1704" s="370"/>
      <c r="AZ1704" s="370"/>
      <c r="BA1704" s="370"/>
      <c r="BB1704" s="370"/>
      <c r="BC1704" s="370"/>
      <c r="BD1704" s="370"/>
      <c r="BE1704" s="370"/>
      <c r="BF1704" s="370"/>
      <c r="BG1704" s="370"/>
      <c r="BH1704" s="370"/>
      <c r="BI1704" s="370"/>
      <c r="BJ1704" s="370"/>
      <c r="BK1704" s="370"/>
      <c r="BL1704" s="370"/>
      <c r="BM1704" s="370"/>
      <c r="BN1704" s="370"/>
      <c r="BO1704" s="370"/>
      <c r="BP1704" s="370"/>
      <c r="BQ1704" s="370"/>
      <c r="BR1704" s="370"/>
      <c r="BS1704" s="370"/>
      <c r="BT1704" s="370"/>
      <c r="BU1704" s="370"/>
      <c r="BV1704" s="370"/>
      <c r="BW1704" s="370"/>
      <c r="BX1704" s="370"/>
      <c r="BY1704" s="370"/>
      <c r="BZ1704" s="370"/>
      <c r="CA1704" s="370"/>
      <c r="CB1704" s="370"/>
      <c r="CC1704" s="370"/>
      <c r="CD1704" s="370"/>
      <c r="CE1704" s="370"/>
      <c r="CF1704" s="370"/>
      <c r="CG1704" s="370"/>
      <c r="CH1704" s="370"/>
      <c r="CI1704" s="370"/>
      <c r="CJ1704" s="370"/>
      <c r="CK1704" s="370"/>
      <c r="CL1704" s="370"/>
      <c r="CM1704" s="370"/>
      <c r="CN1704" s="370"/>
      <c r="CO1704" s="370"/>
      <c r="CP1704" s="370"/>
      <c r="CQ1704" s="370"/>
      <c r="CR1704" s="370"/>
      <c r="CS1704" s="370"/>
      <c r="CT1704" s="370"/>
      <c r="CU1704" s="370"/>
      <c r="CV1704" s="370"/>
      <c r="CW1704" s="370"/>
      <c r="CX1704" s="370"/>
      <c r="CY1704" s="370"/>
      <c r="CZ1704" s="370"/>
      <c r="DA1704" s="370"/>
      <c r="DB1704" s="370"/>
      <c r="DC1704" s="370"/>
      <c r="DD1704" s="370"/>
      <c r="DE1704" s="370"/>
      <c r="DF1704" s="370"/>
      <c r="DG1704" s="370"/>
      <c r="DH1704" s="370"/>
      <c r="DI1704" s="370"/>
      <c r="DJ1704" s="370"/>
      <c r="DK1704" s="370"/>
      <c r="DL1704" s="370"/>
      <c r="DM1704" s="370"/>
      <c r="DN1704" s="370"/>
      <c r="DO1704" s="370"/>
      <c r="DP1704" s="370"/>
      <c r="DQ1704" s="370"/>
      <c r="DR1704" s="370"/>
      <c r="DS1704" s="370"/>
      <c r="DT1704" s="370"/>
      <c r="DU1704" s="370"/>
      <c r="DV1704" s="370"/>
      <c r="DW1704" s="370"/>
      <c r="DX1704" s="370"/>
      <c r="DY1704" s="370"/>
      <c r="DZ1704" s="370"/>
      <c r="EA1704" s="370"/>
      <c r="EB1704" s="370"/>
      <c r="EC1704" s="370"/>
      <c r="ED1704" s="370"/>
      <c r="EE1704" s="370"/>
      <c r="EF1704" s="370"/>
      <c r="EG1704" s="370"/>
      <c r="EH1704" s="370"/>
      <c r="EI1704" s="370"/>
      <c r="EJ1704" s="370"/>
      <c r="EK1704" s="370"/>
      <c r="EL1704" s="370"/>
      <c r="EM1704" s="370"/>
      <c r="EN1704" s="370"/>
      <c r="EO1704" s="370"/>
      <c r="EP1704" s="370"/>
      <c r="EQ1704" s="370"/>
      <c r="ER1704" s="370"/>
      <c r="ES1704" s="370"/>
      <c r="ET1704" s="370"/>
      <c r="GR1704" s="361">
        <v>0</v>
      </c>
    </row>
    <row r="1705" spans="1:205" s="78" customFormat="1" ht="21.75" customHeight="1">
      <c r="A1705" s="339" t="s">
        <v>57</v>
      </c>
      <c r="B1705" s="16" t="s">
        <v>344</v>
      </c>
      <c r="C1705" s="16" t="s">
        <v>432</v>
      </c>
      <c r="D1705" s="268" t="s">
        <v>434</v>
      </c>
      <c r="E1705" s="274"/>
      <c r="F1705" s="274"/>
      <c r="G1705" s="794" t="s">
        <v>470</v>
      </c>
      <c r="H1705" s="361">
        <v>0</v>
      </c>
      <c r="I1705" s="504">
        <f t="shared" si="160"/>
        <v>0</v>
      </c>
      <c r="J1705" s="274"/>
      <c r="K1705" s="370"/>
      <c r="L1705" s="279">
        <v>45258</v>
      </c>
      <c r="M1705" s="783">
        <v>45299</v>
      </c>
      <c r="N1705" s="274" t="s">
        <v>45</v>
      </c>
      <c r="O1705" s="370"/>
      <c r="P1705" s="370"/>
      <c r="Q1705" s="370"/>
      <c r="R1705" s="370"/>
      <c r="S1705" s="370"/>
      <c r="T1705" s="370"/>
      <c r="U1705" s="370"/>
      <c r="V1705" s="370"/>
      <c r="W1705" s="370"/>
      <c r="X1705" s="370"/>
      <c r="Y1705" s="370"/>
      <c r="Z1705" s="370"/>
      <c r="AA1705" s="370"/>
      <c r="AB1705" s="370"/>
      <c r="AC1705" s="370"/>
      <c r="AD1705" s="370"/>
      <c r="AE1705" s="370"/>
      <c r="AF1705" s="370"/>
      <c r="AG1705" s="370"/>
      <c r="AH1705" s="370"/>
      <c r="AI1705" s="370"/>
      <c r="AJ1705" s="370"/>
      <c r="AK1705" s="370"/>
      <c r="AL1705" s="370"/>
      <c r="AM1705" s="370"/>
      <c r="AN1705" s="370"/>
      <c r="AO1705" s="370"/>
      <c r="AP1705" s="370"/>
      <c r="AQ1705" s="370"/>
      <c r="AR1705" s="370"/>
      <c r="AS1705" s="370"/>
      <c r="AT1705" s="370"/>
      <c r="AU1705" s="370"/>
      <c r="AV1705" s="370"/>
      <c r="AW1705" s="370"/>
      <c r="AX1705" s="370"/>
      <c r="AY1705" s="370"/>
      <c r="AZ1705" s="370"/>
      <c r="BA1705" s="370"/>
      <c r="BB1705" s="370"/>
      <c r="BC1705" s="370"/>
      <c r="BD1705" s="370"/>
      <c r="BE1705" s="370"/>
      <c r="BF1705" s="370"/>
      <c r="BG1705" s="370"/>
      <c r="BH1705" s="370"/>
      <c r="BI1705" s="370"/>
      <c r="BJ1705" s="370"/>
      <c r="BK1705" s="370"/>
      <c r="BL1705" s="370"/>
      <c r="BM1705" s="370"/>
      <c r="BN1705" s="370"/>
      <c r="BO1705" s="370"/>
      <c r="BP1705" s="370"/>
      <c r="BQ1705" s="370"/>
      <c r="BR1705" s="370"/>
      <c r="BS1705" s="370"/>
      <c r="BT1705" s="370"/>
      <c r="BU1705" s="370"/>
      <c r="BV1705" s="370"/>
      <c r="BW1705" s="370"/>
      <c r="BX1705" s="370"/>
      <c r="BY1705" s="370"/>
      <c r="BZ1705" s="370"/>
      <c r="CA1705" s="370"/>
      <c r="CB1705" s="370"/>
      <c r="CC1705" s="370"/>
      <c r="CD1705" s="370"/>
      <c r="CE1705" s="370"/>
      <c r="CF1705" s="370"/>
      <c r="CG1705" s="370"/>
      <c r="CH1705" s="370"/>
      <c r="CI1705" s="370"/>
      <c r="CJ1705" s="370"/>
      <c r="CK1705" s="370"/>
      <c r="CL1705" s="370"/>
      <c r="CM1705" s="370"/>
      <c r="CN1705" s="370"/>
      <c r="CO1705" s="370"/>
      <c r="CP1705" s="370"/>
      <c r="CQ1705" s="370"/>
      <c r="CR1705" s="370"/>
      <c r="CS1705" s="370"/>
      <c r="CT1705" s="370"/>
      <c r="CU1705" s="370"/>
      <c r="CV1705" s="370"/>
      <c r="CW1705" s="370"/>
      <c r="CX1705" s="370"/>
      <c r="CY1705" s="370"/>
      <c r="CZ1705" s="370"/>
      <c r="DA1705" s="370"/>
      <c r="DB1705" s="370"/>
      <c r="DC1705" s="370"/>
      <c r="DD1705" s="370"/>
      <c r="DE1705" s="370"/>
      <c r="DF1705" s="370"/>
      <c r="DG1705" s="370"/>
      <c r="DH1705" s="370"/>
      <c r="DI1705" s="370"/>
      <c r="DJ1705" s="370"/>
      <c r="DK1705" s="370"/>
      <c r="DL1705" s="370"/>
      <c r="DM1705" s="370"/>
      <c r="DN1705" s="370"/>
      <c r="DO1705" s="370"/>
      <c r="DP1705" s="370"/>
      <c r="DQ1705" s="370"/>
      <c r="DR1705" s="370"/>
      <c r="DS1705" s="370"/>
      <c r="DT1705" s="370"/>
      <c r="DU1705" s="370"/>
      <c r="DV1705" s="370"/>
      <c r="DW1705" s="370"/>
      <c r="DX1705" s="370"/>
      <c r="DY1705" s="370"/>
      <c r="DZ1705" s="370"/>
      <c r="EA1705" s="370"/>
      <c r="EB1705" s="370"/>
      <c r="EC1705" s="370"/>
      <c r="ED1705" s="370"/>
      <c r="EE1705" s="370"/>
      <c r="EF1705" s="370"/>
      <c r="EG1705" s="370"/>
      <c r="EH1705" s="370"/>
      <c r="EI1705" s="370"/>
      <c r="EJ1705" s="370"/>
      <c r="EK1705" s="370"/>
      <c r="EL1705" s="370"/>
      <c r="EM1705" s="370"/>
      <c r="EN1705" s="370"/>
      <c r="EO1705" s="370"/>
      <c r="EP1705" s="370"/>
      <c r="EQ1705" s="370"/>
      <c r="ER1705" s="370"/>
      <c r="ES1705" s="370"/>
      <c r="ET1705" s="370"/>
      <c r="GR1705" s="361">
        <v>0</v>
      </c>
    </row>
    <row r="1706" spans="1:205" s="78" customFormat="1" ht="21.75" customHeight="1">
      <c r="A1706" s="339" t="s">
        <v>57</v>
      </c>
      <c r="B1706" s="16" t="s">
        <v>353</v>
      </c>
      <c r="C1706" s="16" t="s">
        <v>433</v>
      </c>
      <c r="D1706" s="268" t="s">
        <v>434</v>
      </c>
      <c r="E1706" s="274"/>
      <c r="F1706" s="274"/>
      <c r="G1706" s="794" t="s">
        <v>470</v>
      </c>
      <c r="H1706" s="361">
        <v>0</v>
      </c>
      <c r="I1706" s="504">
        <f t="shared" si="160"/>
        <v>0</v>
      </c>
      <c r="J1706" s="274"/>
      <c r="K1706" s="370"/>
      <c r="L1706" s="279">
        <v>45258</v>
      </c>
      <c r="M1706" s="783">
        <v>45299</v>
      </c>
      <c r="N1706" s="274" t="s">
        <v>45</v>
      </c>
      <c r="O1706" s="370"/>
      <c r="P1706" s="370"/>
      <c r="Q1706" s="370"/>
      <c r="R1706" s="370"/>
      <c r="S1706" s="370"/>
      <c r="T1706" s="370"/>
      <c r="U1706" s="370"/>
      <c r="V1706" s="370"/>
      <c r="W1706" s="370"/>
      <c r="X1706" s="370"/>
      <c r="Y1706" s="370"/>
      <c r="Z1706" s="370"/>
      <c r="AA1706" s="370"/>
      <c r="AB1706" s="370"/>
      <c r="AC1706" s="370"/>
      <c r="AD1706" s="370"/>
      <c r="AE1706" s="370"/>
      <c r="AF1706" s="370"/>
      <c r="AG1706" s="370"/>
      <c r="AH1706" s="370"/>
      <c r="AI1706" s="370"/>
      <c r="AJ1706" s="370"/>
      <c r="AK1706" s="370"/>
      <c r="AL1706" s="370"/>
      <c r="AM1706" s="370"/>
      <c r="AN1706" s="370"/>
      <c r="AO1706" s="370"/>
      <c r="AP1706" s="370"/>
      <c r="AQ1706" s="370"/>
      <c r="AR1706" s="370"/>
      <c r="AS1706" s="370"/>
      <c r="AT1706" s="370"/>
      <c r="AU1706" s="370"/>
      <c r="AV1706" s="370"/>
      <c r="AW1706" s="370"/>
      <c r="AX1706" s="370"/>
      <c r="AY1706" s="370"/>
      <c r="AZ1706" s="370"/>
      <c r="BA1706" s="370"/>
      <c r="BB1706" s="370"/>
      <c r="BC1706" s="370"/>
      <c r="BD1706" s="370"/>
      <c r="BE1706" s="370"/>
      <c r="BF1706" s="370"/>
      <c r="BG1706" s="370"/>
      <c r="BH1706" s="370"/>
      <c r="BI1706" s="370"/>
      <c r="BJ1706" s="370"/>
      <c r="BK1706" s="370"/>
      <c r="BL1706" s="370"/>
      <c r="BM1706" s="370"/>
      <c r="BN1706" s="370"/>
      <c r="BO1706" s="370"/>
      <c r="BP1706" s="370"/>
      <c r="BQ1706" s="370"/>
      <c r="BR1706" s="370"/>
      <c r="BS1706" s="370"/>
      <c r="BT1706" s="370"/>
      <c r="BU1706" s="370"/>
      <c r="BV1706" s="370"/>
      <c r="BW1706" s="370"/>
      <c r="BX1706" s="370"/>
      <c r="BY1706" s="370"/>
      <c r="BZ1706" s="370"/>
      <c r="CA1706" s="370"/>
      <c r="CB1706" s="370"/>
      <c r="CC1706" s="370"/>
      <c r="CD1706" s="370"/>
      <c r="CE1706" s="370"/>
      <c r="CF1706" s="370"/>
      <c r="CG1706" s="370"/>
      <c r="CH1706" s="370"/>
      <c r="CI1706" s="370"/>
      <c r="CJ1706" s="370"/>
      <c r="CK1706" s="370"/>
      <c r="CL1706" s="370"/>
      <c r="CM1706" s="370"/>
      <c r="CN1706" s="370"/>
      <c r="CO1706" s="370"/>
      <c r="CP1706" s="370"/>
      <c r="CQ1706" s="370"/>
      <c r="CR1706" s="370"/>
      <c r="CS1706" s="370"/>
      <c r="CT1706" s="370"/>
      <c r="CU1706" s="370"/>
      <c r="CV1706" s="370"/>
      <c r="CW1706" s="370"/>
      <c r="CX1706" s="370"/>
      <c r="CY1706" s="370"/>
      <c r="CZ1706" s="370"/>
      <c r="DA1706" s="370"/>
      <c r="DB1706" s="370"/>
      <c r="DC1706" s="370"/>
      <c r="DD1706" s="370"/>
      <c r="DE1706" s="370"/>
      <c r="DF1706" s="370"/>
      <c r="DG1706" s="370"/>
      <c r="DH1706" s="370"/>
      <c r="DI1706" s="370"/>
      <c r="DJ1706" s="370"/>
      <c r="DK1706" s="370"/>
      <c r="DL1706" s="370"/>
      <c r="DM1706" s="370"/>
      <c r="DN1706" s="370"/>
      <c r="DO1706" s="370"/>
      <c r="DP1706" s="370"/>
      <c r="DQ1706" s="370"/>
      <c r="DR1706" s="370"/>
      <c r="DS1706" s="370"/>
      <c r="DT1706" s="370"/>
      <c r="DU1706" s="370"/>
      <c r="DV1706" s="370"/>
      <c r="DW1706" s="370"/>
      <c r="DX1706" s="370"/>
      <c r="DY1706" s="370"/>
      <c r="DZ1706" s="370"/>
      <c r="EA1706" s="370"/>
      <c r="EB1706" s="370"/>
      <c r="EC1706" s="370"/>
      <c r="ED1706" s="370"/>
      <c r="EE1706" s="370"/>
      <c r="EF1706" s="370"/>
      <c r="EG1706" s="370"/>
      <c r="EH1706" s="370"/>
      <c r="EI1706" s="370"/>
      <c r="EJ1706" s="370"/>
      <c r="EK1706" s="370"/>
      <c r="EL1706" s="370"/>
      <c r="EM1706" s="370"/>
      <c r="EN1706" s="370"/>
      <c r="EO1706" s="370"/>
      <c r="EP1706" s="370"/>
      <c r="EQ1706" s="370"/>
      <c r="ER1706" s="370"/>
      <c r="ES1706" s="370"/>
      <c r="ET1706" s="370"/>
      <c r="GR1706" s="361">
        <v>0</v>
      </c>
    </row>
    <row r="1707" spans="1:205" s="78" customFormat="1" ht="21.75" customHeight="1">
      <c r="A1707" s="339" t="s">
        <v>57</v>
      </c>
      <c r="B1707" s="700" t="s">
        <v>393</v>
      </c>
      <c r="C1707" s="16" t="s">
        <v>425</v>
      </c>
      <c r="D1707" s="268" t="s">
        <v>434</v>
      </c>
      <c r="E1707" s="274"/>
      <c r="F1707" s="274"/>
      <c r="G1707" s="794" t="s">
        <v>470</v>
      </c>
      <c r="H1707" s="361">
        <v>100</v>
      </c>
      <c r="I1707" s="504">
        <f t="shared" si="160"/>
        <v>100</v>
      </c>
      <c r="J1707" s="274"/>
      <c r="K1707" s="370"/>
      <c r="L1707" s="279">
        <v>45258</v>
      </c>
      <c r="M1707" s="783">
        <v>45299</v>
      </c>
      <c r="N1707" s="274" t="s">
        <v>45</v>
      </c>
      <c r="O1707" s="370"/>
      <c r="P1707" s="370"/>
      <c r="Q1707" s="370"/>
      <c r="R1707" s="370"/>
      <c r="S1707" s="370"/>
      <c r="T1707" s="370"/>
      <c r="U1707" s="370"/>
      <c r="V1707" s="370"/>
      <c r="W1707" s="370"/>
      <c r="X1707" s="370"/>
      <c r="Y1707" s="370"/>
      <c r="Z1707" s="370"/>
      <c r="AA1707" s="370"/>
      <c r="AB1707" s="370"/>
      <c r="AC1707" s="370"/>
      <c r="AD1707" s="370"/>
      <c r="AE1707" s="370"/>
      <c r="AF1707" s="370"/>
      <c r="AG1707" s="370"/>
      <c r="AH1707" s="370"/>
      <c r="AI1707" s="370"/>
      <c r="AJ1707" s="370"/>
      <c r="AK1707" s="370"/>
      <c r="AL1707" s="370"/>
      <c r="AM1707" s="370"/>
      <c r="AN1707" s="370"/>
      <c r="AO1707" s="370"/>
      <c r="AP1707" s="370"/>
      <c r="AQ1707" s="370"/>
      <c r="AR1707" s="370"/>
      <c r="AS1707" s="370"/>
      <c r="AT1707" s="370"/>
      <c r="AU1707" s="370"/>
      <c r="AV1707" s="370"/>
      <c r="AW1707" s="370"/>
      <c r="AX1707" s="370"/>
      <c r="AY1707" s="370"/>
      <c r="AZ1707" s="370"/>
      <c r="BA1707" s="370"/>
      <c r="BB1707" s="370"/>
      <c r="BC1707" s="370"/>
      <c r="BD1707" s="370"/>
      <c r="BE1707" s="370"/>
      <c r="BF1707" s="370"/>
      <c r="BG1707" s="370"/>
      <c r="BH1707" s="370"/>
      <c r="BI1707" s="370"/>
      <c r="BJ1707" s="370"/>
      <c r="BK1707" s="370"/>
      <c r="BL1707" s="370"/>
      <c r="BM1707" s="370"/>
      <c r="BN1707" s="370"/>
      <c r="BO1707" s="370"/>
      <c r="BP1707" s="370"/>
      <c r="BQ1707" s="370"/>
      <c r="BR1707" s="370"/>
      <c r="BS1707" s="370"/>
      <c r="BT1707" s="370"/>
      <c r="BU1707" s="370"/>
      <c r="BV1707" s="370"/>
      <c r="BW1707" s="370"/>
      <c r="BX1707" s="370"/>
      <c r="BY1707" s="370"/>
      <c r="BZ1707" s="370"/>
      <c r="CA1707" s="370"/>
      <c r="CB1707" s="370"/>
      <c r="CC1707" s="370"/>
      <c r="CD1707" s="370"/>
      <c r="CE1707" s="370"/>
      <c r="CF1707" s="370"/>
      <c r="CG1707" s="370"/>
      <c r="CH1707" s="370"/>
      <c r="CI1707" s="370"/>
      <c r="CJ1707" s="370"/>
      <c r="CK1707" s="370"/>
      <c r="CL1707" s="370"/>
      <c r="CM1707" s="370"/>
      <c r="CN1707" s="370"/>
      <c r="CO1707" s="370"/>
      <c r="CP1707" s="370"/>
      <c r="CQ1707" s="370"/>
      <c r="CR1707" s="370"/>
      <c r="CS1707" s="370"/>
      <c r="CT1707" s="370"/>
      <c r="CU1707" s="370"/>
      <c r="CV1707" s="370"/>
      <c r="CW1707" s="370"/>
      <c r="CX1707" s="370"/>
      <c r="CY1707" s="370"/>
      <c r="CZ1707" s="370"/>
      <c r="DA1707" s="370"/>
      <c r="DB1707" s="370"/>
      <c r="DC1707" s="370"/>
      <c r="DD1707" s="370"/>
      <c r="DE1707" s="370"/>
      <c r="DF1707" s="370"/>
      <c r="DG1707" s="370"/>
      <c r="DH1707" s="370"/>
      <c r="DI1707" s="370"/>
      <c r="DJ1707" s="370"/>
      <c r="DK1707" s="370"/>
      <c r="DL1707" s="370"/>
      <c r="DM1707" s="370"/>
      <c r="DN1707" s="370"/>
      <c r="DO1707" s="370"/>
      <c r="DP1707" s="370"/>
      <c r="DQ1707" s="370"/>
      <c r="DR1707" s="370"/>
      <c r="DS1707" s="370"/>
      <c r="DT1707" s="370"/>
      <c r="DU1707" s="370"/>
      <c r="DV1707" s="370"/>
      <c r="DW1707" s="370"/>
      <c r="DX1707" s="370"/>
      <c r="DY1707" s="370"/>
      <c r="DZ1707" s="370"/>
      <c r="EA1707" s="370"/>
      <c r="EB1707" s="370"/>
      <c r="EC1707" s="370"/>
      <c r="ED1707" s="370"/>
      <c r="EE1707" s="370"/>
      <c r="EF1707" s="370"/>
      <c r="EG1707" s="370"/>
      <c r="EH1707" s="370"/>
      <c r="EI1707" s="370"/>
      <c r="EJ1707" s="370"/>
      <c r="EK1707" s="370"/>
      <c r="EL1707" s="370"/>
      <c r="EM1707" s="370"/>
      <c r="EN1707" s="370"/>
      <c r="EO1707" s="370"/>
      <c r="EP1707" s="370"/>
      <c r="EQ1707" s="370"/>
      <c r="ER1707" s="370"/>
      <c r="ES1707" s="370"/>
      <c r="ET1707" s="370"/>
      <c r="GR1707" s="361">
        <v>100</v>
      </c>
    </row>
    <row r="1708" spans="1:205" s="78" customFormat="1" ht="21.75" customHeight="1">
      <c r="A1708" s="339" t="s">
        <v>57</v>
      </c>
      <c r="B1708" s="16" t="s">
        <v>345</v>
      </c>
      <c r="C1708" s="16" t="s">
        <v>426</v>
      </c>
      <c r="D1708" s="268" t="s">
        <v>434</v>
      </c>
      <c r="E1708" s="274"/>
      <c r="F1708" s="274"/>
      <c r="G1708" s="794" t="s">
        <v>470</v>
      </c>
      <c r="H1708" s="361">
        <v>0</v>
      </c>
      <c r="I1708" s="504">
        <f t="shared" si="160"/>
        <v>0</v>
      </c>
      <c r="J1708" s="274"/>
      <c r="K1708" s="370"/>
      <c r="L1708" s="279">
        <v>45258</v>
      </c>
      <c r="M1708" s="783">
        <v>45299</v>
      </c>
      <c r="N1708" s="274" t="s">
        <v>45</v>
      </c>
      <c r="O1708" s="370"/>
      <c r="P1708" s="370"/>
      <c r="Q1708" s="370"/>
      <c r="R1708" s="370"/>
      <c r="S1708" s="370"/>
      <c r="T1708" s="370"/>
      <c r="U1708" s="370"/>
      <c r="V1708" s="370"/>
      <c r="W1708" s="370"/>
      <c r="X1708" s="370"/>
      <c r="Y1708" s="370"/>
      <c r="Z1708" s="370"/>
      <c r="AA1708" s="370"/>
      <c r="AB1708" s="370"/>
      <c r="AC1708" s="370"/>
      <c r="AD1708" s="370"/>
      <c r="AE1708" s="370"/>
      <c r="AF1708" s="370"/>
      <c r="AG1708" s="370"/>
      <c r="AH1708" s="370"/>
      <c r="AI1708" s="370"/>
      <c r="AJ1708" s="370"/>
      <c r="AK1708" s="370"/>
      <c r="AL1708" s="370"/>
      <c r="AM1708" s="370"/>
      <c r="AN1708" s="370"/>
      <c r="AO1708" s="370"/>
      <c r="AP1708" s="370"/>
      <c r="AQ1708" s="370"/>
      <c r="AR1708" s="370"/>
      <c r="AS1708" s="370"/>
      <c r="AT1708" s="370"/>
      <c r="AU1708" s="370"/>
      <c r="AV1708" s="370"/>
      <c r="AW1708" s="370"/>
      <c r="AX1708" s="370"/>
      <c r="AY1708" s="370"/>
      <c r="AZ1708" s="370"/>
      <c r="BA1708" s="370"/>
      <c r="BB1708" s="370"/>
      <c r="BC1708" s="370"/>
      <c r="BD1708" s="370"/>
      <c r="BE1708" s="370"/>
      <c r="BF1708" s="370"/>
      <c r="BG1708" s="370"/>
      <c r="BH1708" s="370"/>
      <c r="BI1708" s="370"/>
      <c r="BJ1708" s="370"/>
      <c r="BK1708" s="370"/>
      <c r="BL1708" s="370"/>
      <c r="BM1708" s="370"/>
      <c r="BN1708" s="370"/>
      <c r="BO1708" s="370"/>
      <c r="BP1708" s="370"/>
      <c r="BQ1708" s="370"/>
      <c r="BR1708" s="370"/>
      <c r="BS1708" s="370"/>
      <c r="BT1708" s="370"/>
      <c r="BU1708" s="370"/>
      <c r="BV1708" s="370"/>
      <c r="BW1708" s="370"/>
      <c r="BX1708" s="370"/>
      <c r="BY1708" s="370"/>
      <c r="BZ1708" s="370"/>
      <c r="CA1708" s="370"/>
      <c r="CB1708" s="370"/>
      <c r="CC1708" s="370"/>
      <c r="CD1708" s="370"/>
      <c r="CE1708" s="370"/>
      <c r="CF1708" s="370"/>
      <c r="CG1708" s="370"/>
      <c r="CH1708" s="370"/>
      <c r="CI1708" s="370"/>
      <c r="CJ1708" s="370"/>
      <c r="CK1708" s="370"/>
      <c r="CL1708" s="370"/>
      <c r="CM1708" s="370"/>
      <c r="CN1708" s="370"/>
      <c r="CO1708" s="370"/>
      <c r="CP1708" s="370"/>
      <c r="CQ1708" s="370"/>
      <c r="CR1708" s="370"/>
      <c r="CS1708" s="370"/>
      <c r="CT1708" s="370"/>
      <c r="CU1708" s="370"/>
      <c r="CV1708" s="370"/>
      <c r="CW1708" s="370"/>
      <c r="CX1708" s="370"/>
      <c r="CY1708" s="370"/>
      <c r="CZ1708" s="370"/>
      <c r="DA1708" s="370"/>
      <c r="DB1708" s="370"/>
      <c r="DC1708" s="370"/>
      <c r="DD1708" s="370"/>
      <c r="DE1708" s="370"/>
      <c r="DF1708" s="370"/>
      <c r="DG1708" s="370"/>
      <c r="DH1708" s="370"/>
      <c r="DI1708" s="370"/>
      <c r="DJ1708" s="370"/>
      <c r="DK1708" s="370"/>
      <c r="DL1708" s="370"/>
      <c r="DM1708" s="370"/>
      <c r="DN1708" s="370"/>
      <c r="DO1708" s="370"/>
      <c r="DP1708" s="370"/>
      <c r="DQ1708" s="370"/>
      <c r="DR1708" s="370"/>
      <c r="DS1708" s="370"/>
      <c r="DT1708" s="370"/>
      <c r="DU1708" s="370"/>
      <c r="DV1708" s="370"/>
      <c r="DW1708" s="370"/>
      <c r="DX1708" s="370"/>
      <c r="DY1708" s="370"/>
      <c r="DZ1708" s="370"/>
      <c r="EA1708" s="370"/>
      <c r="EB1708" s="370"/>
      <c r="EC1708" s="370"/>
      <c r="ED1708" s="370"/>
      <c r="EE1708" s="370"/>
      <c r="EF1708" s="370"/>
      <c r="EG1708" s="370"/>
      <c r="EH1708" s="370"/>
      <c r="EI1708" s="370"/>
      <c r="EJ1708" s="370"/>
      <c r="EK1708" s="370"/>
      <c r="EL1708" s="370"/>
      <c r="EM1708" s="370"/>
      <c r="EN1708" s="370"/>
      <c r="EO1708" s="370"/>
      <c r="EP1708" s="370"/>
      <c r="EQ1708" s="370"/>
      <c r="ER1708" s="370"/>
      <c r="ES1708" s="370"/>
      <c r="ET1708" s="370"/>
      <c r="GR1708" s="361">
        <v>0</v>
      </c>
    </row>
    <row r="1709" spans="1:205" s="78" customFormat="1" ht="21.75" customHeight="1">
      <c r="A1709" s="339" t="s">
        <v>57</v>
      </c>
      <c r="B1709" s="16" t="s">
        <v>356</v>
      </c>
      <c r="C1709" s="16" t="s">
        <v>427</v>
      </c>
      <c r="D1709" s="268" t="s">
        <v>434</v>
      </c>
      <c r="E1709" s="274"/>
      <c r="F1709" s="274"/>
      <c r="G1709" s="794" t="s">
        <v>470</v>
      </c>
      <c r="H1709" s="361">
        <v>200</v>
      </c>
      <c r="I1709" s="504">
        <f t="shared" si="160"/>
        <v>200</v>
      </c>
      <c r="J1709" s="274"/>
      <c r="K1709" s="370"/>
      <c r="L1709" s="279">
        <v>45258</v>
      </c>
      <c r="M1709" s="783">
        <v>45299</v>
      </c>
      <c r="N1709" s="274" t="s">
        <v>45</v>
      </c>
      <c r="O1709" s="370"/>
      <c r="P1709" s="370"/>
      <c r="Q1709" s="370"/>
      <c r="R1709" s="370"/>
      <c r="S1709" s="370"/>
      <c r="T1709" s="370"/>
      <c r="U1709" s="370"/>
      <c r="V1709" s="370"/>
      <c r="W1709" s="370"/>
      <c r="X1709" s="370"/>
      <c r="Y1709" s="370"/>
      <c r="Z1709" s="370"/>
      <c r="AA1709" s="370"/>
      <c r="AB1709" s="370"/>
      <c r="AC1709" s="370"/>
      <c r="AD1709" s="370"/>
      <c r="AE1709" s="370"/>
      <c r="AF1709" s="370"/>
      <c r="AG1709" s="370"/>
      <c r="AH1709" s="370"/>
      <c r="AI1709" s="370"/>
      <c r="AJ1709" s="370"/>
      <c r="AK1709" s="370"/>
      <c r="AL1709" s="370"/>
      <c r="AM1709" s="370"/>
      <c r="AN1709" s="370"/>
      <c r="AO1709" s="370"/>
      <c r="AP1709" s="370"/>
      <c r="AQ1709" s="370"/>
      <c r="AR1709" s="370"/>
      <c r="AS1709" s="370"/>
      <c r="AT1709" s="370"/>
      <c r="AU1709" s="370"/>
      <c r="AV1709" s="370"/>
      <c r="AW1709" s="370"/>
      <c r="AX1709" s="370"/>
      <c r="AY1709" s="370"/>
      <c r="AZ1709" s="370"/>
      <c r="BA1709" s="370"/>
      <c r="BB1709" s="370"/>
      <c r="BC1709" s="370"/>
      <c r="BD1709" s="370"/>
      <c r="BE1709" s="370"/>
      <c r="BF1709" s="370"/>
      <c r="BG1709" s="370"/>
      <c r="BH1709" s="370"/>
      <c r="BI1709" s="370"/>
      <c r="BJ1709" s="370"/>
      <c r="BK1709" s="370"/>
      <c r="BL1709" s="370"/>
      <c r="BM1709" s="370"/>
      <c r="BN1709" s="370"/>
      <c r="BO1709" s="370"/>
      <c r="BP1709" s="370"/>
      <c r="BQ1709" s="370"/>
      <c r="BR1709" s="370"/>
      <c r="BS1709" s="370"/>
      <c r="BT1709" s="370"/>
      <c r="BU1709" s="370"/>
      <c r="BV1709" s="370"/>
      <c r="BW1709" s="370"/>
      <c r="BX1709" s="370"/>
      <c r="BY1709" s="370"/>
      <c r="BZ1709" s="370"/>
      <c r="CA1709" s="370"/>
      <c r="CB1709" s="370"/>
      <c r="CC1709" s="370"/>
      <c r="CD1709" s="370"/>
      <c r="CE1709" s="370"/>
      <c r="CF1709" s="370"/>
      <c r="CG1709" s="370"/>
      <c r="CH1709" s="370"/>
      <c r="CI1709" s="370"/>
      <c r="CJ1709" s="370"/>
      <c r="CK1709" s="370"/>
      <c r="CL1709" s="370"/>
      <c r="CM1709" s="370"/>
      <c r="CN1709" s="370"/>
      <c r="CO1709" s="370"/>
      <c r="CP1709" s="370"/>
      <c r="CQ1709" s="370"/>
      <c r="CR1709" s="370"/>
      <c r="CS1709" s="370"/>
      <c r="CT1709" s="370"/>
      <c r="CU1709" s="370"/>
      <c r="CV1709" s="370"/>
      <c r="CW1709" s="370"/>
      <c r="CX1709" s="370"/>
      <c r="CY1709" s="370"/>
      <c r="CZ1709" s="370"/>
      <c r="DA1709" s="370"/>
      <c r="DB1709" s="370"/>
      <c r="DC1709" s="370"/>
      <c r="DD1709" s="370"/>
      <c r="DE1709" s="370"/>
      <c r="DF1709" s="370"/>
      <c r="DG1709" s="370"/>
      <c r="DH1709" s="370"/>
      <c r="DI1709" s="370"/>
      <c r="DJ1709" s="370"/>
      <c r="DK1709" s="370"/>
      <c r="DL1709" s="370"/>
      <c r="DM1709" s="370"/>
      <c r="DN1709" s="370"/>
      <c r="DO1709" s="370"/>
      <c r="DP1709" s="370"/>
      <c r="DQ1709" s="370"/>
      <c r="DR1709" s="370"/>
      <c r="DS1709" s="370"/>
      <c r="DT1709" s="370"/>
      <c r="DU1709" s="370"/>
      <c r="DV1709" s="370"/>
      <c r="DW1709" s="370"/>
      <c r="DX1709" s="370"/>
      <c r="DY1709" s="370"/>
      <c r="DZ1709" s="370"/>
      <c r="EA1709" s="370"/>
      <c r="EB1709" s="370"/>
      <c r="EC1709" s="370"/>
      <c r="ED1709" s="370"/>
      <c r="EE1709" s="370"/>
      <c r="EF1709" s="370"/>
      <c r="EG1709" s="370"/>
      <c r="EH1709" s="370"/>
      <c r="EI1709" s="370"/>
      <c r="EJ1709" s="370"/>
      <c r="EK1709" s="370"/>
      <c r="EL1709" s="370"/>
      <c r="EM1709" s="370"/>
      <c r="EN1709" s="370"/>
      <c r="EO1709" s="370"/>
      <c r="EP1709" s="370"/>
      <c r="EQ1709" s="370"/>
      <c r="ER1709" s="370"/>
      <c r="ES1709" s="370"/>
      <c r="ET1709" s="370"/>
      <c r="GR1709" s="361">
        <v>200</v>
      </c>
    </row>
    <row r="1710" spans="1:205" s="78" customFormat="1" ht="21.75" customHeight="1">
      <c r="A1710" s="339" t="s">
        <v>57</v>
      </c>
      <c r="B1710" s="700" t="s">
        <v>382</v>
      </c>
      <c r="C1710" s="16" t="s">
        <v>428</v>
      </c>
      <c r="D1710" s="268" t="s">
        <v>434</v>
      </c>
      <c r="E1710" s="274"/>
      <c r="F1710" s="274"/>
      <c r="G1710" s="794" t="s">
        <v>470</v>
      </c>
      <c r="H1710" s="361">
        <v>0</v>
      </c>
      <c r="I1710" s="504">
        <f t="shared" si="160"/>
        <v>0</v>
      </c>
      <c r="J1710" s="274"/>
      <c r="K1710" s="370"/>
      <c r="L1710" s="279">
        <v>45258</v>
      </c>
      <c r="M1710" s="783">
        <v>45299</v>
      </c>
      <c r="N1710" s="274" t="s">
        <v>45</v>
      </c>
      <c r="O1710" s="370"/>
      <c r="P1710" s="370"/>
      <c r="Q1710" s="370"/>
      <c r="R1710" s="370"/>
      <c r="S1710" s="370"/>
      <c r="T1710" s="370"/>
      <c r="U1710" s="370"/>
      <c r="V1710" s="370"/>
      <c r="W1710" s="370"/>
      <c r="X1710" s="370"/>
      <c r="Y1710" s="370"/>
      <c r="Z1710" s="370"/>
      <c r="AA1710" s="370"/>
      <c r="AB1710" s="370"/>
      <c r="AC1710" s="370"/>
      <c r="AD1710" s="370"/>
      <c r="AE1710" s="370"/>
      <c r="AF1710" s="370"/>
      <c r="AG1710" s="370"/>
      <c r="AH1710" s="370"/>
      <c r="AI1710" s="370"/>
      <c r="AJ1710" s="370"/>
      <c r="AK1710" s="370"/>
      <c r="AL1710" s="370"/>
      <c r="AM1710" s="370"/>
      <c r="AN1710" s="370"/>
      <c r="AO1710" s="370"/>
      <c r="AP1710" s="370"/>
      <c r="AQ1710" s="370"/>
      <c r="AR1710" s="370"/>
      <c r="AS1710" s="370"/>
      <c r="AT1710" s="370"/>
      <c r="AU1710" s="370"/>
      <c r="AV1710" s="370"/>
      <c r="AW1710" s="370"/>
      <c r="AX1710" s="370"/>
      <c r="AY1710" s="370"/>
      <c r="AZ1710" s="370"/>
      <c r="BA1710" s="370"/>
      <c r="BB1710" s="370"/>
      <c r="BC1710" s="370"/>
      <c r="BD1710" s="370"/>
      <c r="BE1710" s="370"/>
      <c r="BF1710" s="370"/>
      <c r="BG1710" s="370"/>
      <c r="BH1710" s="370"/>
      <c r="BI1710" s="370"/>
      <c r="BJ1710" s="370"/>
      <c r="BK1710" s="370"/>
      <c r="BL1710" s="370"/>
      <c r="BM1710" s="370"/>
      <c r="BN1710" s="370"/>
      <c r="BO1710" s="370"/>
      <c r="BP1710" s="370"/>
      <c r="BQ1710" s="370"/>
      <c r="BR1710" s="370"/>
      <c r="BS1710" s="370"/>
      <c r="BT1710" s="370"/>
      <c r="BU1710" s="370"/>
      <c r="BV1710" s="370"/>
      <c r="BW1710" s="370"/>
      <c r="BX1710" s="370"/>
      <c r="BY1710" s="370"/>
      <c r="BZ1710" s="370"/>
      <c r="CA1710" s="370"/>
      <c r="CB1710" s="370"/>
      <c r="CC1710" s="370"/>
      <c r="CD1710" s="370"/>
      <c r="CE1710" s="370"/>
      <c r="CF1710" s="370"/>
      <c r="CG1710" s="370"/>
      <c r="CH1710" s="370"/>
      <c r="CI1710" s="370"/>
      <c r="CJ1710" s="370"/>
      <c r="CK1710" s="370"/>
      <c r="CL1710" s="370"/>
      <c r="CM1710" s="370"/>
      <c r="CN1710" s="370"/>
      <c r="CO1710" s="370"/>
      <c r="CP1710" s="370"/>
      <c r="CQ1710" s="370"/>
      <c r="CR1710" s="370"/>
      <c r="CS1710" s="370"/>
      <c r="CT1710" s="370"/>
      <c r="CU1710" s="370"/>
      <c r="CV1710" s="370"/>
      <c r="CW1710" s="370"/>
      <c r="CX1710" s="370"/>
      <c r="CY1710" s="370"/>
      <c r="CZ1710" s="370"/>
      <c r="DA1710" s="370"/>
      <c r="DB1710" s="370"/>
      <c r="DC1710" s="370"/>
      <c r="DD1710" s="370"/>
      <c r="DE1710" s="370"/>
      <c r="DF1710" s="370"/>
      <c r="DG1710" s="370"/>
      <c r="DH1710" s="370"/>
      <c r="DI1710" s="370"/>
      <c r="DJ1710" s="370"/>
      <c r="DK1710" s="370"/>
      <c r="DL1710" s="370"/>
      <c r="DM1710" s="370"/>
      <c r="DN1710" s="370"/>
      <c r="DO1710" s="370"/>
      <c r="DP1710" s="370"/>
      <c r="DQ1710" s="370"/>
      <c r="DR1710" s="370"/>
      <c r="DS1710" s="370"/>
      <c r="DT1710" s="370"/>
      <c r="DU1710" s="370"/>
      <c r="DV1710" s="370"/>
      <c r="DW1710" s="370"/>
      <c r="DX1710" s="370"/>
      <c r="DY1710" s="370"/>
      <c r="DZ1710" s="370"/>
      <c r="EA1710" s="370"/>
      <c r="EB1710" s="370"/>
      <c r="EC1710" s="370"/>
      <c r="ED1710" s="370"/>
      <c r="EE1710" s="370"/>
      <c r="EF1710" s="370"/>
      <c r="EG1710" s="370"/>
      <c r="EH1710" s="370"/>
      <c r="EI1710" s="370"/>
      <c r="EJ1710" s="370"/>
      <c r="EK1710" s="370"/>
      <c r="EL1710" s="370"/>
      <c r="EM1710" s="370"/>
      <c r="EN1710" s="370"/>
      <c r="EO1710" s="370"/>
      <c r="EP1710" s="370"/>
      <c r="EQ1710" s="370"/>
      <c r="ER1710" s="370"/>
      <c r="ES1710" s="370"/>
      <c r="ET1710" s="370"/>
      <c r="GR1710" s="361">
        <v>0</v>
      </c>
    </row>
    <row r="1711" spans="1:205" s="78" customFormat="1" ht="21.75" customHeight="1" thickBot="1">
      <c r="A1711" s="339" t="s">
        <v>57</v>
      </c>
      <c r="B1711" s="274"/>
      <c r="C1711" s="274"/>
      <c r="D1711" s="274"/>
      <c r="E1711" s="274"/>
      <c r="F1711" s="274"/>
      <c r="G1711" s="274"/>
      <c r="H1711" s="772">
        <f>SUM(H1696:H1710)</f>
        <v>5400</v>
      </c>
      <c r="I1711" s="772">
        <f>SUM(I1696:I1710)</f>
        <v>5400</v>
      </c>
      <c r="J1711" s="274"/>
      <c r="K1711" s="370"/>
      <c r="L1711" s="274"/>
      <c r="M1711" s="274"/>
      <c r="N1711" s="274"/>
      <c r="O1711" s="370"/>
      <c r="P1711" s="370"/>
      <c r="Q1711" s="370"/>
      <c r="R1711" s="370"/>
      <c r="S1711" s="370"/>
      <c r="T1711" s="370"/>
      <c r="U1711" s="370"/>
      <c r="V1711" s="370"/>
      <c r="W1711" s="370"/>
      <c r="X1711" s="370"/>
      <c r="Y1711" s="370"/>
      <c r="Z1711" s="370"/>
      <c r="AA1711" s="370"/>
      <c r="AB1711" s="370"/>
      <c r="AC1711" s="370"/>
      <c r="AD1711" s="370"/>
      <c r="AE1711" s="370"/>
      <c r="AF1711" s="370"/>
      <c r="AG1711" s="370"/>
      <c r="AH1711" s="370"/>
      <c r="AI1711" s="370"/>
      <c r="AJ1711" s="370"/>
      <c r="AK1711" s="370"/>
      <c r="AL1711" s="370"/>
      <c r="AM1711" s="370"/>
      <c r="AN1711" s="370"/>
      <c r="AO1711" s="370"/>
      <c r="AP1711" s="370"/>
      <c r="AQ1711" s="370"/>
      <c r="AR1711" s="370"/>
      <c r="AS1711" s="370"/>
      <c r="AT1711" s="370"/>
      <c r="AU1711" s="370"/>
      <c r="AV1711" s="370"/>
      <c r="AW1711" s="370"/>
      <c r="AX1711" s="370"/>
      <c r="AY1711" s="370"/>
      <c r="AZ1711" s="370"/>
      <c r="BA1711" s="370"/>
      <c r="BB1711" s="370"/>
      <c r="BC1711" s="370"/>
      <c r="BD1711" s="370"/>
      <c r="BE1711" s="370"/>
      <c r="BF1711" s="370"/>
      <c r="BG1711" s="370"/>
      <c r="BH1711" s="370"/>
      <c r="BI1711" s="370"/>
      <c r="BJ1711" s="370"/>
      <c r="BK1711" s="370"/>
      <c r="BL1711" s="370"/>
      <c r="BM1711" s="370"/>
      <c r="BN1711" s="370"/>
      <c r="BO1711" s="370"/>
      <c r="BP1711" s="370"/>
      <c r="BQ1711" s="370"/>
      <c r="BR1711" s="370"/>
      <c r="BS1711" s="370"/>
      <c r="BT1711" s="370"/>
      <c r="BU1711" s="370"/>
      <c r="BV1711" s="370"/>
      <c r="BW1711" s="370"/>
      <c r="BX1711" s="370"/>
      <c r="BY1711" s="370"/>
      <c r="BZ1711" s="370"/>
      <c r="CA1711" s="370"/>
      <c r="CB1711" s="370"/>
      <c r="CC1711" s="370"/>
      <c r="CD1711" s="370"/>
      <c r="CE1711" s="370"/>
      <c r="CF1711" s="370"/>
      <c r="CG1711" s="370"/>
      <c r="CH1711" s="370"/>
      <c r="CI1711" s="370"/>
      <c r="CJ1711" s="370"/>
      <c r="CK1711" s="370"/>
      <c r="CL1711" s="370"/>
      <c r="CM1711" s="370"/>
      <c r="CN1711" s="370"/>
      <c r="CO1711" s="370"/>
      <c r="CP1711" s="370"/>
      <c r="CQ1711" s="370"/>
      <c r="CR1711" s="370"/>
      <c r="CS1711" s="370"/>
      <c r="CT1711" s="370"/>
      <c r="CU1711" s="370"/>
      <c r="CV1711" s="370"/>
      <c r="CW1711" s="370"/>
      <c r="CX1711" s="370"/>
      <c r="CY1711" s="370"/>
      <c r="CZ1711" s="370"/>
      <c r="DA1711" s="370"/>
      <c r="DB1711" s="370"/>
      <c r="DC1711" s="370"/>
      <c r="DD1711" s="370"/>
      <c r="DE1711" s="370"/>
      <c r="DF1711" s="370"/>
      <c r="DG1711" s="370"/>
      <c r="DH1711" s="370"/>
      <c r="DI1711" s="370"/>
      <c r="DJ1711" s="370"/>
      <c r="DK1711" s="370"/>
      <c r="DL1711" s="370"/>
      <c r="DM1711" s="370"/>
      <c r="DN1711" s="370"/>
      <c r="DO1711" s="370"/>
      <c r="DP1711" s="370"/>
      <c r="DQ1711" s="370"/>
      <c r="DR1711" s="370"/>
      <c r="DS1711" s="370"/>
      <c r="DT1711" s="370"/>
      <c r="DU1711" s="370"/>
      <c r="DV1711" s="370"/>
      <c r="DW1711" s="370"/>
      <c r="DX1711" s="370"/>
      <c r="DY1711" s="370"/>
      <c r="DZ1711" s="370"/>
      <c r="EA1711" s="370"/>
      <c r="EB1711" s="370"/>
      <c r="EC1711" s="370"/>
      <c r="ED1711" s="370"/>
      <c r="EE1711" s="370"/>
      <c r="EF1711" s="370"/>
      <c r="EG1711" s="370"/>
      <c r="EH1711" s="370"/>
      <c r="EI1711" s="370"/>
      <c r="EJ1711" s="370"/>
      <c r="EK1711" s="370"/>
      <c r="EL1711" s="370"/>
      <c r="EM1711" s="370"/>
      <c r="EN1711" s="370"/>
      <c r="EO1711" s="370"/>
      <c r="EP1711" s="370"/>
      <c r="EQ1711" s="370"/>
      <c r="ER1711" s="370"/>
      <c r="ES1711" s="370"/>
      <c r="ET1711" s="370"/>
    </row>
    <row r="1712" spans="1:205" s="78" customFormat="1" ht="21.75" customHeight="1">
      <c r="A1712" s="339" t="s">
        <v>57</v>
      </c>
      <c r="B1712" s="16" t="s">
        <v>338</v>
      </c>
      <c r="C1712" s="16" t="s">
        <v>417</v>
      </c>
      <c r="D1712" s="268" t="s">
        <v>434</v>
      </c>
      <c r="E1712" s="274"/>
      <c r="F1712" s="274"/>
      <c r="G1712" s="794" t="s">
        <v>471</v>
      </c>
      <c r="H1712" s="360">
        <v>400</v>
      </c>
      <c r="I1712" s="504">
        <f t="shared" ref="I1712:I1758" si="161">SUM(O1712:HI1712)</f>
        <v>400</v>
      </c>
      <c r="J1712" s="274"/>
      <c r="K1712" s="370"/>
      <c r="L1712" s="784">
        <v>45267</v>
      </c>
      <c r="M1712" s="784">
        <v>44941</v>
      </c>
      <c r="N1712" s="274" t="s">
        <v>45</v>
      </c>
      <c r="O1712" s="370"/>
      <c r="P1712" s="370"/>
      <c r="Q1712" s="370"/>
      <c r="R1712" s="370"/>
      <c r="S1712" s="370"/>
      <c r="T1712" s="370"/>
      <c r="U1712" s="370"/>
      <c r="V1712" s="370"/>
      <c r="W1712" s="370"/>
      <c r="X1712" s="370"/>
      <c r="Y1712" s="370"/>
      <c r="Z1712" s="370"/>
      <c r="AA1712" s="370"/>
      <c r="AB1712" s="370"/>
      <c r="AC1712" s="370"/>
      <c r="AD1712" s="370"/>
      <c r="AE1712" s="370"/>
      <c r="AF1712" s="370"/>
      <c r="AG1712" s="370"/>
      <c r="AH1712" s="370"/>
      <c r="AI1712" s="370"/>
      <c r="AJ1712" s="370"/>
      <c r="AK1712" s="370"/>
      <c r="AL1712" s="370"/>
      <c r="AM1712" s="370"/>
      <c r="AN1712" s="370"/>
      <c r="AO1712" s="370"/>
      <c r="AP1712" s="370"/>
      <c r="AQ1712" s="370"/>
      <c r="AR1712" s="370"/>
      <c r="AS1712" s="370"/>
      <c r="AT1712" s="370"/>
      <c r="AU1712" s="370"/>
      <c r="AV1712" s="370"/>
      <c r="AW1712" s="370"/>
      <c r="AX1712" s="370"/>
      <c r="AY1712" s="370"/>
      <c r="AZ1712" s="370"/>
      <c r="BA1712" s="370"/>
      <c r="BB1712" s="370"/>
      <c r="BC1712" s="370"/>
      <c r="BD1712" s="370"/>
      <c r="BE1712" s="370"/>
      <c r="BF1712" s="370"/>
      <c r="BG1712" s="370"/>
      <c r="BH1712" s="370"/>
      <c r="BI1712" s="370"/>
      <c r="BJ1712" s="370"/>
      <c r="BK1712" s="370"/>
      <c r="BL1712" s="370"/>
      <c r="BM1712" s="370"/>
      <c r="BN1712" s="370"/>
      <c r="BO1712" s="370"/>
      <c r="BP1712" s="370"/>
      <c r="BQ1712" s="370"/>
      <c r="BR1712" s="370"/>
      <c r="BS1712" s="370"/>
      <c r="BT1712" s="370"/>
      <c r="BU1712" s="370"/>
      <c r="BV1712" s="370"/>
      <c r="BW1712" s="370"/>
      <c r="BX1712" s="370"/>
      <c r="BY1712" s="370"/>
      <c r="BZ1712" s="370"/>
      <c r="CA1712" s="370"/>
      <c r="CB1712" s="370"/>
      <c r="CC1712" s="370"/>
      <c r="CD1712" s="370"/>
      <c r="CE1712" s="370"/>
      <c r="CF1712" s="370"/>
      <c r="CG1712" s="370"/>
      <c r="CH1712" s="370"/>
      <c r="CI1712" s="370"/>
      <c r="CJ1712" s="370"/>
      <c r="CK1712" s="370"/>
      <c r="CL1712" s="370"/>
      <c r="CM1712" s="370"/>
      <c r="CN1712" s="370"/>
      <c r="CO1712" s="370"/>
      <c r="CP1712" s="370"/>
      <c r="CQ1712" s="370"/>
      <c r="CR1712" s="370"/>
      <c r="CS1712" s="370"/>
      <c r="CT1712" s="370"/>
      <c r="CU1712" s="370"/>
      <c r="CV1712" s="370"/>
      <c r="CW1712" s="370"/>
      <c r="CX1712" s="370"/>
      <c r="CY1712" s="370"/>
      <c r="CZ1712" s="370"/>
      <c r="DA1712" s="370"/>
      <c r="DB1712" s="370"/>
      <c r="DC1712" s="370"/>
      <c r="DD1712" s="370"/>
      <c r="DE1712" s="370"/>
      <c r="DF1712" s="370"/>
      <c r="DG1712" s="370"/>
      <c r="DH1712" s="370"/>
      <c r="DI1712" s="370"/>
      <c r="DJ1712" s="370"/>
      <c r="DK1712" s="370"/>
      <c r="DL1712" s="370"/>
      <c r="DM1712" s="370"/>
      <c r="DN1712" s="370"/>
      <c r="DO1712" s="370"/>
      <c r="DP1712" s="370"/>
      <c r="DQ1712" s="370"/>
      <c r="DR1712" s="370"/>
      <c r="DS1712" s="370"/>
      <c r="DT1712" s="370"/>
      <c r="DU1712" s="370"/>
      <c r="DV1712" s="370"/>
      <c r="DW1712" s="370"/>
      <c r="DX1712" s="370"/>
      <c r="DY1712" s="370"/>
      <c r="DZ1712" s="370"/>
      <c r="EA1712" s="370"/>
      <c r="EB1712" s="370"/>
      <c r="EC1712" s="370"/>
      <c r="ED1712" s="370"/>
      <c r="EE1712" s="370"/>
      <c r="EF1712" s="370"/>
      <c r="EG1712" s="370"/>
      <c r="EH1712" s="370"/>
      <c r="EI1712" s="370"/>
      <c r="EJ1712" s="370"/>
      <c r="EK1712" s="370"/>
      <c r="EL1712" s="370"/>
      <c r="EM1712" s="370"/>
      <c r="EN1712" s="370"/>
      <c r="EO1712" s="370"/>
      <c r="EP1712" s="370"/>
      <c r="EQ1712" s="370"/>
      <c r="ER1712" s="370"/>
      <c r="ES1712" s="370"/>
      <c r="ET1712" s="370"/>
      <c r="GU1712" s="360">
        <v>400</v>
      </c>
    </row>
    <row r="1713" spans="1:212" s="78" customFormat="1" ht="21.75" customHeight="1">
      <c r="A1713" s="339" t="s">
        <v>57</v>
      </c>
      <c r="B1713" s="16" t="s">
        <v>313</v>
      </c>
      <c r="C1713" s="16" t="s">
        <v>419</v>
      </c>
      <c r="D1713" s="268" t="s">
        <v>434</v>
      </c>
      <c r="E1713" s="274"/>
      <c r="F1713" s="274"/>
      <c r="G1713" s="794" t="s">
        <v>471</v>
      </c>
      <c r="H1713" s="361">
        <v>600</v>
      </c>
      <c r="I1713" s="504">
        <f t="shared" si="161"/>
        <v>600</v>
      </c>
      <c r="J1713" s="274"/>
      <c r="K1713" s="370"/>
      <c r="L1713" s="784">
        <v>45267</v>
      </c>
      <c r="M1713" s="784">
        <v>44941</v>
      </c>
      <c r="N1713" s="274" t="s">
        <v>45</v>
      </c>
      <c r="O1713" s="370"/>
      <c r="P1713" s="370"/>
      <c r="Q1713" s="370"/>
      <c r="R1713" s="370"/>
      <c r="S1713" s="370"/>
      <c r="T1713" s="370"/>
      <c r="U1713" s="370"/>
      <c r="V1713" s="370"/>
      <c r="W1713" s="370"/>
      <c r="X1713" s="370"/>
      <c r="Y1713" s="370"/>
      <c r="Z1713" s="370"/>
      <c r="AA1713" s="370"/>
      <c r="AB1713" s="370"/>
      <c r="AC1713" s="370"/>
      <c r="AD1713" s="370"/>
      <c r="AE1713" s="370"/>
      <c r="AF1713" s="370"/>
      <c r="AG1713" s="370"/>
      <c r="AH1713" s="370"/>
      <c r="AI1713" s="370"/>
      <c r="AJ1713" s="370"/>
      <c r="AK1713" s="370"/>
      <c r="AL1713" s="370"/>
      <c r="AM1713" s="370"/>
      <c r="AN1713" s="370"/>
      <c r="AO1713" s="370"/>
      <c r="AP1713" s="370"/>
      <c r="AQ1713" s="370"/>
      <c r="AR1713" s="370"/>
      <c r="AS1713" s="370"/>
      <c r="AT1713" s="370"/>
      <c r="AU1713" s="370"/>
      <c r="AV1713" s="370"/>
      <c r="AW1713" s="370"/>
      <c r="AX1713" s="370"/>
      <c r="AY1713" s="370"/>
      <c r="AZ1713" s="370"/>
      <c r="BA1713" s="370"/>
      <c r="BB1713" s="370"/>
      <c r="BC1713" s="370"/>
      <c r="BD1713" s="370"/>
      <c r="BE1713" s="370"/>
      <c r="BF1713" s="370"/>
      <c r="BG1713" s="370"/>
      <c r="BH1713" s="370"/>
      <c r="BI1713" s="370"/>
      <c r="BJ1713" s="370"/>
      <c r="BK1713" s="370"/>
      <c r="BL1713" s="370"/>
      <c r="BM1713" s="370"/>
      <c r="BN1713" s="370"/>
      <c r="BO1713" s="370"/>
      <c r="BP1713" s="370"/>
      <c r="BQ1713" s="370"/>
      <c r="BR1713" s="370"/>
      <c r="BS1713" s="370"/>
      <c r="BT1713" s="370"/>
      <c r="BU1713" s="370"/>
      <c r="BV1713" s="370"/>
      <c r="BW1713" s="370"/>
      <c r="BX1713" s="370"/>
      <c r="BY1713" s="370"/>
      <c r="BZ1713" s="370"/>
      <c r="CA1713" s="370"/>
      <c r="CB1713" s="370"/>
      <c r="CC1713" s="370"/>
      <c r="CD1713" s="370"/>
      <c r="CE1713" s="370"/>
      <c r="CF1713" s="370"/>
      <c r="CG1713" s="370"/>
      <c r="CH1713" s="370"/>
      <c r="CI1713" s="370"/>
      <c r="CJ1713" s="370"/>
      <c r="CK1713" s="370"/>
      <c r="CL1713" s="370"/>
      <c r="CM1713" s="370"/>
      <c r="CN1713" s="370"/>
      <c r="CO1713" s="370"/>
      <c r="CP1713" s="370"/>
      <c r="CQ1713" s="370"/>
      <c r="CR1713" s="370"/>
      <c r="CS1713" s="370"/>
      <c r="CT1713" s="370"/>
      <c r="CU1713" s="370"/>
      <c r="CV1713" s="370"/>
      <c r="CW1713" s="370"/>
      <c r="CX1713" s="370"/>
      <c r="CY1713" s="370"/>
      <c r="CZ1713" s="370"/>
      <c r="DA1713" s="370"/>
      <c r="DB1713" s="370"/>
      <c r="DC1713" s="370"/>
      <c r="DD1713" s="370"/>
      <c r="DE1713" s="370"/>
      <c r="DF1713" s="370"/>
      <c r="DG1713" s="370"/>
      <c r="DH1713" s="370"/>
      <c r="DI1713" s="370"/>
      <c r="DJ1713" s="370"/>
      <c r="DK1713" s="370"/>
      <c r="DL1713" s="370"/>
      <c r="DM1713" s="370"/>
      <c r="DN1713" s="370"/>
      <c r="DO1713" s="370"/>
      <c r="DP1713" s="370"/>
      <c r="DQ1713" s="370"/>
      <c r="DR1713" s="370"/>
      <c r="DS1713" s="370"/>
      <c r="DT1713" s="370"/>
      <c r="DU1713" s="370"/>
      <c r="DV1713" s="370"/>
      <c r="DW1713" s="370"/>
      <c r="DX1713" s="370"/>
      <c r="DY1713" s="370"/>
      <c r="DZ1713" s="370"/>
      <c r="EA1713" s="370"/>
      <c r="EB1713" s="370"/>
      <c r="EC1713" s="370"/>
      <c r="ED1713" s="370"/>
      <c r="EE1713" s="370"/>
      <c r="EF1713" s="370"/>
      <c r="EG1713" s="370"/>
      <c r="EH1713" s="370"/>
      <c r="EI1713" s="370"/>
      <c r="EJ1713" s="370"/>
      <c r="EK1713" s="370"/>
      <c r="EL1713" s="370"/>
      <c r="EM1713" s="370"/>
      <c r="EN1713" s="370"/>
      <c r="EO1713" s="370"/>
      <c r="EP1713" s="370"/>
      <c r="EQ1713" s="370"/>
      <c r="ER1713" s="370"/>
      <c r="ES1713" s="370"/>
      <c r="ET1713" s="370"/>
      <c r="GU1713" s="361">
        <v>600</v>
      </c>
    </row>
    <row r="1714" spans="1:212" s="78" customFormat="1" ht="21.75" customHeight="1">
      <c r="A1714" s="339" t="s">
        <v>57</v>
      </c>
      <c r="B1714" s="16" t="s">
        <v>318</v>
      </c>
      <c r="C1714" s="16" t="s">
        <v>420</v>
      </c>
      <c r="D1714" s="268" t="s">
        <v>434</v>
      </c>
      <c r="E1714" s="274"/>
      <c r="F1714" s="274"/>
      <c r="G1714" s="794" t="s">
        <v>471</v>
      </c>
      <c r="H1714" s="361">
        <v>400</v>
      </c>
      <c r="I1714" s="504">
        <f t="shared" si="161"/>
        <v>400</v>
      </c>
      <c r="J1714" s="274"/>
      <c r="K1714" s="370"/>
      <c r="L1714" s="784">
        <v>45267</v>
      </c>
      <c r="M1714" s="784">
        <v>44941</v>
      </c>
      <c r="N1714" s="274" t="s">
        <v>45</v>
      </c>
      <c r="O1714" s="370"/>
      <c r="P1714" s="370"/>
      <c r="Q1714" s="370"/>
      <c r="R1714" s="370"/>
      <c r="S1714" s="370"/>
      <c r="T1714" s="370"/>
      <c r="U1714" s="370"/>
      <c r="V1714" s="370"/>
      <c r="W1714" s="370"/>
      <c r="X1714" s="370"/>
      <c r="Y1714" s="370"/>
      <c r="Z1714" s="370"/>
      <c r="AA1714" s="370"/>
      <c r="AB1714" s="370"/>
      <c r="AC1714" s="370"/>
      <c r="AD1714" s="370"/>
      <c r="AE1714" s="370"/>
      <c r="AF1714" s="370"/>
      <c r="AG1714" s="370"/>
      <c r="AH1714" s="370"/>
      <c r="AI1714" s="370"/>
      <c r="AJ1714" s="370"/>
      <c r="AK1714" s="370"/>
      <c r="AL1714" s="370"/>
      <c r="AM1714" s="370"/>
      <c r="AN1714" s="370"/>
      <c r="AO1714" s="370"/>
      <c r="AP1714" s="370"/>
      <c r="AQ1714" s="370"/>
      <c r="AR1714" s="370"/>
      <c r="AS1714" s="370"/>
      <c r="AT1714" s="370"/>
      <c r="AU1714" s="370"/>
      <c r="AV1714" s="370"/>
      <c r="AW1714" s="370"/>
      <c r="AX1714" s="370"/>
      <c r="AY1714" s="370"/>
      <c r="AZ1714" s="370"/>
      <c r="BA1714" s="370"/>
      <c r="BB1714" s="370"/>
      <c r="BC1714" s="370"/>
      <c r="BD1714" s="370"/>
      <c r="BE1714" s="370"/>
      <c r="BF1714" s="370"/>
      <c r="BG1714" s="370"/>
      <c r="BH1714" s="370"/>
      <c r="BI1714" s="370"/>
      <c r="BJ1714" s="370"/>
      <c r="BK1714" s="370"/>
      <c r="BL1714" s="370"/>
      <c r="BM1714" s="370"/>
      <c r="BN1714" s="370"/>
      <c r="BO1714" s="370"/>
      <c r="BP1714" s="370"/>
      <c r="BQ1714" s="370"/>
      <c r="BR1714" s="370"/>
      <c r="BS1714" s="370"/>
      <c r="BT1714" s="370"/>
      <c r="BU1714" s="370"/>
      <c r="BV1714" s="370"/>
      <c r="BW1714" s="370"/>
      <c r="BX1714" s="370"/>
      <c r="BY1714" s="370"/>
      <c r="BZ1714" s="370"/>
      <c r="CA1714" s="370"/>
      <c r="CB1714" s="370"/>
      <c r="CC1714" s="370"/>
      <c r="CD1714" s="370"/>
      <c r="CE1714" s="370"/>
      <c r="CF1714" s="370"/>
      <c r="CG1714" s="370"/>
      <c r="CH1714" s="370"/>
      <c r="CI1714" s="370"/>
      <c r="CJ1714" s="370"/>
      <c r="CK1714" s="370"/>
      <c r="CL1714" s="370"/>
      <c r="CM1714" s="370"/>
      <c r="CN1714" s="370"/>
      <c r="CO1714" s="370"/>
      <c r="CP1714" s="370"/>
      <c r="CQ1714" s="370"/>
      <c r="CR1714" s="370"/>
      <c r="CS1714" s="370"/>
      <c r="CT1714" s="370"/>
      <c r="CU1714" s="370"/>
      <c r="CV1714" s="370"/>
      <c r="CW1714" s="370"/>
      <c r="CX1714" s="370"/>
      <c r="CY1714" s="370"/>
      <c r="CZ1714" s="370"/>
      <c r="DA1714" s="370"/>
      <c r="DB1714" s="370"/>
      <c r="DC1714" s="370"/>
      <c r="DD1714" s="370"/>
      <c r="DE1714" s="370"/>
      <c r="DF1714" s="370"/>
      <c r="DG1714" s="370"/>
      <c r="DH1714" s="370"/>
      <c r="DI1714" s="370"/>
      <c r="DJ1714" s="370"/>
      <c r="DK1714" s="370"/>
      <c r="DL1714" s="370"/>
      <c r="DM1714" s="370"/>
      <c r="DN1714" s="370"/>
      <c r="DO1714" s="370"/>
      <c r="DP1714" s="370"/>
      <c r="DQ1714" s="370"/>
      <c r="DR1714" s="370"/>
      <c r="DS1714" s="370"/>
      <c r="DT1714" s="370"/>
      <c r="DU1714" s="370"/>
      <c r="DV1714" s="370"/>
      <c r="DW1714" s="370"/>
      <c r="DX1714" s="370"/>
      <c r="DY1714" s="370"/>
      <c r="DZ1714" s="370"/>
      <c r="EA1714" s="370"/>
      <c r="EB1714" s="370"/>
      <c r="EC1714" s="370"/>
      <c r="ED1714" s="370"/>
      <c r="EE1714" s="370"/>
      <c r="EF1714" s="370"/>
      <c r="EG1714" s="370"/>
      <c r="EH1714" s="370"/>
      <c r="EI1714" s="370"/>
      <c r="EJ1714" s="370"/>
      <c r="EK1714" s="370"/>
      <c r="EL1714" s="370"/>
      <c r="EM1714" s="370"/>
      <c r="EN1714" s="370"/>
      <c r="EO1714" s="370"/>
      <c r="EP1714" s="370"/>
      <c r="EQ1714" s="370"/>
      <c r="ER1714" s="370"/>
      <c r="ES1714" s="370"/>
      <c r="ET1714" s="370"/>
      <c r="GU1714" s="361">
        <v>400</v>
      </c>
    </row>
    <row r="1715" spans="1:212" s="78" customFormat="1" ht="21.75" customHeight="1">
      <c r="A1715" s="339" t="s">
        <v>57</v>
      </c>
      <c r="B1715" s="16" t="s">
        <v>320</v>
      </c>
      <c r="C1715" s="16" t="s">
        <v>421</v>
      </c>
      <c r="D1715" s="268" t="s">
        <v>434</v>
      </c>
      <c r="E1715" s="274"/>
      <c r="F1715" s="274"/>
      <c r="G1715" s="794" t="s">
        <v>471</v>
      </c>
      <c r="H1715" s="361">
        <v>300</v>
      </c>
      <c r="I1715" s="504">
        <f t="shared" si="161"/>
        <v>300</v>
      </c>
      <c r="J1715" s="274"/>
      <c r="K1715" s="370"/>
      <c r="L1715" s="784">
        <v>45267</v>
      </c>
      <c r="M1715" s="784">
        <v>44941</v>
      </c>
      <c r="N1715" s="274" t="s">
        <v>45</v>
      </c>
      <c r="O1715" s="370"/>
      <c r="P1715" s="370"/>
      <c r="Q1715" s="370"/>
      <c r="R1715" s="370"/>
      <c r="S1715" s="370"/>
      <c r="T1715" s="370"/>
      <c r="U1715" s="370"/>
      <c r="V1715" s="370"/>
      <c r="W1715" s="370"/>
      <c r="X1715" s="370"/>
      <c r="Y1715" s="370"/>
      <c r="Z1715" s="370"/>
      <c r="AA1715" s="370"/>
      <c r="AB1715" s="370"/>
      <c r="AC1715" s="370"/>
      <c r="AD1715" s="370"/>
      <c r="AE1715" s="370"/>
      <c r="AF1715" s="370"/>
      <c r="AG1715" s="370"/>
      <c r="AH1715" s="370"/>
      <c r="AI1715" s="370"/>
      <c r="AJ1715" s="370"/>
      <c r="AK1715" s="370"/>
      <c r="AL1715" s="370"/>
      <c r="AM1715" s="370"/>
      <c r="AN1715" s="370"/>
      <c r="AO1715" s="370"/>
      <c r="AP1715" s="370"/>
      <c r="AQ1715" s="370"/>
      <c r="AR1715" s="370"/>
      <c r="AS1715" s="370"/>
      <c r="AT1715" s="370"/>
      <c r="AU1715" s="370"/>
      <c r="AV1715" s="370"/>
      <c r="AW1715" s="370"/>
      <c r="AX1715" s="370"/>
      <c r="AY1715" s="370"/>
      <c r="AZ1715" s="370"/>
      <c r="BA1715" s="370"/>
      <c r="BB1715" s="370"/>
      <c r="BC1715" s="370"/>
      <c r="BD1715" s="370"/>
      <c r="BE1715" s="370"/>
      <c r="BF1715" s="370"/>
      <c r="BG1715" s="370"/>
      <c r="BH1715" s="370"/>
      <c r="BI1715" s="370"/>
      <c r="BJ1715" s="370"/>
      <c r="BK1715" s="370"/>
      <c r="BL1715" s="370"/>
      <c r="BM1715" s="370"/>
      <c r="BN1715" s="370"/>
      <c r="BO1715" s="370"/>
      <c r="BP1715" s="370"/>
      <c r="BQ1715" s="370"/>
      <c r="BR1715" s="370"/>
      <c r="BS1715" s="370"/>
      <c r="BT1715" s="370"/>
      <c r="BU1715" s="370"/>
      <c r="BV1715" s="370"/>
      <c r="BW1715" s="370"/>
      <c r="BX1715" s="370"/>
      <c r="BY1715" s="370"/>
      <c r="BZ1715" s="370"/>
      <c r="CA1715" s="370"/>
      <c r="CB1715" s="370"/>
      <c r="CC1715" s="370"/>
      <c r="CD1715" s="370"/>
      <c r="CE1715" s="370"/>
      <c r="CF1715" s="370"/>
      <c r="CG1715" s="370"/>
      <c r="CH1715" s="370"/>
      <c r="CI1715" s="370"/>
      <c r="CJ1715" s="370"/>
      <c r="CK1715" s="370"/>
      <c r="CL1715" s="370"/>
      <c r="CM1715" s="370"/>
      <c r="CN1715" s="370"/>
      <c r="CO1715" s="370"/>
      <c r="CP1715" s="370"/>
      <c r="CQ1715" s="370"/>
      <c r="CR1715" s="370"/>
      <c r="CS1715" s="370"/>
      <c r="CT1715" s="370"/>
      <c r="CU1715" s="370"/>
      <c r="CV1715" s="370"/>
      <c r="CW1715" s="370"/>
      <c r="CX1715" s="370"/>
      <c r="CY1715" s="370"/>
      <c r="CZ1715" s="370"/>
      <c r="DA1715" s="370"/>
      <c r="DB1715" s="370"/>
      <c r="DC1715" s="370"/>
      <c r="DD1715" s="370"/>
      <c r="DE1715" s="370"/>
      <c r="DF1715" s="370"/>
      <c r="DG1715" s="370"/>
      <c r="DH1715" s="370"/>
      <c r="DI1715" s="370"/>
      <c r="DJ1715" s="370"/>
      <c r="DK1715" s="370"/>
      <c r="DL1715" s="370"/>
      <c r="DM1715" s="370"/>
      <c r="DN1715" s="370"/>
      <c r="DO1715" s="370"/>
      <c r="DP1715" s="370"/>
      <c r="DQ1715" s="370"/>
      <c r="DR1715" s="370"/>
      <c r="DS1715" s="370"/>
      <c r="DT1715" s="370"/>
      <c r="DU1715" s="370"/>
      <c r="DV1715" s="370"/>
      <c r="DW1715" s="370"/>
      <c r="DX1715" s="370"/>
      <c r="DY1715" s="370"/>
      <c r="DZ1715" s="370"/>
      <c r="EA1715" s="370"/>
      <c r="EB1715" s="370"/>
      <c r="EC1715" s="370"/>
      <c r="ED1715" s="370"/>
      <c r="EE1715" s="370"/>
      <c r="EF1715" s="370"/>
      <c r="EG1715" s="370"/>
      <c r="EH1715" s="370"/>
      <c r="EI1715" s="370"/>
      <c r="EJ1715" s="370"/>
      <c r="EK1715" s="370"/>
      <c r="EL1715" s="370"/>
      <c r="EM1715" s="370"/>
      <c r="EN1715" s="370"/>
      <c r="EO1715" s="370"/>
      <c r="EP1715" s="370"/>
      <c r="EQ1715" s="370"/>
      <c r="ER1715" s="370"/>
      <c r="ES1715" s="370"/>
      <c r="ET1715" s="370"/>
      <c r="GU1715" s="361"/>
      <c r="HD1715" s="78">
        <v>300</v>
      </c>
    </row>
    <row r="1716" spans="1:212" s="78" customFormat="1" ht="21.75" customHeight="1">
      <c r="A1716" s="339" t="s">
        <v>57</v>
      </c>
      <c r="B1716" s="16" t="s">
        <v>58</v>
      </c>
      <c r="C1716" s="16" t="s">
        <v>422</v>
      </c>
      <c r="D1716" s="268" t="s">
        <v>434</v>
      </c>
      <c r="E1716" s="274"/>
      <c r="F1716" s="274"/>
      <c r="G1716" s="794" t="s">
        <v>471</v>
      </c>
      <c r="H1716" s="361">
        <v>1400</v>
      </c>
      <c r="I1716" s="504">
        <f t="shared" si="161"/>
        <v>1400</v>
      </c>
      <c r="J1716" s="274"/>
      <c r="K1716" s="370"/>
      <c r="L1716" s="784">
        <v>45267</v>
      </c>
      <c r="M1716" s="784">
        <v>44941</v>
      </c>
      <c r="N1716" s="274" t="s">
        <v>45</v>
      </c>
      <c r="O1716" s="370"/>
      <c r="P1716" s="370"/>
      <c r="Q1716" s="370"/>
      <c r="R1716" s="370"/>
      <c r="S1716" s="370"/>
      <c r="T1716" s="370"/>
      <c r="U1716" s="370"/>
      <c r="V1716" s="370"/>
      <c r="W1716" s="370"/>
      <c r="X1716" s="370"/>
      <c r="Y1716" s="370"/>
      <c r="Z1716" s="370"/>
      <c r="AA1716" s="370"/>
      <c r="AB1716" s="370"/>
      <c r="AC1716" s="370"/>
      <c r="AD1716" s="370"/>
      <c r="AE1716" s="370"/>
      <c r="AF1716" s="370"/>
      <c r="AG1716" s="370"/>
      <c r="AH1716" s="370"/>
      <c r="AI1716" s="370"/>
      <c r="AJ1716" s="370"/>
      <c r="AK1716" s="370"/>
      <c r="AL1716" s="370"/>
      <c r="AM1716" s="370"/>
      <c r="AN1716" s="370"/>
      <c r="AO1716" s="370"/>
      <c r="AP1716" s="370"/>
      <c r="AQ1716" s="370"/>
      <c r="AR1716" s="370"/>
      <c r="AS1716" s="370"/>
      <c r="AT1716" s="370"/>
      <c r="AU1716" s="370"/>
      <c r="AV1716" s="370"/>
      <c r="AW1716" s="370"/>
      <c r="AX1716" s="370"/>
      <c r="AY1716" s="370"/>
      <c r="AZ1716" s="370"/>
      <c r="BA1716" s="370"/>
      <c r="BB1716" s="370"/>
      <c r="BC1716" s="370"/>
      <c r="BD1716" s="370"/>
      <c r="BE1716" s="370"/>
      <c r="BF1716" s="370"/>
      <c r="BG1716" s="370"/>
      <c r="BH1716" s="370"/>
      <c r="BI1716" s="370"/>
      <c r="BJ1716" s="370"/>
      <c r="BK1716" s="370"/>
      <c r="BL1716" s="370"/>
      <c r="BM1716" s="370"/>
      <c r="BN1716" s="370"/>
      <c r="BO1716" s="370"/>
      <c r="BP1716" s="370"/>
      <c r="BQ1716" s="370"/>
      <c r="BR1716" s="370"/>
      <c r="BS1716" s="370"/>
      <c r="BT1716" s="370"/>
      <c r="BU1716" s="370"/>
      <c r="BV1716" s="370"/>
      <c r="BW1716" s="370"/>
      <c r="BX1716" s="370"/>
      <c r="BY1716" s="370"/>
      <c r="BZ1716" s="370"/>
      <c r="CA1716" s="370"/>
      <c r="CB1716" s="370"/>
      <c r="CC1716" s="370"/>
      <c r="CD1716" s="370"/>
      <c r="CE1716" s="370"/>
      <c r="CF1716" s="370"/>
      <c r="CG1716" s="370"/>
      <c r="CH1716" s="370"/>
      <c r="CI1716" s="370"/>
      <c r="CJ1716" s="370"/>
      <c r="CK1716" s="370"/>
      <c r="CL1716" s="370"/>
      <c r="CM1716" s="370"/>
      <c r="CN1716" s="370"/>
      <c r="CO1716" s="370"/>
      <c r="CP1716" s="370"/>
      <c r="CQ1716" s="370"/>
      <c r="CR1716" s="370"/>
      <c r="CS1716" s="370"/>
      <c r="CT1716" s="370"/>
      <c r="CU1716" s="370"/>
      <c r="CV1716" s="370"/>
      <c r="CW1716" s="370"/>
      <c r="CX1716" s="370"/>
      <c r="CY1716" s="370"/>
      <c r="CZ1716" s="370"/>
      <c r="DA1716" s="370"/>
      <c r="DB1716" s="370"/>
      <c r="DC1716" s="370"/>
      <c r="DD1716" s="370"/>
      <c r="DE1716" s="370"/>
      <c r="DF1716" s="370"/>
      <c r="DG1716" s="370"/>
      <c r="DH1716" s="370"/>
      <c r="DI1716" s="370"/>
      <c r="DJ1716" s="370"/>
      <c r="DK1716" s="370"/>
      <c r="DL1716" s="370"/>
      <c r="DM1716" s="370"/>
      <c r="DN1716" s="370"/>
      <c r="DO1716" s="370"/>
      <c r="DP1716" s="370"/>
      <c r="DQ1716" s="370"/>
      <c r="DR1716" s="370"/>
      <c r="DS1716" s="370"/>
      <c r="DT1716" s="370"/>
      <c r="DU1716" s="370"/>
      <c r="DV1716" s="370"/>
      <c r="DW1716" s="370"/>
      <c r="DX1716" s="370"/>
      <c r="DY1716" s="370"/>
      <c r="DZ1716" s="370"/>
      <c r="EA1716" s="370"/>
      <c r="EB1716" s="370"/>
      <c r="EC1716" s="370"/>
      <c r="ED1716" s="370"/>
      <c r="EE1716" s="370"/>
      <c r="EF1716" s="370"/>
      <c r="EG1716" s="370"/>
      <c r="EH1716" s="370"/>
      <c r="EI1716" s="370"/>
      <c r="EJ1716" s="370"/>
      <c r="EK1716" s="370"/>
      <c r="EL1716" s="370"/>
      <c r="EM1716" s="370"/>
      <c r="EN1716" s="370"/>
      <c r="EO1716" s="370"/>
      <c r="EP1716" s="370"/>
      <c r="EQ1716" s="370"/>
      <c r="ER1716" s="370"/>
      <c r="ES1716" s="370"/>
      <c r="ET1716" s="370"/>
      <c r="GU1716" s="361">
        <v>1400</v>
      </c>
    </row>
    <row r="1717" spans="1:212" s="78" customFormat="1" ht="21.75" customHeight="1">
      <c r="A1717" s="339" t="s">
        <v>57</v>
      </c>
      <c r="B1717" s="16" t="s">
        <v>340</v>
      </c>
      <c r="C1717" s="16" t="s">
        <v>423</v>
      </c>
      <c r="D1717" s="268" t="s">
        <v>434</v>
      </c>
      <c r="E1717" s="274"/>
      <c r="F1717" s="274"/>
      <c r="G1717" s="794" t="s">
        <v>471</v>
      </c>
      <c r="H1717" s="361">
        <v>1200</v>
      </c>
      <c r="I1717" s="504">
        <f t="shared" si="161"/>
        <v>1200</v>
      </c>
      <c r="J1717" s="274"/>
      <c r="K1717" s="370"/>
      <c r="L1717" s="784">
        <v>45267</v>
      </c>
      <c r="M1717" s="784">
        <v>44941</v>
      </c>
      <c r="N1717" s="274" t="s">
        <v>45</v>
      </c>
      <c r="O1717" s="370"/>
      <c r="P1717" s="370"/>
      <c r="Q1717" s="370"/>
      <c r="R1717" s="370"/>
      <c r="S1717" s="370"/>
      <c r="T1717" s="370"/>
      <c r="U1717" s="370"/>
      <c r="V1717" s="370"/>
      <c r="W1717" s="370"/>
      <c r="X1717" s="370"/>
      <c r="Y1717" s="370"/>
      <c r="Z1717" s="370"/>
      <c r="AA1717" s="370"/>
      <c r="AB1717" s="370"/>
      <c r="AC1717" s="370"/>
      <c r="AD1717" s="370"/>
      <c r="AE1717" s="370"/>
      <c r="AF1717" s="370"/>
      <c r="AG1717" s="370"/>
      <c r="AH1717" s="370"/>
      <c r="AI1717" s="370"/>
      <c r="AJ1717" s="370"/>
      <c r="AK1717" s="370"/>
      <c r="AL1717" s="370"/>
      <c r="AM1717" s="370"/>
      <c r="AN1717" s="370"/>
      <c r="AO1717" s="370"/>
      <c r="AP1717" s="370"/>
      <c r="AQ1717" s="370"/>
      <c r="AR1717" s="370"/>
      <c r="AS1717" s="370"/>
      <c r="AT1717" s="370"/>
      <c r="AU1717" s="370"/>
      <c r="AV1717" s="370"/>
      <c r="AW1717" s="370"/>
      <c r="AX1717" s="370"/>
      <c r="AY1717" s="370"/>
      <c r="AZ1717" s="370"/>
      <c r="BA1717" s="370"/>
      <c r="BB1717" s="370"/>
      <c r="BC1717" s="370"/>
      <c r="BD1717" s="370"/>
      <c r="BE1717" s="370"/>
      <c r="BF1717" s="370"/>
      <c r="BG1717" s="370"/>
      <c r="BH1717" s="370"/>
      <c r="BI1717" s="370"/>
      <c r="BJ1717" s="370"/>
      <c r="BK1717" s="370"/>
      <c r="BL1717" s="370"/>
      <c r="BM1717" s="370"/>
      <c r="BN1717" s="370"/>
      <c r="BO1717" s="370"/>
      <c r="BP1717" s="370"/>
      <c r="BQ1717" s="370"/>
      <c r="BR1717" s="370"/>
      <c r="BS1717" s="370"/>
      <c r="BT1717" s="370"/>
      <c r="BU1717" s="370"/>
      <c r="BV1717" s="370"/>
      <c r="BW1717" s="370"/>
      <c r="BX1717" s="370"/>
      <c r="BY1717" s="370"/>
      <c r="BZ1717" s="370"/>
      <c r="CA1717" s="370"/>
      <c r="CB1717" s="370"/>
      <c r="CC1717" s="370"/>
      <c r="CD1717" s="370"/>
      <c r="CE1717" s="370"/>
      <c r="CF1717" s="370"/>
      <c r="CG1717" s="370"/>
      <c r="CH1717" s="370"/>
      <c r="CI1717" s="370"/>
      <c r="CJ1717" s="370"/>
      <c r="CK1717" s="370"/>
      <c r="CL1717" s="370"/>
      <c r="CM1717" s="370"/>
      <c r="CN1717" s="370"/>
      <c r="CO1717" s="370"/>
      <c r="CP1717" s="370"/>
      <c r="CQ1717" s="370"/>
      <c r="CR1717" s="370"/>
      <c r="CS1717" s="370"/>
      <c r="CT1717" s="370"/>
      <c r="CU1717" s="370"/>
      <c r="CV1717" s="370"/>
      <c r="CW1717" s="370"/>
      <c r="CX1717" s="370"/>
      <c r="CY1717" s="370"/>
      <c r="CZ1717" s="370"/>
      <c r="DA1717" s="370"/>
      <c r="DB1717" s="370"/>
      <c r="DC1717" s="370"/>
      <c r="DD1717" s="370"/>
      <c r="DE1717" s="370"/>
      <c r="DF1717" s="370"/>
      <c r="DG1717" s="370"/>
      <c r="DH1717" s="370"/>
      <c r="DI1717" s="370"/>
      <c r="DJ1717" s="370"/>
      <c r="DK1717" s="370"/>
      <c r="DL1717" s="370"/>
      <c r="DM1717" s="370"/>
      <c r="DN1717" s="370"/>
      <c r="DO1717" s="370"/>
      <c r="DP1717" s="370"/>
      <c r="DQ1717" s="370"/>
      <c r="DR1717" s="370"/>
      <c r="DS1717" s="370"/>
      <c r="DT1717" s="370"/>
      <c r="DU1717" s="370"/>
      <c r="DV1717" s="370"/>
      <c r="DW1717" s="370"/>
      <c r="DX1717" s="370"/>
      <c r="DY1717" s="370"/>
      <c r="DZ1717" s="370"/>
      <c r="EA1717" s="370"/>
      <c r="EB1717" s="370"/>
      <c r="EC1717" s="370"/>
      <c r="ED1717" s="370"/>
      <c r="EE1717" s="370"/>
      <c r="EF1717" s="370"/>
      <c r="EG1717" s="370"/>
      <c r="EH1717" s="370"/>
      <c r="EI1717" s="370"/>
      <c r="EJ1717" s="370"/>
      <c r="EK1717" s="370"/>
      <c r="EL1717" s="370"/>
      <c r="EM1717" s="370"/>
      <c r="EN1717" s="370"/>
      <c r="EO1717" s="370"/>
      <c r="EP1717" s="370"/>
      <c r="EQ1717" s="370"/>
      <c r="ER1717" s="370"/>
      <c r="ES1717" s="370"/>
      <c r="ET1717" s="370"/>
      <c r="GU1717" s="361">
        <v>1200</v>
      </c>
    </row>
    <row r="1718" spans="1:212" s="78" customFormat="1" ht="21.75" customHeight="1">
      <c r="A1718" s="339" t="s">
        <v>57</v>
      </c>
      <c r="B1718" s="700" t="s">
        <v>381</v>
      </c>
      <c r="C1718" s="16" t="s">
        <v>430</v>
      </c>
      <c r="D1718" s="268" t="s">
        <v>434</v>
      </c>
      <c r="E1718" s="274"/>
      <c r="F1718" s="274"/>
      <c r="G1718" s="794" t="s">
        <v>471</v>
      </c>
      <c r="H1718" s="361">
        <v>200</v>
      </c>
      <c r="I1718" s="504">
        <f t="shared" si="161"/>
        <v>200</v>
      </c>
      <c r="J1718" s="274"/>
      <c r="K1718" s="370"/>
      <c r="L1718" s="784">
        <v>45267</v>
      </c>
      <c r="M1718" s="784">
        <v>44941</v>
      </c>
      <c r="N1718" s="274" t="s">
        <v>45</v>
      </c>
      <c r="O1718" s="370"/>
      <c r="P1718" s="370"/>
      <c r="Q1718" s="370"/>
      <c r="R1718" s="370"/>
      <c r="S1718" s="370"/>
      <c r="T1718" s="370"/>
      <c r="U1718" s="370"/>
      <c r="V1718" s="370"/>
      <c r="W1718" s="370"/>
      <c r="X1718" s="370"/>
      <c r="Y1718" s="370"/>
      <c r="Z1718" s="370"/>
      <c r="AA1718" s="370"/>
      <c r="AB1718" s="370"/>
      <c r="AC1718" s="370"/>
      <c r="AD1718" s="370"/>
      <c r="AE1718" s="370"/>
      <c r="AF1718" s="370"/>
      <c r="AG1718" s="370"/>
      <c r="AH1718" s="370"/>
      <c r="AI1718" s="370"/>
      <c r="AJ1718" s="370"/>
      <c r="AK1718" s="370"/>
      <c r="AL1718" s="370"/>
      <c r="AM1718" s="370"/>
      <c r="AN1718" s="370"/>
      <c r="AO1718" s="370"/>
      <c r="AP1718" s="370"/>
      <c r="AQ1718" s="370"/>
      <c r="AR1718" s="370"/>
      <c r="AS1718" s="370"/>
      <c r="AT1718" s="370"/>
      <c r="AU1718" s="370"/>
      <c r="AV1718" s="370"/>
      <c r="AW1718" s="370"/>
      <c r="AX1718" s="370"/>
      <c r="AY1718" s="370"/>
      <c r="AZ1718" s="370"/>
      <c r="BA1718" s="370"/>
      <c r="BB1718" s="370"/>
      <c r="BC1718" s="370"/>
      <c r="BD1718" s="370"/>
      <c r="BE1718" s="370"/>
      <c r="BF1718" s="370"/>
      <c r="BG1718" s="370"/>
      <c r="BH1718" s="370"/>
      <c r="BI1718" s="370"/>
      <c r="BJ1718" s="370"/>
      <c r="BK1718" s="370"/>
      <c r="BL1718" s="370"/>
      <c r="BM1718" s="370"/>
      <c r="BN1718" s="370"/>
      <c r="BO1718" s="370"/>
      <c r="BP1718" s="370"/>
      <c r="BQ1718" s="370"/>
      <c r="BR1718" s="370"/>
      <c r="BS1718" s="370"/>
      <c r="BT1718" s="370"/>
      <c r="BU1718" s="370"/>
      <c r="BV1718" s="370"/>
      <c r="BW1718" s="370"/>
      <c r="BX1718" s="370"/>
      <c r="BY1718" s="370"/>
      <c r="BZ1718" s="370"/>
      <c r="CA1718" s="370"/>
      <c r="CB1718" s="370"/>
      <c r="CC1718" s="370"/>
      <c r="CD1718" s="370"/>
      <c r="CE1718" s="370"/>
      <c r="CF1718" s="370"/>
      <c r="CG1718" s="370"/>
      <c r="CH1718" s="370"/>
      <c r="CI1718" s="370"/>
      <c r="CJ1718" s="370"/>
      <c r="CK1718" s="370"/>
      <c r="CL1718" s="370"/>
      <c r="CM1718" s="370"/>
      <c r="CN1718" s="370"/>
      <c r="CO1718" s="370"/>
      <c r="CP1718" s="370"/>
      <c r="CQ1718" s="370"/>
      <c r="CR1718" s="370"/>
      <c r="CS1718" s="370"/>
      <c r="CT1718" s="370"/>
      <c r="CU1718" s="370"/>
      <c r="CV1718" s="370"/>
      <c r="CW1718" s="370"/>
      <c r="CX1718" s="370"/>
      <c r="CY1718" s="370"/>
      <c r="CZ1718" s="370"/>
      <c r="DA1718" s="370"/>
      <c r="DB1718" s="370"/>
      <c r="DC1718" s="370"/>
      <c r="DD1718" s="370"/>
      <c r="DE1718" s="370"/>
      <c r="DF1718" s="370"/>
      <c r="DG1718" s="370"/>
      <c r="DH1718" s="370"/>
      <c r="DI1718" s="370"/>
      <c r="DJ1718" s="370"/>
      <c r="DK1718" s="370"/>
      <c r="DL1718" s="370"/>
      <c r="DM1718" s="370"/>
      <c r="DN1718" s="370"/>
      <c r="DO1718" s="370"/>
      <c r="DP1718" s="370"/>
      <c r="DQ1718" s="370"/>
      <c r="DR1718" s="370"/>
      <c r="DS1718" s="370"/>
      <c r="DT1718" s="370"/>
      <c r="DU1718" s="370"/>
      <c r="DV1718" s="370"/>
      <c r="DW1718" s="370"/>
      <c r="DX1718" s="370"/>
      <c r="DY1718" s="370"/>
      <c r="DZ1718" s="370"/>
      <c r="EA1718" s="370"/>
      <c r="EB1718" s="370"/>
      <c r="EC1718" s="370"/>
      <c r="ED1718" s="370"/>
      <c r="EE1718" s="370"/>
      <c r="EF1718" s="370"/>
      <c r="EG1718" s="370"/>
      <c r="EH1718" s="370"/>
      <c r="EI1718" s="370"/>
      <c r="EJ1718" s="370"/>
      <c r="EK1718" s="370"/>
      <c r="EL1718" s="370"/>
      <c r="EM1718" s="370"/>
      <c r="EN1718" s="370"/>
      <c r="EO1718" s="370"/>
      <c r="EP1718" s="370"/>
      <c r="EQ1718" s="370"/>
      <c r="ER1718" s="370"/>
      <c r="ES1718" s="370"/>
      <c r="ET1718" s="370"/>
      <c r="GU1718" s="361">
        <v>200</v>
      </c>
    </row>
    <row r="1719" spans="1:212" s="78" customFormat="1" ht="21.75" customHeight="1">
      <c r="A1719" s="339" t="s">
        <v>57</v>
      </c>
      <c r="B1719" s="700" t="s">
        <v>383</v>
      </c>
      <c r="C1719" s="16" t="s">
        <v>431</v>
      </c>
      <c r="D1719" s="268" t="s">
        <v>434</v>
      </c>
      <c r="E1719" s="274"/>
      <c r="F1719" s="274"/>
      <c r="G1719" s="794" t="s">
        <v>471</v>
      </c>
      <c r="H1719" s="361">
        <v>100</v>
      </c>
      <c r="I1719" s="504">
        <f t="shared" si="161"/>
        <v>100</v>
      </c>
      <c r="J1719" s="274"/>
      <c r="K1719" s="370"/>
      <c r="L1719" s="784">
        <v>45267</v>
      </c>
      <c r="M1719" s="784">
        <v>44941</v>
      </c>
      <c r="N1719" s="274" t="s">
        <v>45</v>
      </c>
      <c r="O1719" s="370"/>
      <c r="P1719" s="370"/>
      <c r="Q1719" s="370"/>
      <c r="R1719" s="370"/>
      <c r="S1719" s="370"/>
      <c r="T1719" s="370"/>
      <c r="U1719" s="370"/>
      <c r="V1719" s="370"/>
      <c r="W1719" s="370"/>
      <c r="X1719" s="370"/>
      <c r="Y1719" s="370"/>
      <c r="Z1719" s="370"/>
      <c r="AA1719" s="370"/>
      <c r="AB1719" s="370"/>
      <c r="AC1719" s="370"/>
      <c r="AD1719" s="370"/>
      <c r="AE1719" s="370"/>
      <c r="AF1719" s="370"/>
      <c r="AG1719" s="370"/>
      <c r="AH1719" s="370"/>
      <c r="AI1719" s="370"/>
      <c r="AJ1719" s="370"/>
      <c r="AK1719" s="370"/>
      <c r="AL1719" s="370"/>
      <c r="AM1719" s="370"/>
      <c r="AN1719" s="370"/>
      <c r="AO1719" s="370"/>
      <c r="AP1719" s="370"/>
      <c r="AQ1719" s="370"/>
      <c r="AR1719" s="370"/>
      <c r="AS1719" s="370"/>
      <c r="AT1719" s="370"/>
      <c r="AU1719" s="370"/>
      <c r="AV1719" s="370"/>
      <c r="AW1719" s="370"/>
      <c r="AX1719" s="370"/>
      <c r="AY1719" s="370"/>
      <c r="AZ1719" s="370"/>
      <c r="BA1719" s="370"/>
      <c r="BB1719" s="370"/>
      <c r="BC1719" s="370"/>
      <c r="BD1719" s="370"/>
      <c r="BE1719" s="370"/>
      <c r="BF1719" s="370"/>
      <c r="BG1719" s="370"/>
      <c r="BH1719" s="370"/>
      <c r="BI1719" s="370"/>
      <c r="BJ1719" s="370"/>
      <c r="BK1719" s="370"/>
      <c r="BL1719" s="370"/>
      <c r="BM1719" s="370"/>
      <c r="BN1719" s="370"/>
      <c r="BO1719" s="370"/>
      <c r="BP1719" s="370"/>
      <c r="BQ1719" s="370"/>
      <c r="BR1719" s="370"/>
      <c r="BS1719" s="370"/>
      <c r="BT1719" s="370"/>
      <c r="BU1719" s="370"/>
      <c r="BV1719" s="370"/>
      <c r="BW1719" s="370"/>
      <c r="BX1719" s="370"/>
      <c r="BY1719" s="370"/>
      <c r="BZ1719" s="370"/>
      <c r="CA1719" s="370"/>
      <c r="CB1719" s="370"/>
      <c r="CC1719" s="370"/>
      <c r="CD1719" s="370"/>
      <c r="CE1719" s="370"/>
      <c r="CF1719" s="370"/>
      <c r="CG1719" s="370"/>
      <c r="CH1719" s="370"/>
      <c r="CI1719" s="370"/>
      <c r="CJ1719" s="370"/>
      <c r="CK1719" s="370"/>
      <c r="CL1719" s="370"/>
      <c r="CM1719" s="370"/>
      <c r="CN1719" s="370"/>
      <c r="CO1719" s="370"/>
      <c r="CP1719" s="370"/>
      <c r="CQ1719" s="370"/>
      <c r="CR1719" s="370"/>
      <c r="CS1719" s="370"/>
      <c r="CT1719" s="370"/>
      <c r="CU1719" s="370"/>
      <c r="CV1719" s="370"/>
      <c r="CW1719" s="370"/>
      <c r="CX1719" s="370"/>
      <c r="CY1719" s="370"/>
      <c r="CZ1719" s="370"/>
      <c r="DA1719" s="370"/>
      <c r="DB1719" s="370"/>
      <c r="DC1719" s="370"/>
      <c r="DD1719" s="370"/>
      <c r="DE1719" s="370"/>
      <c r="DF1719" s="370"/>
      <c r="DG1719" s="370"/>
      <c r="DH1719" s="370"/>
      <c r="DI1719" s="370"/>
      <c r="DJ1719" s="370"/>
      <c r="DK1719" s="370"/>
      <c r="DL1719" s="370"/>
      <c r="DM1719" s="370"/>
      <c r="DN1719" s="370"/>
      <c r="DO1719" s="370"/>
      <c r="DP1719" s="370"/>
      <c r="DQ1719" s="370"/>
      <c r="DR1719" s="370"/>
      <c r="DS1719" s="370"/>
      <c r="DT1719" s="370"/>
      <c r="DU1719" s="370"/>
      <c r="DV1719" s="370"/>
      <c r="DW1719" s="370"/>
      <c r="DX1719" s="370"/>
      <c r="DY1719" s="370"/>
      <c r="DZ1719" s="370"/>
      <c r="EA1719" s="370"/>
      <c r="EB1719" s="370"/>
      <c r="EC1719" s="370"/>
      <c r="ED1719" s="370"/>
      <c r="EE1719" s="370"/>
      <c r="EF1719" s="370"/>
      <c r="EG1719" s="370"/>
      <c r="EH1719" s="370"/>
      <c r="EI1719" s="370"/>
      <c r="EJ1719" s="370"/>
      <c r="EK1719" s="370"/>
      <c r="EL1719" s="370"/>
      <c r="EM1719" s="370"/>
      <c r="EN1719" s="370"/>
      <c r="EO1719" s="370"/>
      <c r="EP1719" s="370"/>
      <c r="EQ1719" s="370"/>
      <c r="ER1719" s="370"/>
      <c r="ES1719" s="370"/>
      <c r="ET1719" s="370"/>
      <c r="GU1719" s="361">
        <v>100</v>
      </c>
    </row>
    <row r="1720" spans="1:212" s="78" customFormat="1" ht="21.75" customHeight="1">
      <c r="A1720" s="339" t="s">
        <v>57</v>
      </c>
      <c r="B1720" s="700" t="s">
        <v>384</v>
      </c>
      <c r="C1720" s="16" t="s">
        <v>424</v>
      </c>
      <c r="D1720" s="268" t="s">
        <v>434</v>
      </c>
      <c r="E1720" s="274"/>
      <c r="F1720" s="274"/>
      <c r="G1720" s="794" t="s">
        <v>471</v>
      </c>
      <c r="H1720" s="361">
        <v>200</v>
      </c>
      <c r="I1720" s="504">
        <f t="shared" si="161"/>
        <v>200</v>
      </c>
      <c r="J1720" s="274"/>
      <c r="K1720" s="370"/>
      <c r="L1720" s="784">
        <v>45267</v>
      </c>
      <c r="M1720" s="784">
        <v>44941</v>
      </c>
      <c r="N1720" s="274" t="s">
        <v>45</v>
      </c>
      <c r="O1720" s="370"/>
      <c r="P1720" s="370"/>
      <c r="Q1720" s="370"/>
      <c r="R1720" s="370"/>
      <c r="S1720" s="370"/>
      <c r="T1720" s="370"/>
      <c r="U1720" s="370"/>
      <c r="V1720" s="370"/>
      <c r="W1720" s="370"/>
      <c r="X1720" s="370"/>
      <c r="Y1720" s="370"/>
      <c r="Z1720" s="370"/>
      <c r="AA1720" s="370"/>
      <c r="AB1720" s="370"/>
      <c r="AC1720" s="370"/>
      <c r="AD1720" s="370"/>
      <c r="AE1720" s="370"/>
      <c r="AF1720" s="370"/>
      <c r="AG1720" s="370"/>
      <c r="AH1720" s="370"/>
      <c r="AI1720" s="370"/>
      <c r="AJ1720" s="370"/>
      <c r="AK1720" s="370"/>
      <c r="AL1720" s="370"/>
      <c r="AM1720" s="370"/>
      <c r="AN1720" s="370"/>
      <c r="AO1720" s="370"/>
      <c r="AP1720" s="370"/>
      <c r="AQ1720" s="370"/>
      <c r="AR1720" s="370"/>
      <c r="AS1720" s="370"/>
      <c r="AT1720" s="370"/>
      <c r="AU1720" s="370"/>
      <c r="AV1720" s="370"/>
      <c r="AW1720" s="370"/>
      <c r="AX1720" s="370"/>
      <c r="AY1720" s="370"/>
      <c r="AZ1720" s="370"/>
      <c r="BA1720" s="370"/>
      <c r="BB1720" s="370"/>
      <c r="BC1720" s="370"/>
      <c r="BD1720" s="370"/>
      <c r="BE1720" s="370"/>
      <c r="BF1720" s="370"/>
      <c r="BG1720" s="370"/>
      <c r="BH1720" s="370"/>
      <c r="BI1720" s="370"/>
      <c r="BJ1720" s="370"/>
      <c r="BK1720" s="370"/>
      <c r="BL1720" s="370"/>
      <c r="BM1720" s="370"/>
      <c r="BN1720" s="370"/>
      <c r="BO1720" s="370"/>
      <c r="BP1720" s="370"/>
      <c r="BQ1720" s="370"/>
      <c r="BR1720" s="370"/>
      <c r="BS1720" s="370"/>
      <c r="BT1720" s="370"/>
      <c r="BU1720" s="370"/>
      <c r="BV1720" s="370"/>
      <c r="BW1720" s="370"/>
      <c r="BX1720" s="370"/>
      <c r="BY1720" s="370"/>
      <c r="BZ1720" s="370"/>
      <c r="CA1720" s="370"/>
      <c r="CB1720" s="370"/>
      <c r="CC1720" s="370"/>
      <c r="CD1720" s="370"/>
      <c r="CE1720" s="370"/>
      <c r="CF1720" s="370"/>
      <c r="CG1720" s="370"/>
      <c r="CH1720" s="370"/>
      <c r="CI1720" s="370"/>
      <c r="CJ1720" s="370"/>
      <c r="CK1720" s="370"/>
      <c r="CL1720" s="370"/>
      <c r="CM1720" s="370"/>
      <c r="CN1720" s="370"/>
      <c r="CO1720" s="370"/>
      <c r="CP1720" s="370"/>
      <c r="CQ1720" s="370"/>
      <c r="CR1720" s="370"/>
      <c r="CS1720" s="370"/>
      <c r="CT1720" s="370"/>
      <c r="CU1720" s="370"/>
      <c r="CV1720" s="370"/>
      <c r="CW1720" s="370"/>
      <c r="CX1720" s="370"/>
      <c r="CY1720" s="370"/>
      <c r="CZ1720" s="370"/>
      <c r="DA1720" s="370"/>
      <c r="DB1720" s="370"/>
      <c r="DC1720" s="370"/>
      <c r="DD1720" s="370"/>
      <c r="DE1720" s="370"/>
      <c r="DF1720" s="370"/>
      <c r="DG1720" s="370"/>
      <c r="DH1720" s="370"/>
      <c r="DI1720" s="370"/>
      <c r="DJ1720" s="370"/>
      <c r="DK1720" s="370"/>
      <c r="DL1720" s="370"/>
      <c r="DM1720" s="370"/>
      <c r="DN1720" s="370"/>
      <c r="DO1720" s="370"/>
      <c r="DP1720" s="370"/>
      <c r="DQ1720" s="370"/>
      <c r="DR1720" s="370"/>
      <c r="DS1720" s="370"/>
      <c r="DT1720" s="370"/>
      <c r="DU1720" s="370"/>
      <c r="DV1720" s="370"/>
      <c r="DW1720" s="370"/>
      <c r="DX1720" s="370"/>
      <c r="DY1720" s="370"/>
      <c r="DZ1720" s="370"/>
      <c r="EA1720" s="370"/>
      <c r="EB1720" s="370"/>
      <c r="EC1720" s="370"/>
      <c r="ED1720" s="370"/>
      <c r="EE1720" s="370"/>
      <c r="EF1720" s="370"/>
      <c r="EG1720" s="370"/>
      <c r="EH1720" s="370"/>
      <c r="EI1720" s="370"/>
      <c r="EJ1720" s="370"/>
      <c r="EK1720" s="370"/>
      <c r="EL1720" s="370"/>
      <c r="EM1720" s="370"/>
      <c r="EN1720" s="370"/>
      <c r="EO1720" s="370"/>
      <c r="EP1720" s="370"/>
      <c r="EQ1720" s="370"/>
      <c r="ER1720" s="370"/>
      <c r="ES1720" s="370"/>
      <c r="ET1720" s="370"/>
      <c r="GU1720" s="361">
        <v>200</v>
      </c>
    </row>
    <row r="1721" spans="1:212" s="78" customFormat="1" ht="21.75" customHeight="1">
      <c r="A1721" s="339" t="s">
        <v>57</v>
      </c>
      <c r="B1721" s="16" t="s">
        <v>344</v>
      </c>
      <c r="C1721" s="16" t="s">
        <v>432</v>
      </c>
      <c r="D1721" s="268" t="s">
        <v>434</v>
      </c>
      <c r="E1721" s="274"/>
      <c r="F1721" s="274"/>
      <c r="G1721" s="794" t="s">
        <v>471</v>
      </c>
      <c r="H1721" s="361"/>
      <c r="I1721" s="504">
        <f t="shared" si="161"/>
        <v>0</v>
      </c>
      <c r="J1721" s="274"/>
      <c r="K1721" s="370"/>
      <c r="L1721" s="784">
        <v>45267</v>
      </c>
      <c r="M1721" s="784">
        <v>44941</v>
      </c>
      <c r="N1721" s="274" t="s">
        <v>45</v>
      </c>
      <c r="O1721" s="370"/>
      <c r="P1721" s="370"/>
      <c r="Q1721" s="370"/>
      <c r="R1721" s="370"/>
      <c r="S1721" s="370"/>
      <c r="T1721" s="370"/>
      <c r="U1721" s="370"/>
      <c r="V1721" s="370"/>
      <c r="W1721" s="370"/>
      <c r="X1721" s="370"/>
      <c r="Y1721" s="370"/>
      <c r="Z1721" s="370"/>
      <c r="AA1721" s="370"/>
      <c r="AB1721" s="370"/>
      <c r="AC1721" s="370"/>
      <c r="AD1721" s="370"/>
      <c r="AE1721" s="370"/>
      <c r="AF1721" s="370"/>
      <c r="AG1721" s="370"/>
      <c r="AH1721" s="370"/>
      <c r="AI1721" s="370"/>
      <c r="AJ1721" s="370"/>
      <c r="AK1721" s="370"/>
      <c r="AL1721" s="370"/>
      <c r="AM1721" s="370"/>
      <c r="AN1721" s="370"/>
      <c r="AO1721" s="370"/>
      <c r="AP1721" s="370"/>
      <c r="AQ1721" s="370"/>
      <c r="AR1721" s="370"/>
      <c r="AS1721" s="370"/>
      <c r="AT1721" s="370"/>
      <c r="AU1721" s="370"/>
      <c r="AV1721" s="370"/>
      <c r="AW1721" s="370"/>
      <c r="AX1721" s="370"/>
      <c r="AY1721" s="370"/>
      <c r="AZ1721" s="370"/>
      <c r="BA1721" s="370"/>
      <c r="BB1721" s="370"/>
      <c r="BC1721" s="370"/>
      <c r="BD1721" s="370"/>
      <c r="BE1721" s="370"/>
      <c r="BF1721" s="370"/>
      <c r="BG1721" s="370"/>
      <c r="BH1721" s="370"/>
      <c r="BI1721" s="370"/>
      <c r="BJ1721" s="370"/>
      <c r="BK1721" s="370"/>
      <c r="BL1721" s="370"/>
      <c r="BM1721" s="370"/>
      <c r="BN1721" s="370"/>
      <c r="BO1721" s="370"/>
      <c r="BP1721" s="370"/>
      <c r="BQ1721" s="370"/>
      <c r="BR1721" s="370"/>
      <c r="BS1721" s="370"/>
      <c r="BT1721" s="370"/>
      <c r="BU1721" s="370"/>
      <c r="BV1721" s="370"/>
      <c r="BW1721" s="370"/>
      <c r="BX1721" s="370"/>
      <c r="BY1721" s="370"/>
      <c r="BZ1721" s="370"/>
      <c r="CA1721" s="370"/>
      <c r="CB1721" s="370"/>
      <c r="CC1721" s="370"/>
      <c r="CD1721" s="370"/>
      <c r="CE1721" s="370"/>
      <c r="CF1721" s="370"/>
      <c r="CG1721" s="370"/>
      <c r="CH1721" s="370"/>
      <c r="CI1721" s="370"/>
      <c r="CJ1721" s="370"/>
      <c r="CK1721" s="370"/>
      <c r="CL1721" s="370"/>
      <c r="CM1721" s="370"/>
      <c r="CN1721" s="370"/>
      <c r="CO1721" s="370"/>
      <c r="CP1721" s="370"/>
      <c r="CQ1721" s="370"/>
      <c r="CR1721" s="370"/>
      <c r="CS1721" s="370"/>
      <c r="CT1721" s="370"/>
      <c r="CU1721" s="370"/>
      <c r="CV1721" s="370"/>
      <c r="CW1721" s="370"/>
      <c r="CX1721" s="370"/>
      <c r="CY1721" s="370"/>
      <c r="CZ1721" s="370"/>
      <c r="DA1721" s="370"/>
      <c r="DB1721" s="370"/>
      <c r="DC1721" s="370"/>
      <c r="DD1721" s="370"/>
      <c r="DE1721" s="370"/>
      <c r="DF1721" s="370"/>
      <c r="DG1721" s="370"/>
      <c r="DH1721" s="370"/>
      <c r="DI1721" s="370"/>
      <c r="DJ1721" s="370"/>
      <c r="DK1721" s="370"/>
      <c r="DL1721" s="370"/>
      <c r="DM1721" s="370"/>
      <c r="DN1721" s="370"/>
      <c r="DO1721" s="370"/>
      <c r="DP1721" s="370"/>
      <c r="DQ1721" s="370"/>
      <c r="DR1721" s="370"/>
      <c r="DS1721" s="370"/>
      <c r="DT1721" s="370"/>
      <c r="DU1721" s="370"/>
      <c r="DV1721" s="370"/>
      <c r="DW1721" s="370"/>
      <c r="DX1721" s="370"/>
      <c r="DY1721" s="370"/>
      <c r="DZ1721" s="370"/>
      <c r="EA1721" s="370"/>
      <c r="EB1721" s="370"/>
      <c r="EC1721" s="370"/>
      <c r="ED1721" s="370"/>
      <c r="EE1721" s="370"/>
      <c r="EF1721" s="370"/>
      <c r="EG1721" s="370"/>
      <c r="EH1721" s="370"/>
      <c r="EI1721" s="370"/>
      <c r="EJ1721" s="370"/>
      <c r="EK1721" s="370"/>
      <c r="EL1721" s="370"/>
      <c r="EM1721" s="370"/>
      <c r="EN1721" s="370"/>
      <c r="EO1721" s="370"/>
      <c r="EP1721" s="370"/>
      <c r="EQ1721" s="370"/>
      <c r="ER1721" s="370"/>
      <c r="ES1721" s="370"/>
      <c r="ET1721" s="370"/>
      <c r="GU1721" s="361"/>
    </row>
    <row r="1722" spans="1:212" s="78" customFormat="1" ht="21.75" customHeight="1">
      <c r="A1722" s="339" t="s">
        <v>57</v>
      </c>
      <c r="B1722" s="16" t="s">
        <v>353</v>
      </c>
      <c r="C1722" s="16" t="s">
        <v>433</v>
      </c>
      <c r="D1722" s="268" t="s">
        <v>434</v>
      </c>
      <c r="E1722" s="274"/>
      <c r="F1722" s="274"/>
      <c r="G1722" s="794" t="s">
        <v>471</v>
      </c>
      <c r="H1722" s="361"/>
      <c r="I1722" s="504">
        <f t="shared" si="161"/>
        <v>0</v>
      </c>
      <c r="J1722" s="274"/>
      <c r="K1722" s="370"/>
      <c r="L1722" s="784">
        <v>45267</v>
      </c>
      <c r="M1722" s="784">
        <v>44941</v>
      </c>
      <c r="N1722" s="274" t="s">
        <v>45</v>
      </c>
      <c r="O1722" s="370"/>
      <c r="P1722" s="370"/>
      <c r="Q1722" s="370"/>
      <c r="R1722" s="370"/>
      <c r="S1722" s="370"/>
      <c r="T1722" s="370"/>
      <c r="U1722" s="370"/>
      <c r="V1722" s="370"/>
      <c r="W1722" s="370"/>
      <c r="X1722" s="370"/>
      <c r="Y1722" s="370"/>
      <c r="Z1722" s="370"/>
      <c r="AA1722" s="370"/>
      <c r="AB1722" s="370"/>
      <c r="AC1722" s="370"/>
      <c r="AD1722" s="370"/>
      <c r="AE1722" s="370"/>
      <c r="AF1722" s="370"/>
      <c r="AG1722" s="370"/>
      <c r="AH1722" s="370"/>
      <c r="AI1722" s="370"/>
      <c r="AJ1722" s="370"/>
      <c r="AK1722" s="370"/>
      <c r="AL1722" s="370"/>
      <c r="AM1722" s="370"/>
      <c r="AN1722" s="370"/>
      <c r="AO1722" s="370"/>
      <c r="AP1722" s="370"/>
      <c r="AQ1722" s="370"/>
      <c r="AR1722" s="370"/>
      <c r="AS1722" s="370"/>
      <c r="AT1722" s="370"/>
      <c r="AU1722" s="370"/>
      <c r="AV1722" s="370"/>
      <c r="AW1722" s="370"/>
      <c r="AX1722" s="370"/>
      <c r="AY1722" s="370"/>
      <c r="AZ1722" s="370"/>
      <c r="BA1722" s="370"/>
      <c r="BB1722" s="370"/>
      <c r="BC1722" s="370"/>
      <c r="BD1722" s="370"/>
      <c r="BE1722" s="370"/>
      <c r="BF1722" s="370"/>
      <c r="BG1722" s="370"/>
      <c r="BH1722" s="370"/>
      <c r="BI1722" s="370"/>
      <c r="BJ1722" s="370"/>
      <c r="BK1722" s="370"/>
      <c r="BL1722" s="370"/>
      <c r="BM1722" s="370"/>
      <c r="BN1722" s="370"/>
      <c r="BO1722" s="370"/>
      <c r="BP1722" s="370"/>
      <c r="BQ1722" s="370"/>
      <c r="BR1722" s="370"/>
      <c r="BS1722" s="370"/>
      <c r="BT1722" s="370"/>
      <c r="BU1722" s="370"/>
      <c r="BV1722" s="370"/>
      <c r="BW1722" s="370"/>
      <c r="BX1722" s="370"/>
      <c r="BY1722" s="370"/>
      <c r="BZ1722" s="370"/>
      <c r="CA1722" s="370"/>
      <c r="CB1722" s="370"/>
      <c r="CC1722" s="370"/>
      <c r="CD1722" s="370"/>
      <c r="CE1722" s="370"/>
      <c r="CF1722" s="370"/>
      <c r="CG1722" s="370"/>
      <c r="CH1722" s="370"/>
      <c r="CI1722" s="370"/>
      <c r="CJ1722" s="370"/>
      <c r="CK1722" s="370"/>
      <c r="CL1722" s="370"/>
      <c r="CM1722" s="370"/>
      <c r="CN1722" s="370"/>
      <c r="CO1722" s="370"/>
      <c r="CP1722" s="370"/>
      <c r="CQ1722" s="370"/>
      <c r="CR1722" s="370"/>
      <c r="CS1722" s="370"/>
      <c r="CT1722" s="370"/>
      <c r="CU1722" s="370"/>
      <c r="CV1722" s="370"/>
      <c r="CW1722" s="370"/>
      <c r="CX1722" s="370"/>
      <c r="CY1722" s="370"/>
      <c r="CZ1722" s="370"/>
      <c r="DA1722" s="370"/>
      <c r="DB1722" s="370"/>
      <c r="DC1722" s="370"/>
      <c r="DD1722" s="370"/>
      <c r="DE1722" s="370"/>
      <c r="DF1722" s="370"/>
      <c r="DG1722" s="370"/>
      <c r="DH1722" s="370"/>
      <c r="DI1722" s="370"/>
      <c r="DJ1722" s="370"/>
      <c r="DK1722" s="370"/>
      <c r="DL1722" s="370"/>
      <c r="DM1722" s="370"/>
      <c r="DN1722" s="370"/>
      <c r="DO1722" s="370"/>
      <c r="DP1722" s="370"/>
      <c r="DQ1722" s="370"/>
      <c r="DR1722" s="370"/>
      <c r="DS1722" s="370"/>
      <c r="DT1722" s="370"/>
      <c r="DU1722" s="370"/>
      <c r="DV1722" s="370"/>
      <c r="DW1722" s="370"/>
      <c r="DX1722" s="370"/>
      <c r="DY1722" s="370"/>
      <c r="DZ1722" s="370"/>
      <c r="EA1722" s="370"/>
      <c r="EB1722" s="370"/>
      <c r="EC1722" s="370"/>
      <c r="ED1722" s="370"/>
      <c r="EE1722" s="370"/>
      <c r="EF1722" s="370"/>
      <c r="EG1722" s="370"/>
      <c r="EH1722" s="370"/>
      <c r="EI1722" s="370"/>
      <c r="EJ1722" s="370"/>
      <c r="EK1722" s="370"/>
      <c r="EL1722" s="370"/>
      <c r="EM1722" s="370"/>
      <c r="EN1722" s="370"/>
      <c r="EO1722" s="370"/>
      <c r="EP1722" s="370"/>
      <c r="EQ1722" s="370"/>
      <c r="ER1722" s="370"/>
      <c r="ES1722" s="370"/>
      <c r="ET1722" s="370"/>
      <c r="GU1722" s="361"/>
    </row>
    <row r="1723" spans="1:212" s="78" customFormat="1" ht="21.75" customHeight="1">
      <c r="A1723" s="339" t="s">
        <v>57</v>
      </c>
      <c r="B1723" s="700" t="s">
        <v>393</v>
      </c>
      <c r="C1723" s="16" t="s">
        <v>425</v>
      </c>
      <c r="D1723" s="268" t="s">
        <v>434</v>
      </c>
      <c r="E1723" s="274"/>
      <c r="F1723" s="274"/>
      <c r="G1723" s="794" t="s">
        <v>471</v>
      </c>
      <c r="H1723" s="361">
        <v>100</v>
      </c>
      <c r="I1723" s="504">
        <f t="shared" si="161"/>
        <v>100</v>
      </c>
      <c r="J1723" s="274"/>
      <c r="K1723" s="370"/>
      <c r="L1723" s="784">
        <v>45267</v>
      </c>
      <c r="M1723" s="784">
        <v>44941</v>
      </c>
      <c r="N1723" s="274" t="s">
        <v>45</v>
      </c>
      <c r="O1723" s="370"/>
      <c r="P1723" s="370"/>
      <c r="Q1723" s="370"/>
      <c r="R1723" s="370"/>
      <c r="S1723" s="370"/>
      <c r="T1723" s="370"/>
      <c r="U1723" s="370"/>
      <c r="V1723" s="370"/>
      <c r="W1723" s="370"/>
      <c r="X1723" s="370"/>
      <c r="Y1723" s="370"/>
      <c r="Z1723" s="370"/>
      <c r="AA1723" s="370"/>
      <c r="AB1723" s="370"/>
      <c r="AC1723" s="370"/>
      <c r="AD1723" s="370"/>
      <c r="AE1723" s="370"/>
      <c r="AF1723" s="370"/>
      <c r="AG1723" s="370"/>
      <c r="AH1723" s="370"/>
      <c r="AI1723" s="370"/>
      <c r="AJ1723" s="370"/>
      <c r="AK1723" s="370"/>
      <c r="AL1723" s="370"/>
      <c r="AM1723" s="370"/>
      <c r="AN1723" s="370"/>
      <c r="AO1723" s="370"/>
      <c r="AP1723" s="370"/>
      <c r="AQ1723" s="370"/>
      <c r="AR1723" s="370"/>
      <c r="AS1723" s="370"/>
      <c r="AT1723" s="370"/>
      <c r="AU1723" s="370"/>
      <c r="AV1723" s="370"/>
      <c r="AW1723" s="370"/>
      <c r="AX1723" s="370"/>
      <c r="AY1723" s="370"/>
      <c r="AZ1723" s="370"/>
      <c r="BA1723" s="370"/>
      <c r="BB1723" s="370"/>
      <c r="BC1723" s="370"/>
      <c r="BD1723" s="370"/>
      <c r="BE1723" s="370"/>
      <c r="BF1723" s="370"/>
      <c r="BG1723" s="370"/>
      <c r="BH1723" s="370"/>
      <c r="BI1723" s="370"/>
      <c r="BJ1723" s="370"/>
      <c r="BK1723" s="370"/>
      <c r="BL1723" s="370"/>
      <c r="BM1723" s="370"/>
      <c r="BN1723" s="370"/>
      <c r="BO1723" s="370"/>
      <c r="BP1723" s="370"/>
      <c r="BQ1723" s="370"/>
      <c r="BR1723" s="370"/>
      <c r="BS1723" s="370"/>
      <c r="BT1723" s="370"/>
      <c r="BU1723" s="370"/>
      <c r="BV1723" s="370"/>
      <c r="BW1723" s="370"/>
      <c r="BX1723" s="370"/>
      <c r="BY1723" s="370"/>
      <c r="BZ1723" s="370"/>
      <c r="CA1723" s="370"/>
      <c r="CB1723" s="370"/>
      <c r="CC1723" s="370"/>
      <c r="CD1723" s="370"/>
      <c r="CE1723" s="370"/>
      <c r="CF1723" s="370"/>
      <c r="CG1723" s="370"/>
      <c r="CH1723" s="370"/>
      <c r="CI1723" s="370"/>
      <c r="CJ1723" s="370"/>
      <c r="CK1723" s="370"/>
      <c r="CL1723" s="370"/>
      <c r="CM1723" s="370"/>
      <c r="CN1723" s="370"/>
      <c r="CO1723" s="370"/>
      <c r="CP1723" s="370"/>
      <c r="CQ1723" s="370"/>
      <c r="CR1723" s="370"/>
      <c r="CS1723" s="370"/>
      <c r="CT1723" s="370"/>
      <c r="CU1723" s="370"/>
      <c r="CV1723" s="370"/>
      <c r="CW1723" s="370"/>
      <c r="CX1723" s="370"/>
      <c r="CY1723" s="370"/>
      <c r="CZ1723" s="370"/>
      <c r="DA1723" s="370"/>
      <c r="DB1723" s="370"/>
      <c r="DC1723" s="370"/>
      <c r="DD1723" s="370"/>
      <c r="DE1723" s="370"/>
      <c r="DF1723" s="370"/>
      <c r="DG1723" s="370"/>
      <c r="DH1723" s="370"/>
      <c r="DI1723" s="370"/>
      <c r="DJ1723" s="370"/>
      <c r="DK1723" s="370"/>
      <c r="DL1723" s="370"/>
      <c r="DM1723" s="370"/>
      <c r="DN1723" s="370"/>
      <c r="DO1723" s="370"/>
      <c r="DP1723" s="370"/>
      <c r="DQ1723" s="370"/>
      <c r="DR1723" s="370"/>
      <c r="DS1723" s="370"/>
      <c r="DT1723" s="370"/>
      <c r="DU1723" s="370"/>
      <c r="DV1723" s="370"/>
      <c r="DW1723" s="370"/>
      <c r="DX1723" s="370"/>
      <c r="DY1723" s="370"/>
      <c r="DZ1723" s="370"/>
      <c r="EA1723" s="370"/>
      <c r="EB1723" s="370"/>
      <c r="EC1723" s="370"/>
      <c r="ED1723" s="370"/>
      <c r="EE1723" s="370"/>
      <c r="EF1723" s="370"/>
      <c r="EG1723" s="370"/>
      <c r="EH1723" s="370"/>
      <c r="EI1723" s="370"/>
      <c r="EJ1723" s="370"/>
      <c r="EK1723" s="370"/>
      <c r="EL1723" s="370"/>
      <c r="EM1723" s="370"/>
      <c r="EN1723" s="370"/>
      <c r="EO1723" s="370"/>
      <c r="EP1723" s="370"/>
      <c r="EQ1723" s="370"/>
      <c r="ER1723" s="370"/>
      <c r="ES1723" s="370"/>
      <c r="ET1723" s="370"/>
      <c r="GU1723" s="361">
        <v>100</v>
      </c>
    </row>
    <row r="1724" spans="1:212" s="78" customFormat="1" ht="21.75" customHeight="1">
      <c r="A1724" s="339" t="s">
        <v>57</v>
      </c>
      <c r="B1724" s="16" t="s">
        <v>345</v>
      </c>
      <c r="C1724" s="16" t="s">
        <v>426</v>
      </c>
      <c r="D1724" s="268" t="s">
        <v>434</v>
      </c>
      <c r="E1724" s="274"/>
      <c r="F1724" s="274"/>
      <c r="G1724" s="794" t="s">
        <v>471</v>
      </c>
      <c r="H1724" s="361">
        <v>400</v>
      </c>
      <c r="I1724" s="504">
        <f t="shared" si="161"/>
        <v>400</v>
      </c>
      <c r="J1724" s="274"/>
      <c r="K1724" s="370"/>
      <c r="L1724" s="784">
        <v>45267</v>
      </c>
      <c r="M1724" s="784">
        <v>44941</v>
      </c>
      <c r="N1724" s="274" t="s">
        <v>45</v>
      </c>
      <c r="O1724" s="370"/>
      <c r="P1724" s="370"/>
      <c r="Q1724" s="370"/>
      <c r="R1724" s="370"/>
      <c r="S1724" s="370"/>
      <c r="T1724" s="370"/>
      <c r="U1724" s="370"/>
      <c r="V1724" s="370"/>
      <c r="W1724" s="370"/>
      <c r="X1724" s="370"/>
      <c r="Y1724" s="370"/>
      <c r="Z1724" s="370"/>
      <c r="AA1724" s="370"/>
      <c r="AB1724" s="370"/>
      <c r="AC1724" s="370"/>
      <c r="AD1724" s="370"/>
      <c r="AE1724" s="370"/>
      <c r="AF1724" s="370"/>
      <c r="AG1724" s="370"/>
      <c r="AH1724" s="370"/>
      <c r="AI1724" s="370"/>
      <c r="AJ1724" s="370"/>
      <c r="AK1724" s="370"/>
      <c r="AL1724" s="370"/>
      <c r="AM1724" s="370"/>
      <c r="AN1724" s="370"/>
      <c r="AO1724" s="370"/>
      <c r="AP1724" s="370"/>
      <c r="AQ1724" s="370"/>
      <c r="AR1724" s="370"/>
      <c r="AS1724" s="370"/>
      <c r="AT1724" s="370"/>
      <c r="AU1724" s="370"/>
      <c r="AV1724" s="370"/>
      <c r="AW1724" s="370"/>
      <c r="AX1724" s="370"/>
      <c r="AY1724" s="370"/>
      <c r="AZ1724" s="370"/>
      <c r="BA1724" s="370"/>
      <c r="BB1724" s="370"/>
      <c r="BC1724" s="370"/>
      <c r="BD1724" s="370"/>
      <c r="BE1724" s="370"/>
      <c r="BF1724" s="370"/>
      <c r="BG1724" s="370"/>
      <c r="BH1724" s="370"/>
      <c r="BI1724" s="370"/>
      <c r="BJ1724" s="370"/>
      <c r="BK1724" s="370"/>
      <c r="BL1724" s="370"/>
      <c r="BM1724" s="370"/>
      <c r="BN1724" s="370"/>
      <c r="BO1724" s="370"/>
      <c r="BP1724" s="370"/>
      <c r="BQ1724" s="370"/>
      <c r="BR1724" s="370"/>
      <c r="BS1724" s="370"/>
      <c r="BT1724" s="370"/>
      <c r="BU1724" s="370"/>
      <c r="BV1724" s="370"/>
      <c r="BW1724" s="370"/>
      <c r="BX1724" s="370"/>
      <c r="BY1724" s="370"/>
      <c r="BZ1724" s="370"/>
      <c r="CA1724" s="370"/>
      <c r="CB1724" s="370"/>
      <c r="CC1724" s="370"/>
      <c r="CD1724" s="370"/>
      <c r="CE1724" s="370"/>
      <c r="CF1724" s="370"/>
      <c r="CG1724" s="370"/>
      <c r="CH1724" s="370"/>
      <c r="CI1724" s="370"/>
      <c r="CJ1724" s="370"/>
      <c r="CK1724" s="370"/>
      <c r="CL1724" s="370"/>
      <c r="CM1724" s="370"/>
      <c r="CN1724" s="370"/>
      <c r="CO1724" s="370"/>
      <c r="CP1724" s="370"/>
      <c r="CQ1724" s="370"/>
      <c r="CR1724" s="370"/>
      <c r="CS1724" s="370"/>
      <c r="CT1724" s="370"/>
      <c r="CU1724" s="370"/>
      <c r="CV1724" s="370"/>
      <c r="CW1724" s="370"/>
      <c r="CX1724" s="370"/>
      <c r="CY1724" s="370"/>
      <c r="CZ1724" s="370"/>
      <c r="DA1724" s="370"/>
      <c r="DB1724" s="370"/>
      <c r="DC1724" s="370"/>
      <c r="DD1724" s="370"/>
      <c r="DE1724" s="370"/>
      <c r="DF1724" s="370"/>
      <c r="DG1724" s="370"/>
      <c r="DH1724" s="370"/>
      <c r="DI1724" s="370"/>
      <c r="DJ1724" s="370"/>
      <c r="DK1724" s="370"/>
      <c r="DL1724" s="370"/>
      <c r="DM1724" s="370"/>
      <c r="DN1724" s="370"/>
      <c r="DO1724" s="370"/>
      <c r="DP1724" s="370"/>
      <c r="DQ1724" s="370"/>
      <c r="DR1724" s="370"/>
      <c r="DS1724" s="370"/>
      <c r="DT1724" s="370"/>
      <c r="DU1724" s="370"/>
      <c r="DV1724" s="370"/>
      <c r="DW1724" s="370"/>
      <c r="DX1724" s="370"/>
      <c r="DY1724" s="370"/>
      <c r="DZ1724" s="370"/>
      <c r="EA1724" s="370"/>
      <c r="EB1724" s="370"/>
      <c r="EC1724" s="370"/>
      <c r="ED1724" s="370"/>
      <c r="EE1724" s="370"/>
      <c r="EF1724" s="370"/>
      <c r="EG1724" s="370"/>
      <c r="EH1724" s="370"/>
      <c r="EI1724" s="370"/>
      <c r="EJ1724" s="370"/>
      <c r="EK1724" s="370"/>
      <c r="EL1724" s="370"/>
      <c r="EM1724" s="370"/>
      <c r="EN1724" s="370"/>
      <c r="EO1724" s="370"/>
      <c r="EP1724" s="370"/>
      <c r="EQ1724" s="370"/>
      <c r="ER1724" s="370"/>
      <c r="ES1724" s="370"/>
      <c r="ET1724" s="370"/>
      <c r="GU1724" s="361">
        <v>400</v>
      </c>
    </row>
    <row r="1725" spans="1:212" s="78" customFormat="1" ht="21.75" customHeight="1">
      <c r="A1725" s="339" t="s">
        <v>57</v>
      </c>
      <c r="B1725" s="16" t="s">
        <v>356</v>
      </c>
      <c r="C1725" s="16" t="s">
        <v>427</v>
      </c>
      <c r="D1725" s="268" t="s">
        <v>434</v>
      </c>
      <c r="E1725" s="274"/>
      <c r="F1725" s="274"/>
      <c r="G1725" s="794" t="s">
        <v>471</v>
      </c>
      <c r="H1725" s="361">
        <v>200</v>
      </c>
      <c r="I1725" s="504">
        <f t="shared" si="161"/>
        <v>200</v>
      </c>
      <c r="J1725" s="274"/>
      <c r="K1725" s="370"/>
      <c r="L1725" s="784">
        <v>45267</v>
      </c>
      <c r="M1725" s="784">
        <v>44941</v>
      </c>
      <c r="N1725" s="274" t="s">
        <v>45</v>
      </c>
      <c r="O1725" s="370"/>
      <c r="P1725" s="370"/>
      <c r="Q1725" s="370"/>
      <c r="R1725" s="370"/>
      <c r="S1725" s="370"/>
      <c r="T1725" s="370"/>
      <c r="U1725" s="370"/>
      <c r="V1725" s="370"/>
      <c r="W1725" s="370"/>
      <c r="X1725" s="370"/>
      <c r="Y1725" s="370"/>
      <c r="Z1725" s="370"/>
      <c r="AA1725" s="370"/>
      <c r="AB1725" s="370"/>
      <c r="AC1725" s="370"/>
      <c r="AD1725" s="370"/>
      <c r="AE1725" s="370"/>
      <c r="AF1725" s="370"/>
      <c r="AG1725" s="370"/>
      <c r="AH1725" s="370"/>
      <c r="AI1725" s="370"/>
      <c r="AJ1725" s="370"/>
      <c r="AK1725" s="370"/>
      <c r="AL1725" s="370"/>
      <c r="AM1725" s="370"/>
      <c r="AN1725" s="370"/>
      <c r="AO1725" s="370"/>
      <c r="AP1725" s="370"/>
      <c r="AQ1725" s="370"/>
      <c r="AR1725" s="370"/>
      <c r="AS1725" s="370"/>
      <c r="AT1725" s="370"/>
      <c r="AU1725" s="370"/>
      <c r="AV1725" s="370"/>
      <c r="AW1725" s="370"/>
      <c r="AX1725" s="370"/>
      <c r="AY1725" s="370"/>
      <c r="AZ1725" s="370"/>
      <c r="BA1725" s="370"/>
      <c r="BB1725" s="370"/>
      <c r="BC1725" s="370"/>
      <c r="BD1725" s="370"/>
      <c r="BE1725" s="370"/>
      <c r="BF1725" s="370"/>
      <c r="BG1725" s="370"/>
      <c r="BH1725" s="370"/>
      <c r="BI1725" s="370"/>
      <c r="BJ1725" s="370"/>
      <c r="BK1725" s="370"/>
      <c r="BL1725" s="370"/>
      <c r="BM1725" s="370"/>
      <c r="BN1725" s="370"/>
      <c r="BO1725" s="370"/>
      <c r="BP1725" s="370"/>
      <c r="BQ1725" s="370"/>
      <c r="BR1725" s="370"/>
      <c r="BS1725" s="370"/>
      <c r="BT1725" s="370"/>
      <c r="BU1725" s="370"/>
      <c r="BV1725" s="370"/>
      <c r="BW1725" s="370"/>
      <c r="BX1725" s="370"/>
      <c r="BY1725" s="370"/>
      <c r="BZ1725" s="370"/>
      <c r="CA1725" s="370"/>
      <c r="CB1725" s="370"/>
      <c r="CC1725" s="370"/>
      <c r="CD1725" s="370"/>
      <c r="CE1725" s="370"/>
      <c r="CF1725" s="370"/>
      <c r="CG1725" s="370"/>
      <c r="CH1725" s="370"/>
      <c r="CI1725" s="370"/>
      <c r="CJ1725" s="370"/>
      <c r="CK1725" s="370"/>
      <c r="CL1725" s="370"/>
      <c r="CM1725" s="370"/>
      <c r="CN1725" s="370"/>
      <c r="CO1725" s="370"/>
      <c r="CP1725" s="370"/>
      <c r="CQ1725" s="370"/>
      <c r="CR1725" s="370"/>
      <c r="CS1725" s="370"/>
      <c r="CT1725" s="370"/>
      <c r="CU1725" s="370"/>
      <c r="CV1725" s="370"/>
      <c r="CW1725" s="370"/>
      <c r="CX1725" s="370"/>
      <c r="CY1725" s="370"/>
      <c r="CZ1725" s="370"/>
      <c r="DA1725" s="370"/>
      <c r="DB1725" s="370"/>
      <c r="DC1725" s="370"/>
      <c r="DD1725" s="370"/>
      <c r="DE1725" s="370"/>
      <c r="DF1725" s="370"/>
      <c r="DG1725" s="370"/>
      <c r="DH1725" s="370"/>
      <c r="DI1725" s="370"/>
      <c r="DJ1725" s="370"/>
      <c r="DK1725" s="370"/>
      <c r="DL1725" s="370"/>
      <c r="DM1725" s="370"/>
      <c r="DN1725" s="370"/>
      <c r="DO1725" s="370"/>
      <c r="DP1725" s="370"/>
      <c r="DQ1725" s="370"/>
      <c r="DR1725" s="370"/>
      <c r="DS1725" s="370"/>
      <c r="DT1725" s="370"/>
      <c r="DU1725" s="370"/>
      <c r="DV1725" s="370"/>
      <c r="DW1725" s="370"/>
      <c r="DX1725" s="370"/>
      <c r="DY1725" s="370"/>
      <c r="DZ1725" s="370"/>
      <c r="EA1725" s="370"/>
      <c r="EB1725" s="370"/>
      <c r="EC1725" s="370"/>
      <c r="ED1725" s="370"/>
      <c r="EE1725" s="370"/>
      <c r="EF1725" s="370"/>
      <c r="EG1725" s="370"/>
      <c r="EH1725" s="370"/>
      <c r="EI1725" s="370"/>
      <c r="EJ1725" s="370"/>
      <c r="EK1725" s="370"/>
      <c r="EL1725" s="370"/>
      <c r="EM1725" s="370"/>
      <c r="EN1725" s="370"/>
      <c r="EO1725" s="370"/>
      <c r="EP1725" s="370"/>
      <c r="EQ1725" s="370"/>
      <c r="ER1725" s="370"/>
      <c r="ES1725" s="370"/>
      <c r="ET1725" s="370"/>
      <c r="GU1725" s="361">
        <v>200</v>
      </c>
    </row>
    <row r="1726" spans="1:212" s="78" customFormat="1" ht="24" customHeight="1">
      <c r="A1726" s="339" t="s">
        <v>57</v>
      </c>
      <c r="B1726" s="700" t="s">
        <v>382</v>
      </c>
      <c r="C1726" s="16" t="s">
        <v>428</v>
      </c>
      <c r="D1726" s="268" t="s">
        <v>434</v>
      </c>
      <c r="E1726" s="274"/>
      <c r="F1726" s="274"/>
      <c r="G1726" s="794" t="s">
        <v>471</v>
      </c>
      <c r="H1726" s="361"/>
      <c r="I1726" s="504">
        <f t="shared" si="161"/>
        <v>0</v>
      </c>
      <c r="J1726" s="274"/>
      <c r="K1726" s="370"/>
      <c r="L1726" s="784">
        <v>45267</v>
      </c>
      <c r="M1726" s="784">
        <v>44941</v>
      </c>
      <c r="N1726" s="274" t="s">
        <v>45</v>
      </c>
      <c r="O1726" s="370"/>
      <c r="P1726" s="370"/>
      <c r="Q1726" s="370"/>
      <c r="R1726" s="370"/>
      <c r="S1726" s="370"/>
      <c r="T1726" s="370"/>
      <c r="U1726" s="370"/>
      <c r="V1726" s="370"/>
      <c r="W1726" s="370"/>
      <c r="X1726" s="370"/>
      <c r="Y1726" s="370"/>
      <c r="Z1726" s="370"/>
      <c r="AA1726" s="370"/>
      <c r="AB1726" s="370"/>
      <c r="AC1726" s="370"/>
      <c r="AD1726" s="370"/>
      <c r="AE1726" s="370"/>
      <c r="AF1726" s="370"/>
      <c r="AG1726" s="370"/>
      <c r="AH1726" s="370"/>
      <c r="AI1726" s="370"/>
      <c r="AJ1726" s="370"/>
      <c r="AK1726" s="370"/>
      <c r="AL1726" s="370"/>
      <c r="AM1726" s="370"/>
      <c r="AN1726" s="370"/>
      <c r="AO1726" s="370"/>
      <c r="AP1726" s="370"/>
      <c r="AQ1726" s="370"/>
      <c r="AR1726" s="370"/>
      <c r="AS1726" s="370"/>
      <c r="AT1726" s="370"/>
      <c r="AU1726" s="370"/>
      <c r="AV1726" s="370"/>
      <c r="AW1726" s="370"/>
      <c r="AX1726" s="370"/>
      <c r="AY1726" s="370"/>
      <c r="AZ1726" s="370"/>
      <c r="BA1726" s="370"/>
      <c r="BB1726" s="370"/>
      <c r="BC1726" s="370"/>
      <c r="BD1726" s="370"/>
      <c r="BE1726" s="370"/>
      <c r="BF1726" s="370"/>
      <c r="BG1726" s="370"/>
      <c r="BH1726" s="370"/>
      <c r="BI1726" s="370"/>
      <c r="BJ1726" s="370"/>
      <c r="BK1726" s="370"/>
      <c r="BL1726" s="370"/>
      <c r="BM1726" s="370"/>
      <c r="BN1726" s="370"/>
      <c r="BO1726" s="370"/>
      <c r="BP1726" s="370"/>
      <c r="BQ1726" s="370"/>
      <c r="BR1726" s="370"/>
      <c r="BS1726" s="370"/>
      <c r="BT1726" s="370"/>
      <c r="BU1726" s="370"/>
      <c r="BV1726" s="370"/>
      <c r="BW1726" s="370"/>
      <c r="BX1726" s="370"/>
      <c r="BY1726" s="370"/>
      <c r="BZ1726" s="370"/>
      <c r="CA1726" s="370"/>
      <c r="CB1726" s="370"/>
      <c r="CC1726" s="370"/>
      <c r="CD1726" s="370"/>
      <c r="CE1726" s="370"/>
      <c r="CF1726" s="370"/>
      <c r="CG1726" s="370"/>
      <c r="CH1726" s="370"/>
      <c r="CI1726" s="370"/>
      <c r="CJ1726" s="370"/>
      <c r="CK1726" s="370"/>
      <c r="CL1726" s="370"/>
      <c r="CM1726" s="370"/>
      <c r="CN1726" s="370"/>
      <c r="CO1726" s="370"/>
      <c r="CP1726" s="370"/>
      <c r="CQ1726" s="370"/>
      <c r="CR1726" s="370"/>
      <c r="CS1726" s="370"/>
      <c r="CT1726" s="370"/>
      <c r="CU1726" s="370"/>
      <c r="CV1726" s="370"/>
      <c r="CW1726" s="370"/>
      <c r="CX1726" s="370"/>
      <c r="CY1726" s="370"/>
      <c r="CZ1726" s="370"/>
      <c r="DA1726" s="370"/>
      <c r="DB1726" s="370"/>
      <c r="DC1726" s="370"/>
      <c r="DD1726" s="370"/>
      <c r="DE1726" s="370"/>
      <c r="DF1726" s="370"/>
      <c r="DG1726" s="370"/>
      <c r="DH1726" s="370"/>
      <c r="DI1726" s="370"/>
      <c r="DJ1726" s="370"/>
      <c r="DK1726" s="370"/>
      <c r="DL1726" s="370"/>
      <c r="DM1726" s="370"/>
      <c r="DN1726" s="370"/>
      <c r="DO1726" s="370"/>
      <c r="DP1726" s="370"/>
      <c r="DQ1726" s="370"/>
      <c r="DR1726" s="370"/>
      <c r="DS1726" s="370"/>
      <c r="DT1726" s="370"/>
      <c r="DU1726" s="370"/>
      <c r="DV1726" s="370"/>
      <c r="DW1726" s="370"/>
      <c r="DX1726" s="370"/>
      <c r="DY1726" s="370"/>
      <c r="DZ1726" s="370"/>
      <c r="EA1726" s="370"/>
      <c r="EB1726" s="370"/>
      <c r="EC1726" s="370"/>
      <c r="ED1726" s="370"/>
      <c r="EE1726" s="370"/>
      <c r="EF1726" s="370"/>
      <c r="EG1726" s="370"/>
      <c r="EH1726" s="370"/>
      <c r="EI1726" s="370"/>
      <c r="EJ1726" s="370"/>
      <c r="EK1726" s="370"/>
      <c r="EL1726" s="370"/>
      <c r="EM1726" s="370"/>
      <c r="EN1726" s="370"/>
      <c r="EO1726" s="370"/>
      <c r="EP1726" s="370"/>
      <c r="EQ1726" s="370"/>
      <c r="ER1726" s="370"/>
      <c r="ES1726" s="370"/>
      <c r="ET1726" s="370"/>
      <c r="GU1726" s="361"/>
    </row>
    <row r="1727" spans="1:212" s="78" customFormat="1" ht="21.75" customHeight="1" thickBot="1">
      <c r="A1727" s="339" t="s">
        <v>57</v>
      </c>
      <c r="B1727" s="274"/>
      <c r="C1727" s="274"/>
      <c r="D1727" s="274"/>
      <c r="E1727" s="274"/>
      <c r="F1727" s="274"/>
      <c r="G1727" s="274"/>
      <c r="H1727" s="772">
        <f>SUM(H1712:H1726)</f>
        <v>5500</v>
      </c>
      <c r="I1727" s="772">
        <f>SUM(I1712:I1726)</f>
        <v>5500</v>
      </c>
      <c r="J1727" s="274"/>
      <c r="K1727" s="370"/>
      <c r="L1727" s="784">
        <v>45274</v>
      </c>
      <c r="M1727" s="279">
        <v>45320</v>
      </c>
      <c r="N1727" s="274" t="s">
        <v>45</v>
      </c>
      <c r="O1727" s="370"/>
      <c r="P1727" s="370"/>
      <c r="Q1727" s="370"/>
      <c r="R1727" s="370"/>
      <c r="S1727" s="370"/>
      <c r="T1727" s="370"/>
      <c r="U1727" s="370"/>
      <c r="V1727" s="370"/>
      <c r="W1727" s="370"/>
      <c r="X1727" s="370"/>
      <c r="Y1727" s="370"/>
      <c r="Z1727" s="370"/>
      <c r="AA1727" s="370"/>
      <c r="AB1727" s="370"/>
      <c r="AC1727" s="370"/>
      <c r="AD1727" s="370"/>
      <c r="AE1727" s="370"/>
      <c r="AF1727" s="370"/>
      <c r="AG1727" s="370"/>
      <c r="AH1727" s="370"/>
      <c r="AI1727" s="370"/>
      <c r="AJ1727" s="370"/>
      <c r="AK1727" s="370"/>
      <c r="AL1727" s="370"/>
      <c r="AM1727" s="370"/>
      <c r="AN1727" s="370"/>
      <c r="AO1727" s="370"/>
      <c r="AP1727" s="370"/>
      <c r="AQ1727" s="370"/>
      <c r="AR1727" s="370"/>
      <c r="AS1727" s="370"/>
      <c r="AT1727" s="370"/>
      <c r="AU1727" s="370"/>
      <c r="AV1727" s="370"/>
      <c r="AW1727" s="370"/>
      <c r="AX1727" s="370"/>
      <c r="AY1727" s="370"/>
      <c r="AZ1727" s="370"/>
      <c r="BA1727" s="370"/>
      <c r="BB1727" s="370"/>
      <c r="BC1727" s="370"/>
      <c r="BD1727" s="370"/>
      <c r="BE1727" s="370"/>
      <c r="BF1727" s="370"/>
      <c r="BG1727" s="370"/>
      <c r="BH1727" s="370"/>
      <c r="BI1727" s="370"/>
      <c r="BJ1727" s="370"/>
      <c r="BK1727" s="370"/>
      <c r="BL1727" s="370"/>
      <c r="BM1727" s="370"/>
      <c r="BN1727" s="370"/>
      <c r="BO1727" s="370"/>
      <c r="BP1727" s="370"/>
      <c r="BQ1727" s="370"/>
      <c r="BR1727" s="370"/>
      <c r="BS1727" s="370"/>
      <c r="BT1727" s="370"/>
      <c r="BU1727" s="370"/>
      <c r="BV1727" s="370"/>
      <c r="BW1727" s="370"/>
      <c r="BX1727" s="370"/>
      <c r="BY1727" s="370"/>
      <c r="BZ1727" s="370"/>
      <c r="CA1727" s="370"/>
      <c r="CB1727" s="370"/>
      <c r="CC1727" s="370"/>
      <c r="CD1727" s="370"/>
      <c r="CE1727" s="370"/>
      <c r="CF1727" s="370"/>
      <c r="CG1727" s="370"/>
      <c r="CH1727" s="370"/>
      <c r="CI1727" s="370"/>
      <c r="CJ1727" s="370"/>
      <c r="CK1727" s="370"/>
      <c r="CL1727" s="370"/>
      <c r="CM1727" s="370"/>
      <c r="CN1727" s="370"/>
      <c r="CO1727" s="370"/>
      <c r="CP1727" s="370"/>
      <c r="CQ1727" s="370"/>
      <c r="CR1727" s="370"/>
      <c r="CS1727" s="370"/>
      <c r="CT1727" s="370"/>
      <c r="CU1727" s="370"/>
      <c r="CV1727" s="370"/>
      <c r="CW1727" s="370"/>
      <c r="CX1727" s="370"/>
      <c r="CY1727" s="370"/>
      <c r="CZ1727" s="370"/>
      <c r="DA1727" s="370"/>
      <c r="DB1727" s="370"/>
      <c r="DC1727" s="370"/>
      <c r="DD1727" s="370"/>
      <c r="DE1727" s="370"/>
      <c r="DF1727" s="370"/>
      <c r="DG1727" s="370"/>
      <c r="DH1727" s="370"/>
      <c r="DI1727" s="370"/>
      <c r="DJ1727" s="370"/>
      <c r="DK1727" s="370"/>
      <c r="DL1727" s="370"/>
      <c r="DM1727" s="370"/>
      <c r="DN1727" s="370"/>
      <c r="DO1727" s="370"/>
      <c r="DP1727" s="370"/>
      <c r="DQ1727" s="370"/>
      <c r="DR1727" s="370"/>
      <c r="DS1727" s="370"/>
      <c r="DT1727" s="370"/>
      <c r="DU1727" s="370"/>
      <c r="DV1727" s="370"/>
      <c r="DW1727" s="370"/>
      <c r="DX1727" s="370"/>
      <c r="DY1727" s="370"/>
      <c r="DZ1727" s="370"/>
      <c r="EA1727" s="370"/>
      <c r="EB1727" s="370"/>
      <c r="EC1727" s="370"/>
      <c r="ED1727" s="370"/>
      <c r="EE1727" s="370"/>
      <c r="EF1727" s="370"/>
      <c r="EG1727" s="370"/>
      <c r="EH1727" s="370"/>
      <c r="EI1727" s="370"/>
      <c r="EJ1727" s="370"/>
      <c r="EK1727" s="370"/>
      <c r="EL1727" s="370"/>
      <c r="EM1727" s="370"/>
      <c r="EN1727" s="370"/>
      <c r="EO1727" s="370"/>
      <c r="EP1727" s="370"/>
      <c r="EQ1727" s="370"/>
      <c r="ER1727" s="370"/>
      <c r="ES1727" s="370"/>
      <c r="ET1727" s="370"/>
    </row>
    <row r="1728" spans="1:212" s="78" customFormat="1" ht="21.75" customHeight="1">
      <c r="A1728" s="339" t="s">
        <v>57</v>
      </c>
      <c r="B1728" s="700" t="s">
        <v>338</v>
      </c>
      <c r="C1728" s="16" t="s">
        <v>417</v>
      </c>
      <c r="D1728" s="268" t="s">
        <v>434</v>
      </c>
      <c r="E1728" s="274"/>
      <c r="F1728" s="274"/>
      <c r="G1728" s="794" t="s">
        <v>472</v>
      </c>
      <c r="H1728" s="360">
        <v>500</v>
      </c>
      <c r="I1728" s="504">
        <f t="shared" si="161"/>
        <v>500</v>
      </c>
      <c r="J1728" s="274"/>
      <c r="K1728" s="370"/>
      <c r="L1728" s="784">
        <v>45274</v>
      </c>
      <c r="M1728" s="279">
        <v>45320</v>
      </c>
      <c r="N1728" s="274" t="s">
        <v>45</v>
      </c>
      <c r="O1728" s="370"/>
      <c r="P1728" s="370"/>
      <c r="Q1728" s="370"/>
      <c r="R1728" s="370"/>
      <c r="S1728" s="370"/>
      <c r="T1728" s="370"/>
      <c r="U1728" s="370"/>
      <c r="V1728" s="370"/>
      <c r="W1728" s="370"/>
      <c r="X1728" s="370"/>
      <c r="Y1728" s="370"/>
      <c r="Z1728" s="370"/>
      <c r="AA1728" s="370"/>
      <c r="AB1728" s="370"/>
      <c r="AC1728" s="370"/>
      <c r="AD1728" s="370"/>
      <c r="AE1728" s="370"/>
      <c r="AF1728" s="370"/>
      <c r="AG1728" s="370"/>
      <c r="AH1728" s="370"/>
      <c r="AI1728" s="370"/>
      <c r="AJ1728" s="370"/>
      <c r="AK1728" s="370"/>
      <c r="AL1728" s="370"/>
      <c r="AM1728" s="370"/>
      <c r="AN1728" s="370"/>
      <c r="AO1728" s="370"/>
      <c r="AP1728" s="370"/>
      <c r="AQ1728" s="370"/>
      <c r="AR1728" s="370"/>
      <c r="AS1728" s="370"/>
      <c r="AT1728" s="370"/>
      <c r="AU1728" s="370"/>
      <c r="AV1728" s="370"/>
      <c r="AW1728" s="370"/>
      <c r="AX1728" s="370"/>
      <c r="AY1728" s="370"/>
      <c r="AZ1728" s="370"/>
      <c r="BA1728" s="370"/>
      <c r="BB1728" s="370"/>
      <c r="BC1728" s="370"/>
      <c r="BD1728" s="370"/>
      <c r="BE1728" s="370"/>
      <c r="BF1728" s="370"/>
      <c r="BG1728" s="370"/>
      <c r="BH1728" s="370"/>
      <c r="BI1728" s="370"/>
      <c r="BJ1728" s="370"/>
      <c r="BK1728" s="370"/>
      <c r="BL1728" s="370"/>
      <c r="BM1728" s="370"/>
      <c r="BN1728" s="370"/>
      <c r="BO1728" s="370"/>
      <c r="BP1728" s="370"/>
      <c r="BQ1728" s="370"/>
      <c r="BR1728" s="370"/>
      <c r="BS1728" s="370"/>
      <c r="BT1728" s="370"/>
      <c r="BU1728" s="370"/>
      <c r="BV1728" s="370"/>
      <c r="BW1728" s="370"/>
      <c r="BX1728" s="370"/>
      <c r="BY1728" s="370"/>
      <c r="BZ1728" s="370"/>
      <c r="CA1728" s="370"/>
      <c r="CB1728" s="370"/>
      <c r="CC1728" s="370"/>
      <c r="CD1728" s="370"/>
      <c r="CE1728" s="370"/>
      <c r="CF1728" s="370"/>
      <c r="CG1728" s="370"/>
      <c r="CH1728" s="370"/>
      <c r="CI1728" s="370"/>
      <c r="CJ1728" s="370"/>
      <c r="CK1728" s="370"/>
      <c r="CL1728" s="370"/>
      <c r="CM1728" s="370"/>
      <c r="CN1728" s="370"/>
      <c r="CO1728" s="370"/>
      <c r="CP1728" s="370"/>
      <c r="CQ1728" s="370"/>
      <c r="CR1728" s="370"/>
      <c r="CS1728" s="370"/>
      <c r="CT1728" s="370"/>
      <c r="CU1728" s="370"/>
      <c r="CV1728" s="370"/>
      <c r="CW1728" s="370"/>
      <c r="CX1728" s="370"/>
      <c r="CY1728" s="370"/>
      <c r="CZ1728" s="370"/>
      <c r="DA1728" s="370"/>
      <c r="DB1728" s="370"/>
      <c r="DC1728" s="370"/>
      <c r="DD1728" s="370"/>
      <c r="DE1728" s="370"/>
      <c r="DF1728" s="370"/>
      <c r="DG1728" s="370"/>
      <c r="DH1728" s="370"/>
      <c r="DI1728" s="370"/>
      <c r="DJ1728" s="370"/>
      <c r="DK1728" s="370"/>
      <c r="DL1728" s="370"/>
      <c r="DM1728" s="370"/>
      <c r="DN1728" s="370"/>
      <c r="DO1728" s="370"/>
      <c r="DP1728" s="370"/>
      <c r="DQ1728" s="370"/>
      <c r="DR1728" s="370"/>
      <c r="DS1728" s="370"/>
      <c r="DT1728" s="370"/>
      <c r="DU1728" s="370"/>
      <c r="DV1728" s="370"/>
      <c r="DW1728" s="370"/>
      <c r="DX1728" s="370"/>
      <c r="DY1728" s="370"/>
      <c r="DZ1728" s="370"/>
      <c r="EA1728" s="370"/>
      <c r="EB1728" s="370"/>
      <c r="EC1728" s="370"/>
      <c r="ED1728" s="370"/>
      <c r="EE1728" s="370"/>
      <c r="EF1728" s="370"/>
      <c r="EG1728" s="370"/>
      <c r="EH1728" s="370"/>
      <c r="EI1728" s="370"/>
      <c r="EJ1728" s="370"/>
      <c r="EK1728" s="370"/>
      <c r="EL1728" s="370"/>
      <c r="EM1728" s="370"/>
      <c r="EN1728" s="370"/>
      <c r="EO1728" s="370"/>
      <c r="EP1728" s="370"/>
      <c r="EQ1728" s="370"/>
      <c r="ER1728" s="370"/>
      <c r="ES1728" s="370"/>
      <c r="ET1728" s="370"/>
      <c r="HC1728" s="360">
        <v>500</v>
      </c>
    </row>
    <row r="1729" spans="1:233" s="78" customFormat="1" ht="21.75" customHeight="1">
      <c r="A1729" s="339" t="s">
        <v>57</v>
      </c>
      <c r="B1729" s="700" t="s">
        <v>313</v>
      </c>
      <c r="C1729" s="16" t="s">
        <v>419</v>
      </c>
      <c r="D1729" s="268" t="s">
        <v>434</v>
      </c>
      <c r="E1729" s="274"/>
      <c r="F1729" s="274"/>
      <c r="G1729" s="794" t="s">
        <v>472</v>
      </c>
      <c r="H1729" s="361">
        <v>300</v>
      </c>
      <c r="I1729" s="504">
        <f t="shared" si="161"/>
        <v>300</v>
      </c>
      <c r="J1729" s="274"/>
      <c r="K1729" s="370"/>
      <c r="L1729" s="784">
        <v>45274</v>
      </c>
      <c r="M1729" s="279">
        <v>45320</v>
      </c>
      <c r="N1729" s="274" t="s">
        <v>45</v>
      </c>
      <c r="O1729" s="370"/>
      <c r="P1729" s="370"/>
      <c r="Q1729" s="370"/>
      <c r="R1729" s="370"/>
      <c r="S1729" s="370"/>
      <c r="T1729" s="370"/>
      <c r="U1729" s="370"/>
      <c r="V1729" s="370"/>
      <c r="W1729" s="370"/>
      <c r="X1729" s="370"/>
      <c r="Y1729" s="370"/>
      <c r="Z1729" s="370"/>
      <c r="AA1729" s="370"/>
      <c r="AB1729" s="370"/>
      <c r="AC1729" s="370"/>
      <c r="AD1729" s="370"/>
      <c r="AE1729" s="370"/>
      <c r="AF1729" s="370"/>
      <c r="AG1729" s="370"/>
      <c r="AH1729" s="370"/>
      <c r="AI1729" s="370"/>
      <c r="AJ1729" s="370"/>
      <c r="AK1729" s="370"/>
      <c r="AL1729" s="370"/>
      <c r="AM1729" s="370"/>
      <c r="AN1729" s="370"/>
      <c r="AO1729" s="370"/>
      <c r="AP1729" s="370"/>
      <c r="AQ1729" s="370"/>
      <c r="AR1729" s="370"/>
      <c r="AS1729" s="370"/>
      <c r="AT1729" s="370"/>
      <c r="AU1729" s="370"/>
      <c r="AV1729" s="370"/>
      <c r="AW1729" s="370"/>
      <c r="AX1729" s="370"/>
      <c r="AY1729" s="370"/>
      <c r="AZ1729" s="370"/>
      <c r="BA1729" s="370"/>
      <c r="BB1729" s="370"/>
      <c r="BC1729" s="370"/>
      <c r="BD1729" s="370"/>
      <c r="BE1729" s="370"/>
      <c r="BF1729" s="370"/>
      <c r="BG1729" s="370"/>
      <c r="BH1729" s="370"/>
      <c r="BI1729" s="370"/>
      <c r="BJ1729" s="370"/>
      <c r="BK1729" s="370"/>
      <c r="BL1729" s="370"/>
      <c r="BM1729" s="370"/>
      <c r="BN1729" s="370"/>
      <c r="BO1729" s="370"/>
      <c r="BP1729" s="370"/>
      <c r="BQ1729" s="370"/>
      <c r="BR1729" s="370"/>
      <c r="BS1729" s="370"/>
      <c r="BT1729" s="370"/>
      <c r="BU1729" s="370"/>
      <c r="BV1729" s="370"/>
      <c r="BW1729" s="370"/>
      <c r="BX1729" s="370"/>
      <c r="BY1729" s="370"/>
      <c r="BZ1729" s="370"/>
      <c r="CA1729" s="370"/>
      <c r="CB1729" s="370"/>
      <c r="CC1729" s="370"/>
      <c r="CD1729" s="370"/>
      <c r="CE1729" s="370"/>
      <c r="CF1729" s="370"/>
      <c r="CG1729" s="370"/>
      <c r="CH1729" s="370"/>
      <c r="CI1729" s="370"/>
      <c r="CJ1729" s="370"/>
      <c r="CK1729" s="370"/>
      <c r="CL1729" s="370"/>
      <c r="CM1729" s="370"/>
      <c r="CN1729" s="370"/>
      <c r="CO1729" s="370"/>
      <c r="CP1729" s="370"/>
      <c r="CQ1729" s="370"/>
      <c r="CR1729" s="370"/>
      <c r="CS1729" s="370"/>
      <c r="CT1729" s="370"/>
      <c r="CU1729" s="370"/>
      <c r="CV1729" s="370"/>
      <c r="CW1729" s="370"/>
      <c r="CX1729" s="370"/>
      <c r="CY1729" s="370"/>
      <c r="CZ1729" s="370"/>
      <c r="DA1729" s="370"/>
      <c r="DB1729" s="370"/>
      <c r="DC1729" s="370"/>
      <c r="DD1729" s="370"/>
      <c r="DE1729" s="370"/>
      <c r="DF1729" s="370"/>
      <c r="DG1729" s="370"/>
      <c r="DH1729" s="370"/>
      <c r="DI1729" s="370"/>
      <c r="DJ1729" s="370"/>
      <c r="DK1729" s="370"/>
      <c r="DL1729" s="370"/>
      <c r="DM1729" s="370"/>
      <c r="DN1729" s="370"/>
      <c r="DO1729" s="370"/>
      <c r="DP1729" s="370"/>
      <c r="DQ1729" s="370"/>
      <c r="DR1729" s="370"/>
      <c r="DS1729" s="370"/>
      <c r="DT1729" s="370"/>
      <c r="DU1729" s="370"/>
      <c r="DV1729" s="370"/>
      <c r="DW1729" s="370"/>
      <c r="DX1729" s="370"/>
      <c r="DY1729" s="370"/>
      <c r="DZ1729" s="370"/>
      <c r="EA1729" s="370"/>
      <c r="EB1729" s="370"/>
      <c r="EC1729" s="370"/>
      <c r="ED1729" s="370"/>
      <c r="EE1729" s="370"/>
      <c r="EF1729" s="370"/>
      <c r="EG1729" s="370"/>
      <c r="EH1729" s="370"/>
      <c r="EI1729" s="370"/>
      <c r="EJ1729" s="370"/>
      <c r="EK1729" s="370"/>
      <c r="EL1729" s="370"/>
      <c r="EM1729" s="370"/>
      <c r="EN1729" s="370"/>
      <c r="EO1729" s="370"/>
      <c r="EP1729" s="370"/>
      <c r="EQ1729" s="370"/>
      <c r="ER1729" s="370"/>
      <c r="ES1729" s="370"/>
      <c r="ET1729" s="370"/>
      <c r="HC1729" s="361">
        <v>300</v>
      </c>
    </row>
    <row r="1730" spans="1:233" s="78" customFormat="1" ht="21.75" customHeight="1">
      <c r="A1730" s="339" t="s">
        <v>57</v>
      </c>
      <c r="B1730" s="700" t="s">
        <v>318</v>
      </c>
      <c r="C1730" s="16" t="s">
        <v>420</v>
      </c>
      <c r="D1730" s="268" t="s">
        <v>434</v>
      </c>
      <c r="E1730" s="274"/>
      <c r="F1730" s="274"/>
      <c r="G1730" s="794" t="s">
        <v>472</v>
      </c>
      <c r="H1730" s="361">
        <v>500</v>
      </c>
      <c r="I1730" s="504">
        <f t="shared" si="161"/>
        <v>500</v>
      </c>
      <c r="J1730" s="274"/>
      <c r="K1730" s="370"/>
      <c r="L1730" s="784">
        <v>45274</v>
      </c>
      <c r="M1730" s="279">
        <v>45320</v>
      </c>
      <c r="N1730" s="274" t="s">
        <v>45</v>
      </c>
      <c r="O1730" s="370"/>
      <c r="P1730" s="370"/>
      <c r="Q1730" s="370"/>
      <c r="R1730" s="370"/>
      <c r="S1730" s="370"/>
      <c r="T1730" s="370"/>
      <c r="U1730" s="370"/>
      <c r="V1730" s="370"/>
      <c r="W1730" s="370"/>
      <c r="X1730" s="370"/>
      <c r="Y1730" s="370"/>
      <c r="Z1730" s="370"/>
      <c r="AA1730" s="370"/>
      <c r="AB1730" s="370"/>
      <c r="AC1730" s="370"/>
      <c r="AD1730" s="370"/>
      <c r="AE1730" s="370"/>
      <c r="AF1730" s="370"/>
      <c r="AG1730" s="370"/>
      <c r="AH1730" s="370"/>
      <c r="AI1730" s="370"/>
      <c r="AJ1730" s="370"/>
      <c r="AK1730" s="370"/>
      <c r="AL1730" s="370"/>
      <c r="AM1730" s="370"/>
      <c r="AN1730" s="370"/>
      <c r="AO1730" s="370"/>
      <c r="AP1730" s="370"/>
      <c r="AQ1730" s="370"/>
      <c r="AR1730" s="370"/>
      <c r="AS1730" s="370"/>
      <c r="AT1730" s="370"/>
      <c r="AU1730" s="370"/>
      <c r="AV1730" s="370"/>
      <c r="AW1730" s="370"/>
      <c r="AX1730" s="370"/>
      <c r="AY1730" s="370"/>
      <c r="AZ1730" s="370"/>
      <c r="BA1730" s="370"/>
      <c r="BB1730" s="370"/>
      <c r="BC1730" s="370"/>
      <c r="BD1730" s="370"/>
      <c r="BE1730" s="370"/>
      <c r="BF1730" s="370"/>
      <c r="BG1730" s="370"/>
      <c r="BH1730" s="370"/>
      <c r="BI1730" s="370"/>
      <c r="BJ1730" s="370"/>
      <c r="BK1730" s="370"/>
      <c r="BL1730" s="370"/>
      <c r="BM1730" s="370"/>
      <c r="BN1730" s="370"/>
      <c r="BO1730" s="370"/>
      <c r="BP1730" s="370"/>
      <c r="BQ1730" s="370"/>
      <c r="BR1730" s="370"/>
      <c r="BS1730" s="370"/>
      <c r="BT1730" s="370"/>
      <c r="BU1730" s="370"/>
      <c r="BV1730" s="370"/>
      <c r="BW1730" s="370"/>
      <c r="BX1730" s="370"/>
      <c r="BY1730" s="370"/>
      <c r="BZ1730" s="370"/>
      <c r="CA1730" s="370"/>
      <c r="CB1730" s="370"/>
      <c r="CC1730" s="370"/>
      <c r="CD1730" s="370"/>
      <c r="CE1730" s="370"/>
      <c r="CF1730" s="370"/>
      <c r="CG1730" s="370"/>
      <c r="CH1730" s="370"/>
      <c r="CI1730" s="370"/>
      <c r="CJ1730" s="370"/>
      <c r="CK1730" s="370"/>
      <c r="CL1730" s="370"/>
      <c r="CM1730" s="370"/>
      <c r="CN1730" s="370"/>
      <c r="CO1730" s="370"/>
      <c r="CP1730" s="370"/>
      <c r="CQ1730" s="370"/>
      <c r="CR1730" s="370"/>
      <c r="CS1730" s="370"/>
      <c r="CT1730" s="370"/>
      <c r="CU1730" s="370"/>
      <c r="CV1730" s="370"/>
      <c r="CW1730" s="370"/>
      <c r="CX1730" s="370"/>
      <c r="CY1730" s="370"/>
      <c r="CZ1730" s="370"/>
      <c r="DA1730" s="370"/>
      <c r="DB1730" s="370"/>
      <c r="DC1730" s="370"/>
      <c r="DD1730" s="370"/>
      <c r="DE1730" s="370"/>
      <c r="DF1730" s="370"/>
      <c r="DG1730" s="370"/>
      <c r="DH1730" s="370"/>
      <c r="DI1730" s="370"/>
      <c r="DJ1730" s="370"/>
      <c r="DK1730" s="370"/>
      <c r="DL1730" s="370"/>
      <c r="DM1730" s="370"/>
      <c r="DN1730" s="370"/>
      <c r="DO1730" s="370"/>
      <c r="DP1730" s="370"/>
      <c r="DQ1730" s="370"/>
      <c r="DR1730" s="370"/>
      <c r="DS1730" s="370"/>
      <c r="DT1730" s="370"/>
      <c r="DU1730" s="370"/>
      <c r="DV1730" s="370"/>
      <c r="DW1730" s="370"/>
      <c r="DX1730" s="370"/>
      <c r="DY1730" s="370"/>
      <c r="DZ1730" s="370"/>
      <c r="EA1730" s="370"/>
      <c r="EB1730" s="370"/>
      <c r="EC1730" s="370"/>
      <c r="ED1730" s="370"/>
      <c r="EE1730" s="370"/>
      <c r="EF1730" s="370"/>
      <c r="EG1730" s="370"/>
      <c r="EH1730" s="370"/>
      <c r="EI1730" s="370"/>
      <c r="EJ1730" s="370"/>
      <c r="EK1730" s="370"/>
      <c r="EL1730" s="370"/>
      <c r="EM1730" s="370"/>
      <c r="EN1730" s="370"/>
      <c r="EO1730" s="370"/>
      <c r="EP1730" s="370"/>
      <c r="EQ1730" s="370"/>
      <c r="ER1730" s="370"/>
      <c r="ES1730" s="370"/>
      <c r="ET1730" s="370"/>
      <c r="HC1730" s="361">
        <v>500</v>
      </c>
    </row>
    <row r="1731" spans="1:233" s="78" customFormat="1" ht="21.75" customHeight="1">
      <c r="A1731" s="339" t="s">
        <v>57</v>
      </c>
      <c r="B1731" s="700" t="s">
        <v>320</v>
      </c>
      <c r="C1731" s="16" t="s">
        <v>421</v>
      </c>
      <c r="D1731" s="268" t="s">
        <v>434</v>
      </c>
      <c r="E1731" s="274"/>
      <c r="F1731" s="274"/>
      <c r="G1731" s="794" t="s">
        <v>472</v>
      </c>
      <c r="H1731" s="361">
        <v>300</v>
      </c>
      <c r="I1731" s="504">
        <f t="shared" si="161"/>
        <v>300</v>
      </c>
      <c r="J1731" s="274"/>
      <c r="K1731" s="370"/>
      <c r="L1731" s="784">
        <v>45274</v>
      </c>
      <c r="M1731" s="279">
        <v>45320</v>
      </c>
      <c r="N1731" s="274" t="s">
        <v>45</v>
      </c>
      <c r="O1731" s="370"/>
      <c r="P1731" s="370"/>
      <c r="Q1731" s="370"/>
      <c r="R1731" s="370"/>
      <c r="S1731" s="370"/>
      <c r="T1731" s="370"/>
      <c r="U1731" s="370"/>
      <c r="V1731" s="370"/>
      <c r="W1731" s="370"/>
      <c r="X1731" s="370"/>
      <c r="Y1731" s="370"/>
      <c r="Z1731" s="370"/>
      <c r="AA1731" s="370"/>
      <c r="AB1731" s="370"/>
      <c r="AC1731" s="370"/>
      <c r="AD1731" s="370"/>
      <c r="AE1731" s="370"/>
      <c r="AF1731" s="370"/>
      <c r="AG1731" s="370"/>
      <c r="AH1731" s="370"/>
      <c r="AI1731" s="370"/>
      <c r="AJ1731" s="370"/>
      <c r="AK1731" s="370"/>
      <c r="AL1731" s="370"/>
      <c r="AM1731" s="370"/>
      <c r="AN1731" s="370"/>
      <c r="AO1731" s="370"/>
      <c r="AP1731" s="370"/>
      <c r="AQ1731" s="370"/>
      <c r="AR1731" s="370"/>
      <c r="AS1731" s="370"/>
      <c r="AT1731" s="370"/>
      <c r="AU1731" s="370"/>
      <c r="AV1731" s="370"/>
      <c r="AW1731" s="370"/>
      <c r="AX1731" s="370"/>
      <c r="AY1731" s="370"/>
      <c r="AZ1731" s="370"/>
      <c r="BA1731" s="370"/>
      <c r="BB1731" s="370"/>
      <c r="BC1731" s="370"/>
      <c r="BD1731" s="370"/>
      <c r="BE1731" s="370"/>
      <c r="BF1731" s="370"/>
      <c r="BG1731" s="370"/>
      <c r="BH1731" s="370"/>
      <c r="BI1731" s="370"/>
      <c r="BJ1731" s="370"/>
      <c r="BK1731" s="370"/>
      <c r="BL1731" s="370"/>
      <c r="BM1731" s="370"/>
      <c r="BN1731" s="370"/>
      <c r="BO1731" s="370"/>
      <c r="BP1731" s="370"/>
      <c r="BQ1731" s="370"/>
      <c r="BR1731" s="370"/>
      <c r="BS1731" s="370"/>
      <c r="BT1731" s="370"/>
      <c r="BU1731" s="370"/>
      <c r="BV1731" s="370"/>
      <c r="BW1731" s="370"/>
      <c r="BX1731" s="370"/>
      <c r="BY1731" s="370"/>
      <c r="BZ1731" s="370"/>
      <c r="CA1731" s="370"/>
      <c r="CB1731" s="370"/>
      <c r="CC1731" s="370"/>
      <c r="CD1731" s="370"/>
      <c r="CE1731" s="370"/>
      <c r="CF1731" s="370"/>
      <c r="CG1731" s="370"/>
      <c r="CH1731" s="370"/>
      <c r="CI1731" s="370"/>
      <c r="CJ1731" s="370"/>
      <c r="CK1731" s="370"/>
      <c r="CL1731" s="370"/>
      <c r="CM1731" s="370"/>
      <c r="CN1731" s="370"/>
      <c r="CO1731" s="370"/>
      <c r="CP1731" s="370"/>
      <c r="CQ1731" s="370"/>
      <c r="CR1731" s="370"/>
      <c r="CS1731" s="370"/>
      <c r="CT1731" s="370"/>
      <c r="CU1731" s="370"/>
      <c r="CV1731" s="370"/>
      <c r="CW1731" s="370"/>
      <c r="CX1731" s="370"/>
      <c r="CY1731" s="370"/>
      <c r="CZ1731" s="370"/>
      <c r="DA1731" s="370"/>
      <c r="DB1731" s="370"/>
      <c r="DC1731" s="370"/>
      <c r="DD1731" s="370"/>
      <c r="DE1731" s="370"/>
      <c r="DF1731" s="370"/>
      <c r="DG1731" s="370"/>
      <c r="DH1731" s="370"/>
      <c r="DI1731" s="370"/>
      <c r="DJ1731" s="370"/>
      <c r="DK1731" s="370"/>
      <c r="DL1731" s="370"/>
      <c r="DM1731" s="370"/>
      <c r="DN1731" s="370"/>
      <c r="DO1731" s="370"/>
      <c r="DP1731" s="370"/>
      <c r="DQ1731" s="370"/>
      <c r="DR1731" s="370"/>
      <c r="DS1731" s="370"/>
      <c r="DT1731" s="370"/>
      <c r="DU1731" s="370"/>
      <c r="DV1731" s="370"/>
      <c r="DW1731" s="370"/>
      <c r="DX1731" s="370"/>
      <c r="DY1731" s="370"/>
      <c r="DZ1731" s="370"/>
      <c r="EA1731" s="370"/>
      <c r="EB1731" s="370"/>
      <c r="EC1731" s="370"/>
      <c r="ED1731" s="370"/>
      <c r="EE1731" s="370"/>
      <c r="EF1731" s="370"/>
      <c r="EG1731" s="370"/>
      <c r="EH1731" s="370"/>
      <c r="EI1731" s="370"/>
      <c r="EJ1731" s="370"/>
      <c r="EK1731" s="370"/>
      <c r="EL1731" s="370"/>
      <c r="EM1731" s="370"/>
      <c r="EN1731" s="370"/>
      <c r="EO1731" s="370"/>
      <c r="EP1731" s="370"/>
      <c r="EQ1731" s="370"/>
      <c r="ER1731" s="370"/>
      <c r="ES1731" s="370"/>
      <c r="ET1731" s="370"/>
      <c r="HC1731" s="361">
        <v>300</v>
      </c>
    </row>
    <row r="1732" spans="1:233" s="78" customFormat="1" ht="21.75" customHeight="1">
      <c r="A1732" s="339" t="s">
        <v>57</v>
      </c>
      <c r="B1732" s="16" t="s">
        <v>58</v>
      </c>
      <c r="C1732" s="16" t="s">
        <v>422</v>
      </c>
      <c r="D1732" s="268" t="s">
        <v>434</v>
      </c>
      <c r="E1732" s="274"/>
      <c r="F1732" s="274"/>
      <c r="G1732" s="794" t="s">
        <v>472</v>
      </c>
      <c r="H1732" s="361">
        <v>1100</v>
      </c>
      <c r="I1732" s="504">
        <f t="shared" si="161"/>
        <v>1100</v>
      </c>
      <c r="J1732" s="274"/>
      <c r="K1732" s="370"/>
      <c r="L1732" s="784">
        <v>45274</v>
      </c>
      <c r="M1732" s="279">
        <v>45320</v>
      </c>
      <c r="N1732" s="274" t="s">
        <v>45</v>
      </c>
      <c r="O1732" s="370"/>
      <c r="P1732" s="370"/>
      <c r="Q1732" s="370"/>
      <c r="R1732" s="370"/>
      <c r="S1732" s="370"/>
      <c r="T1732" s="370"/>
      <c r="U1732" s="370"/>
      <c r="V1732" s="370"/>
      <c r="W1732" s="370"/>
      <c r="X1732" s="370"/>
      <c r="Y1732" s="370"/>
      <c r="Z1732" s="370"/>
      <c r="AA1732" s="370"/>
      <c r="AB1732" s="370"/>
      <c r="AC1732" s="370"/>
      <c r="AD1732" s="370"/>
      <c r="AE1732" s="370"/>
      <c r="AF1732" s="370"/>
      <c r="AG1732" s="370"/>
      <c r="AH1732" s="370"/>
      <c r="AI1732" s="370"/>
      <c r="AJ1732" s="370"/>
      <c r="AK1732" s="370"/>
      <c r="AL1732" s="370"/>
      <c r="AM1732" s="370"/>
      <c r="AN1732" s="370"/>
      <c r="AO1732" s="370"/>
      <c r="AP1732" s="370"/>
      <c r="AQ1732" s="370"/>
      <c r="AR1732" s="370"/>
      <c r="AS1732" s="370"/>
      <c r="AT1732" s="370"/>
      <c r="AU1732" s="370"/>
      <c r="AV1732" s="370"/>
      <c r="AW1732" s="370"/>
      <c r="AX1732" s="370"/>
      <c r="AY1732" s="370"/>
      <c r="AZ1732" s="370"/>
      <c r="BA1732" s="370"/>
      <c r="BB1732" s="370"/>
      <c r="BC1732" s="370"/>
      <c r="BD1732" s="370"/>
      <c r="BE1732" s="370"/>
      <c r="BF1732" s="370"/>
      <c r="BG1732" s="370"/>
      <c r="BH1732" s="370"/>
      <c r="BI1732" s="370"/>
      <c r="BJ1732" s="370"/>
      <c r="BK1732" s="370"/>
      <c r="BL1732" s="370"/>
      <c r="BM1732" s="370"/>
      <c r="BN1732" s="370"/>
      <c r="BO1732" s="370"/>
      <c r="BP1732" s="370"/>
      <c r="BQ1732" s="370"/>
      <c r="BR1732" s="370"/>
      <c r="BS1732" s="370"/>
      <c r="BT1732" s="370"/>
      <c r="BU1732" s="370"/>
      <c r="BV1732" s="370"/>
      <c r="BW1732" s="370"/>
      <c r="BX1732" s="370"/>
      <c r="BY1732" s="370"/>
      <c r="BZ1732" s="370"/>
      <c r="CA1732" s="370"/>
      <c r="CB1732" s="370"/>
      <c r="CC1732" s="370"/>
      <c r="CD1732" s="370"/>
      <c r="CE1732" s="370"/>
      <c r="CF1732" s="370"/>
      <c r="CG1732" s="370"/>
      <c r="CH1732" s="370"/>
      <c r="CI1732" s="370"/>
      <c r="CJ1732" s="370"/>
      <c r="CK1732" s="370"/>
      <c r="CL1732" s="370"/>
      <c r="CM1732" s="370"/>
      <c r="CN1732" s="370"/>
      <c r="CO1732" s="370"/>
      <c r="CP1732" s="370"/>
      <c r="CQ1732" s="370"/>
      <c r="CR1732" s="370"/>
      <c r="CS1732" s="370"/>
      <c r="CT1732" s="370"/>
      <c r="CU1732" s="370"/>
      <c r="CV1732" s="370"/>
      <c r="CW1732" s="370"/>
      <c r="CX1732" s="370"/>
      <c r="CY1732" s="370"/>
      <c r="CZ1732" s="370"/>
      <c r="DA1732" s="370"/>
      <c r="DB1732" s="370"/>
      <c r="DC1732" s="370"/>
      <c r="DD1732" s="370"/>
      <c r="DE1732" s="370"/>
      <c r="DF1732" s="370"/>
      <c r="DG1732" s="370"/>
      <c r="DH1732" s="370"/>
      <c r="DI1732" s="370"/>
      <c r="DJ1732" s="370"/>
      <c r="DK1732" s="370"/>
      <c r="DL1732" s="370"/>
      <c r="DM1732" s="370"/>
      <c r="DN1732" s="370"/>
      <c r="DO1732" s="370"/>
      <c r="DP1732" s="370"/>
      <c r="DQ1732" s="370"/>
      <c r="DR1732" s="370"/>
      <c r="DS1732" s="370"/>
      <c r="DT1732" s="370"/>
      <c r="DU1732" s="370"/>
      <c r="DV1732" s="370"/>
      <c r="DW1732" s="370"/>
      <c r="DX1732" s="370"/>
      <c r="DY1732" s="370"/>
      <c r="DZ1732" s="370"/>
      <c r="EA1732" s="370"/>
      <c r="EB1732" s="370"/>
      <c r="EC1732" s="370"/>
      <c r="ED1732" s="370"/>
      <c r="EE1732" s="370"/>
      <c r="EF1732" s="370"/>
      <c r="EG1732" s="370"/>
      <c r="EH1732" s="370"/>
      <c r="EI1732" s="370"/>
      <c r="EJ1732" s="370"/>
      <c r="EK1732" s="370"/>
      <c r="EL1732" s="370"/>
      <c r="EM1732" s="370"/>
      <c r="EN1732" s="370"/>
      <c r="EO1732" s="370"/>
      <c r="EP1732" s="370"/>
      <c r="EQ1732" s="370"/>
      <c r="ER1732" s="370"/>
      <c r="ES1732" s="370"/>
      <c r="ET1732" s="370"/>
      <c r="HC1732" s="361">
        <v>1100</v>
      </c>
    </row>
    <row r="1733" spans="1:233" s="78" customFormat="1" ht="21.75" customHeight="1">
      <c r="A1733" s="339" t="s">
        <v>57</v>
      </c>
      <c r="B1733" s="16" t="s">
        <v>340</v>
      </c>
      <c r="C1733" s="16" t="s">
        <v>423</v>
      </c>
      <c r="D1733" s="268" t="s">
        <v>434</v>
      </c>
      <c r="E1733" s="274"/>
      <c r="F1733" s="274"/>
      <c r="G1733" s="794" t="s">
        <v>472</v>
      </c>
      <c r="H1733" s="361">
        <v>600</v>
      </c>
      <c r="I1733" s="504">
        <f t="shared" si="161"/>
        <v>600</v>
      </c>
      <c r="J1733" s="274"/>
      <c r="K1733" s="370"/>
      <c r="L1733" s="784">
        <v>45274</v>
      </c>
      <c r="M1733" s="279">
        <v>45320</v>
      </c>
      <c r="N1733" s="274" t="s">
        <v>45</v>
      </c>
      <c r="O1733" s="370"/>
      <c r="P1733" s="370"/>
      <c r="Q1733" s="370"/>
      <c r="R1733" s="370"/>
      <c r="S1733" s="370"/>
      <c r="T1733" s="370"/>
      <c r="U1733" s="370"/>
      <c r="V1733" s="370"/>
      <c r="W1733" s="370"/>
      <c r="X1733" s="370"/>
      <c r="Y1733" s="370"/>
      <c r="Z1733" s="370"/>
      <c r="AA1733" s="370"/>
      <c r="AB1733" s="370"/>
      <c r="AC1733" s="370"/>
      <c r="AD1733" s="370"/>
      <c r="AE1733" s="370"/>
      <c r="AF1733" s="370"/>
      <c r="AG1733" s="370"/>
      <c r="AH1733" s="370"/>
      <c r="AI1733" s="370"/>
      <c r="AJ1733" s="370"/>
      <c r="AK1733" s="370"/>
      <c r="AL1733" s="370"/>
      <c r="AM1733" s="370"/>
      <c r="AN1733" s="370"/>
      <c r="AO1733" s="370"/>
      <c r="AP1733" s="370"/>
      <c r="AQ1733" s="370"/>
      <c r="AR1733" s="370"/>
      <c r="AS1733" s="370"/>
      <c r="AT1733" s="370"/>
      <c r="AU1733" s="370"/>
      <c r="AV1733" s="370"/>
      <c r="AW1733" s="370"/>
      <c r="AX1733" s="370"/>
      <c r="AY1733" s="370"/>
      <c r="AZ1733" s="370"/>
      <c r="BA1733" s="370"/>
      <c r="BB1733" s="370"/>
      <c r="BC1733" s="370"/>
      <c r="BD1733" s="370"/>
      <c r="BE1733" s="370"/>
      <c r="BF1733" s="370"/>
      <c r="BG1733" s="370"/>
      <c r="BH1733" s="370"/>
      <c r="BI1733" s="370"/>
      <c r="BJ1733" s="370"/>
      <c r="BK1733" s="370"/>
      <c r="BL1733" s="370"/>
      <c r="BM1733" s="370"/>
      <c r="BN1733" s="370"/>
      <c r="BO1733" s="370"/>
      <c r="BP1733" s="370"/>
      <c r="BQ1733" s="370"/>
      <c r="BR1733" s="370"/>
      <c r="BS1733" s="370"/>
      <c r="BT1733" s="370"/>
      <c r="BU1733" s="370"/>
      <c r="BV1733" s="370"/>
      <c r="BW1733" s="370"/>
      <c r="BX1733" s="370"/>
      <c r="BY1733" s="370"/>
      <c r="BZ1733" s="370"/>
      <c r="CA1733" s="370"/>
      <c r="CB1733" s="370"/>
      <c r="CC1733" s="370"/>
      <c r="CD1733" s="370"/>
      <c r="CE1733" s="370"/>
      <c r="CF1733" s="370"/>
      <c r="CG1733" s="370"/>
      <c r="CH1733" s="370"/>
      <c r="CI1733" s="370"/>
      <c r="CJ1733" s="370"/>
      <c r="CK1733" s="370"/>
      <c r="CL1733" s="370"/>
      <c r="CM1733" s="370"/>
      <c r="CN1733" s="370"/>
      <c r="CO1733" s="370"/>
      <c r="CP1733" s="370"/>
      <c r="CQ1733" s="370"/>
      <c r="CR1733" s="370"/>
      <c r="CS1733" s="370"/>
      <c r="CT1733" s="370"/>
      <c r="CU1733" s="370"/>
      <c r="CV1733" s="370"/>
      <c r="CW1733" s="370"/>
      <c r="CX1733" s="370"/>
      <c r="CY1733" s="370"/>
      <c r="CZ1733" s="370"/>
      <c r="DA1733" s="370"/>
      <c r="DB1733" s="370"/>
      <c r="DC1733" s="370"/>
      <c r="DD1733" s="370"/>
      <c r="DE1733" s="370"/>
      <c r="DF1733" s="370"/>
      <c r="DG1733" s="370"/>
      <c r="DH1733" s="370"/>
      <c r="DI1733" s="370"/>
      <c r="DJ1733" s="370"/>
      <c r="DK1733" s="370"/>
      <c r="DL1733" s="370"/>
      <c r="DM1733" s="370"/>
      <c r="DN1733" s="370"/>
      <c r="DO1733" s="370"/>
      <c r="DP1733" s="370"/>
      <c r="DQ1733" s="370"/>
      <c r="DR1733" s="370"/>
      <c r="DS1733" s="370"/>
      <c r="DT1733" s="370"/>
      <c r="DU1733" s="370"/>
      <c r="DV1733" s="370"/>
      <c r="DW1733" s="370"/>
      <c r="DX1733" s="370"/>
      <c r="DY1733" s="370"/>
      <c r="DZ1733" s="370"/>
      <c r="EA1733" s="370"/>
      <c r="EB1733" s="370"/>
      <c r="EC1733" s="370"/>
      <c r="ED1733" s="370"/>
      <c r="EE1733" s="370"/>
      <c r="EF1733" s="370"/>
      <c r="EG1733" s="370"/>
      <c r="EH1733" s="370"/>
      <c r="EI1733" s="370"/>
      <c r="EJ1733" s="370"/>
      <c r="EK1733" s="370"/>
      <c r="EL1733" s="370"/>
      <c r="EM1733" s="370"/>
      <c r="EN1733" s="370"/>
      <c r="EO1733" s="370"/>
      <c r="EP1733" s="370"/>
      <c r="EQ1733" s="370"/>
      <c r="ER1733" s="370"/>
      <c r="ES1733" s="370"/>
      <c r="ET1733" s="370"/>
      <c r="HC1733" s="361">
        <v>600</v>
      </c>
    </row>
    <row r="1734" spans="1:233" s="78" customFormat="1" ht="21.75" customHeight="1">
      <c r="A1734" s="339" t="s">
        <v>57</v>
      </c>
      <c r="B1734" s="793" t="s">
        <v>381</v>
      </c>
      <c r="C1734" s="16" t="s">
        <v>430</v>
      </c>
      <c r="D1734" s="268" t="s">
        <v>434</v>
      </c>
      <c r="E1734" s="274"/>
      <c r="F1734" s="274"/>
      <c r="G1734" s="794" t="s">
        <v>472</v>
      </c>
      <c r="H1734" s="361">
        <v>100</v>
      </c>
      <c r="I1734" s="504">
        <f t="shared" si="161"/>
        <v>100</v>
      </c>
      <c r="J1734" s="274"/>
      <c r="K1734" s="370"/>
      <c r="L1734" s="784">
        <v>45274</v>
      </c>
      <c r="M1734" s="279">
        <v>45320</v>
      </c>
      <c r="N1734" s="274" t="s">
        <v>45</v>
      </c>
      <c r="O1734" s="370"/>
      <c r="P1734" s="370"/>
      <c r="Q1734" s="370"/>
      <c r="R1734" s="370"/>
      <c r="S1734" s="370"/>
      <c r="T1734" s="370"/>
      <c r="U1734" s="370"/>
      <c r="V1734" s="370"/>
      <c r="W1734" s="370"/>
      <c r="X1734" s="370"/>
      <c r="Y1734" s="370"/>
      <c r="Z1734" s="370"/>
      <c r="AA1734" s="370"/>
      <c r="AB1734" s="370"/>
      <c r="AC1734" s="370"/>
      <c r="AD1734" s="370"/>
      <c r="AE1734" s="370"/>
      <c r="AF1734" s="370"/>
      <c r="AG1734" s="370"/>
      <c r="AH1734" s="370"/>
      <c r="AI1734" s="370"/>
      <c r="AJ1734" s="370"/>
      <c r="AK1734" s="370"/>
      <c r="AL1734" s="370"/>
      <c r="AM1734" s="370"/>
      <c r="AN1734" s="370"/>
      <c r="AO1734" s="370"/>
      <c r="AP1734" s="370"/>
      <c r="AQ1734" s="370"/>
      <c r="AR1734" s="370"/>
      <c r="AS1734" s="370"/>
      <c r="AT1734" s="370"/>
      <c r="AU1734" s="370"/>
      <c r="AV1734" s="370"/>
      <c r="AW1734" s="370"/>
      <c r="AX1734" s="370"/>
      <c r="AY1734" s="370"/>
      <c r="AZ1734" s="370"/>
      <c r="BA1734" s="370"/>
      <c r="BB1734" s="370"/>
      <c r="BC1734" s="370"/>
      <c r="BD1734" s="370"/>
      <c r="BE1734" s="370"/>
      <c r="BF1734" s="370"/>
      <c r="BG1734" s="370"/>
      <c r="BH1734" s="370"/>
      <c r="BI1734" s="370"/>
      <c r="BJ1734" s="370"/>
      <c r="BK1734" s="370"/>
      <c r="BL1734" s="370"/>
      <c r="BM1734" s="370"/>
      <c r="BN1734" s="370"/>
      <c r="BO1734" s="370"/>
      <c r="BP1734" s="370"/>
      <c r="BQ1734" s="370"/>
      <c r="BR1734" s="370"/>
      <c r="BS1734" s="370"/>
      <c r="BT1734" s="370"/>
      <c r="BU1734" s="370"/>
      <c r="BV1734" s="370"/>
      <c r="BW1734" s="370"/>
      <c r="BX1734" s="370"/>
      <c r="BY1734" s="370"/>
      <c r="BZ1734" s="370"/>
      <c r="CA1734" s="370"/>
      <c r="CB1734" s="370"/>
      <c r="CC1734" s="370"/>
      <c r="CD1734" s="370"/>
      <c r="CE1734" s="370"/>
      <c r="CF1734" s="370"/>
      <c r="CG1734" s="370"/>
      <c r="CH1734" s="370"/>
      <c r="CI1734" s="370"/>
      <c r="CJ1734" s="370"/>
      <c r="CK1734" s="370"/>
      <c r="CL1734" s="370"/>
      <c r="CM1734" s="370"/>
      <c r="CN1734" s="370"/>
      <c r="CO1734" s="370"/>
      <c r="CP1734" s="370"/>
      <c r="CQ1734" s="370"/>
      <c r="CR1734" s="370"/>
      <c r="CS1734" s="370"/>
      <c r="CT1734" s="370"/>
      <c r="CU1734" s="370"/>
      <c r="CV1734" s="370"/>
      <c r="CW1734" s="370"/>
      <c r="CX1734" s="370"/>
      <c r="CY1734" s="370"/>
      <c r="CZ1734" s="370"/>
      <c r="DA1734" s="370"/>
      <c r="DB1734" s="370"/>
      <c r="DC1734" s="370"/>
      <c r="DD1734" s="370"/>
      <c r="DE1734" s="370"/>
      <c r="DF1734" s="370"/>
      <c r="DG1734" s="370"/>
      <c r="DH1734" s="370"/>
      <c r="DI1734" s="370"/>
      <c r="DJ1734" s="370"/>
      <c r="DK1734" s="370"/>
      <c r="DL1734" s="370"/>
      <c r="DM1734" s="370"/>
      <c r="DN1734" s="370"/>
      <c r="DO1734" s="370"/>
      <c r="DP1734" s="370"/>
      <c r="DQ1734" s="370"/>
      <c r="DR1734" s="370"/>
      <c r="DS1734" s="370"/>
      <c r="DT1734" s="370"/>
      <c r="DU1734" s="370"/>
      <c r="DV1734" s="370"/>
      <c r="DW1734" s="370"/>
      <c r="DX1734" s="370"/>
      <c r="DY1734" s="370"/>
      <c r="DZ1734" s="370"/>
      <c r="EA1734" s="370"/>
      <c r="EB1734" s="370"/>
      <c r="EC1734" s="370"/>
      <c r="ED1734" s="370"/>
      <c r="EE1734" s="370"/>
      <c r="EF1734" s="370"/>
      <c r="EG1734" s="370"/>
      <c r="EH1734" s="370"/>
      <c r="EI1734" s="370"/>
      <c r="EJ1734" s="370"/>
      <c r="EK1734" s="370"/>
      <c r="EL1734" s="370"/>
      <c r="EM1734" s="370"/>
      <c r="EN1734" s="370"/>
      <c r="EO1734" s="370"/>
      <c r="EP1734" s="370"/>
      <c r="EQ1734" s="370"/>
      <c r="ER1734" s="370"/>
      <c r="ES1734" s="370"/>
      <c r="ET1734" s="370"/>
      <c r="HC1734" s="361">
        <v>100</v>
      </c>
    </row>
    <row r="1735" spans="1:233" s="78" customFormat="1" ht="21.75" customHeight="1">
      <c r="A1735" s="339" t="s">
        <v>57</v>
      </c>
      <c r="B1735" s="793" t="s">
        <v>383</v>
      </c>
      <c r="C1735" s="16" t="s">
        <v>431</v>
      </c>
      <c r="D1735" s="268" t="s">
        <v>434</v>
      </c>
      <c r="E1735" s="274"/>
      <c r="F1735" s="274"/>
      <c r="G1735" s="794" t="s">
        <v>472</v>
      </c>
      <c r="H1735" s="361">
        <v>100</v>
      </c>
      <c r="I1735" s="504">
        <f t="shared" si="161"/>
        <v>100</v>
      </c>
      <c r="J1735" s="274"/>
      <c r="K1735" s="370"/>
      <c r="L1735" s="784">
        <v>45274</v>
      </c>
      <c r="M1735" s="279">
        <v>45320</v>
      </c>
      <c r="N1735" s="274" t="s">
        <v>45</v>
      </c>
      <c r="O1735" s="370"/>
      <c r="P1735" s="370"/>
      <c r="Q1735" s="370"/>
      <c r="R1735" s="370"/>
      <c r="S1735" s="370"/>
      <c r="T1735" s="370"/>
      <c r="U1735" s="370"/>
      <c r="V1735" s="370"/>
      <c r="W1735" s="370"/>
      <c r="X1735" s="370"/>
      <c r="Y1735" s="370"/>
      <c r="Z1735" s="370"/>
      <c r="AA1735" s="370"/>
      <c r="AB1735" s="370"/>
      <c r="AC1735" s="370"/>
      <c r="AD1735" s="370"/>
      <c r="AE1735" s="370"/>
      <c r="AF1735" s="370"/>
      <c r="AG1735" s="370"/>
      <c r="AH1735" s="370"/>
      <c r="AI1735" s="370"/>
      <c r="AJ1735" s="370"/>
      <c r="AK1735" s="370"/>
      <c r="AL1735" s="370"/>
      <c r="AM1735" s="370"/>
      <c r="AN1735" s="370"/>
      <c r="AO1735" s="370"/>
      <c r="AP1735" s="370"/>
      <c r="AQ1735" s="370"/>
      <c r="AR1735" s="370"/>
      <c r="AS1735" s="370"/>
      <c r="AT1735" s="370"/>
      <c r="AU1735" s="370"/>
      <c r="AV1735" s="370"/>
      <c r="AW1735" s="370"/>
      <c r="AX1735" s="370"/>
      <c r="AY1735" s="370"/>
      <c r="AZ1735" s="370"/>
      <c r="BA1735" s="370"/>
      <c r="BB1735" s="370"/>
      <c r="BC1735" s="370"/>
      <c r="BD1735" s="370"/>
      <c r="BE1735" s="370"/>
      <c r="BF1735" s="370"/>
      <c r="BG1735" s="370"/>
      <c r="BH1735" s="370"/>
      <c r="BI1735" s="370"/>
      <c r="BJ1735" s="370"/>
      <c r="BK1735" s="370"/>
      <c r="BL1735" s="370"/>
      <c r="BM1735" s="370"/>
      <c r="BN1735" s="370"/>
      <c r="BO1735" s="370"/>
      <c r="BP1735" s="370"/>
      <c r="BQ1735" s="370"/>
      <c r="BR1735" s="370"/>
      <c r="BS1735" s="370"/>
      <c r="BT1735" s="370"/>
      <c r="BU1735" s="370"/>
      <c r="BV1735" s="370"/>
      <c r="BW1735" s="370"/>
      <c r="BX1735" s="370"/>
      <c r="BY1735" s="370"/>
      <c r="BZ1735" s="370"/>
      <c r="CA1735" s="370"/>
      <c r="CB1735" s="370"/>
      <c r="CC1735" s="370"/>
      <c r="CD1735" s="370"/>
      <c r="CE1735" s="370"/>
      <c r="CF1735" s="370"/>
      <c r="CG1735" s="370"/>
      <c r="CH1735" s="370"/>
      <c r="CI1735" s="370"/>
      <c r="CJ1735" s="370"/>
      <c r="CK1735" s="370"/>
      <c r="CL1735" s="370"/>
      <c r="CM1735" s="370"/>
      <c r="CN1735" s="370"/>
      <c r="CO1735" s="370"/>
      <c r="CP1735" s="370"/>
      <c r="CQ1735" s="370"/>
      <c r="CR1735" s="370"/>
      <c r="CS1735" s="370"/>
      <c r="CT1735" s="370"/>
      <c r="CU1735" s="370"/>
      <c r="CV1735" s="370"/>
      <c r="CW1735" s="370"/>
      <c r="CX1735" s="370"/>
      <c r="CY1735" s="370"/>
      <c r="CZ1735" s="370"/>
      <c r="DA1735" s="370"/>
      <c r="DB1735" s="370"/>
      <c r="DC1735" s="370"/>
      <c r="DD1735" s="370"/>
      <c r="DE1735" s="370"/>
      <c r="DF1735" s="370"/>
      <c r="DG1735" s="370"/>
      <c r="DH1735" s="370"/>
      <c r="DI1735" s="370"/>
      <c r="DJ1735" s="370"/>
      <c r="DK1735" s="370"/>
      <c r="DL1735" s="370"/>
      <c r="DM1735" s="370"/>
      <c r="DN1735" s="370"/>
      <c r="DO1735" s="370"/>
      <c r="DP1735" s="370"/>
      <c r="DQ1735" s="370"/>
      <c r="DR1735" s="370"/>
      <c r="DS1735" s="370"/>
      <c r="DT1735" s="370"/>
      <c r="DU1735" s="370"/>
      <c r="DV1735" s="370"/>
      <c r="DW1735" s="370"/>
      <c r="DX1735" s="370"/>
      <c r="DY1735" s="370"/>
      <c r="DZ1735" s="370"/>
      <c r="EA1735" s="370"/>
      <c r="EB1735" s="370"/>
      <c r="EC1735" s="370"/>
      <c r="ED1735" s="370"/>
      <c r="EE1735" s="370"/>
      <c r="EF1735" s="370"/>
      <c r="EG1735" s="370"/>
      <c r="EH1735" s="370"/>
      <c r="EI1735" s="370"/>
      <c r="EJ1735" s="370"/>
      <c r="EK1735" s="370"/>
      <c r="EL1735" s="370"/>
      <c r="EM1735" s="370"/>
      <c r="EN1735" s="370"/>
      <c r="EO1735" s="370"/>
      <c r="EP1735" s="370"/>
      <c r="EQ1735" s="370"/>
      <c r="ER1735" s="370"/>
      <c r="ES1735" s="370"/>
      <c r="ET1735" s="370"/>
      <c r="HC1735" s="361">
        <v>100</v>
      </c>
    </row>
    <row r="1736" spans="1:233" s="78" customFormat="1" ht="21.75" customHeight="1">
      <c r="A1736" s="339" t="s">
        <v>57</v>
      </c>
      <c r="B1736" s="793" t="s">
        <v>384</v>
      </c>
      <c r="C1736" s="16" t="s">
        <v>424</v>
      </c>
      <c r="D1736" s="268" t="s">
        <v>434</v>
      </c>
      <c r="E1736" s="274"/>
      <c r="F1736" s="274"/>
      <c r="G1736" s="794" t="s">
        <v>472</v>
      </c>
      <c r="H1736" s="361">
        <v>100</v>
      </c>
      <c r="I1736" s="504">
        <f t="shared" si="161"/>
        <v>100</v>
      </c>
      <c r="J1736" s="274"/>
      <c r="K1736" s="370"/>
      <c r="L1736" s="784">
        <v>45274</v>
      </c>
      <c r="M1736" s="279">
        <v>45320</v>
      </c>
      <c r="N1736" s="274" t="s">
        <v>45</v>
      </c>
      <c r="O1736" s="370"/>
      <c r="P1736" s="370"/>
      <c r="Q1736" s="370"/>
      <c r="R1736" s="370"/>
      <c r="S1736" s="370"/>
      <c r="T1736" s="370"/>
      <c r="U1736" s="370"/>
      <c r="V1736" s="370"/>
      <c r="W1736" s="370"/>
      <c r="X1736" s="370"/>
      <c r="Y1736" s="370"/>
      <c r="Z1736" s="370"/>
      <c r="AA1736" s="370"/>
      <c r="AB1736" s="370"/>
      <c r="AC1736" s="370"/>
      <c r="AD1736" s="370"/>
      <c r="AE1736" s="370"/>
      <c r="AF1736" s="370"/>
      <c r="AG1736" s="370"/>
      <c r="AH1736" s="370"/>
      <c r="AI1736" s="370"/>
      <c r="AJ1736" s="370"/>
      <c r="AK1736" s="370"/>
      <c r="AL1736" s="370"/>
      <c r="AM1736" s="370"/>
      <c r="AN1736" s="370"/>
      <c r="AO1736" s="370"/>
      <c r="AP1736" s="370"/>
      <c r="AQ1736" s="370"/>
      <c r="AR1736" s="370"/>
      <c r="AS1736" s="370"/>
      <c r="AT1736" s="370"/>
      <c r="AU1736" s="370"/>
      <c r="AV1736" s="370"/>
      <c r="AW1736" s="370"/>
      <c r="AX1736" s="370"/>
      <c r="AY1736" s="370"/>
      <c r="AZ1736" s="370"/>
      <c r="BA1736" s="370"/>
      <c r="BB1736" s="370"/>
      <c r="BC1736" s="370"/>
      <c r="BD1736" s="370"/>
      <c r="BE1736" s="370"/>
      <c r="BF1736" s="370"/>
      <c r="BG1736" s="370"/>
      <c r="BH1736" s="370"/>
      <c r="BI1736" s="370"/>
      <c r="BJ1736" s="370"/>
      <c r="BK1736" s="370"/>
      <c r="BL1736" s="370"/>
      <c r="BM1736" s="370"/>
      <c r="BN1736" s="370"/>
      <c r="BO1736" s="370"/>
      <c r="BP1736" s="370"/>
      <c r="BQ1736" s="370"/>
      <c r="BR1736" s="370"/>
      <c r="BS1736" s="370"/>
      <c r="BT1736" s="370"/>
      <c r="BU1736" s="370"/>
      <c r="BV1736" s="370"/>
      <c r="BW1736" s="370"/>
      <c r="BX1736" s="370"/>
      <c r="BY1736" s="370"/>
      <c r="BZ1736" s="370"/>
      <c r="CA1736" s="370"/>
      <c r="CB1736" s="370"/>
      <c r="CC1736" s="370"/>
      <c r="CD1736" s="370"/>
      <c r="CE1736" s="370"/>
      <c r="CF1736" s="370"/>
      <c r="CG1736" s="370"/>
      <c r="CH1736" s="370"/>
      <c r="CI1736" s="370"/>
      <c r="CJ1736" s="370"/>
      <c r="CK1736" s="370"/>
      <c r="CL1736" s="370"/>
      <c r="CM1736" s="370"/>
      <c r="CN1736" s="370"/>
      <c r="CO1736" s="370"/>
      <c r="CP1736" s="370"/>
      <c r="CQ1736" s="370"/>
      <c r="CR1736" s="370"/>
      <c r="CS1736" s="370"/>
      <c r="CT1736" s="370"/>
      <c r="CU1736" s="370"/>
      <c r="CV1736" s="370"/>
      <c r="CW1736" s="370"/>
      <c r="CX1736" s="370"/>
      <c r="CY1736" s="370"/>
      <c r="CZ1736" s="370"/>
      <c r="DA1736" s="370"/>
      <c r="DB1736" s="370"/>
      <c r="DC1736" s="370"/>
      <c r="DD1736" s="370"/>
      <c r="DE1736" s="370"/>
      <c r="DF1736" s="370"/>
      <c r="DG1736" s="370"/>
      <c r="DH1736" s="370"/>
      <c r="DI1736" s="370"/>
      <c r="DJ1736" s="370"/>
      <c r="DK1736" s="370"/>
      <c r="DL1736" s="370"/>
      <c r="DM1736" s="370"/>
      <c r="DN1736" s="370"/>
      <c r="DO1736" s="370"/>
      <c r="DP1736" s="370"/>
      <c r="DQ1736" s="370"/>
      <c r="DR1736" s="370"/>
      <c r="DS1736" s="370"/>
      <c r="DT1736" s="370"/>
      <c r="DU1736" s="370"/>
      <c r="DV1736" s="370"/>
      <c r="DW1736" s="370"/>
      <c r="DX1736" s="370"/>
      <c r="DY1736" s="370"/>
      <c r="DZ1736" s="370"/>
      <c r="EA1736" s="370"/>
      <c r="EB1736" s="370"/>
      <c r="EC1736" s="370"/>
      <c r="ED1736" s="370"/>
      <c r="EE1736" s="370"/>
      <c r="EF1736" s="370"/>
      <c r="EG1736" s="370"/>
      <c r="EH1736" s="370"/>
      <c r="EI1736" s="370"/>
      <c r="EJ1736" s="370"/>
      <c r="EK1736" s="370"/>
      <c r="EL1736" s="370"/>
      <c r="EM1736" s="370"/>
      <c r="EN1736" s="370"/>
      <c r="EO1736" s="370"/>
      <c r="EP1736" s="370"/>
      <c r="EQ1736" s="370"/>
      <c r="ER1736" s="370"/>
      <c r="ES1736" s="370"/>
      <c r="ET1736" s="370"/>
      <c r="HC1736" s="361">
        <v>100</v>
      </c>
    </row>
    <row r="1737" spans="1:233" s="78" customFormat="1" ht="21.75" customHeight="1">
      <c r="A1737" s="339" t="s">
        <v>57</v>
      </c>
      <c r="B1737" s="793" t="s">
        <v>344</v>
      </c>
      <c r="C1737" s="16" t="s">
        <v>432</v>
      </c>
      <c r="D1737" s="268" t="s">
        <v>434</v>
      </c>
      <c r="E1737" s="274"/>
      <c r="F1737" s="274"/>
      <c r="G1737" s="794" t="s">
        <v>472</v>
      </c>
      <c r="H1737" s="361"/>
      <c r="I1737" s="504">
        <f t="shared" si="161"/>
        <v>0</v>
      </c>
      <c r="J1737" s="274"/>
      <c r="K1737" s="370"/>
      <c r="L1737" s="784">
        <v>45274</v>
      </c>
      <c r="M1737" s="279">
        <v>45320</v>
      </c>
      <c r="N1737" s="274" t="s">
        <v>45</v>
      </c>
      <c r="O1737" s="370"/>
      <c r="P1737" s="370"/>
      <c r="Q1737" s="370"/>
      <c r="R1737" s="370"/>
      <c r="S1737" s="370"/>
      <c r="T1737" s="370"/>
      <c r="U1737" s="370"/>
      <c r="V1737" s="370"/>
      <c r="W1737" s="370"/>
      <c r="X1737" s="370"/>
      <c r="Y1737" s="370"/>
      <c r="Z1737" s="370"/>
      <c r="AA1737" s="370"/>
      <c r="AB1737" s="370"/>
      <c r="AC1737" s="370"/>
      <c r="AD1737" s="370"/>
      <c r="AE1737" s="370"/>
      <c r="AF1737" s="370"/>
      <c r="AG1737" s="370"/>
      <c r="AH1737" s="370"/>
      <c r="AI1737" s="370"/>
      <c r="AJ1737" s="370"/>
      <c r="AK1737" s="370"/>
      <c r="AL1737" s="370"/>
      <c r="AM1737" s="370"/>
      <c r="AN1737" s="370"/>
      <c r="AO1737" s="370"/>
      <c r="AP1737" s="370"/>
      <c r="AQ1737" s="370"/>
      <c r="AR1737" s="370"/>
      <c r="AS1737" s="370"/>
      <c r="AT1737" s="370"/>
      <c r="AU1737" s="370"/>
      <c r="AV1737" s="370"/>
      <c r="AW1737" s="370"/>
      <c r="AX1737" s="370"/>
      <c r="AY1737" s="370"/>
      <c r="AZ1737" s="370"/>
      <c r="BA1737" s="370"/>
      <c r="BB1737" s="370"/>
      <c r="BC1737" s="370"/>
      <c r="BD1737" s="370"/>
      <c r="BE1737" s="370"/>
      <c r="BF1737" s="370"/>
      <c r="BG1737" s="370"/>
      <c r="BH1737" s="370"/>
      <c r="BI1737" s="370"/>
      <c r="BJ1737" s="370"/>
      <c r="BK1737" s="370"/>
      <c r="BL1737" s="370"/>
      <c r="BM1737" s="370"/>
      <c r="BN1737" s="370"/>
      <c r="BO1737" s="370"/>
      <c r="BP1737" s="370"/>
      <c r="BQ1737" s="370"/>
      <c r="BR1737" s="370"/>
      <c r="BS1737" s="370"/>
      <c r="BT1737" s="370"/>
      <c r="BU1737" s="370"/>
      <c r="BV1737" s="370"/>
      <c r="BW1737" s="370"/>
      <c r="BX1737" s="370"/>
      <c r="BY1737" s="370"/>
      <c r="BZ1737" s="370"/>
      <c r="CA1737" s="370"/>
      <c r="CB1737" s="370"/>
      <c r="CC1737" s="370"/>
      <c r="CD1737" s="370"/>
      <c r="CE1737" s="370"/>
      <c r="CF1737" s="370"/>
      <c r="CG1737" s="370"/>
      <c r="CH1737" s="370"/>
      <c r="CI1737" s="370"/>
      <c r="CJ1737" s="370"/>
      <c r="CK1737" s="370"/>
      <c r="CL1737" s="370"/>
      <c r="CM1737" s="370"/>
      <c r="CN1737" s="370"/>
      <c r="CO1737" s="370"/>
      <c r="CP1737" s="370"/>
      <c r="CQ1737" s="370"/>
      <c r="CR1737" s="370"/>
      <c r="CS1737" s="370"/>
      <c r="CT1737" s="370"/>
      <c r="CU1737" s="370"/>
      <c r="CV1737" s="370"/>
      <c r="CW1737" s="370"/>
      <c r="CX1737" s="370"/>
      <c r="CY1737" s="370"/>
      <c r="CZ1737" s="370"/>
      <c r="DA1737" s="370"/>
      <c r="DB1737" s="370"/>
      <c r="DC1737" s="370"/>
      <c r="DD1737" s="370"/>
      <c r="DE1737" s="370"/>
      <c r="DF1737" s="370"/>
      <c r="DG1737" s="370"/>
      <c r="DH1737" s="370"/>
      <c r="DI1737" s="370"/>
      <c r="DJ1737" s="370"/>
      <c r="DK1737" s="370"/>
      <c r="DL1737" s="370"/>
      <c r="DM1737" s="370"/>
      <c r="DN1737" s="370"/>
      <c r="DO1737" s="370"/>
      <c r="DP1737" s="370"/>
      <c r="DQ1737" s="370"/>
      <c r="DR1737" s="370"/>
      <c r="DS1737" s="370"/>
      <c r="DT1737" s="370"/>
      <c r="DU1737" s="370"/>
      <c r="DV1737" s="370"/>
      <c r="DW1737" s="370"/>
      <c r="DX1737" s="370"/>
      <c r="DY1737" s="370"/>
      <c r="DZ1737" s="370"/>
      <c r="EA1737" s="370"/>
      <c r="EB1737" s="370"/>
      <c r="EC1737" s="370"/>
      <c r="ED1737" s="370"/>
      <c r="EE1737" s="370"/>
      <c r="EF1737" s="370"/>
      <c r="EG1737" s="370"/>
      <c r="EH1737" s="370"/>
      <c r="EI1737" s="370"/>
      <c r="EJ1737" s="370"/>
      <c r="EK1737" s="370"/>
      <c r="EL1737" s="370"/>
      <c r="EM1737" s="370"/>
      <c r="EN1737" s="370"/>
      <c r="EO1737" s="370"/>
      <c r="EP1737" s="370"/>
      <c r="EQ1737" s="370"/>
      <c r="ER1737" s="370"/>
      <c r="ES1737" s="370"/>
      <c r="ET1737" s="370"/>
      <c r="HC1737" s="361"/>
    </row>
    <row r="1738" spans="1:233" s="78" customFormat="1" ht="21.75" customHeight="1">
      <c r="A1738" s="339" t="s">
        <v>57</v>
      </c>
      <c r="B1738" s="793" t="s">
        <v>353</v>
      </c>
      <c r="C1738" s="16" t="s">
        <v>433</v>
      </c>
      <c r="D1738" s="268" t="s">
        <v>434</v>
      </c>
      <c r="E1738" s="274"/>
      <c r="F1738" s="274"/>
      <c r="G1738" s="794" t="s">
        <v>472</v>
      </c>
      <c r="H1738" s="361"/>
      <c r="I1738" s="504">
        <f t="shared" si="161"/>
        <v>0</v>
      </c>
      <c r="J1738" s="274"/>
      <c r="K1738" s="370"/>
      <c r="L1738" s="784">
        <v>45274</v>
      </c>
      <c r="M1738" s="279">
        <v>45320</v>
      </c>
      <c r="N1738" s="274" t="s">
        <v>45</v>
      </c>
      <c r="O1738" s="370"/>
      <c r="P1738" s="370"/>
      <c r="Q1738" s="370"/>
      <c r="R1738" s="370"/>
      <c r="S1738" s="370"/>
      <c r="T1738" s="370"/>
      <c r="U1738" s="370"/>
      <c r="V1738" s="370"/>
      <c r="W1738" s="370"/>
      <c r="X1738" s="370"/>
      <c r="Y1738" s="370"/>
      <c r="Z1738" s="370"/>
      <c r="AA1738" s="370"/>
      <c r="AB1738" s="370"/>
      <c r="AC1738" s="370"/>
      <c r="AD1738" s="370"/>
      <c r="AE1738" s="370"/>
      <c r="AF1738" s="370"/>
      <c r="AG1738" s="370"/>
      <c r="AH1738" s="370"/>
      <c r="AI1738" s="370"/>
      <c r="AJ1738" s="370"/>
      <c r="AK1738" s="370"/>
      <c r="AL1738" s="370"/>
      <c r="AM1738" s="370"/>
      <c r="AN1738" s="370"/>
      <c r="AO1738" s="370"/>
      <c r="AP1738" s="370"/>
      <c r="AQ1738" s="370"/>
      <c r="AR1738" s="370"/>
      <c r="AS1738" s="370"/>
      <c r="AT1738" s="370"/>
      <c r="AU1738" s="370"/>
      <c r="AV1738" s="370"/>
      <c r="AW1738" s="370"/>
      <c r="AX1738" s="370"/>
      <c r="AY1738" s="370"/>
      <c r="AZ1738" s="370"/>
      <c r="BA1738" s="370"/>
      <c r="BB1738" s="370"/>
      <c r="BC1738" s="370"/>
      <c r="BD1738" s="370"/>
      <c r="BE1738" s="370"/>
      <c r="BF1738" s="370"/>
      <c r="BG1738" s="370"/>
      <c r="BH1738" s="370"/>
      <c r="BI1738" s="370"/>
      <c r="BJ1738" s="370"/>
      <c r="BK1738" s="370"/>
      <c r="BL1738" s="370"/>
      <c r="BM1738" s="370"/>
      <c r="BN1738" s="370"/>
      <c r="BO1738" s="370"/>
      <c r="BP1738" s="370"/>
      <c r="BQ1738" s="370"/>
      <c r="BR1738" s="370"/>
      <c r="BS1738" s="370"/>
      <c r="BT1738" s="370"/>
      <c r="BU1738" s="370"/>
      <c r="BV1738" s="370"/>
      <c r="BW1738" s="370"/>
      <c r="BX1738" s="370"/>
      <c r="BY1738" s="370"/>
      <c r="BZ1738" s="370"/>
      <c r="CA1738" s="370"/>
      <c r="CB1738" s="370"/>
      <c r="CC1738" s="370"/>
      <c r="CD1738" s="370"/>
      <c r="CE1738" s="370"/>
      <c r="CF1738" s="370"/>
      <c r="CG1738" s="370"/>
      <c r="CH1738" s="370"/>
      <c r="CI1738" s="370"/>
      <c r="CJ1738" s="370"/>
      <c r="CK1738" s="370"/>
      <c r="CL1738" s="370"/>
      <c r="CM1738" s="370"/>
      <c r="CN1738" s="370"/>
      <c r="CO1738" s="370"/>
      <c r="CP1738" s="370"/>
      <c r="CQ1738" s="370"/>
      <c r="CR1738" s="370"/>
      <c r="CS1738" s="370"/>
      <c r="CT1738" s="370"/>
      <c r="CU1738" s="370"/>
      <c r="CV1738" s="370"/>
      <c r="CW1738" s="370"/>
      <c r="CX1738" s="370"/>
      <c r="CY1738" s="370"/>
      <c r="CZ1738" s="370"/>
      <c r="DA1738" s="370"/>
      <c r="DB1738" s="370"/>
      <c r="DC1738" s="370"/>
      <c r="DD1738" s="370"/>
      <c r="DE1738" s="370"/>
      <c r="DF1738" s="370"/>
      <c r="DG1738" s="370"/>
      <c r="DH1738" s="370"/>
      <c r="DI1738" s="370"/>
      <c r="DJ1738" s="370"/>
      <c r="DK1738" s="370"/>
      <c r="DL1738" s="370"/>
      <c r="DM1738" s="370"/>
      <c r="DN1738" s="370"/>
      <c r="DO1738" s="370"/>
      <c r="DP1738" s="370"/>
      <c r="DQ1738" s="370"/>
      <c r="DR1738" s="370"/>
      <c r="DS1738" s="370"/>
      <c r="DT1738" s="370"/>
      <c r="DU1738" s="370"/>
      <c r="DV1738" s="370"/>
      <c r="DW1738" s="370"/>
      <c r="DX1738" s="370"/>
      <c r="DY1738" s="370"/>
      <c r="DZ1738" s="370"/>
      <c r="EA1738" s="370"/>
      <c r="EB1738" s="370"/>
      <c r="EC1738" s="370"/>
      <c r="ED1738" s="370"/>
      <c r="EE1738" s="370"/>
      <c r="EF1738" s="370"/>
      <c r="EG1738" s="370"/>
      <c r="EH1738" s="370"/>
      <c r="EI1738" s="370"/>
      <c r="EJ1738" s="370"/>
      <c r="EK1738" s="370"/>
      <c r="EL1738" s="370"/>
      <c r="EM1738" s="370"/>
      <c r="EN1738" s="370"/>
      <c r="EO1738" s="370"/>
      <c r="EP1738" s="370"/>
      <c r="EQ1738" s="370"/>
      <c r="ER1738" s="370"/>
      <c r="ES1738" s="370"/>
      <c r="ET1738" s="370"/>
      <c r="HC1738" s="361"/>
    </row>
    <row r="1739" spans="1:233" s="78" customFormat="1" ht="21.75" customHeight="1">
      <c r="A1739" s="339" t="s">
        <v>57</v>
      </c>
      <c r="B1739" s="793" t="s">
        <v>393</v>
      </c>
      <c r="C1739" s="16" t="s">
        <v>425</v>
      </c>
      <c r="D1739" s="268" t="s">
        <v>434</v>
      </c>
      <c r="E1739" s="274"/>
      <c r="F1739" s="274"/>
      <c r="G1739" s="794" t="s">
        <v>472</v>
      </c>
      <c r="H1739" s="361">
        <v>100</v>
      </c>
      <c r="I1739" s="504">
        <f t="shared" si="161"/>
        <v>100</v>
      </c>
      <c r="J1739" s="274"/>
      <c r="K1739" s="370"/>
      <c r="L1739" s="784">
        <v>45274</v>
      </c>
      <c r="M1739" s="279">
        <v>45320</v>
      </c>
      <c r="N1739" s="274" t="s">
        <v>45</v>
      </c>
      <c r="O1739" s="370"/>
      <c r="P1739" s="370"/>
      <c r="Q1739" s="370"/>
      <c r="R1739" s="370"/>
      <c r="S1739" s="370"/>
      <c r="T1739" s="370"/>
      <c r="U1739" s="370"/>
      <c r="V1739" s="370"/>
      <c r="W1739" s="370"/>
      <c r="X1739" s="370"/>
      <c r="Y1739" s="370"/>
      <c r="Z1739" s="370"/>
      <c r="AA1739" s="370"/>
      <c r="AB1739" s="370"/>
      <c r="AC1739" s="370"/>
      <c r="AD1739" s="370"/>
      <c r="AE1739" s="370"/>
      <c r="AF1739" s="370"/>
      <c r="AG1739" s="370"/>
      <c r="AH1739" s="370"/>
      <c r="AI1739" s="370"/>
      <c r="AJ1739" s="370"/>
      <c r="AK1739" s="370"/>
      <c r="AL1739" s="370"/>
      <c r="AM1739" s="370"/>
      <c r="AN1739" s="370"/>
      <c r="AO1739" s="370"/>
      <c r="AP1739" s="370"/>
      <c r="AQ1739" s="370"/>
      <c r="AR1739" s="370"/>
      <c r="AS1739" s="370"/>
      <c r="AT1739" s="370"/>
      <c r="AU1739" s="370"/>
      <c r="AV1739" s="370"/>
      <c r="AW1739" s="370"/>
      <c r="AX1739" s="370"/>
      <c r="AY1739" s="370"/>
      <c r="AZ1739" s="370"/>
      <c r="BA1739" s="370"/>
      <c r="BB1739" s="370"/>
      <c r="BC1739" s="370"/>
      <c r="BD1739" s="370"/>
      <c r="BE1739" s="370"/>
      <c r="BF1739" s="370"/>
      <c r="BG1739" s="370"/>
      <c r="BH1739" s="370"/>
      <c r="BI1739" s="370"/>
      <c r="BJ1739" s="370"/>
      <c r="BK1739" s="370"/>
      <c r="BL1739" s="370"/>
      <c r="BM1739" s="370"/>
      <c r="BN1739" s="370"/>
      <c r="BO1739" s="370"/>
      <c r="BP1739" s="370"/>
      <c r="BQ1739" s="370"/>
      <c r="BR1739" s="370"/>
      <c r="BS1739" s="370"/>
      <c r="BT1739" s="370"/>
      <c r="BU1739" s="370"/>
      <c r="BV1739" s="370"/>
      <c r="BW1739" s="370"/>
      <c r="BX1739" s="370"/>
      <c r="BY1739" s="370"/>
      <c r="BZ1739" s="370"/>
      <c r="CA1739" s="370"/>
      <c r="CB1739" s="370"/>
      <c r="CC1739" s="370"/>
      <c r="CD1739" s="370"/>
      <c r="CE1739" s="370"/>
      <c r="CF1739" s="370"/>
      <c r="CG1739" s="370"/>
      <c r="CH1739" s="370"/>
      <c r="CI1739" s="370"/>
      <c r="CJ1739" s="370"/>
      <c r="CK1739" s="370"/>
      <c r="CL1739" s="370"/>
      <c r="CM1739" s="370"/>
      <c r="CN1739" s="370"/>
      <c r="CO1739" s="370"/>
      <c r="CP1739" s="370"/>
      <c r="CQ1739" s="370"/>
      <c r="CR1739" s="370"/>
      <c r="CS1739" s="370"/>
      <c r="CT1739" s="370"/>
      <c r="CU1739" s="370"/>
      <c r="CV1739" s="370"/>
      <c r="CW1739" s="370"/>
      <c r="CX1739" s="370"/>
      <c r="CY1739" s="370"/>
      <c r="CZ1739" s="370"/>
      <c r="DA1739" s="370"/>
      <c r="DB1739" s="370"/>
      <c r="DC1739" s="370"/>
      <c r="DD1739" s="370"/>
      <c r="DE1739" s="370"/>
      <c r="DF1739" s="370"/>
      <c r="DG1739" s="370"/>
      <c r="DH1739" s="370"/>
      <c r="DI1739" s="370"/>
      <c r="DJ1739" s="370"/>
      <c r="DK1739" s="370"/>
      <c r="DL1739" s="370"/>
      <c r="DM1739" s="370"/>
      <c r="DN1739" s="370"/>
      <c r="DO1739" s="370"/>
      <c r="DP1739" s="370"/>
      <c r="DQ1739" s="370"/>
      <c r="DR1739" s="370"/>
      <c r="DS1739" s="370"/>
      <c r="DT1739" s="370"/>
      <c r="DU1739" s="370"/>
      <c r="DV1739" s="370"/>
      <c r="DW1739" s="370"/>
      <c r="DX1739" s="370"/>
      <c r="DY1739" s="370"/>
      <c r="DZ1739" s="370"/>
      <c r="EA1739" s="370"/>
      <c r="EB1739" s="370"/>
      <c r="EC1739" s="370"/>
      <c r="ED1739" s="370"/>
      <c r="EE1739" s="370"/>
      <c r="EF1739" s="370"/>
      <c r="EG1739" s="370"/>
      <c r="EH1739" s="370"/>
      <c r="EI1739" s="370"/>
      <c r="EJ1739" s="370"/>
      <c r="EK1739" s="370"/>
      <c r="EL1739" s="370"/>
      <c r="EM1739" s="370"/>
      <c r="EN1739" s="370"/>
      <c r="EO1739" s="370"/>
      <c r="EP1739" s="370"/>
      <c r="EQ1739" s="370"/>
      <c r="ER1739" s="370"/>
      <c r="ES1739" s="370"/>
      <c r="ET1739" s="370"/>
      <c r="HC1739" s="361">
        <v>100</v>
      </c>
    </row>
    <row r="1740" spans="1:233" s="78" customFormat="1" ht="21.75" customHeight="1">
      <c r="A1740" s="339" t="s">
        <v>57</v>
      </c>
      <c r="B1740" s="793" t="s">
        <v>345</v>
      </c>
      <c r="C1740" s="16" t="s">
        <v>426</v>
      </c>
      <c r="D1740" s="268" t="s">
        <v>434</v>
      </c>
      <c r="E1740" s="274"/>
      <c r="F1740" s="274"/>
      <c r="G1740" s="794" t="s">
        <v>472</v>
      </c>
      <c r="H1740" s="361">
        <v>200</v>
      </c>
      <c r="I1740" s="504">
        <f t="shared" si="161"/>
        <v>200</v>
      </c>
      <c r="J1740" s="274"/>
      <c r="K1740" s="370"/>
      <c r="L1740" s="784">
        <v>45274</v>
      </c>
      <c r="M1740" s="279">
        <v>45320</v>
      </c>
      <c r="N1740" s="274" t="s">
        <v>45</v>
      </c>
      <c r="O1740" s="370"/>
      <c r="P1740" s="370"/>
      <c r="Q1740" s="370"/>
      <c r="R1740" s="370"/>
      <c r="S1740" s="370"/>
      <c r="T1740" s="370"/>
      <c r="U1740" s="370"/>
      <c r="V1740" s="370"/>
      <c r="W1740" s="370"/>
      <c r="X1740" s="370"/>
      <c r="Y1740" s="370"/>
      <c r="Z1740" s="370"/>
      <c r="AA1740" s="370"/>
      <c r="AB1740" s="370"/>
      <c r="AC1740" s="370"/>
      <c r="AD1740" s="370"/>
      <c r="AE1740" s="370"/>
      <c r="AF1740" s="370"/>
      <c r="AG1740" s="370"/>
      <c r="AH1740" s="370"/>
      <c r="AI1740" s="370"/>
      <c r="AJ1740" s="370"/>
      <c r="AK1740" s="370"/>
      <c r="AL1740" s="370"/>
      <c r="AM1740" s="370"/>
      <c r="AN1740" s="370"/>
      <c r="AO1740" s="370"/>
      <c r="AP1740" s="370"/>
      <c r="AQ1740" s="370"/>
      <c r="AR1740" s="370"/>
      <c r="AS1740" s="370"/>
      <c r="AT1740" s="370"/>
      <c r="AU1740" s="370"/>
      <c r="AV1740" s="370"/>
      <c r="AW1740" s="370"/>
      <c r="AX1740" s="370"/>
      <c r="AY1740" s="370"/>
      <c r="AZ1740" s="370"/>
      <c r="BA1740" s="370"/>
      <c r="BB1740" s="370"/>
      <c r="BC1740" s="370"/>
      <c r="BD1740" s="370"/>
      <c r="BE1740" s="370"/>
      <c r="BF1740" s="370"/>
      <c r="BG1740" s="370"/>
      <c r="BH1740" s="370"/>
      <c r="BI1740" s="370"/>
      <c r="BJ1740" s="370"/>
      <c r="BK1740" s="370"/>
      <c r="BL1740" s="370"/>
      <c r="BM1740" s="370"/>
      <c r="BN1740" s="370"/>
      <c r="BO1740" s="370"/>
      <c r="BP1740" s="370"/>
      <c r="BQ1740" s="370"/>
      <c r="BR1740" s="370"/>
      <c r="BS1740" s="370"/>
      <c r="BT1740" s="370"/>
      <c r="BU1740" s="370"/>
      <c r="BV1740" s="370"/>
      <c r="BW1740" s="370"/>
      <c r="BX1740" s="370"/>
      <c r="BY1740" s="370"/>
      <c r="BZ1740" s="370"/>
      <c r="CA1740" s="370"/>
      <c r="CB1740" s="370"/>
      <c r="CC1740" s="370"/>
      <c r="CD1740" s="370"/>
      <c r="CE1740" s="370"/>
      <c r="CF1740" s="370"/>
      <c r="CG1740" s="370"/>
      <c r="CH1740" s="370"/>
      <c r="CI1740" s="370"/>
      <c r="CJ1740" s="370"/>
      <c r="CK1740" s="370"/>
      <c r="CL1740" s="370"/>
      <c r="CM1740" s="370"/>
      <c r="CN1740" s="370"/>
      <c r="CO1740" s="370"/>
      <c r="CP1740" s="370"/>
      <c r="CQ1740" s="370"/>
      <c r="CR1740" s="370"/>
      <c r="CS1740" s="370"/>
      <c r="CT1740" s="370"/>
      <c r="CU1740" s="370"/>
      <c r="CV1740" s="370"/>
      <c r="CW1740" s="370"/>
      <c r="CX1740" s="370"/>
      <c r="CY1740" s="370"/>
      <c r="CZ1740" s="370"/>
      <c r="DA1740" s="370"/>
      <c r="DB1740" s="370"/>
      <c r="DC1740" s="370"/>
      <c r="DD1740" s="370"/>
      <c r="DE1740" s="370"/>
      <c r="DF1740" s="370"/>
      <c r="DG1740" s="370"/>
      <c r="DH1740" s="370"/>
      <c r="DI1740" s="370"/>
      <c r="DJ1740" s="370"/>
      <c r="DK1740" s="370"/>
      <c r="DL1740" s="370"/>
      <c r="DM1740" s="370"/>
      <c r="DN1740" s="370"/>
      <c r="DO1740" s="370"/>
      <c r="DP1740" s="370"/>
      <c r="DQ1740" s="370"/>
      <c r="DR1740" s="370"/>
      <c r="DS1740" s="370"/>
      <c r="DT1740" s="370"/>
      <c r="DU1740" s="370"/>
      <c r="DV1740" s="370"/>
      <c r="DW1740" s="370"/>
      <c r="DX1740" s="370"/>
      <c r="DY1740" s="370"/>
      <c r="DZ1740" s="370"/>
      <c r="EA1740" s="370"/>
      <c r="EB1740" s="370"/>
      <c r="EC1740" s="370"/>
      <c r="ED1740" s="370"/>
      <c r="EE1740" s="370"/>
      <c r="EF1740" s="370"/>
      <c r="EG1740" s="370"/>
      <c r="EH1740" s="370"/>
      <c r="EI1740" s="370"/>
      <c r="EJ1740" s="370"/>
      <c r="EK1740" s="370"/>
      <c r="EL1740" s="370"/>
      <c r="EM1740" s="370"/>
      <c r="EN1740" s="370"/>
      <c r="EO1740" s="370"/>
      <c r="EP1740" s="370"/>
      <c r="EQ1740" s="370"/>
      <c r="ER1740" s="370"/>
      <c r="ES1740" s="370"/>
      <c r="ET1740" s="370"/>
      <c r="HC1740" s="361">
        <v>200</v>
      </c>
    </row>
    <row r="1741" spans="1:233" s="78" customFormat="1" ht="21.75" customHeight="1">
      <c r="A1741" s="339" t="s">
        <v>57</v>
      </c>
      <c r="B1741" s="793" t="s">
        <v>356</v>
      </c>
      <c r="C1741" s="16" t="s">
        <v>427</v>
      </c>
      <c r="D1741" s="268" t="s">
        <v>434</v>
      </c>
      <c r="E1741" s="274"/>
      <c r="F1741" s="274"/>
      <c r="G1741" s="794" t="s">
        <v>472</v>
      </c>
      <c r="H1741" s="361">
        <v>100</v>
      </c>
      <c r="I1741" s="504">
        <f t="shared" si="161"/>
        <v>100</v>
      </c>
      <c r="J1741" s="274"/>
      <c r="K1741" s="370"/>
      <c r="L1741" s="784">
        <v>45274</v>
      </c>
      <c r="M1741" s="279">
        <v>45320</v>
      </c>
      <c r="N1741" s="274" t="s">
        <v>45</v>
      </c>
      <c r="O1741" s="370"/>
      <c r="P1741" s="370"/>
      <c r="Q1741" s="370"/>
      <c r="R1741" s="370"/>
      <c r="S1741" s="370"/>
      <c r="T1741" s="370"/>
      <c r="U1741" s="370"/>
      <c r="V1741" s="370"/>
      <c r="W1741" s="370"/>
      <c r="X1741" s="370"/>
      <c r="Y1741" s="370"/>
      <c r="Z1741" s="370"/>
      <c r="AA1741" s="370"/>
      <c r="AB1741" s="370"/>
      <c r="AC1741" s="370"/>
      <c r="AD1741" s="370"/>
      <c r="AE1741" s="370"/>
      <c r="AF1741" s="370"/>
      <c r="AG1741" s="370"/>
      <c r="AH1741" s="370"/>
      <c r="AI1741" s="370"/>
      <c r="AJ1741" s="370"/>
      <c r="AK1741" s="370"/>
      <c r="AL1741" s="370"/>
      <c r="AM1741" s="370"/>
      <c r="AN1741" s="370"/>
      <c r="AO1741" s="370"/>
      <c r="AP1741" s="370"/>
      <c r="AQ1741" s="370"/>
      <c r="AR1741" s="370"/>
      <c r="AS1741" s="370"/>
      <c r="AT1741" s="370"/>
      <c r="AU1741" s="370"/>
      <c r="AV1741" s="370"/>
      <c r="AW1741" s="370"/>
      <c r="AX1741" s="370"/>
      <c r="AY1741" s="370"/>
      <c r="AZ1741" s="370"/>
      <c r="BA1741" s="370"/>
      <c r="BB1741" s="370"/>
      <c r="BC1741" s="370"/>
      <c r="BD1741" s="370"/>
      <c r="BE1741" s="370"/>
      <c r="BF1741" s="370"/>
      <c r="BG1741" s="370"/>
      <c r="BH1741" s="370"/>
      <c r="BI1741" s="370"/>
      <c r="BJ1741" s="370"/>
      <c r="BK1741" s="370"/>
      <c r="BL1741" s="370"/>
      <c r="BM1741" s="370"/>
      <c r="BN1741" s="370"/>
      <c r="BO1741" s="370"/>
      <c r="BP1741" s="370"/>
      <c r="BQ1741" s="370"/>
      <c r="BR1741" s="370"/>
      <c r="BS1741" s="370"/>
      <c r="BT1741" s="370"/>
      <c r="BU1741" s="370"/>
      <c r="BV1741" s="370"/>
      <c r="BW1741" s="370"/>
      <c r="BX1741" s="370"/>
      <c r="BY1741" s="370"/>
      <c r="BZ1741" s="370"/>
      <c r="CA1741" s="370"/>
      <c r="CB1741" s="370"/>
      <c r="CC1741" s="370"/>
      <c r="CD1741" s="370"/>
      <c r="CE1741" s="370"/>
      <c r="CF1741" s="370"/>
      <c r="CG1741" s="370"/>
      <c r="CH1741" s="370"/>
      <c r="CI1741" s="370"/>
      <c r="CJ1741" s="370"/>
      <c r="CK1741" s="370"/>
      <c r="CL1741" s="370"/>
      <c r="CM1741" s="370"/>
      <c r="CN1741" s="370"/>
      <c r="CO1741" s="370"/>
      <c r="CP1741" s="370"/>
      <c r="CQ1741" s="370"/>
      <c r="CR1741" s="370"/>
      <c r="CS1741" s="370"/>
      <c r="CT1741" s="370"/>
      <c r="CU1741" s="370"/>
      <c r="CV1741" s="370"/>
      <c r="CW1741" s="370"/>
      <c r="CX1741" s="370"/>
      <c r="CY1741" s="370"/>
      <c r="CZ1741" s="370"/>
      <c r="DA1741" s="370"/>
      <c r="DB1741" s="370"/>
      <c r="DC1741" s="370"/>
      <c r="DD1741" s="370"/>
      <c r="DE1741" s="370"/>
      <c r="DF1741" s="370"/>
      <c r="DG1741" s="370"/>
      <c r="DH1741" s="370"/>
      <c r="DI1741" s="370"/>
      <c r="DJ1741" s="370"/>
      <c r="DK1741" s="370"/>
      <c r="DL1741" s="370"/>
      <c r="DM1741" s="370"/>
      <c r="DN1741" s="370"/>
      <c r="DO1741" s="370"/>
      <c r="DP1741" s="370"/>
      <c r="DQ1741" s="370"/>
      <c r="DR1741" s="370"/>
      <c r="DS1741" s="370"/>
      <c r="DT1741" s="370"/>
      <c r="DU1741" s="370"/>
      <c r="DV1741" s="370"/>
      <c r="DW1741" s="370"/>
      <c r="DX1741" s="370"/>
      <c r="DY1741" s="370"/>
      <c r="DZ1741" s="370"/>
      <c r="EA1741" s="370"/>
      <c r="EB1741" s="370"/>
      <c r="EC1741" s="370"/>
      <c r="ED1741" s="370"/>
      <c r="EE1741" s="370"/>
      <c r="EF1741" s="370"/>
      <c r="EG1741" s="370"/>
      <c r="EH1741" s="370"/>
      <c r="EI1741" s="370"/>
      <c r="EJ1741" s="370"/>
      <c r="EK1741" s="370"/>
      <c r="EL1741" s="370"/>
      <c r="EM1741" s="370"/>
      <c r="EN1741" s="370"/>
      <c r="EO1741" s="370"/>
      <c r="EP1741" s="370"/>
      <c r="EQ1741" s="370"/>
      <c r="ER1741" s="370"/>
      <c r="ES1741" s="370"/>
      <c r="ET1741" s="370"/>
      <c r="HC1741" s="361">
        <v>100</v>
      </c>
    </row>
    <row r="1742" spans="1:233" s="78" customFormat="1" ht="21.75" customHeight="1">
      <c r="A1742" s="339" t="s">
        <v>57</v>
      </c>
      <c r="B1742" s="793" t="s">
        <v>382</v>
      </c>
      <c r="C1742" s="16" t="s">
        <v>428</v>
      </c>
      <c r="D1742" s="268" t="s">
        <v>434</v>
      </c>
      <c r="E1742" s="274"/>
      <c r="F1742" s="274"/>
      <c r="G1742" s="794" t="s">
        <v>472</v>
      </c>
      <c r="H1742" s="361"/>
      <c r="I1742" s="504">
        <f t="shared" si="161"/>
        <v>0</v>
      </c>
      <c r="J1742" s="274"/>
      <c r="K1742" s="370"/>
      <c r="L1742" s="784">
        <v>45274</v>
      </c>
      <c r="M1742" s="279">
        <v>45320</v>
      </c>
      <c r="N1742" s="274" t="s">
        <v>45</v>
      </c>
      <c r="O1742" s="370"/>
      <c r="P1742" s="370"/>
      <c r="Q1742" s="370"/>
      <c r="R1742" s="370"/>
      <c r="S1742" s="370"/>
      <c r="T1742" s="370"/>
      <c r="U1742" s="370"/>
      <c r="V1742" s="370"/>
      <c r="W1742" s="370"/>
      <c r="X1742" s="370"/>
      <c r="Y1742" s="370"/>
      <c r="Z1742" s="370"/>
      <c r="AA1742" s="370"/>
      <c r="AB1742" s="370"/>
      <c r="AC1742" s="370"/>
      <c r="AD1742" s="370"/>
      <c r="AE1742" s="370"/>
      <c r="AF1742" s="370"/>
      <c r="AG1742" s="370"/>
      <c r="AH1742" s="370"/>
      <c r="AI1742" s="370"/>
      <c r="AJ1742" s="370"/>
      <c r="AK1742" s="370"/>
      <c r="AL1742" s="370"/>
      <c r="AM1742" s="370"/>
      <c r="AN1742" s="370"/>
      <c r="AO1742" s="370"/>
      <c r="AP1742" s="370"/>
      <c r="AQ1742" s="370"/>
      <c r="AR1742" s="370"/>
      <c r="AS1742" s="370"/>
      <c r="AT1742" s="370"/>
      <c r="AU1742" s="370"/>
      <c r="AV1742" s="370"/>
      <c r="AW1742" s="370"/>
      <c r="AX1742" s="370"/>
      <c r="AY1742" s="370"/>
      <c r="AZ1742" s="370"/>
      <c r="BA1742" s="370"/>
      <c r="BB1742" s="370"/>
      <c r="BC1742" s="370"/>
      <c r="BD1742" s="370"/>
      <c r="BE1742" s="370"/>
      <c r="BF1742" s="370"/>
      <c r="BG1742" s="370"/>
      <c r="BH1742" s="370"/>
      <c r="BI1742" s="370"/>
      <c r="BJ1742" s="370"/>
      <c r="BK1742" s="370"/>
      <c r="BL1742" s="370"/>
      <c r="BM1742" s="370"/>
      <c r="BN1742" s="370"/>
      <c r="BO1742" s="370"/>
      <c r="BP1742" s="370"/>
      <c r="BQ1742" s="370"/>
      <c r="BR1742" s="370"/>
      <c r="BS1742" s="370"/>
      <c r="BT1742" s="370"/>
      <c r="BU1742" s="370"/>
      <c r="BV1742" s="370"/>
      <c r="BW1742" s="370"/>
      <c r="BX1742" s="370"/>
      <c r="BY1742" s="370"/>
      <c r="BZ1742" s="370"/>
      <c r="CA1742" s="370"/>
      <c r="CB1742" s="370"/>
      <c r="CC1742" s="370"/>
      <c r="CD1742" s="370"/>
      <c r="CE1742" s="370"/>
      <c r="CF1742" s="370"/>
      <c r="CG1742" s="370"/>
      <c r="CH1742" s="370"/>
      <c r="CI1742" s="370"/>
      <c r="CJ1742" s="370"/>
      <c r="CK1742" s="370"/>
      <c r="CL1742" s="370"/>
      <c r="CM1742" s="370"/>
      <c r="CN1742" s="370"/>
      <c r="CO1742" s="370"/>
      <c r="CP1742" s="370"/>
      <c r="CQ1742" s="370"/>
      <c r="CR1742" s="370"/>
      <c r="CS1742" s="370"/>
      <c r="CT1742" s="370"/>
      <c r="CU1742" s="370"/>
      <c r="CV1742" s="370"/>
      <c r="CW1742" s="370"/>
      <c r="CX1742" s="370"/>
      <c r="CY1742" s="370"/>
      <c r="CZ1742" s="370"/>
      <c r="DA1742" s="370"/>
      <c r="DB1742" s="370"/>
      <c r="DC1742" s="370"/>
      <c r="DD1742" s="370"/>
      <c r="DE1742" s="370"/>
      <c r="DF1742" s="370"/>
      <c r="DG1742" s="370"/>
      <c r="DH1742" s="370"/>
      <c r="DI1742" s="370"/>
      <c r="DJ1742" s="370"/>
      <c r="DK1742" s="370"/>
      <c r="DL1742" s="370"/>
      <c r="DM1742" s="370"/>
      <c r="DN1742" s="370"/>
      <c r="DO1742" s="370"/>
      <c r="DP1742" s="370"/>
      <c r="DQ1742" s="370"/>
      <c r="DR1742" s="370"/>
      <c r="DS1742" s="370"/>
      <c r="DT1742" s="370"/>
      <c r="DU1742" s="370"/>
      <c r="DV1742" s="370"/>
      <c r="DW1742" s="370"/>
      <c r="DX1742" s="370"/>
      <c r="DY1742" s="370"/>
      <c r="DZ1742" s="370"/>
      <c r="EA1742" s="370"/>
      <c r="EB1742" s="370"/>
      <c r="EC1742" s="370"/>
      <c r="ED1742" s="370"/>
      <c r="EE1742" s="370"/>
      <c r="EF1742" s="370"/>
      <c r="EG1742" s="370"/>
      <c r="EH1742" s="370"/>
      <c r="EI1742" s="370"/>
      <c r="EJ1742" s="370"/>
      <c r="EK1742" s="370"/>
      <c r="EL1742" s="370"/>
      <c r="EM1742" s="370"/>
      <c r="EN1742" s="370"/>
      <c r="EO1742" s="370"/>
      <c r="EP1742" s="370"/>
      <c r="EQ1742" s="370"/>
      <c r="ER1742" s="370"/>
      <c r="ES1742" s="370"/>
      <c r="ET1742" s="370"/>
      <c r="HC1742" s="361"/>
    </row>
    <row r="1743" spans="1:233" s="78" customFormat="1" ht="21.75" customHeight="1" thickBot="1">
      <c r="A1743" s="339" t="s">
        <v>57</v>
      </c>
      <c r="B1743" s="274"/>
      <c r="C1743" s="274"/>
      <c r="D1743" s="274"/>
      <c r="E1743" s="274"/>
      <c r="F1743" s="274"/>
      <c r="G1743" s="274"/>
      <c r="H1743" s="772">
        <f>SUM(H1728:H1742)</f>
        <v>4000</v>
      </c>
      <c r="I1743" s="772">
        <f>SUM(I1728:I1742)</f>
        <v>4000</v>
      </c>
      <c r="J1743" s="274"/>
      <c r="K1743" s="370"/>
      <c r="L1743" s="274"/>
      <c r="M1743" s="274"/>
      <c r="N1743" s="274"/>
      <c r="O1743" s="370"/>
      <c r="P1743" s="370"/>
      <c r="Q1743" s="370"/>
      <c r="R1743" s="370"/>
      <c r="S1743" s="370"/>
      <c r="T1743" s="370"/>
      <c r="U1743" s="370"/>
      <c r="V1743" s="370"/>
      <c r="W1743" s="370"/>
      <c r="X1743" s="370"/>
      <c r="Y1743" s="370"/>
      <c r="Z1743" s="370"/>
      <c r="AA1743" s="370"/>
      <c r="AB1743" s="370"/>
      <c r="AC1743" s="370"/>
      <c r="AD1743" s="370"/>
      <c r="AE1743" s="370"/>
      <c r="AF1743" s="370"/>
      <c r="AG1743" s="370"/>
      <c r="AH1743" s="370"/>
      <c r="AI1743" s="370"/>
      <c r="AJ1743" s="370"/>
      <c r="AK1743" s="370"/>
      <c r="AL1743" s="370"/>
      <c r="AM1743" s="370"/>
      <c r="AN1743" s="370"/>
      <c r="AO1743" s="370"/>
      <c r="AP1743" s="370"/>
      <c r="AQ1743" s="370"/>
      <c r="AR1743" s="370"/>
      <c r="AS1743" s="370"/>
      <c r="AT1743" s="370"/>
      <c r="AU1743" s="370"/>
      <c r="AV1743" s="370"/>
      <c r="AW1743" s="370"/>
      <c r="AX1743" s="370"/>
      <c r="AY1743" s="370"/>
      <c r="AZ1743" s="370"/>
      <c r="BA1743" s="370"/>
      <c r="BB1743" s="370"/>
      <c r="BC1743" s="370"/>
      <c r="BD1743" s="370"/>
      <c r="BE1743" s="370"/>
      <c r="BF1743" s="370"/>
      <c r="BG1743" s="370"/>
      <c r="BH1743" s="370"/>
      <c r="BI1743" s="370"/>
      <c r="BJ1743" s="370"/>
      <c r="BK1743" s="370"/>
      <c r="BL1743" s="370"/>
      <c r="BM1743" s="370"/>
      <c r="BN1743" s="370"/>
      <c r="BO1743" s="370"/>
      <c r="BP1743" s="370"/>
      <c r="BQ1743" s="370"/>
      <c r="BR1743" s="370"/>
      <c r="BS1743" s="370"/>
      <c r="BT1743" s="370"/>
      <c r="BU1743" s="370"/>
      <c r="BV1743" s="370"/>
      <c r="BW1743" s="370"/>
      <c r="BX1743" s="370"/>
      <c r="BY1743" s="370"/>
      <c r="BZ1743" s="370"/>
      <c r="CA1743" s="370"/>
      <c r="CB1743" s="370"/>
      <c r="CC1743" s="370"/>
      <c r="CD1743" s="370"/>
      <c r="CE1743" s="370"/>
      <c r="CF1743" s="370"/>
      <c r="CG1743" s="370"/>
      <c r="CH1743" s="370"/>
      <c r="CI1743" s="370"/>
      <c r="CJ1743" s="370"/>
      <c r="CK1743" s="370"/>
      <c r="CL1743" s="370"/>
      <c r="CM1743" s="370"/>
      <c r="CN1743" s="370"/>
      <c r="CO1743" s="370"/>
      <c r="CP1743" s="370"/>
      <c r="CQ1743" s="370"/>
      <c r="CR1743" s="370"/>
      <c r="CS1743" s="370"/>
      <c r="CT1743" s="370"/>
      <c r="CU1743" s="370"/>
      <c r="CV1743" s="370"/>
      <c r="CW1743" s="370"/>
      <c r="CX1743" s="370"/>
      <c r="CY1743" s="370"/>
      <c r="CZ1743" s="370"/>
      <c r="DA1743" s="370"/>
      <c r="DB1743" s="370"/>
      <c r="DC1743" s="370"/>
      <c r="DD1743" s="370"/>
      <c r="DE1743" s="370"/>
      <c r="DF1743" s="370"/>
      <c r="DG1743" s="370"/>
      <c r="DH1743" s="370"/>
      <c r="DI1743" s="370"/>
      <c r="DJ1743" s="370"/>
      <c r="DK1743" s="370"/>
      <c r="DL1743" s="370"/>
      <c r="DM1743" s="370"/>
      <c r="DN1743" s="370"/>
      <c r="DO1743" s="370"/>
      <c r="DP1743" s="370"/>
      <c r="DQ1743" s="370"/>
      <c r="DR1743" s="370"/>
      <c r="DS1743" s="370"/>
      <c r="DT1743" s="370"/>
      <c r="DU1743" s="370"/>
      <c r="DV1743" s="370"/>
      <c r="DW1743" s="370"/>
      <c r="DX1743" s="370"/>
      <c r="DY1743" s="370"/>
      <c r="DZ1743" s="370"/>
      <c r="EA1743" s="370"/>
      <c r="EB1743" s="370"/>
      <c r="EC1743" s="370"/>
      <c r="ED1743" s="370"/>
      <c r="EE1743" s="370"/>
      <c r="EF1743" s="370"/>
      <c r="EG1743" s="370"/>
      <c r="EH1743" s="370"/>
      <c r="EI1743" s="370"/>
      <c r="EJ1743" s="370"/>
      <c r="EK1743" s="370"/>
      <c r="EL1743" s="370"/>
      <c r="EM1743" s="370"/>
      <c r="EN1743" s="370"/>
      <c r="EO1743" s="370"/>
      <c r="EP1743" s="370"/>
      <c r="EQ1743" s="370"/>
      <c r="ER1743" s="370"/>
      <c r="ES1743" s="370"/>
      <c r="ET1743" s="370"/>
    </row>
    <row r="1744" spans="1:233" s="78" customFormat="1" ht="21.75" customHeight="1" thickBot="1">
      <c r="A1744" s="339" t="s">
        <v>57</v>
      </c>
      <c r="B1744" s="700" t="s">
        <v>338</v>
      </c>
      <c r="C1744" s="16" t="s">
        <v>417</v>
      </c>
      <c r="D1744" s="268" t="s">
        <v>434</v>
      </c>
      <c r="E1744" s="274"/>
      <c r="F1744" s="274"/>
      <c r="G1744" s="794" t="s">
        <v>473</v>
      </c>
      <c r="H1744" s="360">
        <v>800</v>
      </c>
      <c r="I1744" s="504">
        <f t="shared" si="161"/>
        <v>0</v>
      </c>
      <c r="J1744" s="274"/>
      <c r="K1744" s="370"/>
      <c r="L1744" s="795">
        <v>45645</v>
      </c>
      <c r="M1744" s="279">
        <v>45342</v>
      </c>
      <c r="N1744" s="274"/>
      <c r="O1744" s="370"/>
      <c r="P1744" s="370"/>
      <c r="Q1744" s="370"/>
      <c r="R1744" s="370"/>
      <c r="S1744" s="370"/>
      <c r="T1744" s="370"/>
      <c r="U1744" s="370"/>
      <c r="V1744" s="370"/>
      <c r="W1744" s="370"/>
      <c r="X1744" s="370"/>
      <c r="Y1744" s="370"/>
      <c r="Z1744" s="370"/>
      <c r="AA1744" s="370"/>
      <c r="AB1744" s="370"/>
      <c r="AC1744" s="370"/>
      <c r="AD1744" s="370"/>
      <c r="AE1744" s="370"/>
      <c r="AF1744" s="370"/>
      <c r="AG1744" s="370"/>
      <c r="AH1744" s="370"/>
      <c r="AI1744" s="370"/>
      <c r="AJ1744" s="370"/>
      <c r="AK1744" s="370"/>
      <c r="AL1744" s="370"/>
      <c r="AM1744" s="370"/>
      <c r="AN1744" s="370"/>
      <c r="AO1744" s="370"/>
      <c r="AP1744" s="370"/>
      <c r="AQ1744" s="370"/>
      <c r="AR1744" s="370"/>
      <c r="AS1744" s="370"/>
      <c r="AT1744" s="370"/>
      <c r="AU1744" s="370"/>
      <c r="AV1744" s="370"/>
      <c r="AW1744" s="370"/>
      <c r="AX1744" s="370"/>
      <c r="AY1744" s="370"/>
      <c r="AZ1744" s="370"/>
      <c r="BA1744" s="370"/>
      <c r="BB1744" s="370"/>
      <c r="BC1744" s="370"/>
      <c r="BD1744" s="370"/>
      <c r="BE1744" s="370"/>
      <c r="BF1744" s="370"/>
      <c r="BG1744" s="370"/>
      <c r="BH1744" s="370"/>
      <c r="BI1744" s="370"/>
      <c r="BJ1744" s="370"/>
      <c r="BK1744" s="370"/>
      <c r="BL1744" s="370"/>
      <c r="BM1744" s="370"/>
      <c r="BN1744" s="370"/>
      <c r="BO1744" s="370"/>
      <c r="BP1744" s="370"/>
      <c r="BQ1744" s="370"/>
      <c r="BR1744" s="370"/>
      <c r="BS1744" s="370"/>
      <c r="BT1744" s="370"/>
      <c r="BU1744" s="370"/>
      <c r="BV1744" s="370"/>
      <c r="BW1744" s="370"/>
      <c r="BX1744" s="370"/>
      <c r="BY1744" s="370"/>
      <c r="BZ1744" s="370"/>
      <c r="CA1744" s="370"/>
      <c r="CB1744" s="370"/>
      <c r="CC1744" s="370"/>
      <c r="CD1744" s="370"/>
      <c r="CE1744" s="370"/>
      <c r="CF1744" s="370"/>
      <c r="CG1744" s="370"/>
      <c r="CH1744" s="370"/>
      <c r="CI1744" s="370"/>
      <c r="CJ1744" s="370"/>
      <c r="CK1744" s="370"/>
      <c r="CL1744" s="370"/>
      <c r="CM1744" s="370"/>
      <c r="CN1744" s="370"/>
      <c r="CO1744" s="370"/>
      <c r="CP1744" s="370"/>
      <c r="CQ1744" s="370"/>
      <c r="CR1744" s="370"/>
      <c r="CS1744" s="370"/>
      <c r="CT1744" s="370"/>
      <c r="CU1744" s="370"/>
      <c r="CV1744" s="370"/>
      <c r="CW1744" s="370"/>
      <c r="CX1744" s="370"/>
      <c r="CY1744" s="370"/>
      <c r="CZ1744" s="370"/>
      <c r="DA1744" s="370"/>
      <c r="DB1744" s="370"/>
      <c r="DC1744" s="370"/>
      <c r="DD1744" s="370"/>
      <c r="DE1744" s="370"/>
      <c r="DF1744" s="370"/>
      <c r="DG1744" s="370"/>
      <c r="DH1744" s="370"/>
      <c r="DI1744" s="370"/>
      <c r="DJ1744" s="370"/>
      <c r="DK1744" s="370"/>
      <c r="DL1744" s="370"/>
      <c r="DM1744" s="370"/>
      <c r="DN1744" s="370"/>
      <c r="DO1744" s="370"/>
      <c r="DP1744" s="370"/>
      <c r="DQ1744" s="370"/>
      <c r="DR1744" s="370"/>
      <c r="DS1744" s="370"/>
      <c r="DT1744" s="370"/>
      <c r="DU1744" s="370"/>
      <c r="DV1744" s="370"/>
      <c r="DW1744" s="370"/>
      <c r="DX1744" s="370"/>
      <c r="DY1744" s="370"/>
      <c r="DZ1744" s="370"/>
      <c r="EA1744" s="370"/>
      <c r="EB1744" s="370"/>
      <c r="EC1744" s="370"/>
      <c r="ED1744" s="370"/>
      <c r="EE1744" s="370"/>
      <c r="EF1744" s="370"/>
      <c r="EG1744" s="370"/>
      <c r="EH1744" s="370"/>
      <c r="EI1744" s="370"/>
      <c r="EJ1744" s="370"/>
      <c r="EK1744" s="370"/>
      <c r="EL1744" s="370"/>
      <c r="EM1744" s="370"/>
      <c r="EN1744" s="370"/>
      <c r="EO1744" s="370"/>
      <c r="EP1744" s="370"/>
      <c r="EQ1744" s="370"/>
      <c r="ER1744" s="370"/>
      <c r="ES1744" s="370"/>
      <c r="ET1744" s="370"/>
      <c r="HY1744" s="360">
        <v>800</v>
      </c>
    </row>
    <row r="1745" spans="1:239" s="78" customFormat="1" ht="21.75" customHeight="1" thickBot="1">
      <c r="A1745" s="339" t="s">
        <v>57</v>
      </c>
      <c r="B1745" s="700" t="s">
        <v>313</v>
      </c>
      <c r="C1745" s="16" t="s">
        <v>419</v>
      </c>
      <c r="D1745" s="268" t="s">
        <v>434</v>
      </c>
      <c r="E1745" s="274"/>
      <c r="F1745" s="274"/>
      <c r="G1745" s="794" t="s">
        <v>473</v>
      </c>
      <c r="H1745" s="361">
        <v>300</v>
      </c>
      <c r="I1745" s="504">
        <f t="shared" si="161"/>
        <v>0</v>
      </c>
      <c r="J1745" s="274"/>
      <c r="K1745" s="370"/>
      <c r="L1745" s="795">
        <v>45645</v>
      </c>
      <c r="M1745" s="279">
        <v>45342</v>
      </c>
      <c r="N1745" s="274"/>
      <c r="O1745" s="370"/>
      <c r="P1745" s="370"/>
      <c r="Q1745" s="370"/>
      <c r="R1745" s="370"/>
      <c r="S1745" s="370"/>
      <c r="T1745" s="370"/>
      <c r="U1745" s="370"/>
      <c r="V1745" s="370"/>
      <c r="W1745" s="370"/>
      <c r="X1745" s="370"/>
      <c r="Y1745" s="370"/>
      <c r="Z1745" s="370"/>
      <c r="AA1745" s="370"/>
      <c r="AB1745" s="370"/>
      <c r="AC1745" s="370"/>
      <c r="AD1745" s="370"/>
      <c r="AE1745" s="370"/>
      <c r="AF1745" s="370"/>
      <c r="AG1745" s="370"/>
      <c r="AH1745" s="370"/>
      <c r="AI1745" s="370"/>
      <c r="AJ1745" s="370"/>
      <c r="AK1745" s="370"/>
      <c r="AL1745" s="370"/>
      <c r="AM1745" s="370"/>
      <c r="AN1745" s="370"/>
      <c r="AO1745" s="370"/>
      <c r="AP1745" s="370"/>
      <c r="AQ1745" s="370"/>
      <c r="AR1745" s="370"/>
      <c r="AS1745" s="370"/>
      <c r="AT1745" s="370"/>
      <c r="AU1745" s="370"/>
      <c r="AV1745" s="370"/>
      <c r="AW1745" s="370"/>
      <c r="AX1745" s="370"/>
      <c r="AY1745" s="370"/>
      <c r="AZ1745" s="370"/>
      <c r="BA1745" s="370"/>
      <c r="BB1745" s="370"/>
      <c r="BC1745" s="370"/>
      <c r="BD1745" s="370"/>
      <c r="BE1745" s="370"/>
      <c r="BF1745" s="370"/>
      <c r="BG1745" s="370"/>
      <c r="BH1745" s="370"/>
      <c r="BI1745" s="370"/>
      <c r="BJ1745" s="370"/>
      <c r="BK1745" s="370"/>
      <c r="BL1745" s="370"/>
      <c r="BM1745" s="370"/>
      <c r="BN1745" s="370"/>
      <c r="BO1745" s="370"/>
      <c r="BP1745" s="370"/>
      <c r="BQ1745" s="370"/>
      <c r="BR1745" s="370"/>
      <c r="BS1745" s="370"/>
      <c r="BT1745" s="370"/>
      <c r="BU1745" s="370"/>
      <c r="BV1745" s="370"/>
      <c r="BW1745" s="370"/>
      <c r="BX1745" s="370"/>
      <c r="BY1745" s="370"/>
      <c r="BZ1745" s="370"/>
      <c r="CA1745" s="370"/>
      <c r="CB1745" s="370"/>
      <c r="CC1745" s="370"/>
      <c r="CD1745" s="370"/>
      <c r="CE1745" s="370"/>
      <c r="CF1745" s="370"/>
      <c r="CG1745" s="370"/>
      <c r="CH1745" s="370"/>
      <c r="CI1745" s="370"/>
      <c r="CJ1745" s="370"/>
      <c r="CK1745" s="370"/>
      <c r="CL1745" s="370"/>
      <c r="CM1745" s="370"/>
      <c r="CN1745" s="370"/>
      <c r="CO1745" s="370"/>
      <c r="CP1745" s="370"/>
      <c r="CQ1745" s="370"/>
      <c r="CR1745" s="370"/>
      <c r="CS1745" s="370"/>
      <c r="CT1745" s="370"/>
      <c r="CU1745" s="370"/>
      <c r="CV1745" s="370"/>
      <c r="CW1745" s="370"/>
      <c r="CX1745" s="370"/>
      <c r="CY1745" s="370"/>
      <c r="CZ1745" s="370"/>
      <c r="DA1745" s="370"/>
      <c r="DB1745" s="370"/>
      <c r="DC1745" s="370"/>
      <c r="DD1745" s="370"/>
      <c r="DE1745" s="370"/>
      <c r="DF1745" s="370"/>
      <c r="DG1745" s="370"/>
      <c r="DH1745" s="370"/>
      <c r="DI1745" s="370"/>
      <c r="DJ1745" s="370"/>
      <c r="DK1745" s="370"/>
      <c r="DL1745" s="370"/>
      <c r="DM1745" s="370"/>
      <c r="DN1745" s="370"/>
      <c r="DO1745" s="370"/>
      <c r="DP1745" s="370"/>
      <c r="DQ1745" s="370"/>
      <c r="DR1745" s="370"/>
      <c r="DS1745" s="370"/>
      <c r="DT1745" s="370"/>
      <c r="DU1745" s="370"/>
      <c r="DV1745" s="370"/>
      <c r="DW1745" s="370"/>
      <c r="DX1745" s="370"/>
      <c r="DY1745" s="370"/>
      <c r="DZ1745" s="370"/>
      <c r="EA1745" s="370"/>
      <c r="EB1745" s="370"/>
      <c r="EC1745" s="370"/>
      <c r="ED1745" s="370"/>
      <c r="EE1745" s="370"/>
      <c r="EF1745" s="370"/>
      <c r="EG1745" s="370"/>
      <c r="EH1745" s="370"/>
      <c r="EI1745" s="370"/>
      <c r="EJ1745" s="370"/>
      <c r="EK1745" s="370"/>
      <c r="EL1745" s="370"/>
      <c r="EM1745" s="370"/>
      <c r="EN1745" s="370"/>
      <c r="EO1745" s="370"/>
      <c r="EP1745" s="370"/>
      <c r="EQ1745" s="370"/>
      <c r="ER1745" s="370"/>
      <c r="ES1745" s="370"/>
      <c r="ET1745" s="370"/>
      <c r="HY1745" s="361">
        <v>300</v>
      </c>
    </row>
    <row r="1746" spans="1:239" s="78" customFormat="1" ht="21.75" customHeight="1" thickBot="1">
      <c r="A1746" s="339" t="s">
        <v>57</v>
      </c>
      <c r="B1746" s="700" t="s">
        <v>318</v>
      </c>
      <c r="C1746" s="16" t="s">
        <v>420</v>
      </c>
      <c r="D1746" s="268" t="s">
        <v>434</v>
      </c>
      <c r="E1746" s="274"/>
      <c r="F1746" s="274"/>
      <c r="G1746" s="794" t="s">
        <v>473</v>
      </c>
      <c r="H1746" s="361">
        <v>900</v>
      </c>
      <c r="I1746" s="504">
        <f t="shared" si="161"/>
        <v>0</v>
      </c>
      <c r="J1746" s="274"/>
      <c r="K1746" s="370"/>
      <c r="L1746" s="795">
        <v>45645</v>
      </c>
      <c r="M1746" s="279">
        <v>45342</v>
      </c>
      <c r="N1746" s="274"/>
      <c r="O1746" s="370"/>
      <c r="P1746" s="370"/>
      <c r="Q1746" s="370"/>
      <c r="R1746" s="370"/>
      <c r="S1746" s="370"/>
      <c r="T1746" s="370"/>
      <c r="U1746" s="370"/>
      <c r="V1746" s="370"/>
      <c r="W1746" s="370"/>
      <c r="X1746" s="370"/>
      <c r="Y1746" s="370"/>
      <c r="Z1746" s="370"/>
      <c r="AA1746" s="370"/>
      <c r="AB1746" s="370"/>
      <c r="AC1746" s="370"/>
      <c r="AD1746" s="370"/>
      <c r="AE1746" s="370"/>
      <c r="AF1746" s="370"/>
      <c r="AG1746" s="370"/>
      <c r="AH1746" s="370"/>
      <c r="AI1746" s="370"/>
      <c r="AJ1746" s="370"/>
      <c r="AK1746" s="370"/>
      <c r="AL1746" s="370"/>
      <c r="AM1746" s="370"/>
      <c r="AN1746" s="370"/>
      <c r="AO1746" s="370"/>
      <c r="AP1746" s="370"/>
      <c r="AQ1746" s="370"/>
      <c r="AR1746" s="370"/>
      <c r="AS1746" s="370"/>
      <c r="AT1746" s="370"/>
      <c r="AU1746" s="370"/>
      <c r="AV1746" s="370"/>
      <c r="AW1746" s="370"/>
      <c r="AX1746" s="370"/>
      <c r="AY1746" s="370"/>
      <c r="AZ1746" s="370"/>
      <c r="BA1746" s="370"/>
      <c r="BB1746" s="370"/>
      <c r="BC1746" s="370"/>
      <c r="BD1746" s="370"/>
      <c r="BE1746" s="370"/>
      <c r="BF1746" s="370"/>
      <c r="BG1746" s="370"/>
      <c r="BH1746" s="370"/>
      <c r="BI1746" s="370"/>
      <c r="BJ1746" s="370"/>
      <c r="BK1746" s="370"/>
      <c r="BL1746" s="370"/>
      <c r="BM1746" s="370"/>
      <c r="BN1746" s="370"/>
      <c r="BO1746" s="370"/>
      <c r="BP1746" s="370"/>
      <c r="BQ1746" s="370"/>
      <c r="BR1746" s="370"/>
      <c r="BS1746" s="370"/>
      <c r="BT1746" s="370"/>
      <c r="BU1746" s="370"/>
      <c r="BV1746" s="370"/>
      <c r="BW1746" s="370"/>
      <c r="BX1746" s="370"/>
      <c r="BY1746" s="370"/>
      <c r="BZ1746" s="370"/>
      <c r="CA1746" s="370"/>
      <c r="CB1746" s="370"/>
      <c r="CC1746" s="370"/>
      <c r="CD1746" s="370"/>
      <c r="CE1746" s="370"/>
      <c r="CF1746" s="370"/>
      <c r="CG1746" s="370"/>
      <c r="CH1746" s="370"/>
      <c r="CI1746" s="370"/>
      <c r="CJ1746" s="370"/>
      <c r="CK1746" s="370"/>
      <c r="CL1746" s="370"/>
      <c r="CM1746" s="370"/>
      <c r="CN1746" s="370"/>
      <c r="CO1746" s="370"/>
      <c r="CP1746" s="370"/>
      <c r="CQ1746" s="370"/>
      <c r="CR1746" s="370"/>
      <c r="CS1746" s="370"/>
      <c r="CT1746" s="370"/>
      <c r="CU1746" s="370"/>
      <c r="CV1746" s="370"/>
      <c r="CW1746" s="370"/>
      <c r="CX1746" s="370"/>
      <c r="CY1746" s="370"/>
      <c r="CZ1746" s="370"/>
      <c r="DA1746" s="370"/>
      <c r="DB1746" s="370"/>
      <c r="DC1746" s="370"/>
      <c r="DD1746" s="370"/>
      <c r="DE1746" s="370"/>
      <c r="DF1746" s="370"/>
      <c r="DG1746" s="370"/>
      <c r="DH1746" s="370"/>
      <c r="DI1746" s="370"/>
      <c r="DJ1746" s="370"/>
      <c r="DK1746" s="370"/>
      <c r="DL1746" s="370"/>
      <c r="DM1746" s="370"/>
      <c r="DN1746" s="370"/>
      <c r="DO1746" s="370"/>
      <c r="DP1746" s="370"/>
      <c r="DQ1746" s="370"/>
      <c r="DR1746" s="370"/>
      <c r="DS1746" s="370"/>
      <c r="DT1746" s="370"/>
      <c r="DU1746" s="370"/>
      <c r="DV1746" s="370"/>
      <c r="DW1746" s="370"/>
      <c r="DX1746" s="370"/>
      <c r="DY1746" s="370"/>
      <c r="DZ1746" s="370"/>
      <c r="EA1746" s="370"/>
      <c r="EB1746" s="370"/>
      <c r="EC1746" s="370"/>
      <c r="ED1746" s="370"/>
      <c r="EE1746" s="370"/>
      <c r="EF1746" s="370"/>
      <c r="EG1746" s="370"/>
      <c r="EH1746" s="370"/>
      <c r="EI1746" s="370"/>
      <c r="EJ1746" s="370"/>
      <c r="EK1746" s="370"/>
      <c r="EL1746" s="370"/>
      <c r="EM1746" s="370"/>
      <c r="EN1746" s="370"/>
      <c r="EO1746" s="370"/>
      <c r="EP1746" s="370"/>
      <c r="EQ1746" s="370"/>
      <c r="ER1746" s="370"/>
      <c r="ES1746" s="370"/>
      <c r="ET1746" s="370"/>
      <c r="HY1746" s="361">
        <v>900</v>
      </c>
    </row>
    <row r="1747" spans="1:239" s="78" customFormat="1" ht="21.75" customHeight="1" thickBot="1">
      <c r="A1747" s="339" t="s">
        <v>57</v>
      </c>
      <c r="B1747" s="700" t="s">
        <v>320</v>
      </c>
      <c r="C1747" s="16" t="s">
        <v>421</v>
      </c>
      <c r="D1747" s="268" t="s">
        <v>434</v>
      </c>
      <c r="E1747" s="274"/>
      <c r="F1747" s="274"/>
      <c r="G1747" s="794" t="s">
        <v>473</v>
      </c>
      <c r="H1747" s="361">
        <v>300</v>
      </c>
      <c r="I1747" s="504">
        <f t="shared" si="161"/>
        <v>0</v>
      </c>
      <c r="J1747" s="274"/>
      <c r="K1747" s="370"/>
      <c r="L1747" s="795">
        <v>45645</v>
      </c>
      <c r="M1747" s="279">
        <v>45342</v>
      </c>
      <c r="N1747" s="274"/>
      <c r="O1747" s="370"/>
      <c r="P1747" s="370"/>
      <c r="Q1747" s="370"/>
      <c r="R1747" s="370"/>
      <c r="S1747" s="370"/>
      <c r="T1747" s="370"/>
      <c r="U1747" s="370"/>
      <c r="V1747" s="370"/>
      <c r="W1747" s="370"/>
      <c r="X1747" s="370"/>
      <c r="Y1747" s="370"/>
      <c r="Z1747" s="370"/>
      <c r="AA1747" s="370"/>
      <c r="AB1747" s="370"/>
      <c r="AC1747" s="370"/>
      <c r="AD1747" s="370"/>
      <c r="AE1747" s="370"/>
      <c r="AF1747" s="370"/>
      <c r="AG1747" s="370"/>
      <c r="AH1747" s="370"/>
      <c r="AI1747" s="370"/>
      <c r="AJ1747" s="370"/>
      <c r="AK1747" s="370"/>
      <c r="AL1747" s="370"/>
      <c r="AM1747" s="370"/>
      <c r="AN1747" s="370"/>
      <c r="AO1747" s="370"/>
      <c r="AP1747" s="370"/>
      <c r="AQ1747" s="370"/>
      <c r="AR1747" s="370"/>
      <c r="AS1747" s="370"/>
      <c r="AT1747" s="370"/>
      <c r="AU1747" s="370"/>
      <c r="AV1747" s="370"/>
      <c r="AW1747" s="370"/>
      <c r="AX1747" s="370"/>
      <c r="AY1747" s="370"/>
      <c r="AZ1747" s="370"/>
      <c r="BA1747" s="370"/>
      <c r="BB1747" s="370"/>
      <c r="BC1747" s="370"/>
      <c r="BD1747" s="370"/>
      <c r="BE1747" s="370"/>
      <c r="BF1747" s="370"/>
      <c r="BG1747" s="370"/>
      <c r="BH1747" s="370"/>
      <c r="BI1747" s="370"/>
      <c r="BJ1747" s="370"/>
      <c r="BK1747" s="370"/>
      <c r="BL1747" s="370"/>
      <c r="BM1747" s="370"/>
      <c r="BN1747" s="370"/>
      <c r="BO1747" s="370"/>
      <c r="BP1747" s="370"/>
      <c r="BQ1747" s="370"/>
      <c r="BR1747" s="370"/>
      <c r="BS1747" s="370"/>
      <c r="BT1747" s="370"/>
      <c r="BU1747" s="370"/>
      <c r="BV1747" s="370"/>
      <c r="BW1747" s="370"/>
      <c r="BX1747" s="370"/>
      <c r="BY1747" s="370"/>
      <c r="BZ1747" s="370"/>
      <c r="CA1747" s="370"/>
      <c r="CB1747" s="370"/>
      <c r="CC1747" s="370"/>
      <c r="CD1747" s="370"/>
      <c r="CE1747" s="370"/>
      <c r="CF1747" s="370"/>
      <c r="CG1747" s="370"/>
      <c r="CH1747" s="370"/>
      <c r="CI1747" s="370"/>
      <c r="CJ1747" s="370"/>
      <c r="CK1747" s="370"/>
      <c r="CL1747" s="370"/>
      <c r="CM1747" s="370"/>
      <c r="CN1747" s="370"/>
      <c r="CO1747" s="370"/>
      <c r="CP1747" s="370"/>
      <c r="CQ1747" s="370"/>
      <c r="CR1747" s="370"/>
      <c r="CS1747" s="370"/>
      <c r="CT1747" s="370"/>
      <c r="CU1747" s="370"/>
      <c r="CV1747" s="370"/>
      <c r="CW1747" s="370"/>
      <c r="CX1747" s="370"/>
      <c r="CY1747" s="370"/>
      <c r="CZ1747" s="370"/>
      <c r="DA1747" s="370"/>
      <c r="DB1747" s="370"/>
      <c r="DC1747" s="370"/>
      <c r="DD1747" s="370"/>
      <c r="DE1747" s="370"/>
      <c r="DF1747" s="370"/>
      <c r="DG1747" s="370"/>
      <c r="DH1747" s="370"/>
      <c r="DI1747" s="370"/>
      <c r="DJ1747" s="370"/>
      <c r="DK1747" s="370"/>
      <c r="DL1747" s="370"/>
      <c r="DM1747" s="370"/>
      <c r="DN1747" s="370"/>
      <c r="DO1747" s="370"/>
      <c r="DP1747" s="370"/>
      <c r="DQ1747" s="370"/>
      <c r="DR1747" s="370"/>
      <c r="DS1747" s="370"/>
      <c r="DT1747" s="370"/>
      <c r="DU1747" s="370"/>
      <c r="DV1747" s="370"/>
      <c r="DW1747" s="370"/>
      <c r="DX1747" s="370"/>
      <c r="DY1747" s="370"/>
      <c r="DZ1747" s="370"/>
      <c r="EA1747" s="370"/>
      <c r="EB1747" s="370"/>
      <c r="EC1747" s="370"/>
      <c r="ED1747" s="370"/>
      <c r="EE1747" s="370"/>
      <c r="EF1747" s="370"/>
      <c r="EG1747" s="370"/>
      <c r="EH1747" s="370"/>
      <c r="EI1747" s="370"/>
      <c r="EJ1747" s="370"/>
      <c r="EK1747" s="370"/>
      <c r="EL1747" s="370"/>
      <c r="EM1747" s="370"/>
      <c r="EN1747" s="370"/>
      <c r="EO1747" s="370"/>
      <c r="EP1747" s="370"/>
      <c r="EQ1747" s="370"/>
      <c r="ER1747" s="370"/>
      <c r="ES1747" s="370"/>
      <c r="ET1747" s="370"/>
      <c r="HY1747" s="361">
        <v>300</v>
      </c>
    </row>
    <row r="1748" spans="1:239" s="78" customFormat="1" ht="21.75" customHeight="1" thickBot="1">
      <c r="A1748" s="339" t="s">
        <v>57</v>
      </c>
      <c r="B1748" s="16" t="s">
        <v>58</v>
      </c>
      <c r="C1748" s="16" t="s">
        <v>422</v>
      </c>
      <c r="D1748" s="268" t="s">
        <v>434</v>
      </c>
      <c r="E1748" s="274"/>
      <c r="F1748" s="274"/>
      <c r="G1748" s="794" t="s">
        <v>473</v>
      </c>
      <c r="H1748" s="361">
        <v>1400</v>
      </c>
      <c r="I1748" s="504">
        <f t="shared" si="161"/>
        <v>0</v>
      </c>
      <c r="J1748" s="274"/>
      <c r="K1748" s="370"/>
      <c r="L1748" s="795">
        <v>45645</v>
      </c>
      <c r="M1748" s="279">
        <v>45342</v>
      </c>
      <c r="N1748" s="274"/>
      <c r="O1748" s="370"/>
      <c r="P1748" s="370"/>
      <c r="Q1748" s="370"/>
      <c r="R1748" s="370"/>
      <c r="S1748" s="370"/>
      <c r="T1748" s="370"/>
      <c r="U1748" s="370"/>
      <c r="V1748" s="370"/>
      <c r="W1748" s="370"/>
      <c r="X1748" s="370"/>
      <c r="Y1748" s="370"/>
      <c r="Z1748" s="370"/>
      <c r="AA1748" s="370"/>
      <c r="AB1748" s="370"/>
      <c r="AC1748" s="370"/>
      <c r="AD1748" s="370"/>
      <c r="AE1748" s="370"/>
      <c r="AF1748" s="370"/>
      <c r="AG1748" s="370"/>
      <c r="AH1748" s="370"/>
      <c r="AI1748" s="370"/>
      <c r="AJ1748" s="370"/>
      <c r="AK1748" s="370"/>
      <c r="AL1748" s="370"/>
      <c r="AM1748" s="370"/>
      <c r="AN1748" s="370"/>
      <c r="AO1748" s="370"/>
      <c r="AP1748" s="370"/>
      <c r="AQ1748" s="370"/>
      <c r="AR1748" s="370"/>
      <c r="AS1748" s="370"/>
      <c r="AT1748" s="370"/>
      <c r="AU1748" s="370"/>
      <c r="AV1748" s="370"/>
      <c r="AW1748" s="370"/>
      <c r="AX1748" s="370"/>
      <c r="AY1748" s="370"/>
      <c r="AZ1748" s="370"/>
      <c r="BA1748" s="370"/>
      <c r="BB1748" s="370"/>
      <c r="BC1748" s="370"/>
      <c r="BD1748" s="370"/>
      <c r="BE1748" s="370"/>
      <c r="BF1748" s="370"/>
      <c r="BG1748" s="370"/>
      <c r="BH1748" s="370"/>
      <c r="BI1748" s="370"/>
      <c r="BJ1748" s="370"/>
      <c r="BK1748" s="370"/>
      <c r="BL1748" s="370"/>
      <c r="BM1748" s="370"/>
      <c r="BN1748" s="370"/>
      <c r="BO1748" s="370"/>
      <c r="BP1748" s="370"/>
      <c r="BQ1748" s="370"/>
      <c r="BR1748" s="370"/>
      <c r="BS1748" s="370"/>
      <c r="BT1748" s="370"/>
      <c r="BU1748" s="370"/>
      <c r="BV1748" s="370"/>
      <c r="BW1748" s="370"/>
      <c r="BX1748" s="370"/>
      <c r="BY1748" s="370"/>
      <c r="BZ1748" s="370"/>
      <c r="CA1748" s="370"/>
      <c r="CB1748" s="370"/>
      <c r="CC1748" s="370"/>
      <c r="CD1748" s="370"/>
      <c r="CE1748" s="370"/>
      <c r="CF1748" s="370"/>
      <c r="CG1748" s="370"/>
      <c r="CH1748" s="370"/>
      <c r="CI1748" s="370"/>
      <c r="CJ1748" s="370"/>
      <c r="CK1748" s="370"/>
      <c r="CL1748" s="370"/>
      <c r="CM1748" s="370"/>
      <c r="CN1748" s="370"/>
      <c r="CO1748" s="370"/>
      <c r="CP1748" s="370"/>
      <c r="CQ1748" s="370"/>
      <c r="CR1748" s="370"/>
      <c r="CS1748" s="370"/>
      <c r="CT1748" s="370"/>
      <c r="CU1748" s="370"/>
      <c r="CV1748" s="370"/>
      <c r="CW1748" s="370"/>
      <c r="CX1748" s="370"/>
      <c r="CY1748" s="370"/>
      <c r="CZ1748" s="370"/>
      <c r="DA1748" s="370"/>
      <c r="DB1748" s="370"/>
      <c r="DC1748" s="370"/>
      <c r="DD1748" s="370"/>
      <c r="DE1748" s="370"/>
      <c r="DF1748" s="370"/>
      <c r="DG1748" s="370"/>
      <c r="DH1748" s="370"/>
      <c r="DI1748" s="370"/>
      <c r="DJ1748" s="370"/>
      <c r="DK1748" s="370"/>
      <c r="DL1748" s="370"/>
      <c r="DM1748" s="370"/>
      <c r="DN1748" s="370"/>
      <c r="DO1748" s="370"/>
      <c r="DP1748" s="370"/>
      <c r="DQ1748" s="370"/>
      <c r="DR1748" s="370"/>
      <c r="DS1748" s="370"/>
      <c r="DT1748" s="370"/>
      <c r="DU1748" s="370"/>
      <c r="DV1748" s="370"/>
      <c r="DW1748" s="370"/>
      <c r="DX1748" s="370"/>
      <c r="DY1748" s="370"/>
      <c r="DZ1748" s="370"/>
      <c r="EA1748" s="370"/>
      <c r="EB1748" s="370"/>
      <c r="EC1748" s="370"/>
      <c r="ED1748" s="370"/>
      <c r="EE1748" s="370"/>
      <c r="EF1748" s="370"/>
      <c r="EG1748" s="370"/>
      <c r="EH1748" s="370"/>
      <c r="EI1748" s="370"/>
      <c r="EJ1748" s="370"/>
      <c r="EK1748" s="370"/>
      <c r="EL1748" s="370"/>
      <c r="EM1748" s="370"/>
      <c r="EN1748" s="370"/>
      <c r="EO1748" s="370"/>
      <c r="EP1748" s="370"/>
      <c r="EQ1748" s="370"/>
      <c r="ER1748" s="370"/>
      <c r="ES1748" s="370"/>
      <c r="ET1748" s="370"/>
      <c r="HY1748" s="361">
        <v>1400</v>
      </c>
    </row>
    <row r="1749" spans="1:239" s="78" customFormat="1" ht="21.75" customHeight="1" thickBot="1">
      <c r="A1749" s="339" t="s">
        <v>57</v>
      </c>
      <c r="B1749" s="16" t="s">
        <v>340</v>
      </c>
      <c r="C1749" s="16" t="s">
        <v>423</v>
      </c>
      <c r="D1749" s="268" t="s">
        <v>434</v>
      </c>
      <c r="E1749" s="274"/>
      <c r="F1749" s="274"/>
      <c r="G1749" s="794" t="s">
        <v>473</v>
      </c>
      <c r="H1749" s="361">
        <v>700</v>
      </c>
      <c r="I1749" s="504">
        <f t="shared" si="161"/>
        <v>0</v>
      </c>
      <c r="J1749" s="274"/>
      <c r="K1749" s="370"/>
      <c r="L1749" s="795">
        <v>45645</v>
      </c>
      <c r="M1749" s="279">
        <v>45342</v>
      </c>
      <c r="N1749" s="274"/>
      <c r="O1749" s="370"/>
      <c r="P1749" s="370"/>
      <c r="Q1749" s="370"/>
      <c r="R1749" s="370"/>
      <c r="S1749" s="370"/>
      <c r="T1749" s="370"/>
      <c r="U1749" s="370"/>
      <c r="V1749" s="370"/>
      <c r="W1749" s="370"/>
      <c r="X1749" s="370"/>
      <c r="Y1749" s="370"/>
      <c r="Z1749" s="370"/>
      <c r="AA1749" s="370"/>
      <c r="AB1749" s="370"/>
      <c r="AC1749" s="370"/>
      <c r="AD1749" s="370"/>
      <c r="AE1749" s="370"/>
      <c r="AF1749" s="370"/>
      <c r="AG1749" s="370"/>
      <c r="AH1749" s="370"/>
      <c r="AI1749" s="370"/>
      <c r="AJ1749" s="370"/>
      <c r="AK1749" s="370"/>
      <c r="AL1749" s="370"/>
      <c r="AM1749" s="370"/>
      <c r="AN1749" s="370"/>
      <c r="AO1749" s="370"/>
      <c r="AP1749" s="370"/>
      <c r="AQ1749" s="370"/>
      <c r="AR1749" s="370"/>
      <c r="AS1749" s="370"/>
      <c r="AT1749" s="370"/>
      <c r="AU1749" s="370"/>
      <c r="AV1749" s="370"/>
      <c r="AW1749" s="370"/>
      <c r="AX1749" s="370"/>
      <c r="AY1749" s="370"/>
      <c r="AZ1749" s="370"/>
      <c r="BA1749" s="370"/>
      <c r="BB1749" s="370"/>
      <c r="BC1749" s="370"/>
      <c r="BD1749" s="370"/>
      <c r="BE1749" s="370"/>
      <c r="BF1749" s="370"/>
      <c r="BG1749" s="370"/>
      <c r="BH1749" s="370"/>
      <c r="BI1749" s="370"/>
      <c r="BJ1749" s="370"/>
      <c r="BK1749" s="370"/>
      <c r="BL1749" s="370"/>
      <c r="BM1749" s="370"/>
      <c r="BN1749" s="370"/>
      <c r="BO1749" s="370"/>
      <c r="BP1749" s="370"/>
      <c r="BQ1749" s="370"/>
      <c r="BR1749" s="370"/>
      <c r="BS1749" s="370"/>
      <c r="BT1749" s="370"/>
      <c r="BU1749" s="370"/>
      <c r="BV1749" s="370"/>
      <c r="BW1749" s="370"/>
      <c r="BX1749" s="370"/>
      <c r="BY1749" s="370"/>
      <c r="BZ1749" s="370"/>
      <c r="CA1749" s="370"/>
      <c r="CB1749" s="370"/>
      <c r="CC1749" s="370"/>
      <c r="CD1749" s="370"/>
      <c r="CE1749" s="370"/>
      <c r="CF1749" s="370"/>
      <c r="CG1749" s="370"/>
      <c r="CH1749" s="370"/>
      <c r="CI1749" s="370"/>
      <c r="CJ1749" s="370"/>
      <c r="CK1749" s="370"/>
      <c r="CL1749" s="370"/>
      <c r="CM1749" s="370"/>
      <c r="CN1749" s="370"/>
      <c r="CO1749" s="370"/>
      <c r="CP1749" s="370"/>
      <c r="CQ1749" s="370"/>
      <c r="CR1749" s="370"/>
      <c r="CS1749" s="370"/>
      <c r="CT1749" s="370"/>
      <c r="CU1749" s="370"/>
      <c r="CV1749" s="370"/>
      <c r="CW1749" s="370"/>
      <c r="CX1749" s="370"/>
      <c r="CY1749" s="370"/>
      <c r="CZ1749" s="370"/>
      <c r="DA1749" s="370"/>
      <c r="DB1749" s="370"/>
      <c r="DC1749" s="370"/>
      <c r="DD1749" s="370"/>
      <c r="DE1749" s="370"/>
      <c r="DF1749" s="370"/>
      <c r="DG1749" s="370"/>
      <c r="DH1749" s="370"/>
      <c r="DI1749" s="370"/>
      <c r="DJ1749" s="370"/>
      <c r="DK1749" s="370"/>
      <c r="DL1749" s="370"/>
      <c r="DM1749" s="370"/>
      <c r="DN1749" s="370"/>
      <c r="DO1749" s="370"/>
      <c r="DP1749" s="370"/>
      <c r="DQ1749" s="370"/>
      <c r="DR1749" s="370"/>
      <c r="DS1749" s="370"/>
      <c r="DT1749" s="370"/>
      <c r="DU1749" s="370"/>
      <c r="DV1749" s="370"/>
      <c r="DW1749" s="370"/>
      <c r="DX1749" s="370"/>
      <c r="DY1749" s="370"/>
      <c r="DZ1749" s="370"/>
      <c r="EA1749" s="370"/>
      <c r="EB1749" s="370"/>
      <c r="EC1749" s="370"/>
      <c r="ED1749" s="370"/>
      <c r="EE1749" s="370"/>
      <c r="EF1749" s="370"/>
      <c r="EG1749" s="370"/>
      <c r="EH1749" s="370"/>
      <c r="EI1749" s="370"/>
      <c r="EJ1749" s="370"/>
      <c r="EK1749" s="370"/>
      <c r="EL1749" s="370"/>
      <c r="EM1749" s="370"/>
      <c r="EN1749" s="370"/>
      <c r="EO1749" s="370"/>
      <c r="EP1749" s="370"/>
      <c r="EQ1749" s="370"/>
      <c r="ER1749" s="370"/>
      <c r="ES1749" s="370"/>
      <c r="ET1749" s="370"/>
      <c r="HY1749" s="361">
        <v>700</v>
      </c>
    </row>
    <row r="1750" spans="1:239" s="78" customFormat="1" ht="21.75" customHeight="1" thickBot="1">
      <c r="A1750" s="339" t="s">
        <v>57</v>
      </c>
      <c r="B1750" s="793" t="s">
        <v>381</v>
      </c>
      <c r="C1750" s="16" t="s">
        <v>430</v>
      </c>
      <c r="D1750" s="268" t="s">
        <v>434</v>
      </c>
      <c r="E1750" s="274"/>
      <c r="F1750" s="274"/>
      <c r="G1750" s="794" t="s">
        <v>473</v>
      </c>
      <c r="H1750" s="361"/>
      <c r="I1750" s="504">
        <f t="shared" si="161"/>
        <v>0</v>
      </c>
      <c r="J1750" s="274"/>
      <c r="K1750" s="370"/>
      <c r="L1750" s="795">
        <v>45645</v>
      </c>
      <c r="M1750" s="279">
        <v>45342</v>
      </c>
      <c r="N1750" s="274"/>
      <c r="O1750" s="370"/>
      <c r="P1750" s="370"/>
      <c r="Q1750" s="370"/>
      <c r="R1750" s="370"/>
      <c r="S1750" s="370"/>
      <c r="T1750" s="370"/>
      <c r="U1750" s="370"/>
      <c r="V1750" s="370"/>
      <c r="W1750" s="370"/>
      <c r="X1750" s="370"/>
      <c r="Y1750" s="370"/>
      <c r="Z1750" s="370"/>
      <c r="AA1750" s="370"/>
      <c r="AB1750" s="370"/>
      <c r="AC1750" s="370"/>
      <c r="AD1750" s="370"/>
      <c r="AE1750" s="370"/>
      <c r="AF1750" s="370"/>
      <c r="AG1750" s="370"/>
      <c r="AH1750" s="370"/>
      <c r="AI1750" s="370"/>
      <c r="AJ1750" s="370"/>
      <c r="AK1750" s="370"/>
      <c r="AL1750" s="370"/>
      <c r="AM1750" s="370"/>
      <c r="AN1750" s="370"/>
      <c r="AO1750" s="370"/>
      <c r="AP1750" s="370"/>
      <c r="AQ1750" s="370"/>
      <c r="AR1750" s="370"/>
      <c r="AS1750" s="370"/>
      <c r="AT1750" s="370"/>
      <c r="AU1750" s="370"/>
      <c r="AV1750" s="370"/>
      <c r="AW1750" s="370"/>
      <c r="AX1750" s="370"/>
      <c r="AY1750" s="370"/>
      <c r="AZ1750" s="370"/>
      <c r="BA1750" s="370"/>
      <c r="BB1750" s="370"/>
      <c r="BC1750" s="370"/>
      <c r="BD1750" s="370"/>
      <c r="BE1750" s="370"/>
      <c r="BF1750" s="370"/>
      <c r="BG1750" s="370"/>
      <c r="BH1750" s="370"/>
      <c r="BI1750" s="370"/>
      <c r="BJ1750" s="370"/>
      <c r="BK1750" s="370"/>
      <c r="BL1750" s="370"/>
      <c r="BM1750" s="370"/>
      <c r="BN1750" s="370"/>
      <c r="BO1750" s="370"/>
      <c r="BP1750" s="370"/>
      <c r="BQ1750" s="370"/>
      <c r="BR1750" s="370"/>
      <c r="BS1750" s="370"/>
      <c r="BT1750" s="370"/>
      <c r="BU1750" s="370"/>
      <c r="BV1750" s="370"/>
      <c r="BW1750" s="370"/>
      <c r="BX1750" s="370"/>
      <c r="BY1750" s="370"/>
      <c r="BZ1750" s="370"/>
      <c r="CA1750" s="370"/>
      <c r="CB1750" s="370"/>
      <c r="CC1750" s="370"/>
      <c r="CD1750" s="370"/>
      <c r="CE1750" s="370"/>
      <c r="CF1750" s="370"/>
      <c r="CG1750" s="370"/>
      <c r="CH1750" s="370"/>
      <c r="CI1750" s="370"/>
      <c r="CJ1750" s="370"/>
      <c r="CK1750" s="370"/>
      <c r="CL1750" s="370"/>
      <c r="CM1750" s="370"/>
      <c r="CN1750" s="370"/>
      <c r="CO1750" s="370"/>
      <c r="CP1750" s="370"/>
      <c r="CQ1750" s="370"/>
      <c r="CR1750" s="370"/>
      <c r="CS1750" s="370"/>
      <c r="CT1750" s="370"/>
      <c r="CU1750" s="370"/>
      <c r="CV1750" s="370"/>
      <c r="CW1750" s="370"/>
      <c r="CX1750" s="370"/>
      <c r="CY1750" s="370"/>
      <c r="CZ1750" s="370"/>
      <c r="DA1750" s="370"/>
      <c r="DB1750" s="370"/>
      <c r="DC1750" s="370"/>
      <c r="DD1750" s="370"/>
      <c r="DE1750" s="370"/>
      <c r="DF1750" s="370"/>
      <c r="DG1750" s="370"/>
      <c r="DH1750" s="370"/>
      <c r="DI1750" s="370"/>
      <c r="DJ1750" s="370"/>
      <c r="DK1750" s="370"/>
      <c r="DL1750" s="370"/>
      <c r="DM1750" s="370"/>
      <c r="DN1750" s="370"/>
      <c r="DO1750" s="370"/>
      <c r="DP1750" s="370"/>
      <c r="DQ1750" s="370"/>
      <c r="DR1750" s="370"/>
      <c r="DS1750" s="370"/>
      <c r="DT1750" s="370"/>
      <c r="DU1750" s="370"/>
      <c r="DV1750" s="370"/>
      <c r="DW1750" s="370"/>
      <c r="DX1750" s="370"/>
      <c r="DY1750" s="370"/>
      <c r="DZ1750" s="370"/>
      <c r="EA1750" s="370"/>
      <c r="EB1750" s="370"/>
      <c r="EC1750" s="370"/>
      <c r="ED1750" s="370"/>
      <c r="EE1750" s="370"/>
      <c r="EF1750" s="370"/>
      <c r="EG1750" s="370"/>
      <c r="EH1750" s="370"/>
      <c r="EI1750" s="370"/>
      <c r="EJ1750" s="370"/>
      <c r="EK1750" s="370"/>
      <c r="EL1750" s="370"/>
      <c r="EM1750" s="370"/>
      <c r="EN1750" s="370"/>
      <c r="EO1750" s="370"/>
      <c r="EP1750" s="370"/>
      <c r="EQ1750" s="370"/>
      <c r="ER1750" s="370"/>
      <c r="ES1750" s="370"/>
      <c r="ET1750" s="370"/>
      <c r="HY1750" s="361"/>
    </row>
    <row r="1751" spans="1:239" s="78" customFormat="1" ht="21.75" customHeight="1" thickBot="1">
      <c r="A1751" s="339" t="s">
        <v>57</v>
      </c>
      <c r="B1751" s="793" t="s">
        <v>383</v>
      </c>
      <c r="C1751" s="16" t="s">
        <v>431</v>
      </c>
      <c r="D1751" s="268" t="s">
        <v>434</v>
      </c>
      <c r="E1751" s="274"/>
      <c r="F1751" s="274"/>
      <c r="G1751" s="794" t="s">
        <v>473</v>
      </c>
      <c r="H1751" s="361"/>
      <c r="I1751" s="504">
        <f t="shared" si="161"/>
        <v>0</v>
      </c>
      <c r="J1751" s="274"/>
      <c r="K1751" s="370"/>
      <c r="L1751" s="795">
        <v>45645</v>
      </c>
      <c r="M1751" s="279">
        <v>45342</v>
      </c>
      <c r="N1751" s="274"/>
      <c r="O1751" s="370"/>
      <c r="P1751" s="370"/>
      <c r="Q1751" s="370"/>
      <c r="R1751" s="370"/>
      <c r="S1751" s="370"/>
      <c r="T1751" s="370"/>
      <c r="U1751" s="370"/>
      <c r="V1751" s="370"/>
      <c r="W1751" s="370"/>
      <c r="X1751" s="370"/>
      <c r="Y1751" s="370"/>
      <c r="Z1751" s="370"/>
      <c r="AA1751" s="370"/>
      <c r="AB1751" s="370"/>
      <c r="AC1751" s="370"/>
      <c r="AD1751" s="370"/>
      <c r="AE1751" s="370"/>
      <c r="AF1751" s="370"/>
      <c r="AG1751" s="370"/>
      <c r="AH1751" s="370"/>
      <c r="AI1751" s="370"/>
      <c r="AJ1751" s="370"/>
      <c r="AK1751" s="370"/>
      <c r="AL1751" s="370"/>
      <c r="AM1751" s="370"/>
      <c r="AN1751" s="370"/>
      <c r="AO1751" s="370"/>
      <c r="AP1751" s="370"/>
      <c r="AQ1751" s="370"/>
      <c r="AR1751" s="370"/>
      <c r="AS1751" s="370"/>
      <c r="AT1751" s="370"/>
      <c r="AU1751" s="370"/>
      <c r="AV1751" s="370"/>
      <c r="AW1751" s="370"/>
      <c r="AX1751" s="370"/>
      <c r="AY1751" s="370"/>
      <c r="AZ1751" s="370"/>
      <c r="BA1751" s="370"/>
      <c r="BB1751" s="370"/>
      <c r="BC1751" s="370"/>
      <c r="BD1751" s="370"/>
      <c r="BE1751" s="370"/>
      <c r="BF1751" s="370"/>
      <c r="BG1751" s="370"/>
      <c r="BH1751" s="370"/>
      <c r="BI1751" s="370"/>
      <c r="BJ1751" s="370"/>
      <c r="BK1751" s="370"/>
      <c r="BL1751" s="370"/>
      <c r="BM1751" s="370"/>
      <c r="BN1751" s="370"/>
      <c r="BO1751" s="370"/>
      <c r="BP1751" s="370"/>
      <c r="BQ1751" s="370"/>
      <c r="BR1751" s="370"/>
      <c r="BS1751" s="370"/>
      <c r="BT1751" s="370"/>
      <c r="BU1751" s="370"/>
      <c r="BV1751" s="370"/>
      <c r="BW1751" s="370"/>
      <c r="BX1751" s="370"/>
      <c r="BY1751" s="370"/>
      <c r="BZ1751" s="370"/>
      <c r="CA1751" s="370"/>
      <c r="CB1751" s="370"/>
      <c r="CC1751" s="370"/>
      <c r="CD1751" s="370"/>
      <c r="CE1751" s="370"/>
      <c r="CF1751" s="370"/>
      <c r="CG1751" s="370"/>
      <c r="CH1751" s="370"/>
      <c r="CI1751" s="370"/>
      <c r="CJ1751" s="370"/>
      <c r="CK1751" s="370"/>
      <c r="CL1751" s="370"/>
      <c r="CM1751" s="370"/>
      <c r="CN1751" s="370"/>
      <c r="CO1751" s="370"/>
      <c r="CP1751" s="370"/>
      <c r="CQ1751" s="370"/>
      <c r="CR1751" s="370"/>
      <c r="CS1751" s="370"/>
      <c r="CT1751" s="370"/>
      <c r="CU1751" s="370"/>
      <c r="CV1751" s="370"/>
      <c r="CW1751" s="370"/>
      <c r="CX1751" s="370"/>
      <c r="CY1751" s="370"/>
      <c r="CZ1751" s="370"/>
      <c r="DA1751" s="370"/>
      <c r="DB1751" s="370"/>
      <c r="DC1751" s="370"/>
      <c r="DD1751" s="370"/>
      <c r="DE1751" s="370"/>
      <c r="DF1751" s="370"/>
      <c r="DG1751" s="370"/>
      <c r="DH1751" s="370"/>
      <c r="DI1751" s="370"/>
      <c r="DJ1751" s="370"/>
      <c r="DK1751" s="370"/>
      <c r="DL1751" s="370"/>
      <c r="DM1751" s="370"/>
      <c r="DN1751" s="370"/>
      <c r="DO1751" s="370"/>
      <c r="DP1751" s="370"/>
      <c r="DQ1751" s="370"/>
      <c r="DR1751" s="370"/>
      <c r="DS1751" s="370"/>
      <c r="DT1751" s="370"/>
      <c r="DU1751" s="370"/>
      <c r="DV1751" s="370"/>
      <c r="DW1751" s="370"/>
      <c r="DX1751" s="370"/>
      <c r="DY1751" s="370"/>
      <c r="DZ1751" s="370"/>
      <c r="EA1751" s="370"/>
      <c r="EB1751" s="370"/>
      <c r="EC1751" s="370"/>
      <c r="ED1751" s="370"/>
      <c r="EE1751" s="370"/>
      <c r="EF1751" s="370"/>
      <c r="EG1751" s="370"/>
      <c r="EH1751" s="370"/>
      <c r="EI1751" s="370"/>
      <c r="EJ1751" s="370"/>
      <c r="EK1751" s="370"/>
      <c r="EL1751" s="370"/>
      <c r="EM1751" s="370"/>
      <c r="EN1751" s="370"/>
      <c r="EO1751" s="370"/>
      <c r="EP1751" s="370"/>
      <c r="EQ1751" s="370"/>
      <c r="ER1751" s="370"/>
      <c r="ES1751" s="370"/>
      <c r="ET1751" s="370"/>
      <c r="HY1751" s="361"/>
    </row>
    <row r="1752" spans="1:239" s="78" customFormat="1" ht="21.75" customHeight="1" thickBot="1">
      <c r="A1752" s="339" t="s">
        <v>57</v>
      </c>
      <c r="B1752" s="793" t="s">
        <v>384</v>
      </c>
      <c r="C1752" s="16" t="s">
        <v>424</v>
      </c>
      <c r="D1752" s="268" t="s">
        <v>434</v>
      </c>
      <c r="E1752" s="274"/>
      <c r="F1752" s="274"/>
      <c r="G1752" s="794" t="s">
        <v>473</v>
      </c>
      <c r="H1752" s="361">
        <v>100</v>
      </c>
      <c r="I1752" s="504">
        <f t="shared" si="161"/>
        <v>0</v>
      </c>
      <c r="J1752" s="274"/>
      <c r="K1752" s="370"/>
      <c r="L1752" s="795">
        <v>45645</v>
      </c>
      <c r="M1752" s="279">
        <v>45342</v>
      </c>
      <c r="N1752" s="274"/>
      <c r="O1752" s="370"/>
      <c r="P1752" s="370"/>
      <c r="Q1752" s="370"/>
      <c r="R1752" s="370"/>
      <c r="S1752" s="370"/>
      <c r="T1752" s="370"/>
      <c r="U1752" s="370"/>
      <c r="V1752" s="370"/>
      <c r="W1752" s="370"/>
      <c r="X1752" s="370"/>
      <c r="Y1752" s="370"/>
      <c r="Z1752" s="370"/>
      <c r="AA1752" s="370"/>
      <c r="AB1752" s="370"/>
      <c r="AC1752" s="370"/>
      <c r="AD1752" s="370"/>
      <c r="AE1752" s="370"/>
      <c r="AF1752" s="370"/>
      <c r="AG1752" s="370"/>
      <c r="AH1752" s="370"/>
      <c r="AI1752" s="370"/>
      <c r="AJ1752" s="370"/>
      <c r="AK1752" s="370"/>
      <c r="AL1752" s="370"/>
      <c r="AM1752" s="370"/>
      <c r="AN1752" s="370"/>
      <c r="AO1752" s="370"/>
      <c r="AP1752" s="370"/>
      <c r="AQ1752" s="370"/>
      <c r="AR1752" s="370"/>
      <c r="AS1752" s="370"/>
      <c r="AT1752" s="370"/>
      <c r="AU1752" s="370"/>
      <c r="AV1752" s="370"/>
      <c r="AW1752" s="370"/>
      <c r="AX1752" s="370"/>
      <c r="AY1752" s="370"/>
      <c r="AZ1752" s="370"/>
      <c r="BA1752" s="370"/>
      <c r="BB1752" s="370"/>
      <c r="BC1752" s="370"/>
      <c r="BD1752" s="370"/>
      <c r="BE1752" s="370"/>
      <c r="BF1752" s="370"/>
      <c r="BG1752" s="370"/>
      <c r="BH1752" s="370"/>
      <c r="BI1752" s="370"/>
      <c r="BJ1752" s="370"/>
      <c r="BK1752" s="370"/>
      <c r="BL1752" s="370"/>
      <c r="BM1752" s="370"/>
      <c r="BN1752" s="370"/>
      <c r="BO1752" s="370"/>
      <c r="BP1752" s="370"/>
      <c r="BQ1752" s="370"/>
      <c r="BR1752" s="370"/>
      <c r="BS1752" s="370"/>
      <c r="BT1752" s="370"/>
      <c r="BU1752" s="370"/>
      <c r="BV1752" s="370"/>
      <c r="BW1752" s="370"/>
      <c r="BX1752" s="370"/>
      <c r="BY1752" s="370"/>
      <c r="BZ1752" s="370"/>
      <c r="CA1752" s="370"/>
      <c r="CB1752" s="370"/>
      <c r="CC1752" s="370"/>
      <c r="CD1752" s="370"/>
      <c r="CE1752" s="370"/>
      <c r="CF1752" s="370"/>
      <c r="CG1752" s="370"/>
      <c r="CH1752" s="370"/>
      <c r="CI1752" s="370"/>
      <c r="CJ1752" s="370"/>
      <c r="CK1752" s="370"/>
      <c r="CL1752" s="370"/>
      <c r="CM1752" s="370"/>
      <c r="CN1752" s="370"/>
      <c r="CO1752" s="370"/>
      <c r="CP1752" s="370"/>
      <c r="CQ1752" s="370"/>
      <c r="CR1752" s="370"/>
      <c r="CS1752" s="370"/>
      <c r="CT1752" s="370"/>
      <c r="CU1752" s="370"/>
      <c r="CV1752" s="370"/>
      <c r="CW1752" s="370"/>
      <c r="CX1752" s="370"/>
      <c r="CY1752" s="370"/>
      <c r="CZ1752" s="370"/>
      <c r="DA1752" s="370"/>
      <c r="DB1752" s="370"/>
      <c r="DC1752" s="370"/>
      <c r="DD1752" s="370"/>
      <c r="DE1752" s="370"/>
      <c r="DF1752" s="370"/>
      <c r="DG1752" s="370"/>
      <c r="DH1752" s="370"/>
      <c r="DI1752" s="370"/>
      <c r="DJ1752" s="370"/>
      <c r="DK1752" s="370"/>
      <c r="DL1752" s="370"/>
      <c r="DM1752" s="370"/>
      <c r="DN1752" s="370"/>
      <c r="DO1752" s="370"/>
      <c r="DP1752" s="370"/>
      <c r="DQ1752" s="370"/>
      <c r="DR1752" s="370"/>
      <c r="DS1752" s="370"/>
      <c r="DT1752" s="370"/>
      <c r="DU1752" s="370"/>
      <c r="DV1752" s="370"/>
      <c r="DW1752" s="370"/>
      <c r="DX1752" s="370"/>
      <c r="DY1752" s="370"/>
      <c r="DZ1752" s="370"/>
      <c r="EA1752" s="370"/>
      <c r="EB1752" s="370"/>
      <c r="EC1752" s="370"/>
      <c r="ED1752" s="370"/>
      <c r="EE1752" s="370"/>
      <c r="EF1752" s="370"/>
      <c r="EG1752" s="370"/>
      <c r="EH1752" s="370"/>
      <c r="EI1752" s="370"/>
      <c r="EJ1752" s="370"/>
      <c r="EK1752" s="370"/>
      <c r="EL1752" s="370"/>
      <c r="EM1752" s="370"/>
      <c r="EN1752" s="370"/>
      <c r="EO1752" s="370"/>
      <c r="EP1752" s="370"/>
      <c r="EQ1752" s="370"/>
      <c r="ER1752" s="370"/>
      <c r="ES1752" s="370"/>
      <c r="ET1752" s="370"/>
      <c r="HY1752" s="361">
        <v>100</v>
      </c>
    </row>
    <row r="1753" spans="1:239" s="78" customFormat="1" ht="21.75" customHeight="1" thickBot="1">
      <c r="A1753" s="339" t="s">
        <v>57</v>
      </c>
      <c r="B1753" s="793" t="s">
        <v>344</v>
      </c>
      <c r="C1753" s="16" t="s">
        <v>432</v>
      </c>
      <c r="D1753" s="268" t="s">
        <v>434</v>
      </c>
      <c r="E1753" s="274"/>
      <c r="F1753" s="274"/>
      <c r="G1753" s="794" t="s">
        <v>473</v>
      </c>
      <c r="H1753" s="361">
        <v>100</v>
      </c>
      <c r="I1753" s="504">
        <f t="shared" si="161"/>
        <v>0</v>
      </c>
      <c r="J1753" s="274"/>
      <c r="K1753" s="370"/>
      <c r="L1753" s="795">
        <v>45645</v>
      </c>
      <c r="M1753" s="279">
        <v>45342</v>
      </c>
      <c r="N1753" s="274"/>
      <c r="O1753" s="370"/>
      <c r="P1753" s="370"/>
      <c r="Q1753" s="370"/>
      <c r="R1753" s="370"/>
      <c r="S1753" s="370"/>
      <c r="T1753" s="370"/>
      <c r="U1753" s="370"/>
      <c r="V1753" s="370"/>
      <c r="W1753" s="370"/>
      <c r="X1753" s="370"/>
      <c r="Y1753" s="370"/>
      <c r="Z1753" s="370"/>
      <c r="AA1753" s="370"/>
      <c r="AB1753" s="370"/>
      <c r="AC1753" s="370"/>
      <c r="AD1753" s="370"/>
      <c r="AE1753" s="370"/>
      <c r="AF1753" s="370"/>
      <c r="AG1753" s="370"/>
      <c r="AH1753" s="370"/>
      <c r="AI1753" s="370"/>
      <c r="AJ1753" s="370"/>
      <c r="AK1753" s="370"/>
      <c r="AL1753" s="370"/>
      <c r="AM1753" s="370"/>
      <c r="AN1753" s="370"/>
      <c r="AO1753" s="370"/>
      <c r="AP1753" s="370"/>
      <c r="AQ1753" s="370"/>
      <c r="AR1753" s="370"/>
      <c r="AS1753" s="370"/>
      <c r="AT1753" s="370"/>
      <c r="AU1753" s="370"/>
      <c r="AV1753" s="370"/>
      <c r="AW1753" s="370"/>
      <c r="AX1753" s="370"/>
      <c r="AY1753" s="370"/>
      <c r="AZ1753" s="370"/>
      <c r="BA1753" s="370"/>
      <c r="BB1753" s="370"/>
      <c r="BC1753" s="370"/>
      <c r="BD1753" s="370"/>
      <c r="BE1753" s="370"/>
      <c r="BF1753" s="370"/>
      <c r="BG1753" s="370"/>
      <c r="BH1753" s="370"/>
      <c r="BI1753" s="370"/>
      <c r="BJ1753" s="370"/>
      <c r="BK1753" s="370"/>
      <c r="BL1753" s="370"/>
      <c r="BM1753" s="370"/>
      <c r="BN1753" s="370"/>
      <c r="BO1753" s="370"/>
      <c r="BP1753" s="370"/>
      <c r="BQ1753" s="370"/>
      <c r="BR1753" s="370"/>
      <c r="BS1753" s="370"/>
      <c r="BT1753" s="370"/>
      <c r="BU1753" s="370"/>
      <c r="BV1753" s="370"/>
      <c r="BW1753" s="370"/>
      <c r="BX1753" s="370"/>
      <c r="BY1753" s="370"/>
      <c r="BZ1753" s="370"/>
      <c r="CA1753" s="370"/>
      <c r="CB1753" s="370"/>
      <c r="CC1753" s="370"/>
      <c r="CD1753" s="370"/>
      <c r="CE1753" s="370"/>
      <c r="CF1753" s="370"/>
      <c r="CG1753" s="370"/>
      <c r="CH1753" s="370"/>
      <c r="CI1753" s="370"/>
      <c r="CJ1753" s="370"/>
      <c r="CK1753" s="370"/>
      <c r="CL1753" s="370"/>
      <c r="CM1753" s="370"/>
      <c r="CN1753" s="370"/>
      <c r="CO1753" s="370"/>
      <c r="CP1753" s="370"/>
      <c r="CQ1753" s="370"/>
      <c r="CR1753" s="370"/>
      <c r="CS1753" s="370"/>
      <c r="CT1753" s="370"/>
      <c r="CU1753" s="370"/>
      <c r="CV1753" s="370"/>
      <c r="CW1753" s="370"/>
      <c r="CX1753" s="370"/>
      <c r="CY1753" s="370"/>
      <c r="CZ1753" s="370"/>
      <c r="DA1753" s="370"/>
      <c r="DB1753" s="370"/>
      <c r="DC1753" s="370"/>
      <c r="DD1753" s="370"/>
      <c r="DE1753" s="370"/>
      <c r="DF1753" s="370"/>
      <c r="DG1753" s="370"/>
      <c r="DH1753" s="370"/>
      <c r="DI1753" s="370"/>
      <c r="DJ1753" s="370"/>
      <c r="DK1753" s="370"/>
      <c r="DL1753" s="370"/>
      <c r="DM1753" s="370"/>
      <c r="DN1753" s="370"/>
      <c r="DO1753" s="370"/>
      <c r="DP1753" s="370"/>
      <c r="DQ1753" s="370"/>
      <c r="DR1753" s="370"/>
      <c r="DS1753" s="370"/>
      <c r="DT1753" s="370"/>
      <c r="DU1753" s="370"/>
      <c r="DV1753" s="370"/>
      <c r="DW1753" s="370"/>
      <c r="DX1753" s="370"/>
      <c r="DY1753" s="370"/>
      <c r="DZ1753" s="370"/>
      <c r="EA1753" s="370"/>
      <c r="EB1753" s="370"/>
      <c r="EC1753" s="370"/>
      <c r="ED1753" s="370"/>
      <c r="EE1753" s="370"/>
      <c r="EF1753" s="370"/>
      <c r="EG1753" s="370"/>
      <c r="EH1753" s="370"/>
      <c r="EI1753" s="370"/>
      <c r="EJ1753" s="370"/>
      <c r="EK1753" s="370"/>
      <c r="EL1753" s="370"/>
      <c r="EM1753" s="370"/>
      <c r="EN1753" s="370"/>
      <c r="EO1753" s="370"/>
      <c r="EP1753" s="370"/>
      <c r="EQ1753" s="370"/>
      <c r="ER1753" s="370"/>
      <c r="ES1753" s="370"/>
      <c r="ET1753" s="370"/>
      <c r="HY1753" s="361">
        <v>100</v>
      </c>
    </row>
    <row r="1754" spans="1:239" s="78" customFormat="1" ht="21.75" customHeight="1" thickBot="1">
      <c r="A1754" s="339" t="s">
        <v>57</v>
      </c>
      <c r="B1754" s="793" t="s">
        <v>353</v>
      </c>
      <c r="C1754" s="16" t="s">
        <v>433</v>
      </c>
      <c r="D1754" s="268" t="s">
        <v>434</v>
      </c>
      <c r="E1754" s="274"/>
      <c r="F1754" s="274"/>
      <c r="G1754" s="794" t="s">
        <v>473</v>
      </c>
      <c r="H1754" s="361"/>
      <c r="I1754" s="504">
        <f t="shared" si="161"/>
        <v>0</v>
      </c>
      <c r="J1754" s="274"/>
      <c r="K1754" s="370"/>
      <c r="L1754" s="795">
        <v>45645</v>
      </c>
      <c r="M1754" s="279">
        <v>45342</v>
      </c>
      <c r="N1754" s="274"/>
      <c r="O1754" s="370"/>
      <c r="P1754" s="370"/>
      <c r="Q1754" s="370"/>
      <c r="R1754" s="370"/>
      <c r="S1754" s="370"/>
      <c r="T1754" s="370"/>
      <c r="U1754" s="370"/>
      <c r="V1754" s="370"/>
      <c r="W1754" s="370"/>
      <c r="X1754" s="370"/>
      <c r="Y1754" s="370"/>
      <c r="Z1754" s="370"/>
      <c r="AA1754" s="370"/>
      <c r="AB1754" s="370"/>
      <c r="AC1754" s="370"/>
      <c r="AD1754" s="370"/>
      <c r="AE1754" s="370"/>
      <c r="AF1754" s="370"/>
      <c r="AG1754" s="370"/>
      <c r="AH1754" s="370"/>
      <c r="AI1754" s="370"/>
      <c r="AJ1754" s="370"/>
      <c r="AK1754" s="370"/>
      <c r="AL1754" s="370"/>
      <c r="AM1754" s="370"/>
      <c r="AN1754" s="370"/>
      <c r="AO1754" s="370"/>
      <c r="AP1754" s="370"/>
      <c r="AQ1754" s="370"/>
      <c r="AR1754" s="370"/>
      <c r="AS1754" s="370"/>
      <c r="AT1754" s="370"/>
      <c r="AU1754" s="370"/>
      <c r="AV1754" s="370"/>
      <c r="AW1754" s="370"/>
      <c r="AX1754" s="370"/>
      <c r="AY1754" s="370"/>
      <c r="AZ1754" s="370"/>
      <c r="BA1754" s="370"/>
      <c r="BB1754" s="370"/>
      <c r="BC1754" s="370"/>
      <c r="BD1754" s="370"/>
      <c r="BE1754" s="370"/>
      <c r="BF1754" s="370"/>
      <c r="BG1754" s="370"/>
      <c r="BH1754" s="370"/>
      <c r="BI1754" s="370"/>
      <c r="BJ1754" s="370"/>
      <c r="BK1754" s="370"/>
      <c r="BL1754" s="370"/>
      <c r="BM1754" s="370"/>
      <c r="BN1754" s="370"/>
      <c r="BO1754" s="370"/>
      <c r="BP1754" s="370"/>
      <c r="BQ1754" s="370"/>
      <c r="BR1754" s="370"/>
      <c r="BS1754" s="370"/>
      <c r="BT1754" s="370"/>
      <c r="BU1754" s="370"/>
      <c r="BV1754" s="370"/>
      <c r="BW1754" s="370"/>
      <c r="BX1754" s="370"/>
      <c r="BY1754" s="370"/>
      <c r="BZ1754" s="370"/>
      <c r="CA1754" s="370"/>
      <c r="CB1754" s="370"/>
      <c r="CC1754" s="370"/>
      <c r="CD1754" s="370"/>
      <c r="CE1754" s="370"/>
      <c r="CF1754" s="370"/>
      <c r="CG1754" s="370"/>
      <c r="CH1754" s="370"/>
      <c r="CI1754" s="370"/>
      <c r="CJ1754" s="370"/>
      <c r="CK1754" s="370"/>
      <c r="CL1754" s="370"/>
      <c r="CM1754" s="370"/>
      <c r="CN1754" s="370"/>
      <c r="CO1754" s="370"/>
      <c r="CP1754" s="370"/>
      <c r="CQ1754" s="370"/>
      <c r="CR1754" s="370"/>
      <c r="CS1754" s="370"/>
      <c r="CT1754" s="370"/>
      <c r="CU1754" s="370"/>
      <c r="CV1754" s="370"/>
      <c r="CW1754" s="370"/>
      <c r="CX1754" s="370"/>
      <c r="CY1754" s="370"/>
      <c r="CZ1754" s="370"/>
      <c r="DA1754" s="370"/>
      <c r="DB1754" s="370"/>
      <c r="DC1754" s="370"/>
      <c r="DD1754" s="370"/>
      <c r="DE1754" s="370"/>
      <c r="DF1754" s="370"/>
      <c r="DG1754" s="370"/>
      <c r="DH1754" s="370"/>
      <c r="DI1754" s="370"/>
      <c r="DJ1754" s="370"/>
      <c r="DK1754" s="370"/>
      <c r="DL1754" s="370"/>
      <c r="DM1754" s="370"/>
      <c r="DN1754" s="370"/>
      <c r="DO1754" s="370"/>
      <c r="DP1754" s="370"/>
      <c r="DQ1754" s="370"/>
      <c r="DR1754" s="370"/>
      <c r="DS1754" s="370"/>
      <c r="DT1754" s="370"/>
      <c r="DU1754" s="370"/>
      <c r="DV1754" s="370"/>
      <c r="DW1754" s="370"/>
      <c r="DX1754" s="370"/>
      <c r="DY1754" s="370"/>
      <c r="DZ1754" s="370"/>
      <c r="EA1754" s="370"/>
      <c r="EB1754" s="370"/>
      <c r="EC1754" s="370"/>
      <c r="ED1754" s="370"/>
      <c r="EE1754" s="370"/>
      <c r="EF1754" s="370"/>
      <c r="EG1754" s="370"/>
      <c r="EH1754" s="370"/>
      <c r="EI1754" s="370"/>
      <c r="EJ1754" s="370"/>
      <c r="EK1754" s="370"/>
      <c r="EL1754" s="370"/>
      <c r="EM1754" s="370"/>
      <c r="EN1754" s="370"/>
      <c r="EO1754" s="370"/>
      <c r="EP1754" s="370"/>
      <c r="EQ1754" s="370"/>
      <c r="ER1754" s="370"/>
      <c r="ES1754" s="370"/>
      <c r="ET1754" s="370"/>
      <c r="HY1754" s="361"/>
    </row>
    <row r="1755" spans="1:239" s="78" customFormat="1" ht="21.75" customHeight="1" thickBot="1">
      <c r="A1755" s="339" t="s">
        <v>57</v>
      </c>
      <c r="B1755" s="793" t="s">
        <v>393</v>
      </c>
      <c r="C1755" s="16" t="s">
        <v>425</v>
      </c>
      <c r="D1755" s="268" t="s">
        <v>434</v>
      </c>
      <c r="E1755" s="274"/>
      <c r="F1755" s="274"/>
      <c r="G1755" s="794" t="s">
        <v>473</v>
      </c>
      <c r="H1755" s="361">
        <v>200</v>
      </c>
      <c r="I1755" s="504">
        <f t="shared" si="161"/>
        <v>0</v>
      </c>
      <c r="J1755" s="274"/>
      <c r="K1755" s="370"/>
      <c r="L1755" s="795">
        <v>45645</v>
      </c>
      <c r="M1755" s="279">
        <v>45342</v>
      </c>
      <c r="N1755" s="274"/>
      <c r="O1755" s="370"/>
      <c r="P1755" s="370"/>
      <c r="Q1755" s="370"/>
      <c r="R1755" s="370"/>
      <c r="S1755" s="370"/>
      <c r="T1755" s="370"/>
      <c r="U1755" s="370"/>
      <c r="V1755" s="370"/>
      <c r="W1755" s="370"/>
      <c r="X1755" s="370"/>
      <c r="Y1755" s="370"/>
      <c r="Z1755" s="370"/>
      <c r="AA1755" s="370"/>
      <c r="AB1755" s="370"/>
      <c r="AC1755" s="370"/>
      <c r="AD1755" s="370"/>
      <c r="AE1755" s="370"/>
      <c r="AF1755" s="370"/>
      <c r="AG1755" s="370"/>
      <c r="AH1755" s="370"/>
      <c r="AI1755" s="370"/>
      <c r="AJ1755" s="370"/>
      <c r="AK1755" s="370"/>
      <c r="AL1755" s="370"/>
      <c r="AM1755" s="370"/>
      <c r="AN1755" s="370"/>
      <c r="AO1755" s="370"/>
      <c r="AP1755" s="370"/>
      <c r="AQ1755" s="370"/>
      <c r="AR1755" s="370"/>
      <c r="AS1755" s="370"/>
      <c r="AT1755" s="370"/>
      <c r="AU1755" s="370"/>
      <c r="AV1755" s="370"/>
      <c r="AW1755" s="370"/>
      <c r="AX1755" s="370"/>
      <c r="AY1755" s="370"/>
      <c r="AZ1755" s="370"/>
      <c r="BA1755" s="370"/>
      <c r="BB1755" s="370"/>
      <c r="BC1755" s="370"/>
      <c r="BD1755" s="370"/>
      <c r="BE1755" s="370"/>
      <c r="BF1755" s="370"/>
      <c r="BG1755" s="370"/>
      <c r="BH1755" s="370"/>
      <c r="BI1755" s="370"/>
      <c r="BJ1755" s="370"/>
      <c r="BK1755" s="370"/>
      <c r="BL1755" s="370"/>
      <c r="BM1755" s="370"/>
      <c r="BN1755" s="370"/>
      <c r="BO1755" s="370"/>
      <c r="BP1755" s="370"/>
      <c r="BQ1755" s="370"/>
      <c r="BR1755" s="370"/>
      <c r="BS1755" s="370"/>
      <c r="BT1755" s="370"/>
      <c r="BU1755" s="370"/>
      <c r="BV1755" s="370"/>
      <c r="BW1755" s="370"/>
      <c r="BX1755" s="370"/>
      <c r="BY1755" s="370"/>
      <c r="BZ1755" s="370"/>
      <c r="CA1755" s="370"/>
      <c r="CB1755" s="370"/>
      <c r="CC1755" s="370"/>
      <c r="CD1755" s="370"/>
      <c r="CE1755" s="370"/>
      <c r="CF1755" s="370"/>
      <c r="CG1755" s="370"/>
      <c r="CH1755" s="370"/>
      <c r="CI1755" s="370"/>
      <c r="CJ1755" s="370"/>
      <c r="CK1755" s="370"/>
      <c r="CL1755" s="370"/>
      <c r="CM1755" s="370"/>
      <c r="CN1755" s="370"/>
      <c r="CO1755" s="370"/>
      <c r="CP1755" s="370"/>
      <c r="CQ1755" s="370"/>
      <c r="CR1755" s="370"/>
      <c r="CS1755" s="370"/>
      <c r="CT1755" s="370"/>
      <c r="CU1755" s="370"/>
      <c r="CV1755" s="370"/>
      <c r="CW1755" s="370"/>
      <c r="CX1755" s="370"/>
      <c r="CY1755" s="370"/>
      <c r="CZ1755" s="370"/>
      <c r="DA1755" s="370"/>
      <c r="DB1755" s="370"/>
      <c r="DC1755" s="370"/>
      <c r="DD1755" s="370"/>
      <c r="DE1755" s="370"/>
      <c r="DF1755" s="370"/>
      <c r="DG1755" s="370"/>
      <c r="DH1755" s="370"/>
      <c r="DI1755" s="370"/>
      <c r="DJ1755" s="370"/>
      <c r="DK1755" s="370"/>
      <c r="DL1755" s="370"/>
      <c r="DM1755" s="370"/>
      <c r="DN1755" s="370"/>
      <c r="DO1755" s="370"/>
      <c r="DP1755" s="370"/>
      <c r="DQ1755" s="370"/>
      <c r="DR1755" s="370"/>
      <c r="DS1755" s="370"/>
      <c r="DT1755" s="370"/>
      <c r="DU1755" s="370"/>
      <c r="DV1755" s="370"/>
      <c r="DW1755" s="370"/>
      <c r="DX1755" s="370"/>
      <c r="DY1755" s="370"/>
      <c r="DZ1755" s="370"/>
      <c r="EA1755" s="370"/>
      <c r="EB1755" s="370"/>
      <c r="EC1755" s="370"/>
      <c r="ED1755" s="370"/>
      <c r="EE1755" s="370"/>
      <c r="EF1755" s="370"/>
      <c r="EG1755" s="370"/>
      <c r="EH1755" s="370"/>
      <c r="EI1755" s="370"/>
      <c r="EJ1755" s="370"/>
      <c r="EK1755" s="370"/>
      <c r="EL1755" s="370"/>
      <c r="EM1755" s="370"/>
      <c r="EN1755" s="370"/>
      <c r="EO1755" s="370"/>
      <c r="EP1755" s="370"/>
      <c r="EQ1755" s="370"/>
      <c r="ER1755" s="370"/>
      <c r="ES1755" s="370"/>
      <c r="ET1755" s="370"/>
      <c r="HY1755" s="361">
        <v>200</v>
      </c>
    </row>
    <row r="1756" spans="1:239" s="78" customFormat="1" ht="21.75" customHeight="1" thickBot="1">
      <c r="A1756" s="339" t="s">
        <v>57</v>
      </c>
      <c r="B1756" s="793" t="s">
        <v>345</v>
      </c>
      <c r="C1756" s="16" t="s">
        <v>426</v>
      </c>
      <c r="D1756" s="268" t="s">
        <v>434</v>
      </c>
      <c r="E1756" s="274"/>
      <c r="F1756" s="274"/>
      <c r="G1756" s="794" t="s">
        <v>473</v>
      </c>
      <c r="H1756" s="361"/>
      <c r="I1756" s="504">
        <f t="shared" si="161"/>
        <v>0</v>
      </c>
      <c r="J1756" s="274"/>
      <c r="K1756" s="370"/>
      <c r="L1756" s="795">
        <v>45645</v>
      </c>
      <c r="M1756" s="279">
        <v>45342</v>
      </c>
      <c r="N1756" s="274"/>
      <c r="O1756" s="370"/>
      <c r="P1756" s="370"/>
      <c r="Q1756" s="370"/>
      <c r="R1756" s="370"/>
      <c r="S1756" s="370"/>
      <c r="T1756" s="370"/>
      <c r="U1756" s="370"/>
      <c r="V1756" s="370"/>
      <c r="W1756" s="370"/>
      <c r="X1756" s="370"/>
      <c r="Y1756" s="370"/>
      <c r="Z1756" s="370"/>
      <c r="AA1756" s="370"/>
      <c r="AB1756" s="370"/>
      <c r="AC1756" s="370"/>
      <c r="AD1756" s="370"/>
      <c r="AE1756" s="370"/>
      <c r="AF1756" s="370"/>
      <c r="AG1756" s="370"/>
      <c r="AH1756" s="370"/>
      <c r="AI1756" s="370"/>
      <c r="AJ1756" s="370"/>
      <c r="AK1756" s="370"/>
      <c r="AL1756" s="370"/>
      <c r="AM1756" s="370"/>
      <c r="AN1756" s="370"/>
      <c r="AO1756" s="370"/>
      <c r="AP1756" s="370"/>
      <c r="AQ1756" s="370"/>
      <c r="AR1756" s="370"/>
      <c r="AS1756" s="370"/>
      <c r="AT1756" s="370"/>
      <c r="AU1756" s="370"/>
      <c r="AV1756" s="370"/>
      <c r="AW1756" s="370"/>
      <c r="AX1756" s="370"/>
      <c r="AY1756" s="370"/>
      <c r="AZ1756" s="370"/>
      <c r="BA1756" s="370"/>
      <c r="BB1756" s="370"/>
      <c r="BC1756" s="370"/>
      <c r="BD1756" s="370"/>
      <c r="BE1756" s="370"/>
      <c r="BF1756" s="370"/>
      <c r="BG1756" s="370"/>
      <c r="BH1756" s="370"/>
      <c r="BI1756" s="370"/>
      <c r="BJ1756" s="370"/>
      <c r="BK1756" s="370"/>
      <c r="BL1756" s="370"/>
      <c r="BM1756" s="370"/>
      <c r="BN1756" s="370"/>
      <c r="BO1756" s="370"/>
      <c r="BP1756" s="370"/>
      <c r="BQ1756" s="370"/>
      <c r="BR1756" s="370"/>
      <c r="BS1756" s="370"/>
      <c r="BT1756" s="370"/>
      <c r="BU1756" s="370"/>
      <c r="BV1756" s="370"/>
      <c r="BW1756" s="370"/>
      <c r="BX1756" s="370"/>
      <c r="BY1756" s="370"/>
      <c r="BZ1756" s="370"/>
      <c r="CA1756" s="370"/>
      <c r="CB1756" s="370"/>
      <c r="CC1756" s="370"/>
      <c r="CD1756" s="370"/>
      <c r="CE1756" s="370"/>
      <c r="CF1756" s="370"/>
      <c r="CG1756" s="370"/>
      <c r="CH1756" s="370"/>
      <c r="CI1756" s="370"/>
      <c r="CJ1756" s="370"/>
      <c r="CK1756" s="370"/>
      <c r="CL1756" s="370"/>
      <c r="CM1756" s="370"/>
      <c r="CN1756" s="370"/>
      <c r="CO1756" s="370"/>
      <c r="CP1756" s="370"/>
      <c r="CQ1756" s="370"/>
      <c r="CR1756" s="370"/>
      <c r="CS1756" s="370"/>
      <c r="CT1756" s="370"/>
      <c r="CU1756" s="370"/>
      <c r="CV1756" s="370"/>
      <c r="CW1756" s="370"/>
      <c r="CX1756" s="370"/>
      <c r="CY1756" s="370"/>
      <c r="CZ1756" s="370"/>
      <c r="DA1756" s="370"/>
      <c r="DB1756" s="370"/>
      <c r="DC1756" s="370"/>
      <c r="DD1756" s="370"/>
      <c r="DE1756" s="370"/>
      <c r="DF1756" s="370"/>
      <c r="DG1756" s="370"/>
      <c r="DH1756" s="370"/>
      <c r="DI1756" s="370"/>
      <c r="DJ1756" s="370"/>
      <c r="DK1756" s="370"/>
      <c r="DL1756" s="370"/>
      <c r="DM1756" s="370"/>
      <c r="DN1756" s="370"/>
      <c r="DO1756" s="370"/>
      <c r="DP1756" s="370"/>
      <c r="DQ1756" s="370"/>
      <c r="DR1756" s="370"/>
      <c r="DS1756" s="370"/>
      <c r="DT1756" s="370"/>
      <c r="DU1756" s="370"/>
      <c r="DV1756" s="370"/>
      <c r="DW1756" s="370"/>
      <c r="DX1756" s="370"/>
      <c r="DY1756" s="370"/>
      <c r="DZ1756" s="370"/>
      <c r="EA1756" s="370"/>
      <c r="EB1756" s="370"/>
      <c r="EC1756" s="370"/>
      <c r="ED1756" s="370"/>
      <c r="EE1756" s="370"/>
      <c r="EF1756" s="370"/>
      <c r="EG1756" s="370"/>
      <c r="EH1756" s="370"/>
      <c r="EI1756" s="370"/>
      <c r="EJ1756" s="370"/>
      <c r="EK1756" s="370"/>
      <c r="EL1756" s="370"/>
      <c r="EM1756" s="370"/>
      <c r="EN1756" s="370"/>
      <c r="EO1756" s="370"/>
      <c r="EP1756" s="370"/>
      <c r="EQ1756" s="370"/>
      <c r="ER1756" s="370"/>
      <c r="ES1756" s="370"/>
      <c r="ET1756" s="370"/>
      <c r="HY1756" s="361"/>
    </row>
    <row r="1757" spans="1:239" s="78" customFormat="1" ht="21.75" customHeight="1" thickBot="1">
      <c r="A1757" s="339" t="s">
        <v>57</v>
      </c>
      <c r="B1757" s="793" t="s">
        <v>356</v>
      </c>
      <c r="C1757" s="16" t="s">
        <v>427</v>
      </c>
      <c r="D1757" s="268" t="s">
        <v>434</v>
      </c>
      <c r="E1757" s="274"/>
      <c r="F1757" s="274"/>
      <c r="G1757" s="794" t="s">
        <v>473</v>
      </c>
      <c r="H1757" s="361">
        <v>200</v>
      </c>
      <c r="I1757" s="504">
        <f t="shared" si="161"/>
        <v>0</v>
      </c>
      <c r="J1757" s="274"/>
      <c r="K1757" s="370"/>
      <c r="L1757" s="795">
        <v>45645</v>
      </c>
      <c r="M1757" s="279">
        <v>45342</v>
      </c>
      <c r="N1757" s="274"/>
      <c r="O1757" s="370"/>
      <c r="P1757" s="370"/>
      <c r="Q1757" s="370"/>
      <c r="R1757" s="370"/>
      <c r="S1757" s="370"/>
      <c r="T1757" s="370"/>
      <c r="U1757" s="370"/>
      <c r="V1757" s="370"/>
      <c r="W1757" s="370"/>
      <c r="X1757" s="370"/>
      <c r="Y1757" s="370"/>
      <c r="Z1757" s="370"/>
      <c r="AA1757" s="370"/>
      <c r="AB1757" s="370"/>
      <c r="AC1757" s="370"/>
      <c r="AD1757" s="370"/>
      <c r="AE1757" s="370"/>
      <c r="AF1757" s="370"/>
      <c r="AG1757" s="370"/>
      <c r="AH1757" s="370"/>
      <c r="AI1757" s="370"/>
      <c r="AJ1757" s="370"/>
      <c r="AK1757" s="370"/>
      <c r="AL1757" s="370"/>
      <c r="AM1757" s="370"/>
      <c r="AN1757" s="370"/>
      <c r="AO1757" s="370"/>
      <c r="AP1757" s="370"/>
      <c r="AQ1757" s="370"/>
      <c r="AR1757" s="370"/>
      <c r="AS1757" s="370"/>
      <c r="AT1757" s="370"/>
      <c r="AU1757" s="370"/>
      <c r="AV1757" s="370"/>
      <c r="AW1757" s="370"/>
      <c r="AX1757" s="370"/>
      <c r="AY1757" s="370"/>
      <c r="AZ1757" s="370"/>
      <c r="BA1757" s="370"/>
      <c r="BB1757" s="370"/>
      <c r="BC1757" s="370"/>
      <c r="BD1757" s="370"/>
      <c r="BE1757" s="370"/>
      <c r="BF1757" s="370"/>
      <c r="BG1757" s="370"/>
      <c r="BH1757" s="370"/>
      <c r="BI1757" s="370"/>
      <c r="BJ1757" s="370"/>
      <c r="BK1757" s="370"/>
      <c r="BL1757" s="370"/>
      <c r="BM1757" s="370"/>
      <c r="BN1757" s="370"/>
      <c r="BO1757" s="370"/>
      <c r="BP1757" s="370"/>
      <c r="BQ1757" s="370"/>
      <c r="BR1757" s="370"/>
      <c r="BS1757" s="370"/>
      <c r="BT1757" s="370"/>
      <c r="BU1757" s="370"/>
      <c r="BV1757" s="370"/>
      <c r="BW1757" s="370"/>
      <c r="BX1757" s="370"/>
      <c r="BY1757" s="370"/>
      <c r="BZ1757" s="370"/>
      <c r="CA1757" s="370"/>
      <c r="CB1757" s="370"/>
      <c r="CC1757" s="370"/>
      <c r="CD1757" s="370"/>
      <c r="CE1757" s="370"/>
      <c r="CF1757" s="370"/>
      <c r="CG1757" s="370"/>
      <c r="CH1757" s="370"/>
      <c r="CI1757" s="370"/>
      <c r="CJ1757" s="370"/>
      <c r="CK1757" s="370"/>
      <c r="CL1757" s="370"/>
      <c r="CM1757" s="370"/>
      <c r="CN1757" s="370"/>
      <c r="CO1757" s="370"/>
      <c r="CP1757" s="370"/>
      <c r="CQ1757" s="370"/>
      <c r="CR1757" s="370"/>
      <c r="CS1757" s="370"/>
      <c r="CT1757" s="370"/>
      <c r="CU1757" s="370"/>
      <c r="CV1757" s="370"/>
      <c r="CW1757" s="370"/>
      <c r="CX1757" s="370"/>
      <c r="CY1757" s="370"/>
      <c r="CZ1757" s="370"/>
      <c r="DA1757" s="370"/>
      <c r="DB1757" s="370"/>
      <c r="DC1757" s="370"/>
      <c r="DD1757" s="370"/>
      <c r="DE1757" s="370"/>
      <c r="DF1757" s="370"/>
      <c r="DG1757" s="370"/>
      <c r="DH1757" s="370"/>
      <c r="DI1757" s="370"/>
      <c r="DJ1757" s="370"/>
      <c r="DK1757" s="370"/>
      <c r="DL1757" s="370"/>
      <c r="DM1757" s="370"/>
      <c r="DN1757" s="370"/>
      <c r="DO1757" s="370"/>
      <c r="DP1757" s="370"/>
      <c r="DQ1757" s="370"/>
      <c r="DR1757" s="370"/>
      <c r="DS1757" s="370"/>
      <c r="DT1757" s="370"/>
      <c r="DU1757" s="370"/>
      <c r="DV1757" s="370"/>
      <c r="DW1757" s="370"/>
      <c r="DX1757" s="370"/>
      <c r="DY1757" s="370"/>
      <c r="DZ1757" s="370"/>
      <c r="EA1757" s="370"/>
      <c r="EB1757" s="370"/>
      <c r="EC1757" s="370"/>
      <c r="ED1757" s="370"/>
      <c r="EE1757" s="370"/>
      <c r="EF1757" s="370"/>
      <c r="EG1757" s="370"/>
      <c r="EH1757" s="370"/>
      <c r="EI1757" s="370"/>
      <c r="EJ1757" s="370"/>
      <c r="EK1757" s="370"/>
      <c r="EL1757" s="370"/>
      <c r="EM1757" s="370"/>
      <c r="EN1757" s="370"/>
      <c r="EO1757" s="370"/>
      <c r="EP1757" s="370"/>
      <c r="EQ1757" s="370"/>
      <c r="ER1757" s="370"/>
      <c r="ES1757" s="370"/>
      <c r="ET1757" s="370"/>
      <c r="HY1757" s="361">
        <v>200</v>
      </c>
    </row>
    <row r="1758" spans="1:239" s="78" customFormat="1" ht="21.75" customHeight="1" thickBot="1">
      <c r="A1758" s="339" t="s">
        <v>57</v>
      </c>
      <c r="B1758" s="793" t="s">
        <v>382</v>
      </c>
      <c r="C1758" s="16" t="s">
        <v>428</v>
      </c>
      <c r="D1758" s="268" t="s">
        <v>434</v>
      </c>
      <c r="E1758" s="274"/>
      <c r="F1758" s="274"/>
      <c r="G1758" s="794" t="s">
        <v>473</v>
      </c>
      <c r="H1758" s="361">
        <v>100</v>
      </c>
      <c r="I1758" s="504">
        <f t="shared" si="161"/>
        <v>0</v>
      </c>
      <c r="J1758" s="274"/>
      <c r="K1758" s="370"/>
      <c r="L1758" s="795">
        <v>45645</v>
      </c>
      <c r="M1758" s="279">
        <v>45342</v>
      </c>
      <c r="N1758" s="274"/>
      <c r="O1758" s="370"/>
      <c r="P1758" s="370"/>
      <c r="Q1758" s="370"/>
      <c r="R1758" s="370"/>
      <c r="S1758" s="370"/>
      <c r="T1758" s="370"/>
      <c r="U1758" s="370"/>
      <c r="V1758" s="370"/>
      <c r="W1758" s="370"/>
      <c r="X1758" s="370"/>
      <c r="Y1758" s="370"/>
      <c r="Z1758" s="370"/>
      <c r="AA1758" s="370"/>
      <c r="AB1758" s="370"/>
      <c r="AC1758" s="370"/>
      <c r="AD1758" s="370"/>
      <c r="AE1758" s="370"/>
      <c r="AF1758" s="370"/>
      <c r="AG1758" s="370"/>
      <c r="AH1758" s="370"/>
      <c r="AI1758" s="370"/>
      <c r="AJ1758" s="370"/>
      <c r="AK1758" s="370"/>
      <c r="AL1758" s="370"/>
      <c r="AM1758" s="370"/>
      <c r="AN1758" s="370"/>
      <c r="AO1758" s="370"/>
      <c r="AP1758" s="370"/>
      <c r="AQ1758" s="370"/>
      <c r="AR1758" s="370"/>
      <c r="AS1758" s="370"/>
      <c r="AT1758" s="370"/>
      <c r="AU1758" s="370"/>
      <c r="AV1758" s="370"/>
      <c r="AW1758" s="370"/>
      <c r="AX1758" s="370"/>
      <c r="AY1758" s="370"/>
      <c r="AZ1758" s="370"/>
      <c r="BA1758" s="370"/>
      <c r="BB1758" s="370"/>
      <c r="BC1758" s="370"/>
      <c r="BD1758" s="370"/>
      <c r="BE1758" s="370"/>
      <c r="BF1758" s="370"/>
      <c r="BG1758" s="370"/>
      <c r="BH1758" s="370"/>
      <c r="BI1758" s="370"/>
      <c r="BJ1758" s="370"/>
      <c r="BK1758" s="370"/>
      <c r="BL1758" s="370"/>
      <c r="BM1758" s="370"/>
      <c r="BN1758" s="370"/>
      <c r="BO1758" s="370"/>
      <c r="BP1758" s="370"/>
      <c r="BQ1758" s="370"/>
      <c r="BR1758" s="370"/>
      <c r="BS1758" s="370"/>
      <c r="BT1758" s="370"/>
      <c r="BU1758" s="370"/>
      <c r="BV1758" s="370"/>
      <c r="BW1758" s="370"/>
      <c r="BX1758" s="370"/>
      <c r="BY1758" s="370"/>
      <c r="BZ1758" s="370"/>
      <c r="CA1758" s="370"/>
      <c r="CB1758" s="370"/>
      <c r="CC1758" s="370"/>
      <c r="CD1758" s="370"/>
      <c r="CE1758" s="370"/>
      <c r="CF1758" s="370"/>
      <c r="CG1758" s="370"/>
      <c r="CH1758" s="370"/>
      <c r="CI1758" s="370"/>
      <c r="CJ1758" s="370"/>
      <c r="CK1758" s="370"/>
      <c r="CL1758" s="370"/>
      <c r="CM1758" s="370"/>
      <c r="CN1758" s="370"/>
      <c r="CO1758" s="370"/>
      <c r="CP1758" s="370"/>
      <c r="CQ1758" s="370"/>
      <c r="CR1758" s="370"/>
      <c r="CS1758" s="370"/>
      <c r="CT1758" s="370"/>
      <c r="CU1758" s="370"/>
      <c r="CV1758" s="370"/>
      <c r="CW1758" s="370"/>
      <c r="CX1758" s="370"/>
      <c r="CY1758" s="370"/>
      <c r="CZ1758" s="370"/>
      <c r="DA1758" s="370"/>
      <c r="DB1758" s="370"/>
      <c r="DC1758" s="370"/>
      <c r="DD1758" s="370"/>
      <c r="DE1758" s="370"/>
      <c r="DF1758" s="370"/>
      <c r="DG1758" s="370"/>
      <c r="DH1758" s="370"/>
      <c r="DI1758" s="370"/>
      <c r="DJ1758" s="370"/>
      <c r="DK1758" s="370"/>
      <c r="DL1758" s="370"/>
      <c r="DM1758" s="370"/>
      <c r="DN1758" s="370"/>
      <c r="DO1758" s="370"/>
      <c r="DP1758" s="370"/>
      <c r="DQ1758" s="370"/>
      <c r="DR1758" s="370"/>
      <c r="DS1758" s="370"/>
      <c r="DT1758" s="370"/>
      <c r="DU1758" s="370"/>
      <c r="DV1758" s="370"/>
      <c r="DW1758" s="370"/>
      <c r="DX1758" s="370"/>
      <c r="DY1758" s="370"/>
      <c r="DZ1758" s="370"/>
      <c r="EA1758" s="370"/>
      <c r="EB1758" s="370"/>
      <c r="EC1758" s="370"/>
      <c r="ED1758" s="370"/>
      <c r="EE1758" s="370"/>
      <c r="EF1758" s="370"/>
      <c r="EG1758" s="370"/>
      <c r="EH1758" s="370"/>
      <c r="EI1758" s="370"/>
      <c r="EJ1758" s="370"/>
      <c r="EK1758" s="370"/>
      <c r="EL1758" s="370"/>
      <c r="EM1758" s="370"/>
      <c r="EN1758" s="370"/>
      <c r="EO1758" s="370"/>
      <c r="EP1758" s="370"/>
      <c r="EQ1758" s="370"/>
      <c r="ER1758" s="370"/>
      <c r="ES1758" s="370"/>
      <c r="ET1758" s="370"/>
      <c r="HY1758" s="361">
        <v>100</v>
      </c>
    </row>
    <row r="1759" spans="1:239" s="78" customFormat="1" ht="21.75" customHeight="1" thickBot="1">
      <c r="A1759" s="339" t="s">
        <v>57</v>
      </c>
      <c r="B1759" s="274"/>
      <c r="C1759" s="274"/>
      <c r="D1759" s="274"/>
      <c r="E1759" s="274"/>
      <c r="F1759" s="274"/>
      <c r="G1759" s="274"/>
      <c r="H1759" s="772">
        <f>SUM(H1744:H1758)</f>
        <v>5100</v>
      </c>
      <c r="I1759" s="772">
        <f>SUM(I1744:I1758)</f>
        <v>0</v>
      </c>
      <c r="J1759" s="274"/>
      <c r="K1759" s="370"/>
      <c r="L1759" s="274"/>
      <c r="M1759" s="274"/>
      <c r="N1759" s="274"/>
      <c r="O1759" s="370"/>
      <c r="P1759" s="370"/>
      <c r="Q1759" s="370"/>
      <c r="R1759" s="370"/>
      <c r="S1759" s="370"/>
      <c r="T1759" s="370"/>
      <c r="U1759" s="370"/>
      <c r="V1759" s="370"/>
      <c r="W1759" s="370"/>
      <c r="X1759" s="370"/>
      <c r="Y1759" s="370"/>
      <c r="Z1759" s="370"/>
      <c r="AA1759" s="370"/>
      <c r="AB1759" s="370"/>
      <c r="AC1759" s="370"/>
      <c r="AD1759" s="370"/>
      <c r="AE1759" s="370"/>
      <c r="AF1759" s="370"/>
      <c r="AG1759" s="370"/>
      <c r="AH1759" s="370"/>
      <c r="AI1759" s="370"/>
      <c r="AJ1759" s="370"/>
      <c r="AK1759" s="370"/>
      <c r="AL1759" s="370"/>
      <c r="AM1759" s="370"/>
      <c r="AN1759" s="370"/>
      <c r="AO1759" s="370"/>
      <c r="AP1759" s="370"/>
      <c r="AQ1759" s="370"/>
      <c r="AR1759" s="370"/>
      <c r="AS1759" s="370"/>
      <c r="AT1759" s="370"/>
      <c r="AU1759" s="370"/>
      <c r="AV1759" s="370"/>
      <c r="AW1759" s="370"/>
      <c r="AX1759" s="370"/>
      <c r="AY1759" s="370"/>
      <c r="AZ1759" s="370"/>
      <c r="BA1759" s="370"/>
      <c r="BB1759" s="370"/>
      <c r="BC1759" s="370"/>
      <c r="BD1759" s="370"/>
      <c r="BE1759" s="370"/>
      <c r="BF1759" s="370"/>
      <c r="BG1759" s="370"/>
      <c r="BH1759" s="370"/>
      <c r="BI1759" s="370"/>
      <c r="BJ1759" s="370"/>
      <c r="BK1759" s="370"/>
      <c r="BL1759" s="370"/>
      <c r="BM1759" s="370"/>
      <c r="BN1759" s="370"/>
      <c r="BO1759" s="370"/>
      <c r="BP1759" s="370"/>
      <c r="BQ1759" s="370"/>
      <c r="BR1759" s="370"/>
      <c r="BS1759" s="370"/>
      <c r="BT1759" s="370"/>
      <c r="BU1759" s="370"/>
      <c r="BV1759" s="370"/>
      <c r="BW1759" s="370"/>
      <c r="BX1759" s="370"/>
      <c r="BY1759" s="370"/>
      <c r="BZ1759" s="370"/>
      <c r="CA1759" s="370"/>
      <c r="CB1759" s="370"/>
      <c r="CC1759" s="370"/>
      <c r="CD1759" s="370"/>
      <c r="CE1759" s="370"/>
      <c r="CF1759" s="370"/>
      <c r="CG1759" s="370"/>
      <c r="CH1759" s="370"/>
      <c r="CI1759" s="370"/>
      <c r="CJ1759" s="370"/>
      <c r="CK1759" s="370"/>
      <c r="CL1759" s="370"/>
      <c r="CM1759" s="370"/>
      <c r="CN1759" s="370"/>
      <c r="CO1759" s="370"/>
      <c r="CP1759" s="370"/>
      <c r="CQ1759" s="370"/>
      <c r="CR1759" s="370"/>
      <c r="CS1759" s="370"/>
      <c r="CT1759" s="370"/>
      <c r="CU1759" s="370"/>
      <c r="CV1759" s="370"/>
      <c r="CW1759" s="370"/>
      <c r="CX1759" s="370"/>
      <c r="CY1759" s="370"/>
      <c r="CZ1759" s="370"/>
      <c r="DA1759" s="370"/>
      <c r="DB1759" s="370"/>
      <c r="DC1759" s="370"/>
      <c r="DD1759" s="370"/>
      <c r="DE1759" s="370"/>
      <c r="DF1759" s="370"/>
      <c r="DG1759" s="370"/>
      <c r="DH1759" s="370"/>
      <c r="DI1759" s="370"/>
      <c r="DJ1759" s="370"/>
      <c r="DK1759" s="370"/>
      <c r="DL1759" s="370"/>
      <c r="DM1759" s="370"/>
      <c r="DN1759" s="370"/>
      <c r="DO1759" s="370"/>
      <c r="DP1759" s="370"/>
      <c r="DQ1759" s="370"/>
      <c r="DR1759" s="370"/>
      <c r="DS1759" s="370"/>
      <c r="DT1759" s="370"/>
      <c r="DU1759" s="370"/>
      <c r="DV1759" s="370"/>
      <c r="DW1759" s="370"/>
      <c r="DX1759" s="370"/>
      <c r="DY1759" s="370"/>
      <c r="DZ1759" s="370"/>
      <c r="EA1759" s="370"/>
      <c r="EB1759" s="370"/>
      <c r="EC1759" s="370"/>
      <c r="ED1759" s="370"/>
      <c r="EE1759" s="370"/>
      <c r="EF1759" s="370"/>
      <c r="EG1759" s="370"/>
      <c r="EH1759" s="370"/>
      <c r="EI1759" s="370"/>
      <c r="EJ1759" s="370"/>
      <c r="EK1759" s="370"/>
      <c r="EL1759" s="370"/>
      <c r="EM1759" s="370"/>
      <c r="EN1759" s="370"/>
      <c r="EO1759" s="370"/>
      <c r="EP1759" s="370"/>
      <c r="EQ1759" s="370"/>
      <c r="ER1759" s="370"/>
      <c r="ES1759" s="370"/>
      <c r="ET1759" s="370"/>
    </row>
    <row r="1760" spans="1:239" s="78" customFormat="1" ht="21.75" customHeight="1" thickBot="1">
      <c r="A1760" s="339" t="s">
        <v>57</v>
      </c>
      <c r="B1760" s="700" t="s">
        <v>338</v>
      </c>
      <c r="C1760" s="16" t="s">
        <v>417</v>
      </c>
      <c r="D1760" s="268" t="s">
        <v>434</v>
      </c>
      <c r="E1760" s="274"/>
      <c r="F1760" s="274"/>
      <c r="G1760" s="794" t="s">
        <v>474</v>
      </c>
      <c r="H1760" s="360">
        <v>700</v>
      </c>
      <c r="I1760" s="504">
        <f>SUM(O1760:IE1760)</f>
        <v>700</v>
      </c>
      <c r="J1760" s="274"/>
      <c r="K1760" s="370"/>
      <c r="L1760" s="795">
        <v>45300</v>
      </c>
      <c r="M1760" s="796">
        <v>45348</v>
      </c>
      <c r="N1760" s="274"/>
      <c r="O1760" s="370"/>
      <c r="P1760" s="370"/>
      <c r="Q1760" s="370"/>
      <c r="R1760" s="370"/>
      <c r="S1760" s="370"/>
      <c r="T1760" s="370"/>
      <c r="U1760" s="370"/>
      <c r="V1760" s="370"/>
      <c r="W1760" s="370"/>
      <c r="X1760" s="370"/>
      <c r="Y1760" s="370"/>
      <c r="Z1760" s="370"/>
      <c r="AA1760" s="370"/>
      <c r="AB1760" s="370"/>
      <c r="AC1760" s="370"/>
      <c r="AD1760" s="370"/>
      <c r="AE1760" s="370"/>
      <c r="AF1760" s="370"/>
      <c r="AG1760" s="370"/>
      <c r="AH1760" s="370"/>
      <c r="AI1760" s="370"/>
      <c r="AJ1760" s="370"/>
      <c r="AK1760" s="370"/>
      <c r="AL1760" s="370"/>
      <c r="AM1760" s="370"/>
      <c r="AN1760" s="370"/>
      <c r="AO1760" s="370"/>
      <c r="AP1760" s="370"/>
      <c r="AQ1760" s="370"/>
      <c r="AR1760" s="370"/>
      <c r="AS1760" s="370"/>
      <c r="AT1760" s="370"/>
      <c r="AU1760" s="370"/>
      <c r="AV1760" s="370"/>
      <c r="AW1760" s="370"/>
      <c r="AX1760" s="370"/>
      <c r="AY1760" s="370"/>
      <c r="AZ1760" s="370"/>
      <c r="BA1760" s="370"/>
      <c r="BB1760" s="370"/>
      <c r="BC1760" s="370"/>
      <c r="BD1760" s="370"/>
      <c r="BE1760" s="370"/>
      <c r="BF1760" s="370"/>
      <c r="BG1760" s="370"/>
      <c r="BH1760" s="370"/>
      <c r="BI1760" s="370"/>
      <c r="BJ1760" s="370"/>
      <c r="BK1760" s="370"/>
      <c r="BL1760" s="370"/>
      <c r="BM1760" s="370"/>
      <c r="BN1760" s="370"/>
      <c r="BO1760" s="370"/>
      <c r="BP1760" s="370"/>
      <c r="BQ1760" s="370"/>
      <c r="BR1760" s="370"/>
      <c r="BS1760" s="370"/>
      <c r="BT1760" s="370"/>
      <c r="BU1760" s="370"/>
      <c r="BV1760" s="370"/>
      <c r="BW1760" s="370"/>
      <c r="BX1760" s="370"/>
      <c r="BY1760" s="370"/>
      <c r="BZ1760" s="370"/>
      <c r="CA1760" s="370"/>
      <c r="CB1760" s="370"/>
      <c r="CC1760" s="370"/>
      <c r="CD1760" s="370"/>
      <c r="CE1760" s="370"/>
      <c r="CF1760" s="370"/>
      <c r="CG1760" s="370"/>
      <c r="CH1760" s="370"/>
      <c r="CI1760" s="370"/>
      <c r="CJ1760" s="370"/>
      <c r="CK1760" s="370"/>
      <c r="CL1760" s="370"/>
      <c r="CM1760" s="370"/>
      <c r="CN1760" s="370"/>
      <c r="CO1760" s="370"/>
      <c r="CP1760" s="370"/>
      <c r="CQ1760" s="370"/>
      <c r="CR1760" s="370"/>
      <c r="CS1760" s="370"/>
      <c r="CT1760" s="370"/>
      <c r="CU1760" s="370"/>
      <c r="CV1760" s="370"/>
      <c r="CW1760" s="370"/>
      <c r="CX1760" s="370"/>
      <c r="CY1760" s="370"/>
      <c r="CZ1760" s="370"/>
      <c r="DA1760" s="370"/>
      <c r="DB1760" s="370"/>
      <c r="DC1760" s="370"/>
      <c r="DD1760" s="370"/>
      <c r="DE1760" s="370"/>
      <c r="DF1760" s="370"/>
      <c r="DG1760" s="370"/>
      <c r="DH1760" s="370"/>
      <c r="DI1760" s="370"/>
      <c r="DJ1760" s="370"/>
      <c r="DK1760" s="370"/>
      <c r="DL1760" s="370"/>
      <c r="DM1760" s="370"/>
      <c r="DN1760" s="370"/>
      <c r="DO1760" s="370"/>
      <c r="DP1760" s="370"/>
      <c r="DQ1760" s="370"/>
      <c r="DR1760" s="370"/>
      <c r="DS1760" s="370"/>
      <c r="DT1760" s="370"/>
      <c r="DU1760" s="370"/>
      <c r="DV1760" s="370"/>
      <c r="DW1760" s="370"/>
      <c r="DX1760" s="370"/>
      <c r="DY1760" s="370"/>
      <c r="DZ1760" s="370"/>
      <c r="EA1760" s="370"/>
      <c r="EB1760" s="370"/>
      <c r="EC1760" s="370"/>
      <c r="ED1760" s="370"/>
      <c r="EE1760" s="370"/>
      <c r="EF1760" s="370"/>
      <c r="EG1760" s="370"/>
      <c r="EH1760" s="370"/>
      <c r="EI1760" s="370"/>
      <c r="EJ1760" s="370"/>
      <c r="EK1760" s="370"/>
      <c r="EL1760" s="370"/>
      <c r="EM1760" s="370"/>
      <c r="EN1760" s="370"/>
      <c r="EO1760" s="370"/>
      <c r="EP1760" s="370"/>
      <c r="EQ1760" s="370"/>
      <c r="ER1760" s="370"/>
      <c r="ES1760" s="370"/>
      <c r="ET1760" s="370"/>
      <c r="IE1760" s="360">
        <v>700</v>
      </c>
    </row>
    <row r="1761" spans="1:253" s="78" customFormat="1" ht="21.75" customHeight="1" thickBot="1">
      <c r="A1761" s="339" t="s">
        <v>57</v>
      </c>
      <c r="B1761" s="700" t="s">
        <v>313</v>
      </c>
      <c r="C1761" s="16" t="s">
        <v>419</v>
      </c>
      <c r="D1761" s="268" t="s">
        <v>434</v>
      </c>
      <c r="E1761" s="274"/>
      <c r="F1761" s="274"/>
      <c r="G1761" s="794" t="s">
        <v>474</v>
      </c>
      <c r="H1761" s="361">
        <v>200</v>
      </c>
      <c r="I1761" s="504">
        <f t="shared" ref="I1761:I1774" si="162">SUM(O1761:IE1761)</f>
        <v>200</v>
      </c>
      <c r="J1761" s="274"/>
      <c r="K1761" s="370"/>
      <c r="L1761" s="795">
        <v>45300</v>
      </c>
      <c r="M1761" s="796">
        <v>45348</v>
      </c>
      <c r="N1761" s="274"/>
      <c r="O1761" s="370"/>
      <c r="P1761" s="370"/>
      <c r="Q1761" s="370"/>
      <c r="R1761" s="370"/>
      <c r="S1761" s="370"/>
      <c r="T1761" s="370"/>
      <c r="U1761" s="370"/>
      <c r="V1761" s="370"/>
      <c r="W1761" s="370"/>
      <c r="X1761" s="370"/>
      <c r="Y1761" s="370"/>
      <c r="Z1761" s="370"/>
      <c r="AA1761" s="370"/>
      <c r="AB1761" s="370"/>
      <c r="AC1761" s="370"/>
      <c r="AD1761" s="370"/>
      <c r="AE1761" s="370"/>
      <c r="AF1761" s="370"/>
      <c r="AG1761" s="370"/>
      <c r="AH1761" s="370"/>
      <c r="AI1761" s="370"/>
      <c r="AJ1761" s="370"/>
      <c r="AK1761" s="370"/>
      <c r="AL1761" s="370"/>
      <c r="AM1761" s="370"/>
      <c r="AN1761" s="370"/>
      <c r="AO1761" s="370"/>
      <c r="AP1761" s="370"/>
      <c r="AQ1761" s="370"/>
      <c r="AR1761" s="370"/>
      <c r="AS1761" s="370"/>
      <c r="AT1761" s="370"/>
      <c r="AU1761" s="370"/>
      <c r="AV1761" s="370"/>
      <c r="AW1761" s="370"/>
      <c r="AX1761" s="370"/>
      <c r="AY1761" s="370"/>
      <c r="AZ1761" s="370"/>
      <c r="BA1761" s="370"/>
      <c r="BB1761" s="370"/>
      <c r="BC1761" s="370"/>
      <c r="BD1761" s="370"/>
      <c r="BE1761" s="370"/>
      <c r="BF1761" s="370"/>
      <c r="BG1761" s="370"/>
      <c r="BH1761" s="370"/>
      <c r="BI1761" s="370"/>
      <c r="BJ1761" s="370"/>
      <c r="BK1761" s="370"/>
      <c r="BL1761" s="370"/>
      <c r="BM1761" s="370"/>
      <c r="BN1761" s="370"/>
      <c r="BO1761" s="370"/>
      <c r="BP1761" s="370"/>
      <c r="BQ1761" s="370"/>
      <c r="BR1761" s="370"/>
      <c r="BS1761" s="370"/>
      <c r="BT1761" s="370"/>
      <c r="BU1761" s="370"/>
      <c r="BV1761" s="370"/>
      <c r="BW1761" s="370"/>
      <c r="BX1761" s="370"/>
      <c r="BY1761" s="370"/>
      <c r="BZ1761" s="370"/>
      <c r="CA1761" s="370"/>
      <c r="CB1761" s="370"/>
      <c r="CC1761" s="370"/>
      <c r="CD1761" s="370"/>
      <c r="CE1761" s="370"/>
      <c r="CF1761" s="370"/>
      <c r="CG1761" s="370"/>
      <c r="CH1761" s="370"/>
      <c r="CI1761" s="370"/>
      <c r="CJ1761" s="370"/>
      <c r="CK1761" s="370"/>
      <c r="CL1761" s="370"/>
      <c r="CM1761" s="370"/>
      <c r="CN1761" s="370"/>
      <c r="CO1761" s="370"/>
      <c r="CP1761" s="370"/>
      <c r="CQ1761" s="370"/>
      <c r="CR1761" s="370"/>
      <c r="CS1761" s="370"/>
      <c r="CT1761" s="370"/>
      <c r="CU1761" s="370"/>
      <c r="CV1761" s="370"/>
      <c r="CW1761" s="370"/>
      <c r="CX1761" s="370"/>
      <c r="CY1761" s="370"/>
      <c r="CZ1761" s="370"/>
      <c r="DA1761" s="370"/>
      <c r="DB1761" s="370"/>
      <c r="DC1761" s="370"/>
      <c r="DD1761" s="370"/>
      <c r="DE1761" s="370"/>
      <c r="DF1761" s="370"/>
      <c r="DG1761" s="370"/>
      <c r="DH1761" s="370"/>
      <c r="DI1761" s="370"/>
      <c r="DJ1761" s="370"/>
      <c r="DK1761" s="370"/>
      <c r="DL1761" s="370"/>
      <c r="DM1761" s="370"/>
      <c r="DN1761" s="370"/>
      <c r="DO1761" s="370"/>
      <c r="DP1761" s="370"/>
      <c r="DQ1761" s="370"/>
      <c r="DR1761" s="370"/>
      <c r="DS1761" s="370"/>
      <c r="DT1761" s="370"/>
      <c r="DU1761" s="370"/>
      <c r="DV1761" s="370"/>
      <c r="DW1761" s="370"/>
      <c r="DX1761" s="370"/>
      <c r="DY1761" s="370"/>
      <c r="DZ1761" s="370"/>
      <c r="EA1761" s="370"/>
      <c r="EB1761" s="370"/>
      <c r="EC1761" s="370"/>
      <c r="ED1761" s="370"/>
      <c r="EE1761" s="370"/>
      <c r="EF1761" s="370"/>
      <c r="EG1761" s="370"/>
      <c r="EH1761" s="370"/>
      <c r="EI1761" s="370"/>
      <c r="EJ1761" s="370"/>
      <c r="EK1761" s="370"/>
      <c r="EL1761" s="370"/>
      <c r="EM1761" s="370"/>
      <c r="EN1761" s="370"/>
      <c r="EO1761" s="370"/>
      <c r="EP1761" s="370"/>
      <c r="EQ1761" s="370"/>
      <c r="ER1761" s="370"/>
      <c r="ES1761" s="370"/>
      <c r="ET1761" s="370"/>
      <c r="IE1761" s="361">
        <v>200</v>
      </c>
    </row>
    <row r="1762" spans="1:253" s="78" customFormat="1" ht="21.75" customHeight="1" thickBot="1">
      <c r="A1762" s="339" t="s">
        <v>57</v>
      </c>
      <c r="B1762" s="700" t="s">
        <v>318</v>
      </c>
      <c r="C1762" s="16" t="s">
        <v>420</v>
      </c>
      <c r="D1762" s="268" t="s">
        <v>434</v>
      </c>
      <c r="E1762" s="274"/>
      <c r="F1762" s="274"/>
      <c r="G1762" s="794" t="s">
        <v>474</v>
      </c>
      <c r="H1762" s="361">
        <v>500</v>
      </c>
      <c r="I1762" s="504">
        <f t="shared" si="162"/>
        <v>500</v>
      </c>
      <c r="J1762" s="274"/>
      <c r="K1762" s="370"/>
      <c r="L1762" s="795">
        <v>45300</v>
      </c>
      <c r="M1762" s="796">
        <v>45348</v>
      </c>
      <c r="N1762" s="274"/>
      <c r="O1762" s="370"/>
      <c r="P1762" s="370"/>
      <c r="Q1762" s="370"/>
      <c r="R1762" s="370"/>
      <c r="S1762" s="370"/>
      <c r="T1762" s="370"/>
      <c r="U1762" s="370"/>
      <c r="V1762" s="370"/>
      <c r="W1762" s="370"/>
      <c r="X1762" s="370"/>
      <c r="Y1762" s="370"/>
      <c r="Z1762" s="370"/>
      <c r="AA1762" s="370"/>
      <c r="AB1762" s="370"/>
      <c r="AC1762" s="370"/>
      <c r="AD1762" s="370"/>
      <c r="AE1762" s="370"/>
      <c r="AF1762" s="370"/>
      <c r="AG1762" s="370"/>
      <c r="AH1762" s="370"/>
      <c r="AI1762" s="370"/>
      <c r="AJ1762" s="370"/>
      <c r="AK1762" s="370"/>
      <c r="AL1762" s="370"/>
      <c r="AM1762" s="370"/>
      <c r="AN1762" s="370"/>
      <c r="AO1762" s="370"/>
      <c r="AP1762" s="370"/>
      <c r="AQ1762" s="370"/>
      <c r="AR1762" s="370"/>
      <c r="AS1762" s="370"/>
      <c r="AT1762" s="370"/>
      <c r="AU1762" s="370"/>
      <c r="AV1762" s="370"/>
      <c r="AW1762" s="370"/>
      <c r="AX1762" s="370"/>
      <c r="AY1762" s="370"/>
      <c r="AZ1762" s="370"/>
      <c r="BA1762" s="370"/>
      <c r="BB1762" s="370"/>
      <c r="BC1762" s="370"/>
      <c r="BD1762" s="370"/>
      <c r="BE1762" s="370"/>
      <c r="BF1762" s="370"/>
      <c r="BG1762" s="370"/>
      <c r="BH1762" s="370"/>
      <c r="BI1762" s="370"/>
      <c r="BJ1762" s="370"/>
      <c r="BK1762" s="370"/>
      <c r="BL1762" s="370"/>
      <c r="BM1762" s="370"/>
      <c r="BN1762" s="370"/>
      <c r="BO1762" s="370"/>
      <c r="BP1762" s="370"/>
      <c r="BQ1762" s="370"/>
      <c r="BR1762" s="370"/>
      <c r="BS1762" s="370"/>
      <c r="BT1762" s="370"/>
      <c r="BU1762" s="370"/>
      <c r="BV1762" s="370"/>
      <c r="BW1762" s="370"/>
      <c r="BX1762" s="370"/>
      <c r="BY1762" s="370"/>
      <c r="BZ1762" s="370"/>
      <c r="CA1762" s="370"/>
      <c r="CB1762" s="370"/>
      <c r="CC1762" s="370"/>
      <c r="CD1762" s="370"/>
      <c r="CE1762" s="370"/>
      <c r="CF1762" s="370"/>
      <c r="CG1762" s="370"/>
      <c r="CH1762" s="370"/>
      <c r="CI1762" s="370"/>
      <c r="CJ1762" s="370"/>
      <c r="CK1762" s="370"/>
      <c r="CL1762" s="370"/>
      <c r="CM1762" s="370"/>
      <c r="CN1762" s="370"/>
      <c r="CO1762" s="370"/>
      <c r="CP1762" s="370"/>
      <c r="CQ1762" s="370"/>
      <c r="CR1762" s="370"/>
      <c r="CS1762" s="370"/>
      <c r="CT1762" s="370"/>
      <c r="CU1762" s="370"/>
      <c r="CV1762" s="370"/>
      <c r="CW1762" s="370"/>
      <c r="CX1762" s="370"/>
      <c r="CY1762" s="370"/>
      <c r="CZ1762" s="370"/>
      <c r="DA1762" s="370"/>
      <c r="DB1762" s="370"/>
      <c r="DC1762" s="370"/>
      <c r="DD1762" s="370"/>
      <c r="DE1762" s="370"/>
      <c r="DF1762" s="370"/>
      <c r="DG1762" s="370"/>
      <c r="DH1762" s="370"/>
      <c r="DI1762" s="370"/>
      <c r="DJ1762" s="370"/>
      <c r="DK1762" s="370"/>
      <c r="DL1762" s="370"/>
      <c r="DM1762" s="370"/>
      <c r="DN1762" s="370"/>
      <c r="DO1762" s="370"/>
      <c r="DP1762" s="370"/>
      <c r="DQ1762" s="370"/>
      <c r="DR1762" s="370"/>
      <c r="DS1762" s="370"/>
      <c r="DT1762" s="370"/>
      <c r="DU1762" s="370"/>
      <c r="DV1762" s="370"/>
      <c r="DW1762" s="370"/>
      <c r="DX1762" s="370"/>
      <c r="DY1762" s="370"/>
      <c r="DZ1762" s="370"/>
      <c r="EA1762" s="370"/>
      <c r="EB1762" s="370"/>
      <c r="EC1762" s="370"/>
      <c r="ED1762" s="370"/>
      <c r="EE1762" s="370"/>
      <c r="EF1762" s="370"/>
      <c r="EG1762" s="370"/>
      <c r="EH1762" s="370"/>
      <c r="EI1762" s="370"/>
      <c r="EJ1762" s="370"/>
      <c r="EK1762" s="370"/>
      <c r="EL1762" s="370"/>
      <c r="EM1762" s="370"/>
      <c r="EN1762" s="370"/>
      <c r="EO1762" s="370"/>
      <c r="EP1762" s="370"/>
      <c r="EQ1762" s="370"/>
      <c r="ER1762" s="370"/>
      <c r="ES1762" s="370"/>
      <c r="ET1762" s="370"/>
      <c r="IE1762" s="361">
        <v>500</v>
      </c>
    </row>
    <row r="1763" spans="1:253" s="78" customFormat="1" ht="21.75" customHeight="1" thickBot="1">
      <c r="A1763" s="339" t="s">
        <v>57</v>
      </c>
      <c r="B1763" s="700" t="s">
        <v>320</v>
      </c>
      <c r="C1763" s="16" t="s">
        <v>421</v>
      </c>
      <c r="D1763" s="268" t="s">
        <v>434</v>
      </c>
      <c r="E1763" s="274"/>
      <c r="F1763" s="274"/>
      <c r="G1763" s="794" t="s">
        <v>474</v>
      </c>
      <c r="H1763" s="361">
        <v>200</v>
      </c>
      <c r="I1763" s="504">
        <f t="shared" si="162"/>
        <v>200</v>
      </c>
      <c r="J1763" s="274"/>
      <c r="K1763" s="370"/>
      <c r="L1763" s="795">
        <v>45300</v>
      </c>
      <c r="M1763" s="796">
        <v>45348</v>
      </c>
      <c r="N1763" s="274"/>
      <c r="O1763" s="370"/>
      <c r="P1763" s="370"/>
      <c r="Q1763" s="370"/>
      <c r="R1763" s="370"/>
      <c r="S1763" s="370"/>
      <c r="T1763" s="370"/>
      <c r="U1763" s="370"/>
      <c r="V1763" s="370"/>
      <c r="W1763" s="370"/>
      <c r="X1763" s="370"/>
      <c r="Y1763" s="370"/>
      <c r="Z1763" s="370"/>
      <c r="AA1763" s="370"/>
      <c r="AB1763" s="370"/>
      <c r="AC1763" s="370"/>
      <c r="AD1763" s="370"/>
      <c r="AE1763" s="370"/>
      <c r="AF1763" s="370"/>
      <c r="AG1763" s="370"/>
      <c r="AH1763" s="370"/>
      <c r="AI1763" s="370"/>
      <c r="AJ1763" s="370"/>
      <c r="AK1763" s="370"/>
      <c r="AL1763" s="370"/>
      <c r="AM1763" s="370"/>
      <c r="AN1763" s="370"/>
      <c r="AO1763" s="370"/>
      <c r="AP1763" s="370"/>
      <c r="AQ1763" s="370"/>
      <c r="AR1763" s="370"/>
      <c r="AS1763" s="370"/>
      <c r="AT1763" s="370"/>
      <c r="AU1763" s="370"/>
      <c r="AV1763" s="370"/>
      <c r="AW1763" s="370"/>
      <c r="AX1763" s="370"/>
      <c r="AY1763" s="370"/>
      <c r="AZ1763" s="370"/>
      <c r="BA1763" s="370"/>
      <c r="BB1763" s="370"/>
      <c r="BC1763" s="370"/>
      <c r="BD1763" s="370"/>
      <c r="BE1763" s="370"/>
      <c r="BF1763" s="370"/>
      <c r="BG1763" s="370"/>
      <c r="BH1763" s="370"/>
      <c r="BI1763" s="370"/>
      <c r="BJ1763" s="370"/>
      <c r="BK1763" s="370"/>
      <c r="BL1763" s="370"/>
      <c r="BM1763" s="370"/>
      <c r="BN1763" s="370"/>
      <c r="BO1763" s="370"/>
      <c r="BP1763" s="370"/>
      <c r="BQ1763" s="370"/>
      <c r="BR1763" s="370"/>
      <c r="BS1763" s="370"/>
      <c r="BT1763" s="370"/>
      <c r="BU1763" s="370"/>
      <c r="BV1763" s="370"/>
      <c r="BW1763" s="370"/>
      <c r="BX1763" s="370"/>
      <c r="BY1763" s="370"/>
      <c r="BZ1763" s="370"/>
      <c r="CA1763" s="370"/>
      <c r="CB1763" s="370"/>
      <c r="CC1763" s="370"/>
      <c r="CD1763" s="370"/>
      <c r="CE1763" s="370"/>
      <c r="CF1763" s="370"/>
      <c r="CG1763" s="370"/>
      <c r="CH1763" s="370"/>
      <c r="CI1763" s="370"/>
      <c r="CJ1763" s="370"/>
      <c r="CK1763" s="370"/>
      <c r="CL1763" s="370"/>
      <c r="CM1763" s="370"/>
      <c r="CN1763" s="370"/>
      <c r="CO1763" s="370"/>
      <c r="CP1763" s="370"/>
      <c r="CQ1763" s="370"/>
      <c r="CR1763" s="370"/>
      <c r="CS1763" s="370"/>
      <c r="CT1763" s="370"/>
      <c r="CU1763" s="370"/>
      <c r="CV1763" s="370"/>
      <c r="CW1763" s="370"/>
      <c r="CX1763" s="370"/>
      <c r="CY1763" s="370"/>
      <c r="CZ1763" s="370"/>
      <c r="DA1763" s="370"/>
      <c r="DB1763" s="370"/>
      <c r="DC1763" s="370"/>
      <c r="DD1763" s="370"/>
      <c r="DE1763" s="370"/>
      <c r="DF1763" s="370"/>
      <c r="DG1763" s="370"/>
      <c r="DH1763" s="370"/>
      <c r="DI1763" s="370"/>
      <c r="DJ1763" s="370"/>
      <c r="DK1763" s="370"/>
      <c r="DL1763" s="370"/>
      <c r="DM1763" s="370"/>
      <c r="DN1763" s="370"/>
      <c r="DO1763" s="370"/>
      <c r="DP1763" s="370"/>
      <c r="DQ1763" s="370"/>
      <c r="DR1763" s="370"/>
      <c r="DS1763" s="370"/>
      <c r="DT1763" s="370"/>
      <c r="DU1763" s="370"/>
      <c r="DV1763" s="370"/>
      <c r="DW1763" s="370"/>
      <c r="DX1763" s="370"/>
      <c r="DY1763" s="370"/>
      <c r="DZ1763" s="370"/>
      <c r="EA1763" s="370"/>
      <c r="EB1763" s="370"/>
      <c r="EC1763" s="370"/>
      <c r="ED1763" s="370"/>
      <c r="EE1763" s="370"/>
      <c r="EF1763" s="370"/>
      <c r="EG1763" s="370"/>
      <c r="EH1763" s="370"/>
      <c r="EI1763" s="370"/>
      <c r="EJ1763" s="370"/>
      <c r="EK1763" s="370"/>
      <c r="EL1763" s="370"/>
      <c r="EM1763" s="370"/>
      <c r="EN1763" s="370"/>
      <c r="EO1763" s="370"/>
      <c r="EP1763" s="370"/>
      <c r="EQ1763" s="370"/>
      <c r="ER1763" s="370"/>
      <c r="ES1763" s="370"/>
      <c r="ET1763" s="370"/>
      <c r="IE1763" s="361">
        <v>200</v>
      </c>
    </row>
    <row r="1764" spans="1:253" s="78" customFormat="1" ht="21.75" customHeight="1" thickBot="1">
      <c r="A1764" s="339" t="s">
        <v>57</v>
      </c>
      <c r="B1764" s="16" t="s">
        <v>58</v>
      </c>
      <c r="C1764" s="16" t="s">
        <v>422</v>
      </c>
      <c r="D1764" s="268" t="s">
        <v>434</v>
      </c>
      <c r="E1764" s="274"/>
      <c r="F1764" s="274"/>
      <c r="G1764" s="794" t="s">
        <v>474</v>
      </c>
      <c r="H1764" s="361">
        <v>1100</v>
      </c>
      <c r="I1764" s="504">
        <f t="shared" si="162"/>
        <v>1100</v>
      </c>
      <c r="J1764" s="274"/>
      <c r="K1764" s="370"/>
      <c r="L1764" s="795">
        <v>45300</v>
      </c>
      <c r="M1764" s="796">
        <v>45348</v>
      </c>
      <c r="N1764" s="274"/>
      <c r="O1764" s="370"/>
      <c r="P1764" s="370"/>
      <c r="Q1764" s="370"/>
      <c r="R1764" s="370"/>
      <c r="S1764" s="370"/>
      <c r="T1764" s="370"/>
      <c r="U1764" s="370"/>
      <c r="V1764" s="370"/>
      <c r="W1764" s="370"/>
      <c r="X1764" s="370"/>
      <c r="Y1764" s="370"/>
      <c r="Z1764" s="370"/>
      <c r="AA1764" s="370"/>
      <c r="AB1764" s="370"/>
      <c r="AC1764" s="370"/>
      <c r="AD1764" s="370"/>
      <c r="AE1764" s="370"/>
      <c r="AF1764" s="370"/>
      <c r="AG1764" s="370"/>
      <c r="AH1764" s="370"/>
      <c r="AI1764" s="370"/>
      <c r="AJ1764" s="370"/>
      <c r="AK1764" s="370"/>
      <c r="AL1764" s="370"/>
      <c r="AM1764" s="370"/>
      <c r="AN1764" s="370"/>
      <c r="AO1764" s="370"/>
      <c r="AP1764" s="370"/>
      <c r="AQ1764" s="370"/>
      <c r="AR1764" s="370"/>
      <c r="AS1764" s="370"/>
      <c r="AT1764" s="370"/>
      <c r="AU1764" s="370"/>
      <c r="AV1764" s="370"/>
      <c r="AW1764" s="370"/>
      <c r="AX1764" s="370"/>
      <c r="AY1764" s="370"/>
      <c r="AZ1764" s="370"/>
      <c r="BA1764" s="370"/>
      <c r="BB1764" s="370"/>
      <c r="BC1764" s="370"/>
      <c r="BD1764" s="370"/>
      <c r="BE1764" s="370"/>
      <c r="BF1764" s="370"/>
      <c r="BG1764" s="370"/>
      <c r="BH1764" s="370"/>
      <c r="BI1764" s="370"/>
      <c r="BJ1764" s="370"/>
      <c r="BK1764" s="370"/>
      <c r="BL1764" s="370"/>
      <c r="BM1764" s="370"/>
      <c r="BN1764" s="370"/>
      <c r="BO1764" s="370"/>
      <c r="BP1764" s="370"/>
      <c r="BQ1764" s="370"/>
      <c r="BR1764" s="370"/>
      <c r="BS1764" s="370"/>
      <c r="BT1764" s="370"/>
      <c r="BU1764" s="370"/>
      <c r="BV1764" s="370"/>
      <c r="BW1764" s="370"/>
      <c r="BX1764" s="370"/>
      <c r="BY1764" s="370"/>
      <c r="BZ1764" s="370"/>
      <c r="CA1764" s="370"/>
      <c r="CB1764" s="370"/>
      <c r="CC1764" s="370"/>
      <c r="CD1764" s="370"/>
      <c r="CE1764" s="370"/>
      <c r="CF1764" s="370"/>
      <c r="CG1764" s="370"/>
      <c r="CH1764" s="370"/>
      <c r="CI1764" s="370"/>
      <c r="CJ1764" s="370"/>
      <c r="CK1764" s="370"/>
      <c r="CL1764" s="370"/>
      <c r="CM1764" s="370"/>
      <c r="CN1764" s="370"/>
      <c r="CO1764" s="370"/>
      <c r="CP1764" s="370"/>
      <c r="CQ1764" s="370"/>
      <c r="CR1764" s="370"/>
      <c r="CS1764" s="370"/>
      <c r="CT1764" s="370"/>
      <c r="CU1764" s="370"/>
      <c r="CV1764" s="370"/>
      <c r="CW1764" s="370"/>
      <c r="CX1764" s="370"/>
      <c r="CY1764" s="370"/>
      <c r="CZ1764" s="370"/>
      <c r="DA1764" s="370"/>
      <c r="DB1764" s="370"/>
      <c r="DC1764" s="370"/>
      <c r="DD1764" s="370"/>
      <c r="DE1764" s="370"/>
      <c r="DF1764" s="370"/>
      <c r="DG1764" s="370"/>
      <c r="DH1764" s="370"/>
      <c r="DI1764" s="370"/>
      <c r="DJ1764" s="370"/>
      <c r="DK1764" s="370"/>
      <c r="DL1764" s="370"/>
      <c r="DM1764" s="370"/>
      <c r="DN1764" s="370"/>
      <c r="DO1764" s="370"/>
      <c r="DP1764" s="370"/>
      <c r="DQ1764" s="370"/>
      <c r="DR1764" s="370"/>
      <c r="DS1764" s="370"/>
      <c r="DT1764" s="370"/>
      <c r="DU1764" s="370"/>
      <c r="DV1764" s="370"/>
      <c r="DW1764" s="370"/>
      <c r="DX1764" s="370"/>
      <c r="DY1764" s="370"/>
      <c r="DZ1764" s="370"/>
      <c r="EA1764" s="370"/>
      <c r="EB1764" s="370"/>
      <c r="EC1764" s="370"/>
      <c r="ED1764" s="370"/>
      <c r="EE1764" s="370"/>
      <c r="EF1764" s="370"/>
      <c r="EG1764" s="370"/>
      <c r="EH1764" s="370"/>
      <c r="EI1764" s="370"/>
      <c r="EJ1764" s="370"/>
      <c r="EK1764" s="370"/>
      <c r="EL1764" s="370"/>
      <c r="EM1764" s="370"/>
      <c r="EN1764" s="370"/>
      <c r="EO1764" s="370"/>
      <c r="EP1764" s="370"/>
      <c r="EQ1764" s="370"/>
      <c r="ER1764" s="370"/>
      <c r="ES1764" s="370"/>
      <c r="ET1764" s="370"/>
      <c r="IE1764" s="361">
        <v>1100</v>
      </c>
    </row>
    <row r="1765" spans="1:253" s="78" customFormat="1" ht="21.75" customHeight="1" thickBot="1">
      <c r="A1765" s="339" t="s">
        <v>57</v>
      </c>
      <c r="B1765" s="16" t="s">
        <v>340</v>
      </c>
      <c r="C1765" s="16" t="s">
        <v>423</v>
      </c>
      <c r="D1765" s="268" t="s">
        <v>434</v>
      </c>
      <c r="E1765" s="274"/>
      <c r="F1765" s="274"/>
      <c r="G1765" s="794" t="s">
        <v>474</v>
      </c>
      <c r="H1765" s="361">
        <v>500</v>
      </c>
      <c r="I1765" s="504">
        <f t="shared" si="162"/>
        <v>500</v>
      </c>
      <c r="J1765" s="274"/>
      <c r="K1765" s="370"/>
      <c r="L1765" s="795">
        <v>45300</v>
      </c>
      <c r="M1765" s="796">
        <v>45348</v>
      </c>
      <c r="N1765" s="274"/>
      <c r="O1765" s="370"/>
      <c r="P1765" s="370"/>
      <c r="Q1765" s="370"/>
      <c r="R1765" s="370"/>
      <c r="S1765" s="370"/>
      <c r="T1765" s="370"/>
      <c r="U1765" s="370"/>
      <c r="V1765" s="370"/>
      <c r="W1765" s="370"/>
      <c r="X1765" s="370"/>
      <c r="Y1765" s="370"/>
      <c r="Z1765" s="370"/>
      <c r="AA1765" s="370"/>
      <c r="AB1765" s="370"/>
      <c r="AC1765" s="370"/>
      <c r="AD1765" s="370"/>
      <c r="AE1765" s="370"/>
      <c r="AF1765" s="370"/>
      <c r="AG1765" s="370"/>
      <c r="AH1765" s="370"/>
      <c r="AI1765" s="370"/>
      <c r="AJ1765" s="370"/>
      <c r="AK1765" s="370"/>
      <c r="AL1765" s="370"/>
      <c r="AM1765" s="370"/>
      <c r="AN1765" s="370"/>
      <c r="AO1765" s="370"/>
      <c r="AP1765" s="370"/>
      <c r="AQ1765" s="370"/>
      <c r="AR1765" s="370"/>
      <c r="AS1765" s="370"/>
      <c r="AT1765" s="370"/>
      <c r="AU1765" s="370"/>
      <c r="AV1765" s="370"/>
      <c r="AW1765" s="370"/>
      <c r="AX1765" s="370"/>
      <c r="AY1765" s="370"/>
      <c r="AZ1765" s="370"/>
      <c r="BA1765" s="370"/>
      <c r="BB1765" s="370"/>
      <c r="BC1765" s="370"/>
      <c r="BD1765" s="370"/>
      <c r="BE1765" s="370"/>
      <c r="BF1765" s="370"/>
      <c r="BG1765" s="370"/>
      <c r="BH1765" s="370"/>
      <c r="BI1765" s="370"/>
      <c r="BJ1765" s="370"/>
      <c r="BK1765" s="370"/>
      <c r="BL1765" s="370"/>
      <c r="BM1765" s="370"/>
      <c r="BN1765" s="370"/>
      <c r="BO1765" s="370"/>
      <c r="BP1765" s="370"/>
      <c r="BQ1765" s="370"/>
      <c r="BR1765" s="370"/>
      <c r="BS1765" s="370"/>
      <c r="BT1765" s="370"/>
      <c r="BU1765" s="370"/>
      <c r="BV1765" s="370"/>
      <c r="BW1765" s="370"/>
      <c r="BX1765" s="370"/>
      <c r="BY1765" s="370"/>
      <c r="BZ1765" s="370"/>
      <c r="CA1765" s="370"/>
      <c r="CB1765" s="370"/>
      <c r="CC1765" s="370"/>
      <c r="CD1765" s="370"/>
      <c r="CE1765" s="370"/>
      <c r="CF1765" s="370"/>
      <c r="CG1765" s="370"/>
      <c r="CH1765" s="370"/>
      <c r="CI1765" s="370"/>
      <c r="CJ1765" s="370"/>
      <c r="CK1765" s="370"/>
      <c r="CL1765" s="370"/>
      <c r="CM1765" s="370"/>
      <c r="CN1765" s="370"/>
      <c r="CO1765" s="370"/>
      <c r="CP1765" s="370"/>
      <c r="CQ1765" s="370"/>
      <c r="CR1765" s="370"/>
      <c r="CS1765" s="370"/>
      <c r="CT1765" s="370"/>
      <c r="CU1765" s="370"/>
      <c r="CV1765" s="370"/>
      <c r="CW1765" s="370"/>
      <c r="CX1765" s="370"/>
      <c r="CY1765" s="370"/>
      <c r="CZ1765" s="370"/>
      <c r="DA1765" s="370"/>
      <c r="DB1765" s="370"/>
      <c r="DC1765" s="370"/>
      <c r="DD1765" s="370"/>
      <c r="DE1765" s="370"/>
      <c r="DF1765" s="370"/>
      <c r="DG1765" s="370"/>
      <c r="DH1765" s="370"/>
      <c r="DI1765" s="370"/>
      <c r="DJ1765" s="370"/>
      <c r="DK1765" s="370"/>
      <c r="DL1765" s="370"/>
      <c r="DM1765" s="370"/>
      <c r="DN1765" s="370"/>
      <c r="DO1765" s="370"/>
      <c r="DP1765" s="370"/>
      <c r="DQ1765" s="370"/>
      <c r="DR1765" s="370"/>
      <c r="DS1765" s="370"/>
      <c r="DT1765" s="370"/>
      <c r="DU1765" s="370"/>
      <c r="DV1765" s="370"/>
      <c r="DW1765" s="370"/>
      <c r="DX1765" s="370"/>
      <c r="DY1765" s="370"/>
      <c r="DZ1765" s="370"/>
      <c r="EA1765" s="370"/>
      <c r="EB1765" s="370"/>
      <c r="EC1765" s="370"/>
      <c r="ED1765" s="370"/>
      <c r="EE1765" s="370"/>
      <c r="EF1765" s="370"/>
      <c r="EG1765" s="370"/>
      <c r="EH1765" s="370"/>
      <c r="EI1765" s="370"/>
      <c r="EJ1765" s="370"/>
      <c r="EK1765" s="370"/>
      <c r="EL1765" s="370"/>
      <c r="EM1765" s="370"/>
      <c r="EN1765" s="370"/>
      <c r="EO1765" s="370"/>
      <c r="EP1765" s="370"/>
      <c r="EQ1765" s="370"/>
      <c r="ER1765" s="370"/>
      <c r="ES1765" s="370"/>
      <c r="ET1765" s="370"/>
      <c r="IE1765" s="361">
        <v>500</v>
      </c>
    </row>
    <row r="1766" spans="1:253" s="78" customFormat="1" ht="21.75" customHeight="1" thickBot="1">
      <c r="A1766" s="339" t="s">
        <v>57</v>
      </c>
      <c r="B1766" s="793" t="s">
        <v>381</v>
      </c>
      <c r="C1766" s="16" t="s">
        <v>430</v>
      </c>
      <c r="D1766" s="268" t="s">
        <v>434</v>
      </c>
      <c r="E1766" s="274"/>
      <c r="F1766" s="274"/>
      <c r="G1766" s="794" t="s">
        <v>474</v>
      </c>
      <c r="H1766" s="361">
        <v>100</v>
      </c>
      <c r="I1766" s="504">
        <f t="shared" si="162"/>
        <v>100</v>
      </c>
      <c r="J1766" s="274"/>
      <c r="K1766" s="370"/>
      <c r="L1766" s="795">
        <v>45300</v>
      </c>
      <c r="M1766" s="796">
        <v>45348</v>
      </c>
      <c r="N1766" s="274"/>
      <c r="O1766" s="370"/>
      <c r="P1766" s="370"/>
      <c r="Q1766" s="370"/>
      <c r="R1766" s="370"/>
      <c r="S1766" s="370"/>
      <c r="T1766" s="370"/>
      <c r="U1766" s="370"/>
      <c r="V1766" s="370"/>
      <c r="W1766" s="370"/>
      <c r="X1766" s="370"/>
      <c r="Y1766" s="370"/>
      <c r="Z1766" s="370"/>
      <c r="AA1766" s="370"/>
      <c r="AB1766" s="370"/>
      <c r="AC1766" s="370"/>
      <c r="AD1766" s="370"/>
      <c r="AE1766" s="370"/>
      <c r="AF1766" s="370"/>
      <c r="AG1766" s="370"/>
      <c r="AH1766" s="370"/>
      <c r="AI1766" s="370"/>
      <c r="AJ1766" s="370"/>
      <c r="AK1766" s="370"/>
      <c r="AL1766" s="370"/>
      <c r="AM1766" s="370"/>
      <c r="AN1766" s="370"/>
      <c r="AO1766" s="370"/>
      <c r="AP1766" s="370"/>
      <c r="AQ1766" s="370"/>
      <c r="AR1766" s="370"/>
      <c r="AS1766" s="370"/>
      <c r="AT1766" s="370"/>
      <c r="AU1766" s="370"/>
      <c r="AV1766" s="370"/>
      <c r="AW1766" s="370"/>
      <c r="AX1766" s="370"/>
      <c r="AY1766" s="370"/>
      <c r="AZ1766" s="370"/>
      <c r="BA1766" s="370"/>
      <c r="BB1766" s="370"/>
      <c r="BC1766" s="370"/>
      <c r="BD1766" s="370"/>
      <c r="BE1766" s="370"/>
      <c r="BF1766" s="370"/>
      <c r="BG1766" s="370"/>
      <c r="BH1766" s="370"/>
      <c r="BI1766" s="370"/>
      <c r="BJ1766" s="370"/>
      <c r="BK1766" s="370"/>
      <c r="BL1766" s="370"/>
      <c r="BM1766" s="370"/>
      <c r="BN1766" s="370"/>
      <c r="BO1766" s="370"/>
      <c r="BP1766" s="370"/>
      <c r="BQ1766" s="370"/>
      <c r="BR1766" s="370"/>
      <c r="BS1766" s="370"/>
      <c r="BT1766" s="370"/>
      <c r="BU1766" s="370"/>
      <c r="BV1766" s="370"/>
      <c r="BW1766" s="370"/>
      <c r="BX1766" s="370"/>
      <c r="BY1766" s="370"/>
      <c r="BZ1766" s="370"/>
      <c r="CA1766" s="370"/>
      <c r="CB1766" s="370"/>
      <c r="CC1766" s="370"/>
      <c r="CD1766" s="370"/>
      <c r="CE1766" s="370"/>
      <c r="CF1766" s="370"/>
      <c r="CG1766" s="370"/>
      <c r="CH1766" s="370"/>
      <c r="CI1766" s="370"/>
      <c r="CJ1766" s="370"/>
      <c r="CK1766" s="370"/>
      <c r="CL1766" s="370"/>
      <c r="CM1766" s="370"/>
      <c r="CN1766" s="370"/>
      <c r="CO1766" s="370"/>
      <c r="CP1766" s="370"/>
      <c r="CQ1766" s="370"/>
      <c r="CR1766" s="370"/>
      <c r="CS1766" s="370"/>
      <c r="CT1766" s="370"/>
      <c r="CU1766" s="370"/>
      <c r="CV1766" s="370"/>
      <c r="CW1766" s="370"/>
      <c r="CX1766" s="370"/>
      <c r="CY1766" s="370"/>
      <c r="CZ1766" s="370"/>
      <c r="DA1766" s="370"/>
      <c r="DB1766" s="370"/>
      <c r="DC1766" s="370"/>
      <c r="DD1766" s="370"/>
      <c r="DE1766" s="370"/>
      <c r="DF1766" s="370"/>
      <c r="DG1766" s="370"/>
      <c r="DH1766" s="370"/>
      <c r="DI1766" s="370"/>
      <c r="DJ1766" s="370"/>
      <c r="DK1766" s="370"/>
      <c r="DL1766" s="370"/>
      <c r="DM1766" s="370"/>
      <c r="DN1766" s="370"/>
      <c r="DO1766" s="370"/>
      <c r="DP1766" s="370"/>
      <c r="DQ1766" s="370"/>
      <c r="DR1766" s="370"/>
      <c r="DS1766" s="370"/>
      <c r="DT1766" s="370"/>
      <c r="DU1766" s="370"/>
      <c r="DV1766" s="370"/>
      <c r="DW1766" s="370"/>
      <c r="DX1766" s="370"/>
      <c r="DY1766" s="370"/>
      <c r="DZ1766" s="370"/>
      <c r="EA1766" s="370"/>
      <c r="EB1766" s="370"/>
      <c r="EC1766" s="370"/>
      <c r="ED1766" s="370"/>
      <c r="EE1766" s="370"/>
      <c r="EF1766" s="370"/>
      <c r="EG1766" s="370"/>
      <c r="EH1766" s="370"/>
      <c r="EI1766" s="370"/>
      <c r="EJ1766" s="370"/>
      <c r="EK1766" s="370"/>
      <c r="EL1766" s="370"/>
      <c r="EM1766" s="370"/>
      <c r="EN1766" s="370"/>
      <c r="EO1766" s="370"/>
      <c r="EP1766" s="370"/>
      <c r="EQ1766" s="370"/>
      <c r="ER1766" s="370"/>
      <c r="ES1766" s="370"/>
      <c r="ET1766" s="370"/>
      <c r="IE1766" s="361">
        <v>100</v>
      </c>
    </row>
    <row r="1767" spans="1:253" s="78" customFormat="1" ht="21.75" customHeight="1" thickBot="1">
      <c r="A1767" s="339" t="s">
        <v>57</v>
      </c>
      <c r="B1767" s="793" t="s">
        <v>383</v>
      </c>
      <c r="C1767" s="16" t="s">
        <v>431</v>
      </c>
      <c r="D1767" s="268" t="s">
        <v>434</v>
      </c>
      <c r="E1767" s="274"/>
      <c r="F1767" s="274"/>
      <c r="G1767" s="794" t="s">
        <v>474</v>
      </c>
      <c r="H1767" s="361">
        <v>100</v>
      </c>
      <c r="I1767" s="504">
        <f t="shared" si="162"/>
        <v>100</v>
      </c>
      <c r="J1767" s="274"/>
      <c r="K1767" s="370"/>
      <c r="L1767" s="795">
        <v>45300</v>
      </c>
      <c r="M1767" s="796">
        <v>45348</v>
      </c>
      <c r="N1767" s="274"/>
      <c r="O1767" s="370"/>
      <c r="P1767" s="370"/>
      <c r="Q1767" s="370"/>
      <c r="R1767" s="370"/>
      <c r="S1767" s="370"/>
      <c r="T1767" s="370"/>
      <c r="U1767" s="370"/>
      <c r="V1767" s="370"/>
      <c r="W1767" s="370"/>
      <c r="X1767" s="370"/>
      <c r="Y1767" s="370"/>
      <c r="Z1767" s="370"/>
      <c r="AA1767" s="370"/>
      <c r="AB1767" s="370"/>
      <c r="AC1767" s="370"/>
      <c r="AD1767" s="370"/>
      <c r="AE1767" s="370"/>
      <c r="AF1767" s="370"/>
      <c r="AG1767" s="370"/>
      <c r="AH1767" s="370"/>
      <c r="AI1767" s="370"/>
      <c r="AJ1767" s="370"/>
      <c r="AK1767" s="370"/>
      <c r="AL1767" s="370"/>
      <c r="AM1767" s="370"/>
      <c r="AN1767" s="370"/>
      <c r="AO1767" s="370"/>
      <c r="AP1767" s="370"/>
      <c r="AQ1767" s="370"/>
      <c r="AR1767" s="370"/>
      <c r="AS1767" s="370"/>
      <c r="AT1767" s="370"/>
      <c r="AU1767" s="370"/>
      <c r="AV1767" s="370"/>
      <c r="AW1767" s="370"/>
      <c r="AX1767" s="370"/>
      <c r="AY1767" s="370"/>
      <c r="AZ1767" s="370"/>
      <c r="BA1767" s="370"/>
      <c r="BB1767" s="370"/>
      <c r="BC1767" s="370"/>
      <c r="BD1767" s="370"/>
      <c r="BE1767" s="370"/>
      <c r="BF1767" s="370"/>
      <c r="BG1767" s="370"/>
      <c r="BH1767" s="370"/>
      <c r="BI1767" s="370"/>
      <c r="BJ1767" s="370"/>
      <c r="BK1767" s="370"/>
      <c r="BL1767" s="370"/>
      <c r="BM1767" s="370"/>
      <c r="BN1767" s="370"/>
      <c r="BO1767" s="370"/>
      <c r="BP1767" s="370"/>
      <c r="BQ1767" s="370"/>
      <c r="BR1767" s="370"/>
      <c r="BS1767" s="370"/>
      <c r="BT1767" s="370"/>
      <c r="BU1767" s="370"/>
      <c r="BV1767" s="370"/>
      <c r="BW1767" s="370"/>
      <c r="BX1767" s="370"/>
      <c r="BY1767" s="370"/>
      <c r="BZ1767" s="370"/>
      <c r="CA1767" s="370"/>
      <c r="CB1767" s="370"/>
      <c r="CC1767" s="370"/>
      <c r="CD1767" s="370"/>
      <c r="CE1767" s="370"/>
      <c r="CF1767" s="370"/>
      <c r="CG1767" s="370"/>
      <c r="CH1767" s="370"/>
      <c r="CI1767" s="370"/>
      <c r="CJ1767" s="370"/>
      <c r="CK1767" s="370"/>
      <c r="CL1767" s="370"/>
      <c r="CM1767" s="370"/>
      <c r="CN1767" s="370"/>
      <c r="CO1767" s="370"/>
      <c r="CP1767" s="370"/>
      <c r="CQ1767" s="370"/>
      <c r="CR1767" s="370"/>
      <c r="CS1767" s="370"/>
      <c r="CT1767" s="370"/>
      <c r="CU1767" s="370"/>
      <c r="CV1767" s="370"/>
      <c r="CW1767" s="370"/>
      <c r="CX1767" s="370"/>
      <c r="CY1767" s="370"/>
      <c r="CZ1767" s="370"/>
      <c r="DA1767" s="370"/>
      <c r="DB1767" s="370"/>
      <c r="DC1767" s="370"/>
      <c r="DD1767" s="370"/>
      <c r="DE1767" s="370"/>
      <c r="DF1767" s="370"/>
      <c r="DG1767" s="370"/>
      <c r="DH1767" s="370"/>
      <c r="DI1767" s="370"/>
      <c r="DJ1767" s="370"/>
      <c r="DK1767" s="370"/>
      <c r="DL1767" s="370"/>
      <c r="DM1767" s="370"/>
      <c r="DN1767" s="370"/>
      <c r="DO1767" s="370"/>
      <c r="DP1767" s="370"/>
      <c r="DQ1767" s="370"/>
      <c r="DR1767" s="370"/>
      <c r="DS1767" s="370"/>
      <c r="DT1767" s="370"/>
      <c r="DU1767" s="370"/>
      <c r="DV1767" s="370"/>
      <c r="DW1767" s="370"/>
      <c r="DX1767" s="370"/>
      <c r="DY1767" s="370"/>
      <c r="DZ1767" s="370"/>
      <c r="EA1767" s="370"/>
      <c r="EB1767" s="370"/>
      <c r="EC1767" s="370"/>
      <c r="ED1767" s="370"/>
      <c r="EE1767" s="370"/>
      <c r="EF1767" s="370"/>
      <c r="EG1767" s="370"/>
      <c r="EH1767" s="370"/>
      <c r="EI1767" s="370"/>
      <c r="EJ1767" s="370"/>
      <c r="EK1767" s="370"/>
      <c r="EL1767" s="370"/>
      <c r="EM1767" s="370"/>
      <c r="EN1767" s="370"/>
      <c r="EO1767" s="370"/>
      <c r="EP1767" s="370"/>
      <c r="EQ1767" s="370"/>
      <c r="ER1767" s="370"/>
      <c r="ES1767" s="370"/>
      <c r="ET1767" s="370"/>
      <c r="IE1767" s="361">
        <v>100</v>
      </c>
    </row>
    <row r="1768" spans="1:253" s="78" customFormat="1" ht="21.75" customHeight="1" thickBot="1">
      <c r="A1768" s="339" t="s">
        <v>57</v>
      </c>
      <c r="B1768" s="793" t="s">
        <v>384</v>
      </c>
      <c r="C1768" s="16" t="s">
        <v>424</v>
      </c>
      <c r="D1768" s="268" t="s">
        <v>434</v>
      </c>
      <c r="E1768" s="274"/>
      <c r="F1768" s="274"/>
      <c r="G1768" s="794" t="s">
        <v>474</v>
      </c>
      <c r="H1768" s="361">
        <v>100</v>
      </c>
      <c r="I1768" s="504">
        <f t="shared" si="162"/>
        <v>100</v>
      </c>
      <c r="J1768" s="274"/>
      <c r="K1768" s="370"/>
      <c r="L1768" s="795">
        <v>45300</v>
      </c>
      <c r="M1768" s="796">
        <v>45348</v>
      </c>
      <c r="N1768" s="274"/>
      <c r="O1768" s="370"/>
      <c r="P1768" s="370"/>
      <c r="Q1768" s="370"/>
      <c r="R1768" s="370"/>
      <c r="S1768" s="370"/>
      <c r="T1768" s="370"/>
      <c r="U1768" s="370"/>
      <c r="V1768" s="370"/>
      <c r="W1768" s="370"/>
      <c r="X1768" s="370"/>
      <c r="Y1768" s="370"/>
      <c r="Z1768" s="370"/>
      <c r="AA1768" s="370"/>
      <c r="AB1768" s="370"/>
      <c r="AC1768" s="370"/>
      <c r="AD1768" s="370"/>
      <c r="AE1768" s="370"/>
      <c r="AF1768" s="370"/>
      <c r="AG1768" s="370"/>
      <c r="AH1768" s="370"/>
      <c r="AI1768" s="370"/>
      <c r="AJ1768" s="370"/>
      <c r="AK1768" s="370"/>
      <c r="AL1768" s="370"/>
      <c r="AM1768" s="370"/>
      <c r="AN1768" s="370"/>
      <c r="AO1768" s="370"/>
      <c r="AP1768" s="370"/>
      <c r="AQ1768" s="370"/>
      <c r="AR1768" s="370"/>
      <c r="AS1768" s="370"/>
      <c r="AT1768" s="370"/>
      <c r="AU1768" s="370"/>
      <c r="AV1768" s="370"/>
      <c r="AW1768" s="370"/>
      <c r="AX1768" s="370"/>
      <c r="AY1768" s="370"/>
      <c r="AZ1768" s="370"/>
      <c r="BA1768" s="370"/>
      <c r="BB1768" s="370"/>
      <c r="BC1768" s="370"/>
      <c r="BD1768" s="370"/>
      <c r="BE1768" s="370"/>
      <c r="BF1768" s="370"/>
      <c r="BG1768" s="370"/>
      <c r="BH1768" s="370"/>
      <c r="BI1768" s="370"/>
      <c r="BJ1768" s="370"/>
      <c r="BK1768" s="370"/>
      <c r="BL1768" s="370"/>
      <c r="BM1768" s="370"/>
      <c r="BN1768" s="370"/>
      <c r="BO1768" s="370"/>
      <c r="BP1768" s="370"/>
      <c r="BQ1768" s="370"/>
      <c r="BR1768" s="370"/>
      <c r="BS1768" s="370"/>
      <c r="BT1768" s="370"/>
      <c r="BU1768" s="370"/>
      <c r="BV1768" s="370"/>
      <c r="BW1768" s="370"/>
      <c r="BX1768" s="370"/>
      <c r="BY1768" s="370"/>
      <c r="BZ1768" s="370"/>
      <c r="CA1768" s="370"/>
      <c r="CB1768" s="370"/>
      <c r="CC1768" s="370"/>
      <c r="CD1768" s="370"/>
      <c r="CE1768" s="370"/>
      <c r="CF1768" s="370"/>
      <c r="CG1768" s="370"/>
      <c r="CH1768" s="370"/>
      <c r="CI1768" s="370"/>
      <c r="CJ1768" s="370"/>
      <c r="CK1768" s="370"/>
      <c r="CL1768" s="370"/>
      <c r="CM1768" s="370"/>
      <c r="CN1768" s="370"/>
      <c r="CO1768" s="370"/>
      <c r="CP1768" s="370"/>
      <c r="CQ1768" s="370"/>
      <c r="CR1768" s="370"/>
      <c r="CS1768" s="370"/>
      <c r="CT1768" s="370"/>
      <c r="CU1768" s="370"/>
      <c r="CV1768" s="370"/>
      <c r="CW1768" s="370"/>
      <c r="CX1768" s="370"/>
      <c r="CY1768" s="370"/>
      <c r="CZ1768" s="370"/>
      <c r="DA1768" s="370"/>
      <c r="DB1768" s="370"/>
      <c r="DC1768" s="370"/>
      <c r="DD1768" s="370"/>
      <c r="DE1768" s="370"/>
      <c r="DF1768" s="370"/>
      <c r="DG1768" s="370"/>
      <c r="DH1768" s="370"/>
      <c r="DI1768" s="370"/>
      <c r="DJ1768" s="370"/>
      <c r="DK1768" s="370"/>
      <c r="DL1768" s="370"/>
      <c r="DM1768" s="370"/>
      <c r="DN1768" s="370"/>
      <c r="DO1768" s="370"/>
      <c r="DP1768" s="370"/>
      <c r="DQ1768" s="370"/>
      <c r="DR1768" s="370"/>
      <c r="DS1768" s="370"/>
      <c r="DT1768" s="370"/>
      <c r="DU1768" s="370"/>
      <c r="DV1768" s="370"/>
      <c r="DW1768" s="370"/>
      <c r="DX1768" s="370"/>
      <c r="DY1768" s="370"/>
      <c r="DZ1768" s="370"/>
      <c r="EA1768" s="370"/>
      <c r="EB1768" s="370"/>
      <c r="EC1768" s="370"/>
      <c r="ED1768" s="370"/>
      <c r="EE1768" s="370"/>
      <c r="EF1768" s="370"/>
      <c r="EG1768" s="370"/>
      <c r="EH1768" s="370"/>
      <c r="EI1768" s="370"/>
      <c r="EJ1768" s="370"/>
      <c r="EK1768" s="370"/>
      <c r="EL1768" s="370"/>
      <c r="EM1768" s="370"/>
      <c r="EN1768" s="370"/>
      <c r="EO1768" s="370"/>
      <c r="EP1768" s="370"/>
      <c r="EQ1768" s="370"/>
      <c r="ER1768" s="370"/>
      <c r="ES1768" s="370"/>
      <c r="ET1768" s="370"/>
      <c r="IE1768" s="361">
        <v>100</v>
      </c>
    </row>
    <row r="1769" spans="1:253" s="78" customFormat="1" ht="21.75" customHeight="1" thickBot="1">
      <c r="A1769" s="339" t="s">
        <v>57</v>
      </c>
      <c r="B1769" s="793" t="s">
        <v>344</v>
      </c>
      <c r="C1769" s="16" t="s">
        <v>432</v>
      </c>
      <c r="D1769" s="268" t="s">
        <v>434</v>
      </c>
      <c r="E1769" s="274"/>
      <c r="F1769" s="274"/>
      <c r="G1769" s="794" t="s">
        <v>474</v>
      </c>
      <c r="H1769" s="361"/>
      <c r="I1769" s="504">
        <f t="shared" si="162"/>
        <v>0</v>
      </c>
      <c r="J1769" s="274"/>
      <c r="K1769" s="370"/>
      <c r="L1769" s="795">
        <v>45300</v>
      </c>
      <c r="M1769" s="796">
        <v>45348</v>
      </c>
      <c r="N1769" s="274"/>
      <c r="O1769" s="370"/>
      <c r="P1769" s="370"/>
      <c r="Q1769" s="370"/>
      <c r="R1769" s="370"/>
      <c r="S1769" s="370"/>
      <c r="T1769" s="370"/>
      <c r="U1769" s="370"/>
      <c r="V1769" s="370"/>
      <c r="W1769" s="370"/>
      <c r="X1769" s="370"/>
      <c r="Y1769" s="370"/>
      <c r="Z1769" s="370"/>
      <c r="AA1769" s="370"/>
      <c r="AB1769" s="370"/>
      <c r="AC1769" s="370"/>
      <c r="AD1769" s="370"/>
      <c r="AE1769" s="370"/>
      <c r="AF1769" s="370"/>
      <c r="AG1769" s="370"/>
      <c r="AH1769" s="370"/>
      <c r="AI1769" s="370"/>
      <c r="AJ1769" s="370"/>
      <c r="AK1769" s="370"/>
      <c r="AL1769" s="370"/>
      <c r="AM1769" s="370"/>
      <c r="AN1769" s="370"/>
      <c r="AO1769" s="370"/>
      <c r="AP1769" s="370"/>
      <c r="AQ1769" s="370"/>
      <c r="AR1769" s="370"/>
      <c r="AS1769" s="370"/>
      <c r="AT1769" s="370"/>
      <c r="AU1769" s="370"/>
      <c r="AV1769" s="370"/>
      <c r="AW1769" s="370"/>
      <c r="AX1769" s="370"/>
      <c r="AY1769" s="370"/>
      <c r="AZ1769" s="370"/>
      <c r="BA1769" s="370"/>
      <c r="BB1769" s="370"/>
      <c r="BC1769" s="370"/>
      <c r="BD1769" s="370"/>
      <c r="BE1769" s="370"/>
      <c r="BF1769" s="370"/>
      <c r="BG1769" s="370"/>
      <c r="BH1769" s="370"/>
      <c r="BI1769" s="370"/>
      <c r="BJ1769" s="370"/>
      <c r="BK1769" s="370"/>
      <c r="BL1769" s="370"/>
      <c r="BM1769" s="370"/>
      <c r="BN1769" s="370"/>
      <c r="BO1769" s="370"/>
      <c r="BP1769" s="370"/>
      <c r="BQ1769" s="370"/>
      <c r="BR1769" s="370"/>
      <c r="BS1769" s="370"/>
      <c r="BT1769" s="370"/>
      <c r="BU1769" s="370"/>
      <c r="BV1769" s="370"/>
      <c r="BW1769" s="370"/>
      <c r="BX1769" s="370"/>
      <c r="BY1769" s="370"/>
      <c r="BZ1769" s="370"/>
      <c r="CA1769" s="370"/>
      <c r="CB1769" s="370"/>
      <c r="CC1769" s="370"/>
      <c r="CD1769" s="370"/>
      <c r="CE1769" s="370"/>
      <c r="CF1769" s="370"/>
      <c r="CG1769" s="370"/>
      <c r="CH1769" s="370"/>
      <c r="CI1769" s="370"/>
      <c r="CJ1769" s="370"/>
      <c r="CK1769" s="370"/>
      <c r="CL1769" s="370"/>
      <c r="CM1769" s="370"/>
      <c r="CN1769" s="370"/>
      <c r="CO1769" s="370"/>
      <c r="CP1769" s="370"/>
      <c r="CQ1769" s="370"/>
      <c r="CR1769" s="370"/>
      <c r="CS1769" s="370"/>
      <c r="CT1769" s="370"/>
      <c r="CU1769" s="370"/>
      <c r="CV1769" s="370"/>
      <c r="CW1769" s="370"/>
      <c r="CX1769" s="370"/>
      <c r="CY1769" s="370"/>
      <c r="CZ1769" s="370"/>
      <c r="DA1769" s="370"/>
      <c r="DB1769" s="370"/>
      <c r="DC1769" s="370"/>
      <c r="DD1769" s="370"/>
      <c r="DE1769" s="370"/>
      <c r="DF1769" s="370"/>
      <c r="DG1769" s="370"/>
      <c r="DH1769" s="370"/>
      <c r="DI1769" s="370"/>
      <c r="DJ1769" s="370"/>
      <c r="DK1769" s="370"/>
      <c r="DL1769" s="370"/>
      <c r="DM1769" s="370"/>
      <c r="DN1769" s="370"/>
      <c r="DO1769" s="370"/>
      <c r="DP1769" s="370"/>
      <c r="DQ1769" s="370"/>
      <c r="DR1769" s="370"/>
      <c r="DS1769" s="370"/>
      <c r="DT1769" s="370"/>
      <c r="DU1769" s="370"/>
      <c r="DV1769" s="370"/>
      <c r="DW1769" s="370"/>
      <c r="DX1769" s="370"/>
      <c r="DY1769" s="370"/>
      <c r="DZ1769" s="370"/>
      <c r="EA1769" s="370"/>
      <c r="EB1769" s="370"/>
      <c r="EC1769" s="370"/>
      <c r="ED1769" s="370"/>
      <c r="EE1769" s="370"/>
      <c r="EF1769" s="370"/>
      <c r="EG1769" s="370"/>
      <c r="EH1769" s="370"/>
      <c r="EI1769" s="370"/>
      <c r="EJ1769" s="370"/>
      <c r="EK1769" s="370"/>
      <c r="EL1769" s="370"/>
      <c r="EM1769" s="370"/>
      <c r="EN1769" s="370"/>
      <c r="EO1769" s="370"/>
      <c r="EP1769" s="370"/>
      <c r="EQ1769" s="370"/>
      <c r="ER1769" s="370"/>
      <c r="ES1769" s="370"/>
      <c r="ET1769" s="370"/>
      <c r="IE1769" s="361"/>
    </row>
    <row r="1770" spans="1:253" s="78" customFormat="1" ht="21.75" customHeight="1" thickBot="1">
      <c r="A1770" s="339" t="s">
        <v>57</v>
      </c>
      <c r="B1770" s="793" t="s">
        <v>353</v>
      </c>
      <c r="C1770" s="16" t="s">
        <v>433</v>
      </c>
      <c r="D1770" s="268" t="s">
        <v>434</v>
      </c>
      <c r="E1770" s="274"/>
      <c r="F1770" s="274"/>
      <c r="G1770" s="794" t="s">
        <v>474</v>
      </c>
      <c r="H1770" s="361"/>
      <c r="I1770" s="504">
        <f t="shared" si="162"/>
        <v>0</v>
      </c>
      <c r="J1770" s="274"/>
      <c r="K1770" s="370"/>
      <c r="L1770" s="795">
        <v>45300</v>
      </c>
      <c r="M1770" s="796">
        <v>45348</v>
      </c>
      <c r="N1770" s="274"/>
      <c r="O1770" s="370"/>
      <c r="P1770" s="370"/>
      <c r="Q1770" s="370"/>
      <c r="R1770" s="370"/>
      <c r="S1770" s="370"/>
      <c r="T1770" s="370"/>
      <c r="U1770" s="370"/>
      <c r="V1770" s="370"/>
      <c r="W1770" s="370"/>
      <c r="X1770" s="370"/>
      <c r="Y1770" s="370"/>
      <c r="Z1770" s="370"/>
      <c r="AA1770" s="370"/>
      <c r="AB1770" s="370"/>
      <c r="AC1770" s="370"/>
      <c r="AD1770" s="370"/>
      <c r="AE1770" s="370"/>
      <c r="AF1770" s="370"/>
      <c r="AG1770" s="370"/>
      <c r="AH1770" s="370"/>
      <c r="AI1770" s="370"/>
      <c r="AJ1770" s="370"/>
      <c r="AK1770" s="370"/>
      <c r="AL1770" s="370"/>
      <c r="AM1770" s="370"/>
      <c r="AN1770" s="370"/>
      <c r="AO1770" s="370"/>
      <c r="AP1770" s="370"/>
      <c r="AQ1770" s="370"/>
      <c r="AR1770" s="370"/>
      <c r="AS1770" s="370"/>
      <c r="AT1770" s="370"/>
      <c r="AU1770" s="370"/>
      <c r="AV1770" s="370"/>
      <c r="AW1770" s="370"/>
      <c r="AX1770" s="370"/>
      <c r="AY1770" s="370"/>
      <c r="AZ1770" s="370"/>
      <c r="BA1770" s="370"/>
      <c r="BB1770" s="370"/>
      <c r="BC1770" s="370"/>
      <c r="BD1770" s="370"/>
      <c r="BE1770" s="370"/>
      <c r="BF1770" s="370"/>
      <c r="BG1770" s="370"/>
      <c r="BH1770" s="370"/>
      <c r="BI1770" s="370"/>
      <c r="BJ1770" s="370"/>
      <c r="BK1770" s="370"/>
      <c r="BL1770" s="370"/>
      <c r="BM1770" s="370"/>
      <c r="BN1770" s="370"/>
      <c r="BO1770" s="370"/>
      <c r="BP1770" s="370"/>
      <c r="BQ1770" s="370"/>
      <c r="BR1770" s="370"/>
      <c r="BS1770" s="370"/>
      <c r="BT1770" s="370"/>
      <c r="BU1770" s="370"/>
      <c r="BV1770" s="370"/>
      <c r="BW1770" s="370"/>
      <c r="BX1770" s="370"/>
      <c r="BY1770" s="370"/>
      <c r="BZ1770" s="370"/>
      <c r="CA1770" s="370"/>
      <c r="CB1770" s="370"/>
      <c r="CC1770" s="370"/>
      <c r="CD1770" s="370"/>
      <c r="CE1770" s="370"/>
      <c r="CF1770" s="370"/>
      <c r="CG1770" s="370"/>
      <c r="CH1770" s="370"/>
      <c r="CI1770" s="370"/>
      <c r="CJ1770" s="370"/>
      <c r="CK1770" s="370"/>
      <c r="CL1770" s="370"/>
      <c r="CM1770" s="370"/>
      <c r="CN1770" s="370"/>
      <c r="CO1770" s="370"/>
      <c r="CP1770" s="370"/>
      <c r="CQ1770" s="370"/>
      <c r="CR1770" s="370"/>
      <c r="CS1770" s="370"/>
      <c r="CT1770" s="370"/>
      <c r="CU1770" s="370"/>
      <c r="CV1770" s="370"/>
      <c r="CW1770" s="370"/>
      <c r="CX1770" s="370"/>
      <c r="CY1770" s="370"/>
      <c r="CZ1770" s="370"/>
      <c r="DA1770" s="370"/>
      <c r="DB1770" s="370"/>
      <c r="DC1770" s="370"/>
      <c r="DD1770" s="370"/>
      <c r="DE1770" s="370"/>
      <c r="DF1770" s="370"/>
      <c r="DG1770" s="370"/>
      <c r="DH1770" s="370"/>
      <c r="DI1770" s="370"/>
      <c r="DJ1770" s="370"/>
      <c r="DK1770" s="370"/>
      <c r="DL1770" s="370"/>
      <c r="DM1770" s="370"/>
      <c r="DN1770" s="370"/>
      <c r="DO1770" s="370"/>
      <c r="DP1770" s="370"/>
      <c r="DQ1770" s="370"/>
      <c r="DR1770" s="370"/>
      <c r="DS1770" s="370"/>
      <c r="DT1770" s="370"/>
      <c r="DU1770" s="370"/>
      <c r="DV1770" s="370"/>
      <c r="DW1770" s="370"/>
      <c r="DX1770" s="370"/>
      <c r="DY1770" s="370"/>
      <c r="DZ1770" s="370"/>
      <c r="EA1770" s="370"/>
      <c r="EB1770" s="370"/>
      <c r="EC1770" s="370"/>
      <c r="ED1770" s="370"/>
      <c r="EE1770" s="370"/>
      <c r="EF1770" s="370"/>
      <c r="EG1770" s="370"/>
      <c r="EH1770" s="370"/>
      <c r="EI1770" s="370"/>
      <c r="EJ1770" s="370"/>
      <c r="EK1770" s="370"/>
      <c r="EL1770" s="370"/>
      <c r="EM1770" s="370"/>
      <c r="EN1770" s="370"/>
      <c r="EO1770" s="370"/>
      <c r="EP1770" s="370"/>
      <c r="EQ1770" s="370"/>
      <c r="ER1770" s="370"/>
      <c r="ES1770" s="370"/>
      <c r="ET1770" s="370"/>
      <c r="IE1770" s="361"/>
    </row>
    <row r="1771" spans="1:253" s="78" customFormat="1" ht="21.75" customHeight="1" thickBot="1">
      <c r="A1771" s="339" t="s">
        <v>57</v>
      </c>
      <c r="B1771" s="793" t="s">
        <v>393</v>
      </c>
      <c r="C1771" s="16" t="s">
        <v>425</v>
      </c>
      <c r="D1771" s="268" t="s">
        <v>434</v>
      </c>
      <c r="E1771" s="274"/>
      <c r="F1771" s="274"/>
      <c r="G1771" s="794" t="s">
        <v>474</v>
      </c>
      <c r="H1771" s="361">
        <v>100</v>
      </c>
      <c r="I1771" s="504">
        <f t="shared" si="162"/>
        <v>100</v>
      </c>
      <c r="J1771" s="274"/>
      <c r="K1771" s="370"/>
      <c r="L1771" s="795">
        <v>45300</v>
      </c>
      <c r="M1771" s="796">
        <v>45348</v>
      </c>
      <c r="N1771" s="274"/>
      <c r="O1771" s="370"/>
      <c r="P1771" s="370"/>
      <c r="Q1771" s="370"/>
      <c r="R1771" s="370"/>
      <c r="S1771" s="370"/>
      <c r="T1771" s="370"/>
      <c r="U1771" s="370"/>
      <c r="V1771" s="370"/>
      <c r="W1771" s="370"/>
      <c r="X1771" s="370"/>
      <c r="Y1771" s="370"/>
      <c r="Z1771" s="370"/>
      <c r="AA1771" s="370"/>
      <c r="AB1771" s="370"/>
      <c r="AC1771" s="370"/>
      <c r="AD1771" s="370"/>
      <c r="AE1771" s="370"/>
      <c r="AF1771" s="370"/>
      <c r="AG1771" s="370"/>
      <c r="AH1771" s="370"/>
      <c r="AI1771" s="370"/>
      <c r="AJ1771" s="370"/>
      <c r="AK1771" s="370"/>
      <c r="AL1771" s="370"/>
      <c r="AM1771" s="370"/>
      <c r="AN1771" s="370"/>
      <c r="AO1771" s="370"/>
      <c r="AP1771" s="370"/>
      <c r="AQ1771" s="370"/>
      <c r="AR1771" s="370"/>
      <c r="AS1771" s="370"/>
      <c r="AT1771" s="370"/>
      <c r="AU1771" s="370"/>
      <c r="AV1771" s="370"/>
      <c r="AW1771" s="370"/>
      <c r="AX1771" s="370"/>
      <c r="AY1771" s="370"/>
      <c r="AZ1771" s="370"/>
      <c r="BA1771" s="370"/>
      <c r="BB1771" s="370"/>
      <c r="BC1771" s="370"/>
      <c r="BD1771" s="370"/>
      <c r="BE1771" s="370"/>
      <c r="BF1771" s="370"/>
      <c r="BG1771" s="370"/>
      <c r="BH1771" s="370"/>
      <c r="BI1771" s="370"/>
      <c r="BJ1771" s="370"/>
      <c r="BK1771" s="370"/>
      <c r="BL1771" s="370"/>
      <c r="BM1771" s="370"/>
      <c r="BN1771" s="370"/>
      <c r="BO1771" s="370"/>
      <c r="BP1771" s="370"/>
      <c r="BQ1771" s="370"/>
      <c r="BR1771" s="370"/>
      <c r="BS1771" s="370"/>
      <c r="BT1771" s="370"/>
      <c r="BU1771" s="370"/>
      <c r="BV1771" s="370"/>
      <c r="BW1771" s="370"/>
      <c r="BX1771" s="370"/>
      <c r="BY1771" s="370"/>
      <c r="BZ1771" s="370"/>
      <c r="CA1771" s="370"/>
      <c r="CB1771" s="370"/>
      <c r="CC1771" s="370"/>
      <c r="CD1771" s="370"/>
      <c r="CE1771" s="370"/>
      <c r="CF1771" s="370"/>
      <c r="CG1771" s="370"/>
      <c r="CH1771" s="370"/>
      <c r="CI1771" s="370"/>
      <c r="CJ1771" s="370"/>
      <c r="CK1771" s="370"/>
      <c r="CL1771" s="370"/>
      <c r="CM1771" s="370"/>
      <c r="CN1771" s="370"/>
      <c r="CO1771" s="370"/>
      <c r="CP1771" s="370"/>
      <c r="CQ1771" s="370"/>
      <c r="CR1771" s="370"/>
      <c r="CS1771" s="370"/>
      <c r="CT1771" s="370"/>
      <c r="CU1771" s="370"/>
      <c r="CV1771" s="370"/>
      <c r="CW1771" s="370"/>
      <c r="CX1771" s="370"/>
      <c r="CY1771" s="370"/>
      <c r="CZ1771" s="370"/>
      <c r="DA1771" s="370"/>
      <c r="DB1771" s="370"/>
      <c r="DC1771" s="370"/>
      <c r="DD1771" s="370"/>
      <c r="DE1771" s="370"/>
      <c r="DF1771" s="370"/>
      <c r="DG1771" s="370"/>
      <c r="DH1771" s="370"/>
      <c r="DI1771" s="370"/>
      <c r="DJ1771" s="370"/>
      <c r="DK1771" s="370"/>
      <c r="DL1771" s="370"/>
      <c r="DM1771" s="370"/>
      <c r="DN1771" s="370"/>
      <c r="DO1771" s="370"/>
      <c r="DP1771" s="370"/>
      <c r="DQ1771" s="370"/>
      <c r="DR1771" s="370"/>
      <c r="DS1771" s="370"/>
      <c r="DT1771" s="370"/>
      <c r="DU1771" s="370"/>
      <c r="DV1771" s="370"/>
      <c r="DW1771" s="370"/>
      <c r="DX1771" s="370"/>
      <c r="DY1771" s="370"/>
      <c r="DZ1771" s="370"/>
      <c r="EA1771" s="370"/>
      <c r="EB1771" s="370"/>
      <c r="EC1771" s="370"/>
      <c r="ED1771" s="370"/>
      <c r="EE1771" s="370"/>
      <c r="EF1771" s="370"/>
      <c r="EG1771" s="370"/>
      <c r="EH1771" s="370"/>
      <c r="EI1771" s="370"/>
      <c r="EJ1771" s="370"/>
      <c r="EK1771" s="370"/>
      <c r="EL1771" s="370"/>
      <c r="EM1771" s="370"/>
      <c r="EN1771" s="370"/>
      <c r="EO1771" s="370"/>
      <c r="EP1771" s="370"/>
      <c r="EQ1771" s="370"/>
      <c r="ER1771" s="370"/>
      <c r="ES1771" s="370"/>
      <c r="ET1771" s="370"/>
      <c r="IE1771" s="361">
        <v>100</v>
      </c>
    </row>
    <row r="1772" spans="1:253" s="78" customFormat="1" ht="21.75" customHeight="1" thickBot="1">
      <c r="A1772" s="339" t="s">
        <v>57</v>
      </c>
      <c r="B1772" s="793" t="s">
        <v>345</v>
      </c>
      <c r="C1772" s="16" t="s">
        <v>426</v>
      </c>
      <c r="D1772" s="268" t="s">
        <v>434</v>
      </c>
      <c r="E1772" s="274"/>
      <c r="F1772" s="274"/>
      <c r="G1772" s="794" t="s">
        <v>474</v>
      </c>
      <c r="H1772" s="361">
        <v>100</v>
      </c>
      <c r="I1772" s="504">
        <f t="shared" si="162"/>
        <v>100</v>
      </c>
      <c r="J1772" s="274"/>
      <c r="K1772" s="370"/>
      <c r="L1772" s="795">
        <v>45300</v>
      </c>
      <c r="M1772" s="796">
        <v>45348</v>
      </c>
      <c r="N1772" s="274"/>
      <c r="O1772" s="370"/>
      <c r="P1772" s="370"/>
      <c r="Q1772" s="370"/>
      <c r="R1772" s="370"/>
      <c r="S1772" s="370"/>
      <c r="T1772" s="370"/>
      <c r="U1772" s="370"/>
      <c r="V1772" s="370"/>
      <c r="W1772" s="370"/>
      <c r="X1772" s="370"/>
      <c r="Y1772" s="370"/>
      <c r="Z1772" s="370"/>
      <c r="AA1772" s="370"/>
      <c r="AB1772" s="370"/>
      <c r="AC1772" s="370"/>
      <c r="AD1772" s="370"/>
      <c r="AE1772" s="370"/>
      <c r="AF1772" s="370"/>
      <c r="AG1772" s="370"/>
      <c r="AH1772" s="370"/>
      <c r="AI1772" s="370"/>
      <c r="AJ1772" s="370"/>
      <c r="AK1772" s="370"/>
      <c r="AL1772" s="370"/>
      <c r="AM1772" s="370"/>
      <c r="AN1772" s="370"/>
      <c r="AO1772" s="370"/>
      <c r="AP1772" s="370"/>
      <c r="AQ1772" s="370"/>
      <c r="AR1772" s="370"/>
      <c r="AS1772" s="370"/>
      <c r="AT1772" s="370"/>
      <c r="AU1772" s="370"/>
      <c r="AV1772" s="370"/>
      <c r="AW1772" s="370"/>
      <c r="AX1772" s="370"/>
      <c r="AY1772" s="370"/>
      <c r="AZ1772" s="370"/>
      <c r="BA1772" s="370"/>
      <c r="BB1772" s="370"/>
      <c r="BC1772" s="370"/>
      <c r="BD1772" s="370"/>
      <c r="BE1772" s="370"/>
      <c r="BF1772" s="370"/>
      <c r="BG1772" s="370"/>
      <c r="BH1772" s="370"/>
      <c r="BI1772" s="370"/>
      <c r="BJ1772" s="370"/>
      <c r="BK1772" s="370"/>
      <c r="BL1772" s="370"/>
      <c r="BM1772" s="370"/>
      <c r="BN1772" s="370"/>
      <c r="BO1772" s="370"/>
      <c r="BP1772" s="370"/>
      <c r="BQ1772" s="370"/>
      <c r="BR1772" s="370"/>
      <c r="BS1772" s="370"/>
      <c r="BT1772" s="370"/>
      <c r="BU1772" s="370"/>
      <c r="BV1772" s="370"/>
      <c r="BW1772" s="370"/>
      <c r="BX1772" s="370"/>
      <c r="BY1772" s="370"/>
      <c r="BZ1772" s="370"/>
      <c r="CA1772" s="370"/>
      <c r="CB1772" s="370"/>
      <c r="CC1772" s="370"/>
      <c r="CD1772" s="370"/>
      <c r="CE1772" s="370"/>
      <c r="CF1772" s="370"/>
      <c r="CG1772" s="370"/>
      <c r="CH1772" s="370"/>
      <c r="CI1772" s="370"/>
      <c r="CJ1772" s="370"/>
      <c r="CK1772" s="370"/>
      <c r="CL1772" s="370"/>
      <c r="CM1772" s="370"/>
      <c r="CN1772" s="370"/>
      <c r="CO1772" s="370"/>
      <c r="CP1772" s="370"/>
      <c r="CQ1772" s="370"/>
      <c r="CR1772" s="370"/>
      <c r="CS1772" s="370"/>
      <c r="CT1772" s="370"/>
      <c r="CU1772" s="370"/>
      <c r="CV1772" s="370"/>
      <c r="CW1772" s="370"/>
      <c r="CX1772" s="370"/>
      <c r="CY1772" s="370"/>
      <c r="CZ1772" s="370"/>
      <c r="DA1772" s="370"/>
      <c r="DB1772" s="370"/>
      <c r="DC1772" s="370"/>
      <c r="DD1772" s="370"/>
      <c r="DE1772" s="370"/>
      <c r="DF1772" s="370"/>
      <c r="DG1772" s="370"/>
      <c r="DH1772" s="370"/>
      <c r="DI1772" s="370"/>
      <c r="DJ1772" s="370"/>
      <c r="DK1772" s="370"/>
      <c r="DL1772" s="370"/>
      <c r="DM1772" s="370"/>
      <c r="DN1772" s="370"/>
      <c r="DO1772" s="370"/>
      <c r="DP1772" s="370"/>
      <c r="DQ1772" s="370"/>
      <c r="DR1772" s="370"/>
      <c r="DS1772" s="370"/>
      <c r="DT1772" s="370"/>
      <c r="DU1772" s="370"/>
      <c r="DV1772" s="370"/>
      <c r="DW1772" s="370"/>
      <c r="DX1772" s="370"/>
      <c r="DY1772" s="370"/>
      <c r="DZ1772" s="370"/>
      <c r="EA1772" s="370"/>
      <c r="EB1772" s="370"/>
      <c r="EC1772" s="370"/>
      <c r="ED1772" s="370"/>
      <c r="EE1772" s="370"/>
      <c r="EF1772" s="370"/>
      <c r="EG1772" s="370"/>
      <c r="EH1772" s="370"/>
      <c r="EI1772" s="370"/>
      <c r="EJ1772" s="370"/>
      <c r="EK1772" s="370"/>
      <c r="EL1772" s="370"/>
      <c r="EM1772" s="370"/>
      <c r="EN1772" s="370"/>
      <c r="EO1772" s="370"/>
      <c r="EP1772" s="370"/>
      <c r="EQ1772" s="370"/>
      <c r="ER1772" s="370"/>
      <c r="ES1772" s="370"/>
      <c r="ET1772" s="370"/>
      <c r="IE1772" s="361">
        <v>100</v>
      </c>
    </row>
    <row r="1773" spans="1:253" s="78" customFormat="1" ht="21.75" customHeight="1" thickBot="1">
      <c r="A1773" s="339" t="s">
        <v>57</v>
      </c>
      <c r="B1773" s="793" t="s">
        <v>356</v>
      </c>
      <c r="C1773" s="16" t="s">
        <v>427</v>
      </c>
      <c r="D1773" s="268" t="s">
        <v>434</v>
      </c>
      <c r="E1773" s="274"/>
      <c r="F1773" s="274"/>
      <c r="G1773" s="794" t="s">
        <v>474</v>
      </c>
      <c r="H1773" s="361">
        <v>200</v>
      </c>
      <c r="I1773" s="504">
        <f t="shared" si="162"/>
        <v>200</v>
      </c>
      <c r="J1773" s="274"/>
      <c r="K1773" s="370"/>
      <c r="L1773" s="795">
        <v>45300</v>
      </c>
      <c r="M1773" s="796">
        <v>45348</v>
      </c>
      <c r="N1773" s="274"/>
      <c r="O1773" s="370"/>
      <c r="P1773" s="370"/>
      <c r="Q1773" s="370"/>
      <c r="R1773" s="370"/>
      <c r="S1773" s="370"/>
      <c r="T1773" s="370"/>
      <c r="U1773" s="370"/>
      <c r="V1773" s="370"/>
      <c r="W1773" s="370"/>
      <c r="X1773" s="370"/>
      <c r="Y1773" s="370"/>
      <c r="Z1773" s="370"/>
      <c r="AA1773" s="370"/>
      <c r="AB1773" s="370"/>
      <c r="AC1773" s="370"/>
      <c r="AD1773" s="370"/>
      <c r="AE1773" s="370"/>
      <c r="AF1773" s="370"/>
      <c r="AG1773" s="370"/>
      <c r="AH1773" s="370"/>
      <c r="AI1773" s="370"/>
      <c r="AJ1773" s="370"/>
      <c r="AK1773" s="370"/>
      <c r="AL1773" s="370"/>
      <c r="AM1773" s="370"/>
      <c r="AN1773" s="370"/>
      <c r="AO1773" s="370"/>
      <c r="AP1773" s="370"/>
      <c r="AQ1773" s="370"/>
      <c r="AR1773" s="370"/>
      <c r="AS1773" s="370"/>
      <c r="AT1773" s="370"/>
      <c r="AU1773" s="370"/>
      <c r="AV1773" s="370"/>
      <c r="AW1773" s="370"/>
      <c r="AX1773" s="370"/>
      <c r="AY1773" s="370"/>
      <c r="AZ1773" s="370"/>
      <c r="BA1773" s="370"/>
      <c r="BB1773" s="370"/>
      <c r="BC1773" s="370"/>
      <c r="BD1773" s="370"/>
      <c r="BE1773" s="370"/>
      <c r="BF1773" s="370"/>
      <c r="BG1773" s="370"/>
      <c r="BH1773" s="370"/>
      <c r="BI1773" s="370"/>
      <c r="BJ1773" s="370"/>
      <c r="BK1773" s="370"/>
      <c r="BL1773" s="370"/>
      <c r="BM1773" s="370"/>
      <c r="BN1773" s="370"/>
      <c r="BO1773" s="370"/>
      <c r="BP1773" s="370"/>
      <c r="BQ1773" s="370"/>
      <c r="BR1773" s="370"/>
      <c r="BS1773" s="370"/>
      <c r="BT1773" s="370"/>
      <c r="BU1773" s="370"/>
      <c r="BV1773" s="370"/>
      <c r="BW1773" s="370"/>
      <c r="BX1773" s="370"/>
      <c r="BY1773" s="370"/>
      <c r="BZ1773" s="370"/>
      <c r="CA1773" s="370"/>
      <c r="CB1773" s="370"/>
      <c r="CC1773" s="370"/>
      <c r="CD1773" s="370"/>
      <c r="CE1773" s="370"/>
      <c r="CF1773" s="370"/>
      <c r="CG1773" s="370"/>
      <c r="CH1773" s="370"/>
      <c r="CI1773" s="370"/>
      <c r="CJ1773" s="370"/>
      <c r="CK1773" s="370"/>
      <c r="CL1773" s="370"/>
      <c r="CM1773" s="370"/>
      <c r="CN1773" s="370"/>
      <c r="CO1773" s="370"/>
      <c r="CP1773" s="370"/>
      <c r="CQ1773" s="370"/>
      <c r="CR1773" s="370"/>
      <c r="CS1773" s="370"/>
      <c r="CT1773" s="370"/>
      <c r="CU1773" s="370"/>
      <c r="CV1773" s="370"/>
      <c r="CW1773" s="370"/>
      <c r="CX1773" s="370"/>
      <c r="CY1773" s="370"/>
      <c r="CZ1773" s="370"/>
      <c r="DA1773" s="370"/>
      <c r="DB1773" s="370"/>
      <c r="DC1773" s="370"/>
      <c r="DD1773" s="370"/>
      <c r="DE1773" s="370"/>
      <c r="DF1773" s="370"/>
      <c r="DG1773" s="370"/>
      <c r="DH1773" s="370"/>
      <c r="DI1773" s="370"/>
      <c r="DJ1773" s="370"/>
      <c r="DK1773" s="370"/>
      <c r="DL1773" s="370"/>
      <c r="DM1773" s="370"/>
      <c r="DN1773" s="370"/>
      <c r="DO1773" s="370"/>
      <c r="DP1773" s="370"/>
      <c r="DQ1773" s="370"/>
      <c r="DR1773" s="370"/>
      <c r="DS1773" s="370"/>
      <c r="DT1773" s="370"/>
      <c r="DU1773" s="370"/>
      <c r="DV1773" s="370"/>
      <c r="DW1773" s="370"/>
      <c r="DX1773" s="370"/>
      <c r="DY1773" s="370"/>
      <c r="DZ1773" s="370"/>
      <c r="EA1773" s="370"/>
      <c r="EB1773" s="370"/>
      <c r="EC1773" s="370"/>
      <c r="ED1773" s="370"/>
      <c r="EE1773" s="370"/>
      <c r="EF1773" s="370"/>
      <c r="EG1773" s="370"/>
      <c r="EH1773" s="370"/>
      <c r="EI1773" s="370"/>
      <c r="EJ1773" s="370"/>
      <c r="EK1773" s="370"/>
      <c r="EL1773" s="370"/>
      <c r="EM1773" s="370"/>
      <c r="EN1773" s="370"/>
      <c r="EO1773" s="370"/>
      <c r="EP1773" s="370"/>
      <c r="EQ1773" s="370"/>
      <c r="ER1773" s="370"/>
      <c r="ES1773" s="370"/>
      <c r="ET1773" s="370"/>
      <c r="IE1773" s="361">
        <v>200</v>
      </c>
    </row>
    <row r="1774" spans="1:253" s="78" customFormat="1" ht="21.75" customHeight="1" thickBot="1">
      <c r="A1774" s="339" t="s">
        <v>57</v>
      </c>
      <c r="B1774" s="793" t="s">
        <v>382</v>
      </c>
      <c r="C1774" s="16" t="s">
        <v>428</v>
      </c>
      <c r="D1774" s="268" t="s">
        <v>434</v>
      </c>
      <c r="E1774" s="274"/>
      <c r="F1774" s="274"/>
      <c r="G1774" s="794" t="s">
        <v>474</v>
      </c>
      <c r="H1774" s="361">
        <v>100</v>
      </c>
      <c r="I1774" s="504">
        <f t="shared" si="162"/>
        <v>100</v>
      </c>
      <c r="J1774" s="274"/>
      <c r="K1774" s="370"/>
      <c r="L1774" s="795">
        <v>45300</v>
      </c>
      <c r="M1774" s="796">
        <v>45348</v>
      </c>
      <c r="N1774" s="274"/>
      <c r="O1774" s="370"/>
      <c r="P1774" s="370"/>
      <c r="Q1774" s="370"/>
      <c r="R1774" s="370"/>
      <c r="S1774" s="370"/>
      <c r="T1774" s="370"/>
      <c r="U1774" s="370"/>
      <c r="V1774" s="370"/>
      <c r="W1774" s="370"/>
      <c r="X1774" s="370"/>
      <c r="Y1774" s="370"/>
      <c r="Z1774" s="370"/>
      <c r="AA1774" s="370"/>
      <c r="AB1774" s="370"/>
      <c r="AC1774" s="370"/>
      <c r="AD1774" s="370"/>
      <c r="AE1774" s="370"/>
      <c r="AF1774" s="370"/>
      <c r="AG1774" s="370"/>
      <c r="AH1774" s="370"/>
      <c r="AI1774" s="370"/>
      <c r="AJ1774" s="370"/>
      <c r="AK1774" s="370"/>
      <c r="AL1774" s="370"/>
      <c r="AM1774" s="370"/>
      <c r="AN1774" s="370"/>
      <c r="AO1774" s="370"/>
      <c r="AP1774" s="370"/>
      <c r="AQ1774" s="370"/>
      <c r="AR1774" s="370"/>
      <c r="AS1774" s="370"/>
      <c r="AT1774" s="370"/>
      <c r="AU1774" s="370"/>
      <c r="AV1774" s="370"/>
      <c r="AW1774" s="370"/>
      <c r="AX1774" s="370"/>
      <c r="AY1774" s="370"/>
      <c r="AZ1774" s="370"/>
      <c r="BA1774" s="370"/>
      <c r="BB1774" s="370"/>
      <c r="BC1774" s="370"/>
      <c r="BD1774" s="370"/>
      <c r="BE1774" s="370"/>
      <c r="BF1774" s="370"/>
      <c r="BG1774" s="370"/>
      <c r="BH1774" s="370"/>
      <c r="BI1774" s="370"/>
      <c r="BJ1774" s="370"/>
      <c r="BK1774" s="370"/>
      <c r="BL1774" s="370"/>
      <c r="BM1774" s="370"/>
      <c r="BN1774" s="370"/>
      <c r="BO1774" s="370"/>
      <c r="BP1774" s="370"/>
      <c r="BQ1774" s="370"/>
      <c r="BR1774" s="370"/>
      <c r="BS1774" s="370"/>
      <c r="BT1774" s="370"/>
      <c r="BU1774" s="370"/>
      <c r="BV1774" s="370"/>
      <c r="BW1774" s="370"/>
      <c r="BX1774" s="370"/>
      <c r="BY1774" s="370"/>
      <c r="BZ1774" s="370"/>
      <c r="CA1774" s="370"/>
      <c r="CB1774" s="370"/>
      <c r="CC1774" s="370"/>
      <c r="CD1774" s="370"/>
      <c r="CE1774" s="370"/>
      <c r="CF1774" s="370"/>
      <c r="CG1774" s="370"/>
      <c r="CH1774" s="370"/>
      <c r="CI1774" s="370"/>
      <c r="CJ1774" s="370"/>
      <c r="CK1774" s="370"/>
      <c r="CL1774" s="370"/>
      <c r="CM1774" s="370"/>
      <c r="CN1774" s="370"/>
      <c r="CO1774" s="370"/>
      <c r="CP1774" s="370"/>
      <c r="CQ1774" s="370"/>
      <c r="CR1774" s="370"/>
      <c r="CS1774" s="370"/>
      <c r="CT1774" s="370"/>
      <c r="CU1774" s="370"/>
      <c r="CV1774" s="370"/>
      <c r="CW1774" s="370"/>
      <c r="CX1774" s="370"/>
      <c r="CY1774" s="370"/>
      <c r="CZ1774" s="370"/>
      <c r="DA1774" s="370"/>
      <c r="DB1774" s="370"/>
      <c r="DC1774" s="370"/>
      <c r="DD1774" s="370"/>
      <c r="DE1774" s="370"/>
      <c r="DF1774" s="370"/>
      <c r="DG1774" s="370"/>
      <c r="DH1774" s="370"/>
      <c r="DI1774" s="370"/>
      <c r="DJ1774" s="370"/>
      <c r="DK1774" s="370"/>
      <c r="DL1774" s="370"/>
      <c r="DM1774" s="370"/>
      <c r="DN1774" s="370"/>
      <c r="DO1774" s="370"/>
      <c r="DP1774" s="370"/>
      <c r="DQ1774" s="370"/>
      <c r="DR1774" s="370"/>
      <c r="DS1774" s="370"/>
      <c r="DT1774" s="370"/>
      <c r="DU1774" s="370"/>
      <c r="DV1774" s="370"/>
      <c r="DW1774" s="370"/>
      <c r="DX1774" s="370"/>
      <c r="DY1774" s="370"/>
      <c r="DZ1774" s="370"/>
      <c r="EA1774" s="370"/>
      <c r="EB1774" s="370"/>
      <c r="EC1774" s="370"/>
      <c r="ED1774" s="370"/>
      <c r="EE1774" s="370"/>
      <c r="EF1774" s="370"/>
      <c r="EG1774" s="370"/>
      <c r="EH1774" s="370"/>
      <c r="EI1774" s="370"/>
      <c r="EJ1774" s="370"/>
      <c r="EK1774" s="370"/>
      <c r="EL1774" s="370"/>
      <c r="EM1774" s="370"/>
      <c r="EN1774" s="370"/>
      <c r="EO1774" s="370"/>
      <c r="EP1774" s="370"/>
      <c r="EQ1774" s="370"/>
      <c r="ER1774" s="370"/>
      <c r="ES1774" s="370"/>
      <c r="ET1774" s="370"/>
      <c r="IE1774" s="361">
        <v>100</v>
      </c>
    </row>
    <row r="1775" spans="1:253" s="78" customFormat="1" ht="21.75" customHeight="1" thickBot="1">
      <c r="A1775" s="339" t="s">
        <v>57</v>
      </c>
      <c r="B1775" s="274"/>
      <c r="C1775" s="274"/>
      <c r="D1775" s="274"/>
      <c r="E1775" s="274"/>
      <c r="F1775" s="274"/>
      <c r="G1775" s="370"/>
      <c r="H1775" s="772">
        <f>SUM(H1760:H1774)</f>
        <v>4000</v>
      </c>
      <c r="I1775" s="772">
        <f>SUM(I1760:I1774)</f>
        <v>4000</v>
      </c>
      <c r="J1775" s="274"/>
      <c r="K1775" s="370"/>
      <c r="L1775" s="274"/>
      <c r="M1775" s="274"/>
      <c r="N1775" s="274"/>
      <c r="O1775" s="370"/>
      <c r="P1775" s="370"/>
      <c r="Q1775" s="370"/>
      <c r="R1775" s="370"/>
      <c r="S1775" s="370"/>
      <c r="T1775" s="370"/>
      <c r="U1775" s="370"/>
      <c r="V1775" s="370"/>
      <c r="W1775" s="370"/>
      <c r="X1775" s="370"/>
      <c r="Y1775" s="370"/>
      <c r="Z1775" s="370"/>
      <c r="AA1775" s="370"/>
      <c r="AB1775" s="370"/>
      <c r="AC1775" s="370"/>
      <c r="AD1775" s="370"/>
      <c r="AE1775" s="370"/>
      <c r="AF1775" s="370"/>
      <c r="AG1775" s="370"/>
      <c r="AH1775" s="370"/>
      <c r="AI1775" s="370"/>
      <c r="AJ1775" s="370"/>
      <c r="AK1775" s="370"/>
      <c r="AL1775" s="370"/>
      <c r="AM1775" s="370"/>
      <c r="AN1775" s="370"/>
      <c r="AO1775" s="370"/>
      <c r="AP1775" s="370"/>
      <c r="AQ1775" s="370"/>
      <c r="AR1775" s="370"/>
      <c r="AS1775" s="370"/>
      <c r="AT1775" s="370"/>
      <c r="AU1775" s="370"/>
      <c r="AV1775" s="370"/>
      <c r="AW1775" s="370"/>
      <c r="AX1775" s="370"/>
      <c r="AY1775" s="370"/>
      <c r="AZ1775" s="370"/>
      <c r="BA1775" s="370"/>
      <c r="BB1775" s="370"/>
      <c r="BC1775" s="370"/>
      <c r="BD1775" s="370"/>
      <c r="BE1775" s="370"/>
      <c r="BF1775" s="370"/>
      <c r="BG1775" s="370"/>
      <c r="BH1775" s="370"/>
      <c r="BI1775" s="370"/>
      <c r="BJ1775" s="370"/>
      <c r="BK1775" s="370"/>
      <c r="BL1775" s="370"/>
      <c r="BM1775" s="370"/>
      <c r="BN1775" s="370"/>
      <c r="BO1775" s="370"/>
      <c r="BP1775" s="370"/>
      <c r="BQ1775" s="370"/>
      <c r="BR1775" s="370"/>
      <c r="BS1775" s="370"/>
      <c r="BT1775" s="370"/>
      <c r="BU1775" s="370"/>
      <c r="BV1775" s="370"/>
      <c r="BW1775" s="370"/>
      <c r="BX1775" s="370"/>
      <c r="BY1775" s="370"/>
      <c r="BZ1775" s="370"/>
      <c r="CA1775" s="370"/>
      <c r="CB1775" s="370"/>
      <c r="CC1775" s="370"/>
      <c r="CD1775" s="370"/>
      <c r="CE1775" s="370"/>
      <c r="CF1775" s="370"/>
      <c r="CG1775" s="370"/>
      <c r="CH1775" s="370"/>
      <c r="CI1775" s="370"/>
      <c r="CJ1775" s="370"/>
      <c r="CK1775" s="370"/>
      <c r="CL1775" s="370"/>
      <c r="CM1775" s="370"/>
      <c r="CN1775" s="370"/>
      <c r="CO1775" s="370"/>
      <c r="CP1775" s="370"/>
      <c r="CQ1775" s="370"/>
      <c r="CR1775" s="370"/>
      <c r="CS1775" s="370"/>
      <c r="CT1775" s="370"/>
      <c r="CU1775" s="370"/>
      <c r="CV1775" s="370"/>
      <c r="CW1775" s="370"/>
      <c r="CX1775" s="370"/>
      <c r="CY1775" s="370"/>
      <c r="CZ1775" s="370"/>
      <c r="DA1775" s="370"/>
      <c r="DB1775" s="370"/>
      <c r="DC1775" s="370"/>
      <c r="DD1775" s="370"/>
      <c r="DE1775" s="370"/>
      <c r="DF1775" s="370"/>
      <c r="DG1775" s="370"/>
      <c r="DH1775" s="370"/>
      <c r="DI1775" s="370"/>
      <c r="DJ1775" s="370"/>
      <c r="DK1775" s="370"/>
      <c r="DL1775" s="370"/>
      <c r="DM1775" s="370"/>
      <c r="DN1775" s="370"/>
      <c r="DO1775" s="370"/>
      <c r="DP1775" s="370"/>
      <c r="DQ1775" s="370"/>
      <c r="DR1775" s="370"/>
      <c r="DS1775" s="370"/>
      <c r="DT1775" s="370"/>
      <c r="DU1775" s="370"/>
      <c r="DV1775" s="370"/>
      <c r="DW1775" s="370"/>
      <c r="DX1775" s="370"/>
      <c r="DY1775" s="370"/>
      <c r="DZ1775" s="370"/>
      <c r="EA1775" s="370"/>
      <c r="EB1775" s="370"/>
      <c r="EC1775" s="370"/>
      <c r="ED1775" s="370"/>
      <c r="EE1775" s="370"/>
      <c r="EF1775" s="370"/>
      <c r="EG1775" s="370"/>
      <c r="EH1775" s="370"/>
      <c r="EI1775" s="370"/>
      <c r="EJ1775" s="370"/>
      <c r="EK1775" s="370"/>
      <c r="EL1775" s="370"/>
      <c r="EM1775" s="370"/>
      <c r="EN1775" s="370"/>
      <c r="EO1775" s="370"/>
      <c r="EP1775" s="370"/>
      <c r="EQ1775" s="370"/>
      <c r="ER1775" s="370"/>
      <c r="ES1775" s="370"/>
      <c r="ET1775" s="370"/>
    </row>
    <row r="1776" spans="1:253" s="78" customFormat="1" ht="21.75" customHeight="1">
      <c r="A1776" s="339" t="s">
        <v>57</v>
      </c>
      <c r="B1776" s="700" t="s">
        <v>338</v>
      </c>
      <c r="C1776" s="16" t="s">
        <v>417</v>
      </c>
      <c r="D1776" s="268" t="s">
        <v>434</v>
      </c>
      <c r="E1776" s="274"/>
      <c r="F1776" s="274"/>
      <c r="G1776" s="794" t="s">
        <v>475</v>
      </c>
      <c r="H1776" s="360">
        <v>1400</v>
      </c>
      <c r="I1776" s="504">
        <f>SUM(O1776:IU1776)</f>
        <v>1400</v>
      </c>
      <c r="J1776" s="274"/>
      <c r="K1776" s="370"/>
      <c r="L1776" s="274"/>
      <c r="M1776" s="274"/>
      <c r="N1776" s="274"/>
      <c r="O1776" s="370"/>
      <c r="P1776" s="370"/>
      <c r="Q1776" s="370"/>
      <c r="R1776" s="370"/>
      <c r="S1776" s="370"/>
      <c r="T1776" s="370"/>
      <c r="U1776" s="370"/>
      <c r="V1776" s="370"/>
      <c r="W1776" s="370"/>
      <c r="X1776" s="370"/>
      <c r="Y1776" s="370"/>
      <c r="Z1776" s="370"/>
      <c r="AA1776" s="370"/>
      <c r="AB1776" s="370"/>
      <c r="AC1776" s="370"/>
      <c r="AD1776" s="370"/>
      <c r="AE1776" s="370"/>
      <c r="AF1776" s="370"/>
      <c r="AG1776" s="370"/>
      <c r="AH1776" s="370"/>
      <c r="AI1776" s="370"/>
      <c r="AJ1776" s="370"/>
      <c r="AK1776" s="370"/>
      <c r="AL1776" s="370"/>
      <c r="AM1776" s="370"/>
      <c r="AN1776" s="370"/>
      <c r="AO1776" s="370"/>
      <c r="AP1776" s="370"/>
      <c r="AQ1776" s="370"/>
      <c r="AR1776" s="370"/>
      <c r="AS1776" s="370"/>
      <c r="AT1776" s="370"/>
      <c r="AU1776" s="370"/>
      <c r="AV1776" s="370"/>
      <c r="AW1776" s="370"/>
      <c r="AX1776" s="370"/>
      <c r="AY1776" s="370"/>
      <c r="AZ1776" s="370"/>
      <c r="BA1776" s="370"/>
      <c r="BB1776" s="370"/>
      <c r="BC1776" s="370"/>
      <c r="BD1776" s="370"/>
      <c r="BE1776" s="370"/>
      <c r="BF1776" s="370"/>
      <c r="BG1776" s="370"/>
      <c r="BH1776" s="370"/>
      <c r="BI1776" s="370"/>
      <c r="BJ1776" s="370"/>
      <c r="BK1776" s="370"/>
      <c r="BL1776" s="370"/>
      <c r="BM1776" s="370"/>
      <c r="BN1776" s="370"/>
      <c r="BO1776" s="370"/>
      <c r="BP1776" s="370"/>
      <c r="BQ1776" s="370"/>
      <c r="BR1776" s="370"/>
      <c r="BS1776" s="370"/>
      <c r="BT1776" s="370"/>
      <c r="BU1776" s="370"/>
      <c r="BV1776" s="370"/>
      <c r="BW1776" s="370"/>
      <c r="BX1776" s="370"/>
      <c r="BY1776" s="370"/>
      <c r="BZ1776" s="370"/>
      <c r="CA1776" s="370"/>
      <c r="CB1776" s="370"/>
      <c r="CC1776" s="370"/>
      <c r="CD1776" s="370"/>
      <c r="CE1776" s="370"/>
      <c r="CF1776" s="370"/>
      <c r="CG1776" s="370"/>
      <c r="CH1776" s="370"/>
      <c r="CI1776" s="370"/>
      <c r="CJ1776" s="370"/>
      <c r="CK1776" s="370"/>
      <c r="CL1776" s="370"/>
      <c r="CM1776" s="370"/>
      <c r="CN1776" s="370"/>
      <c r="CO1776" s="370"/>
      <c r="CP1776" s="370"/>
      <c r="CQ1776" s="370"/>
      <c r="CR1776" s="370"/>
      <c r="CS1776" s="370"/>
      <c r="CT1776" s="370"/>
      <c r="CU1776" s="370"/>
      <c r="CV1776" s="370"/>
      <c r="CW1776" s="370"/>
      <c r="CX1776" s="370"/>
      <c r="CY1776" s="370"/>
      <c r="CZ1776" s="370"/>
      <c r="DA1776" s="370"/>
      <c r="DB1776" s="370"/>
      <c r="DC1776" s="370"/>
      <c r="DD1776" s="370"/>
      <c r="DE1776" s="370"/>
      <c r="DF1776" s="370"/>
      <c r="DG1776" s="370"/>
      <c r="DH1776" s="370"/>
      <c r="DI1776" s="370"/>
      <c r="DJ1776" s="370"/>
      <c r="DK1776" s="370"/>
      <c r="DL1776" s="370"/>
      <c r="DM1776" s="370"/>
      <c r="DN1776" s="370"/>
      <c r="DO1776" s="370"/>
      <c r="DP1776" s="370"/>
      <c r="DQ1776" s="370"/>
      <c r="DR1776" s="370"/>
      <c r="DS1776" s="370"/>
      <c r="DT1776" s="370"/>
      <c r="DU1776" s="370"/>
      <c r="DV1776" s="370"/>
      <c r="DW1776" s="370"/>
      <c r="DX1776" s="370"/>
      <c r="DY1776" s="370"/>
      <c r="DZ1776" s="370"/>
      <c r="EA1776" s="370"/>
      <c r="EB1776" s="370"/>
      <c r="EC1776" s="370"/>
      <c r="ED1776" s="370"/>
      <c r="EE1776" s="370"/>
      <c r="EF1776" s="370"/>
      <c r="EG1776" s="370"/>
      <c r="EH1776" s="370"/>
      <c r="EI1776" s="370"/>
      <c r="EJ1776" s="370"/>
      <c r="EK1776" s="370"/>
      <c r="EL1776" s="370"/>
      <c r="EM1776" s="370"/>
      <c r="EN1776" s="370"/>
      <c r="EO1776" s="370"/>
      <c r="EP1776" s="370"/>
      <c r="EQ1776" s="370"/>
      <c r="ER1776" s="370"/>
      <c r="ES1776" s="370"/>
      <c r="ET1776" s="370"/>
      <c r="IS1776" s="360">
        <v>1400</v>
      </c>
    </row>
    <row r="1777" spans="1:267" s="78" customFormat="1" ht="21.75" customHeight="1">
      <c r="A1777" s="339" t="s">
        <v>57</v>
      </c>
      <c r="B1777" s="700" t="s">
        <v>313</v>
      </c>
      <c r="C1777" s="16" t="s">
        <v>419</v>
      </c>
      <c r="D1777" s="268" t="s">
        <v>434</v>
      </c>
      <c r="E1777" s="274"/>
      <c r="F1777" s="274"/>
      <c r="G1777" s="794" t="s">
        <v>475</v>
      </c>
      <c r="H1777" s="361">
        <v>400</v>
      </c>
      <c r="I1777" s="504">
        <f t="shared" ref="I1777:I1790" si="163">SUM(O1777:IU1777)</f>
        <v>400</v>
      </c>
      <c r="J1777" s="274"/>
      <c r="K1777" s="370"/>
      <c r="L1777" s="274"/>
      <c r="M1777" s="274"/>
      <c r="N1777" s="274"/>
      <c r="O1777" s="370"/>
      <c r="P1777" s="370"/>
      <c r="Q1777" s="370"/>
      <c r="R1777" s="370"/>
      <c r="S1777" s="370"/>
      <c r="T1777" s="370"/>
      <c r="U1777" s="370"/>
      <c r="V1777" s="370"/>
      <c r="W1777" s="370"/>
      <c r="X1777" s="370"/>
      <c r="Y1777" s="370"/>
      <c r="Z1777" s="370"/>
      <c r="AA1777" s="370"/>
      <c r="AB1777" s="370"/>
      <c r="AC1777" s="370"/>
      <c r="AD1777" s="370"/>
      <c r="AE1777" s="370"/>
      <c r="AF1777" s="370"/>
      <c r="AG1777" s="370"/>
      <c r="AH1777" s="370"/>
      <c r="AI1777" s="370"/>
      <c r="AJ1777" s="370"/>
      <c r="AK1777" s="370"/>
      <c r="AL1777" s="370"/>
      <c r="AM1777" s="370"/>
      <c r="AN1777" s="370"/>
      <c r="AO1777" s="370"/>
      <c r="AP1777" s="370"/>
      <c r="AQ1777" s="370"/>
      <c r="AR1777" s="370"/>
      <c r="AS1777" s="370"/>
      <c r="AT1777" s="370"/>
      <c r="AU1777" s="370"/>
      <c r="AV1777" s="370"/>
      <c r="AW1777" s="370"/>
      <c r="AX1777" s="370"/>
      <c r="AY1777" s="370"/>
      <c r="AZ1777" s="370"/>
      <c r="BA1777" s="370"/>
      <c r="BB1777" s="370"/>
      <c r="BC1777" s="370"/>
      <c r="BD1777" s="370"/>
      <c r="BE1777" s="370"/>
      <c r="BF1777" s="370"/>
      <c r="BG1777" s="370"/>
      <c r="BH1777" s="370"/>
      <c r="BI1777" s="370"/>
      <c r="BJ1777" s="370"/>
      <c r="BK1777" s="370"/>
      <c r="BL1777" s="370"/>
      <c r="BM1777" s="370"/>
      <c r="BN1777" s="370"/>
      <c r="BO1777" s="370"/>
      <c r="BP1777" s="370"/>
      <c r="BQ1777" s="370"/>
      <c r="BR1777" s="370"/>
      <c r="BS1777" s="370"/>
      <c r="BT1777" s="370"/>
      <c r="BU1777" s="370"/>
      <c r="BV1777" s="370"/>
      <c r="BW1777" s="370"/>
      <c r="BX1777" s="370"/>
      <c r="BY1777" s="370"/>
      <c r="BZ1777" s="370"/>
      <c r="CA1777" s="370"/>
      <c r="CB1777" s="370"/>
      <c r="CC1777" s="370"/>
      <c r="CD1777" s="370"/>
      <c r="CE1777" s="370"/>
      <c r="CF1777" s="370"/>
      <c r="CG1777" s="370"/>
      <c r="CH1777" s="370"/>
      <c r="CI1777" s="370"/>
      <c r="CJ1777" s="370"/>
      <c r="CK1777" s="370"/>
      <c r="CL1777" s="370"/>
      <c r="CM1777" s="370"/>
      <c r="CN1777" s="370"/>
      <c r="CO1777" s="370"/>
      <c r="CP1777" s="370"/>
      <c r="CQ1777" s="370"/>
      <c r="CR1777" s="370"/>
      <c r="CS1777" s="370"/>
      <c r="CT1777" s="370"/>
      <c r="CU1777" s="370"/>
      <c r="CV1777" s="370"/>
      <c r="CW1777" s="370"/>
      <c r="CX1777" s="370"/>
      <c r="CY1777" s="370"/>
      <c r="CZ1777" s="370"/>
      <c r="DA1777" s="370"/>
      <c r="DB1777" s="370"/>
      <c r="DC1777" s="370"/>
      <c r="DD1777" s="370"/>
      <c r="DE1777" s="370"/>
      <c r="DF1777" s="370"/>
      <c r="DG1777" s="370"/>
      <c r="DH1777" s="370"/>
      <c r="DI1777" s="370"/>
      <c r="DJ1777" s="370"/>
      <c r="DK1777" s="370"/>
      <c r="DL1777" s="370"/>
      <c r="DM1777" s="370"/>
      <c r="DN1777" s="370"/>
      <c r="DO1777" s="370"/>
      <c r="DP1777" s="370"/>
      <c r="DQ1777" s="370"/>
      <c r="DR1777" s="370"/>
      <c r="DS1777" s="370"/>
      <c r="DT1777" s="370"/>
      <c r="DU1777" s="370"/>
      <c r="DV1777" s="370"/>
      <c r="DW1777" s="370"/>
      <c r="DX1777" s="370"/>
      <c r="DY1777" s="370"/>
      <c r="DZ1777" s="370"/>
      <c r="EA1777" s="370"/>
      <c r="EB1777" s="370"/>
      <c r="EC1777" s="370"/>
      <c r="ED1777" s="370"/>
      <c r="EE1777" s="370"/>
      <c r="EF1777" s="370"/>
      <c r="EG1777" s="370"/>
      <c r="EH1777" s="370"/>
      <c r="EI1777" s="370"/>
      <c r="EJ1777" s="370"/>
      <c r="EK1777" s="370"/>
      <c r="EL1777" s="370"/>
      <c r="EM1777" s="370"/>
      <c r="EN1777" s="370"/>
      <c r="EO1777" s="370"/>
      <c r="EP1777" s="370"/>
      <c r="EQ1777" s="370"/>
      <c r="ER1777" s="370"/>
      <c r="ES1777" s="370"/>
      <c r="ET1777" s="370"/>
      <c r="IS1777" s="361">
        <v>400</v>
      </c>
    </row>
    <row r="1778" spans="1:267" s="78" customFormat="1" ht="21.75" customHeight="1">
      <c r="A1778" s="339" t="s">
        <v>57</v>
      </c>
      <c r="B1778" s="700" t="s">
        <v>318</v>
      </c>
      <c r="C1778" s="16" t="s">
        <v>420</v>
      </c>
      <c r="D1778" s="268" t="s">
        <v>434</v>
      </c>
      <c r="E1778" s="274"/>
      <c r="F1778" s="274"/>
      <c r="G1778" s="794" t="s">
        <v>475</v>
      </c>
      <c r="H1778" s="361">
        <v>800</v>
      </c>
      <c r="I1778" s="504">
        <f t="shared" si="163"/>
        <v>800</v>
      </c>
      <c r="J1778" s="274"/>
      <c r="K1778" s="370"/>
      <c r="L1778" s="274"/>
      <c r="M1778" s="274"/>
      <c r="N1778" s="274"/>
      <c r="O1778" s="370"/>
      <c r="P1778" s="370"/>
      <c r="Q1778" s="370"/>
      <c r="R1778" s="370"/>
      <c r="S1778" s="370"/>
      <c r="T1778" s="370"/>
      <c r="U1778" s="370"/>
      <c r="V1778" s="370"/>
      <c r="W1778" s="370"/>
      <c r="X1778" s="370"/>
      <c r="Y1778" s="370"/>
      <c r="Z1778" s="370"/>
      <c r="AA1778" s="370"/>
      <c r="AB1778" s="370"/>
      <c r="AC1778" s="370"/>
      <c r="AD1778" s="370"/>
      <c r="AE1778" s="370"/>
      <c r="AF1778" s="370"/>
      <c r="AG1778" s="370"/>
      <c r="AH1778" s="370"/>
      <c r="AI1778" s="370"/>
      <c r="AJ1778" s="370"/>
      <c r="AK1778" s="370"/>
      <c r="AL1778" s="370"/>
      <c r="AM1778" s="370"/>
      <c r="AN1778" s="370"/>
      <c r="AO1778" s="370"/>
      <c r="AP1778" s="370"/>
      <c r="AQ1778" s="370"/>
      <c r="AR1778" s="370"/>
      <c r="AS1778" s="370"/>
      <c r="AT1778" s="370"/>
      <c r="AU1778" s="370"/>
      <c r="AV1778" s="370"/>
      <c r="AW1778" s="370"/>
      <c r="AX1778" s="370"/>
      <c r="AY1778" s="370"/>
      <c r="AZ1778" s="370"/>
      <c r="BA1778" s="370"/>
      <c r="BB1778" s="370"/>
      <c r="BC1778" s="370"/>
      <c r="BD1778" s="370"/>
      <c r="BE1778" s="370"/>
      <c r="BF1778" s="370"/>
      <c r="BG1778" s="370"/>
      <c r="BH1778" s="370"/>
      <c r="BI1778" s="370"/>
      <c r="BJ1778" s="370"/>
      <c r="BK1778" s="370"/>
      <c r="BL1778" s="370"/>
      <c r="BM1778" s="370"/>
      <c r="BN1778" s="370"/>
      <c r="BO1778" s="370"/>
      <c r="BP1778" s="370"/>
      <c r="BQ1778" s="370"/>
      <c r="BR1778" s="370"/>
      <c r="BS1778" s="370"/>
      <c r="BT1778" s="370"/>
      <c r="BU1778" s="370"/>
      <c r="BV1778" s="370"/>
      <c r="BW1778" s="370"/>
      <c r="BX1778" s="370"/>
      <c r="BY1778" s="370"/>
      <c r="BZ1778" s="370"/>
      <c r="CA1778" s="370"/>
      <c r="CB1778" s="370"/>
      <c r="CC1778" s="370"/>
      <c r="CD1778" s="370"/>
      <c r="CE1778" s="370"/>
      <c r="CF1778" s="370"/>
      <c r="CG1778" s="370"/>
      <c r="CH1778" s="370"/>
      <c r="CI1778" s="370"/>
      <c r="CJ1778" s="370"/>
      <c r="CK1778" s="370"/>
      <c r="CL1778" s="370"/>
      <c r="CM1778" s="370"/>
      <c r="CN1778" s="370"/>
      <c r="CO1778" s="370"/>
      <c r="CP1778" s="370"/>
      <c r="CQ1778" s="370"/>
      <c r="CR1778" s="370"/>
      <c r="CS1778" s="370"/>
      <c r="CT1778" s="370"/>
      <c r="CU1778" s="370"/>
      <c r="CV1778" s="370"/>
      <c r="CW1778" s="370"/>
      <c r="CX1778" s="370"/>
      <c r="CY1778" s="370"/>
      <c r="CZ1778" s="370"/>
      <c r="DA1778" s="370"/>
      <c r="DB1778" s="370"/>
      <c r="DC1778" s="370"/>
      <c r="DD1778" s="370"/>
      <c r="DE1778" s="370"/>
      <c r="DF1778" s="370"/>
      <c r="DG1778" s="370"/>
      <c r="DH1778" s="370"/>
      <c r="DI1778" s="370"/>
      <c r="DJ1778" s="370"/>
      <c r="DK1778" s="370"/>
      <c r="DL1778" s="370"/>
      <c r="DM1778" s="370"/>
      <c r="DN1778" s="370"/>
      <c r="DO1778" s="370"/>
      <c r="DP1778" s="370"/>
      <c r="DQ1778" s="370"/>
      <c r="DR1778" s="370"/>
      <c r="DS1778" s="370"/>
      <c r="DT1778" s="370"/>
      <c r="DU1778" s="370"/>
      <c r="DV1778" s="370"/>
      <c r="DW1778" s="370"/>
      <c r="DX1778" s="370"/>
      <c r="DY1778" s="370"/>
      <c r="DZ1778" s="370"/>
      <c r="EA1778" s="370"/>
      <c r="EB1778" s="370"/>
      <c r="EC1778" s="370"/>
      <c r="ED1778" s="370"/>
      <c r="EE1778" s="370"/>
      <c r="EF1778" s="370"/>
      <c r="EG1778" s="370"/>
      <c r="EH1778" s="370"/>
      <c r="EI1778" s="370"/>
      <c r="EJ1778" s="370"/>
      <c r="EK1778" s="370"/>
      <c r="EL1778" s="370"/>
      <c r="EM1778" s="370"/>
      <c r="EN1778" s="370"/>
      <c r="EO1778" s="370"/>
      <c r="EP1778" s="370"/>
      <c r="EQ1778" s="370"/>
      <c r="ER1778" s="370"/>
      <c r="ES1778" s="370"/>
      <c r="ET1778" s="370"/>
      <c r="IS1778" s="361">
        <v>800</v>
      </c>
    </row>
    <row r="1779" spans="1:267" s="78" customFormat="1" ht="21.75" customHeight="1">
      <c r="A1779" s="339" t="s">
        <v>57</v>
      </c>
      <c r="B1779" s="700" t="s">
        <v>320</v>
      </c>
      <c r="C1779" s="16" t="s">
        <v>421</v>
      </c>
      <c r="D1779" s="268" t="s">
        <v>434</v>
      </c>
      <c r="E1779" s="274"/>
      <c r="F1779" s="274"/>
      <c r="G1779" s="794" t="s">
        <v>475</v>
      </c>
      <c r="H1779" s="361">
        <v>100</v>
      </c>
      <c r="I1779" s="504">
        <f t="shared" si="163"/>
        <v>100</v>
      </c>
      <c r="J1779" s="274"/>
      <c r="K1779" s="370"/>
      <c r="L1779" s="274"/>
      <c r="M1779" s="274"/>
      <c r="N1779" s="274"/>
      <c r="O1779" s="370"/>
      <c r="P1779" s="370"/>
      <c r="Q1779" s="370"/>
      <c r="R1779" s="370"/>
      <c r="S1779" s="370"/>
      <c r="T1779" s="370"/>
      <c r="U1779" s="370"/>
      <c r="V1779" s="370"/>
      <c r="W1779" s="370"/>
      <c r="X1779" s="370"/>
      <c r="Y1779" s="370"/>
      <c r="Z1779" s="370"/>
      <c r="AA1779" s="370"/>
      <c r="AB1779" s="370"/>
      <c r="AC1779" s="370"/>
      <c r="AD1779" s="370"/>
      <c r="AE1779" s="370"/>
      <c r="AF1779" s="370"/>
      <c r="AG1779" s="370"/>
      <c r="AH1779" s="370"/>
      <c r="AI1779" s="370"/>
      <c r="AJ1779" s="370"/>
      <c r="AK1779" s="370"/>
      <c r="AL1779" s="370"/>
      <c r="AM1779" s="370"/>
      <c r="AN1779" s="370"/>
      <c r="AO1779" s="370"/>
      <c r="AP1779" s="370"/>
      <c r="AQ1779" s="370"/>
      <c r="AR1779" s="370"/>
      <c r="AS1779" s="370"/>
      <c r="AT1779" s="370"/>
      <c r="AU1779" s="370"/>
      <c r="AV1779" s="370"/>
      <c r="AW1779" s="370"/>
      <c r="AX1779" s="370"/>
      <c r="AY1779" s="370"/>
      <c r="AZ1779" s="370"/>
      <c r="BA1779" s="370"/>
      <c r="BB1779" s="370"/>
      <c r="BC1779" s="370"/>
      <c r="BD1779" s="370"/>
      <c r="BE1779" s="370"/>
      <c r="BF1779" s="370"/>
      <c r="BG1779" s="370"/>
      <c r="BH1779" s="370"/>
      <c r="BI1779" s="370"/>
      <c r="BJ1779" s="370"/>
      <c r="BK1779" s="370"/>
      <c r="BL1779" s="370"/>
      <c r="BM1779" s="370"/>
      <c r="BN1779" s="370"/>
      <c r="BO1779" s="370"/>
      <c r="BP1779" s="370"/>
      <c r="BQ1779" s="370"/>
      <c r="BR1779" s="370"/>
      <c r="BS1779" s="370"/>
      <c r="BT1779" s="370"/>
      <c r="BU1779" s="370"/>
      <c r="BV1779" s="370"/>
      <c r="BW1779" s="370"/>
      <c r="BX1779" s="370"/>
      <c r="BY1779" s="370"/>
      <c r="BZ1779" s="370"/>
      <c r="CA1779" s="370"/>
      <c r="CB1779" s="370"/>
      <c r="CC1779" s="370"/>
      <c r="CD1779" s="370"/>
      <c r="CE1779" s="370"/>
      <c r="CF1779" s="370"/>
      <c r="CG1779" s="370"/>
      <c r="CH1779" s="370"/>
      <c r="CI1779" s="370"/>
      <c r="CJ1779" s="370"/>
      <c r="CK1779" s="370"/>
      <c r="CL1779" s="370"/>
      <c r="CM1779" s="370"/>
      <c r="CN1779" s="370"/>
      <c r="CO1779" s="370"/>
      <c r="CP1779" s="370"/>
      <c r="CQ1779" s="370"/>
      <c r="CR1779" s="370"/>
      <c r="CS1779" s="370"/>
      <c r="CT1779" s="370"/>
      <c r="CU1779" s="370"/>
      <c r="CV1779" s="370"/>
      <c r="CW1779" s="370"/>
      <c r="CX1779" s="370"/>
      <c r="CY1779" s="370"/>
      <c r="CZ1779" s="370"/>
      <c r="DA1779" s="370"/>
      <c r="DB1779" s="370"/>
      <c r="DC1779" s="370"/>
      <c r="DD1779" s="370"/>
      <c r="DE1779" s="370"/>
      <c r="DF1779" s="370"/>
      <c r="DG1779" s="370"/>
      <c r="DH1779" s="370"/>
      <c r="DI1779" s="370"/>
      <c r="DJ1779" s="370"/>
      <c r="DK1779" s="370"/>
      <c r="DL1779" s="370"/>
      <c r="DM1779" s="370"/>
      <c r="DN1779" s="370"/>
      <c r="DO1779" s="370"/>
      <c r="DP1779" s="370"/>
      <c r="DQ1779" s="370"/>
      <c r="DR1779" s="370"/>
      <c r="DS1779" s="370"/>
      <c r="DT1779" s="370"/>
      <c r="DU1779" s="370"/>
      <c r="DV1779" s="370"/>
      <c r="DW1779" s="370"/>
      <c r="DX1779" s="370"/>
      <c r="DY1779" s="370"/>
      <c r="DZ1779" s="370"/>
      <c r="EA1779" s="370"/>
      <c r="EB1779" s="370"/>
      <c r="EC1779" s="370"/>
      <c r="ED1779" s="370"/>
      <c r="EE1779" s="370"/>
      <c r="EF1779" s="370"/>
      <c r="EG1779" s="370"/>
      <c r="EH1779" s="370"/>
      <c r="EI1779" s="370"/>
      <c r="EJ1779" s="370"/>
      <c r="EK1779" s="370"/>
      <c r="EL1779" s="370"/>
      <c r="EM1779" s="370"/>
      <c r="EN1779" s="370"/>
      <c r="EO1779" s="370"/>
      <c r="EP1779" s="370"/>
      <c r="EQ1779" s="370"/>
      <c r="ER1779" s="370"/>
      <c r="ES1779" s="370"/>
      <c r="ET1779" s="370"/>
      <c r="IS1779" s="361">
        <v>100</v>
      </c>
    </row>
    <row r="1780" spans="1:267" s="78" customFormat="1" ht="21.75" customHeight="1">
      <c r="A1780" s="339" t="s">
        <v>57</v>
      </c>
      <c r="B1780" s="16" t="s">
        <v>58</v>
      </c>
      <c r="C1780" s="16" t="s">
        <v>422</v>
      </c>
      <c r="D1780" s="268" t="s">
        <v>434</v>
      </c>
      <c r="E1780" s="274"/>
      <c r="F1780" s="274"/>
      <c r="G1780" s="794" t="s">
        <v>475</v>
      </c>
      <c r="H1780" s="361">
        <v>700</v>
      </c>
      <c r="I1780" s="504">
        <f t="shared" si="163"/>
        <v>700</v>
      </c>
      <c r="J1780" s="274"/>
      <c r="K1780" s="370"/>
      <c r="L1780" s="274"/>
      <c r="M1780" s="274"/>
      <c r="N1780" s="274"/>
      <c r="O1780" s="370"/>
      <c r="P1780" s="370"/>
      <c r="Q1780" s="370"/>
      <c r="R1780" s="370"/>
      <c r="S1780" s="370"/>
      <c r="T1780" s="370"/>
      <c r="U1780" s="370"/>
      <c r="V1780" s="370"/>
      <c r="W1780" s="370"/>
      <c r="X1780" s="370"/>
      <c r="Y1780" s="370"/>
      <c r="Z1780" s="370"/>
      <c r="AA1780" s="370"/>
      <c r="AB1780" s="370"/>
      <c r="AC1780" s="370"/>
      <c r="AD1780" s="370"/>
      <c r="AE1780" s="370"/>
      <c r="AF1780" s="370"/>
      <c r="AG1780" s="370"/>
      <c r="AH1780" s="370"/>
      <c r="AI1780" s="370"/>
      <c r="AJ1780" s="370"/>
      <c r="AK1780" s="370"/>
      <c r="AL1780" s="370"/>
      <c r="AM1780" s="370"/>
      <c r="AN1780" s="370"/>
      <c r="AO1780" s="370"/>
      <c r="AP1780" s="370"/>
      <c r="AQ1780" s="370"/>
      <c r="AR1780" s="370"/>
      <c r="AS1780" s="370"/>
      <c r="AT1780" s="370"/>
      <c r="AU1780" s="370"/>
      <c r="AV1780" s="370"/>
      <c r="AW1780" s="370"/>
      <c r="AX1780" s="370"/>
      <c r="AY1780" s="370"/>
      <c r="AZ1780" s="370"/>
      <c r="BA1780" s="370"/>
      <c r="BB1780" s="370"/>
      <c r="BC1780" s="370"/>
      <c r="BD1780" s="370"/>
      <c r="BE1780" s="370"/>
      <c r="BF1780" s="370"/>
      <c r="BG1780" s="370"/>
      <c r="BH1780" s="370"/>
      <c r="BI1780" s="370"/>
      <c r="BJ1780" s="370"/>
      <c r="BK1780" s="370"/>
      <c r="BL1780" s="370"/>
      <c r="BM1780" s="370"/>
      <c r="BN1780" s="370"/>
      <c r="BO1780" s="370"/>
      <c r="BP1780" s="370"/>
      <c r="BQ1780" s="370"/>
      <c r="BR1780" s="370"/>
      <c r="BS1780" s="370"/>
      <c r="BT1780" s="370"/>
      <c r="BU1780" s="370"/>
      <c r="BV1780" s="370"/>
      <c r="BW1780" s="370"/>
      <c r="BX1780" s="370"/>
      <c r="BY1780" s="370"/>
      <c r="BZ1780" s="370"/>
      <c r="CA1780" s="370"/>
      <c r="CB1780" s="370"/>
      <c r="CC1780" s="370"/>
      <c r="CD1780" s="370"/>
      <c r="CE1780" s="370"/>
      <c r="CF1780" s="370"/>
      <c r="CG1780" s="370"/>
      <c r="CH1780" s="370"/>
      <c r="CI1780" s="370"/>
      <c r="CJ1780" s="370"/>
      <c r="CK1780" s="370"/>
      <c r="CL1780" s="370"/>
      <c r="CM1780" s="370"/>
      <c r="CN1780" s="370"/>
      <c r="CO1780" s="370"/>
      <c r="CP1780" s="370"/>
      <c r="CQ1780" s="370"/>
      <c r="CR1780" s="370"/>
      <c r="CS1780" s="370"/>
      <c r="CT1780" s="370"/>
      <c r="CU1780" s="370"/>
      <c r="CV1780" s="370"/>
      <c r="CW1780" s="370"/>
      <c r="CX1780" s="370"/>
      <c r="CY1780" s="370"/>
      <c r="CZ1780" s="370"/>
      <c r="DA1780" s="370"/>
      <c r="DB1780" s="370"/>
      <c r="DC1780" s="370"/>
      <c r="DD1780" s="370"/>
      <c r="DE1780" s="370"/>
      <c r="DF1780" s="370"/>
      <c r="DG1780" s="370"/>
      <c r="DH1780" s="370"/>
      <c r="DI1780" s="370"/>
      <c r="DJ1780" s="370"/>
      <c r="DK1780" s="370"/>
      <c r="DL1780" s="370"/>
      <c r="DM1780" s="370"/>
      <c r="DN1780" s="370"/>
      <c r="DO1780" s="370"/>
      <c r="DP1780" s="370"/>
      <c r="DQ1780" s="370"/>
      <c r="DR1780" s="370"/>
      <c r="DS1780" s="370"/>
      <c r="DT1780" s="370"/>
      <c r="DU1780" s="370"/>
      <c r="DV1780" s="370"/>
      <c r="DW1780" s="370"/>
      <c r="DX1780" s="370"/>
      <c r="DY1780" s="370"/>
      <c r="DZ1780" s="370"/>
      <c r="EA1780" s="370"/>
      <c r="EB1780" s="370"/>
      <c r="EC1780" s="370"/>
      <c r="ED1780" s="370"/>
      <c r="EE1780" s="370"/>
      <c r="EF1780" s="370"/>
      <c r="EG1780" s="370"/>
      <c r="EH1780" s="370"/>
      <c r="EI1780" s="370"/>
      <c r="EJ1780" s="370"/>
      <c r="EK1780" s="370"/>
      <c r="EL1780" s="370"/>
      <c r="EM1780" s="370"/>
      <c r="EN1780" s="370"/>
      <c r="EO1780" s="370"/>
      <c r="EP1780" s="370"/>
      <c r="EQ1780" s="370"/>
      <c r="ER1780" s="370"/>
      <c r="ES1780" s="370"/>
      <c r="ET1780" s="370"/>
      <c r="IS1780" s="361">
        <v>700</v>
      </c>
    </row>
    <row r="1781" spans="1:267" s="78" customFormat="1" ht="21.75" customHeight="1">
      <c r="A1781" s="339" t="s">
        <v>57</v>
      </c>
      <c r="B1781" s="16" t="s">
        <v>340</v>
      </c>
      <c r="C1781" s="16" t="s">
        <v>423</v>
      </c>
      <c r="D1781" s="268" t="s">
        <v>434</v>
      </c>
      <c r="E1781" s="274"/>
      <c r="F1781" s="274"/>
      <c r="G1781" s="794" t="s">
        <v>475</v>
      </c>
      <c r="H1781" s="361">
        <v>100</v>
      </c>
      <c r="I1781" s="504">
        <f t="shared" si="163"/>
        <v>100</v>
      </c>
      <c r="J1781" s="274"/>
      <c r="K1781" s="370"/>
      <c r="L1781" s="274"/>
      <c r="M1781" s="274"/>
      <c r="N1781" s="274"/>
      <c r="O1781" s="370"/>
      <c r="P1781" s="370"/>
      <c r="Q1781" s="370"/>
      <c r="R1781" s="370"/>
      <c r="S1781" s="370"/>
      <c r="T1781" s="370"/>
      <c r="U1781" s="370"/>
      <c r="V1781" s="370"/>
      <c r="W1781" s="370"/>
      <c r="X1781" s="370"/>
      <c r="Y1781" s="370"/>
      <c r="Z1781" s="370"/>
      <c r="AA1781" s="370"/>
      <c r="AB1781" s="370"/>
      <c r="AC1781" s="370"/>
      <c r="AD1781" s="370"/>
      <c r="AE1781" s="370"/>
      <c r="AF1781" s="370"/>
      <c r="AG1781" s="370"/>
      <c r="AH1781" s="370"/>
      <c r="AI1781" s="370"/>
      <c r="AJ1781" s="370"/>
      <c r="AK1781" s="370"/>
      <c r="AL1781" s="370"/>
      <c r="AM1781" s="370"/>
      <c r="AN1781" s="370"/>
      <c r="AO1781" s="370"/>
      <c r="AP1781" s="370"/>
      <c r="AQ1781" s="370"/>
      <c r="AR1781" s="370"/>
      <c r="AS1781" s="370"/>
      <c r="AT1781" s="370"/>
      <c r="AU1781" s="370"/>
      <c r="AV1781" s="370"/>
      <c r="AW1781" s="370"/>
      <c r="AX1781" s="370"/>
      <c r="AY1781" s="370"/>
      <c r="AZ1781" s="370"/>
      <c r="BA1781" s="370"/>
      <c r="BB1781" s="370"/>
      <c r="BC1781" s="370"/>
      <c r="BD1781" s="370"/>
      <c r="BE1781" s="370"/>
      <c r="BF1781" s="370"/>
      <c r="BG1781" s="370"/>
      <c r="BH1781" s="370"/>
      <c r="BI1781" s="370"/>
      <c r="BJ1781" s="370"/>
      <c r="BK1781" s="370"/>
      <c r="BL1781" s="370"/>
      <c r="BM1781" s="370"/>
      <c r="BN1781" s="370"/>
      <c r="BO1781" s="370"/>
      <c r="BP1781" s="370"/>
      <c r="BQ1781" s="370"/>
      <c r="BR1781" s="370"/>
      <c r="BS1781" s="370"/>
      <c r="BT1781" s="370"/>
      <c r="BU1781" s="370"/>
      <c r="BV1781" s="370"/>
      <c r="BW1781" s="370"/>
      <c r="BX1781" s="370"/>
      <c r="BY1781" s="370"/>
      <c r="BZ1781" s="370"/>
      <c r="CA1781" s="370"/>
      <c r="CB1781" s="370"/>
      <c r="CC1781" s="370"/>
      <c r="CD1781" s="370"/>
      <c r="CE1781" s="370"/>
      <c r="CF1781" s="370"/>
      <c r="CG1781" s="370"/>
      <c r="CH1781" s="370"/>
      <c r="CI1781" s="370"/>
      <c r="CJ1781" s="370"/>
      <c r="CK1781" s="370"/>
      <c r="CL1781" s="370"/>
      <c r="CM1781" s="370"/>
      <c r="CN1781" s="370"/>
      <c r="CO1781" s="370"/>
      <c r="CP1781" s="370"/>
      <c r="CQ1781" s="370"/>
      <c r="CR1781" s="370"/>
      <c r="CS1781" s="370"/>
      <c r="CT1781" s="370"/>
      <c r="CU1781" s="370"/>
      <c r="CV1781" s="370"/>
      <c r="CW1781" s="370"/>
      <c r="CX1781" s="370"/>
      <c r="CY1781" s="370"/>
      <c r="CZ1781" s="370"/>
      <c r="DA1781" s="370"/>
      <c r="DB1781" s="370"/>
      <c r="DC1781" s="370"/>
      <c r="DD1781" s="370"/>
      <c r="DE1781" s="370"/>
      <c r="DF1781" s="370"/>
      <c r="DG1781" s="370"/>
      <c r="DH1781" s="370"/>
      <c r="DI1781" s="370"/>
      <c r="DJ1781" s="370"/>
      <c r="DK1781" s="370"/>
      <c r="DL1781" s="370"/>
      <c r="DM1781" s="370"/>
      <c r="DN1781" s="370"/>
      <c r="DO1781" s="370"/>
      <c r="DP1781" s="370"/>
      <c r="DQ1781" s="370"/>
      <c r="DR1781" s="370"/>
      <c r="DS1781" s="370"/>
      <c r="DT1781" s="370"/>
      <c r="DU1781" s="370"/>
      <c r="DV1781" s="370"/>
      <c r="DW1781" s="370"/>
      <c r="DX1781" s="370"/>
      <c r="DY1781" s="370"/>
      <c r="DZ1781" s="370"/>
      <c r="EA1781" s="370"/>
      <c r="EB1781" s="370"/>
      <c r="EC1781" s="370"/>
      <c r="ED1781" s="370"/>
      <c r="EE1781" s="370"/>
      <c r="EF1781" s="370"/>
      <c r="EG1781" s="370"/>
      <c r="EH1781" s="370"/>
      <c r="EI1781" s="370"/>
      <c r="EJ1781" s="370"/>
      <c r="EK1781" s="370"/>
      <c r="EL1781" s="370"/>
      <c r="EM1781" s="370"/>
      <c r="EN1781" s="370"/>
      <c r="EO1781" s="370"/>
      <c r="EP1781" s="370"/>
      <c r="EQ1781" s="370"/>
      <c r="ER1781" s="370"/>
      <c r="ES1781" s="370"/>
      <c r="ET1781" s="370"/>
      <c r="IS1781" s="361">
        <v>100</v>
      </c>
    </row>
    <row r="1782" spans="1:267" s="78" customFormat="1" ht="21.75" customHeight="1">
      <c r="A1782" s="339" t="s">
        <v>57</v>
      </c>
      <c r="B1782" s="793" t="s">
        <v>381</v>
      </c>
      <c r="C1782" s="16" t="s">
        <v>430</v>
      </c>
      <c r="D1782" s="268" t="s">
        <v>434</v>
      </c>
      <c r="E1782" s="274"/>
      <c r="F1782" s="274"/>
      <c r="G1782" s="794" t="s">
        <v>475</v>
      </c>
      <c r="H1782" s="361">
        <v>200</v>
      </c>
      <c r="I1782" s="504">
        <f t="shared" si="163"/>
        <v>200</v>
      </c>
      <c r="J1782" s="274"/>
      <c r="K1782" s="370"/>
      <c r="L1782" s="274"/>
      <c r="M1782" s="274"/>
      <c r="N1782" s="274"/>
      <c r="O1782" s="370"/>
      <c r="P1782" s="370"/>
      <c r="Q1782" s="370"/>
      <c r="R1782" s="370"/>
      <c r="S1782" s="370"/>
      <c r="T1782" s="370"/>
      <c r="U1782" s="370"/>
      <c r="V1782" s="370"/>
      <c r="W1782" s="370"/>
      <c r="X1782" s="370"/>
      <c r="Y1782" s="370"/>
      <c r="Z1782" s="370"/>
      <c r="AA1782" s="370"/>
      <c r="AB1782" s="370"/>
      <c r="AC1782" s="370"/>
      <c r="AD1782" s="370"/>
      <c r="AE1782" s="370"/>
      <c r="AF1782" s="370"/>
      <c r="AG1782" s="370"/>
      <c r="AH1782" s="370"/>
      <c r="AI1782" s="370"/>
      <c r="AJ1782" s="370"/>
      <c r="AK1782" s="370"/>
      <c r="AL1782" s="370"/>
      <c r="AM1782" s="370"/>
      <c r="AN1782" s="370"/>
      <c r="AO1782" s="370"/>
      <c r="AP1782" s="370"/>
      <c r="AQ1782" s="370"/>
      <c r="AR1782" s="370"/>
      <c r="AS1782" s="370"/>
      <c r="AT1782" s="370"/>
      <c r="AU1782" s="370"/>
      <c r="AV1782" s="370"/>
      <c r="AW1782" s="370"/>
      <c r="AX1782" s="370"/>
      <c r="AY1782" s="370"/>
      <c r="AZ1782" s="370"/>
      <c r="BA1782" s="370"/>
      <c r="BB1782" s="370"/>
      <c r="BC1782" s="370"/>
      <c r="BD1782" s="370"/>
      <c r="BE1782" s="370"/>
      <c r="BF1782" s="370"/>
      <c r="BG1782" s="370"/>
      <c r="BH1782" s="370"/>
      <c r="BI1782" s="370"/>
      <c r="BJ1782" s="370"/>
      <c r="BK1782" s="370"/>
      <c r="BL1782" s="370"/>
      <c r="BM1782" s="370"/>
      <c r="BN1782" s="370"/>
      <c r="BO1782" s="370"/>
      <c r="BP1782" s="370"/>
      <c r="BQ1782" s="370"/>
      <c r="BR1782" s="370"/>
      <c r="BS1782" s="370"/>
      <c r="BT1782" s="370"/>
      <c r="BU1782" s="370"/>
      <c r="BV1782" s="370"/>
      <c r="BW1782" s="370"/>
      <c r="BX1782" s="370"/>
      <c r="BY1782" s="370"/>
      <c r="BZ1782" s="370"/>
      <c r="CA1782" s="370"/>
      <c r="CB1782" s="370"/>
      <c r="CC1782" s="370"/>
      <c r="CD1782" s="370"/>
      <c r="CE1782" s="370"/>
      <c r="CF1782" s="370"/>
      <c r="CG1782" s="370"/>
      <c r="CH1782" s="370"/>
      <c r="CI1782" s="370"/>
      <c r="CJ1782" s="370"/>
      <c r="CK1782" s="370"/>
      <c r="CL1782" s="370"/>
      <c r="CM1782" s="370"/>
      <c r="CN1782" s="370"/>
      <c r="CO1782" s="370"/>
      <c r="CP1782" s="370"/>
      <c r="CQ1782" s="370"/>
      <c r="CR1782" s="370"/>
      <c r="CS1782" s="370"/>
      <c r="CT1782" s="370"/>
      <c r="CU1782" s="370"/>
      <c r="CV1782" s="370"/>
      <c r="CW1782" s="370"/>
      <c r="CX1782" s="370"/>
      <c r="CY1782" s="370"/>
      <c r="CZ1782" s="370"/>
      <c r="DA1782" s="370"/>
      <c r="DB1782" s="370"/>
      <c r="DC1782" s="370"/>
      <c r="DD1782" s="370"/>
      <c r="DE1782" s="370"/>
      <c r="DF1782" s="370"/>
      <c r="DG1782" s="370"/>
      <c r="DH1782" s="370"/>
      <c r="DI1782" s="370"/>
      <c r="DJ1782" s="370"/>
      <c r="DK1782" s="370"/>
      <c r="DL1782" s="370"/>
      <c r="DM1782" s="370"/>
      <c r="DN1782" s="370"/>
      <c r="DO1782" s="370"/>
      <c r="DP1782" s="370"/>
      <c r="DQ1782" s="370"/>
      <c r="DR1782" s="370"/>
      <c r="DS1782" s="370"/>
      <c r="DT1782" s="370"/>
      <c r="DU1782" s="370"/>
      <c r="DV1782" s="370"/>
      <c r="DW1782" s="370"/>
      <c r="DX1782" s="370"/>
      <c r="DY1782" s="370"/>
      <c r="DZ1782" s="370"/>
      <c r="EA1782" s="370"/>
      <c r="EB1782" s="370"/>
      <c r="EC1782" s="370"/>
      <c r="ED1782" s="370"/>
      <c r="EE1782" s="370"/>
      <c r="EF1782" s="370"/>
      <c r="EG1782" s="370"/>
      <c r="EH1782" s="370"/>
      <c r="EI1782" s="370"/>
      <c r="EJ1782" s="370"/>
      <c r="EK1782" s="370"/>
      <c r="EL1782" s="370"/>
      <c r="EM1782" s="370"/>
      <c r="EN1782" s="370"/>
      <c r="EO1782" s="370"/>
      <c r="EP1782" s="370"/>
      <c r="EQ1782" s="370"/>
      <c r="ER1782" s="370"/>
      <c r="ES1782" s="370"/>
      <c r="ET1782" s="370"/>
      <c r="IS1782" s="361">
        <v>200</v>
      </c>
    </row>
    <row r="1783" spans="1:267" s="78" customFormat="1" ht="21.75" customHeight="1">
      <c r="A1783" s="339" t="s">
        <v>57</v>
      </c>
      <c r="B1783" s="793" t="s">
        <v>383</v>
      </c>
      <c r="C1783" s="16" t="s">
        <v>431</v>
      </c>
      <c r="D1783" s="268" t="s">
        <v>434</v>
      </c>
      <c r="E1783" s="274"/>
      <c r="F1783" s="274"/>
      <c r="G1783" s="794" t="s">
        <v>475</v>
      </c>
      <c r="H1783" s="361">
        <v>100</v>
      </c>
      <c r="I1783" s="504">
        <f t="shared" si="163"/>
        <v>100</v>
      </c>
      <c r="J1783" s="274"/>
      <c r="K1783" s="370"/>
      <c r="L1783" s="274"/>
      <c r="M1783" s="274"/>
      <c r="N1783" s="274"/>
      <c r="O1783" s="370"/>
      <c r="P1783" s="370"/>
      <c r="Q1783" s="370"/>
      <c r="R1783" s="370"/>
      <c r="S1783" s="370"/>
      <c r="T1783" s="370"/>
      <c r="U1783" s="370"/>
      <c r="V1783" s="370"/>
      <c r="W1783" s="370"/>
      <c r="X1783" s="370"/>
      <c r="Y1783" s="370"/>
      <c r="Z1783" s="370"/>
      <c r="AA1783" s="370"/>
      <c r="AB1783" s="370"/>
      <c r="AC1783" s="370"/>
      <c r="AD1783" s="370"/>
      <c r="AE1783" s="370"/>
      <c r="AF1783" s="370"/>
      <c r="AG1783" s="370"/>
      <c r="AH1783" s="370"/>
      <c r="AI1783" s="370"/>
      <c r="AJ1783" s="370"/>
      <c r="AK1783" s="370"/>
      <c r="AL1783" s="370"/>
      <c r="AM1783" s="370"/>
      <c r="AN1783" s="370"/>
      <c r="AO1783" s="370"/>
      <c r="AP1783" s="370"/>
      <c r="AQ1783" s="370"/>
      <c r="AR1783" s="370"/>
      <c r="AS1783" s="370"/>
      <c r="AT1783" s="370"/>
      <c r="AU1783" s="370"/>
      <c r="AV1783" s="370"/>
      <c r="AW1783" s="370"/>
      <c r="AX1783" s="370"/>
      <c r="AY1783" s="370"/>
      <c r="AZ1783" s="370"/>
      <c r="BA1783" s="370"/>
      <c r="BB1783" s="370"/>
      <c r="BC1783" s="370"/>
      <c r="BD1783" s="370"/>
      <c r="BE1783" s="370"/>
      <c r="BF1783" s="370"/>
      <c r="BG1783" s="370"/>
      <c r="BH1783" s="370"/>
      <c r="BI1783" s="370"/>
      <c r="BJ1783" s="370"/>
      <c r="BK1783" s="370"/>
      <c r="BL1783" s="370"/>
      <c r="BM1783" s="370"/>
      <c r="BN1783" s="370"/>
      <c r="BO1783" s="370"/>
      <c r="BP1783" s="370"/>
      <c r="BQ1783" s="370"/>
      <c r="BR1783" s="370"/>
      <c r="BS1783" s="370"/>
      <c r="BT1783" s="370"/>
      <c r="BU1783" s="370"/>
      <c r="BV1783" s="370"/>
      <c r="BW1783" s="370"/>
      <c r="BX1783" s="370"/>
      <c r="BY1783" s="370"/>
      <c r="BZ1783" s="370"/>
      <c r="CA1783" s="370"/>
      <c r="CB1783" s="370"/>
      <c r="CC1783" s="370"/>
      <c r="CD1783" s="370"/>
      <c r="CE1783" s="370"/>
      <c r="CF1783" s="370"/>
      <c r="CG1783" s="370"/>
      <c r="CH1783" s="370"/>
      <c r="CI1783" s="370"/>
      <c r="CJ1783" s="370"/>
      <c r="CK1783" s="370"/>
      <c r="CL1783" s="370"/>
      <c r="CM1783" s="370"/>
      <c r="CN1783" s="370"/>
      <c r="CO1783" s="370"/>
      <c r="CP1783" s="370"/>
      <c r="CQ1783" s="370"/>
      <c r="CR1783" s="370"/>
      <c r="CS1783" s="370"/>
      <c r="CT1783" s="370"/>
      <c r="CU1783" s="370"/>
      <c r="CV1783" s="370"/>
      <c r="CW1783" s="370"/>
      <c r="CX1783" s="370"/>
      <c r="CY1783" s="370"/>
      <c r="CZ1783" s="370"/>
      <c r="DA1783" s="370"/>
      <c r="DB1783" s="370"/>
      <c r="DC1783" s="370"/>
      <c r="DD1783" s="370"/>
      <c r="DE1783" s="370"/>
      <c r="DF1783" s="370"/>
      <c r="DG1783" s="370"/>
      <c r="DH1783" s="370"/>
      <c r="DI1783" s="370"/>
      <c r="DJ1783" s="370"/>
      <c r="DK1783" s="370"/>
      <c r="DL1783" s="370"/>
      <c r="DM1783" s="370"/>
      <c r="DN1783" s="370"/>
      <c r="DO1783" s="370"/>
      <c r="DP1783" s="370"/>
      <c r="DQ1783" s="370"/>
      <c r="DR1783" s="370"/>
      <c r="DS1783" s="370"/>
      <c r="DT1783" s="370"/>
      <c r="DU1783" s="370"/>
      <c r="DV1783" s="370"/>
      <c r="DW1783" s="370"/>
      <c r="DX1783" s="370"/>
      <c r="DY1783" s="370"/>
      <c r="DZ1783" s="370"/>
      <c r="EA1783" s="370"/>
      <c r="EB1783" s="370"/>
      <c r="EC1783" s="370"/>
      <c r="ED1783" s="370"/>
      <c r="EE1783" s="370"/>
      <c r="EF1783" s="370"/>
      <c r="EG1783" s="370"/>
      <c r="EH1783" s="370"/>
      <c r="EI1783" s="370"/>
      <c r="EJ1783" s="370"/>
      <c r="EK1783" s="370"/>
      <c r="EL1783" s="370"/>
      <c r="EM1783" s="370"/>
      <c r="EN1783" s="370"/>
      <c r="EO1783" s="370"/>
      <c r="EP1783" s="370"/>
      <c r="EQ1783" s="370"/>
      <c r="ER1783" s="370"/>
      <c r="ES1783" s="370"/>
      <c r="ET1783" s="370"/>
      <c r="IS1783" s="361">
        <v>100</v>
      </c>
    </row>
    <row r="1784" spans="1:267" s="78" customFormat="1" ht="21.75" customHeight="1">
      <c r="A1784" s="339" t="s">
        <v>57</v>
      </c>
      <c r="B1784" s="793" t="s">
        <v>384</v>
      </c>
      <c r="C1784" s="16" t="s">
        <v>424</v>
      </c>
      <c r="D1784" s="268" t="s">
        <v>434</v>
      </c>
      <c r="E1784" s="274"/>
      <c r="F1784" s="274"/>
      <c r="G1784" s="794" t="s">
        <v>475</v>
      </c>
      <c r="H1784" s="361">
        <v>100</v>
      </c>
      <c r="I1784" s="504">
        <f t="shared" si="163"/>
        <v>100</v>
      </c>
      <c r="J1784" s="274"/>
      <c r="K1784" s="370"/>
      <c r="L1784" s="274"/>
      <c r="M1784" s="274"/>
      <c r="N1784" s="274"/>
      <c r="O1784" s="370"/>
      <c r="P1784" s="370"/>
      <c r="Q1784" s="370"/>
      <c r="R1784" s="370"/>
      <c r="S1784" s="370"/>
      <c r="T1784" s="370"/>
      <c r="U1784" s="370"/>
      <c r="V1784" s="370"/>
      <c r="W1784" s="370"/>
      <c r="X1784" s="370"/>
      <c r="Y1784" s="370"/>
      <c r="Z1784" s="370"/>
      <c r="AA1784" s="370"/>
      <c r="AB1784" s="370"/>
      <c r="AC1784" s="370"/>
      <c r="AD1784" s="370"/>
      <c r="AE1784" s="370"/>
      <c r="AF1784" s="370"/>
      <c r="AG1784" s="370"/>
      <c r="AH1784" s="370"/>
      <c r="AI1784" s="370"/>
      <c r="AJ1784" s="370"/>
      <c r="AK1784" s="370"/>
      <c r="AL1784" s="370"/>
      <c r="AM1784" s="370"/>
      <c r="AN1784" s="370"/>
      <c r="AO1784" s="370"/>
      <c r="AP1784" s="370"/>
      <c r="AQ1784" s="370"/>
      <c r="AR1784" s="370"/>
      <c r="AS1784" s="370"/>
      <c r="AT1784" s="370"/>
      <c r="AU1784" s="370"/>
      <c r="AV1784" s="370"/>
      <c r="AW1784" s="370"/>
      <c r="AX1784" s="370"/>
      <c r="AY1784" s="370"/>
      <c r="AZ1784" s="370"/>
      <c r="BA1784" s="370"/>
      <c r="BB1784" s="370"/>
      <c r="BC1784" s="370"/>
      <c r="BD1784" s="370"/>
      <c r="BE1784" s="370"/>
      <c r="BF1784" s="370"/>
      <c r="BG1784" s="370"/>
      <c r="BH1784" s="370"/>
      <c r="BI1784" s="370"/>
      <c r="BJ1784" s="370"/>
      <c r="BK1784" s="370"/>
      <c r="BL1784" s="370"/>
      <c r="BM1784" s="370"/>
      <c r="BN1784" s="370"/>
      <c r="BO1784" s="370"/>
      <c r="BP1784" s="370"/>
      <c r="BQ1784" s="370"/>
      <c r="BR1784" s="370"/>
      <c r="BS1784" s="370"/>
      <c r="BT1784" s="370"/>
      <c r="BU1784" s="370"/>
      <c r="BV1784" s="370"/>
      <c r="BW1784" s="370"/>
      <c r="BX1784" s="370"/>
      <c r="BY1784" s="370"/>
      <c r="BZ1784" s="370"/>
      <c r="CA1784" s="370"/>
      <c r="CB1784" s="370"/>
      <c r="CC1784" s="370"/>
      <c r="CD1784" s="370"/>
      <c r="CE1784" s="370"/>
      <c r="CF1784" s="370"/>
      <c r="CG1784" s="370"/>
      <c r="CH1784" s="370"/>
      <c r="CI1784" s="370"/>
      <c r="CJ1784" s="370"/>
      <c r="CK1784" s="370"/>
      <c r="CL1784" s="370"/>
      <c r="CM1784" s="370"/>
      <c r="CN1784" s="370"/>
      <c r="CO1784" s="370"/>
      <c r="CP1784" s="370"/>
      <c r="CQ1784" s="370"/>
      <c r="CR1784" s="370"/>
      <c r="CS1784" s="370"/>
      <c r="CT1784" s="370"/>
      <c r="CU1784" s="370"/>
      <c r="CV1784" s="370"/>
      <c r="CW1784" s="370"/>
      <c r="CX1784" s="370"/>
      <c r="CY1784" s="370"/>
      <c r="CZ1784" s="370"/>
      <c r="DA1784" s="370"/>
      <c r="DB1784" s="370"/>
      <c r="DC1784" s="370"/>
      <c r="DD1784" s="370"/>
      <c r="DE1784" s="370"/>
      <c r="DF1784" s="370"/>
      <c r="DG1784" s="370"/>
      <c r="DH1784" s="370"/>
      <c r="DI1784" s="370"/>
      <c r="DJ1784" s="370"/>
      <c r="DK1784" s="370"/>
      <c r="DL1784" s="370"/>
      <c r="DM1784" s="370"/>
      <c r="DN1784" s="370"/>
      <c r="DO1784" s="370"/>
      <c r="DP1784" s="370"/>
      <c r="DQ1784" s="370"/>
      <c r="DR1784" s="370"/>
      <c r="DS1784" s="370"/>
      <c r="DT1784" s="370"/>
      <c r="DU1784" s="370"/>
      <c r="DV1784" s="370"/>
      <c r="DW1784" s="370"/>
      <c r="DX1784" s="370"/>
      <c r="DY1784" s="370"/>
      <c r="DZ1784" s="370"/>
      <c r="EA1784" s="370"/>
      <c r="EB1784" s="370"/>
      <c r="EC1784" s="370"/>
      <c r="ED1784" s="370"/>
      <c r="EE1784" s="370"/>
      <c r="EF1784" s="370"/>
      <c r="EG1784" s="370"/>
      <c r="EH1784" s="370"/>
      <c r="EI1784" s="370"/>
      <c r="EJ1784" s="370"/>
      <c r="EK1784" s="370"/>
      <c r="EL1784" s="370"/>
      <c r="EM1784" s="370"/>
      <c r="EN1784" s="370"/>
      <c r="EO1784" s="370"/>
      <c r="EP1784" s="370"/>
      <c r="EQ1784" s="370"/>
      <c r="ER1784" s="370"/>
      <c r="ES1784" s="370"/>
      <c r="ET1784" s="370"/>
      <c r="IS1784" s="361">
        <v>100</v>
      </c>
    </row>
    <row r="1785" spans="1:267" s="78" customFormat="1" ht="21.75" customHeight="1">
      <c r="A1785" s="339" t="s">
        <v>57</v>
      </c>
      <c r="B1785" s="793" t="s">
        <v>344</v>
      </c>
      <c r="C1785" s="16" t="s">
        <v>432</v>
      </c>
      <c r="D1785" s="268" t="s">
        <v>434</v>
      </c>
      <c r="E1785" s="274"/>
      <c r="F1785" s="274"/>
      <c r="G1785" s="794" t="s">
        <v>475</v>
      </c>
      <c r="H1785" s="361"/>
      <c r="I1785" s="504">
        <f t="shared" si="163"/>
        <v>0</v>
      </c>
      <c r="J1785" s="274"/>
      <c r="K1785" s="370"/>
      <c r="L1785" s="274"/>
      <c r="M1785" s="274"/>
      <c r="N1785" s="274"/>
      <c r="O1785" s="370"/>
      <c r="P1785" s="370"/>
      <c r="Q1785" s="370"/>
      <c r="R1785" s="370"/>
      <c r="S1785" s="370"/>
      <c r="T1785" s="370"/>
      <c r="U1785" s="370"/>
      <c r="V1785" s="370"/>
      <c r="W1785" s="370"/>
      <c r="X1785" s="370"/>
      <c r="Y1785" s="370"/>
      <c r="Z1785" s="370"/>
      <c r="AA1785" s="370"/>
      <c r="AB1785" s="370"/>
      <c r="AC1785" s="370"/>
      <c r="AD1785" s="370"/>
      <c r="AE1785" s="370"/>
      <c r="AF1785" s="370"/>
      <c r="AG1785" s="370"/>
      <c r="AH1785" s="370"/>
      <c r="AI1785" s="370"/>
      <c r="AJ1785" s="370"/>
      <c r="AK1785" s="370"/>
      <c r="AL1785" s="370"/>
      <c r="AM1785" s="370"/>
      <c r="AN1785" s="370"/>
      <c r="AO1785" s="370"/>
      <c r="AP1785" s="370"/>
      <c r="AQ1785" s="370"/>
      <c r="AR1785" s="370"/>
      <c r="AS1785" s="370"/>
      <c r="AT1785" s="370"/>
      <c r="AU1785" s="370"/>
      <c r="AV1785" s="370"/>
      <c r="AW1785" s="370"/>
      <c r="AX1785" s="370"/>
      <c r="AY1785" s="370"/>
      <c r="AZ1785" s="370"/>
      <c r="BA1785" s="370"/>
      <c r="BB1785" s="370"/>
      <c r="BC1785" s="370"/>
      <c r="BD1785" s="370"/>
      <c r="BE1785" s="370"/>
      <c r="BF1785" s="370"/>
      <c r="BG1785" s="370"/>
      <c r="BH1785" s="370"/>
      <c r="BI1785" s="370"/>
      <c r="BJ1785" s="370"/>
      <c r="BK1785" s="370"/>
      <c r="BL1785" s="370"/>
      <c r="BM1785" s="370"/>
      <c r="BN1785" s="370"/>
      <c r="BO1785" s="370"/>
      <c r="BP1785" s="370"/>
      <c r="BQ1785" s="370"/>
      <c r="BR1785" s="370"/>
      <c r="BS1785" s="370"/>
      <c r="BT1785" s="370"/>
      <c r="BU1785" s="370"/>
      <c r="BV1785" s="370"/>
      <c r="BW1785" s="370"/>
      <c r="BX1785" s="370"/>
      <c r="BY1785" s="370"/>
      <c r="BZ1785" s="370"/>
      <c r="CA1785" s="370"/>
      <c r="CB1785" s="370"/>
      <c r="CC1785" s="370"/>
      <c r="CD1785" s="370"/>
      <c r="CE1785" s="370"/>
      <c r="CF1785" s="370"/>
      <c r="CG1785" s="370"/>
      <c r="CH1785" s="370"/>
      <c r="CI1785" s="370"/>
      <c r="CJ1785" s="370"/>
      <c r="CK1785" s="370"/>
      <c r="CL1785" s="370"/>
      <c r="CM1785" s="370"/>
      <c r="CN1785" s="370"/>
      <c r="CO1785" s="370"/>
      <c r="CP1785" s="370"/>
      <c r="CQ1785" s="370"/>
      <c r="CR1785" s="370"/>
      <c r="CS1785" s="370"/>
      <c r="CT1785" s="370"/>
      <c r="CU1785" s="370"/>
      <c r="CV1785" s="370"/>
      <c r="CW1785" s="370"/>
      <c r="CX1785" s="370"/>
      <c r="CY1785" s="370"/>
      <c r="CZ1785" s="370"/>
      <c r="DA1785" s="370"/>
      <c r="DB1785" s="370"/>
      <c r="DC1785" s="370"/>
      <c r="DD1785" s="370"/>
      <c r="DE1785" s="370"/>
      <c r="DF1785" s="370"/>
      <c r="DG1785" s="370"/>
      <c r="DH1785" s="370"/>
      <c r="DI1785" s="370"/>
      <c r="DJ1785" s="370"/>
      <c r="DK1785" s="370"/>
      <c r="DL1785" s="370"/>
      <c r="DM1785" s="370"/>
      <c r="DN1785" s="370"/>
      <c r="DO1785" s="370"/>
      <c r="DP1785" s="370"/>
      <c r="DQ1785" s="370"/>
      <c r="DR1785" s="370"/>
      <c r="DS1785" s="370"/>
      <c r="DT1785" s="370"/>
      <c r="DU1785" s="370"/>
      <c r="DV1785" s="370"/>
      <c r="DW1785" s="370"/>
      <c r="DX1785" s="370"/>
      <c r="DY1785" s="370"/>
      <c r="DZ1785" s="370"/>
      <c r="EA1785" s="370"/>
      <c r="EB1785" s="370"/>
      <c r="EC1785" s="370"/>
      <c r="ED1785" s="370"/>
      <c r="EE1785" s="370"/>
      <c r="EF1785" s="370"/>
      <c r="EG1785" s="370"/>
      <c r="EH1785" s="370"/>
      <c r="EI1785" s="370"/>
      <c r="EJ1785" s="370"/>
      <c r="EK1785" s="370"/>
      <c r="EL1785" s="370"/>
      <c r="EM1785" s="370"/>
      <c r="EN1785" s="370"/>
      <c r="EO1785" s="370"/>
      <c r="EP1785" s="370"/>
      <c r="EQ1785" s="370"/>
      <c r="ER1785" s="370"/>
      <c r="ES1785" s="370"/>
      <c r="ET1785" s="370"/>
      <c r="IS1785" s="361"/>
    </row>
    <row r="1786" spans="1:267" s="78" customFormat="1" ht="21.75" customHeight="1">
      <c r="A1786" s="339" t="s">
        <v>57</v>
      </c>
      <c r="B1786" s="793" t="s">
        <v>353</v>
      </c>
      <c r="C1786" s="16" t="s">
        <v>433</v>
      </c>
      <c r="D1786" s="268" t="s">
        <v>434</v>
      </c>
      <c r="E1786" s="274"/>
      <c r="F1786" s="274"/>
      <c r="G1786" s="794" t="s">
        <v>475</v>
      </c>
      <c r="H1786" s="361"/>
      <c r="I1786" s="504">
        <f t="shared" si="163"/>
        <v>0</v>
      </c>
      <c r="J1786" s="274"/>
      <c r="K1786" s="370"/>
      <c r="L1786" s="274"/>
      <c r="M1786" s="274"/>
      <c r="N1786" s="274"/>
      <c r="O1786" s="370"/>
      <c r="P1786" s="370"/>
      <c r="Q1786" s="370"/>
      <c r="R1786" s="370"/>
      <c r="S1786" s="370"/>
      <c r="T1786" s="370"/>
      <c r="U1786" s="370"/>
      <c r="V1786" s="370"/>
      <c r="W1786" s="370"/>
      <c r="X1786" s="370"/>
      <c r="Y1786" s="370"/>
      <c r="Z1786" s="370"/>
      <c r="AA1786" s="370"/>
      <c r="AB1786" s="370"/>
      <c r="AC1786" s="370"/>
      <c r="AD1786" s="370"/>
      <c r="AE1786" s="370"/>
      <c r="AF1786" s="370"/>
      <c r="AG1786" s="370"/>
      <c r="AH1786" s="370"/>
      <c r="AI1786" s="370"/>
      <c r="AJ1786" s="370"/>
      <c r="AK1786" s="370"/>
      <c r="AL1786" s="370"/>
      <c r="AM1786" s="370"/>
      <c r="AN1786" s="370"/>
      <c r="AO1786" s="370"/>
      <c r="AP1786" s="370"/>
      <c r="AQ1786" s="370"/>
      <c r="AR1786" s="370"/>
      <c r="AS1786" s="370"/>
      <c r="AT1786" s="370"/>
      <c r="AU1786" s="370"/>
      <c r="AV1786" s="370"/>
      <c r="AW1786" s="370"/>
      <c r="AX1786" s="370"/>
      <c r="AY1786" s="370"/>
      <c r="AZ1786" s="370"/>
      <c r="BA1786" s="370"/>
      <c r="BB1786" s="370"/>
      <c r="BC1786" s="370"/>
      <c r="BD1786" s="370"/>
      <c r="BE1786" s="370"/>
      <c r="BF1786" s="370"/>
      <c r="BG1786" s="370"/>
      <c r="BH1786" s="370"/>
      <c r="BI1786" s="370"/>
      <c r="BJ1786" s="370"/>
      <c r="BK1786" s="370"/>
      <c r="BL1786" s="370"/>
      <c r="BM1786" s="370"/>
      <c r="BN1786" s="370"/>
      <c r="BO1786" s="370"/>
      <c r="BP1786" s="370"/>
      <c r="BQ1786" s="370"/>
      <c r="BR1786" s="370"/>
      <c r="BS1786" s="370"/>
      <c r="BT1786" s="370"/>
      <c r="BU1786" s="370"/>
      <c r="BV1786" s="370"/>
      <c r="BW1786" s="370"/>
      <c r="BX1786" s="370"/>
      <c r="BY1786" s="370"/>
      <c r="BZ1786" s="370"/>
      <c r="CA1786" s="370"/>
      <c r="CB1786" s="370"/>
      <c r="CC1786" s="370"/>
      <c r="CD1786" s="370"/>
      <c r="CE1786" s="370"/>
      <c r="CF1786" s="370"/>
      <c r="CG1786" s="370"/>
      <c r="CH1786" s="370"/>
      <c r="CI1786" s="370"/>
      <c r="CJ1786" s="370"/>
      <c r="CK1786" s="370"/>
      <c r="CL1786" s="370"/>
      <c r="CM1786" s="370"/>
      <c r="CN1786" s="370"/>
      <c r="CO1786" s="370"/>
      <c r="CP1786" s="370"/>
      <c r="CQ1786" s="370"/>
      <c r="CR1786" s="370"/>
      <c r="CS1786" s="370"/>
      <c r="CT1786" s="370"/>
      <c r="CU1786" s="370"/>
      <c r="CV1786" s="370"/>
      <c r="CW1786" s="370"/>
      <c r="CX1786" s="370"/>
      <c r="CY1786" s="370"/>
      <c r="CZ1786" s="370"/>
      <c r="DA1786" s="370"/>
      <c r="DB1786" s="370"/>
      <c r="DC1786" s="370"/>
      <c r="DD1786" s="370"/>
      <c r="DE1786" s="370"/>
      <c r="DF1786" s="370"/>
      <c r="DG1786" s="370"/>
      <c r="DH1786" s="370"/>
      <c r="DI1786" s="370"/>
      <c r="DJ1786" s="370"/>
      <c r="DK1786" s="370"/>
      <c r="DL1786" s="370"/>
      <c r="DM1786" s="370"/>
      <c r="DN1786" s="370"/>
      <c r="DO1786" s="370"/>
      <c r="DP1786" s="370"/>
      <c r="DQ1786" s="370"/>
      <c r="DR1786" s="370"/>
      <c r="DS1786" s="370"/>
      <c r="DT1786" s="370"/>
      <c r="DU1786" s="370"/>
      <c r="DV1786" s="370"/>
      <c r="DW1786" s="370"/>
      <c r="DX1786" s="370"/>
      <c r="DY1786" s="370"/>
      <c r="DZ1786" s="370"/>
      <c r="EA1786" s="370"/>
      <c r="EB1786" s="370"/>
      <c r="EC1786" s="370"/>
      <c r="ED1786" s="370"/>
      <c r="EE1786" s="370"/>
      <c r="EF1786" s="370"/>
      <c r="EG1786" s="370"/>
      <c r="EH1786" s="370"/>
      <c r="EI1786" s="370"/>
      <c r="EJ1786" s="370"/>
      <c r="EK1786" s="370"/>
      <c r="EL1786" s="370"/>
      <c r="EM1786" s="370"/>
      <c r="EN1786" s="370"/>
      <c r="EO1786" s="370"/>
      <c r="EP1786" s="370"/>
      <c r="EQ1786" s="370"/>
      <c r="ER1786" s="370"/>
      <c r="ES1786" s="370"/>
      <c r="ET1786" s="370"/>
      <c r="IS1786" s="361"/>
    </row>
    <row r="1787" spans="1:267" s="78" customFormat="1" ht="21.75" customHeight="1">
      <c r="A1787" s="339" t="s">
        <v>57</v>
      </c>
      <c r="B1787" s="793" t="s">
        <v>393</v>
      </c>
      <c r="C1787" s="16" t="s">
        <v>425</v>
      </c>
      <c r="D1787" s="268" t="s">
        <v>434</v>
      </c>
      <c r="E1787" s="274"/>
      <c r="F1787" s="274"/>
      <c r="G1787" s="794" t="s">
        <v>475</v>
      </c>
      <c r="H1787" s="361">
        <v>200</v>
      </c>
      <c r="I1787" s="504">
        <f t="shared" si="163"/>
        <v>200</v>
      </c>
      <c r="J1787" s="274"/>
      <c r="K1787" s="370"/>
      <c r="L1787" s="274"/>
      <c r="M1787" s="274"/>
      <c r="N1787" s="274"/>
      <c r="O1787" s="370"/>
      <c r="P1787" s="370"/>
      <c r="Q1787" s="370"/>
      <c r="R1787" s="370"/>
      <c r="S1787" s="370"/>
      <c r="T1787" s="370"/>
      <c r="U1787" s="370"/>
      <c r="V1787" s="370"/>
      <c r="W1787" s="370"/>
      <c r="X1787" s="370"/>
      <c r="Y1787" s="370"/>
      <c r="Z1787" s="370"/>
      <c r="AA1787" s="370"/>
      <c r="AB1787" s="370"/>
      <c r="AC1787" s="370"/>
      <c r="AD1787" s="370"/>
      <c r="AE1787" s="370"/>
      <c r="AF1787" s="370"/>
      <c r="AG1787" s="370"/>
      <c r="AH1787" s="370"/>
      <c r="AI1787" s="370"/>
      <c r="AJ1787" s="370"/>
      <c r="AK1787" s="370"/>
      <c r="AL1787" s="370"/>
      <c r="AM1787" s="370"/>
      <c r="AN1787" s="370"/>
      <c r="AO1787" s="370"/>
      <c r="AP1787" s="370"/>
      <c r="AQ1787" s="370"/>
      <c r="AR1787" s="370"/>
      <c r="AS1787" s="370"/>
      <c r="AT1787" s="370"/>
      <c r="AU1787" s="370"/>
      <c r="AV1787" s="370"/>
      <c r="AW1787" s="370"/>
      <c r="AX1787" s="370"/>
      <c r="AY1787" s="370"/>
      <c r="AZ1787" s="370"/>
      <c r="BA1787" s="370"/>
      <c r="BB1787" s="370"/>
      <c r="BC1787" s="370"/>
      <c r="BD1787" s="370"/>
      <c r="BE1787" s="370"/>
      <c r="BF1787" s="370"/>
      <c r="BG1787" s="370"/>
      <c r="BH1787" s="370"/>
      <c r="BI1787" s="370"/>
      <c r="BJ1787" s="370"/>
      <c r="BK1787" s="370"/>
      <c r="BL1787" s="370"/>
      <c r="BM1787" s="370"/>
      <c r="BN1787" s="370"/>
      <c r="BO1787" s="370"/>
      <c r="BP1787" s="370"/>
      <c r="BQ1787" s="370"/>
      <c r="BR1787" s="370"/>
      <c r="BS1787" s="370"/>
      <c r="BT1787" s="370"/>
      <c r="BU1787" s="370"/>
      <c r="BV1787" s="370"/>
      <c r="BW1787" s="370"/>
      <c r="BX1787" s="370"/>
      <c r="BY1787" s="370"/>
      <c r="BZ1787" s="370"/>
      <c r="CA1787" s="370"/>
      <c r="CB1787" s="370"/>
      <c r="CC1787" s="370"/>
      <c r="CD1787" s="370"/>
      <c r="CE1787" s="370"/>
      <c r="CF1787" s="370"/>
      <c r="CG1787" s="370"/>
      <c r="CH1787" s="370"/>
      <c r="CI1787" s="370"/>
      <c r="CJ1787" s="370"/>
      <c r="CK1787" s="370"/>
      <c r="CL1787" s="370"/>
      <c r="CM1787" s="370"/>
      <c r="CN1787" s="370"/>
      <c r="CO1787" s="370"/>
      <c r="CP1787" s="370"/>
      <c r="CQ1787" s="370"/>
      <c r="CR1787" s="370"/>
      <c r="CS1787" s="370"/>
      <c r="CT1787" s="370"/>
      <c r="CU1787" s="370"/>
      <c r="CV1787" s="370"/>
      <c r="CW1787" s="370"/>
      <c r="CX1787" s="370"/>
      <c r="CY1787" s="370"/>
      <c r="CZ1787" s="370"/>
      <c r="DA1787" s="370"/>
      <c r="DB1787" s="370"/>
      <c r="DC1787" s="370"/>
      <c r="DD1787" s="370"/>
      <c r="DE1787" s="370"/>
      <c r="DF1787" s="370"/>
      <c r="DG1787" s="370"/>
      <c r="DH1787" s="370"/>
      <c r="DI1787" s="370"/>
      <c r="DJ1787" s="370"/>
      <c r="DK1787" s="370"/>
      <c r="DL1787" s="370"/>
      <c r="DM1787" s="370"/>
      <c r="DN1787" s="370"/>
      <c r="DO1787" s="370"/>
      <c r="DP1787" s="370"/>
      <c r="DQ1787" s="370"/>
      <c r="DR1787" s="370"/>
      <c r="DS1787" s="370"/>
      <c r="DT1787" s="370"/>
      <c r="DU1787" s="370"/>
      <c r="DV1787" s="370"/>
      <c r="DW1787" s="370"/>
      <c r="DX1787" s="370"/>
      <c r="DY1787" s="370"/>
      <c r="DZ1787" s="370"/>
      <c r="EA1787" s="370"/>
      <c r="EB1787" s="370"/>
      <c r="EC1787" s="370"/>
      <c r="ED1787" s="370"/>
      <c r="EE1787" s="370"/>
      <c r="EF1787" s="370"/>
      <c r="EG1787" s="370"/>
      <c r="EH1787" s="370"/>
      <c r="EI1787" s="370"/>
      <c r="EJ1787" s="370"/>
      <c r="EK1787" s="370"/>
      <c r="EL1787" s="370"/>
      <c r="EM1787" s="370"/>
      <c r="EN1787" s="370"/>
      <c r="EO1787" s="370"/>
      <c r="EP1787" s="370"/>
      <c r="EQ1787" s="370"/>
      <c r="ER1787" s="370"/>
      <c r="ES1787" s="370"/>
      <c r="ET1787" s="370"/>
      <c r="IS1787" s="361">
        <v>200</v>
      </c>
    </row>
    <row r="1788" spans="1:267" s="78" customFormat="1" ht="21.75" customHeight="1">
      <c r="A1788" s="339" t="s">
        <v>57</v>
      </c>
      <c r="B1788" s="793" t="s">
        <v>345</v>
      </c>
      <c r="C1788" s="16" t="s">
        <v>426</v>
      </c>
      <c r="D1788" s="268" t="s">
        <v>434</v>
      </c>
      <c r="E1788" s="274"/>
      <c r="F1788" s="274"/>
      <c r="G1788" s="794" t="s">
        <v>475</v>
      </c>
      <c r="H1788" s="361">
        <v>100</v>
      </c>
      <c r="I1788" s="504">
        <f t="shared" si="163"/>
        <v>100</v>
      </c>
      <c r="J1788" s="274"/>
      <c r="K1788" s="370"/>
      <c r="L1788" s="274"/>
      <c r="M1788" s="274"/>
      <c r="N1788" s="274"/>
      <c r="O1788" s="370"/>
      <c r="P1788" s="370"/>
      <c r="Q1788" s="370"/>
      <c r="R1788" s="370"/>
      <c r="S1788" s="370"/>
      <c r="T1788" s="370"/>
      <c r="U1788" s="370"/>
      <c r="V1788" s="370"/>
      <c r="W1788" s="370"/>
      <c r="X1788" s="370"/>
      <c r="Y1788" s="370"/>
      <c r="Z1788" s="370"/>
      <c r="AA1788" s="370"/>
      <c r="AB1788" s="370"/>
      <c r="AC1788" s="370"/>
      <c r="AD1788" s="370"/>
      <c r="AE1788" s="370"/>
      <c r="AF1788" s="370"/>
      <c r="AG1788" s="370"/>
      <c r="AH1788" s="370"/>
      <c r="AI1788" s="370"/>
      <c r="AJ1788" s="370"/>
      <c r="AK1788" s="370"/>
      <c r="AL1788" s="370"/>
      <c r="AM1788" s="370"/>
      <c r="AN1788" s="370"/>
      <c r="AO1788" s="370"/>
      <c r="AP1788" s="370"/>
      <c r="AQ1788" s="370"/>
      <c r="AR1788" s="370"/>
      <c r="AS1788" s="370"/>
      <c r="AT1788" s="370"/>
      <c r="AU1788" s="370"/>
      <c r="AV1788" s="370"/>
      <c r="AW1788" s="370"/>
      <c r="AX1788" s="370"/>
      <c r="AY1788" s="370"/>
      <c r="AZ1788" s="370"/>
      <c r="BA1788" s="370"/>
      <c r="BB1788" s="370"/>
      <c r="BC1788" s="370"/>
      <c r="BD1788" s="370"/>
      <c r="BE1788" s="370"/>
      <c r="BF1788" s="370"/>
      <c r="BG1788" s="370"/>
      <c r="BH1788" s="370"/>
      <c r="BI1788" s="370"/>
      <c r="BJ1788" s="370"/>
      <c r="BK1788" s="370"/>
      <c r="BL1788" s="370"/>
      <c r="BM1788" s="370"/>
      <c r="BN1788" s="370"/>
      <c r="BO1788" s="370"/>
      <c r="BP1788" s="370"/>
      <c r="BQ1788" s="370"/>
      <c r="BR1788" s="370"/>
      <c r="BS1788" s="370"/>
      <c r="BT1788" s="370"/>
      <c r="BU1788" s="370"/>
      <c r="BV1788" s="370"/>
      <c r="BW1788" s="370"/>
      <c r="BX1788" s="370"/>
      <c r="BY1788" s="370"/>
      <c r="BZ1788" s="370"/>
      <c r="CA1788" s="370"/>
      <c r="CB1788" s="370"/>
      <c r="CC1788" s="370"/>
      <c r="CD1788" s="370"/>
      <c r="CE1788" s="370"/>
      <c r="CF1788" s="370"/>
      <c r="CG1788" s="370"/>
      <c r="CH1788" s="370"/>
      <c r="CI1788" s="370"/>
      <c r="CJ1788" s="370"/>
      <c r="CK1788" s="370"/>
      <c r="CL1788" s="370"/>
      <c r="CM1788" s="370"/>
      <c r="CN1788" s="370"/>
      <c r="CO1788" s="370"/>
      <c r="CP1788" s="370"/>
      <c r="CQ1788" s="370"/>
      <c r="CR1788" s="370"/>
      <c r="CS1788" s="370"/>
      <c r="CT1788" s="370"/>
      <c r="CU1788" s="370"/>
      <c r="CV1788" s="370"/>
      <c r="CW1788" s="370"/>
      <c r="CX1788" s="370"/>
      <c r="CY1788" s="370"/>
      <c r="CZ1788" s="370"/>
      <c r="DA1788" s="370"/>
      <c r="DB1788" s="370"/>
      <c r="DC1788" s="370"/>
      <c r="DD1788" s="370"/>
      <c r="DE1788" s="370"/>
      <c r="DF1788" s="370"/>
      <c r="DG1788" s="370"/>
      <c r="DH1788" s="370"/>
      <c r="DI1788" s="370"/>
      <c r="DJ1788" s="370"/>
      <c r="DK1788" s="370"/>
      <c r="DL1788" s="370"/>
      <c r="DM1788" s="370"/>
      <c r="DN1788" s="370"/>
      <c r="DO1788" s="370"/>
      <c r="DP1788" s="370"/>
      <c r="DQ1788" s="370"/>
      <c r="DR1788" s="370"/>
      <c r="DS1788" s="370"/>
      <c r="DT1788" s="370"/>
      <c r="DU1788" s="370"/>
      <c r="DV1788" s="370"/>
      <c r="DW1788" s="370"/>
      <c r="DX1788" s="370"/>
      <c r="DY1788" s="370"/>
      <c r="DZ1788" s="370"/>
      <c r="EA1788" s="370"/>
      <c r="EB1788" s="370"/>
      <c r="EC1788" s="370"/>
      <c r="ED1788" s="370"/>
      <c r="EE1788" s="370"/>
      <c r="EF1788" s="370"/>
      <c r="EG1788" s="370"/>
      <c r="EH1788" s="370"/>
      <c r="EI1788" s="370"/>
      <c r="EJ1788" s="370"/>
      <c r="EK1788" s="370"/>
      <c r="EL1788" s="370"/>
      <c r="EM1788" s="370"/>
      <c r="EN1788" s="370"/>
      <c r="EO1788" s="370"/>
      <c r="EP1788" s="370"/>
      <c r="EQ1788" s="370"/>
      <c r="ER1788" s="370"/>
      <c r="ES1788" s="370"/>
      <c r="ET1788" s="370"/>
      <c r="IS1788" s="361">
        <v>100</v>
      </c>
    </row>
    <row r="1789" spans="1:267" s="78" customFormat="1" ht="21.75" customHeight="1">
      <c r="A1789" s="339" t="s">
        <v>57</v>
      </c>
      <c r="B1789" s="793" t="s">
        <v>356</v>
      </c>
      <c r="C1789" s="16" t="s">
        <v>427</v>
      </c>
      <c r="D1789" s="268" t="s">
        <v>434</v>
      </c>
      <c r="E1789" s="274"/>
      <c r="F1789" s="274"/>
      <c r="G1789" s="794" t="s">
        <v>475</v>
      </c>
      <c r="H1789" s="361">
        <v>100</v>
      </c>
      <c r="I1789" s="504">
        <f t="shared" si="163"/>
        <v>100</v>
      </c>
      <c r="J1789" s="274"/>
      <c r="K1789" s="370"/>
      <c r="L1789" s="274"/>
      <c r="M1789" s="274"/>
      <c r="N1789" s="274"/>
      <c r="O1789" s="370"/>
      <c r="P1789" s="370"/>
      <c r="Q1789" s="370"/>
      <c r="R1789" s="370"/>
      <c r="S1789" s="370"/>
      <c r="T1789" s="370"/>
      <c r="U1789" s="370"/>
      <c r="V1789" s="370"/>
      <c r="W1789" s="370"/>
      <c r="X1789" s="370"/>
      <c r="Y1789" s="370"/>
      <c r="Z1789" s="370"/>
      <c r="AA1789" s="370"/>
      <c r="AB1789" s="370"/>
      <c r="AC1789" s="370"/>
      <c r="AD1789" s="370"/>
      <c r="AE1789" s="370"/>
      <c r="AF1789" s="370"/>
      <c r="AG1789" s="370"/>
      <c r="AH1789" s="370"/>
      <c r="AI1789" s="370"/>
      <c r="AJ1789" s="370"/>
      <c r="AK1789" s="370"/>
      <c r="AL1789" s="370"/>
      <c r="AM1789" s="370"/>
      <c r="AN1789" s="370"/>
      <c r="AO1789" s="370"/>
      <c r="AP1789" s="370"/>
      <c r="AQ1789" s="370"/>
      <c r="AR1789" s="370"/>
      <c r="AS1789" s="370"/>
      <c r="AT1789" s="370"/>
      <c r="AU1789" s="370"/>
      <c r="AV1789" s="370"/>
      <c r="AW1789" s="370"/>
      <c r="AX1789" s="370"/>
      <c r="AY1789" s="370"/>
      <c r="AZ1789" s="370"/>
      <c r="BA1789" s="370"/>
      <c r="BB1789" s="370"/>
      <c r="BC1789" s="370"/>
      <c r="BD1789" s="370"/>
      <c r="BE1789" s="370"/>
      <c r="BF1789" s="370"/>
      <c r="BG1789" s="370"/>
      <c r="BH1789" s="370"/>
      <c r="BI1789" s="370"/>
      <c r="BJ1789" s="370"/>
      <c r="BK1789" s="370"/>
      <c r="BL1789" s="370"/>
      <c r="BM1789" s="370"/>
      <c r="BN1789" s="370"/>
      <c r="BO1789" s="370"/>
      <c r="BP1789" s="370"/>
      <c r="BQ1789" s="370"/>
      <c r="BR1789" s="370"/>
      <c r="BS1789" s="370"/>
      <c r="BT1789" s="370"/>
      <c r="BU1789" s="370"/>
      <c r="BV1789" s="370"/>
      <c r="BW1789" s="370"/>
      <c r="BX1789" s="370"/>
      <c r="BY1789" s="370"/>
      <c r="BZ1789" s="370"/>
      <c r="CA1789" s="370"/>
      <c r="CB1789" s="370"/>
      <c r="CC1789" s="370"/>
      <c r="CD1789" s="370"/>
      <c r="CE1789" s="370"/>
      <c r="CF1789" s="370"/>
      <c r="CG1789" s="370"/>
      <c r="CH1789" s="370"/>
      <c r="CI1789" s="370"/>
      <c r="CJ1789" s="370"/>
      <c r="CK1789" s="370"/>
      <c r="CL1789" s="370"/>
      <c r="CM1789" s="370"/>
      <c r="CN1789" s="370"/>
      <c r="CO1789" s="370"/>
      <c r="CP1789" s="370"/>
      <c r="CQ1789" s="370"/>
      <c r="CR1789" s="370"/>
      <c r="CS1789" s="370"/>
      <c r="CT1789" s="370"/>
      <c r="CU1789" s="370"/>
      <c r="CV1789" s="370"/>
      <c r="CW1789" s="370"/>
      <c r="CX1789" s="370"/>
      <c r="CY1789" s="370"/>
      <c r="CZ1789" s="370"/>
      <c r="DA1789" s="370"/>
      <c r="DB1789" s="370"/>
      <c r="DC1789" s="370"/>
      <c r="DD1789" s="370"/>
      <c r="DE1789" s="370"/>
      <c r="DF1789" s="370"/>
      <c r="DG1789" s="370"/>
      <c r="DH1789" s="370"/>
      <c r="DI1789" s="370"/>
      <c r="DJ1789" s="370"/>
      <c r="DK1789" s="370"/>
      <c r="DL1789" s="370"/>
      <c r="DM1789" s="370"/>
      <c r="DN1789" s="370"/>
      <c r="DO1789" s="370"/>
      <c r="DP1789" s="370"/>
      <c r="DQ1789" s="370"/>
      <c r="DR1789" s="370"/>
      <c r="DS1789" s="370"/>
      <c r="DT1789" s="370"/>
      <c r="DU1789" s="370"/>
      <c r="DV1789" s="370"/>
      <c r="DW1789" s="370"/>
      <c r="DX1789" s="370"/>
      <c r="DY1789" s="370"/>
      <c r="DZ1789" s="370"/>
      <c r="EA1789" s="370"/>
      <c r="EB1789" s="370"/>
      <c r="EC1789" s="370"/>
      <c r="ED1789" s="370"/>
      <c r="EE1789" s="370"/>
      <c r="EF1789" s="370"/>
      <c r="EG1789" s="370"/>
      <c r="EH1789" s="370"/>
      <c r="EI1789" s="370"/>
      <c r="EJ1789" s="370"/>
      <c r="EK1789" s="370"/>
      <c r="EL1789" s="370"/>
      <c r="EM1789" s="370"/>
      <c r="EN1789" s="370"/>
      <c r="EO1789" s="370"/>
      <c r="EP1789" s="370"/>
      <c r="EQ1789" s="370"/>
      <c r="ER1789" s="370"/>
      <c r="ES1789" s="370"/>
      <c r="ET1789" s="370"/>
      <c r="IS1789" s="361">
        <v>100</v>
      </c>
    </row>
    <row r="1790" spans="1:267" s="78" customFormat="1" ht="21.75" customHeight="1">
      <c r="A1790" s="339" t="s">
        <v>57</v>
      </c>
      <c r="B1790" s="793" t="s">
        <v>382</v>
      </c>
      <c r="C1790" s="16" t="s">
        <v>428</v>
      </c>
      <c r="D1790" s="268" t="s">
        <v>434</v>
      </c>
      <c r="E1790" s="274"/>
      <c r="F1790" s="274"/>
      <c r="G1790" s="794" t="s">
        <v>475</v>
      </c>
      <c r="H1790" s="361">
        <v>100</v>
      </c>
      <c r="I1790" s="504">
        <f t="shared" si="163"/>
        <v>100</v>
      </c>
      <c r="J1790" s="274"/>
      <c r="K1790" s="370"/>
      <c r="L1790" s="274"/>
      <c r="M1790" s="274"/>
      <c r="N1790" s="274"/>
      <c r="O1790" s="370"/>
      <c r="P1790" s="370"/>
      <c r="Q1790" s="370"/>
      <c r="R1790" s="370"/>
      <c r="S1790" s="370"/>
      <c r="T1790" s="370"/>
      <c r="U1790" s="370"/>
      <c r="V1790" s="370"/>
      <c r="W1790" s="370"/>
      <c r="X1790" s="370"/>
      <c r="Y1790" s="370"/>
      <c r="Z1790" s="370"/>
      <c r="AA1790" s="370"/>
      <c r="AB1790" s="370"/>
      <c r="AC1790" s="370"/>
      <c r="AD1790" s="370"/>
      <c r="AE1790" s="370"/>
      <c r="AF1790" s="370"/>
      <c r="AG1790" s="370"/>
      <c r="AH1790" s="370"/>
      <c r="AI1790" s="370"/>
      <c r="AJ1790" s="370"/>
      <c r="AK1790" s="370"/>
      <c r="AL1790" s="370"/>
      <c r="AM1790" s="370"/>
      <c r="AN1790" s="370"/>
      <c r="AO1790" s="370"/>
      <c r="AP1790" s="370"/>
      <c r="AQ1790" s="370"/>
      <c r="AR1790" s="370"/>
      <c r="AS1790" s="370"/>
      <c r="AT1790" s="370"/>
      <c r="AU1790" s="370"/>
      <c r="AV1790" s="370"/>
      <c r="AW1790" s="370"/>
      <c r="AX1790" s="370"/>
      <c r="AY1790" s="370"/>
      <c r="AZ1790" s="370"/>
      <c r="BA1790" s="370"/>
      <c r="BB1790" s="370"/>
      <c r="BC1790" s="370"/>
      <c r="BD1790" s="370"/>
      <c r="BE1790" s="370"/>
      <c r="BF1790" s="370"/>
      <c r="BG1790" s="370"/>
      <c r="BH1790" s="370"/>
      <c r="BI1790" s="370"/>
      <c r="BJ1790" s="370"/>
      <c r="BK1790" s="370"/>
      <c r="BL1790" s="370"/>
      <c r="BM1790" s="370"/>
      <c r="BN1790" s="370"/>
      <c r="BO1790" s="370"/>
      <c r="BP1790" s="370"/>
      <c r="BQ1790" s="370"/>
      <c r="BR1790" s="370"/>
      <c r="BS1790" s="370"/>
      <c r="BT1790" s="370"/>
      <c r="BU1790" s="370"/>
      <c r="BV1790" s="370"/>
      <c r="BW1790" s="370"/>
      <c r="BX1790" s="370"/>
      <c r="BY1790" s="370"/>
      <c r="BZ1790" s="370"/>
      <c r="CA1790" s="370"/>
      <c r="CB1790" s="370"/>
      <c r="CC1790" s="370"/>
      <c r="CD1790" s="370"/>
      <c r="CE1790" s="370"/>
      <c r="CF1790" s="370"/>
      <c r="CG1790" s="370"/>
      <c r="CH1790" s="370"/>
      <c r="CI1790" s="370"/>
      <c r="CJ1790" s="370"/>
      <c r="CK1790" s="370"/>
      <c r="CL1790" s="370"/>
      <c r="CM1790" s="370"/>
      <c r="CN1790" s="370"/>
      <c r="CO1790" s="370"/>
      <c r="CP1790" s="370"/>
      <c r="CQ1790" s="370"/>
      <c r="CR1790" s="370"/>
      <c r="CS1790" s="370"/>
      <c r="CT1790" s="370"/>
      <c r="CU1790" s="370"/>
      <c r="CV1790" s="370"/>
      <c r="CW1790" s="370"/>
      <c r="CX1790" s="370"/>
      <c r="CY1790" s="370"/>
      <c r="CZ1790" s="370"/>
      <c r="DA1790" s="370"/>
      <c r="DB1790" s="370"/>
      <c r="DC1790" s="370"/>
      <c r="DD1790" s="370"/>
      <c r="DE1790" s="370"/>
      <c r="DF1790" s="370"/>
      <c r="DG1790" s="370"/>
      <c r="DH1790" s="370"/>
      <c r="DI1790" s="370"/>
      <c r="DJ1790" s="370"/>
      <c r="DK1790" s="370"/>
      <c r="DL1790" s="370"/>
      <c r="DM1790" s="370"/>
      <c r="DN1790" s="370"/>
      <c r="DO1790" s="370"/>
      <c r="DP1790" s="370"/>
      <c r="DQ1790" s="370"/>
      <c r="DR1790" s="370"/>
      <c r="DS1790" s="370"/>
      <c r="DT1790" s="370"/>
      <c r="DU1790" s="370"/>
      <c r="DV1790" s="370"/>
      <c r="DW1790" s="370"/>
      <c r="DX1790" s="370"/>
      <c r="DY1790" s="370"/>
      <c r="DZ1790" s="370"/>
      <c r="EA1790" s="370"/>
      <c r="EB1790" s="370"/>
      <c r="EC1790" s="370"/>
      <c r="ED1790" s="370"/>
      <c r="EE1790" s="370"/>
      <c r="EF1790" s="370"/>
      <c r="EG1790" s="370"/>
      <c r="EH1790" s="370"/>
      <c r="EI1790" s="370"/>
      <c r="EJ1790" s="370"/>
      <c r="EK1790" s="370"/>
      <c r="EL1790" s="370"/>
      <c r="EM1790" s="370"/>
      <c r="EN1790" s="370"/>
      <c r="EO1790" s="370"/>
      <c r="EP1790" s="370"/>
      <c r="EQ1790" s="370"/>
      <c r="ER1790" s="370"/>
      <c r="ES1790" s="370"/>
      <c r="ET1790" s="370"/>
      <c r="IS1790" s="361">
        <v>100</v>
      </c>
    </row>
    <row r="1791" spans="1:267" s="78" customFormat="1" ht="21.75" customHeight="1" thickBot="1">
      <c r="A1791" s="339" t="s">
        <v>57</v>
      </c>
      <c r="B1791" s="274"/>
      <c r="C1791" s="274"/>
      <c r="D1791" s="268" t="s">
        <v>434</v>
      </c>
      <c r="E1791" s="274"/>
      <c r="F1791" s="274"/>
      <c r="G1791" s="370"/>
      <c r="H1791" s="772">
        <f>SUM(H1776:H1790)</f>
        <v>4400</v>
      </c>
      <c r="I1791" s="772">
        <f>SUM(I1776:I1790)</f>
        <v>4400</v>
      </c>
      <c r="J1791" s="274"/>
      <c r="K1791" s="370"/>
      <c r="L1791" s="274"/>
      <c r="M1791" s="274"/>
      <c r="N1791" s="274"/>
      <c r="O1791" s="370"/>
      <c r="P1791" s="370"/>
      <c r="Q1791" s="370"/>
      <c r="R1791" s="370"/>
      <c r="S1791" s="370"/>
      <c r="T1791" s="370"/>
      <c r="U1791" s="370"/>
      <c r="V1791" s="370"/>
      <c r="W1791" s="370"/>
      <c r="X1791" s="370"/>
      <c r="Y1791" s="370"/>
      <c r="Z1791" s="370"/>
      <c r="AA1791" s="370"/>
      <c r="AB1791" s="370"/>
      <c r="AC1791" s="370"/>
      <c r="AD1791" s="370"/>
      <c r="AE1791" s="370"/>
      <c r="AF1791" s="370"/>
      <c r="AG1791" s="370"/>
      <c r="AH1791" s="370"/>
      <c r="AI1791" s="370"/>
      <c r="AJ1791" s="370"/>
      <c r="AK1791" s="370"/>
      <c r="AL1791" s="370"/>
      <c r="AM1791" s="370"/>
      <c r="AN1791" s="370"/>
      <c r="AO1791" s="370"/>
      <c r="AP1791" s="370"/>
      <c r="AQ1791" s="370"/>
      <c r="AR1791" s="370"/>
      <c r="AS1791" s="370"/>
      <c r="AT1791" s="370"/>
      <c r="AU1791" s="370"/>
      <c r="AV1791" s="370"/>
      <c r="AW1791" s="370"/>
      <c r="AX1791" s="370"/>
      <c r="AY1791" s="370"/>
      <c r="AZ1791" s="370"/>
      <c r="BA1791" s="370"/>
      <c r="BB1791" s="370"/>
      <c r="BC1791" s="370"/>
      <c r="BD1791" s="370"/>
      <c r="BE1791" s="370"/>
      <c r="BF1791" s="370"/>
      <c r="BG1791" s="370"/>
      <c r="BH1791" s="370"/>
      <c r="BI1791" s="370"/>
      <c r="BJ1791" s="370"/>
      <c r="BK1791" s="370"/>
      <c r="BL1791" s="370"/>
      <c r="BM1791" s="370"/>
      <c r="BN1791" s="370"/>
      <c r="BO1791" s="370"/>
      <c r="BP1791" s="370"/>
      <c r="BQ1791" s="370"/>
      <c r="BR1791" s="370"/>
      <c r="BS1791" s="370"/>
      <c r="BT1791" s="370"/>
      <c r="BU1791" s="370"/>
      <c r="BV1791" s="370"/>
      <c r="BW1791" s="370"/>
      <c r="BX1791" s="370"/>
      <c r="BY1791" s="370"/>
      <c r="BZ1791" s="370"/>
      <c r="CA1791" s="370"/>
      <c r="CB1791" s="370"/>
      <c r="CC1791" s="370"/>
      <c r="CD1791" s="370"/>
      <c r="CE1791" s="370"/>
      <c r="CF1791" s="370"/>
      <c r="CG1791" s="370"/>
      <c r="CH1791" s="370"/>
      <c r="CI1791" s="370"/>
      <c r="CJ1791" s="370"/>
      <c r="CK1791" s="370"/>
      <c r="CL1791" s="370"/>
      <c r="CM1791" s="370"/>
      <c r="CN1791" s="370"/>
      <c r="CO1791" s="370"/>
      <c r="CP1791" s="370"/>
      <c r="CQ1791" s="370"/>
      <c r="CR1791" s="370"/>
      <c r="CS1791" s="370"/>
      <c r="CT1791" s="370"/>
      <c r="CU1791" s="370"/>
      <c r="CV1791" s="370"/>
      <c r="CW1791" s="370"/>
      <c r="CX1791" s="370"/>
      <c r="CY1791" s="370"/>
      <c r="CZ1791" s="370"/>
      <c r="DA1791" s="370"/>
      <c r="DB1791" s="370"/>
      <c r="DC1791" s="370"/>
      <c r="DD1791" s="370"/>
      <c r="DE1791" s="370"/>
      <c r="DF1791" s="370"/>
      <c r="DG1791" s="370"/>
      <c r="DH1791" s="370"/>
      <c r="DI1791" s="370"/>
      <c r="DJ1791" s="370"/>
      <c r="DK1791" s="370"/>
      <c r="DL1791" s="370"/>
      <c r="DM1791" s="370"/>
      <c r="DN1791" s="370"/>
      <c r="DO1791" s="370"/>
      <c r="DP1791" s="370"/>
      <c r="DQ1791" s="370"/>
      <c r="DR1791" s="370"/>
      <c r="DS1791" s="370"/>
      <c r="DT1791" s="370"/>
      <c r="DU1791" s="370"/>
      <c r="DV1791" s="370"/>
      <c r="DW1791" s="370"/>
      <c r="DX1791" s="370"/>
      <c r="DY1791" s="370"/>
      <c r="DZ1791" s="370"/>
      <c r="EA1791" s="370"/>
      <c r="EB1791" s="370"/>
      <c r="EC1791" s="370"/>
      <c r="ED1791" s="370"/>
      <c r="EE1791" s="370"/>
      <c r="EF1791" s="370"/>
      <c r="EG1791" s="370"/>
      <c r="EH1791" s="370"/>
      <c r="EI1791" s="370"/>
      <c r="EJ1791" s="370"/>
      <c r="EK1791" s="370"/>
      <c r="EL1791" s="370"/>
      <c r="EM1791" s="370"/>
      <c r="EN1791" s="370"/>
      <c r="EO1791" s="370"/>
      <c r="EP1791" s="370"/>
      <c r="EQ1791" s="370"/>
      <c r="ER1791" s="370"/>
      <c r="ES1791" s="370"/>
      <c r="ET1791" s="370"/>
    </row>
    <row r="1792" spans="1:267" s="78" customFormat="1" ht="21.75" customHeight="1">
      <c r="A1792" s="339" t="s">
        <v>57</v>
      </c>
      <c r="B1792" s="700" t="s">
        <v>338</v>
      </c>
      <c r="C1792" s="16" t="s">
        <v>417</v>
      </c>
      <c r="D1792" s="268" t="s">
        <v>434</v>
      </c>
      <c r="E1792" s="274"/>
      <c r="F1792" s="274"/>
      <c r="G1792" s="873" t="s">
        <v>476</v>
      </c>
      <c r="H1792" s="360">
        <v>500</v>
      </c>
      <c r="I1792" s="504">
        <f>SUM(O1792:JI1792)</f>
        <v>500</v>
      </c>
      <c r="J1792" s="274"/>
      <c r="K1792" s="370"/>
      <c r="L1792" s="274"/>
      <c r="M1792" s="274"/>
      <c r="N1792" s="274"/>
      <c r="O1792" s="370"/>
      <c r="P1792" s="370"/>
      <c r="Q1792" s="370"/>
      <c r="R1792" s="370"/>
      <c r="S1792" s="370"/>
      <c r="T1792" s="370"/>
      <c r="U1792" s="370"/>
      <c r="V1792" s="370"/>
      <c r="W1792" s="370"/>
      <c r="X1792" s="370"/>
      <c r="Y1792" s="370"/>
      <c r="Z1792" s="370"/>
      <c r="AA1792" s="370"/>
      <c r="AB1792" s="370"/>
      <c r="AC1792" s="370"/>
      <c r="AD1792" s="370"/>
      <c r="AE1792" s="370"/>
      <c r="AF1792" s="370"/>
      <c r="AG1792" s="370"/>
      <c r="AH1792" s="370"/>
      <c r="AI1792" s="370"/>
      <c r="AJ1792" s="370"/>
      <c r="AK1792" s="370"/>
      <c r="AL1792" s="370"/>
      <c r="AM1792" s="370"/>
      <c r="AN1792" s="370"/>
      <c r="AO1792" s="370"/>
      <c r="AP1792" s="370"/>
      <c r="AQ1792" s="370"/>
      <c r="AR1792" s="370"/>
      <c r="AS1792" s="370"/>
      <c r="AT1792" s="370"/>
      <c r="AU1792" s="370"/>
      <c r="AV1792" s="370"/>
      <c r="AW1792" s="370"/>
      <c r="AX1792" s="370"/>
      <c r="AY1792" s="370"/>
      <c r="AZ1792" s="370"/>
      <c r="BA1792" s="370"/>
      <c r="BB1792" s="370"/>
      <c r="BC1792" s="370"/>
      <c r="BD1792" s="370"/>
      <c r="BE1792" s="370"/>
      <c r="BF1792" s="370"/>
      <c r="BG1792" s="370"/>
      <c r="BH1792" s="370"/>
      <c r="BI1792" s="370"/>
      <c r="BJ1792" s="370"/>
      <c r="BK1792" s="370"/>
      <c r="BL1792" s="370"/>
      <c r="BM1792" s="370"/>
      <c r="BN1792" s="370"/>
      <c r="BO1792" s="370"/>
      <c r="BP1792" s="370"/>
      <c r="BQ1792" s="370"/>
      <c r="BR1792" s="370"/>
      <c r="BS1792" s="370"/>
      <c r="BT1792" s="370"/>
      <c r="BU1792" s="370"/>
      <c r="BV1792" s="370"/>
      <c r="BW1792" s="370"/>
      <c r="BX1792" s="370"/>
      <c r="BY1792" s="370"/>
      <c r="BZ1792" s="370"/>
      <c r="CA1792" s="370"/>
      <c r="CB1792" s="370"/>
      <c r="CC1792" s="370"/>
      <c r="CD1792" s="370"/>
      <c r="CE1792" s="370"/>
      <c r="CF1792" s="370"/>
      <c r="CG1792" s="370"/>
      <c r="CH1792" s="370"/>
      <c r="CI1792" s="370"/>
      <c r="CJ1792" s="370"/>
      <c r="CK1792" s="370"/>
      <c r="CL1792" s="370"/>
      <c r="CM1792" s="370"/>
      <c r="CN1792" s="370"/>
      <c r="CO1792" s="370"/>
      <c r="CP1792" s="370"/>
      <c r="CQ1792" s="370"/>
      <c r="CR1792" s="370"/>
      <c r="CS1792" s="370"/>
      <c r="CT1792" s="370"/>
      <c r="CU1792" s="370"/>
      <c r="CV1792" s="370"/>
      <c r="CW1792" s="370"/>
      <c r="CX1792" s="370"/>
      <c r="CY1792" s="370"/>
      <c r="CZ1792" s="370"/>
      <c r="DA1792" s="370"/>
      <c r="DB1792" s="370"/>
      <c r="DC1792" s="370"/>
      <c r="DD1792" s="370"/>
      <c r="DE1792" s="370"/>
      <c r="DF1792" s="370"/>
      <c r="DG1792" s="370"/>
      <c r="DH1792" s="370"/>
      <c r="DI1792" s="370"/>
      <c r="DJ1792" s="370"/>
      <c r="DK1792" s="370"/>
      <c r="DL1792" s="370"/>
      <c r="DM1792" s="370"/>
      <c r="DN1792" s="370"/>
      <c r="DO1792" s="370"/>
      <c r="DP1792" s="370"/>
      <c r="DQ1792" s="370"/>
      <c r="DR1792" s="370"/>
      <c r="DS1792" s="370"/>
      <c r="DT1792" s="370"/>
      <c r="DU1792" s="370"/>
      <c r="DV1792" s="370"/>
      <c r="DW1792" s="370"/>
      <c r="DX1792" s="370"/>
      <c r="DY1792" s="370"/>
      <c r="DZ1792" s="370"/>
      <c r="EA1792" s="370"/>
      <c r="EB1792" s="370"/>
      <c r="EC1792" s="370"/>
      <c r="ED1792" s="370"/>
      <c r="EE1792" s="370"/>
      <c r="EF1792" s="370"/>
      <c r="EG1792" s="370"/>
      <c r="EH1792" s="370"/>
      <c r="EI1792" s="370"/>
      <c r="EJ1792" s="370"/>
      <c r="EK1792" s="370"/>
      <c r="EL1792" s="370"/>
      <c r="EM1792" s="370"/>
      <c r="EN1792" s="370"/>
      <c r="EO1792" s="370"/>
      <c r="EP1792" s="370"/>
      <c r="EQ1792" s="370"/>
      <c r="ER1792" s="370"/>
      <c r="ES1792" s="370"/>
      <c r="ET1792" s="370"/>
      <c r="JG1792" s="360">
        <v>500</v>
      </c>
    </row>
    <row r="1793" spans="1:281" s="78" customFormat="1" ht="21.75" customHeight="1">
      <c r="A1793" s="339" t="s">
        <v>57</v>
      </c>
      <c r="B1793" s="700" t="s">
        <v>313</v>
      </c>
      <c r="C1793" s="16" t="s">
        <v>419</v>
      </c>
      <c r="D1793" s="268" t="s">
        <v>434</v>
      </c>
      <c r="E1793" s="274"/>
      <c r="F1793" s="274"/>
      <c r="G1793" s="873" t="s">
        <v>476</v>
      </c>
      <c r="H1793" s="361">
        <v>300</v>
      </c>
      <c r="I1793" s="504">
        <f t="shared" ref="I1793:I1806" si="164">SUM(O1793:JI1793)</f>
        <v>300</v>
      </c>
      <c r="J1793" s="274"/>
      <c r="K1793" s="370"/>
      <c r="L1793" s="274"/>
      <c r="M1793" s="274"/>
      <c r="N1793" s="274"/>
      <c r="O1793" s="370"/>
      <c r="P1793" s="370"/>
      <c r="Q1793" s="370"/>
      <c r="R1793" s="370"/>
      <c r="S1793" s="370"/>
      <c r="T1793" s="370"/>
      <c r="U1793" s="370"/>
      <c r="V1793" s="370"/>
      <c r="W1793" s="370"/>
      <c r="X1793" s="370"/>
      <c r="Y1793" s="370"/>
      <c r="Z1793" s="370"/>
      <c r="AA1793" s="370"/>
      <c r="AB1793" s="370"/>
      <c r="AC1793" s="370"/>
      <c r="AD1793" s="370"/>
      <c r="AE1793" s="370"/>
      <c r="AF1793" s="370"/>
      <c r="AG1793" s="370"/>
      <c r="AH1793" s="370"/>
      <c r="AI1793" s="370"/>
      <c r="AJ1793" s="370"/>
      <c r="AK1793" s="370"/>
      <c r="AL1793" s="370"/>
      <c r="AM1793" s="370"/>
      <c r="AN1793" s="370"/>
      <c r="AO1793" s="370"/>
      <c r="AP1793" s="370"/>
      <c r="AQ1793" s="370"/>
      <c r="AR1793" s="370"/>
      <c r="AS1793" s="370"/>
      <c r="AT1793" s="370"/>
      <c r="AU1793" s="370"/>
      <c r="AV1793" s="370"/>
      <c r="AW1793" s="370"/>
      <c r="AX1793" s="370"/>
      <c r="AY1793" s="370"/>
      <c r="AZ1793" s="370"/>
      <c r="BA1793" s="370"/>
      <c r="BB1793" s="370"/>
      <c r="BC1793" s="370"/>
      <c r="BD1793" s="370"/>
      <c r="BE1793" s="370"/>
      <c r="BF1793" s="370"/>
      <c r="BG1793" s="370"/>
      <c r="BH1793" s="370"/>
      <c r="BI1793" s="370"/>
      <c r="BJ1793" s="370"/>
      <c r="BK1793" s="370"/>
      <c r="BL1793" s="370"/>
      <c r="BM1793" s="370"/>
      <c r="BN1793" s="370"/>
      <c r="BO1793" s="370"/>
      <c r="BP1793" s="370"/>
      <c r="BQ1793" s="370"/>
      <c r="BR1793" s="370"/>
      <c r="BS1793" s="370"/>
      <c r="BT1793" s="370"/>
      <c r="BU1793" s="370"/>
      <c r="BV1793" s="370"/>
      <c r="BW1793" s="370"/>
      <c r="BX1793" s="370"/>
      <c r="BY1793" s="370"/>
      <c r="BZ1793" s="370"/>
      <c r="CA1793" s="370"/>
      <c r="CB1793" s="370"/>
      <c r="CC1793" s="370"/>
      <c r="CD1793" s="370"/>
      <c r="CE1793" s="370"/>
      <c r="CF1793" s="370"/>
      <c r="CG1793" s="370"/>
      <c r="CH1793" s="370"/>
      <c r="CI1793" s="370"/>
      <c r="CJ1793" s="370"/>
      <c r="CK1793" s="370"/>
      <c r="CL1793" s="370"/>
      <c r="CM1793" s="370"/>
      <c r="CN1793" s="370"/>
      <c r="CO1793" s="370"/>
      <c r="CP1793" s="370"/>
      <c r="CQ1793" s="370"/>
      <c r="CR1793" s="370"/>
      <c r="CS1793" s="370"/>
      <c r="CT1793" s="370"/>
      <c r="CU1793" s="370"/>
      <c r="CV1793" s="370"/>
      <c r="CW1793" s="370"/>
      <c r="CX1793" s="370"/>
      <c r="CY1793" s="370"/>
      <c r="CZ1793" s="370"/>
      <c r="DA1793" s="370"/>
      <c r="DB1793" s="370"/>
      <c r="DC1793" s="370"/>
      <c r="DD1793" s="370"/>
      <c r="DE1793" s="370"/>
      <c r="DF1793" s="370"/>
      <c r="DG1793" s="370"/>
      <c r="DH1793" s="370"/>
      <c r="DI1793" s="370"/>
      <c r="DJ1793" s="370"/>
      <c r="DK1793" s="370"/>
      <c r="DL1793" s="370"/>
      <c r="DM1793" s="370"/>
      <c r="DN1793" s="370"/>
      <c r="DO1793" s="370"/>
      <c r="DP1793" s="370"/>
      <c r="DQ1793" s="370"/>
      <c r="DR1793" s="370"/>
      <c r="DS1793" s="370"/>
      <c r="DT1793" s="370"/>
      <c r="DU1793" s="370"/>
      <c r="DV1793" s="370"/>
      <c r="DW1793" s="370"/>
      <c r="DX1793" s="370"/>
      <c r="DY1793" s="370"/>
      <c r="DZ1793" s="370"/>
      <c r="EA1793" s="370"/>
      <c r="EB1793" s="370"/>
      <c r="EC1793" s="370"/>
      <c r="ED1793" s="370"/>
      <c r="EE1793" s="370"/>
      <c r="EF1793" s="370"/>
      <c r="EG1793" s="370"/>
      <c r="EH1793" s="370"/>
      <c r="EI1793" s="370"/>
      <c r="EJ1793" s="370"/>
      <c r="EK1793" s="370"/>
      <c r="EL1793" s="370"/>
      <c r="EM1793" s="370"/>
      <c r="EN1793" s="370"/>
      <c r="EO1793" s="370"/>
      <c r="EP1793" s="370"/>
      <c r="EQ1793" s="370"/>
      <c r="ER1793" s="370"/>
      <c r="ES1793" s="370"/>
      <c r="ET1793" s="370"/>
      <c r="JG1793" s="361">
        <v>300</v>
      </c>
    </row>
    <row r="1794" spans="1:281" s="78" customFormat="1" ht="21.75" customHeight="1">
      <c r="A1794" s="339" t="s">
        <v>57</v>
      </c>
      <c r="B1794" s="700" t="s">
        <v>318</v>
      </c>
      <c r="C1794" s="16" t="s">
        <v>420</v>
      </c>
      <c r="D1794" s="268" t="s">
        <v>434</v>
      </c>
      <c r="E1794" s="274"/>
      <c r="F1794" s="274"/>
      <c r="G1794" s="873" t="s">
        <v>476</v>
      </c>
      <c r="H1794" s="361">
        <v>800</v>
      </c>
      <c r="I1794" s="504">
        <f t="shared" si="164"/>
        <v>800</v>
      </c>
      <c r="J1794" s="274"/>
      <c r="K1794" s="370"/>
      <c r="L1794" s="274"/>
      <c r="M1794" s="274"/>
      <c r="N1794" s="274"/>
      <c r="O1794" s="370"/>
      <c r="P1794" s="370"/>
      <c r="Q1794" s="370"/>
      <c r="R1794" s="370"/>
      <c r="S1794" s="370"/>
      <c r="T1794" s="370"/>
      <c r="U1794" s="370"/>
      <c r="V1794" s="370"/>
      <c r="W1794" s="370"/>
      <c r="X1794" s="370"/>
      <c r="Y1794" s="370"/>
      <c r="Z1794" s="370"/>
      <c r="AA1794" s="370"/>
      <c r="AB1794" s="370"/>
      <c r="AC1794" s="370"/>
      <c r="AD1794" s="370"/>
      <c r="AE1794" s="370"/>
      <c r="AF1794" s="370"/>
      <c r="AG1794" s="370"/>
      <c r="AH1794" s="370"/>
      <c r="AI1794" s="370"/>
      <c r="AJ1794" s="370"/>
      <c r="AK1794" s="370"/>
      <c r="AL1794" s="370"/>
      <c r="AM1794" s="370"/>
      <c r="AN1794" s="370"/>
      <c r="AO1794" s="370"/>
      <c r="AP1794" s="370"/>
      <c r="AQ1794" s="370"/>
      <c r="AR1794" s="370"/>
      <c r="AS1794" s="370"/>
      <c r="AT1794" s="370"/>
      <c r="AU1794" s="370"/>
      <c r="AV1794" s="370"/>
      <c r="AW1794" s="370"/>
      <c r="AX1794" s="370"/>
      <c r="AY1794" s="370"/>
      <c r="AZ1794" s="370"/>
      <c r="BA1794" s="370"/>
      <c r="BB1794" s="370"/>
      <c r="BC1794" s="370"/>
      <c r="BD1794" s="370"/>
      <c r="BE1794" s="370"/>
      <c r="BF1794" s="370"/>
      <c r="BG1794" s="370"/>
      <c r="BH1794" s="370"/>
      <c r="BI1794" s="370"/>
      <c r="BJ1794" s="370"/>
      <c r="BK1794" s="370"/>
      <c r="BL1794" s="370"/>
      <c r="BM1794" s="370"/>
      <c r="BN1794" s="370"/>
      <c r="BO1794" s="370"/>
      <c r="BP1794" s="370"/>
      <c r="BQ1794" s="370"/>
      <c r="BR1794" s="370"/>
      <c r="BS1794" s="370"/>
      <c r="BT1794" s="370"/>
      <c r="BU1794" s="370"/>
      <c r="BV1794" s="370"/>
      <c r="BW1794" s="370"/>
      <c r="BX1794" s="370"/>
      <c r="BY1794" s="370"/>
      <c r="BZ1794" s="370"/>
      <c r="CA1794" s="370"/>
      <c r="CB1794" s="370"/>
      <c r="CC1794" s="370"/>
      <c r="CD1794" s="370"/>
      <c r="CE1794" s="370"/>
      <c r="CF1794" s="370"/>
      <c r="CG1794" s="370"/>
      <c r="CH1794" s="370"/>
      <c r="CI1794" s="370"/>
      <c r="CJ1794" s="370"/>
      <c r="CK1794" s="370"/>
      <c r="CL1794" s="370"/>
      <c r="CM1794" s="370"/>
      <c r="CN1794" s="370"/>
      <c r="CO1794" s="370"/>
      <c r="CP1794" s="370"/>
      <c r="CQ1794" s="370"/>
      <c r="CR1794" s="370"/>
      <c r="CS1794" s="370"/>
      <c r="CT1794" s="370"/>
      <c r="CU1794" s="370"/>
      <c r="CV1794" s="370"/>
      <c r="CW1794" s="370"/>
      <c r="CX1794" s="370"/>
      <c r="CY1794" s="370"/>
      <c r="CZ1794" s="370"/>
      <c r="DA1794" s="370"/>
      <c r="DB1794" s="370"/>
      <c r="DC1794" s="370"/>
      <c r="DD1794" s="370"/>
      <c r="DE1794" s="370"/>
      <c r="DF1794" s="370"/>
      <c r="DG1794" s="370"/>
      <c r="DH1794" s="370"/>
      <c r="DI1794" s="370"/>
      <c r="DJ1794" s="370"/>
      <c r="DK1794" s="370"/>
      <c r="DL1794" s="370"/>
      <c r="DM1794" s="370"/>
      <c r="DN1794" s="370"/>
      <c r="DO1794" s="370"/>
      <c r="DP1794" s="370"/>
      <c r="DQ1794" s="370"/>
      <c r="DR1794" s="370"/>
      <c r="DS1794" s="370"/>
      <c r="DT1794" s="370"/>
      <c r="DU1794" s="370"/>
      <c r="DV1794" s="370"/>
      <c r="DW1794" s="370"/>
      <c r="DX1794" s="370"/>
      <c r="DY1794" s="370"/>
      <c r="DZ1794" s="370"/>
      <c r="EA1794" s="370"/>
      <c r="EB1794" s="370"/>
      <c r="EC1794" s="370"/>
      <c r="ED1794" s="370"/>
      <c r="EE1794" s="370"/>
      <c r="EF1794" s="370"/>
      <c r="EG1794" s="370"/>
      <c r="EH1794" s="370"/>
      <c r="EI1794" s="370"/>
      <c r="EJ1794" s="370"/>
      <c r="EK1794" s="370"/>
      <c r="EL1794" s="370"/>
      <c r="EM1794" s="370"/>
      <c r="EN1794" s="370"/>
      <c r="EO1794" s="370"/>
      <c r="EP1794" s="370"/>
      <c r="EQ1794" s="370"/>
      <c r="ER1794" s="370"/>
      <c r="ES1794" s="370"/>
      <c r="ET1794" s="370"/>
      <c r="JG1794" s="361">
        <v>800</v>
      </c>
    </row>
    <row r="1795" spans="1:281" s="78" customFormat="1" ht="21.75" customHeight="1">
      <c r="A1795" s="339" t="s">
        <v>57</v>
      </c>
      <c r="B1795" s="700" t="s">
        <v>320</v>
      </c>
      <c r="C1795" s="16" t="s">
        <v>421</v>
      </c>
      <c r="D1795" s="268" t="s">
        <v>434</v>
      </c>
      <c r="E1795" s="274"/>
      <c r="F1795" s="274"/>
      <c r="G1795" s="873" t="s">
        <v>476</v>
      </c>
      <c r="H1795" s="361">
        <v>300</v>
      </c>
      <c r="I1795" s="504">
        <f t="shared" si="164"/>
        <v>300</v>
      </c>
      <c r="J1795" s="274"/>
      <c r="K1795" s="370"/>
      <c r="L1795" s="274"/>
      <c r="M1795" s="274"/>
      <c r="N1795" s="274"/>
      <c r="O1795" s="370"/>
      <c r="P1795" s="370"/>
      <c r="Q1795" s="370"/>
      <c r="R1795" s="370"/>
      <c r="S1795" s="370"/>
      <c r="T1795" s="370"/>
      <c r="U1795" s="370"/>
      <c r="V1795" s="370"/>
      <c r="W1795" s="370"/>
      <c r="X1795" s="370"/>
      <c r="Y1795" s="370"/>
      <c r="Z1795" s="370"/>
      <c r="AA1795" s="370"/>
      <c r="AB1795" s="370"/>
      <c r="AC1795" s="370"/>
      <c r="AD1795" s="370"/>
      <c r="AE1795" s="370"/>
      <c r="AF1795" s="370"/>
      <c r="AG1795" s="370"/>
      <c r="AH1795" s="370"/>
      <c r="AI1795" s="370"/>
      <c r="AJ1795" s="370"/>
      <c r="AK1795" s="370"/>
      <c r="AL1795" s="370"/>
      <c r="AM1795" s="370"/>
      <c r="AN1795" s="370"/>
      <c r="AO1795" s="370"/>
      <c r="AP1795" s="370"/>
      <c r="AQ1795" s="370"/>
      <c r="AR1795" s="370"/>
      <c r="AS1795" s="370"/>
      <c r="AT1795" s="370"/>
      <c r="AU1795" s="370"/>
      <c r="AV1795" s="370"/>
      <c r="AW1795" s="370"/>
      <c r="AX1795" s="370"/>
      <c r="AY1795" s="370"/>
      <c r="AZ1795" s="370"/>
      <c r="BA1795" s="370"/>
      <c r="BB1795" s="370"/>
      <c r="BC1795" s="370"/>
      <c r="BD1795" s="370"/>
      <c r="BE1795" s="370"/>
      <c r="BF1795" s="370"/>
      <c r="BG1795" s="370"/>
      <c r="BH1795" s="370"/>
      <c r="BI1795" s="370"/>
      <c r="BJ1795" s="370"/>
      <c r="BK1795" s="370"/>
      <c r="BL1795" s="370"/>
      <c r="BM1795" s="370"/>
      <c r="BN1795" s="370"/>
      <c r="BO1795" s="370"/>
      <c r="BP1795" s="370"/>
      <c r="BQ1795" s="370"/>
      <c r="BR1795" s="370"/>
      <c r="BS1795" s="370"/>
      <c r="BT1795" s="370"/>
      <c r="BU1795" s="370"/>
      <c r="BV1795" s="370"/>
      <c r="BW1795" s="370"/>
      <c r="BX1795" s="370"/>
      <c r="BY1795" s="370"/>
      <c r="BZ1795" s="370"/>
      <c r="CA1795" s="370"/>
      <c r="CB1795" s="370"/>
      <c r="CC1795" s="370"/>
      <c r="CD1795" s="370"/>
      <c r="CE1795" s="370"/>
      <c r="CF1795" s="370"/>
      <c r="CG1795" s="370"/>
      <c r="CH1795" s="370"/>
      <c r="CI1795" s="370"/>
      <c r="CJ1795" s="370"/>
      <c r="CK1795" s="370"/>
      <c r="CL1795" s="370"/>
      <c r="CM1795" s="370"/>
      <c r="CN1795" s="370"/>
      <c r="CO1795" s="370"/>
      <c r="CP1795" s="370"/>
      <c r="CQ1795" s="370"/>
      <c r="CR1795" s="370"/>
      <c r="CS1795" s="370"/>
      <c r="CT1795" s="370"/>
      <c r="CU1795" s="370"/>
      <c r="CV1795" s="370"/>
      <c r="CW1795" s="370"/>
      <c r="CX1795" s="370"/>
      <c r="CY1795" s="370"/>
      <c r="CZ1795" s="370"/>
      <c r="DA1795" s="370"/>
      <c r="DB1795" s="370"/>
      <c r="DC1795" s="370"/>
      <c r="DD1795" s="370"/>
      <c r="DE1795" s="370"/>
      <c r="DF1795" s="370"/>
      <c r="DG1795" s="370"/>
      <c r="DH1795" s="370"/>
      <c r="DI1795" s="370"/>
      <c r="DJ1795" s="370"/>
      <c r="DK1795" s="370"/>
      <c r="DL1795" s="370"/>
      <c r="DM1795" s="370"/>
      <c r="DN1795" s="370"/>
      <c r="DO1795" s="370"/>
      <c r="DP1795" s="370"/>
      <c r="DQ1795" s="370"/>
      <c r="DR1795" s="370"/>
      <c r="DS1795" s="370"/>
      <c r="DT1795" s="370"/>
      <c r="DU1795" s="370"/>
      <c r="DV1795" s="370"/>
      <c r="DW1795" s="370"/>
      <c r="DX1795" s="370"/>
      <c r="DY1795" s="370"/>
      <c r="DZ1795" s="370"/>
      <c r="EA1795" s="370"/>
      <c r="EB1795" s="370"/>
      <c r="EC1795" s="370"/>
      <c r="ED1795" s="370"/>
      <c r="EE1795" s="370"/>
      <c r="EF1795" s="370"/>
      <c r="EG1795" s="370"/>
      <c r="EH1795" s="370"/>
      <c r="EI1795" s="370"/>
      <c r="EJ1795" s="370"/>
      <c r="EK1795" s="370"/>
      <c r="EL1795" s="370"/>
      <c r="EM1795" s="370"/>
      <c r="EN1795" s="370"/>
      <c r="EO1795" s="370"/>
      <c r="EP1795" s="370"/>
      <c r="EQ1795" s="370"/>
      <c r="ER1795" s="370"/>
      <c r="ES1795" s="370"/>
      <c r="ET1795" s="370"/>
      <c r="JG1795" s="361">
        <v>300</v>
      </c>
    </row>
    <row r="1796" spans="1:281" s="78" customFormat="1" ht="21.75" customHeight="1">
      <c r="A1796" s="339" t="s">
        <v>57</v>
      </c>
      <c r="B1796" s="16" t="s">
        <v>58</v>
      </c>
      <c r="C1796" s="16" t="s">
        <v>422</v>
      </c>
      <c r="D1796" s="268" t="s">
        <v>434</v>
      </c>
      <c r="E1796" s="274"/>
      <c r="F1796" s="274"/>
      <c r="G1796" s="873" t="s">
        <v>476</v>
      </c>
      <c r="H1796" s="361">
        <v>800</v>
      </c>
      <c r="I1796" s="504">
        <f t="shared" si="164"/>
        <v>800</v>
      </c>
      <c r="J1796" s="274"/>
      <c r="K1796" s="370"/>
      <c r="L1796" s="274"/>
      <c r="M1796" s="274"/>
      <c r="N1796" s="274"/>
      <c r="O1796" s="370"/>
      <c r="P1796" s="370"/>
      <c r="Q1796" s="370"/>
      <c r="R1796" s="370"/>
      <c r="S1796" s="370"/>
      <c r="T1796" s="370"/>
      <c r="U1796" s="370"/>
      <c r="V1796" s="370"/>
      <c r="W1796" s="370"/>
      <c r="X1796" s="370"/>
      <c r="Y1796" s="370"/>
      <c r="Z1796" s="370"/>
      <c r="AA1796" s="370"/>
      <c r="AB1796" s="370"/>
      <c r="AC1796" s="370"/>
      <c r="AD1796" s="370"/>
      <c r="AE1796" s="370"/>
      <c r="AF1796" s="370"/>
      <c r="AG1796" s="370"/>
      <c r="AH1796" s="370"/>
      <c r="AI1796" s="370"/>
      <c r="AJ1796" s="370"/>
      <c r="AK1796" s="370"/>
      <c r="AL1796" s="370"/>
      <c r="AM1796" s="370"/>
      <c r="AN1796" s="370"/>
      <c r="AO1796" s="370"/>
      <c r="AP1796" s="370"/>
      <c r="AQ1796" s="370"/>
      <c r="AR1796" s="370"/>
      <c r="AS1796" s="370"/>
      <c r="AT1796" s="370"/>
      <c r="AU1796" s="370"/>
      <c r="AV1796" s="370"/>
      <c r="AW1796" s="370"/>
      <c r="AX1796" s="370"/>
      <c r="AY1796" s="370"/>
      <c r="AZ1796" s="370"/>
      <c r="BA1796" s="370"/>
      <c r="BB1796" s="370"/>
      <c r="BC1796" s="370"/>
      <c r="BD1796" s="370"/>
      <c r="BE1796" s="370"/>
      <c r="BF1796" s="370"/>
      <c r="BG1796" s="370"/>
      <c r="BH1796" s="370"/>
      <c r="BI1796" s="370"/>
      <c r="BJ1796" s="370"/>
      <c r="BK1796" s="370"/>
      <c r="BL1796" s="370"/>
      <c r="BM1796" s="370"/>
      <c r="BN1796" s="370"/>
      <c r="BO1796" s="370"/>
      <c r="BP1796" s="370"/>
      <c r="BQ1796" s="370"/>
      <c r="BR1796" s="370"/>
      <c r="BS1796" s="370"/>
      <c r="BT1796" s="370"/>
      <c r="BU1796" s="370"/>
      <c r="BV1796" s="370"/>
      <c r="BW1796" s="370"/>
      <c r="BX1796" s="370"/>
      <c r="BY1796" s="370"/>
      <c r="BZ1796" s="370"/>
      <c r="CA1796" s="370"/>
      <c r="CB1796" s="370"/>
      <c r="CC1796" s="370"/>
      <c r="CD1796" s="370"/>
      <c r="CE1796" s="370"/>
      <c r="CF1796" s="370"/>
      <c r="CG1796" s="370"/>
      <c r="CH1796" s="370"/>
      <c r="CI1796" s="370"/>
      <c r="CJ1796" s="370"/>
      <c r="CK1796" s="370"/>
      <c r="CL1796" s="370"/>
      <c r="CM1796" s="370"/>
      <c r="CN1796" s="370"/>
      <c r="CO1796" s="370"/>
      <c r="CP1796" s="370"/>
      <c r="CQ1796" s="370"/>
      <c r="CR1796" s="370"/>
      <c r="CS1796" s="370"/>
      <c r="CT1796" s="370"/>
      <c r="CU1796" s="370"/>
      <c r="CV1796" s="370"/>
      <c r="CW1796" s="370"/>
      <c r="CX1796" s="370"/>
      <c r="CY1796" s="370"/>
      <c r="CZ1796" s="370"/>
      <c r="DA1796" s="370"/>
      <c r="DB1796" s="370"/>
      <c r="DC1796" s="370"/>
      <c r="DD1796" s="370"/>
      <c r="DE1796" s="370"/>
      <c r="DF1796" s="370"/>
      <c r="DG1796" s="370"/>
      <c r="DH1796" s="370"/>
      <c r="DI1796" s="370"/>
      <c r="DJ1796" s="370"/>
      <c r="DK1796" s="370"/>
      <c r="DL1796" s="370"/>
      <c r="DM1796" s="370"/>
      <c r="DN1796" s="370"/>
      <c r="DO1796" s="370"/>
      <c r="DP1796" s="370"/>
      <c r="DQ1796" s="370"/>
      <c r="DR1796" s="370"/>
      <c r="DS1796" s="370"/>
      <c r="DT1796" s="370"/>
      <c r="DU1796" s="370"/>
      <c r="DV1796" s="370"/>
      <c r="DW1796" s="370"/>
      <c r="DX1796" s="370"/>
      <c r="DY1796" s="370"/>
      <c r="DZ1796" s="370"/>
      <c r="EA1796" s="370"/>
      <c r="EB1796" s="370"/>
      <c r="EC1796" s="370"/>
      <c r="ED1796" s="370"/>
      <c r="EE1796" s="370"/>
      <c r="EF1796" s="370"/>
      <c r="EG1796" s="370"/>
      <c r="EH1796" s="370"/>
      <c r="EI1796" s="370"/>
      <c r="EJ1796" s="370"/>
      <c r="EK1796" s="370"/>
      <c r="EL1796" s="370"/>
      <c r="EM1796" s="370"/>
      <c r="EN1796" s="370"/>
      <c r="EO1796" s="370"/>
      <c r="EP1796" s="370"/>
      <c r="EQ1796" s="370"/>
      <c r="ER1796" s="370"/>
      <c r="ES1796" s="370"/>
      <c r="ET1796" s="370"/>
      <c r="JG1796" s="361">
        <v>800</v>
      </c>
    </row>
    <row r="1797" spans="1:281" s="78" customFormat="1" ht="21.75" customHeight="1">
      <c r="A1797" s="339" t="s">
        <v>57</v>
      </c>
      <c r="B1797" s="16" t="s">
        <v>340</v>
      </c>
      <c r="C1797" s="16" t="s">
        <v>423</v>
      </c>
      <c r="D1797" s="268" t="s">
        <v>434</v>
      </c>
      <c r="E1797" s="274"/>
      <c r="F1797" s="274"/>
      <c r="G1797" s="873" t="s">
        <v>476</v>
      </c>
      <c r="H1797" s="361">
        <v>600</v>
      </c>
      <c r="I1797" s="504">
        <f t="shared" si="164"/>
        <v>600</v>
      </c>
      <c r="J1797" s="274"/>
      <c r="K1797" s="370"/>
      <c r="L1797" s="274"/>
      <c r="M1797" s="274"/>
      <c r="N1797" s="274"/>
      <c r="O1797" s="370"/>
      <c r="P1797" s="370"/>
      <c r="Q1797" s="370"/>
      <c r="R1797" s="370"/>
      <c r="S1797" s="370"/>
      <c r="T1797" s="370"/>
      <c r="U1797" s="370"/>
      <c r="V1797" s="370"/>
      <c r="W1797" s="370"/>
      <c r="X1797" s="370"/>
      <c r="Y1797" s="370"/>
      <c r="Z1797" s="370"/>
      <c r="AA1797" s="370"/>
      <c r="AB1797" s="370"/>
      <c r="AC1797" s="370"/>
      <c r="AD1797" s="370"/>
      <c r="AE1797" s="370"/>
      <c r="AF1797" s="370"/>
      <c r="AG1797" s="370"/>
      <c r="AH1797" s="370"/>
      <c r="AI1797" s="370"/>
      <c r="AJ1797" s="370"/>
      <c r="AK1797" s="370"/>
      <c r="AL1797" s="370"/>
      <c r="AM1797" s="370"/>
      <c r="AN1797" s="370"/>
      <c r="AO1797" s="370"/>
      <c r="AP1797" s="370"/>
      <c r="AQ1797" s="370"/>
      <c r="AR1797" s="370"/>
      <c r="AS1797" s="370"/>
      <c r="AT1797" s="370"/>
      <c r="AU1797" s="370"/>
      <c r="AV1797" s="370"/>
      <c r="AW1797" s="370"/>
      <c r="AX1797" s="370"/>
      <c r="AY1797" s="370"/>
      <c r="AZ1797" s="370"/>
      <c r="BA1797" s="370"/>
      <c r="BB1797" s="370"/>
      <c r="BC1797" s="370"/>
      <c r="BD1797" s="370"/>
      <c r="BE1797" s="370"/>
      <c r="BF1797" s="370"/>
      <c r="BG1797" s="370"/>
      <c r="BH1797" s="370"/>
      <c r="BI1797" s="370"/>
      <c r="BJ1797" s="370"/>
      <c r="BK1797" s="370"/>
      <c r="BL1797" s="370"/>
      <c r="BM1797" s="370"/>
      <c r="BN1797" s="370"/>
      <c r="BO1797" s="370"/>
      <c r="BP1797" s="370"/>
      <c r="BQ1797" s="370"/>
      <c r="BR1797" s="370"/>
      <c r="BS1797" s="370"/>
      <c r="BT1797" s="370"/>
      <c r="BU1797" s="370"/>
      <c r="BV1797" s="370"/>
      <c r="BW1797" s="370"/>
      <c r="BX1797" s="370"/>
      <c r="BY1797" s="370"/>
      <c r="BZ1797" s="370"/>
      <c r="CA1797" s="370"/>
      <c r="CB1797" s="370"/>
      <c r="CC1797" s="370"/>
      <c r="CD1797" s="370"/>
      <c r="CE1797" s="370"/>
      <c r="CF1797" s="370"/>
      <c r="CG1797" s="370"/>
      <c r="CH1797" s="370"/>
      <c r="CI1797" s="370"/>
      <c r="CJ1797" s="370"/>
      <c r="CK1797" s="370"/>
      <c r="CL1797" s="370"/>
      <c r="CM1797" s="370"/>
      <c r="CN1797" s="370"/>
      <c r="CO1797" s="370"/>
      <c r="CP1797" s="370"/>
      <c r="CQ1797" s="370"/>
      <c r="CR1797" s="370"/>
      <c r="CS1797" s="370"/>
      <c r="CT1797" s="370"/>
      <c r="CU1797" s="370"/>
      <c r="CV1797" s="370"/>
      <c r="CW1797" s="370"/>
      <c r="CX1797" s="370"/>
      <c r="CY1797" s="370"/>
      <c r="CZ1797" s="370"/>
      <c r="DA1797" s="370"/>
      <c r="DB1797" s="370"/>
      <c r="DC1797" s="370"/>
      <c r="DD1797" s="370"/>
      <c r="DE1797" s="370"/>
      <c r="DF1797" s="370"/>
      <c r="DG1797" s="370"/>
      <c r="DH1797" s="370"/>
      <c r="DI1797" s="370"/>
      <c r="DJ1797" s="370"/>
      <c r="DK1797" s="370"/>
      <c r="DL1797" s="370"/>
      <c r="DM1797" s="370"/>
      <c r="DN1797" s="370"/>
      <c r="DO1797" s="370"/>
      <c r="DP1797" s="370"/>
      <c r="DQ1797" s="370"/>
      <c r="DR1797" s="370"/>
      <c r="DS1797" s="370"/>
      <c r="DT1797" s="370"/>
      <c r="DU1797" s="370"/>
      <c r="DV1797" s="370"/>
      <c r="DW1797" s="370"/>
      <c r="DX1797" s="370"/>
      <c r="DY1797" s="370"/>
      <c r="DZ1797" s="370"/>
      <c r="EA1797" s="370"/>
      <c r="EB1797" s="370"/>
      <c r="EC1797" s="370"/>
      <c r="ED1797" s="370"/>
      <c r="EE1797" s="370"/>
      <c r="EF1797" s="370"/>
      <c r="EG1797" s="370"/>
      <c r="EH1797" s="370"/>
      <c r="EI1797" s="370"/>
      <c r="EJ1797" s="370"/>
      <c r="EK1797" s="370"/>
      <c r="EL1797" s="370"/>
      <c r="EM1797" s="370"/>
      <c r="EN1797" s="370"/>
      <c r="EO1797" s="370"/>
      <c r="EP1797" s="370"/>
      <c r="EQ1797" s="370"/>
      <c r="ER1797" s="370"/>
      <c r="ES1797" s="370"/>
      <c r="ET1797" s="370"/>
      <c r="JG1797" s="361">
        <v>600</v>
      </c>
    </row>
    <row r="1798" spans="1:281" s="78" customFormat="1" ht="21.75" customHeight="1">
      <c r="A1798" s="339" t="s">
        <v>57</v>
      </c>
      <c r="B1798" s="793" t="s">
        <v>381</v>
      </c>
      <c r="C1798" s="16" t="s">
        <v>430</v>
      </c>
      <c r="D1798" s="268" t="s">
        <v>434</v>
      </c>
      <c r="E1798" s="274"/>
      <c r="F1798" s="274"/>
      <c r="G1798" s="873" t="s">
        <v>476</v>
      </c>
      <c r="H1798" s="361">
        <v>100</v>
      </c>
      <c r="I1798" s="504">
        <f t="shared" si="164"/>
        <v>100</v>
      </c>
      <c r="J1798" s="274"/>
      <c r="K1798" s="370"/>
      <c r="L1798" s="274"/>
      <c r="M1798" s="274"/>
      <c r="N1798" s="274"/>
      <c r="O1798" s="370"/>
      <c r="P1798" s="370"/>
      <c r="Q1798" s="370"/>
      <c r="R1798" s="370"/>
      <c r="S1798" s="370"/>
      <c r="T1798" s="370"/>
      <c r="U1798" s="370"/>
      <c r="V1798" s="370"/>
      <c r="W1798" s="370"/>
      <c r="X1798" s="370"/>
      <c r="Y1798" s="370"/>
      <c r="Z1798" s="370"/>
      <c r="AA1798" s="370"/>
      <c r="AB1798" s="370"/>
      <c r="AC1798" s="370"/>
      <c r="AD1798" s="370"/>
      <c r="AE1798" s="370"/>
      <c r="AF1798" s="370"/>
      <c r="AG1798" s="370"/>
      <c r="AH1798" s="370"/>
      <c r="AI1798" s="370"/>
      <c r="AJ1798" s="370"/>
      <c r="AK1798" s="370"/>
      <c r="AL1798" s="370"/>
      <c r="AM1798" s="370"/>
      <c r="AN1798" s="370"/>
      <c r="AO1798" s="370"/>
      <c r="AP1798" s="370"/>
      <c r="AQ1798" s="370"/>
      <c r="AR1798" s="370"/>
      <c r="AS1798" s="370"/>
      <c r="AT1798" s="370"/>
      <c r="AU1798" s="370"/>
      <c r="AV1798" s="370"/>
      <c r="AW1798" s="370"/>
      <c r="AX1798" s="370"/>
      <c r="AY1798" s="370"/>
      <c r="AZ1798" s="370"/>
      <c r="BA1798" s="370"/>
      <c r="BB1798" s="370"/>
      <c r="BC1798" s="370"/>
      <c r="BD1798" s="370"/>
      <c r="BE1798" s="370"/>
      <c r="BF1798" s="370"/>
      <c r="BG1798" s="370"/>
      <c r="BH1798" s="370"/>
      <c r="BI1798" s="370"/>
      <c r="BJ1798" s="370"/>
      <c r="BK1798" s="370"/>
      <c r="BL1798" s="370"/>
      <c r="BM1798" s="370"/>
      <c r="BN1798" s="370"/>
      <c r="BO1798" s="370"/>
      <c r="BP1798" s="370"/>
      <c r="BQ1798" s="370"/>
      <c r="BR1798" s="370"/>
      <c r="BS1798" s="370"/>
      <c r="BT1798" s="370"/>
      <c r="BU1798" s="370"/>
      <c r="BV1798" s="370"/>
      <c r="BW1798" s="370"/>
      <c r="BX1798" s="370"/>
      <c r="BY1798" s="370"/>
      <c r="BZ1798" s="370"/>
      <c r="CA1798" s="370"/>
      <c r="CB1798" s="370"/>
      <c r="CC1798" s="370"/>
      <c r="CD1798" s="370"/>
      <c r="CE1798" s="370"/>
      <c r="CF1798" s="370"/>
      <c r="CG1798" s="370"/>
      <c r="CH1798" s="370"/>
      <c r="CI1798" s="370"/>
      <c r="CJ1798" s="370"/>
      <c r="CK1798" s="370"/>
      <c r="CL1798" s="370"/>
      <c r="CM1798" s="370"/>
      <c r="CN1798" s="370"/>
      <c r="CO1798" s="370"/>
      <c r="CP1798" s="370"/>
      <c r="CQ1798" s="370"/>
      <c r="CR1798" s="370"/>
      <c r="CS1798" s="370"/>
      <c r="CT1798" s="370"/>
      <c r="CU1798" s="370"/>
      <c r="CV1798" s="370"/>
      <c r="CW1798" s="370"/>
      <c r="CX1798" s="370"/>
      <c r="CY1798" s="370"/>
      <c r="CZ1798" s="370"/>
      <c r="DA1798" s="370"/>
      <c r="DB1798" s="370"/>
      <c r="DC1798" s="370"/>
      <c r="DD1798" s="370"/>
      <c r="DE1798" s="370"/>
      <c r="DF1798" s="370"/>
      <c r="DG1798" s="370"/>
      <c r="DH1798" s="370"/>
      <c r="DI1798" s="370"/>
      <c r="DJ1798" s="370"/>
      <c r="DK1798" s="370"/>
      <c r="DL1798" s="370"/>
      <c r="DM1798" s="370"/>
      <c r="DN1798" s="370"/>
      <c r="DO1798" s="370"/>
      <c r="DP1798" s="370"/>
      <c r="DQ1798" s="370"/>
      <c r="DR1798" s="370"/>
      <c r="DS1798" s="370"/>
      <c r="DT1798" s="370"/>
      <c r="DU1798" s="370"/>
      <c r="DV1798" s="370"/>
      <c r="DW1798" s="370"/>
      <c r="DX1798" s="370"/>
      <c r="DY1798" s="370"/>
      <c r="DZ1798" s="370"/>
      <c r="EA1798" s="370"/>
      <c r="EB1798" s="370"/>
      <c r="EC1798" s="370"/>
      <c r="ED1798" s="370"/>
      <c r="EE1798" s="370"/>
      <c r="EF1798" s="370"/>
      <c r="EG1798" s="370"/>
      <c r="EH1798" s="370"/>
      <c r="EI1798" s="370"/>
      <c r="EJ1798" s="370"/>
      <c r="EK1798" s="370"/>
      <c r="EL1798" s="370"/>
      <c r="EM1798" s="370"/>
      <c r="EN1798" s="370"/>
      <c r="EO1798" s="370"/>
      <c r="EP1798" s="370"/>
      <c r="EQ1798" s="370"/>
      <c r="ER1798" s="370"/>
      <c r="ES1798" s="370"/>
      <c r="ET1798" s="370"/>
      <c r="JG1798" s="361">
        <v>100</v>
      </c>
    </row>
    <row r="1799" spans="1:281" s="78" customFormat="1" ht="21.75" customHeight="1">
      <c r="A1799" s="339" t="s">
        <v>57</v>
      </c>
      <c r="B1799" s="793" t="s">
        <v>383</v>
      </c>
      <c r="C1799" s="16" t="s">
        <v>431</v>
      </c>
      <c r="D1799" s="268" t="s">
        <v>434</v>
      </c>
      <c r="E1799" s="274"/>
      <c r="F1799" s="274"/>
      <c r="G1799" s="873" t="s">
        <v>476</v>
      </c>
      <c r="H1799" s="361">
        <v>100</v>
      </c>
      <c r="I1799" s="504">
        <f t="shared" si="164"/>
        <v>100</v>
      </c>
      <c r="J1799" s="274"/>
      <c r="K1799" s="370"/>
      <c r="L1799" s="274"/>
      <c r="M1799" s="274"/>
      <c r="N1799" s="274"/>
      <c r="O1799" s="370"/>
      <c r="P1799" s="370"/>
      <c r="Q1799" s="370"/>
      <c r="R1799" s="370"/>
      <c r="S1799" s="370"/>
      <c r="T1799" s="370"/>
      <c r="U1799" s="370"/>
      <c r="V1799" s="370"/>
      <c r="W1799" s="370"/>
      <c r="X1799" s="370"/>
      <c r="Y1799" s="370"/>
      <c r="Z1799" s="370"/>
      <c r="AA1799" s="370"/>
      <c r="AB1799" s="370"/>
      <c r="AC1799" s="370"/>
      <c r="AD1799" s="370"/>
      <c r="AE1799" s="370"/>
      <c r="AF1799" s="370"/>
      <c r="AG1799" s="370"/>
      <c r="AH1799" s="370"/>
      <c r="AI1799" s="370"/>
      <c r="AJ1799" s="370"/>
      <c r="AK1799" s="370"/>
      <c r="AL1799" s="370"/>
      <c r="AM1799" s="370"/>
      <c r="AN1799" s="370"/>
      <c r="AO1799" s="370"/>
      <c r="AP1799" s="370"/>
      <c r="AQ1799" s="370"/>
      <c r="AR1799" s="370"/>
      <c r="AS1799" s="370"/>
      <c r="AT1799" s="370"/>
      <c r="AU1799" s="370"/>
      <c r="AV1799" s="370"/>
      <c r="AW1799" s="370"/>
      <c r="AX1799" s="370"/>
      <c r="AY1799" s="370"/>
      <c r="AZ1799" s="370"/>
      <c r="BA1799" s="370"/>
      <c r="BB1799" s="370"/>
      <c r="BC1799" s="370"/>
      <c r="BD1799" s="370"/>
      <c r="BE1799" s="370"/>
      <c r="BF1799" s="370"/>
      <c r="BG1799" s="370"/>
      <c r="BH1799" s="370"/>
      <c r="BI1799" s="370"/>
      <c r="BJ1799" s="370"/>
      <c r="BK1799" s="370"/>
      <c r="BL1799" s="370"/>
      <c r="BM1799" s="370"/>
      <c r="BN1799" s="370"/>
      <c r="BO1799" s="370"/>
      <c r="BP1799" s="370"/>
      <c r="BQ1799" s="370"/>
      <c r="BR1799" s="370"/>
      <c r="BS1799" s="370"/>
      <c r="BT1799" s="370"/>
      <c r="BU1799" s="370"/>
      <c r="BV1799" s="370"/>
      <c r="BW1799" s="370"/>
      <c r="BX1799" s="370"/>
      <c r="BY1799" s="370"/>
      <c r="BZ1799" s="370"/>
      <c r="CA1799" s="370"/>
      <c r="CB1799" s="370"/>
      <c r="CC1799" s="370"/>
      <c r="CD1799" s="370"/>
      <c r="CE1799" s="370"/>
      <c r="CF1799" s="370"/>
      <c r="CG1799" s="370"/>
      <c r="CH1799" s="370"/>
      <c r="CI1799" s="370"/>
      <c r="CJ1799" s="370"/>
      <c r="CK1799" s="370"/>
      <c r="CL1799" s="370"/>
      <c r="CM1799" s="370"/>
      <c r="CN1799" s="370"/>
      <c r="CO1799" s="370"/>
      <c r="CP1799" s="370"/>
      <c r="CQ1799" s="370"/>
      <c r="CR1799" s="370"/>
      <c r="CS1799" s="370"/>
      <c r="CT1799" s="370"/>
      <c r="CU1799" s="370"/>
      <c r="CV1799" s="370"/>
      <c r="CW1799" s="370"/>
      <c r="CX1799" s="370"/>
      <c r="CY1799" s="370"/>
      <c r="CZ1799" s="370"/>
      <c r="DA1799" s="370"/>
      <c r="DB1799" s="370"/>
      <c r="DC1799" s="370"/>
      <c r="DD1799" s="370"/>
      <c r="DE1799" s="370"/>
      <c r="DF1799" s="370"/>
      <c r="DG1799" s="370"/>
      <c r="DH1799" s="370"/>
      <c r="DI1799" s="370"/>
      <c r="DJ1799" s="370"/>
      <c r="DK1799" s="370"/>
      <c r="DL1799" s="370"/>
      <c r="DM1799" s="370"/>
      <c r="DN1799" s="370"/>
      <c r="DO1799" s="370"/>
      <c r="DP1799" s="370"/>
      <c r="DQ1799" s="370"/>
      <c r="DR1799" s="370"/>
      <c r="DS1799" s="370"/>
      <c r="DT1799" s="370"/>
      <c r="DU1799" s="370"/>
      <c r="DV1799" s="370"/>
      <c r="DW1799" s="370"/>
      <c r="DX1799" s="370"/>
      <c r="DY1799" s="370"/>
      <c r="DZ1799" s="370"/>
      <c r="EA1799" s="370"/>
      <c r="EB1799" s="370"/>
      <c r="EC1799" s="370"/>
      <c r="ED1799" s="370"/>
      <c r="EE1799" s="370"/>
      <c r="EF1799" s="370"/>
      <c r="EG1799" s="370"/>
      <c r="EH1799" s="370"/>
      <c r="EI1799" s="370"/>
      <c r="EJ1799" s="370"/>
      <c r="EK1799" s="370"/>
      <c r="EL1799" s="370"/>
      <c r="EM1799" s="370"/>
      <c r="EN1799" s="370"/>
      <c r="EO1799" s="370"/>
      <c r="EP1799" s="370"/>
      <c r="EQ1799" s="370"/>
      <c r="ER1799" s="370"/>
      <c r="ES1799" s="370"/>
      <c r="ET1799" s="370"/>
      <c r="JG1799" s="361">
        <v>100</v>
      </c>
    </row>
    <row r="1800" spans="1:281" s="78" customFormat="1" ht="21.75" customHeight="1">
      <c r="A1800" s="339" t="s">
        <v>57</v>
      </c>
      <c r="B1800" s="793" t="s">
        <v>384</v>
      </c>
      <c r="C1800" s="16" t="s">
        <v>424</v>
      </c>
      <c r="D1800" s="268" t="s">
        <v>434</v>
      </c>
      <c r="E1800" s="274"/>
      <c r="F1800" s="274"/>
      <c r="G1800" s="873" t="s">
        <v>476</v>
      </c>
      <c r="H1800" s="361">
        <v>100</v>
      </c>
      <c r="I1800" s="504">
        <f t="shared" si="164"/>
        <v>100</v>
      </c>
      <c r="J1800" s="274"/>
      <c r="K1800" s="370"/>
      <c r="L1800" s="274"/>
      <c r="M1800" s="274"/>
      <c r="N1800" s="274"/>
      <c r="O1800" s="370"/>
      <c r="P1800" s="370"/>
      <c r="Q1800" s="370"/>
      <c r="R1800" s="370"/>
      <c r="S1800" s="370"/>
      <c r="T1800" s="370"/>
      <c r="U1800" s="370"/>
      <c r="V1800" s="370"/>
      <c r="W1800" s="370"/>
      <c r="X1800" s="370"/>
      <c r="Y1800" s="370"/>
      <c r="Z1800" s="370"/>
      <c r="AA1800" s="370"/>
      <c r="AB1800" s="370"/>
      <c r="AC1800" s="370"/>
      <c r="AD1800" s="370"/>
      <c r="AE1800" s="370"/>
      <c r="AF1800" s="370"/>
      <c r="AG1800" s="370"/>
      <c r="AH1800" s="370"/>
      <c r="AI1800" s="370"/>
      <c r="AJ1800" s="370"/>
      <c r="AK1800" s="370"/>
      <c r="AL1800" s="370"/>
      <c r="AM1800" s="370"/>
      <c r="AN1800" s="370"/>
      <c r="AO1800" s="370"/>
      <c r="AP1800" s="370"/>
      <c r="AQ1800" s="370"/>
      <c r="AR1800" s="370"/>
      <c r="AS1800" s="370"/>
      <c r="AT1800" s="370"/>
      <c r="AU1800" s="370"/>
      <c r="AV1800" s="370"/>
      <c r="AW1800" s="370"/>
      <c r="AX1800" s="370"/>
      <c r="AY1800" s="370"/>
      <c r="AZ1800" s="370"/>
      <c r="BA1800" s="370"/>
      <c r="BB1800" s="370"/>
      <c r="BC1800" s="370"/>
      <c r="BD1800" s="370"/>
      <c r="BE1800" s="370"/>
      <c r="BF1800" s="370"/>
      <c r="BG1800" s="370"/>
      <c r="BH1800" s="370"/>
      <c r="BI1800" s="370"/>
      <c r="BJ1800" s="370"/>
      <c r="BK1800" s="370"/>
      <c r="BL1800" s="370"/>
      <c r="BM1800" s="370"/>
      <c r="BN1800" s="370"/>
      <c r="BO1800" s="370"/>
      <c r="BP1800" s="370"/>
      <c r="BQ1800" s="370"/>
      <c r="BR1800" s="370"/>
      <c r="BS1800" s="370"/>
      <c r="BT1800" s="370"/>
      <c r="BU1800" s="370"/>
      <c r="BV1800" s="370"/>
      <c r="BW1800" s="370"/>
      <c r="BX1800" s="370"/>
      <c r="BY1800" s="370"/>
      <c r="BZ1800" s="370"/>
      <c r="CA1800" s="370"/>
      <c r="CB1800" s="370"/>
      <c r="CC1800" s="370"/>
      <c r="CD1800" s="370"/>
      <c r="CE1800" s="370"/>
      <c r="CF1800" s="370"/>
      <c r="CG1800" s="370"/>
      <c r="CH1800" s="370"/>
      <c r="CI1800" s="370"/>
      <c r="CJ1800" s="370"/>
      <c r="CK1800" s="370"/>
      <c r="CL1800" s="370"/>
      <c r="CM1800" s="370"/>
      <c r="CN1800" s="370"/>
      <c r="CO1800" s="370"/>
      <c r="CP1800" s="370"/>
      <c r="CQ1800" s="370"/>
      <c r="CR1800" s="370"/>
      <c r="CS1800" s="370"/>
      <c r="CT1800" s="370"/>
      <c r="CU1800" s="370"/>
      <c r="CV1800" s="370"/>
      <c r="CW1800" s="370"/>
      <c r="CX1800" s="370"/>
      <c r="CY1800" s="370"/>
      <c r="CZ1800" s="370"/>
      <c r="DA1800" s="370"/>
      <c r="DB1800" s="370"/>
      <c r="DC1800" s="370"/>
      <c r="DD1800" s="370"/>
      <c r="DE1800" s="370"/>
      <c r="DF1800" s="370"/>
      <c r="DG1800" s="370"/>
      <c r="DH1800" s="370"/>
      <c r="DI1800" s="370"/>
      <c r="DJ1800" s="370"/>
      <c r="DK1800" s="370"/>
      <c r="DL1800" s="370"/>
      <c r="DM1800" s="370"/>
      <c r="DN1800" s="370"/>
      <c r="DO1800" s="370"/>
      <c r="DP1800" s="370"/>
      <c r="DQ1800" s="370"/>
      <c r="DR1800" s="370"/>
      <c r="DS1800" s="370"/>
      <c r="DT1800" s="370"/>
      <c r="DU1800" s="370"/>
      <c r="DV1800" s="370"/>
      <c r="DW1800" s="370"/>
      <c r="DX1800" s="370"/>
      <c r="DY1800" s="370"/>
      <c r="DZ1800" s="370"/>
      <c r="EA1800" s="370"/>
      <c r="EB1800" s="370"/>
      <c r="EC1800" s="370"/>
      <c r="ED1800" s="370"/>
      <c r="EE1800" s="370"/>
      <c r="EF1800" s="370"/>
      <c r="EG1800" s="370"/>
      <c r="EH1800" s="370"/>
      <c r="EI1800" s="370"/>
      <c r="EJ1800" s="370"/>
      <c r="EK1800" s="370"/>
      <c r="EL1800" s="370"/>
      <c r="EM1800" s="370"/>
      <c r="EN1800" s="370"/>
      <c r="EO1800" s="370"/>
      <c r="EP1800" s="370"/>
      <c r="EQ1800" s="370"/>
      <c r="ER1800" s="370"/>
      <c r="ES1800" s="370"/>
      <c r="ET1800" s="370"/>
      <c r="JG1800" s="361">
        <v>100</v>
      </c>
    </row>
    <row r="1801" spans="1:281" s="78" customFormat="1" ht="21.75" customHeight="1">
      <c r="A1801" s="339" t="s">
        <v>57</v>
      </c>
      <c r="B1801" s="793" t="s">
        <v>344</v>
      </c>
      <c r="C1801" s="16" t="s">
        <v>432</v>
      </c>
      <c r="D1801" s="268" t="s">
        <v>434</v>
      </c>
      <c r="E1801" s="274"/>
      <c r="F1801" s="274"/>
      <c r="G1801" s="873" t="s">
        <v>476</v>
      </c>
      <c r="H1801" s="361"/>
      <c r="I1801" s="504">
        <f t="shared" si="164"/>
        <v>0</v>
      </c>
      <c r="J1801" s="274"/>
      <c r="K1801" s="370"/>
      <c r="L1801" s="274"/>
      <c r="M1801" s="274"/>
      <c r="N1801" s="274"/>
      <c r="O1801" s="370"/>
      <c r="P1801" s="370"/>
      <c r="Q1801" s="370"/>
      <c r="R1801" s="370"/>
      <c r="S1801" s="370"/>
      <c r="T1801" s="370"/>
      <c r="U1801" s="370"/>
      <c r="V1801" s="370"/>
      <c r="W1801" s="370"/>
      <c r="X1801" s="370"/>
      <c r="Y1801" s="370"/>
      <c r="Z1801" s="370"/>
      <c r="AA1801" s="370"/>
      <c r="AB1801" s="370"/>
      <c r="AC1801" s="370"/>
      <c r="AD1801" s="370"/>
      <c r="AE1801" s="370"/>
      <c r="AF1801" s="370"/>
      <c r="AG1801" s="370"/>
      <c r="AH1801" s="370"/>
      <c r="AI1801" s="370"/>
      <c r="AJ1801" s="370"/>
      <c r="AK1801" s="370"/>
      <c r="AL1801" s="370"/>
      <c r="AM1801" s="370"/>
      <c r="AN1801" s="370"/>
      <c r="AO1801" s="370"/>
      <c r="AP1801" s="370"/>
      <c r="AQ1801" s="370"/>
      <c r="AR1801" s="370"/>
      <c r="AS1801" s="370"/>
      <c r="AT1801" s="370"/>
      <c r="AU1801" s="370"/>
      <c r="AV1801" s="370"/>
      <c r="AW1801" s="370"/>
      <c r="AX1801" s="370"/>
      <c r="AY1801" s="370"/>
      <c r="AZ1801" s="370"/>
      <c r="BA1801" s="370"/>
      <c r="BB1801" s="370"/>
      <c r="BC1801" s="370"/>
      <c r="BD1801" s="370"/>
      <c r="BE1801" s="370"/>
      <c r="BF1801" s="370"/>
      <c r="BG1801" s="370"/>
      <c r="BH1801" s="370"/>
      <c r="BI1801" s="370"/>
      <c r="BJ1801" s="370"/>
      <c r="BK1801" s="370"/>
      <c r="BL1801" s="370"/>
      <c r="BM1801" s="370"/>
      <c r="BN1801" s="370"/>
      <c r="BO1801" s="370"/>
      <c r="BP1801" s="370"/>
      <c r="BQ1801" s="370"/>
      <c r="BR1801" s="370"/>
      <c r="BS1801" s="370"/>
      <c r="BT1801" s="370"/>
      <c r="BU1801" s="370"/>
      <c r="BV1801" s="370"/>
      <c r="BW1801" s="370"/>
      <c r="BX1801" s="370"/>
      <c r="BY1801" s="370"/>
      <c r="BZ1801" s="370"/>
      <c r="CA1801" s="370"/>
      <c r="CB1801" s="370"/>
      <c r="CC1801" s="370"/>
      <c r="CD1801" s="370"/>
      <c r="CE1801" s="370"/>
      <c r="CF1801" s="370"/>
      <c r="CG1801" s="370"/>
      <c r="CH1801" s="370"/>
      <c r="CI1801" s="370"/>
      <c r="CJ1801" s="370"/>
      <c r="CK1801" s="370"/>
      <c r="CL1801" s="370"/>
      <c r="CM1801" s="370"/>
      <c r="CN1801" s="370"/>
      <c r="CO1801" s="370"/>
      <c r="CP1801" s="370"/>
      <c r="CQ1801" s="370"/>
      <c r="CR1801" s="370"/>
      <c r="CS1801" s="370"/>
      <c r="CT1801" s="370"/>
      <c r="CU1801" s="370"/>
      <c r="CV1801" s="370"/>
      <c r="CW1801" s="370"/>
      <c r="CX1801" s="370"/>
      <c r="CY1801" s="370"/>
      <c r="CZ1801" s="370"/>
      <c r="DA1801" s="370"/>
      <c r="DB1801" s="370"/>
      <c r="DC1801" s="370"/>
      <c r="DD1801" s="370"/>
      <c r="DE1801" s="370"/>
      <c r="DF1801" s="370"/>
      <c r="DG1801" s="370"/>
      <c r="DH1801" s="370"/>
      <c r="DI1801" s="370"/>
      <c r="DJ1801" s="370"/>
      <c r="DK1801" s="370"/>
      <c r="DL1801" s="370"/>
      <c r="DM1801" s="370"/>
      <c r="DN1801" s="370"/>
      <c r="DO1801" s="370"/>
      <c r="DP1801" s="370"/>
      <c r="DQ1801" s="370"/>
      <c r="DR1801" s="370"/>
      <c r="DS1801" s="370"/>
      <c r="DT1801" s="370"/>
      <c r="DU1801" s="370"/>
      <c r="DV1801" s="370"/>
      <c r="DW1801" s="370"/>
      <c r="DX1801" s="370"/>
      <c r="DY1801" s="370"/>
      <c r="DZ1801" s="370"/>
      <c r="EA1801" s="370"/>
      <c r="EB1801" s="370"/>
      <c r="EC1801" s="370"/>
      <c r="ED1801" s="370"/>
      <c r="EE1801" s="370"/>
      <c r="EF1801" s="370"/>
      <c r="EG1801" s="370"/>
      <c r="EH1801" s="370"/>
      <c r="EI1801" s="370"/>
      <c r="EJ1801" s="370"/>
      <c r="EK1801" s="370"/>
      <c r="EL1801" s="370"/>
      <c r="EM1801" s="370"/>
      <c r="EN1801" s="370"/>
      <c r="EO1801" s="370"/>
      <c r="EP1801" s="370"/>
      <c r="EQ1801" s="370"/>
      <c r="ER1801" s="370"/>
      <c r="ES1801" s="370"/>
      <c r="ET1801" s="370"/>
      <c r="JG1801" s="361"/>
    </row>
    <row r="1802" spans="1:281" s="78" customFormat="1" ht="21.75" customHeight="1">
      <c r="A1802" s="339" t="s">
        <v>57</v>
      </c>
      <c r="B1802" s="793" t="s">
        <v>353</v>
      </c>
      <c r="C1802" s="16" t="s">
        <v>433</v>
      </c>
      <c r="D1802" s="268" t="s">
        <v>434</v>
      </c>
      <c r="E1802" s="274"/>
      <c r="F1802" s="274"/>
      <c r="G1802" s="873" t="s">
        <v>476</v>
      </c>
      <c r="H1802" s="361"/>
      <c r="I1802" s="504">
        <f t="shared" si="164"/>
        <v>0</v>
      </c>
      <c r="J1802" s="274"/>
      <c r="K1802" s="370"/>
      <c r="L1802" s="274"/>
      <c r="M1802" s="274"/>
      <c r="N1802" s="274"/>
      <c r="O1802" s="370"/>
      <c r="P1802" s="370"/>
      <c r="Q1802" s="370"/>
      <c r="R1802" s="370"/>
      <c r="S1802" s="370"/>
      <c r="T1802" s="370"/>
      <c r="U1802" s="370"/>
      <c r="V1802" s="370"/>
      <c r="W1802" s="370"/>
      <c r="X1802" s="370"/>
      <c r="Y1802" s="370"/>
      <c r="Z1802" s="370"/>
      <c r="AA1802" s="370"/>
      <c r="AB1802" s="370"/>
      <c r="AC1802" s="370"/>
      <c r="AD1802" s="370"/>
      <c r="AE1802" s="370"/>
      <c r="AF1802" s="370"/>
      <c r="AG1802" s="370"/>
      <c r="AH1802" s="370"/>
      <c r="AI1802" s="370"/>
      <c r="AJ1802" s="370"/>
      <c r="AK1802" s="370"/>
      <c r="AL1802" s="370"/>
      <c r="AM1802" s="370"/>
      <c r="AN1802" s="370"/>
      <c r="AO1802" s="370"/>
      <c r="AP1802" s="370"/>
      <c r="AQ1802" s="370"/>
      <c r="AR1802" s="370"/>
      <c r="AS1802" s="370"/>
      <c r="AT1802" s="370"/>
      <c r="AU1802" s="370"/>
      <c r="AV1802" s="370"/>
      <c r="AW1802" s="370"/>
      <c r="AX1802" s="370"/>
      <c r="AY1802" s="370"/>
      <c r="AZ1802" s="370"/>
      <c r="BA1802" s="370"/>
      <c r="BB1802" s="370"/>
      <c r="BC1802" s="370"/>
      <c r="BD1802" s="370"/>
      <c r="BE1802" s="370"/>
      <c r="BF1802" s="370"/>
      <c r="BG1802" s="370"/>
      <c r="BH1802" s="370"/>
      <c r="BI1802" s="370"/>
      <c r="BJ1802" s="370"/>
      <c r="BK1802" s="370"/>
      <c r="BL1802" s="370"/>
      <c r="BM1802" s="370"/>
      <c r="BN1802" s="370"/>
      <c r="BO1802" s="370"/>
      <c r="BP1802" s="370"/>
      <c r="BQ1802" s="370"/>
      <c r="BR1802" s="370"/>
      <c r="BS1802" s="370"/>
      <c r="BT1802" s="370"/>
      <c r="BU1802" s="370"/>
      <c r="BV1802" s="370"/>
      <c r="BW1802" s="370"/>
      <c r="BX1802" s="370"/>
      <c r="BY1802" s="370"/>
      <c r="BZ1802" s="370"/>
      <c r="CA1802" s="370"/>
      <c r="CB1802" s="370"/>
      <c r="CC1802" s="370"/>
      <c r="CD1802" s="370"/>
      <c r="CE1802" s="370"/>
      <c r="CF1802" s="370"/>
      <c r="CG1802" s="370"/>
      <c r="CH1802" s="370"/>
      <c r="CI1802" s="370"/>
      <c r="CJ1802" s="370"/>
      <c r="CK1802" s="370"/>
      <c r="CL1802" s="370"/>
      <c r="CM1802" s="370"/>
      <c r="CN1802" s="370"/>
      <c r="CO1802" s="370"/>
      <c r="CP1802" s="370"/>
      <c r="CQ1802" s="370"/>
      <c r="CR1802" s="370"/>
      <c r="CS1802" s="370"/>
      <c r="CT1802" s="370"/>
      <c r="CU1802" s="370"/>
      <c r="CV1802" s="370"/>
      <c r="CW1802" s="370"/>
      <c r="CX1802" s="370"/>
      <c r="CY1802" s="370"/>
      <c r="CZ1802" s="370"/>
      <c r="DA1802" s="370"/>
      <c r="DB1802" s="370"/>
      <c r="DC1802" s="370"/>
      <c r="DD1802" s="370"/>
      <c r="DE1802" s="370"/>
      <c r="DF1802" s="370"/>
      <c r="DG1802" s="370"/>
      <c r="DH1802" s="370"/>
      <c r="DI1802" s="370"/>
      <c r="DJ1802" s="370"/>
      <c r="DK1802" s="370"/>
      <c r="DL1802" s="370"/>
      <c r="DM1802" s="370"/>
      <c r="DN1802" s="370"/>
      <c r="DO1802" s="370"/>
      <c r="DP1802" s="370"/>
      <c r="DQ1802" s="370"/>
      <c r="DR1802" s="370"/>
      <c r="DS1802" s="370"/>
      <c r="DT1802" s="370"/>
      <c r="DU1802" s="370"/>
      <c r="DV1802" s="370"/>
      <c r="DW1802" s="370"/>
      <c r="DX1802" s="370"/>
      <c r="DY1802" s="370"/>
      <c r="DZ1802" s="370"/>
      <c r="EA1802" s="370"/>
      <c r="EB1802" s="370"/>
      <c r="EC1802" s="370"/>
      <c r="ED1802" s="370"/>
      <c r="EE1802" s="370"/>
      <c r="EF1802" s="370"/>
      <c r="EG1802" s="370"/>
      <c r="EH1802" s="370"/>
      <c r="EI1802" s="370"/>
      <c r="EJ1802" s="370"/>
      <c r="EK1802" s="370"/>
      <c r="EL1802" s="370"/>
      <c r="EM1802" s="370"/>
      <c r="EN1802" s="370"/>
      <c r="EO1802" s="370"/>
      <c r="EP1802" s="370"/>
      <c r="EQ1802" s="370"/>
      <c r="ER1802" s="370"/>
      <c r="ES1802" s="370"/>
      <c r="ET1802" s="370"/>
      <c r="JG1802" s="361"/>
    </row>
    <row r="1803" spans="1:281" s="78" customFormat="1" ht="21.75" customHeight="1">
      <c r="A1803" s="339" t="s">
        <v>57</v>
      </c>
      <c r="B1803" s="793" t="s">
        <v>393</v>
      </c>
      <c r="C1803" s="16" t="s">
        <v>425</v>
      </c>
      <c r="D1803" s="268" t="s">
        <v>434</v>
      </c>
      <c r="E1803" s="274"/>
      <c r="F1803" s="274"/>
      <c r="G1803" s="873" t="s">
        <v>476</v>
      </c>
      <c r="H1803" s="361">
        <v>100</v>
      </c>
      <c r="I1803" s="504">
        <f t="shared" si="164"/>
        <v>100</v>
      </c>
      <c r="J1803" s="274"/>
      <c r="K1803" s="370"/>
      <c r="L1803" s="274"/>
      <c r="M1803" s="274"/>
      <c r="N1803" s="274"/>
      <c r="O1803" s="370"/>
      <c r="P1803" s="370"/>
      <c r="Q1803" s="370"/>
      <c r="R1803" s="370"/>
      <c r="S1803" s="370"/>
      <c r="T1803" s="370"/>
      <c r="U1803" s="370"/>
      <c r="V1803" s="370"/>
      <c r="W1803" s="370"/>
      <c r="X1803" s="370"/>
      <c r="Y1803" s="370"/>
      <c r="Z1803" s="370"/>
      <c r="AA1803" s="370"/>
      <c r="AB1803" s="370"/>
      <c r="AC1803" s="370"/>
      <c r="AD1803" s="370"/>
      <c r="AE1803" s="370"/>
      <c r="AF1803" s="370"/>
      <c r="AG1803" s="370"/>
      <c r="AH1803" s="370"/>
      <c r="AI1803" s="370"/>
      <c r="AJ1803" s="370"/>
      <c r="AK1803" s="370"/>
      <c r="AL1803" s="370"/>
      <c r="AM1803" s="370"/>
      <c r="AN1803" s="370"/>
      <c r="AO1803" s="370"/>
      <c r="AP1803" s="370"/>
      <c r="AQ1803" s="370"/>
      <c r="AR1803" s="370"/>
      <c r="AS1803" s="370"/>
      <c r="AT1803" s="370"/>
      <c r="AU1803" s="370"/>
      <c r="AV1803" s="370"/>
      <c r="AW1803" s="370"/>
      <c r="AX1803" s="370"/>
      <c r="AY1803" s="370"/>
      <c r="AZ1803" s="370"/>
      <c r="BA1803" s="370"/>
      <c r="BB1803" s="370"/>
      <c r="BC1803" s="370"/>
      <c r="BD1803" s="370"/>
      <c r="BE1803" s="370"/>
      <c r="BF1803" s="370"/>
      <c r="BG1803" s="370"/>
      <c r="BH1803" s="370"/>
      <c r="BI1803" s="370"/>
      <c r="BJ1803" s="370"/>
      <c r="BK1803" s="370"/>
      <c r="BL1803" s="370"/>
      <c r="BM1803" s="370"/>
      <c r="BN1803" s="370"/>
      <c r="BO1803" s="370"/>
      <c r="BP1803" s="370"/>
      <c r="BQ1803" s="370"/>
      <c r="BR1803" s="370"/>
      <c r="BS1803" s="370"/>
      <c r="BT1803" s="370"/>
      <c r="BU1803" s="370"/>
      <c r="BV1803" s="370"/>
      <c r="BW1803" s="370"/>
      <c r="BX1803" s="370"/>
      <c r="BY1803" s="370"/>
      <c r="BZ1803" s="370"/>
      <c r="CA1803" s="370"/>
      <c r="CB1803" s="370"/>
      <c r="CC1803" s="370"/>
      <c r="CD1803" s="370"/>
      <c r="CE1803" s="370"/>
      <c r="CF1803" s="370"/>
      <c r="CG1803" s="370"/>
      <c r="CH1803" s="370"/>
      <c r="CI1803" s="370"/>
      <c r="CJ1803" s="370"/>
      <c r="CK1803" s="370"/>
      <c r="CL1803" s="370"/>
      <c r="CM1803" s="370"/>
      <c r="CN1803" s="370"/>
      <c r="CO1803" s="370"/>
      <c r="CP1803" s="370"/>
      <c r="CQ1803" s="370"/>
      <c r="CR1803" s="370"/>
      <c r="CS1803" s="370"/>
      <c r="CT1803" s="370"/>
      <c r="CU1803" s="370"/>
      <c r="CV1803" s="370"/>
      <c r="CW1803" s="370"/>
      <c r="CX1803" s="370"/>
      <c r="CY1803" s="370"/>
      <c r="CZ1803" s="370"/>
      <c r="DA1803" s="370"/>
      <c r="DB1803" s="370"/>
      <c r="DC1803" s="370"/>
      <c r="DD1803" s="370"/>
      <c r="DE1803" s="370"/>
      <c r="DF1803" s="370"/>
      <c r="DG1803" s="370"/>
      <c r="DH1803" s="370"/>
      <c r="DI1803" s="370"/>
      <c r="DJ1803" s="370"/>
      <c r="DK1803" s="370"/>
      <c r="DL1803" s="370"/>
      <c r="DM1803" s="370"/>
      <c r="DN1803" s="370"/>
      <c r="DO1803" s="370"/>
      <c r="DP1803" s="370"/>
      <c r="DQ1803" s="370"/>
      <c r="DR1803" s="370"/>
      <c r="DS1803" s="370"/>
      <c r="DT1803" s="370"/>
      <c r="DU1803" s="370"/>
      <c r="DV1803" s="370"/>
      <c r="DW1803" s="370"/>
      <c r="DX1803" s="370"/>
      <c r="DY1803" s="370"/>
      <c r="DZ1803" s="370"/>
      <c r="EA1803" s="370"/>
      <c r="EB1803" s="370"/>
      <c r="EC1803" s="370"/>
      <c r="ED1803" s="370"/>
      <c r="EE1803" s="370"/>
      <c r="EF1803" s="370"/>
      <c r="EG1803" s="370"/>
      <c r="EH1803" s="370"/>
      <c r="EI1803" s="370"/>
      <c r="EJ1803" s="370"/>
      <c r="EK1803" s="370"/>
      <c r="EL1803" s="370"/>
      <c r="EM1803" s="370"/>
      <c r="EN1803" s="370"/>
      <c r="EO1803" s="370"/>
      <c r="EP1803" s="370"/>
      <c r="EQ1803" s="370"/>
      <c r="ER1803" s="370"/>
      <c r="ES1803" s="370"/>
      <c r="ET1803" s="370"/>
      <c r="JG1803" s="361">
        <v>100</v>
      </c>
    </row>
    <row r="1804" spans="1:281" s="78" customFormat="1" ht="21.75" customHeight="1">
      <c r="A1804" s="339" t="s">
        <v>57</v>
      </c>
      <c r="B1804" s="793" t="s">
        <v>345</v>
      </c>
      <c r="C1804" s="16" t="s">
        <v>426</v>
      </c>
      <c r="D1804" s="268" t="s">
        <v>434</v>
      </c>
      <c r="E1804" s="274"/>
      <c r="F1804" s="274"/>
      <c r="G1804" s="873" t="s">
        <v>476</v>
      </c>
      <c r="H1804" s="361">
        <v>100</v>
      </c>
      <c r="I1804" s="504">
        <f t="shared" si="164"/>
        <v>100</v>
      </c>
      <c r="J1804" s="274"/>
      <c r="K1804" s="370"/>
      <c r="L1804" s="274"/>
      <c r="M1804" s="274"/>
      <c r="N1804" s="274"/>
      <c r="O1804" s="370"/>
      <c r="P1804" s="370"/>
      <c r="Q1804" s="370"/>
      <c r="R1804" s="370"/>
      <c r="S1804" s="370"/>
      <c r="T1804" s="370"/>
      <c r="U1804" s="370"/>
      <c r="V1804" s="370"/>
      <c r="W1804" s="370"/>
      <c r="X1804" s="370"/>
      <c r="Y1804" s="370"/>
      <c r="Z1804" s="370"/>
      <c r="AA1804" s="370"/>
      <c r="AB1804" s="370"/>
      <c r="AC1804" s="370"/>
      <c r="AD1804" s="370"/>
      <c r="AE1804" s="370"/>
      <c r="AF1804" s="370"/>
      <c r="AG1804" s="370"/>
      <c r="AH1804" s="370"/>
      <c r="AI1804" s="370"/>
      <c r="AJ1804" s="370"/>
      <c r="AK1804" s="370"/>
      <c r="AL1804" s="370"/>
      <c r="AM1804" s="370"/>
      <c r="AN1804" s="370"/>
      <c r="AO1804" s="370"/>
      <c r="AP1804" s="370"/>
      <c r="AQ1804" s="370"/>
      <c r="AR1804" s="370"/>
      <c r="AS1804" s="370"/>
      <c r="AT1804" s="370"/>
      <c r="AU1804" s="370"/>
      <c r="AV1804" s="370"/>
      <c r="AW1804" s="370"/>
      <c r="AX1804" s="370"/>
      <c r="AY1804" s="370"/>
      <c r="AZ1804" s="370"/>
      <c r="BA1804" s="370"/>
      <c r="BB1804" s="370"/>
      <c r="BC1804" s="370"/>
      <c r="BD1804" s="370"/>
      <c r="BE1804" s="370"/>
      <c r="BF1804" s="370"/>
      <c r="BG1804" s="370"/>
      <c r="BH1804" s="370"/>
      <c r="BI1804" s="370"/>
      <c r="BJ1804" s="370"/>
      <c r="BK1804" s="370"/>
      <c r="BL1804" s="370"/>
      <c r="BM1804" s="370"/>
      <c r="BN1804" s="370"/>
      <c r="BO1804" s="370"/>
      <c r="BP1804" s="370"/>
      <c r="BQ1804" s="370"/>
      <c r="BR1804" s="370"/>
      <c r="BS1804" s="370"/>
      <c r="BT1804" s="370"/>
      <c r="BU1804" s="370"/>
      <c r="BV1804" s="370"/>
      <c r="BW1804" s="370"/>
      <c r="BX1804" s="370"/>
      <c r="BY1804" s="370"/>
      <c r="BZ1804" s="370"/>
      <c r="CA1804" s="370"/>
      <c r="CB1804" s="370"/>
      <c r="CC1804" s="370"/>
      <c r="CD1804" s="370"/>
      <c r="CE1804" s="370"/>
      <c r="CF1804" s="370"/>
      <c r="CG1804" s="370"/>
      <c r="CH1804" s="370"/>
      <c r="CI1804" s="370"/>
      <c r="CJ1804" s="370"/>
      <c r="CK1804" s="370"/>
      <c r="CL1804" s="370"/>
      <c r="CM1804" s="370"/>
      <c r="CN1804" s="370"/>
      <c r="CO1804" s="370"/>
      <c r="CP1804" s="370"/>
      <c r="CQ1804" s="370"/>
      <c r="CR1804" s="370"/>
      <c r="CS1804" s="370"/>
      <c r="CT1804" s="370"/>
      <c r="CU1804" s="370"/>
      <c r="CV1804" s="370"/>
      <c r="CW1804" s="370"/>
      <c r="CX1804" s="370"/>
      <c r="CY1804" s="370"/>
      <c r="CZ1804" s="370"/>
      <c r="DA1804" s="370"/>
      <c r="DB1804" s="370"/>
      <c r="DC1804" s="370"/>
      <c r="DD1804" s="370"/>
      <c r="DE1804" s="370"/>
      <c r="DF1804" s="370"/>
      <c r="DG1804" s="370"/>
      <c r="DH1804" s="370"/>
      <c r="DI1804" s="370"/>
      <c r="DJ1804" s="370"/>
      <c r="DK1804" s="370"/>
      <c r="DL1804" s="370"/>
      <c r="DM1804" s="370"/>
      <c r="DN1804" s="370"/>
      <c r="DO1804" s="370"/>
      <c r="DP1804" s="370"/>
      <c r="DQ1804" s="370"/>
      <c r="DR1804" s="370"/>
      <c r="DS1804" s="370"/>
      <c r="DT1804" s="370"/>
      <c r="DU1804" s="370"/>
      <c r="DV1804" s="370"/>
      <c r="DW1804" s="370"/>
      <c r="DX1804" s="370"/>
      <c r="DY1804" s="370"/>
      <c r="DZ1804" s="370"/>
      <c r="EA1804" s="370"/>
      <c r="EB1804" s="370"/>
      <c r="EC1804" s="370"/>
      <c r="ED1804" s="370"/>
      <c r="EE1804" s="370"/>
      <c r="EF1804" s="370"/>
      <c r="EG1804" s="370"/>
      <c r="EH1804" s="370"/>
      <c r="EI1804" s="370"/>
      <c r="EJ1804" s="370"/>
      <c r="EK1804" s="370"/>
      <c r="EL1804" s="370"/>
      <c r="EM1804" s="370"/>
      <c r="EN1804" s="370"/>
      <c r="EO1804" s="370"/>
      <c r="EP1804" s="370"/>
      <c r="EQ1804" s="370"/>
      <c r="ER1804" s="370"/>
      <c r="ES1804" s="370"/>
      <c r="ET1804" s="370"/>
      <c r="JG1804" s="361">
        <v>100</v>
      </c>
    </row>
    <row r="1805" spans="1:281" s="78" customFormat="1" ht="21.75" customHeight="1">
      <c r="A1805" s="339" t="s">
        <v>57</v>
      </c>
      <c r="B1805" s="793" t="s">
        <v>356</v>
      </c>
      <c r="C1805" s="16" t="s">
        <v>427</v>
      </c>
      <c r="D1805" s="268" t="s">
        <v>434</v>
      </c>
      <c r="E1805" s="274"/>
      <c r="F1805" s="274"/>
      <c r="G1805" s="873" t="s">
        <v>476</v>
      </c>
      <c r="H1805" s="361">
        <v>100</v>
      </c>
      <c r="I1805" s="504">
        <f t="shared" si="164"/>
        <v>100</v>
      </c>
      <c r="J1805" s="274"/>
      <c r="K1805" s="370"/>
      <c r="L1805" s="274"/>
      <c r="M1805" s="274"/>
      <c r="N1805" s="274"/>
      <c r="O1805" s="370"/>
      <c r="P1805" s="370"/>
      <c r="Q1805" s="370"/>
      <c r="R1805" s="370"/>
      <c r="S1805" s="370"/>
      <c r="T1805" s="370"/>
      <c r="U1805" s="370"/>
      <c r="V1805" s="370"/>
      <c r="W1805" s="370"/>
      <c r="X1805" s="370"/>
      <c r="Y1805" s="370"/>
      <c r="Z1805" s="370"/>
      <c r="AA1805" s="370"/>
      <c r="AB1805" s="370"/>
      <c r="AC1805" s="370"/>
      <c r="AD1805" s="370"/>
      <c r="AE1805" s="370"/>
      <c r="AF1805" s="370"/>
      <c r="AG1805" s="370"/>
      <c r="AH1805" s="370"/>
      <c r="AI1805" s="370"/>
      <c r="AJ1805" s="370"/>
      <c r="AK1805" s="370"/>
      <c r="AL1805" s="370"/>
      <c r="AM1805" s="370"/>
      <c r="AN1805" s="370"/>
      <c r="AO1805" s="370"/>
      <c r="AP1805" s="370"/>
      <c r="AQ1805" s="370"/>
      <c r="AR1805" s="370"/>
      <c r="AS1805" s="370"/>
      <c r="AT1805" s="370"/>
      <c r="AU1805" s="370"/>
      <c r="AV1805" s="370"/>
      <c r="AW1805" s="370"/>
      <c r="AX1805" s="370"/>
      <c r="AY1805" s="370"/>
      <c r="AZ1805" s="370"/>
      <c r="BA1805" s="370"/>
      <c r="BB1805" s="370"/>
      <c r="BC1805" s="370"/>
      <c r="BD1805" s="370"/>
      <c r="BE1805" s="370"/>
      <c r="BF1805" s="370"/>
      <c r="BG1805" s="370"/>
      <c r="BH1805" s="370"/>
      <c r="BI1805" s="370"/>
      <c r="BJ1805" s="370"/>
      <c r="BK1805" s="370"/>
      <c r="BL1805" s="370"/>
      <c r="BM1805" s="370"/>
      <c r="BN1805" s="370"/>
      <c r="BO1805" s="370"/>
      <c r="BP1805" s="370"/>
      <c r="BQ1805" s="370"/>
      <c r="BR1805" s="370"/>
      <c r="BS1805" s="370"/>
      <c r="BT1805" s="370"/>
      <c r="BU1805" s="370"/>
      <c r="BV1805" s="370"/>
      <c r="BW1805" s="370"/>
      <c r="BX1805" s="370"/>
      <c r="BY1805" s="370"/>
      <c r="BZ1805" s="370"/>
      <c r="CA1805" s="370"/>
      <c r="CB1805" s="370"/>
      <c r="CC1805" s="370"/>
      <c r="CD1805" s="370"/>
      <c r="CE1805" s="370"/>
      <c r="CF1805" s="370"/>
      <c r="CG1805" s="370"/>
      <c r="CH1805" s="370"/>
      <c r="CI1805" s="370"/>
      <c r="CJ1805" s="370"/>
      <c r="CK1805" s="370"/>
      <c r="CL1805" s="370"/>
      <c r="CM1805" s="370"/>
      <c r="CN1805" s="370"/>
      <c r="CO1805" s="370"/>
      <c r="CP1805" s="370"/>
      <c r="CQ1805" s="370"/>
      <c r="CR1805" s="370"/>
      <c r="CS1805" s="370"/>
      <c r="CT1805" s="370"/>
      <c r="CU1805" s="370"/>
      <c r="CV1805" s="370"/>
      <c r="CW1805" s="370"/>
      <c r="CX1805" s="370"/>
      <c r="CY1805" s="370"/>
      <c r="CZ1805" s="370"/>
      <c r="DA1805" s="370"/>
      <c r="DB1805" s="370"/>
      <c r="DC1805" s="370"/>
      <c r="DD1805" s="370"/>
      <c r="DE1805" s="370"/>
      <c r="DF1805" s="370"/>
      <c r="DG1805" s="370"/>
      <c r="DH1805" s="370"/>
      <c r="DI1805" s="370"/>
      <c r="DJ1805" s="370"/>
      <c r="DK1805" s="370"/>
      <c r="DL1805" s="370"/>
      <c r="DM1805" s="370"/>
      <c r="DN1805" s="370"/>
      <c r="DO1805" s="370"/>
      <c r="DP1805" s="370"/>
      <c r="DQ1805" s="370"/>
      <c r="DR1805" s="370"/>
      <c r="DS1805" s="370"/>
      <c r="DT1805" s="370"/>
      <c r="DU1805" s="370"/>
      <c r="DV1805" s="370"/>
      <c r="DW1805" s="370"/>
      <c r="DX1805" s="370"/>
      <c r="DY1805" s="370"/>
      <c r="DZ1805" s="370"/>
      <c r="EA1805" s="370"/>
      <c r="EB1805" s="370"/>
      <c r="EC1805" s="370"/>
      <c r="ED1805" s="370"/>
      <c r="EE1805" s="370"/>
      <c r="EF1805" s="370"/>
      <c r="EG1805" s="370"/>
      <c r="EH1805" s="370"/>
      <c r="EI1805" s="370"/>
      <c r="EJ1805" s="370"/>
      <c r="EK1805" s="370"/>
      <c r="EL1805" s="370"/>
      <c r="EM1805" s="370"/>
      <c r="EN1805" s="370"/>
      <c r="EO1805" s="370"/>
      <c r="EP1805" s="370"/>
      <c r="EQ1805" s="370"/>
      <c r="ER1805" s="370"/>
      <c r="ES1805" s="370"/>
      <c r="ET1805" s="370"/>
      <c r="JG1805" s="361">
        <v>100</v>
      </c>
    </row>
    <row r="1806" spans="1:281" s="78" customFormat="1" ht="21.75" customHeight="1">
      <c r="A1806" s="339" t="s">
        <v>57</v>
      </c>
      <c r="B1806" s="793" t="s">
        <v>382</v>
      </c>
      <c r="C1806" s="16" t="s">
        <v>428</v>
      </c>
      <c r="D1806" s="268" t="s">
        <v>434</v>
      </c>
      <c r="E1806" s="274"/>
      <c r="F1806" s="274"/>
      <c r="G1806" s="873" t="s">
        <v>476</v>
      </c>
      <c r="H1806" s="361">
        <v>100</v>
      </c>
      <c r="I1806" s="504">
        <f t="shared" si="164"/>
        <v>100</v>
      </c>
      <c r="J1806" s="274"/>
      <c r="K1806" s="370"/>
      <c r="L1806" s="274"/>
      <c r="M1806" s="274"/>
      <c r="N1806" s="274"/>
      <c r="O1806" s="370"/>
      <c r="P1806" s="370"/>
      <c r="Q1806" s="370"/>
      <c r="R1806" s="370"/>
      <c r="S1806" s="370"/>
      <c r="T1806" s="370"/>
      <c r="U1806" s="370"/>
      <c r="V1806" s="370"/>
      <c r="W1806" s="370"/>
      <c r="X1806" s="370"/>
      <c r="Y1806" s="370"/>
      <c r="Z1806" s="370"/>
      <c r="AA1806" s="370"/>
      <c r="AB1806" s="370"/>
      <c r="AC1806" s="370"/>
      <c r="AD1806" s="370"/>
      <c r="AE1806" s="370"/>
      <c r="AF1806" s="370"/>
      <c r="AG1806" s="370"/>
      <c r="AH1806" s="370"/>
      <c r="AI1806" s="370"/>
      <c r="AJ1806" s="370"/>
      <c r="AK1806" s="370"/>
      <c r="AL1806" s="370"/>
      <c r="AM1806" s="370"/>
      <c r="AN1806" s="370"/>
      <c r="AO1806" s="370"/>
      <c r="AP1806" s="370"/>
      <c r="AQ1806" s="370"/>
      <c r="AR1806" s="370"/>
      <c r="AS1806" s="370"/>
      <c r="AT1806" s="370"/>
      <c r="AU1806" s="370"/>
      <c r="AV1806" s="370"/>
      <c r="AW1806" s="370"/>
      <c r="AX1806" s="370"/>
      <c r="AY1806" s="370"/>
      <c r="AZ1806" s="370"/>
      <c r="BA1806" s="370"/>
      <c r="BB1806" s="370"/>
      <c r="BC1806" s="370"/>
      <c r="BD1806" s="370"/>
      <c r="BE1806" s="370"/>
      <c r="BF1806" s="370"/>
      <c r="BG1806" s="370"/>
      <c r="BH1806" s="370"/>
      <c r="BI1806" s="370"/>
      <c r="BJ1806" s="370"/>
      <c r="BK1806" s="370"/>
      <c r="BL1806" s="370"/>
      <c r="BM1806" s="370"/>
      <c r="BN1806" s="370"/>
      <c r="BO1806" s="370"/>
      <c r="BP1806" s="370"/>
      <c r="BQ1806" s="370"/>
      <c r="BR1806" s="370"/>
      <c r="BS1806" s="370"/>
      <c r="BT1806" s="370"/>
      <c r="BU1806" s="370"/>
      <c r="BV1806" s="370"/>
      <c r="BW1806" s="370"/>
      <c r="BX1806" s="370"/>
      <c r="BY1806" s="370"/>
      <c r="BZ1806" s="370"/>
      <c r="CA1806" s="370"/>
      <c r="CB1806" s="370"/>
      <c r="CC1806" s="370"/>
      <c r="CD1806" s="370"/>
      <c r="CE1806" s="370"/>
      <c r="CF1806" s="370"/>
      <c r="CG1806" s="370"/>
      <c r="CH1806" s="370"/>
      <c r="CI1806" s="370"/>
      <c r="CJ1806" s="370"/>
      <c r="CK1806" s="370"/>
      <c r="CL1806" s="370"/>
      <c r="CM1806" s="370"/>
      <c r="CN1806" s="370"/>
      <c r="CO1806" s="370"/>
      <c r="CP1806" s="370"/>
      <c r="CQ1806" s="370"/>
      <c r="CR1806" s="370"/>
      <c r="CS1806" s="370"/>
      <c r="CT1806" s="370"/>
      <c r="CU1806" s="370"/>
      <c r="CV1806" s="370"/>
      <c r="CW1806" s="370"/>
      <c r="CX1806" s="370"/>
      <c r="CY1806" s="370"/>
      <c r="CZ1806" s="370"/>
      <c r="DA1806" s="370"/>
      <c r="DB1806" s="370"/>
      <c r="DC1806" s="370"/>
      <c r="DD1806" s="370"/>
      <c r="DE1806" s="370"/>
      <c r="DF1806" s="370"/>
      <c r="DG1806" s="370"/>
      <c r="DH1806" s="370"/>
      <c r="DI1806" s="370"/>
      <c r="DJ1806" s="370"/>
      <c r="DK1806" s="370"/>
      <c r="DL1806" s="370"/>
      <c r="DM1806" s="370"/>
      <c r="DN1806" s="370"/>
      <c r="DO1806" s="370"/>
      <c r="DP1806" s="370"/>
      <c r="DQ1806" s="370"/>
      <c r="DR1806" s="370"/>
      <c r="DS1806" s="370"/>
      <c r="DT1806" s="370"/>
      <c r="DU1806" s="370"/>
      <c r="DV1806" s="370"/>
      <c r="DW1806" s="370"/>
      <c r="DX1806" s="370"/>
      <c r="DY1806" s="370"/>
      <c r="DZ1806" s="370"/>
      <c r="EA1806" s="370"/>
      <c r="EB1806" s="370"/>
      <c r="EC1806" s="370"/>
      <c r="ED1806" s="370"/>
      <c r="EE1806" s="370"/>
      <c r="EF1806" s="370"/>
      <c r="EG1806" s="370"/>
      <c r="EH1806" s="370"/>
      <c r="EI1806" s="370"/>
      <c r="EJ1806" s="370"/>
      <c r="EK1806" s="370"/>
      <c r="EL1806" s="370"/>
      <c r="EM1806" s="370"/>
      <c r="EN1806" s="370"/>
      <c r="EO1806" s="370"/>
      <c r="EP1806" s="370"/>
      <c r="EQ1806" s="370"/>
      <c r="ER1806" s="370"/>
      <c r="ES1806" s="370"/>
      <c r="ET1806" s="370"/>
      <c r="JG1806" s="361">
        <v>100</v>
      </c>
    </row>
    <row r="1807" spans="1:281" s="78" customFormat="1" ht="21.75" customHeight="1" thickBot="1">
      <c r="A1807" s="339" t="s">
        <v>57</v>
      </c>
      <c r="B1807" s="274"/>
      <c r="C1807" s="274"/>
      <c r="D1807" s="274"/>
      <c r="E1807" s="274"/>
      <c r="F1807" s="274"/>
      <c r="G1807" s="370"/>
      <c r="H1807" s="772">
        <f>SUM(H1792:H1806)</f>
        <v>4000</v>
      </c>
      <c r="I1807" s="772">
        <f>SUM(I1792:I1806)</f>
        <v>4000</v>
      </c>
      <c r="J1807" s="274"/>
      <c r="K1807" s="370"/>
      <c r="L1807" s="274"/>
      <c r="M1807" s="274"/>
      <c r="N1807" s="274"/>
      <c r="O1807" s="370"/>
      <c r="P1807" s="370"/>
      <c r="Q1807" s="370"/>
      <c r="R1807" s="370"/>
      <c r="S1807" s="370"/>
      <c r="T1807" s="370"/>
      <c r="U1807" s="370"/>
      <c r="V1807" s="370"/>
      <c r="W1807" s="370"/>
      <c r="X1807" s="370"/>
      <c r="Y1807" s="370"/>
      <c r="Z1807" s="370"/>
      <c r="AA1807" s="370"/>
      <c r="AB1807" s="370"/>
      <c r="AC1807" s="370"/>
      <c r="AD1807" s="370"/>
      <c r="AE1807" s="370"/>
      <c r="AF1807" s="370"/>
      <c r="AG1807" s="370"/>
      <c r="AH1807" s="370"/>
      <c r="AI1807" s="370"/>
      <c r="AJ1807" s="370"/>
      <c r="AK1807" s="370"/>
      <c r="AL1807" s="370"/>
      <c r="AM1807" s="370"/>
      <c r="AN1807" s="370"/>
      <c r="AO1807" s="370"/>
      <c r="AP1807" s="370"/>
      <c r="AQ1807" s="370"/>
      <c r="AR1807" s="370"/>
      <c r="AS1807" s="370"/>
      <c r="AT1807" s="370"/>
      <c r="AU1807" s="370"/>
      <c r="AV1807" s="370"/>
      <c r="AW1807" s="370"/>
      <c r="AX1807" s="370"/>
      <c r="AY1807" s="370"/>
      <c r="AZ1807" s="370"/>
      <c r="BA1807" s="370"/>
      <c r="BB1807" s="370"/>
      <c r="BC1807" s="370"/>
      <c r="BD1807" s="370"/>
      <c r="BE1807" s="370"/>
      <c r="BF1807" s="370"/>
      <c r="BG1807" s="370"/>
      <c r="BH1807" s="370"/>
      <c r="BI1807" s="370"/>
      <c r="BJ1807" s="370"/>
      <c r="BK1807" s="370"/>
      <c r="BL1807" s="370"/>
      <c r="BM1807" s="370"/>
      <c r="BN1807" s="370"/>
      <c r="BO1807" s="370"/>
      <c r="BP1807" s="370"/>
      <c r="BQ1807" s="370"/>
      <c r="BR1807" s="370"/>
      <c r="BS1807" s="370"/>
      <c r="BT1807" s="370"/>
      <c r="BU1807" s="370"/>
      <c r="BV1807" s="370"/>
      <c r="BW1807" s="370"/>
      <c r="BX1807" s="370"/>
      <c r="BY1807" s="370"/>
      <c r="BZ1807" s="370"/>
      <c r="CA1807" s="370"/>
      <c r="CB1807" s="370"/>
      <c r="CC1807" s="370"/>
      <c r="CD1807" s="370"/>
      <c r="CE1807" s="370"/>
      <c r="CF1807" s="370"/>
      <c r="CG1807" s="370"/>
      <c r="CH1807" s="370"/>
      <c r="CI1807" s="370"/>
      <c r="CJ1807" s="370"/>
      <c r="CK1807" s="370"/>
      <c r="CL1807" s="370"/>
      <c r="CM1807" s="370"/>
      <c r="CN1807" s="370"/>
      <c r="CO1807" s="370"/>
      <c r="CP1807" s="370"/>
      <c r="CQ1807" s="370"/>
      <c r="CR1807" s="370"/>
      <c r="CS1807" s="370"/>
      <c r="CT1807" s="370"/>
      <c r="CU1807" s="370"/>
      <c r="CV1807" s="370"/>
      <c r="CW1807" s="370"/>
      <c r="CX1807" s="370"/>
      <c r="CY1807" s="370"/>
      <c r="CZ1807" s="370"/>
      <c r="DA1807" s="370"/>
      <c r="DB1807" s="370"/>
      <c r="DC1807" s="370"/>
      <c r="DD1807" s="370"/>
      <c r="DE1807" s="370"/>
      <c r="DF1807" s="370"/>
      <c r="DG1807" s="370"/>
      <c r="DH1807" s="370"/>
      <c r="DI1807" s="370"/>
      <c r="DJ1807" s="370"/>
      <c r="DK1807" s="370"/>
      <c r="DL1807" s="370"/>
      <c r="DM1807" s="370"/>
      <c r="DN1807" s="370"/>
      <c r="DO1807" s="370"/>
      <c r="DP1807" s="370"/>
      <c r="DQ1807" s="370"/>
      <c r="DR1807" s="370"/>
      <c r="DS1807" s="370"/>
      <c r="DT1807" s="370"/>
      <c r="DU1807" s="370"/>
      <c r="DV1807" s="370"/>
      <c r="DW1807" s="370"/>
      <c r="DX1807" s="370"/>
      <c r="DY1807" s="370"/>
      <c r="DZ1807" s="370"/>
      <c r="EA1807" s="370"/>
      <c r="EB1807" s="370"/>
      <c r="EC1807" s="370"/>
      <c r="ED1807" s="370"/>
      <c r="EE1807" s="370"/>
      <c r="EF1807" s="370"/>
      <c r="EG1807" s="370"/>
      <c r="EH1807" s="370"/>
      <c r="EI1807" s="370"/>
      <c r="EJ1807" s="370"/>
      <c r="EK1807" s="370"/>
      <c r="EL1807" s="370"/>
      <c r="EM1807" s="370"/>
      <c r="EN1807" s="370"/>
      <c r="EO1807" s="370"/>
      <c r="EP1807" s="370"/>
      <c r="EQ1807" s="370"/>
      <c r="ER1807" s="370"/>
      <c r="ES1807" s="370"/>
      <c r="ET1807" s="370"/>
    </row>
    <row r="1808" spans="1:281" s="78" customFormat="1" ht="21.75" customHeight="1">
      <c r="A1808" s="339" t="s">
        <v>57</v>
      </c>
      <c r="B1808" s="700" t="s">
        <v>338</v>
      </c>
      <c r="C1808" s="16" t="s">
        <v>417</v>
      </c>
      <c r="D1808" s="268" t="s">
        <v>434</v>
      </c>
      <c r="E1808" s="274"/>
      <c r="F1808" s="274"/>
      <c r="G1808" s="873" t="s">
        <v>477</v>
      </c>
      <c r="H1808" s="360">
        <v>500</v>
      </c>
      <c r="I1808" s="504">
        <f>SUM(O1808:JX1808)</f>
        <v>500</v>
      </c>
      <c r="J1808" s="274"/>
      <c r="K1808" s="781">
        <v>5.85</v>
      </c>
      <c r="L1808" s="783">
        <v>45345</v>
      </c>
      <c r="M1808" s="783">
        <v>45390</v>
      </c>
      <c r="N1808" s="274"/>
      <c r="O1808" s="370"/>
      <c r="P1808" s="370"/>
      <c r="Q1808" s="370"/>
      <c r="R1808" s="370"/>
      <c r="S1808" s="370"/>
      <c r="T1808" s="370"/>
      <c r="U1808" s="370"/>
      <c r="V1808" s="370"/>
      <c r="W1808" s="370"/>
      <c r="X1808" s="370"/>
      <c r="Y1808" s="370"/>
      <c r="Z1808" s="370"/>
      <c r="AA1808" s="370"/>
      <c r="AB1808" s="370"/>
      <c r="AC1808" s="370"/>
      <c r="AD1808" s="370"/>
      <c r="AE1808" s="370"/>
      <c r="AF1808" s="370"/>
      <c r="AG1808" s="370"/>
      <c r="AH1808" s="370"/>
      <c r="AI1808" s="370"/>
      <c r="AJ1808" s="370"/>
      <c r="AK1808" s="370"/>
      <c r="AL1808" s="370"/>
      <c r="AM1808" s="370"/>
      <c r="AN1808" s="370"/>
      <c r="AO1808" s="370"/>
      <c r="AP1808" s="370"/>
      <c r="AQ1808" s="370"/>
      <c r="AR1808" s="370"/>
      <c r="AS1808" s="370"/>
      <c r="AT1808" s="370"/>
      <c r="AU1808" s="370"/>
      <c r="AV1808" s="370"/>
      <c r="AW1808" s="370"/>
      <c r="AX1808" s="370"/>
      <c r="AY1808" s="370"/>
      <c r="AZ1808" s="370"/>
      <c r="BA1808" s="370"/>
      <c r="BB1808" s="370"/>
      <c r="BC1808" s="370"/>
      <c r="BD1808" s="370"/>
      <c r="BE1808" s="370"/>
      <c r="BF1808" s="370"/>
      <c r="BG1808" s="370"/>
      <c r="BH1808" s="370"/>
      <c r="BI1808" s="370"/>
      <c r="BJ1808" s="370"/>
      <c r="BK1808" s="370"/>
      <c r="BL1808" s="370"/>
      <c r="BM1808" s="370"/>
      <c r="BN1808" s="370"/>
      <c r="BO1808" s="370"/>
      <c r="BP1808" s="370"/>
      <c r="BQ1808" s="370"/>
      <c r="BR1808" s="370"/>
      <c r="BS1808" s="370"/>
      <c r="BT1808" s="370"/>
      <c r="BU1808" s="370"/>
      <c r="BV1808" s="370"/>
      <c r="BW1808" s="370"/>
      <c r="BX1808" s="370"/>
      <c r="BY1808" s="370"/>
      <c r="BZ1808" s="370"/>
      <c r="CA1808" s="370"/>
      <c r="CB1808" s="370"/>
      <c r="CC1808" s="370"/>
      <c r="CD1808" s="370"/>
      <c r="CE1808" s="370"/>
      <c r="CF1808" s="370"/>
      <c r="CG1808" s="370"/>
      <c r="CH1808" s="370"/>
      <c r="CI1808" s="370"/>
      <c r="CJ1808" s="370"/>
      <c r="CK1808" s="370"/>
      <c r="CL1808" s="370"/>
      <c r="CM1808" s="370"/>
      <c r="CN1808" s="370"/>
      <c r="CO1808" s="370"/>
      <c r="CP1808" s="370"/>
      <c r="CQ1808" s="370"/>
      <c r="CR1808" s="370"/>
      <c r="CS1808" s="370"/>
      <c r="CT1808" s="370"/>
      <c r="CU1808" s="370"/>
      <c r="CV1808" s="370"/>
      <c r="CW1808" s="370"/>
      <c r="CX1808" s="370"/>
      <c r="CY1808" s="370"/>
      <c r="CZ1808" s="370"/>
      <c r="DA1808" s="370"/>
      <c r="DB1808" s="370"/>
      <c r="DC1808" s="370"/>
      <c r="DD1808" s="370"/>
      <c r="DE1808" s="370"/>
      <c r="DF1808" s="370"/>
      <c r="DG1808" s="370"/>
      <c r="DH1808" s="370"/>
      <c r="DI1808" s="370"/>
      <c r="DJ1808" s="370"/>
      <c r="DK1808" s="370"/>
      <c r="DL1808" s="370"/>
      <c r="DM1808" s="370"/>
      <c r="DN1808" s="370"/>
      <c r="DO1808" s="370"/>
      <c r="DP1808" s="370"/>
      <c r="DQ1808" s="370"/>
      <c r="DR1808" s="370"/>
      <c r="DS1808" s="370"/>
      <c r="DT1808" s="370"/>
      <c r="DU1808" s="370"/>
      <c r="DV1808" s="370"/>
      <c r="DW1808" s="370"/>
      <c r="DX1808" s="370"/>
      <c r="DY1808" s="370"/>
      <c r="DZ1808" s="370"/>
      <c r="EA1808" s="370"/>
      <c r="EB1808" s="370"/>
      <c r="EC1808" s="370"/>
      <c r="ED1808" s="370"/>
      <c r="EE1808" s="370"/>
      <c r="EF1808" s="370"/>
      <c r="EG1808" s="370"/>
      <c r="EH1808" s="370"/>
      <c r="EI1808" s="370"/>
      <c r="EJ1808" s="370"/>
      <c r="EK1808" s="370"/>
      <c r="EL1808" s="370"/>
      <c r="EM1808" s="370"/>
      <c r="EN1808" s="370"/>
      <c r="EO1808" s="370"/>
      <c r="EP1808" s="370"/>
      <c r="EQ1808" s="370"/>
      <c r="ER1808" s="370"/>
      <c r="ES1808" s="370"/>
      <c r="ET1808" s="370"/>
      <c r="JU1808" s="360">
        <v>500</v>
      </c>
    </row>
    <row r="1809" spans="1:295" s="78" customFormat="1" ht="21.75" customHeight="1">
      <c r="A1809" s="339" t="s">
        <v>57</v>
      </c>
      <c r="B1809" s="700" t="s">
        <v>313</v>
      </c>
      <c r="C1809" s="16" t="s">
        <v>419</v>
      </c>
      <c r="D1809" s="268" t="s">
        <v>434</v>
      </c>
      <c r="E1809" s="274"/>
      <c r="F1809" s="274"/>
      <c r="G1809" s="873" t="s">
        <v>477</v>
      </c>
      <c r="H1809" s="361">
        <v>200</v>
      </c>
      <c r="I1809" s="504">
        <f t="shared" ref="I1809:I1822" si="165">SUM(O1809:JX1809)</f>
        <v>200</v>
      </c>
      <c r="J1809" s="274"/>
      <c r="K1809" s="781">
        <v>5.85</v>
      </c>
      <c r="L1809" s="783">
        <v>45345</v>
      </c>
      <c r="M1809" s="783">
        <v>45390</v>
      </c>
      <c r="N1809" s="274"/>
      <c r="O1809" s="370"/>
      <c r="P1809" s="370"/>
      <c r="Q1809" s="370"/>
      <c r="R1809" s="370"/>
      <c r="S1809" s="370"/>
      <c r="T1809" s="370"/>
      <c r="U1809" s="370"/>
      <c r="V1809" s="370"/>
      <c r="W1809" s="370"/>
      <c r="X1809" s="370"/>
      <c r="Y1809" s="370"/>
      <c r="Z1809" s="370"/>
      <c r="AA1809" s="370"/>
      <c r="AB1809" s="370"/>
      <c r="AC1809" s="370"/>
      <c r="AD1809" s="370"/>
      <c r="AE1809" s="370"/>
      <c r="AF1809" s="370"/>
      <c r="AG1809" s="370"/>
      <c r="AH1809" s="370"/>
      <c r="AI1809" s="370"/>
      <c r="AJ1809" s="370"/>
      <c r="AK1809" s="370"/>
      <c r="AL1809" s="370"/>
      <c r="AM1809" s="370"/>
      <c r="AN1809" s="370"/>
      <c r="AO1809" s="370"/>
      <c r="AP1809" s="370"/>
      <c r="AQ1809" s="370"/>
      <c r="AR1809" s="370"/>
      <c r="AS1809" s="370"/>
      <c r="AT1809" s="370"/>
      <c r="AU1809" s="370"/>
      <c r="AV1809" s="370"/>
      <c r="AW1809" s="370"/>
      <c r="AX1809" s="370"/>
      <c r="AY1809" s="370"/>
      <c r="AZ1809" s="370"/>
      <c r="BA1809" s="370"/>
      <c r="BB1809" s="370"/>
      <c r="BC1809" s="370"/>
      <c r="BD1809" s="370"/>
      <c r="BE1809" s="370"/>
      <c r="BF1809" s="370"/>
      <c r="BG1809" s="370"/>
      <c r="BH1809" s="370"/>
      <c r="BI1809" s="370"/>
      <c r="BJ1809" s="370"/>
      <c r="BK1809" s="370"/>
      <c r="BL1809" s="370"/>
      <c r="BM1809" s="370"/>
      <c r="BN1809" s="370"/>
      <c r="BO1809" s="370"/>
      <c r="BP1809" s="370"/>
      <c r="BQ1809" s="370"/>
      <c r="BR1809" s="370"/>
      <c r="BS1809" s="370"/>
      <c r="BT1809" s="370"/>
      <c r="BU1809" s="370"/>
      <c r="BV1809" s="370"/>
      <c r="BW1809" s="370"/>
      <c r="BX1809" s="370"/>
      <c r="BY1809" s="370"/>
      <c r="BZ1809" s="370"/>
      <c r="CA1809" s="370"/>
      <c r="CB1809" s="370"/>
      <c r="CC1809" s="370"/>
      <c r="CD1809" s="370"/>
      <c r="CE1809" s="370"/>
      <c r="CF1809" s="370"/>
      <c r="CG1809" s="370"/>
      <c r="CH1809" s="370"/>
      <c r="CI1809" s="370"/>
      <c r="CJ1809" s="370"/>
      <c r="CK1809" s="370"/>
      <c r="CL1809" s="370"/>
      <c r="CM1809" s="370"/>
      <c r="CN1809" s="370"/>
      <c r="CO1809" s="370"/>
      <c r="CP1809" s="370"/>
      <c r="CQ1809" s="370"/>
      <c r="CR1809" s="370"/>
      <c r="CS1809" s="370"/>
      <c r="CT1809" s="370"/>
      <c r="CU1809" s="370"/>
      <c r="CV1809" s="370"/>
      <c r="CW1809" s="370"/>
      <c r="CX1809" s="370"/>
      <c r="CY1809" s="370"/>
      <c r="CZ1809" s="370"/>
      <c r="DA1809" s="370"/>
      <c r="DB1809" s="370"/>
      <c r="DC1809" s="370"/>
      <c r="DD1809" s="370"/>
      <c r="DE1809" s="370"/>
      <c r="DF1809" s="370"/>
      <c r="DG1809" s="370"/>
      <c r="DH1809" s="370"/>
      <c r="DI1809" s="370"/>
      <c r="DJ1809" s="370"/>
      <c r="DK1809" s="370"/>
      <c r="DL1809" s="370"/>
      <c r="DM1809" s="370"/>
      <c r="DN1809" s="370"/>
      <c r="DO1809" s="370"/>
      <c r="DP1809" s="370"/>
      <c r="DQ1809" s="370"/>
      <c r="DR1809" s="370"/>
      <c r="DS1809" s="370"/>
      <c r="DT1809" s="370"/>
      <c r="DU1809" s="370"/>
      <c r="DV1809" s="370"/>
      <c r="DW1809" s="370"/>
      <c r="DX1809" s="370"/>
      <c r="DY1809" s="370"/>
      <c r="DZ1809" s="370"/>
      <c r="EA1809" s="370"/>
      <c r="EB1809" s="370"/>
      <c r="EC1809" s="370"/>
      <c r="ED1809" s="370"/>
      <c r="EE1809" s="370"/>
      <c r="EF1809" s="370"/>
      <c r="EG1809" s="370"/>
      <c r="EH1809" s="370"/>
      <c r="EI1809" s="370"/>
      <c r="EJ1809" s="370"/>
      <c r="EK1809" s="370"/>
      <c r="EL1809" s="370"/>
      <c r="EM1809" s="370"/>
      <c r="EN1809" s="370"/>
      <c r="EO1809" s="370"/>
      <c r="EP1809" s="370"/>
      <c r="EQ1809" s="370"/>
      <c r="ER1809" s="370"/>
      <c r="ES1809" s="370"/>
      <c r="ET1809" s="370"/>
      <c r="JU1809" s="361">
        <v>200</v>
      </c>
    </row>
    <row r="1810" spans="1:295" s="78" customFormat="1" ht="21.75" customHeight="1">
      <c r="A1810" s="339" t="s">
        <v>57</v>
      </c>
      <c r="B1810" s="700" t="s">
        <v>318</v>
      </c>
      <c r="C1810" s="16" t="s">
        <v>420</v>
      </c>
      <c r="D1810" s="268" t="s">
        <v>434</v>
      </c>
      <c r="E1810" s="274"/>
      <c r="F1810" s="274"/>
      <c r="G1810" s="873" t="s">
        <v>477</v>
      </c>
      <c r="H1810" s="361">
        <v>500</v>
      </c>
      <c r="I1810" s="504">
        <f t="shared" si="165"/>
        <v>500</v>
      </c>
      <c r="J1810" s="274"/>
      <c r="K1810" s="781">
        <v>5.85</v>
      </c>
      <c r="L1810" s="783">
        <v>45345</v>
      </c>
      <c r="M1810" s="783">
        <v>45390</v>
      </c>
      <c r="N1810" s="274"/>
      <c r="O1810" s="370"/>
      <c r="P1810" s="370"/>
      <c r="Q1810" s="370"/>
      <c r="R1810" s="370"/>
      <c r="S1810" s="370"/>
      <c r="T1810" s="370"/>
      <c r="U1810" s="370"/>
      <c r="V1810" s="370"/>
      <c r="W1810" s="370"/>
      <c r="X1810" s="370"/>
      <c r="Y1810" s="370"/>
      <c r="Z1810" s="370"/>
      <c r="AA1810" s="370"/>
      <c r="AB1810" s="370"/>
      <c r="AC1810" s="370"/>
      <c r="AD1810" s="370"/>
      <c r="AE1810" s="370"/>
      <c r="AF1810" s="370"/>
      <c r="AG1810" s="370"/>
      <c r="AH1810" s="370"/>
      <c r="AI1810" s="370"/>
      <c r="AJ1810" s="370"/>
      <c r="AK1810" s="370"/>
      <c r="AL1810" s="370"/>
      <c r="AM1810" s="370"/>
      <c r="AN1810" s="370"/>
      <c r="AO1810" s="370"/>
      <c r="AP1810" s="370"/>
      <c r="AQ1810" s="370"/>
      <c r="AR1810" s="370"/>
      <c r="AS1810" s="370"/>
      <c r="AT1810" s="370"/>
      <c r="AU1810" s="370"/>
      <c r="AV1810" s="370"/>
      <c r="AW1810" s="370"/>
      <c r="AX1810" s="370"/>
      <c r="AY1810" s="370"/>
      <c r="AZ1810" s="370"/>
      <c r="BA1810" s="370"/>
      <c r="BB1810" s="370"/>
      <c r="BC1810" s="370"/>
      <c r="BD1810" s="370"/>
      <c r="BE1810" s="370"/>
      <c r="BF1810" s="370"/>
      <c r="BG1810" s="370"/>
      <c r="BH1810" s="370"/>
      <c r="BI1810" s="370"/>
      <c r="BJ1810" s="370"/>
      <c r="BK1810" s="370"/>
      <c r="BL1810" s="370"/>
      <c r="BM1810" s="370"/>
      <c r="BN1810" s="370"/>
      <c r="BO1810" s="370"/>
      <c r="BP1810" s="370"/>
      <c r="BQ1810" s="370"/>
      <c r="BR1810" s="370"/>
      <c r="BS1810" s="370"/>
      <c r="BT1810" s="370"/>
      <c r="BU1810" s="370"/>
      <c r="BV1810" s="370"/>
      <c r="BW1810" s="370"/>
      <c r="BX1810" s="370"/>
      <c r="BY1810" s="370"/>
      <c r="BZ1810" s="370"/>
      <c r="CA1810" s="370"/>
      <c r="CB1810" s="370"/>
      <c r="CC1810" s="370"/>
      <c r="CD1810" s="370"/>
      <c r="CE1810" s="370"/>
      <c r="CF1810" s="370"/>
      <c r="CG1810" s="370"/>
      <c r="CH1810" s="370"/>
      <c r="CI1810" s="370"/>
      <c r="CJ1810" s="370"/>
      <c r="CK1810" s="370"/>
      <c r="CL1810" s="370"/>
      <c r="CM1810" s="370"/>
      <c r="CN1810" s="370"/>
      <c r="CO1810" s="370"/>
      <c r="CP1810" s="370"/>
      <c r="CQ1810" s="370"/>
      <c r="CR1810" s="370"/>
      <c r="CS1810" s="370"/>
      <c r="CT1810" s="370"/>
      <c r="CU1810" s="370"/>
      <c r="CV1810" s="370"/>
      <c r="CW1810" s="370"/>
      <c r="CX1810" s="370"/>
      <c r="CY1810" s="370"/>
      <c r="CZ1810" s="370"/>
      <c r="DA1810" s="370"/>
      <c r="DB1810" s="370"/>
      <c r="DC1810" s="370"/>
      <c r="DD1810" s="370"/>
      <c r="DE1810" s="370"/>
      <c r="DF1810" s="370"/>
      <c r="DG1810" s="370"/>
      <c r="DH1810" s="370"/>
      <c r="DI1810" s="370"/>
      <c r="DJ1810" s="370"/>
      <c r="DK1810" s="370"/>
      <c r="DL1810" s="370"/>
      <c r="DM1810" s="370"/>
      <c r="DN1810" s="370"/>
      <c r="DO1810" s="370"/>
      <c r="DP1810" s="370"/>
      <c r="DQ1810" s="370"/>
      <c r="DR1810" s="370"/>
      <c r="DS1810" s="370"/>
      <c r="DT1810" s="370"/>
      <c r="DU1810" s="370"/>
      <c r="DV1810" s="370"/>
      <c r="DW1810" s="370"/>
      <c r="DX1810" s="370"/>
      <c r="DY1810" s="370"/>
      <c r="DZ1810" s="370"/>
      <c r="EA1810" s="370"/>
      <c r="EB1810" s="370"/>
      <c r="EC1810" s="370"/>
      <c r="ED1810" s="370"/>
      <c r="EE1810" s="370"/>
      <c r="EF1810" s="370"/>
      <c r="EG1810" s="370"/>
      <c r="EH1810" s="370"/>
      <c r="EI1810" s="370"/>
      <c r="EJ1810" s="370"/>
      <c r="EK1810" s="370"/>
      <c r="EL1810" s="370"/>
      <c r="EM1810" s="370"/>
      <c r="EN1810" s="370"/>
      <c r="EO1810" s="370"/>
      <c r="EP1810" s="370"/>
      <c r="EQ1810" s="370"/>
      <c r="ER1810" s="370"/>
      <c r="ES1810" s="370"/>
      <c r="ET1810" s="370"/>
      <c r="JU1810" s="361">
        <v>500</v>
      </c>
    </row>
    <row r="1811" spans="1:295" s="78" customFormat="1" ht="21.75" customHeight="1">
      <c r="A1811" s="339" t="s">
        <v>57</v>
      </c>
      <c r="B1811" s="700" t="s">
        <v>320</v>
      </c>
      <c r="C1811" s="16" t="s">
        <v>421</v>
      </c>
      <c r="D1811" s="268" t="s">
        <v>434</v>
      </c>
      <c r="E1811" s="274"/>
      <c r="F1811" s="274"/>
      <c r="G1811" s="873" t="s">
        <v>477</v>
      </c>
      <c r="H1811" s="361">
        <v>200</v>
      </c>
      <c r="I1811" s="504">
        <f t="shared" si="165"/>
        <v>200</v>
      </c>
      <c r="J1811" s="274"/>
      <c r="K1811" s="781">
        <v>5.85</v>
      </c>
      <c r="L1811" s="783">
        <v>45345</v>
      </c>
      <c r="M1811" s="783">
        <v>45390</v>
      </c>
      <c r="N1811" s="274"/>
      <c r="O1811" s="370"/>
      <c r="P1811" s="370"/>
      <c r="Q1811" s="370"/>
      <c r="R1811" s="370"/>
      <c r="S1811" s="370"/>
      <c r="T1811" s="370"/>
      <c r="U1811" s="370"/>
      <c r="V1811" s="370"/>
      <c r="W1811" s="370"/>
      <c r="X1811" s="370"/>
      <c r="Y1811" s="370"/>
      <c r="Z1811" s="370"/>
      <c r="AA1811" s="370"/>
      <c r="AB1811" s="370"/>
      <c r="AC1811" s="370"/>
      <c r="AD1811" s="370"/>
      <c r="AE1811" s="370"/>
      <c r="AF1811" s="370"/>
      <c r="AG1811" s="370"/>
      <c r="AH1811" s="370"/>
      <c r="AI1811" s="370"/>
      <c r="AJ1811" s="370"/>
      <c r="AK1811" s="370"/>
      <c r="AL1811" s="370"/>
      <c r="AM1811" s="370"/>
      <c r="AN1811" s="370"/>
      <c r="AO1811" s="370"/>
      <c r="AP1811" s="370"/>
      <c r="AQ1811" s="370"/>
      <c r="AR1811" s="370"/>
      <c r="AS1811" s="370"/>
      <c r="AT1811" s="370"/>
      <c r="AU1811" s="370"/>
      <c r="AV1811" s="370"/>
      <c r="AW1811" s="370"/>
      <c r="AX1811" s="370"/>
      <c r="AY1811" s="370"/>
      <c r="AZ1811" s="370"/>
      <c r="BA1811" s="370"/>
      <c r="BB1811" s="370"/>
      <c r="BC1811" s="370"/>
      <c r="BD1811" s="370"/>
      <c r="BE1811" s="370"/>
      <c r="BF1811" s="370"/>
      <c r="BG1811" s="370"/>
      <c r="BH1811" s="370"/>
      <c r="BI1811" s="370"/>
      <c r="BJ1811" s="370"/>
      <c r="BK1811" s="370"/>
      <c r="BL1811" s="370"/>
      <c r="BM1811" s="370"/>
      <c r="BN1811" s="370"/>
      <c r="BO1811" s="370"/>
      <c r="BP1811" s="370"/>
      <c r="BQ1811" s="370"/>
      <c r="BR1811" s="370"/>
      <c r="BS1811" s="370"/>
      <c r="BT1811" s="370"/>
      <c r="BU1811" s="370"/>
      <c r="BV1811" s="370"/>
      <c r="BW1811" s="370"/>
      <c r="BX1811" s="370"/>
      <c r="BY1811" s="370"/>
      <c r="BZ1811" s="370"/>
      <c r="CA1811" s="370"/>
      <c r="CB1811" s="370"/>
      <c r="CC1811" s="370"/>
      <c r="CD1811" s="370"/>
      <c r="CE1811" s="370"/>
      <c r="CF1811" s="370"/>
      <c r="CG1811" s="370"/>
      <c r="CH1811" s="370"/>
      <c r="CI1811" s="370"/>
      <c r="CJ1811" s="370"/>
      <c r="CK1811" s="370"/>
      <c r="CL1811" s="370"/>
      <c r="CM1811" s="370"/>
      <c r="CN1811" s="370"/>
      <c r="CO1811" s="370"/>
      <c r="CP1811" s="370"/>
      <c r="CQ1811" s="370"/>
      <c r="CR1811" s="370"/>
      <c r="CS1811" s="370"/>
      <c r="CT1811" s="370"/>
      <c r="CU1811" s="370"/>
      <c r="CV1811" s="370"/>
      <c r="CW1811" s="370"/>
      <c r="CX1811" s="370"/>
      <c r="CY1811" s="370"/>
      <c r="CZ1811" s="370"/>
      <c r="DA1811" s="370"/>
      <c r="DB1811" s="370"/>
      <c r="DC1811" s="370"/>
      <c r="DD1811" s="370"/>
      <c r="DE1811" s="370"/>
      <c r="DF1811" s="370"/>
      <c r="DG1811" s="370"/>
      <c r="DH1811" s="370"/>
      <c r="DI1811" s="370"/>
      <c r="DJ1811" s="370"/>
      <c r="DK1811" s="370"/>
      <c r="DL1811" s="370"/>
      <c r="DM1811" s="370"/>
      <c r="DN1811" s="370"/>
      <c r="DO1811" s="370"/>
      <c r="DP1811" s="370"/>
      <c r="DQ1811" s="370"/>
      <c r="DR1811" s="370"/>
      <c r="DS1811" s="370"/>
      <c r="DT1811" s="370"/>
      <c r="DU1811" s="370"/>
      <c r="DV1811" s="370"/>
      <c r="DW1811" s="370"/>
      <c r="DX1811" s="370"/>
      <c r="DY1811" s="370"/>
      <c r="DZ1811" s="370"/>
      <c r="EA1811" s="370"/>
      <c r="EB1811" s="370"/>
      <c r="EC1811" s="370"/>
      <c r="ED1811" s="370"/>
      <c r="EE1811" s="370"/>
      <c r="EF1811" s="370"/>
      <c r="EG1811" s="370"/>
      <c r="EH1811" s="370"/>
      <c r="EI1811" s="370"/>
      <c r="EJ1811" s="370"/>
      <c r="EK1811" s="370"/>
      <c r="EL1811" s="370"/>
      <c r="EM1811" s="370"/>
      <c r="EN1811" s="370"/>
      <c r="EO1811" s="370"/>
      <c r="EP1811" s="370"/>
      <c r="EQ1811" s="370"/>
      <c r="ER1811" s="370"/>
      <c r="ES1811" s="370"/>
      <c r="ET1811" s="370"/>
      <c r="JU1811" s="361">
        <v>200</v>
      </c>
    </row>
    <row r="1812" spans="1:295" s="78" customFormat="1" ht="21.75" customHeight="1">
      <c r="A1812" s="339" t="s">
        <v>57</v>
      </c>
      <c r="B1812" s="16" t="s">
        <v>58</v>
      </c>
      <c r="C1812" s="16" t="s">
        <v>422</v>
      </c>
      <c r="D1812" s="268" t="s">
        <v>434</v>
      </c>
      <c r="E1812" s="274"/>
      <c r="F1812" s="274"/>
      <c r="G1812" s="873" t="s">
        <v>477</v>
      </c>
      <c r="H1812" s="361">
        <v>900</v>
      </c>
      <c r="I1812" s="504">
        <f t="shared" si="165"/>
        <v>900</v>
      </c>
      <c r="J1812" s="274"/>
      <c r="K1812" s="781">
        <v>5.1100000000000003</v>
      </c>
      <c r="L1812" s="783">
        <v>45345</v>
      </c>
      <c r="M1812" s="783">
        <v>45390</v>
      </c>
      <c r="N1812" s="274"/>
      <c r="O1812" s="370"/>
      <c r="P1812" s="370"/>
      <c r="Q1812" s="370"/>
      <c r="R1812" s="370"/>
      <c r="S1812" s="370"/>
      <c r="T1812" s="370"/>
      <c r="U1812" s="370"/>
      <c r="V1812" s="370"/>
      <c r="W1812" s="370"/>
      <c r="X1812" s="370"/>
      <c r="Y1812" s="370"/>
      <c r="Z1812" s="370"/>
      <c r="AA1812" s="370"/>
      <c r="AB1812" s="370"/>
      <c r="AC1812" s="370"/>
      <c r="AD1812" s="370"/>
      <c r="AE1812" s="370"/>
      <c r="AF1812" s="370"/>
      <c r="AG1812" s="370"/>
      <c r="AH1812" s="370"/>
      <c r="AI1812" s="370"/>
      <c r="AJ1812" s="370"/>
      <c r="AK1812" s="370"/>
      <c r="AL1812" s="370"/>
      <c r="AM1812" s="370"/>
      <c r="AN1812" s="370"/>
      <c r="AO1812" s="370"/>
      <c r="AP1812" s="370"/>
      <c r="AQ1812" s="370"/>
      <c r="AR1812" s="370"/>
      <c r="AS1812" s="370"/>
      <c r="AT1812" s="370"/>
      <c r="AU1812" s="370"/>
      <c r="AV1812" s="370"/>
      <c r="AW1812" s="370"/>
      <c r="AX1812" s="370"/>
      <c r="AY1812" s="370"/>
      <c r="AZ1812" s="370"/>
      <c r="BA1812" s="370"/>
      <c r="BB1812" s="370"/>
      <c r="BC1812" s="370"/>
      <c r="BD1812" s="370"/>
      <c r="BE1812" s="370"/>
      <c r="BF1812" s="370"/>
      <c r="BG1812" s="370"/>
      <c r="BH1812" s="370"/>
      <c r="BI1812" s="370"/>
      <c r="BJ1812" s="370"/>
      <c r="BK1812" s="370"/>
      <c r="BL1812" s="370"/>
      <c r="BM1812" s="370"/>
      <c r="BN1812" s="370"/>
      <c r="BO1812" s="370"/>
      <c r="BP1812" s="370"/>
      <c r="BQ1812" s="370"/>
      <c r="BR1812" s="370"/>
      <c r="BS1812" s="370"/>
      <c r="BT1812" s="370"/>
      <c r="BU1812" s="370"/>
      <c r="BV1812" s="370"/>
      <c r="BW1812" s="370"/>
      <c r="BX1812" s="370"/>
      <c r="BY1812" s="370"/>
      <c r="BZ1812" s="370"/>
      <c r="CA1812" s="370"/>
      <c r="CB1812" s="370"/>
      <c r="CC1812" s="370"/>
      <c r="CD1812" s="370"/>
      <c r="CE1812" s="370"/>
      <c r="CF1812" s="370"/>
      <c r="CG1812" s="370"/>
      <c r="CH1812" s="370"/>
      <c r="CI1812" s="370"/>
      <c r="CJ1812" s="370"/>
      <c r="CK1812" s="370"/>
      <c r="CL1812" s="370"/>
      <c r="CM1812" s="370"/>
      <c r="CN1812" s="370"/>
      <c r="CO1812" s="370"/>
      <c r="CP1812" s="370"/>
      <c r="CQ1812" s="370"/>
      <c r="CR1812" s="370"/>
      <c r="CS1812" s="370"/>
      <c r="CT1812" s="370"/>
      <c r="CU1812" s="370"/>
      <c r="CV1812" s="370"/>
      <c r="CW1812" s="370"/>
      <c r="CX1812" s="370"/>
      <c r="CY1812" s="370"/>
      <c r="CZ1812" s="370"/>
      <c r="DA1812" s="370"/>
      <c r="DB1812" s="370"/>
      <c r="DC1812" s="370"/>
      <c r="DD1812" s="370"/>
      <c r="DE1812" s="370"/>
      <c r="DF1812" s="370"/>
      <c r="DG1812" s="370"/>
      <c r="DH1812" s="370"/>
      <c r="DI1812" s="370"/>
      <c r="DJ1812" s="370"/>
      <c r="DK1812" s="370"/>
      <c r="DL1812" s="370"/>
      <c r="DM1812" s="370"/>
      <c r="DN1812" s="370"/>
      <c r="DO1812" s="370"/>
      <c r="DP1812" s="370"/>
      <c r="DQ1812" s="370"/>
      <c r="DR1812" s="370"/>
      <c r="DS1812" s="370"/>
      <c r="DT1812" s="370"/>
      <c r="DU1812" s="370"/>
      <c r="DV1812" s="370"/>
      <c r="DW1812" s="370"/>
      <c r="DX1812" s="370"/>
      <c r="DY1812" s="370"/>
      <c r="DZ1812" s="370"/>
      <c r="EA1812" s="370"/>
      <c r="EB1812" s="370"/>
      <c r="EC1812" s="370"/>
      <c r="ED1812" s="370"/>
      <c r="EE1812" s="370"/>
      <c r="EF1812" s="370"/>
      <c r="EG1812" s="370"/>
      <c r="EH1812" s="370"/>
      <c r="EI1812" s="370"/>
      <c r="EJ1812" s="370"/>
      <c r="EK1812" s="370"/>
      <c r="EL1812" s="370"/>
      <c r="EM1812" s="370"/>
      <c r="EN1812" s="370"/>
      <c r="EO1812" s="370"/>
      <c r="EP1812" s="370"/>
      <c r="EQ1812" s="370"/>
      <c r="ER1812" s="370"/>
      <c r="ES1812" s="370"/>
      <c r="ET1812" s="370"/>
      <c r="JU1812" s="361">
        <v>900</v>
      </c>
    </row>
    <row r="1813" spans="1:295" s="78" customFormat="1" ht="21.75" customHeight="1">
      <c r="A1813" s="339" t="s">
        <v>57</v>
      </c>
      <c r="B1813" s="16" t="s">
        <v>340</v>
      </c>
      <c r="C1813" s="16" t="s">
        <v>423</v>
      </c>
      <c r="D1813" s="268" t="s">
        <v>434</v>
      </c>
      <c r="E1813" s="274"/>
      <c r="F1813" s="274"/>
      <c r="G1813" s="873" t="s">
        <v>477</v>
      </c>
      <c r="H1813" s="361">
        <v>500</v>
      </c>
      <c r="I1813" s="504">
        <f t="shared" si="165"/>
        <v>500</v>
      </c>
      <c r="J1813" s="274"/>
      <c r="K1813" s="781">
        <v>5.1100000000000003</v>
      </c>
      <c r="L1813" s="783">
        <v>45345</v>
      </c>
      <c r="M1813" s="783">
        <v>45390</v>
      </c>
      <c r="N1813" s="274"/>
      <c r="O1813" s="370"/>
      <c r="P1813" s="370"/>
      <c r="Q1813" s="370"/>
      <c r="R1813" s="370"/>
      <c r="S1813" s="370"/>
      <c r="T1813" s="370"/>
      <c r="U1813" s="370"/>
      <c r="V1813" s="370"/>
      <c r="W1813" s="370"/>
      <c r="X1813" s="370"/>
      <c r="Y1813" s="370"/>
      <c r="Z1813" s="370"/>
      <c r="AA1813" s="370"/>
      <c r="AB1813" s="370"/>
      <c r="AC1813" s="370"/>
      <c r="AD1813" s="370"/>
      <c r="AE1813" s="370"/>
      <c r="AF1813" s="370"/>
      <c r="AG1813" s="370"/>
      <c r="AH1813" s="370"/>
      <c r="AI1813" s="370"/>
      <c r="AJ1813" s="370"/>
      <c r="AK1813" s="370"/>
      <c r="AL1813" s="370"/>
      <c r="AM1813" s="370"/>
      <c r="AN1813" s="370"/>
      <c r="AO1813" s="370"/>
      <c r="AP1813" s="370"/>
      <c r="AQ1813" s="370"/>
      <c r="AR1813" s="370"/>
      <c r="AS1813" s="370"/>
      <c r="AT1813" s="370"/>
      <c r="AU1813" s="370"/>
      <c r="AV1813" s="370"/>
      <c r="AW1813" s="370"/>
      <c r="AX1813" s="370"/>
      <c r="AY1813" s="370"/>
      <c r="AZ1813" s="370"/>
      <c r="BA1813" s="370"/>
      <c r="BB1813" s="370"/>
      <c r="BC1813" s="370"/>
      <c r="BD1813" s="370"/>
      <c r="BE1813" s="370"/>
      <c r="BF1813" s="370"/>
      <c r="BG1813" s="370"/>
      <c r="BH1813" s="370"/>
      <c r="BI1813" s="370"/>
      <c r="BJ1813" s="370"/>
      <c r="BK1813" s="370"/>
      <c r="BL1813" s="370"/>
      <c r="BM1813" s="370"/>
      <c r="BN1813" s="370"/>
      <c r="BO1813" s="370"/>
      <c r="BP1813" s="370"/>
      <c r="BQ1813" s="370"/>
      <c r="BR1813" s="370"/>
      <c r="BS1813" s="370"/>
      <c r="BT1813" s="370"/>
      <c r="BU1813" s="370"/>
      <c r="BV1813" s="370"/>
      <c r="BW1813" s="370"/>
      <c r="BX1813" s="370"/>
      <c r="BY1813" s="370"/>
      <c r="BZ1813" s="370"/>
      <c r="CA1813" s="370"/>
      <c r="CB1813" s="370"/>
      <c r="CC1813" s="370"/>
      <c r="CD1813" s="370"/>
      <c r="CE1813" s="370"/>
      <c r="CF1813" s="370"/>
      <c r="CG1813" s="370"/>
      <c r="CH1813" s="370"/>
      <c r="CI1813" s="370"/>
      <c r="CJ1813" s="370"/>
      <c r="CK1813" s="370"/>
      <c r="CL1813" s="370"/>
      <c r="CM1813" s="370"/>
      <c r="CN1813" s="370"/>
      <c r="CO1813" s="370"/>
      <c r="CP1813" s="370"/>
      <c r="CQ1813" s="370"/>
      <c r="CR1813" s="370"/>
      <c r="CS1813" s="370"/>
      <c r="CT1813" s="370"/>
      <c r="CU1813" s="370"/>
      <c r="CV1813" s="370"/>
      <c r="CW1813" s="370"/>
      <c r="CX1813" s="370"/>
      <c r="CY1813" s="370"/>
      <c r="CZ1813" s="370"/>
      <c r="DA1813" s="370"/>
      <c r="DB1813" s="370"/>
      <c r="DC1813" s="370"/>
      <c r="DD1813" s="370"/>
      <c r="DE1813" s="370"/>
      <c r="DF1813" s="370"/>
      <c r="DG1813" s="370"/>
      <c r="DH1813" s="370"/>
      <c r="DI1813" s="370"/>
      <c r="DJ1813" s="370"/>
      <c r="DK1813" s="370"/>
      <c r="DL1813" s="370"/>
      <c r="DM1813" s="370"/>
      <c r="DN1813" s="370"/>
      <c r="DO1813" s="370"/>
      <c r="DP1813" s="370"/>
      <c r="DQ1813" s="370"/>
      <c r="DR1813" s="370"/>
      <c r="DS1813" s="370"/>
      <c r="DT1813" s="370"/>
      <c r="DU1813" s="370"/>
      <c r="DV1813" s="370"/>
      <c r="DW1813" s="370"/>
      <c r="DX1813" s="370"/>
      <c r="DY1813" s="370"/>
      <c r="DZ1813" s="370"/>
      <c r="EA1813" s="370"/>
      <c r="EB1813" s="370"/>
      <c r="EC1813" s="370"/>
      <c r="ED1813" s="370"/>
      <c r="EE1813" s="370"/>
      <c r="EF1813" s="370"/>
      <c r="EG1813" s="370"/>
      <c r="EH1813" s="370"/>
      <c r="EI1813" s="370"/>
      <c r="EJ1813" s="370"/>
      <c r="EK1813" s="370"/>
      <c r="EL1813" s="370"/>
      <c r="EM1813" s="370"/>
      <c r="EN1813" s="370"/>
      <c r="EO1813" s="370"/>
      <c r="EP1813" s="370"/>
      <c r="EQ1813" s="370"/>
      <c r="ER1813" s="370"/>
      <c r="ES1813" s="370"/>
      <c r="ET1813" s="370"/>
      <c r="JU1813" s="361">
        <v>500</v>
      </c>
    </row>
    <row r="1814" spans="1:295" s="78" customFormat="1" ht="21.75" customHeight="1">
      <c r="A1814" s="339" t="s">
        <v>57</v>
      </c>
      <c r="B1814" s="793" t="s">
        <v>381</v>
      </c>
      <c r="C1814" s="16" t="s">
        <v>430</v>
      </c>
      <c r="D1814" s="268" t="s">
        <v>434</v>
      </c>
      <c r="E1814" s="274"/>
      <c r="F1814" s="274"/>
      <c r="G1814" s="873" t="s">
        <v>477</v>
      </c>
      <c r="H1814" s="361">
        <v>100</v>
      </c>
      <c r="I1814" s="504">
        <f t="shared" si="165"/>
        <v>100</v>
      </c>
      <c r="J1814" s="274"/>
      <c r="K1814" s="781">
        <v>5.75</v>
      </c>
      <c r="L1814" s="783">
        <v>45345</v>
      </c>
      <c r="M1814" s="783">
        <v>45390</v>
      </c>
      <c r="N1814" s="274"/>
      <c r="O1814" s="370"/>
      <c r="P1814" s="370"/>
      <c r="Q1814" s="370"/>
      <c r="R1814" s="370"/>
      <c r="S1814" s="370"/>
      <c r="T1814" s="370"/>
      <c r="U1814" s="370"/>
      <c r="V1814" s="370"/>
      <c r="W1814" s="370"/>
      <c r="X1814" s="370"/>
      <c r="Y1814" s="370"/>
      <c r="Z1814" s="370"/>
      <c r="AA1814" s="370"/>
      <c r="AB1814" s="370"/>
      <c r="AC1814" s="370"/>
      <c r="AD1814" s="370"/>
      <c r="AE1814" s="370"/>
      <c r="AF1814" s="370"/>
      <c r="AG1814" s="370"/>
      <c r="AH1814" s="370"/>
      <c r="AI1814" s="370"/>
      <c r="AJ1814" s="370"/>
      <c r="AK1814" s="370"/>
      <c r="AL1814" s="370"/>
      <c r="AM1814" s="370"/>
      <c r="AN1814" s="370"/>
      <c r="AO1814" s="370"/>
      <c r="AP1814" s="370"/>
      <c r="AQ1814" s="370"/>
      <c r="AR1814" s="370"/>
      <c r="AS1814" s="370"/>
      <c r="AT1814" s="370"/>
      <c r="AU1814" s="370"/>
      <c r="AV1814" s="370"/>
      <c r="AW1814" s="370"/>
      <c r="AX1814" s="370"/>
      <c r="AY1814" s="370"/>
      <c r="AZ1814" s="370"/>
      <c r="BA1814" s="370"/>
      <c r="BB1814" s="370"/>
      <c r="BC1814" s="370"/>
      <c r="BD1814" s="370"/>
      <c r="BE1814" s="370"/>
      <c r="BF1814" s="370"/>
      <c r="BG1814" s="370"/>
      <c r="BH1814" s="370"/>
      <c r="BI1814" s="370"/>
      <c r="BJ1814" s="370"/>
      <c r="BK1814" s="370"/>
      <c r="BL1814" s="370"/>
      <c r="BM1814" s="370"/>
      <c r="BN1814" s="370"/>
      <c r="BO1814" s="370"/>
      <c r="BP1814" s="370"/>
      <c r="BQ1814" s="370"/>
      <c r="BR1814" s="370"/>
      <c r="BS1814" s="370"/>
      <c r="BT1814" s="370"/>
      <c r="BU1814" s="370"/>
      <c r="BV1814" s="370"/>
      <c r="BW1814" s="370"/>
      <c r="BX1814" s="370"/>
      <c r="BY1814" s="370"/>
      <c r="BZ1814" s="370"/>
      <c r="CA1814" s="370"/>
      <c r="CB1814" s="370"/>
      <c r="CC1814" s="370"/>
      <c r="CD1814" s="370"/>
      <c r="CE1814" s="370"/>
      <c r="CF1814" s="370"/>
      <c r="CG1814" s="370"/>
      <c r="CH1814" s="370"/>
      <c r="CI1814" s="370"/>
      <c r="CJ1814" s="370"/>
      <c r="CK1814" s="370"/>
      <c r="CL1814" s="370"/>
      <c r="CM1814" s="370"/>
      <c r="CN1814" s="370"/>
      <c r="CO1814" s="370"/>
      <c r="CP1814" s="370"/>
      <c r="CQ1814" s="370"/>
      <c r="CR1814" s="370"/>
      <c r="CS1814" s="370"/>
      <c r="CT1814" s="370"/>
      <c r="CU1814" s="370"/>
      <c r="CV1814" s="370"/>
      <c r="CW1814" s="370"/>
      <c r="CX1814" s="370"/>
      <c r="CY1814" s="370"/>
      <c r="CZ1814" s="370"/>
      <c r="DA1814" s="370"/>
      <c r="DB1814" s="370"/>
      <c r="DC1814" s="370"/>
      <c r="DD1814" s="370"/>
      <c r="DE1814" s="370"/>
      <c r="DF1814" s="370"/>
      <c r="DG1814" s="370"/>
      <c r="DH1814" s="370"/>
      <c r="DI1814" s="370"/>
      <c r="DJ1814" s="370"/>
      <c r="DK1814" s="370"/>
      <c r="DL1814" s="370"/>
      <c r="DM1814" s="370"/>
      <c r="DN1814" s="370"/>
      <c r="DO1814" s="370"/>
      <c r="DP1814" s="370"/>
      <c r="DQ1814" s="370"/>
      <c r="DR1814" s="370"/>
      <c r="DS1814" s="370"/>
      <c r="DT1814" s="370"/>
      <c r="DU1814" s="370"/>
      <c r="DV1814" s="370"/>
      <c r="DW1814" s="370"/>
      <c r="DX1814" s="370"/>
      <c r="DY1814" s="370"/>
      <c r="DZ1814" s="370"/>
      <c r="EA1814" s="370"/>
      <c r="EB1814" s="370"/>
      <c r="EC1814" s="370"/>
      <c r="ED1814" s="370"/>
      <c r="EE1814" s="370"/>
      <c r="EF1814" s="370"/>
      <c r="EG1814" s="370"/>
      <c r="EH1814" s="370"/>
      <c r="EI1814" s="370"/>
      <c r="EJ1814" s="370"/>
      <c r="EK1814" s="370"/>
      <c r="EL1814" s="370"/>
      <c r="EM1814" s="370"/>
      <c r="EN1814" s="370"/>
      <c r="EO1814" s="370"/>
      <c r="EP1814" s="370"/>
      <c r="EQ1814" s="370"/>
      <c r="ER1814" s="370"/>
      <c r="ES1814" s="370"/>
      <c r="ET1814" s="370"/>
      <c r="JU1814" s="361">
        <v>100</v>
      </c>
    </row>
    <row r="1815" spans="1:295" s="78" customFormat="1" ht="21.75" customHeight="1">
      <c r="A1815" s="339" t="s">
        <v>57</v>
      </c>
      <c r="B1815" s="793" t="s">
        <v>383</v>
      </c>
      <c r="C1815" s="16" t="s">
        <v>431</v>
      </c>
      <c r="D1815" s="268" t="s">
        <v>434</v>
      </c>
      <c r="E1815" s="274"/>
      <c r="F1815" s="274"/>
      <c r="G1815" s="873" t="s">
        <v>477</v>
      </c>
      <c r="H1815" s="361">
        <v>100</v>
      </c>
      <c r="I1815" s="504">
        <f t="shared" si="165"/>
        <v>100</v>
      </c>
      <c r="J1815" s="274"/>
      <c r="K1815" s="781">
        <v>5.75</v>
      </c>
      <c r="L1815" s="783">
        <v>45345</v>
      </c>
      <c r="M1815" s="783">
        <v>45390</v>
      </c>
      <c r="N1815" s="274"/>
      <c r="O1815" s="370"/>
      <c r="P1815" s="370"/>
      <c r="Q1815" s="370"/>
      <c r="R1815" s="370"/>
      <c r="S1815" s="370"/>
      <c r="T1815" s="370"/>
      <c r="U1815" s="370"/>
      <c r="V1815" s="370"/>
      <c r="W1815" s="370"/>
      <c r="X1815" s="370"/>
      <c r="Y1815" s="370"/>
      <c r="Z1815" s="370"/>
      <c r="AA1815" s="370"/>
      <c r="AB1815" s="370"/>
      <c r="AC1815" s="370"/>
      <c r="AD1815" s="370"/>
      <c r="AE1815" s="370"/>
      <c r="AF1815" s="370"/>
      <c r="AG1815" s="370"/>
      <c r="AH1815" s="370"/>
      <c r="AI1815" s="370"/>
      <c r="AJ1815" s="370"/>
      <c r="AK1815" s="370"/>
      <c r="AL1815" s="370"/>
      <c r="AM1815" s="370"/>
      <c r="AN1815" s="370"/>
      <c r="AO1815" s="370"/>
      <c r="AP1815" s="370"/>
      <c r="AQ1815" s="370"/>
      <c r="AR1815" s="370"/>
      <c r="AS1815" s="370"/>
      <c r="AT1815" s="370"/>
      <c r="AU1815" s="370"/>
      <c r="AV1815" s="370"/>
      <c r="AW1815" s="370"/>
      <c r="AX1815" s="370"/>
      <c r="AY1815" s="370"/>
      <c r="AZ1815" s="370"/>
      <c r="BA1815" s="370"/>
      <c r="BB1815" s="370"/>
      <c r="BC1815" s="370"/>
      <c r="BD1815" s="370"/>
      <c r="BE1815" s="370"/>
      <c r="BF1815" s="370"/>
      <c r="BG1815" s="370"/>
      <c r="BH1815" s="370"/>
      <c r="BI1815" s="370"/>
      <c r="BJ1815" s="370"/>
      <c r="BK1815" s="370"/>
      <c r="BL1815" s="370"/>
      <c r="BM1815" s="370"/>
      <c r="BN1815" s="370"/>
      <c r="BO1815" s="370"/>
      <c r="BP1815" s="370"/>
      <c r="BQ1815" s="370"/>
      <c r="BR1815" s="370"/>
      <c r="BS1815" s="370"/>
      <c r="BT1815" s="370"/>
      <c r="BU1815" s="370"/>
      <c r="BV1815" s="370"/>
      <c r="BW1815" s="370"/>
      <c r="BX1815" s="370"/>
      <c r="BY1815" s="370"/>
      <c r="BZ1815" s="370"/>
      <c r="CA1815" s="370"/>
      <c r="CB1815" s="370"/>
      <c r="CC1815" s="370"/>
      <c r="CD1815" s="370"/>
      <c r="CE1815" s="370"/>
      <c r="CF1815" s="370"/>
      <c r="CG1815" s="370"/>
      <c r="CH1815" s="370"/>
      <c r="CI1815" s="370"/>
      <c r="CJ1815" s="370"/>
      <c r="CK1815" s="370"/>
      <c r="CL1815" s="370"/>
      <c r="CM1815" s="370"/>
      <c r="CN1815" s="370"/>
      <c r="CO1815" s="370"/>
      <c r="CP1815" s="370"/>
      <c r="CQ1815" s="370"/>
      <c r="CR1815" s="370"/>
      <c r="CS1815" s="370"/>
      <c r="CT1815" s="370"/>
      <c r="CU1815" s="370"/>
      <c r="CV1815" s="370"/>
      <c r="CW1815" s="370"/>
      <c r="CX1815" s="370"/>
      <c r="CY1815" s="370"/>
      <c r="CZ1815" s="370"/>
      <c r="DA1815" s="370"/>
      <c r="DB1815" s="370"/>
      <c r="DC1815" s="370"/>
      <c r="DD1815" s="370"/>
      <c r="DE1815" s="370"/>
      <c r="DF1815" s="370"/>
      <c r="DG1815" s="370"/>
      <c r="DH1815" s="370"/>
      <c r="DI1815" s="370"/>
      <c r="DJ1815" s="370"/>
      <c r="DK1815" s="370"/>
      <c r="DL1815" s="370"/>
      <c r="DM1815" s="370"/>
      <c r="DN1815" s="370"/>
      <c r="DO1815" s="370"/>
      <c r="DP1815" s="370"/>
      <c r="DQ1815" s="370"/>
      <c r="DR1815" s="370"/>
      <c r="DS1815" s="370"/>
      <c r="DT1815" s="370"/>
      <c r="DU1815" s="370"/>
      <c r="DV1815" s="370"/>
      <c r="DW1815" s="370"/>
      <c r="DX1815" s="370"/>
      <c r="DY1815" s="370"/>
      <c r="DZ1815" s="370"/>
      <c r="EA1815" s="370"/>
      <c r="EB1815" s="370"/>
      <c r="EC1815" s="370"/>
      <c r="ED1815" s="370"/>
      <c r="EE1815" s="370"/>
      <c r="EF1815" s="370"/>
      <c r="EG1815" s="370"/>
      <c r="EH1815" s="370"/>
      <c r="EI1815" s="370"/>
      <c r="EJ1815" s="370"/>
      <c r="EK1815" s="370"/>
      <c r="EL1815" s="370"/>
      <c r="EM1815" s="370"/>
      <c r="EN1815" s="370"/>
      <c r="EO1815" s="370"/>
      <c r="EP1815" s="370"/>
      <c r="EQ1815" s="370"/>
      <c r="ER1815" s="370"/>
      <c r="ES1815" s="370"/>
      <c r="ET1815" s="370"/>
      <c r="JU1815" s="361">
        <v>100</v>
      </c>
    </row>
    <row r="1816" spans="1:295" s="78" customFormat="1" ht="21.75" customHeight="1">
      <c r="A1816" s="339" t="s">
        <v>57</v>
      </c>
      <c r="B1816" s="793" t="s">
        <v>384</v>
      </c>
      <c r="C1816" s="16" t="s">
        <v>424</v>
      </c>
      <c r="D1816" s="268" t="s">
        <v>434</v>
      </c>
      <c r="E1816" s="274"/>
      <c r="F1816" s="274"/>
      <c r="G1816" s="873" t="s">
        <v>477</v>
      </c>
      <c r="H1816" s="361">
        <v>100</v>
      </c>
      <c r="I1816" s="504">
        <f t="shared" si="165"/>
        <v>100</v>
      </c>
      <c r="J1816" s="274"/>
      <c r="K1816" s="781">
        <v>0</v>
      </c>
      <c r="L1816" s="783">
        <v>45345</v>
      </c>
      <c r="M1816" s="783">
        <v>45390</v>
      </c>
      <c r="N1816" s="274"/>
      <c r="O1816" s="370"/>
      <c r="P1816" s="370"/>
      <c r="Q1816" s="370"/>
      <c r="R1816" s="370"/>
      <c r="S1816" s="370"/>
      <c r="T1816" s="370"/>
      <c r="U1816" s="370"/>
      <c r="V1816" s="370"/>
      <c r="W1816" s="370"/>
      <c r="X1816" s="370"/>
      <c r="Y1816" s="370"/>
      <c r="Z1816" s="370"/>
      <c r="AA1816" s="370"/>
      <c r="AB1816" s="370"/>
      <c r="AC1816" s="370"/>
      <c r="AD1816" s="370"/>
      <c r="AE1816" s="370"/>
      <c r="AF1816" s="370"/>
      <c r="AG1816" s="370"/>
      <c r="AH1816" s="370"/>
      <c r="AI1816" s="370"/>
      <c r="AJ1816" s="370"/>
      <c r="AK1816" s="370"/>
      <c r="AL1816" s="370"/>
      <c r="AM1816" s="370"/>
      <c r="AN1816" s="370"/>
      <c r="AO1816" s="370"/>
      <c r="AP1816" s="370"/>
      <c r="AQ1816" s="370"/>
      <c r="AR1816" s="370"/>
      <c r="AS1816" s="370"/>
      <c r="AT1816" s="370"/>
      <c r="AU1816" s="370"/>
      <c r="AV1816" s="370"/>
      <c r="AW1816" s="370"/>
      <c r="AX1816" s="370"/>
      <c r="AY1816" s="370"/>
      <c r="AZ1816" s="370"/>
      <c r="BA1816" s="370"/>
      <c r="BB1816" s="370"/>
      <c r="BC1816" s="370"/>
      <c r="BD1816" s="370"/>
      <c r="BE1816" s="370"/>
      <c r="BF1816" s="370"/>
      <c r="BG1816" s="370"/>
      <c r="BH1816" s="370"/>
      <c r="BI1816" s="370"/>
      <c r="BJ1816" s="370"/>
      <c r="BK1816" s="370"/>
      <c r="BL1816" s="370"/>
      <c r="BM1816" s="370"/>
      <c r="BN1816" s="370"/>
      <c r="BO1816" s="370"/>
      <c r="BP1816" s="370"/>
      <c r="BQ1816" s="370"/>
      <c r="BR1816" s="370"/>
      <c r="BS1816" s="370"/>
      <c r="BT1816" s="370"/>
      <c r="BU1816" s="370"/>
      <c r="BV1816" s="370"/>
      <c r="BW1816" s="370"/>
      <c r="BX1816" s="370"/>
      <c r="BY1816" s="370"/>
      <c r="BZ1816" s="370"/>
      <c r="CA1816" s="370"/>
      <c r="CB1816" s="370"/>
      <c r="CC1816" s="370"/>
      <c r="CD1816" s="370"/>
      <c r="CE1816" s="370"/>
      <c r="CF1816" s="370"/>
      <c r="CG1816" s="370"/>
      <c r="CH1816" s="370"/>
      <c r="CI1816" s="370"/>
      <c r="CJ1816" s="370"/>
      <c r="CK1816" s="370"/>
      <c r="CL1816" s="370"/>
      <c r="CM1816" s="370"/>
      <c r="CN1816" s="370"/>
      <c r="CO1816" s="370"/>
      <c r="CP1816" s="370"/>
      <c r="CQ1816" s="370"/>
      <c r="CR1816" s="370"/>
      <c r="CS1816" s="370"/>
      <c r="CT1816" s="370"/>
      <c r="CU1816" s="370"/>
      <c r="CV1816" s="370"/>
      <c r="CW1816" s="370"/>
      <c r="CX1816" s="370"/>
      <c r="CY1816" s="370"/>
      <c r="CZ1816" s="370"/>
      <c r="DA1816" s="370"/>
      <c r="DB1816" s="370"/>
      <c r="DC1816" s="370"/>
      <c r="DD1816" s="370"/>
      <c r="DE1816" s="370"/>
      <c r="DF1816" s="370"/>
      <c r="DG1816" s="370"/>
      <c r="DH1816" s="370"/>
      <c r="DI1816" s="370"/>
      <c r="DJ1816" s="370"/>
      <c r="DK1816" s="370"/>
      <c r="DL1816" s="370"/>
      <c r="DM1816" s="370"/>
      <c r="DN1816" s="370"/>
      <c r="DO1816" s="370"/>
      <c r="DP1816" s="370"/>
      <c r="DQ1816" s="370"/>
      <c r="DR1816" s="370"/>
      <c r="DS1816" s="370"/>
      <c r="DT1816" s="370"/>
      <c r="DU1816" s="370"/>
      <c r="DV1816" s="370"/>
      <c r="DW1816" s="370"/>
      <c r="DX1816" s="370"/>
      <c r="DY1816" s="370"/>
      <c r="DZ1816" s="370"/>
      <c r="EA1816" s="370"/>
      <c r="EB1816" s="370"/>
      <c r="EC1816" s="370"/>
      <c r="ED1816" s="370"/>
      <c r="EE1816" s="370"/>
      <c r="EF1816" s="370"/>
      <c r="EG1816" s="370"/>
      <c r="EH1816" s="370"/>
      <c r="EI1816" s="370"/>
      <c r="EJ1816" s="370"/>
      <c r="EK1816" s="370"/>
      <c r="EL1816" s="370"/>
      <c r="EM1816" s="370"/>
      <c r="EN1816" s="370"/>
      <c r="EO1816" s="370"/>
      <c r="EP1816" s="370"/>
      <c r="EQ1816" s="370"/>
      <c r="ER1816" s="370"/>
      <c r="ES1816" s="370"/>
      <c r="ET1816" s="370"/>
      <c r="JU1816" s="361">
        <v>100</v>
      </c>
    </row>
    <row r="1817" spans="1:295" s="78" customFormat="1" ht="21.75" customHeight="1">
      <c r="A1817" s="339" t="s">
        <v>57</v>
      </c>
      <c r="B1817" s="793" t="s">
        <v>344</v>
      </c>
      <c r="C1817" s="16" t="s">
        <v>432</v>
      </c>
      <c r="D1817" s="268" t="s">
        <v>434</v>
      </c>
      <c r="E1817" s="274"/>
      <c r="F1817" s="274"/>
      <c r="G1817" s="873" t="s">
        <v>477</v>
      </c>
      <c r="H1817" s="361"/>
      <c r="I1817" s="504">
        <f t="shared" si="165"/>
        <v>0</v>
      </c>
      <c r="J1817" s="274"/>
      <c r="K1817" s="781">
        <v>0</v>
      </c>
      <c r="L1817" s="783">
        <v>45345</v>
      </c>
      <c r="M1817" s="783">
        <v>45390</v>
      </c>
      <c r="N1817" s="274"/>
      <c r="O1817" s="370"/>
      <c r="P1817" s="370"/>
      <c r="Q1817" s="370"/>
      <c r="R1817" s="370"/>
      <c r="S1817" s="370"/>
      <c r="T1817" s="370"/>
      <c r="U1817" s="370"/>
      <c r="V1817" s="370"/>
      <c r="W1817" s="370"/>
      <c r="X1817" s="370"/>
      <c r="Y1817" s="370"/>
      <c r="Z1817" s="370"/>
      <c r="AA1817" s="370"/>
      <c r="AB1817" s="370"/>
      <c r="AC1817" s="370"/>
      <c r="AD1817" s="370"/>
      <c r="AE1817" s="370"/>
      <c r="AF1817" s="370"/>
      <c r="AG1817" s="370"/>
      <c r="AH1817" s="370"/>
      <c r="AI1817" s="370"/>
      <c r="AJ1817" s="370"/>
      <c r="AK1817" s="370"/>
      <c r="AL1817" s="370"/>
      <c r="AM1817" s="370"/>
      <c r="AN1817" s="370"/>
      <c r="AO1817" s="370"/>
      <c r="AP1817" s="370"/>
      <c r="AQ1817" s="370"/>
      <c r="AR1817" s="370"/>
      <c r="AS1817" s="370"/>
      <c r="AT1817" s="370"/>
      <c r="AU1817" s="370"/>
      <c r="AV1817" s="370"/>
      <c r="AW1817" s="370"/>
      <c r="AX1817" s="370"/>
      <c r="AY1817" s="370"/>
      <c r="AZ1817" s="370"/>
      <c r="BA1817" s="370"/>
      <c r="BB1817" s="370"/>
      <c r="BC1817" s="370"/>
      <c r="BD1817" s="370"/>
      <c r="BE1817" s="370"/>
      <c r="BF1817" s="370"/>
      <c r="BG1817" s="370"/>
      <c r="BH1817" s="370"/>
      <c r="BI1817" s="370"/>
      <c r="BJ1817" s="370"/>
      <c r="BK1817" s="370"/>
      <c r="BL1817" s="370"/>
      <c r="BM1817" s="370"/>
      <c r="BN1817" s="370"/>
      <c r="BO1817" s="370"/>
      <c r="BP1817" s="370"/>
      <c r="BQ1817" s="370"/>
      <c r="BR1817" s="370"/>
      <c r="BS1817" s="370"/>
      <c r="BT1817" s="370"/>
      <c r="BU1817" s="370"/>
      <c r="BV1817" s="370"/>
      <c r="BW1817" s="370"/>
      <c r="BX1817" s="370"/>
      <c r="BY1817" s="370"/>
      <c r="BZ1817" s="370"/>
      <c r="CA1817" s="370"/>
      <c r="CB1817" s="370"/>
      <c r="CC1817" s="370"/>
      <c r="CD1817" s="370"/>
      <c r="CE1817" s="370"/>
      <c r="CF1817" s="370"/>
      <c r="CG1817" s="370"/>
      <c r="CH1817" s="370"/>
      <c r="CI1817" s="370"/>
      <c r="CJ1817" s="370"/>
      <c r="CK1817" s="370"/>
      <c r="CL1817" s="370"/>
      <c r="CM1817" s="370"/>
      <c r="CN1817" s="370"/>
      <c r="CO1817" s="370"/>
      <c r="CP1817" s="370"/>
      <c r="CQ1817" s="370"/>
      <c r="CR1817" s="370"/>
      <c r="CS1817" s="370"/>
      <c r="CT1817" s="370"/>
      <c r="CU1817" s="370"/>
      <c r="CV1817" s="370"/>
      <c r="CW1817" s="370"/>
      <c r="CX1817" s="370"/>
      <c r="CY1817" s="370"/>
      <c r="CZ1817" s="370"/>
      <c r="DA1817" s="370"/>
      <c r="DB1817" s="370"/>
      <c r="DC1817" s="370"/>
      <c r="DD1817" s="370"/>
      <c r="DE1817" s="370"/>
      <c r="DF1817" s="370"/>
      <c r="DG1817" s="370"/>
      <c r="DH1817" s="370"/>
      <c r="DI1817" s="370"/>
      <c r="DJ1817" s="370"/>
      <c r="DK1817" s="370"/>
      <c r="DL1817" s="370"/>
      <c r="DM1817" s="370"/>
      <c r="DN1817" s="370"/>
      <c r="DO1817" s="370"/>
      <c r="DP1817" s="370"/>
      <c r="DQ1817" s="370"/>
      <c r="DR1817" s="370"/>
      <c r="DS1817" s="370"/>
      <c r="DT1817" s="370"/>
      <c r="DU1817" s="370"/>
      <c r="DV1817" s="370"/>
      <c r="DW1817" s="370"/>
      <c r="DX1817" s="370"/>
      <c r="DY1817" s="370"/>
      <c r="DZ1817" s="370"/>
      <c r="EA1817" s="370"/>
      <c r="EB1817" s="370"/>
      <c r="EC1817" s="370"/>
      <c r="ED1817" s="370"/>
      <c r="EE1817" s="370"/>
      <c r="EF1817" s="370"/>
      <c r="EG1817" s="370"/>
      <c r="EH1817" s="370"/>
      <c r="EI1817" s="370"/>
      <c r="EJ1817" s="370"/>
      <c r="EK1817" s="370"/>
      <c r="EL1817" s="370"/>
      <c r="EM1817" s="370"/>
      <c r="EN1817" s="370"/>
      <c r="EO1817" s="370"/>
      <c r="EP1817" s="370"/>
      <c r="EQ1817" s="370"/>
      <c r="ER1817" s="370"/>
      <c r="ES1817" s="370"/>
      <c r="ET1817" s="370"/>
      <c r="JU1817" s="361"/>
    </row>
    <row r="1818" spans="1:295" s="78" customFormat="1" ht="21.75" customHeight="1">
      <c r="A1818" s="339" t="s">
        <v>57</v>
      </c>
      <c r="B1818" s="793" t="s">
        <v>353</v>
      </c>
      <c r="C1818" s="16" t="s">
        <v>433</v>
      </c>
      <c r="D1818" s="268" t="s">
        <v>434</v>
      </c>
      <c r="E1818" s="274"/>
      <c r="F1818" s="274"/>
      <c r="G1818" s="873" t="s">
        <v>477</v>
      </c>
      <c r="H1818" s="361"/>
      <c r="I1818" s="504">
        <f t="shared" si="165"/>
        <v>0</v>
      </c>
      <c r="J1818" s="274"/>
      <c r="K1818" s="781">
        <v>0</v>
      </c>
      <c r="L1818" s="783">
        <v>45345</v>
      </c>
      <c r="M1818" s="783">
        <v>45390</v>
      </c>
      <c r="N1818" s="274"/>
      <c r="O1818" s="370"/>
      <c r="P1818" s="370"/>
      <c r="Q1818" s="370"/>
      <c r="R1818" s="370"/>
      <c r="S1818" s="370"/>
      <c r="T1818" s="370"/>
      <c r="U1818" s="370"/>
      <c r="V1818" s="370"/>
      <c r="W1818" s="370"/>
      <c r="X1818" s="370"/>
      <c r="Y1818" s="370"/>
      <c r="Z1818" s="370"/>
      <c r="AA1818" s="370"/>
      <c r="AB1818" s="370"/>
      <c r="AC1818" s="370"/>
      <c r="AD1818" s="370"/>
      <c r="AE1818" s="370"/>
      <c r="AF1818" s="370"/>
      <c r="AG1818" s="370"/>
      <c r="AH1818" s="370"/>
      <c r="AI1818" s="370"/>
      <c r="AJ1818" s="370"/>
      <c r="AK1818" s="370"/>
      <c r="AL1818" s="370"/>
      <c r="AM1818" s="370"/>
      <c r="AN1818" s="370"/>
      <c r="AO1818" s="370"/>
      <c r="AP1818" s="370"/>
      <c r="AQ1818" s="370"/>
      <c r="AR1818" s="370"/>
      <c r="AS1818" s="370"/>
      <c r="AT1818" s="370"/>
      <c r="AU1818" s="370"/>
      <c r="AV1818" s="370"/>
      <c r="AW1818" s="370"/>
      <c r="AX1818" s="370"/>
      <c r="AY1818" s="370"/>
      <c r="AZ1818" s="370"/>
      <c r="BA1818" s="370"/>
      <c r="BB1818" s="370"/>
      <c r="BC1818" s="370"/>
      <c r="BD1818" s="370"/>
      <c r="BE1818" s="370"/>
      <c r="BF1818" s="370"/>
      <c r="BG1818" s="370"/>
      <c r="BH1818" s="370"/>
      <c r="BI1818" s="370"/>
      <c r="BJ1818" s="370"/>
      <c r="BK1818" s="370"/>
      <c r="BL1818" s="370"/>
      <c r="BM1818" s="370"/>
      <c r="BN1818" s="370"/>
      <c r="BO1818" s="370"/>
      <c r="BP1818" s="370"/>
      <c r="BQ1818" s="370"/>
      <c r="BR1818" s="370"/>
      <c r="BS1818" s="370"/>
      <c r="BT1818" s="370"/>
      <c r="BU1818" s="370"/>
      <c r="BV1818" s="370"/>
      <c r="BW1818" s="370"/>
      <c r="BX1818" s="370"/>
      <c r="BY1818" s="370"/>
      <c r="BZ1818" s="370"/>
      <c r="CA1818" s="370"/>
      <c r="CB1818" s="370"/>
      <c r="CC1818" s="370"/>
      <c r="CD1818" s="370"/>
      <c r="CE1818" s="370"/>
      <c r="CF1818" s="370"/>
      <c r="CG1818" s="370"/>
      <c r="CH1818" s="370"/>
      <c r="CI1818" s="370"/>
      <c r="CJ1818" s="370"/>
      <c r="CK1818" s="370"/>
      <c r="CL1818" s="370"/>
      <c r="CM1818" s="370"/>
      <c r="CN1818" s="370"/>
      <c r="CO1818" s="370"/>
      <c r="CP1818" s="370"/>
      <c r="CQ1818" s="370"/>
      <c r="CR1818" s="370"/>
      <c r="CS1818" s="370"/>
      <c r="CT1818" s="370"/>
      <c r="CU1818" s="370"/>
      <c r="CV1818" s="370"/>
      <c r="CW1818" s="370"/>
      <c r="CX1818" s="370"/>
      <c r="CY1818" s="370"/>
      <c r="CZ1818" s="370"/>
      <c r="DA1818" s="370"/>
      <c r="DB1818" s="370"/>
      <c r="DC1818" s="370"/>
      <c r="DD1818" s="370"/>
      <c r="DE1818" s="370"/>
      <c r="DF1818" s="370"/>
      <c r="DG1818" s="370"/>
      <c r="DH1818" s="370"/>
      <c r="DI1818" s="370"/>
      <c r="DJ1818" s="370"/>
      <c r="DK1818" s="370"/>
      <c r="DL1818" s="370"/>
      <c r="DM1818" s="370"/>
      <c r="DN1818" s="370"/>
      <c r="DO1818" s="370"/>
      <c r="DP1818" s="370"/>
      <c r="DQ1818" s="370"/>
      <c r="DR1818" s="370"/>
      <c r="DS1818" s="370"/>
      <c r="DT1818" s="370"/>
      <c r="DU1818" s="370"/>
      <c r="DV1818" s="370"/>
      <c r="DW1818" s="370"/>
      <c r="DX1818" s="370"/>
      <c r="DY1818" s="370"/>
      <c r="DZ1818" s="370"/>
      <c r="EA1818" s="370"/>
      <c r="EB1818" s="370"/>
      <c r="EC1818" s="370"/>
      <c r="ED1818" s="370"/>
      <c r="EE1818" s="370"/>
      <c r="EF1818" s="370"/>
      <c r="EG1818" s="370"/>
      <c r="EH1818" s="370"/>
      <c r="EI1818" s="370"/>
      <c r="EJ1818" s="370"/>
      <c r="EK1818" s="370"/>
      <c r="EL1818" s="370"/>
      <c r="EM1818" s="370"/>
      <c r="EN1818" s="370"/>
      <c r="EO1818" s="370"/>
      <c r="EP1818" s="370"/>
      <c r="EQ1818" s="370"/>
      <c r="ER1818" s="370"/>
      <c r="ES1818" s="370"/>
      <c r="ET1818" s="370"/>
      <c r="JU1818" s="361"/>
    </row>
    <row r="1819" spans="1:295" s="78" customFormat="1" ht="21.75" customHeight="1">
      <c r="A1819" s="339" t="s">
        <v>57</v>
      </c>
      <c r="B1819" s="793" t="s">
        <v>393</v>
      </c>
      <c r="C1819" s="16" t="s">
        <v>425</v>
      </c>
      <c r="D1819" s="268" t="s">
        <v>434</v>
      </c>
      <c r="E1819" s="274"/>
      <c r="F1819" s="274"/>
      <c r="G1819" s="873" t="s">
        <v>477</v>
      </c>
      <c r="H1819" s="361">
        <v>100</v>
      </c>
      <c r="I1819" s="504">
        <f t="shared" si="165"/>
        <v>100</v>
      </c>
      <c r="J1819" s="274"/>
      <c r="K1819" s="781">
        <v>2.88</v>
      </c>
      <c r="L1819" s="783">
        <v>45345</v>
      </c>
      <c r="M1819" s="783">
        <v>45390</v>
      </c>
      <c r="N1819" s="274"/>
      <c r="O1819" s="370"/>
      <c r="P1819" s="370"/>
      <c r="Q1819" s="370"/>
      <c r="R1819" s="370"/>
      <c r="S1819" s="370"/>
      <c r="T1819" s="370"/>
      <c r="U1819" s="370"/>
      <c r="V1819" s="370"/>
      <c r="W1819" s="370"/>
      <c r="X1819" s="370"/>
      <c r="Y1819" s="370"/>
      <c r="Z1819" s="370"/>
      <c r="AA1819" s="370"/>
      <c r="AB1819" s="370"/>
      <c r="AC1819" s="370"/>
      <c r="AD1819" s="370"/>
      <c r="AE1819" s="370"/>
      <c r="AF1819" s="370"/>
      <c r="AG1819" s="370"/>
      <c r="AH1819" s="370"/>
      <c r="AI1819" s="370"/>
      <c r="AJ1819" s="370"/>
      <c r="AK1819" s="370"/>
      <c r="AL1819" s="370"/>
      <c r="AM1819" s="370"/>
      <c r="AN1819" s="370"/>
      <c r="AO1819" s="370"/>
      <c r="AP1819" s="370"/>
      <c r="AQ1819" s="370"/>
      <c r="AR1819" s="370"/>
      <c r="AS1819" s="370"/>
      <c r="AT1819" s="370"/>
      <c r="AU1819" s="370"/>
      <c r="AV1819" s="370"/>
      <c r="AW1819" s="370"/>
      <c r="AX1819" s="370"/>
      <c r="AY1819" s="370"/>
      <c r="AZ1819" s="370"/>
      <c r="BA1819" s="370"/>
      <c r="BB1819" s="370"/>
      <c r="BC1819" s="370"/>
      <c r="BD1819" s="370"/>
      <c r="BE1819" s="370"/>
      <c r="BF1819" s="370"/>
      <c r="BG1819" s="370"/>
      <c r="BH1819" s="370"/>
      <c r="BI1819" s="370"/>
      <c r="BJ1819" s="370"/>
      <c r="BK1819" s="370"/>
      <c r="BL1819" s="370"/>
      <c r="BM1819" s="370"/>
      <c r="BN1819" s="370"/>
      <c r="BO1819" s="370"/>
      <c r="BP1819" s="370"/>
      <c r="BQ1819" s="370"/>
      <c r="BR1819" s="370"/>
      <c r="BS1819" s="370"/>
      <c r="BT1819" s="370"/>
      <c r="BU1819" s="370"/>
      <c r="BV1819" s="370"/>
      <c r="BW1819" s="370"/>
      <c r="BX1819" s="370"/>
      <c r="BY1819" s="370"/>
      <c r="BZ1819" s="370"/>
      <c r="CA1819" s="370"/>
      <c r="CB1819" s="370"/>
      <c r="CC1819" s="370"/>
      <c r="CD1819" s="370"/>
      <c r="CE1819" s="370"/>
      <c r="CF1819" s="370"/>
      <c r="CG1819" s="370"/>
      <c r="CH1819" s="370"/>
      <c r="CI1819" s="370"/>
      <c r="CJ1819" s="370"/>
      <c r="CK1819" s="370"/>
      <c r="CL1819" s="370"/>
      <c r="CM1819" s="370"/>
      <c r="CN1819" s="370"/>
      <c r="CO1819" s="370"/>
      <c r="CP1819" s="370"/>
      <c r="CQ1819" s="370"/>
      <c r="CR1819" s="370"/>
      <c r="CS1819" s="370"/>
      <c r="CT1819" s="370"/>
      <c r="CU1819" s="370"/>
      <c r="CV1819" s="370"/>
      <c r="CW1819" s="370"/>
      <c r="CX1819" s="370"/>
      <c r="CY1819" s="370"/>
      <c r="CZ1819" s="370"/>
      <c r="DA1819" s="370"/>
      <c r="DB1819" s="370"/>
      <c r="DC1819" s="370"/>
      <c r="DD1819" s="370"/>
      <c r="DE1819" s="370"/>
      <c r="DF1819" s="370"/>
      <c r="DG1819" s="370"/>
      <c r="DH1819" s="370"/>
      <c r="DI1819" s="370"/>
      <c r="DJ1819" s="370"/>
      <c r="DK1819" s="370"/>
      <c r="DL1819" s="370"/>
      <c r="DM1819" s="370"/>
      <c r="DN1819" s="370"/>
      <c r="DO1819" s="370"/>
      <c r="DP1819" s="370"/>
      <c r="DQ1819" s="370"/>
      <c r="DR1819" s="370"/>
      <c r="DS1819" s="370"/>
      <c r="DT1819" s="370"/>
      <c r="DU1819" s="370"/>
      <c r="DV1819" s="370"/>
      <c r="DW1819" s="370"/>
      <c r="DX1819" s="370"/>
      <c r="DY1819" s="370"/>
      <c r="DZ1819" s="370"/>
      <c r="EA1819" s="370"/>
      <c r="EB1819" s="370"/>
      <c r="EC1819" s="370"/>
      <c r="ED1819" s="370"/>
      <c r="EE1819" s="370"/>
      <c r="EF1819" s="370"/>
      <c r="EG1819" s="370"/>
      <c r="EH1819" s="370"/>
      <c r="EI1819" s="370"/>
      <c r="EJ1819" s="370"/>
      <c r="EK1819" s="370"/>
      <c r="EL1819" s="370"/>
      <c r="EM1819" s="370"/>
      <c r="EN1819" s="370"/>
      <c r="EO1819" s="370"/>
      <c r="EP1819" s="370"/>
      <c r="EQ1819" s="370"/>
      <c r="ER1819" s="370"/>
      <c r="ES1819" s="370"/>
      <c r="ET1819" s="370"/>
      <c r="JU1819" s="361">
        <v>100</v>
      </c>
    </row>
    <row r="1820" spans="1:295" s="78" customFormat="1" ht="21.75" customHeight="1">
      <c r="A1820" s="339" t="s">
        <v>57</v>
      </c>
      <c r="B1820" s="793" t="s">
        <v>345</v>
      </c>
      <c r="C1820" s="16" t="s">
        <v>426</v>
      </c>
      <c r="D1820" s="268" t="s">
        <v>434</v>
      </c>
      <c r="E1820" s="274"/>
      <c r="F1820" s="274"/>
      <c r="G1820" s="873" t="s">
        <v>477</v>
      </c>
      <c r="H1820" s="361">
        <v>100</v>
      </c>
      <c r="I1820" s="504">
        <f t="shared" si="165"/>
        <v>100</v>
      </c>
      <c r="J1820" s="274"/>
      <c r="K1820" s="781">
        <v>4.68</v>
      </c>
      <c r="L1820" s="783">
        <v>45345</v>
      </c>
      <c r="M1820" s="783">
        <v>45390</v>
      </c>
      <c r="N1820" s="274"/>
      <c r="O1820" s="370"/>
      <c r="P1820" s="370"/>
      <c r="Q1820" s="370"/>
      <c r="R1820" s="370"/>
      <c r="S1820" s="370"/>
      <c r="T1820" s="370"/>
      <c r="U1820" s="370"/>
      <c r="V1820" s="370"/>
      <c r="W1820" s="370"/>
      <c r="X1820" s="370"/>
      <c r="Y1820" s="370"/>
      <c r="Z1820" s="370"/>
      <c r="AA1820" s="370"/>
      <c r="AB1820" s="370"/>
      <c r="AC1820" s="370"/>
      <c r="AD1820" s="370"/>
      <c r="AE1820" s="370"/>
      <c r="AF1820" s="370"/>
      <c r="AG1820" s="370"/>
      <c r="AH1820" s="370"/>
      <c r="AI1820" s="370"/>
      <c r="AJ1820" s="370"/>
      <c r="AK1820" s="370"/>
      <c r="AL1820" s="370"/>
      <c r="AM1820" s="370"/>
      <c r="AN1820" s="370"/>
      <c r="AO1820" s="370"/>
      <c r="AP1820" s="370"/>
      <c r="AQ1820" s="370"/>
      <c r="AR1820" s="370"/>
      <c r="AS1820" s="370"/>
      <c r="AT1820" s="370"/>
      <c r="AU1820" s="370"/>
      <c r="AV1820" s="370"/>
      <c r="AW1820" s="370"/>
      <c r="AX1820" s="370"/>
      <c r="AY1820" s="370"/>
      <c r="AZ1820" s="370"/>
      <c r="BA1820" s="370"/>
      <c r="BB1820" s="370"/>
      <c r="BC1820" s="370"/>
      <c r="BD1820" s="370"/>
      <c r="BE1820" s="370"/>
      <c r="BF1820" s="370"/>
      <c r="BG1820" s="370"/>
      <c r="BH1820" s="370"/>
      <c r="BI1820" s="370"/>
      <c r="BJ1820" s="370"/>
      <c r="BK1820" s="370"/>
      <c r="BL1820" s="370"/>
      <c r="BM1820" s="370"/>
      <c r="BN1820" s="370"/>
      <c r="BO1820" s="370"/>
      <c r="BP1820" s="370"/>
      <c r="BQ1820" s="370"/>
      <c r="BR1820" s="370"/>
      <c r="BS1820" s="370"/>
      <c r="BT1820" s="370"/>
      <c r="BU1820" s="370"/>
      <c r="BV1820" s="370"/>
      <c r="BW1820" s="370"/>
      <c r="BX1820" s="370"/>
      <c r="BY1820" s="370"/>
      <c r="BZ1820" s="370"/>
      <c r="CA1820" s="370"/>
      <c r="CB1820" s="370"/>
      <c r="CC1820" s="370"/>
      <c r="CD1820" s="370"/>
      <c r="CE1820" s="370"/>
      <c r="CF1820" s="370"/>
      <c r="CG1820" s="370"/>
      <c r="CH1820" s="370"/>
      <c r="CI1820" s="370"/>
      <c r="CJ1820" s="370"/>
      <c r="CK1820" s="370"/>
      <c r="CL1820" s="370"/>
      <c r="CM1820" s="370"/>
      <c r="CN1820" s="370"/>
      <c r="CO1820" s="370"/>
      <c r="CP1820" s="370"/>
      <c r="CQ1820" s="370"/>
      <c r="CR1820" s="370"/>
      <c r="CS1820" s="370"/>
      <c r="CT1820" s="370"/>
      <c r="CU1820" s="370"/>
      <c r="CV1820" s="370"/>
      <c r="CW1820" s="370"/>
      <c r="CX1820" s="370"/>
      <c r="CY1820" s="370"/>
      <c r="CZ1820" s="370"/>
      <c r="DA1820" s="370"/>
      <c r="DB1820" s="370"/>
      <c r="DC1820" s="370"/>
      <c r="DD1820" s="370"/>
      <c r="DE1820" s="370"/>
      <c r="DF1820" s="370"/>
      <c r="DG1820" s="370"/>
      <c r="DH1820" s="370"/>
      <c r="DI1820" s="370"/>
      <c r="DJ1820" s="370"/>
      <c r="DK1820" s="370"/>
      <c r="DL1820" s="370"/>
      <c r="DM1820" s="370"/>
      <c r="DN1820" s="370"/>
      <c r="DO1820" s="370"/>
      <c r="DP1820" s="370"/>
      <c r="DQ1820" s="370"/>
      <c r="DR1820" s="370"/>
      <c r="DS1820" s="370"/>
      <c r="DT1820" s="370"/>
      <c r="DU1820" s="370"/>
      <c r="DV1820" s="370"/>
      <c r="DW1820" s="370"/>
      <c r="DX1820" s="370"/>
      <c r="DY1820" s="370"/>
      <c r="DZ1820" s="370"/>
      <c r="EA1820" s="370"/>
      <c r="EB1820" s="370"/>
      <c r="EC1820" s="370"/>
      <c r="ED1820" s="370"/>
      <c r="EE1820" s="370"/>
      <c r="EF1820" s="370"/>
      <c r="EG1820" s="370"/>
      <c r="EH1820" s="370"/>
      <c r="EI1820" s="370"/>
      <c r="EJ1820" s="370"/>
      <c r="EK1820" s="370"/>
      <c r="EL1820" s="370"/>
      <c r="EM1820" s="370"/>
      <c r="EN1820" s="370"/>
      <c r="EO1820" s="370"/>
      <c r="EP1820" s="370"/>
      <c r="EQ1820" s="370"/>
      <c r="ER1820" s="370"/>
      <c r="ES1820" s="370"/>
      <c r="ET1820" s="370"/>
      <c r="JU1820" s="361">
        <v>100</v>
      </c>
    </row>
    <row r="1821" spans="1:295" s="78" customFormat="1" ht="21.75" customHeight="1">
      <c r="A1821" s="339" t="s">
        <v>57</v>
      </c>
      <c r="B1821" s="793" t="s">
        <v>356</v>
      </c>
      <c r="C1821" s="16" t="s">
        <v>427</v>
      </c>
      <c r="D1821" s="268" t="s">
        <v>434</v>
      </c>
      <c r="E1821" s="274"/>
      <c r="F1821" s="274"/>
      <c r="G1821" s="873" t="s">
        <v>477</v>
      </c>
      <c r="H1821" s="361">
        <v>100</v>
      </c>
      <c r="I1821" s="504">
        <f t="shared" si="165"/>
        <v>100</v>
      </c>
      <c r="J1821" s="274"/>
      <c r="K1821" s="781">
        <v>4.68</v>
      </c>
      <c r="L1821" s="783">
        <v>45345</v>
      </c>
      <c r="M1821" s="783">
        <v>45390</v>
      </c>
      <c r="N1821" s="274"/>
      <c r="O1821" s="370"/>
      <c r="P1821" s="370"/>
      <c r="Q1821" s="370"/>
      <c r="R1821" s="370"/>
      <c r="S1821" s="370"/>
      <c r="T1821" s="370"/>
      <c r="U1821" s="370"/>
      <c r="V1821" s="370"/>
      <c r="W1821" s="370"/>
      <c r="X1821" s="370"/>
      <c r="Y1821" s="370"/>
      <c r="Z1821" s="370"/>
      <c r="AA1821" s="370"/>
      <c r="AB1821" s="370"/>
      <c r="AC1821" s="370"/>
      <c r="AD1821" s="370"/>
      <c r="AE1821" s="370"/>
      <c r="AF1821" s="370"/>
      <c r="AG1821" s="370"/>
      <c r="AH1821" s="370"/>
      <c r="AI1821" s="370"/>
      <c r="AJ1821" s="370"/>
      <c r="AK1821" s="370"/>
      <c r="AL1821" s="370"/>
      <c r="AM1821" s="370"/>
      <c r="AN1821" s="370"/>
      <c r="AO1821" s="370"/>
      <c r="AP1821" s="370"/>
      <c r="AQ1821" s="370"/>
      <c r="AR1821" s="370"/>
      <c r="AS1821" s="370"/>
      <c r="AT1821" s="370"/>
      <c r="AU1821" s="370"/>
      <c r="AV1821" s="370"/>
      <c r="AW1821" s="370"/>
      <c r="AX1821" s="370"/>
      <c r="AY1821" s="370"/>
      <c r="AZ1821" s="370"/>
      <c r="BA1821" s="370"/>
      <c r="BB1821" s="370"/>
      <c r="BC1821" s="370"/>
      <c r="BD1821" s="370"/>
      <c r="BE1821" s="370"/>
      <c r="BF1821" s="370"/>
      <c r="BG1821" s="370"/>
      <c r="BH1821" s="370"/>
      <c r="BI1821" s="370"/>
      <c r="BJ1821" s="370"/>
      <c r="BK1821" s="370"/>
      <c r="BL1821" s="370"/>
      <c r="BM1821" s="370"/>
      <c r="BN1821" s="370"/>
      <c r="BO1821" s="370"/>
      <c r="BP1821" s="370"/>
      <c r="BQ1821" s="370"/>
      <c r="BR1821" s="370"/>
      <c r="BS1821" s="370"/>
      <c r="BT1821" s="370"/>
      <c r="BU1821" s="370"/>
      <c r="BV1821" s="370"/>
      <c r="BW1821" s="370"/>
      <c r="BX1821" s="370"/>
      <c r="BY1821" s="370"/>
      <c r="BZ1821" s="370"/>
      <c r="CA1821" s="370"/>
      <c r="CB1821" s="370"/>
      <c r="CC1821" s="370"/>
      <c r="CD1821" s="370"/>
      <c r="CE1821" s="370"/>
      <c r="CF1821" s="370"/>
      <c r="CG1821" s="370"/>
      <c r="CH1821" s="370"/>
      <c r="CI1821" s="370"/>
      <c r="CJ1821" s="370"/>
      <c r="CK1821" s="370"/>
      <c r="CL1821" s="370"/>
      <c r="CM1821" s="370"/>
      <c r="CN1821" s="370"/>
      <c r="CO1821" s="370"/>
      <c r="CP1821" s="370"/>
      <c r="CQ1821" s="370"/>
      <c r="CR1821" s="370"/>
      <c r="CS1821" s="370"/>
      <c r="CT1821" s="370"/>
      <c r="CU1821" s="370"/>
      <c r="CV1821" s="370"/>
      <c r="CW1821" s="370"/>
      <c r="CX1821" s="370"/>
      <c r="CY1821" s="370"/>
      <c r="CZ1821" s="370"/>
      <c r="DA1821" s="370"/>
      <c r="DB1821" s="370"/>
      <c r="DC1821" s="370"/>
      <c r="DD1821" s="370"/>
      <c r="DE1821" s="370"/>
      <c r="DF1821" s="370"/>
      <c r="DG1821" s="370"/>
      <c r="DH1821" s="370"/>
      <c r="DI1821" s="370"/>
      <c r="DJ1821" s="370"/>
      <c r="DK1821" s="370"/>
      <c r="DL1821" s="370"/>
      <c r="DM1821" s="370"/>
      <c r="DN1821" s="370"/>
      <c r="DO1821" s="370"/>
      <c r="DP1821" s="370"/>
      <c r="DQ1821" s="370"/>
      <c r="DR1821" s="370"/>
      <c r="DS1821" s="370"/>
      <c r="DT1821" s="370"/>
      <c r="DU1821" s="370"/>
      <c r="DV1821" s="370"/>
      <c r="DW1821" s="370"/>
      <c r="DX1821" s="370"/>
      <c r="DY1821" s="370"/>
      <c r="DZ1821" s="370"/>
      <c r="EA1821" s="370"/>
      <c r="EB1821" s="370"/>
      <c r="EC1821" s="370"/>
      <c r="ED1821" s="370"/>
      <c r="EE1821" s="370"/>
      <c r="EF1821" s="370"/>
      <c r="EG1821" s="370"/>
      <c r="EH1821" s="370"/>
      <c r="EI1821" s="370"/>
      <c r="EJ1821" s="370"/>
      <c r="EK1821" s="370"/>
      <c r="EL1821" s="370"/>
      <c r="EM1821" s="370"/>
      <c r="EN1821" s="370"/>
      <c r="EO1821" s="370"/>
      <c r="EP1821" s="370"/>
      <c r="EQ1821" s="370"/>
      <c r="ER1821" s="370"/>
      <c r="ES1821" s="370"/>
      <c r="ET1821" s="370"/>
      <c r="JU1821" s="361">
        <v>100</v>
      </c>
    </row>
    <row r="1822" spans="1:295" s="78" customFormat="1" ht="21.75" customHeight="1">
      <c r="A1822" s="339" t="s">
        <v>57</v>
      </c>
      <c r="B1822" s="793" t="s">
        <v>382</v>
      </c>
      <c r="C1822" s="16" t="s">
        <v>428</v>
      </c>
      <c r="D1822" s="268" t="s">
        <v>434</v>
      </c>
      <c r="E1822" s="274"/>
      <c r="F1822" s="274"/>
      <c r="G1822" s="873" t="s">
        <v>477</v>
      </c>
      <c r="H1822" s="361">
        <v>100</v>
      </c>
      <c r="I1822" s="504">
        <f t="shared" si="165"/>
        <v>100</v>
      </c>
      <c r="J1822" s="274"/>
      <c r="K1822" s="781">
        <v>5.75</v>
      </c>
      <c r="L1822" s="783">
        <v>45345</v>
      </c>
      <c r="M1822" s="783">
        <v>45390</v>
      </c>
      <c r="N1822" s="274"/>
      <c r="O1822" s="370"/>
      <c r="P1822" s="370"/>
      <c r="Q1822" s="370"/>
      <c r="R1822" s="370"/>
      <c r="S1822" s="370"/>
      <c r="T1822" s="370"/>
      <c r="U1822" s="370"/>
      <c r="V1822" s="370"/>
      <c r="W1822" s="370"/>
      <c r="X1822" s="370"/>
      <c r="Y1822" s="370"/>
      <c r="Z1822" s="370"/>
      <c r="AA1822" s="370"/>
      <c r="AB1822" s="370"/>
      <c r="AC1822" s="370"/>
      <c r="AD1822" s="370"/>
      <c r="AE1822" s="370"/>
      <c r="AF1822" s="370"/>
      <c r="AG1822" s="370"/>
      <c r="AH1822" s="370"/>
      <c r="AI1822" s="370"/>
      <c r="AJ1822" s="370"/>
      <c r="AK1822" s="370"/>
      <c r="AL1822" s="370"/>
      <c r="AM1822" s="370"/>
      <c r="AN1822" s="370"/>
      <c r="AO1822" s="370"/>
      <c r="AP1822" s="370"/>
      <c r="AQ1822" s="370"/>
      <c r="AR1822" s="370"/>
      <c r="AS1822" s="370"/>
      <c r="AT1822" s="370"/>
      <c r="AU1822" s="370"/>
      <c r="AV1822" s="370"/>
      <c r="AW1822" s="370"/>
      <c r="AX1822" s="370"/>
      <c r="AY1822" s="370"/>
      <c r="AZ1822" s="370"/>
      <c r="BA1822" s="370"/>
      <c r="BB1822" s="370"/>
      <c r="BC1822" s="370"/>
      <c r="BD1822" s="370"/>
      <c r="BE1822" s="370"/>
      <c r="BF1822" s="370"/>
      <c r="BG1822" s="370"/>
      <c r="BH1822" s="370"/>
      <c r="BI1822" s="370"/>
      <c r="BJ1822" s="370"/>
      <c r="BK1822" s="370"/>
      <c r="BL1822" s="370"/>
      <c r="BM1822" s="370"/>
      <c r="BN1822" s="370"/>
      <c r="BO1822" s="370"/>
      <c r="BP1822" s="370"/>
      <c r="BQ1822" s="370"/>
      <c r="BR1822" s="370"/>
      <c r="BS1822" s="370"/>
      <c r="BT1822" s="370"/>
      <c r="BU1822" s="370"/>
      <c r="BV1822" s="370"/>
      <c r="BW1822" s="370"/>
      <c r="BX1822" s="370"/>
      <c r="BY1822" s="370"/>
      <c r="BZ1822" s="370"/>
      <c r="CA1822" s="370"/>
      <c r="CB1822" s="370"/>
      <c r="CC1822" s="370"/>
      <c r="CD1822" s="370"/>
      <c r="CE1822" s="370"/>
      <c r="CF1822" s="370"/>
      <c r="CG1822" s="370"/>
      <c r="CH1822" s="370"/>
      <c r="CI1822" s="370"/>
      <c r="CJ1822" s="370"/>
      <c r="CK1822" s="370"/>
      <c r="CL1822" s="370"/>
      <c r="CM1822" s="370"/>
      <c r="CN1822" s="370"/>
      <c r="CO1822" s="370"/>
      <c r="CP1822" s="370"/>
      <c r="CQ1822" s="370"/>
      <c r="CR1822" s="370"/>
      <c r="CS1822" s="370"/>
      <c r="CT1822" s="370"/>
      <c r="CU1822" s="370"/>
      <c r="CV1822" s="370"/>
      <c r="CW1822" s="370"/>
      <c r="CX1822" s="370"/>
      <c r="CY1822" s="370"/>
      <c r="CZ1822" s="370"/>
      <c r="DA1822" s="370"/>
      <c r="DB1822" s="370"/>
      <c r="DC1822" s="370"/>
      <c r="DD1822" s="370"/>
      <c r="DE1822" s="370"/>
      <c r="DF1822" s="370"/>
      <c r="DG1822" s="370"/>
      <c r="DH1822" s="370"/>
      <c r="DI1822" s="370"/>
      <c r="DJ1822" s="370"/>
      <c r="DK1822" s="370"/>
      <c r="DL1822" s="370"/>
      <c r="DM1822" s="370"/>
      <c r="DN1822" s="370"/>
      <c r="DO1822" s="370"/>
      <c r="DP1822" s="370"/>
      <c r="DQ1822" s="370"/>
      <c r="DR1822" s="370"/>
      <c r="DS1822" s="370"/>
      <c r="DT1822" s="370"/>
      <c r="DU1822" s="370"/>
      <c r="DV1822" s="370"/>
      <c r="DW1822" s="370"/>
      <c r="DX1822" s="370"/>
      <c r="DY1822" s="370"/>
      <c r="DZ1822" s="370"/>
      <c r="EA1822" s="370"/>
      <c r="EB1822" s="370"/>
      <c r="EC1822" s="370"/>
      <c r="ED1822" s="370"/>
      <c r="EE1822" s="370"/>
      <c r="EF1822" s="370"/>
      <c r="EG1822" s="370"/>
      <c r="EH1822" s="370"/>
      <c r="EI1822" s="370"/>
      <c r="EJ1822" s="370"/>
      <c r="EK1822" s="370"/>
      <c r="EL1822" s="370"/>
      <c r="EM1822" s="370"/>
      <c r="EN1822" s="370"/>
      <c r="EO1822" s="370"/>
      <c r="EP1822" s="370"/>
      <c r="EQ1822" s="370"/>
      <c r="ER1822" s="370"/>
      <c r="ES1822" s="370"/>
      <c r="ET1822" s="370"/>
      <c r="JU1822" s="361">
        <v>100</v>
      </c>
    </row>
    <row r="1823" spans="1:295" s="78" customFormat="1" ht="21.75" customHeight="1" thickBot="1">
      <c r="A1823" s="339" t="s">
        <v>57</v>
      </c>
      <c r="B1823" s="370"/>
      <c r="C1823" s="370"/>
      <c r="D1823" s="274"/>
      <c r="E1823" s="274"/>
      <c r="F1823" s="274"/>
      <c r="G1823" s="370"/>
      <c r="H1823" s="772">
        <f>SUM(H1808:H1822)</f>
        <v>3500</v>
      </c>
      <c r="I1823" s="772">
        <f>SUM(I1808:I1822)</f>
        <v>3500</v>
      </c>
      <c r="J1823" s="274"/>
      <c r="K1823" s="370"/>
      <c r="L1823" s="274"/>
      <c r="M1823" s="274"/>
      <c r="N1823" s="274"/>
      <c r="O1823" s="370"/>
      <c r="P1823" s="370"/>
      <c r="Q1823" s="370"/>
      <c r="R1823" s="370"/>
      <c r="S1823" s="370"/>
      <c r="T1823" s="370"/>
      <c r="U1823" s="370"/>
      <c r="V1823" s="370"/>
      <c r="W1823" s="370"/>
      <c r="X1823" s="370"/>
      <c r="Y1823" s="370"/>
      <c r="Z1823" s="370"/>
      <c r="AA1823" s="370"/>
      <c r="AB1823" s="370"/>
      <c r="AC1823" s="370"/>
      <c r="AD1823" s="370"/>
      <c r="AE1823" s="370"/>
      <c r="AF1823" s="370"/>
      <c r="AG1823" s="370"/>
      <c r="AH1823" s="370"/>
      <c r="AI1823" s="370"/>
      <c r="AJ1823" s="370"/>
      <c r="AK1823" s="370"/>
      <c r="AL1823" s="370"/>
      <c r="AM1823" s="370"/>
      <c r="AN1823" s="370"/>
      <c r="AO1823" s="370"/>
      <c r="AP1823" s="370"/>
      <c r="AQ1823" s="370"/>
      <c r="AR1823" s="370"/>
      <c r="AS1823" s="370"/>
      <c r="AT1823" s="370"/>
      <c r="AU1823" s="370"/>
      <c r="AV1823" s="370"/>
      <c r="AW1823" s="370"/>
      <c r="AX1823" s="370"/>
      <c r="AY1823" s="370"/>
      <c r="AZ1823" s="370"/>
      <c r="BA1823" s="370"/>
      <c r="BB1823" s="370"/>
      <c r="BC1823" s="370"/>
      <c r="BD1823" s="370"/>
      <c r="BE1823" s="370"/>
      <c r="BF1823" s="370"/>
      <c r="BG1823" s="370"/>
      <c r="BH1823" s="370"/>
      <c r="BI1823" s="370"/>
      <c r="BJ1823" s="370"/>
      <c r="BK1823" s="370"/>
      <c r="BL1823" s="370"/>
      <c r="BM1823" s="370"/>
      <c r="BN1823" s="370"/>
      <c r="BO1823" s="370"/>
      <c r="BP1823" s="370"/>
      <c r="BQ1823" s="370"/>
      <c r="BR1823" s="370"/>
      <c r="BS1823" s="370"/>
      <c r="BT1823" s="370"/>
      <c r="BU1823" s="370"/>
      <c r="BV1823" s="370"/>
      <c r="BW1823" s="370"/>
      <c r="BX1823" s="370"/>
      <c r="BY1823" s="370"/>
      <c r="BZ1823" s="370"/>
      <c r="CA1823" s="370"/>
      <c r="CB1823" s="370"/>
      <c r="CC1823" s="370"/>
      <c r="CD1823" s="370"/>
      <c r="CE1823" s="370"/>
      <c r="CF1823" s="370"/>
      <c r="CG1823" s="370"/>
      <c r="CH1823" s="370"/>
      <c r="CI1823" s="370"/>
      <c r="CJ1823" s="370"/>
      <c r="CK1823" s="370"/>
      <c r="CL1823" s="370"/>
      <c r="CM1823" s="370"/>
      <c r="CN1823" s="370"/>
      <c r="CO1823" s="370"/>
      <c r="CP1823" s="370"/>
      <c r="CQ1823" s="370"/>
      <c r="CR1823" s="370"/>
      <c r="CS1823" s="370"/>
      <c r="CT1823" s="370"/>
      <c r="CU1823" s="370"/>
      <c r="CV1823" s="370"/>
      <c r="CW1823" s="370"/>
      <c r="CX1823" s="370"/>
      <c r="CY1823" s="370"/>
      <c r="CZ1823" s="370"/>
      <c r="DA1823" s="370"/>
      <c r="DB1823" s="370"/>
      <c r="DC1823" s="370"/>
      <c r="DD1823" s="370"/>
      <c r="DE1823" s="370"/>
      <c r="DF1823" s="370"/>
      <c r="DG1823" s="370"/>
      <c r="DH1823" s="370"/>
      <c r="DI1823" s="370"/>
      <c r="DJ1823" s="370"/>
      <c r="DK1823" s="370"/>
      <c r="DL1823" s="370"/>
      <c r="DM1823" s="370"/>
      <c r="DN1823" s="370"/>
      <c r="DO1823" s="370"/>
      <c r="DP1823" s="370"/>
      <c r="DQ1823" s="370"/>
      <c r="DR1823" s="370"/>
      <c r="DS1823" s="370"/>
      <c r="DT1823" s="370"/>
      <c r="DU1823" s="370"/>
      <c r="DV1823" s="370"/>
      <c r="DW1823" s="370"/>
      <c r="DX1823" s="370"/>
      <c r="DY1823" s="370"/>
      <c r="DZ1823" s="370"/>
      <c r="EA1823" s="370"/>
      <c r="EB1823" s="370"/>
      <c r="EC1823" s="370"/>
      <c r="ED1823" s="370"/>
      <c r="EE1823" s="370"/>
      <c r="EF1823" s="370"/>
      <c r="EG1823" s="370"/>
      <c r="EH1823" s="370"/>
      <c r="EI1823" s="370"/>
      <c r="EJ1823" s="370"/>
      <c r="EK1823" s="370"/>
      <c r="EL1823" s="370"/>
      <c r="EM1823" s="370"/>
      <c r="EN1823" s="370"/>
      <c r="EO1823" s="370"/>
      <c r="EP1823" s="370"/>
      <c r="EQ1823" s="370"/>
      <c r="ER1823" s="370"/>
      <c r="ES1823" s="370"/>
      <c r="ET1823" s="370"/>
    </row>
    <row r="1824" spans="1:295" s="78" customFormat="1" ht="21.75" customHeight="1">
      <c r="A1824" s="339" t="s">
        <v>57</v>
      </c>
      <c r="B1824" s="700" t="s">
        <v>338</v>
      </c>
      <c r="C1824" s="16" t="s">
        <v>417</v>
      </c>
      <c r="D1824" s="268" t="s">
        <v>434</v>
      </c>
      <c r="E1824" s="274"/>
      <c r="F1824" s="274"/>
      <c r="G1824" s="873" t="s">
        <v>478</v>
      </c>
      <c r="H1824" s="360">
        <v>500</v>
      </c>
      <c r="I1824" s="504">
        <f>SUM(O1824:KI1824)</f>
        <v>500</v>
      </c>
      <c r="J1824" s="274"/>
      <c r="K1824" s="781">
        <v>5.85</v>
      </c>
      <c r="L1824" s="783">
        <v>45418</v>
      </c>
      <c r="M1824" s="783">
        <v>45404</v>
      </c>
      <c r="N1824" s="274"/>
      <c r="O1824" s="370"/>
      <c r="P1824" s="370"/>
      <c r="Q1824" s="370"/>
      <c r="R1824" s="370"/>
      <c r="S1824" s="370"/>
      <c r="T1824" s="370"/>
      <c r="U1824" s="370"/>
      <c r="V1824" s="370"/>
      <c r="W1824" s="370"/>
      <c r="X1824" s="370"/>
      <c r="Y1824" s="370"/>
      <c r="Z1824" s="370"/>
      <c r="AA1824" s="370"/>
      <c r="AB1824" s="370"/>
      <c r="AC1824" s="370"/>
      <c r="AD1824" s="370"/>
      <c r="AE1824" s="370"/>
      <c r="AF1824" s="370"/>
      <c r="AG1824" s="370"/>
      <c r="AH1824" s="370"/>
      <c r="AI1824" s="370"/>
      <c r="AJ1824" s="370"/>
      <c r="AK1824" s="370"/>
      <c r="AL1824" s="370"/>
      <c r="AM1824" s="370"/>
      <c r="AN1824" s="370"/>
      <c r="AO1824" s="370"/>
      <c r="AP1824" s="370"/>
      <c r="AQ1824" s="370"/>
      <c r="AR1824" s="370"/>
      <c r="AS1824" s="370"/>
      <c r="AT1824" s="370"/>
      <c r="AU1824" s="370"/>
      <c r="AV1824" s="370"/>
      <c r="AW1824" s="370"/>
      <c r="AX1824" s="370"/>
      <c r="AY1824" s="370"/>
      <c r="AZ1824" s="370"/>
      <c r="BA1824" s="370"/>
      <c r="BB1824" s="370"/>
      <c r="BC1824" s="370"/>
      <c r="BD1824" s="370"/>
      <c r="BE1824" s="370"/>
      <c r="BF1824" s="370"/>
      <c r="BG1824" s="370"/>
      <c r="BH1824" s="370"/>
      <c r="BI1824" s="370"/>
      <c r="BJ1824" s="370"/>
      <c r="BK1824" s="370"/>
      <c r="BL1824" s="370"/>
      <c r="BM1824" s="370"/>
      <c r="BN1824" s="370"/>
      <c r="BO1824" s="370"/>
      <c r="BP1824" s="370"/>
      <c r="BQ1824" s="370"/>
      <c r="BR1824" s="370"/>
      <c r="BS1824" s="370"/>
      <c r="BT1824" s="370"/>
      <c r="BU1824" s="370"/>
      <c r="BV1824" s="370"/>
      <c r="BW1824" s="370"/>
      <c r="BX1824" s="370"/>
      <c r="BY1824" s="370"/>
      <c r="BZ1824" s="370"/>
      <c r="CA1824" s="370"/>
      <c r="CB1824" s="370"/>
      <c r="CC1824" s="370"/>
      <c r="CD1824" s="370"/>
      <c r="CE1824" s="370"/>
      <c r="CF1824" s="370"/>
      <c r="CG1824" s="370"/>
      <c r="CH1824" s="370"/>
      <c r="CI1824" s="370"/>
      <c r="CJ1824" s="370"/>
      <c r="CK1824" s="370"/>
      <c r="CL1824" s="370"/>
      <c r="CM1824" s="370"/>
      <c r="CN1824" s="370"/>
      <c r="CO1824" s="370"/>
      <c r="CP1824" s="370"/>
      <c r="CQ1824" s="370"/>
      <c r="CR1824" s="370"/>
      <c r="CS1824" s="370"/>
      <c r="CT1824" s="370"/>
      <c r="CU1824" s="370"/>
      <c r="CV1824" s="370"/>
      <c r="CW1824" s="370"/>
      <c r="CX1824" s="370"/>
      <c r="CY1824" s="370"/>
      <c r="CZ1824" s="370"/>
      <c r="DA1824" s="370"/>
      <c r="DB1824" s="370"/>
      <c r="DC1824" s="370"/>
      <c r="DD1824" s="370"/>
      <c r="DE1824" s="370"/>
      <c r="DF1824" s="370"/>
      <c r="DG1824" s="370"/>
      <c r="DH1824" s="370"/>
      <c r="DI1824" s="370"/>
      <c r="DJ1824" s="370"/>
      <c r="DK1824" s="370"/>
      <c r="DL1824" s="370"/>
      <c r="DM1824" s="370"/>
      <c r="DN1824" s="370"/>
      <c r="DO1824" s="370"/>
      <c r="DP1824" s="370"/>
      <c r="DQ1824" s="370"/>
      <c r="DR1824" s="370"/>
      <c r="DS1824" s="370"/>
      <c r="DT1824" s="370"/>
      <c r="DU1824" s="370"/>
      <c r="DV1824" s="370"/>
      <c r="DW1824" s="370"/>
      <c r="DX1824" s="370"/>
      <c r="DY1824" s="370"/>
      <c r="DZ1824" s="370"/>
      <c r="EA1824" s="370"/>
      <c r="EB1824" s="370"/>
      <c r="EC1824" s="370"/>
      <c r="ED1824" s="370"/>
      <c r="EE1824" s="370"/>
      <c r="EF1824" s="370"/>
      <c r="EG1824" s="370"/>
      <c r="EH1824" s="370"/>
      <c r="EI1824" s="370"/>
      <c r="EJ1824" s="370"/>
      <c r="EK1824" s="370"/>
      <c r="EL1824" s="370"/>
      <c r="EM1824" s="370"/>
      <c r="EN1824" s="370"/>
      <c r="EO1824" s="370"/>
      <c r="EP1824" s="370"/>
      <c r="EQ1824" s="370"/>
      <c r="ER1824" s="370"/>
      <c r="ES1824" s="370"/>
      <c r="ET1824" s="370"/>
      <c r="KI1824" s="360">
        <v>500</v>
      </c>
    </row>
    <row r="1825" spans="1:295" s="78" customFormat="1" ht="21.75" customHeight="1">
      <c r="A1825" s="339" t="s">
        <v>57</v>
      </c>
      <c r="B1825" s="700" t="s">
        <v>313</v>
      </c>
      <c r="C1825" s="16" t="s">
        <v>419</v>
      </c>
      <c r="D1825" s="268" t="s">
        <v>434</v>
      </c>
      <c r="E1825" s="274"/>
      <c r="F1825" s="274"/>
      <c r="G1825" s="873" t="s">
        <v>478</v>
      </c>
      <c r="H1825" s="361">
        <v>500</v>
      </c>
      <c r="I1825" s="504">
        <f t="shared" ref="I1825:I1838" si="166">SUM(O1825:KI1825)</f>
        <v>500</v>
      </c>
      <c r="J1825" s="274"/>
      <c r="K1825" s="781">
        <v>5.85</v>
      </c>
      <c r="L1825" s="783">
        <v>45418</v>
      </c>
      <c r="M1825" s="783">
        <v>45404</v>
      </c>
      <c r="N1825" s="274"/>
      <c r="O1825" s="370"/>
      <c r="P1825" s="370"/>
      <c r="Q1825" s="370"/>
      <c r="R1825" s="370"/>
      <c r="S1825" s="370"/>
      <c r="T1825" s="370"/>
      <c r="U1825" s="370"/>
      <c r="V1825" s="370"/>
      <c r="W1825" s="370"/>
      <c r="X1825" s="370"/>
      <c r="Y1825" s="370"/>
      <c r="Z1825" s="370"/>
      <c r="AA1825" s="370"/>
      <c r="AB1825" s="370"/>
      <c r="AC1825" s="370"/>
      <c r="AD1825" s="370"/>
      <c r="AE1825" s="370"/>
      <c r="AF1825" s="370"/>
      <c r="AG1825" s="370"/>
      <c r="AH1825" s="370"/>
      <c r="AI1825" s="370"/>
      <c r="AJ1825" s="370"/>
      <c r="AK1825" s="370"/>
      <c r="AL1825" s="370"/>
      <c r="AM1825" s="370"/>
      <c r="AN1825" s="370"/>
      <c r="AO1825" s="370"/>
      <c r="AP1825" s="370"/>
      <c r="AQ1825" s="370"/>
      <c r="AR1825" s="370"/>
      <c r="AS1825" s="370"/>
      <c r="AT1825" s="370"/>
      <c r="AU1825" s="370"/>
      <c r="AV1825" s="370"/>
      <c r="AW1825" s="370"/>
      <c r="AX1825" s="370"/>
      <c r="AY1825" s="370"/>
      <c r="AZ1825" s="370"/>
      <c r="BA1825" s="370"/>
      <c r="BB1825" s="370"/>
      <c r="BC1825" s="370"/>
      <c r="BD1825" s="370"/>
      <c r="BE1825" s="370"/>
      <c r="BF1825" s="370"/>
      <c r="BG1825" s="370"/>
      <c r="BH1825" s="370"/>
      <c r="BI1825" s="370"/>
      <c r="BJ1825" s="370"/>
      <c r="BK1825" s="370"/>
      <c r="BL1825" s="370"/>
      <c r="BM1825" s="370"/>
      <c r="BN1825" s="370"/>
      <c r="BO1825" s="370"/>
      <c r="BP1825" s="370"/>
      <c r="BQ1825" s="370"/>
      <c r="BR1825" s="370"/>
      <c r="BS1825" s="370"/>
      <c r="BT1825" s="370"/>
      <c r="BU1825" s="370"/>
      <c r="BV1825" s="370"/>
      <c r="BW1825" s="370"/>
      <c r="BX1825" s="370"/>
      <c r="BY1825" s="370"/>
      <c r="BZ1825" s="370"/>
      <c r="CA1825" s="370"/>
      <c r="CB1825" s="370"/>
      <c r="CC1825" s="370"/>
      <c r="CD1825" s="370"/>
      <c r="CE1825" s="370"/>
      <c r="CF1825" s="370"/>
      <c r="CG1825" s="370"/>
      <c r="CH1825" s="370"/>
      <c r="CI1825" s="370"/>
      <c r="CJ1825" s="370"/>
      <c r="CK1825" s="370"/>
      <c r="CL1825" s="370"/>
      <c r="CM1825" s="370"/>
      <c r="CN1825" s="370"/>
      <c r="CO1825" s="370"/>
      <c r="CP1825" s="370"/>
      <c r="CQ1825" s="370"/>
      <c r="CR1825" s="370"/>
      <c r="CS1825" s="370"/>
      <c r="CT1825" s="370"/>
      <c r="CU1825" s="370"/>
      <c r="CV1825" s="370"/>
      <c r="CW1825" s="370"/>
      <c r="CX1825" s="370"/>
      <c r="CY1825" s="370"/>
      <c r="CZ1825" s="370"/>
      <c r="DA1825" s="370"/>
      <c r="DB1825" s="370"/>
      <c r="DC1825" s="370"/>
      <c r="DD1825" s="370"/>
      <c r="DE1825" s="370"/>
      <c r="DF1825" s="370"/>
      <c r="DG1825" s="370"/>
      <c r="DH1825" s="370"/>
      <c r="DI1825" s="370"/>
      <c r="DJ1825" s="370"/>
      <c r="DK1825" s="370"/>
      <c r="DL1825" s="370"/>
      <c r="DM1825" s="370"/>
      <c r="DN1825" s="370"/>
      <c r="DO1825" s="370"/>
      <c r="DP1825" s="370"/>
      <c r="DQ1825" s="370"/>
      <c r="DR1825" s="370"/>
      <c r="DS1825" s="370"/>
      <c r="DT1825" s="370"/>
      <c r="DU1825" s="370"/>
      <c r="DV1825" s="370"/>
      <c r="DW1825" s="370"/>
      <c r="DX1825" s="370"/>
      <c r="DY1825" s="370"/>
      <c r="DZ1825" s="370"/>
      <c r="EA1825" s="370"/>
      <c r="EB1825" s="370"/>
      <c r="EC1825" s="370"/>
      <c r="ED1825" s="370"/>
      <c r="EE1825" s="370"/>
      <c r="EF1825" s="370"/>
      <c r="EG1825" s="370"/>
      <c r="EH1825" s="370"/>
      <c r="EI1825" s="370"/>
      <c r="EJ1825" s="370"/>
      <c r="EK1825" s="370"/>
      <c r="EL1825" s="370"/>
      <c r="EM1825" s="370"/>
      <c r="EN1825" s="370"/>
      <c r="EO1825" s="370"/>
      <c r="EP1825" s="370"/>
      <c r="EQ1825" s="370"/>
      <c r="ER1825" s="370"/>
      <c r="ES1825" s="370"/>
      <c r="ET1825" s="370"/>
      <c r="KI1825" s="361">
        <v>500</v>
      </c>
    </row>
    <row r="1826" spans="1:295" s="78" customFormat="1" ht="21.75" customHeight="1">
      <c r="A1826" s="339" t="s">
        <v>57</v>
      </c>
      <c r="B1826" s="700" t="s">
        <v>318</v>
      </c>
      <c r="C1826" s="16" t="s">
        <v>420</v>
      </c>
      <c r="D1826" s="268" t="s">
        <v>434</v>
      </c>
      <c r="E1826" s="274"/>
      <c r="F1826" s="274"/>
      <c r="G1826" s="873" t="s">
        <v>478</v>
      </c>
      <c r="H1826" s="361">
        <v>600</v>
      </c>
      <c r="I1826" s="504">
        <f t="shared" si="166"/>
        <v>600</v>
      </c>
      <c r="J1826" s="274"/>
      <c r="K1826" s="781">
        <v>5.85</v>
      </c>
      <c r="L1826" s="783">
        <v>45418</v>
      </c>
      <c r="M1826" s="783">
        <v>45404</v>
      </c>
      <c r="N1826" s="274"/>
      <c r="O1826" s="370"/>
      <c r="P1826" s="370"/>
      <c r="Q1826" s="370"/>
      <c r="R1826" s="370"/>
      <c r="S1826" s="370"/>
      <c r="T1826" s="370"/>
      <c r="U1826" s="370"/>
      <c r="V1826" s="370"/>
      <c r="W1826" s="370"/>
      <c r="X1826" s="370"/>
      <c r="Y1826" s="370"/>
      <c r="Z1826" s="370"/>
      <c r="AA1826" s="370"/>
      <c r="AB1826" s="370"/>
      <c r="AC1826" s="370"/>
      <c r="AD1826" s="370"/>
      <c r="AE1826" s="370"/>
      <c r="AF1826" s="370"/>
      <c r="AG1826" s="370"/>
      <c r="AH1826" s="370"/>
      <c r="AI1826" s="370"/>
      <c r="AJ1826" s="370"/>
      <c r="AK1826" s="370"/>
      <c r="AL1826" s="370"/>
      <c r="AM1826" s="370"/>
      <c r="AN1826" s="370"/>
      <c r="AO1826" s="370"/>
      <c r="AP1826" s="370"/>
      <c r="AQ1826" s="370"/>
      <c r="AR1826" s="370"/>
      <c r="AS1826" s="370"/>
      <c r="AT1826" s="370"/>
      <c r="AU1826" s="370"/>
      <c r="AV1826" s="370"/>
      <c r="AW1826" s="370"/>
      <c r="AX1826" s="370"/>
      <c r="AY1826" s="370"/>
      <c r="AZ1826" s="370"/>
      <c r="BA1826" s="370"/>
      <c r="BB1826" s="370"/>
      <c r="BC1826" s="370"/>
      <c r="BD1826" s="370"/>
      <c r="BE1826" s="370"/>
      <c r="BF1826" s="370"/>
      <c r="BG1826" s="370"/>
      <c r="BH1826" s="370"/>
      <c r="BI1826" s="370"/>
      <c r="BJ1826" s="370"/>
      <c r="BK1826" s="370"/>
      <c r="BL1826" s="370"/>
      <c r="BM1826" s="370"/>
      <c r="BN1826" s="370"/>
      <c r="BO1826" s="370"/>
      <c r="BP1826" s="370"/>
      <c r="BQ1826" s="370"/>
      <c r="BR1826" s="370"/>
      <c r="BS1826" s="370"/>
      <c r="BT1826" s="370"/>
      <c r="BU1826" s="370"/>
      <c r="BV1826" s="370"/>
      <c r="BW1826" s="370"/>
      <c r="BX1826" s="370"/>
      <c r="BY1826" s="370"/>
      <c r="BZ1826" s="370"/>
      <c r="CA1826" s="370"/>
      <c r="CB1826" s="370"/>
      <c r="CC1826" s="370"/>
      <c r="CD1826" s="370"/>
      <c r="CE1826" s="370"/>
      <c r="CF1826" s="370"/>
      <c r="CG1826" s="370"/>
      <c r="CH1826" s="370"/>
      <c r="CI1826" s="370"/>
      <c r="CJ1826" s="370"/>
      <c r="CK1826" s="370"/>
      <c r="CL1826" s="370"/>
      <c r="CM1826" s="370"/>
      <c r="CN1826" s="370"/>
      <c r="CO1826" s="370"/>
      <c r="CP1826" s="370"/>
      <c r="CQ1826" s="370"/>
      <c r="CR1826" s="370"/>
      <c r="CS1826" s="370"/>
      <c r="CT1826" s="370"/>
      <c r="CU1826" s="370"/>
      <c r="CV1826" s="370"/>
      <c r="CW1826" s="370"/>
      <c r="CX1826" s="370"/>
      <c r="CY1826" s="370"/>
      <c r="CZ1826" s="370"/>
      <c r="DA1826" s="370"/>
      <c r="DB1826" s="370"/>
      <c r="DC1826" s="370"/>
      <c r="DD1826" s="370"/>
      <c r="DE1826" s="370"/>
      <c r="DF1826" s="370"/>
      <c r="DG1826" s="370"/>
      <c r="DH1826" s="370"/>
      <c r="DI1826" s="370"/>
      <c r="DJ1826" s="370"/>
      <c r="DK1826" s="370"/>
      <c r="DL1826" s="370"/>
      <c r="DM1826" s="370"/>
      <c r="DN1826" s="370"/>
      <c r="DO1826" s="370"/>
      <c r="DP1826" s="370"/>
      <c r="DQ1826" s="370"/>
      <c r="DR1826" s="370"/>
      <c r="DS1826" s="370"/>
      <c r="DT1826" s="370"/>
      <c r="DU1826" s="370"/>
      <c r="DV1826" s="370"/>
      <c r="DW1826" s="370"/>
      <c r="DX1826" s="370"/>
      <c r="DY1826" s="370"/>
      <c r="DZ1826" s="370"/>
      <c r="EA1826" s="370"/>
      <c r="EB1826" s="370"/>
      <c r="EC1826" s="370"/>
      <c r="ED1826" s="370"/>
      <c r="EE1826" s="370"/>
      <c r="EF1826" s="370"/>
      <c r="EG1826" s="370"/>
      <c r="EH1826" s="370"/>
      <c r="EI1826" s="370"/>
      <c r="EJ1826" s="370"/>
      <c r="EK1826" s="370"/>
      <c r="EL1826" s="370"/>
      <c r="EM1826" s="370"/>
      <c r="EN1826" s="370"/>
      <c r="EO1826" s="370"/>
      <c r="EP1826" s="370"/>
      <c r="EQ1826" s="370"/>
      <c r="ER1826" s="370"/>
      <c r="ES1826" s="370"/>
      <c r="ET1826" s="370"/>
      <c r="KI1826" s="361">
        <v>600</v>
      </c>
    </row>
    <row r="1827" spans="1:295" s="78" customFormat="1" ht="21.75" customHeight="1">
      <c r="A1827" s="339" t="s">
        <v>57</v>
      </c>
      <c r="B1827" s="700" t="s">
        <v>320</v>
      </c>
      <c r="C1827" s="16" t="s">
        <v>421</v>
      </c>
      <c r="D1827" s="268" t="s">
        <v>434</v>
      </c>
      <c r="E1827" s="274"/>
      <c r="F1827" s="274"/>
      <c r="G1827" s="873" t="s">
        <v>478</v>
      </c>
      <c r="H1827" s="361">
        <v>500</v>
      </c>
      <c r="I1827" s="504">
        <f t="shared" si="166"/>
        <v>500</v>
      </c>
      <c r="J1827" s="274"/>
      <c r="K1827" s="781">
        <v>5.85</v>
      </c>
      <c r="L1827" s="783">
        <v>45418</v>
      </c>
      <c r="M1827" s="783">
        <v>45404</v>
      </c>
      <c r="N1827" s="274"/>
      <c r="O1827" s="370"/>
      <c r="P1827" s="370"/>
      <c r="Q1827" s="370"/>
      <c r="R1827" s="370"/>
      <c r="S1827" s="370"/>
      <c r="T1827" s="370"/>
      <c r="U1827" s="370"/>
      <c r="V1827" s="370"/>
      <c r="W1827" s="370"/>
      <c r="X1827" s="370"/>
      <c r="Y1827" s="370"/>
      <c r="Z1827" s="370"/>
      <c r="AA1827" s="370"/>
      <c r="AB1827" s="370"/>
      <c r="AC1827" s="370"/>
      <c r="AD1827" s="370"/>
      <c r="AE1827" s="370"/>
      <c r="AF1827" s="370"/>
      <c r="AG1827" s="370"/>
      <c r="AH1827" s="370"/>
      <c r="AI1827" s="370"/>
      <c r="AJ1827" s="370"/>
      <c r="AK1827" s="370"/>
      <c r="AL1827" s="370"/>
      <c r="AM1827" s="370"/>
      <c r="AN1827" s="370"/>
      <c r="AO1827" s="370"/>
      <c r="AP1827" s="370"/>
      <c r="AQ1827" s="370"/>
      <c r="AR1827" s="370"/>
      <c r="AS1827" s="370"/>
      <c r="AT1827" s="370"/>
      <c r="AU1827" s="370"/>
      <c r="AV1827" s="370"/>
      <c r="AW1827" s="370"/>
      <c r="AX1827" s="370"/>
      <c r="AY1827" s="370"/>
      <c r="AZ1827" s="370"/>
      <c r="BA1827" s="370"/>
      <c r="BB1827" s="370"/>
      <c r="BC1827" s="370"/>
      <c r="BD1827" s="370"/>
      <c r="BE1827" s="370"/>
      <c r="BF1827" s="370"/>
      <c r="BG1827" s="370"/>
      <c r="BH1827" s="370"/>
      <c r="BI1827" s="370"/>
      <c r="BJ1827" s="370"/>
      <c r="BK1827" s="370"/>
      <c r="BL1827" s="370"/>
      <c r="BM1827" s="370"/>
      <c r="BN1827" s="370"/>
      <c r="BO1827" s="370"/>
      <c r="BP1827" s="370"/>
      <c r="BQ1827" s="370"/>
      <c r="BR1827" s="370"/>
      <c r="BS1827" s="370"/>
      <c r="BT1827" s="370"/>
      <c r="BU1827" s="370"/>
      <c r="BV1827" s="370"/>
      <c r="BW1827" s="370"/>
      <c r="BX1827" s="370"/>
      <c r="BY1827" s="370"/>
      <c r="BZ1827" s="370"/>
      <c r="CA1827" s="370"/>
      <c r="CB1827" s="370"/>
      <c r="CC1827" s="370"/>
      <c r="CD1827" s="370"/>
      <c r="CE1827" s="370"/>
      <c r="CF1827" s="370"/>
      <c r="CG1827" s="370"/>
      <c r="CH1827" s="370"/>
      <c r="CI1827" s="370"/>
      <c r="CJ1827" s="370"/>
      <c r="CK1827" s="370"/>
      <c r="CL1827" s="370"/>
      <c r="CM1827" s="370"/>
      <c r="CN1827" s="370"/>
      <c r="CO1827" s="370"/>
      <c r="CP1827" s="370"/>
      <c r="CQ1827" s="370"/>
      <c r="CR1827" s="370"/>
      <c r="CS1827" s="370"/>
      <c r="CT1827" s="370"/>
      <c r="CU1827" s="370"/>
      <c r="CV1827" s="370"/>
      <c r="CW1827" s="370"/>
      <c r="CX1827" s="370"/>
      <c r="CY1827" s="370"/>
      <c r="CZ1827" s="370"/>
      <c r="DA1827" s="370"/>
      <c r="DB1827" s="370"/>
      <c r="DC1827" s="370"/>
      <c r="DD1827" s="370"/>
      <c r="DE1827" s="370"/>
      <c r="DF1827" s="370"/>
      <c r="DG1827" s="370"/>
      <c r="DH1827" s="370"/>
      <c r="DI1827" s="370"/>
      <c r="DJ1827" s="370"/>
      <c r="DK1827" s="370"/>
      <c r="DL1827" s="370"/>
      <c r="DM1827" s="370"/>
      <c r="DN1827" s="370"/>
      <c r="DO1827" s="370"/>
      <c r="DP1827" s="370"/>
      <c r="DQ1827" s="370"/>
      <c r="DR1827" s="370"/>
      <c r="DS1827" s="370"/>
      <c r="DT1827" s="370"/>
      <c r="DU1827" s="370"/>
      <c r="DV1827" s="370"/>
      <c r="DW1827" s="370"/>
      <c r="DX1827" s="370"/>
      <c r="DY1827" s="370"/>
      <c r="DZ1827" s="370"/>
      <c r="EA1827" s="370"/>
      <c r="EB1827" s="370"/>
      <c r="EC1827" s="370"/>
      <c r="ED1827" s="370"/>
      <c r="EE1827" s="370"/>
      <c r="EF1827" s="370"/>
      <c r="EG1827" s="370"/>
      <c r="EH1827" s="370"/>
      <c r="EI1827" s="370"/>
      <c r="EJ1827" s="370"/>
      <c r="EK1827" s="370"/>
      <c r="EL1827" s="370"/>
      <c r="EM1827" s="370"/>
      <c r="EN1827" s="370"/>
      <c r="EO1827" s="370"/>
      <c r="EP1827" s="370"/>
      <c r="EQ1827" s="370"/>
      <c r="ER1827" s="370"/>
      <c r="ES1827" s="370"/>
      <c r="ET1827" s="370"/>
      <c r="KI1827" s="361">
        <v>500</v>
      </c>
    </row>
    <row r="1828" spans="1:295" s="78" customFormat="1" ht="21.75" customHeight="1">
      <c r="A1828" s="339" t="s">
        <v>57</v>
      </c>
      <c r="B1828" s="16" t="s">
        <v>58</v>
      </c>
      <c r="C1828" s="16" t="s">
        <v>422</v>
      </c>
      <c r="D1828" s="268" t="s">
        <v>434</v>
      </c>
      <c r="E1828" s="274"/>
      <c r="F1828" s="274"/>
      <c r="G1828" s="873" t="s">
        <v>478</v>
      </c>
      <c r="H1828" s="361">
        <v>900</v>
      </c>
      <c r="I1828" s="504">
        <f t="shared" si="166"/>
        <v>900</v>
      </c>
      <c r="J1828" s="274"/>
      <c r="K1828" s="781">
        <v>5.1100000000000003</v>
      </c>
      <c r="L1828" s="783">
        <v>45418</v>
      </c>
      <c r="M1828" s="783">
        <v>45404</v>
      </c>
      <c r="N1828" s="274"/>
      <c r="O1828" s="370"/>
      <c r="P1828" s="370"/>
      <c r="Q1828" s="370"/>
      <c r="R1828" s="370"/>
      <c r="S1828" s="370"/>
      <c r="T1828" s="370"/>
      <c r="U1828" s="370"/>
      <c r="V1828" s="370"/>
      <c r="W1828" s="370"/>
      <c r="X1828" s="370"/>
      <c r="Y1828" s="370"/>
      <c r="Z1828" s="370"/>
      <c r="AA1828" s="370"/>
      <c r="AB1828" s="370"/>
      <c r="AC1828" s="370"/>
      <c r="AD1828" s="370"/>
      <c r="AE1828" s="370"/>
      <c r="AF1828" s="370"/>
      <c r="AG1828" s="370"/>
      <c r="AH1828" s="370"/>
      <c r="AI1828" s="370"/>
      <c r="AJ1828" s="370"/>
      <c r="AK1828" s="370"/>
      <c r="AL1828" s="370"/>
      <c r="AM1828" s="370"/>
      <c r="AN1828" s="370"/>
      <c r="AO1828" s="370"/>
      <c r="AP1828" s="370"/>
      <c r="AQ1828" s="370"/>
      <c r="AR1828" s="370"/>
      <c r="AS1828" s="370"/>
      <c r="AT1828" s="370"/>
      <c r="AU1828" s="370"/>
      <c r="AV1828" s="370"/>
      <c r="AW1828" s="370"/>
      <c r="AX1828" s="370"/>
      <c r="AY1828" s="370"/>
      <c r="AZ1828" s="370"/>
      <c r="BA1828" s="370"/>
      <c r="BB1828" s="370"/>
      <c r="BC1828" s="370"/>
      <c r="BD1828" s="370"/>
      <c r="BE1828" s="370"/>
      <c r="BF1828" s="370"/>
      <c r="BG1828" s="370"/>
      <c r="BH1828" s="370"/>
      <c r="BI1828" s="370"/>
      <c r="BJ1828" s="370"/>
      <c r="BK1828" s="370"/>
      <c r="BL1828" s="370"/>
      <c r="BM1828" s="370"/>
      <c r="BN1828" s="370"/>
      <c r="BO1828" s="370"/>
      <c r="BP1828" s="370"/>
      <c r="BQ1828" s="370"/>
      <c r="BR1828" s="370"/>
      <c r="BS1828" s="370"/>
      <c r="BT1828" s="370"/>
      <c r="BU1828" s="370"/>
      <c r="BV1828" s="370"/>
      <c r="BW1828" s="370"/>
      <c r="BX1828" s="370"/>
      <c r="BY1828" s="370"/>
      <c r="BZ1828" s="370"/>
      <c r="CA1828" s="370"/>
      <c r="CB1828" s="370"/>
      <c r="CC1828" s="370"/>
      <c r="CD1828" s="370"/>
      <c r="CE1828" s="370"/>
      <c r="CF1828" s="370"/>
      <c r="CG1828" s="370"/>
      <c r="CH1828" s="370"/>
      <c r="CI1828" s="370"/>
      <c r="CJ1828" s="370"/>
      <c r="CK1828" s="370"/>
      <c r="CL1828" s="370"/>
      <c r="CM1828" s="370"/>
      <c r="CN1828" s="370"/>
      <c r="CO1828" s="370"/>
      <c r="CP1828" s="370"/>
      <c r="CQ1828" s="370"/>
      <c r="CR1828" s="370"/>
      <c r="CS1828" s="370"/>
      <c r="CT1828" s="370"/>
      <c r="CU1828" s="370"/>
      <c r="CV1828" s="370"/>
      <c r="CW1828" s="370"/>
      <c r="CX1828" s="370"/>
      <c r="CY1828" s="370"/>
      <c r="CZ1828" s="370"/>
      <c r="DA1828" s="370"/>
      <c r="DB1828" s="370"/>
      <c r="DC1828" s="370"/>
      <c r="DD1828" s="370"/>
      <c r="DE1828" s="370"/>
      <c r="DF1828" s="370"/>
      <c r="DG1828" s="370"/>
      <c r="DH1828" s="370"/>
      <c r="DI1828" s="370"/>
      <c r="DJ1828" s="370"/>
      <c r="DK1828" s="370"/>
      <c r="DL1828" s="370"/>
      <c r="DM1828" s="370"/>
      <c r="DN1828" s="370"/>
      <c r="DO1828" s="370"/>
      <c r="DP1828" s="370"/>
      <c r="DQ1828" s="370"/>
      <c r="DR1828" s="370"/>
      <c r="DS1828" s="370"/>
      <c r="DT1828" s="370"/>
      <c r="DU1828" s="370"/>
      <c r="DV1828" s="370"/>
      <c r="DW1828" s="370"/>
      <c r="DX1828" s="370"/>
      <c r="DY1828" s="370"/>
      <c r="DZ1828" s="370"/>
      <c r="EA1828" s="370"/>
      <c r="EB1828" s="370"/>
      <c r="EC1828" s="370"/>
      <c r="ED1828" s="370"/>
      <c r="EE1828" s="370"/>
      <c r="EF1828" s="370"/>
      <c r="EG1828" s="370"/>
      <c r="EH1828" s="370"/>
      <c r="EI1828" s="370"/>
      <c r="EJ1828" s="370"/>
      <c r="EK1828" s="370"/>
      <c r="EL1828" s="370"/>
      <c r="EM1828" s="370"/>
      <c r="EN1828" s="370"/>
      <c r="EO1828" s="370"/>
      <c r="EP1828" s="370"/>
      <c r="EQ1828" s="370"/>
      <c r="ER1828" s="370"/>
      <c r="ES1828" s="370"/>
      <c r="ET1828" s="370"/>
      <c r="KI1828" s="361">
        <v>900</v>
      </c>
    </row>
    <row r="1829" spans="1:295" s="78" customFormat="1" ht="21.75" customHeight="1">
      <c r="A1829" s="339" t="s">
        <v>57</v>
      </c>
      <c r="B1829" s="16" t="s">
        <v>340</v>
      </c>
      <c r="C1829" s="16" t="s">
        <v>423</v>
      </c>
      <c r="D1829" s="268" t="s">
        <v>434</v>
      </c>
      <c r="E1829" s="274"/>
      <c r="F1829" s="274"/>
      <c r="G1829" s="873" t="s">
        <v>478</v>
      </c>
      <c r="H1829" s="361">
        <v>1000</v>
      </c>
      <c r="I1829" s="504">
        <f t="shared" si="166"/>
        <v>1000</v>
      </c>
      <c r="J1829" s="274"/>
      <c r="K1829" s="781">
        <v>5.1100000000000003</v>
      </c>
      <c r="L1829" s="783">
        <v>45418</v>
      </c>
      <c r="M1829" s="783">
        <v>45404</v>
      </c>
      <c r="N1829" s="274"/>
      <c r="O1829" s="370"/>
      <c r="P1829" s="370"/>
      <c r="Q1829" s="370"/>
      <c r="R1829" s="370"/>
      <c r="S1829" s="370"/>
      <c r="T1829" s="370"/>
      <c r="U1829" s="370"/>
      <c r="V1829" s="370"/>
      <c r="W1829" s="370"/>
      <c r="X1829" s="370"/>
      <c r="Y1829" s="370"/>
      <c r="Z1829" s="370"/>
      <c r="AA1829" s="370"/>
      <c r="AB1829" s="370"/>
      <c r="AC1829" s="370"/>
      <c r="AD1829" s="370"/>
      <c r="AE1829" s="370"/>
      <c r="AF1829" s="370"/>
      <c r="AG1829" s="370"/>
      <c r="AH1829" s="370"/>
      <c r="AI1829" s="370"/>
      <c r="AJ1829" s="370"/>
      <c r="AK1829" s="370"/>
      <c r="AL1829" s="370"/>
      <c r="AM1829" s="370"/>
      <c r="AN1829" s="370"/>
      <c r="AO1829" s="370"/>
      <c r="AP1829" s="370"/>
      <c r="AQ1829" s="370"/>
      <c r="AR1829" s="370"/>
      <c r="AS1829" s="370"/>
      <c r="AT1829" s="370"/>
      <c r="AU1829" s="370"/>
      <c r="AV1829" s="370"/>
      <c r="AW1829" s="370"/>
      <c r="AX1829" s="370"/>
      <c r="AY1829" s="370"/>
      <c r="AZ1829" s="370"/>
      <c r="BA1829" s="370"/>
      <c r="BB1829" s="370"/>
      <c r="BC1829" s="370"/>
      <c r="BD1829" s="370"/>
      <c r="BE1829" s="370"/>
      <c r="BF1829" s="370"/>
      <c r="BG1829" s="370"/>
      <c r="BH1829" s="370"/>
      <c r="BI1829" s="370"/>
      <c r="BJ1829" s="370"/>
      <c r="BK1829" s="370"/>
      <c r="BL1829" s="370"/>
      <c r="BM1829" s="370"/>
      <c r="BN1829" s="370"/>
      <c r="BO1829" s="370"/>
      <c r="BP1829" s="370"/>
      <c r="BQ1829" s="370"/>
      <c r="BR1829" s="370"/>
      <c r="BS1829" s="370"/>
      <c r="BT1829" s="370"/>
      <c r="BU1829" s="370"/>
      <c r="BV1829" s="370"/>
      <c r="BW1829" s="370"/>
      <c r="BX1829" s="370"/>
      <c r="BY1829" s="370"/>
      <c r="BZ1829" s="370"/>
      <c r="CA1829" s="370"/>
      <c r="CB1829" s="370"/>
      <c r="CC1829" s="370"/>
      <c r="CD1829" s="370"/>
      <c r="CE1829" s="370"/>
      <c r="CF1829" s="370"/>
      <c r="CG1829" s="370"/>
      <c r="CH1829" s="370"/>
      <c r="CI1829" s="370"/>
      <c r="CJ1829" s="370"/>
      <c r="CK1829" s="370"/>
      <c r="CL1829" s="370"/>
      <c r="CM1829" s="370"/>
      <c r="CN1829" s="370"/>
      <c r="CO1829" s="370"/>
      <c r="CP1829" s="370"/>
      <c r="CQ1829" s="370"/>
      <c r="CR1829" s="370"/>
      <c r="CS1829" s="370"/>
      <c r="CT1829" s="370"/>
      <c r="CU1829" s="370"/>
      <c r="CV1829" s="370"/>
      <c r="CW1829" s="370"/>
      <c r="CX1829" s="370"/>
      <c r="CY1829" s="370"/>
      <c r="CZ1829" s="370"/>
      <c r="DA1829" s="370"/>
      <c r="DB1829" s="370"/>
      <c r="DC1829" s="370"/>
      <c r="DD1829" s="370"/>
      <c r="DE1829" s="370"/>
      <c r="DF1829" s="370"/>
      <c r="DG1829" s="370"/>
      <c r="DH1829" s="370"/>
      <c r="DI1829" s="370"/>
      <c r="DJ1829" s="370"/>
      <c r="DK1829" s="370"/>
      <c r="DL1829" s="370"/>
      <c r="DM1829" s="370"/>
      <c r="DN1829" s="370"/>
      <c r="DO1829" s="370"/>
      <c r="DP1829" s="370"/>
      <c r="DQ1829" s="370"/>
      <c r="DR1829" s="370"/>
      <c r="DS1829" s="370"/>
      <c r="DT1829" s="370"/>
      <c r="DU1829" s="370"/>
      <c r="DV1829" s="370"/>
      <c r="DW1829" s="370"/>
      <c r="DX1829" s="370"/>
      <c r="DY1829" s="370"/>
      <c r="DZ1829" s="370"/>
      <c r="EA1829" s="370"/>
      <c r="EB1829" s="370"/>
      <c r="EC1829" s="370"/>
      <c r="ED1829" s="370"/>
      <c r="EE1829" s="370"/>
      <c r="EF1829" s="370"/>
      <c r="EG1829" s="370"/>
      <c r="EH1829" s="370"/>
      <c r="EI1829" s="370"/>
      <c r="EJ1829" s="370"/>
      <c r="EK1829" s="370"/>
      <c r="EL1829" s="370"/>
      <c r="EM1829" s="370"/>
      <c r="EN1829" s="370"/>
      <c r="EO1829" s="370"/>
      <c r="EP1829" s="370"/>
      <c r="EQ1829" s="370"/>
      <c r="ER1829" s="370"/>
      <c r="ES1829" s="370"/>
      <c r="ET1829" s="370"/>
      <c r="KI1829" s="361">
        <v>1000</v>
      </c>
    </row>
    <row r="1830" spans="1:295" s="78" customFormat="1" ht="21.75" customHeight="1">
      <c r="A1830" s="339" t="s">
        <v>57</v>
      </c>
      <c r="B1830" s="793" t="s">
        <v>381</v>
      </c>
      <c r="C1830" s="16" t="s">
        <v>430</v>
      </c>
      <c r="D1830" s="268" t="s">
        <v>434</v>
      </c>
      <c r="E1830" s="274"/>
      <c r="F1830" s="274"/>
      <c r="G1830" s="873" t="s">
        <v>478</v>
      </c>
      <c r="H1830" s="361">
        <v>100</v>
      </c>
      <c r="I1830" s="504">
        <f t="shared" si="166"/>
        <v>100</v>
      </c>
      <c r="J1830" s="274"/>
      <c r="K1830" s="781">
        <v>5.75</v>
      </c>
      <c r="L1830" s="783">
        <v>45418</v>
      </c>
      <c r="M1830" s="783">
        <v>45404</v>
      </c>
      <c r="N1830" s="274"/>
      <c r="O1830" s="370"/>
      <c r="P1830" s="370"/>
      <c r="Q1830" s="370"/>
      <c r="R1830" s="370"/>
      <c r="S1830" s="370"/>
      <c r="T1830" s="370"/>
      <c r="U1830" s="370"/>
      <c r="V1830" s="370"/>
      <c r="W1830" s="370"/>
      <c r="X1830" s="370"/>
      <c r="Y1830" s="370"/>
      <c r="Z1830" s="370"/>
      <c r="AA1830" s="370"/>
      <c r="AB1830" s="370"/>
      <c r="AC1830" s="370"/>
      <c r="AD1830" s="370"/>
      <c r="AE1830" s="370"/>
      <c r="AF1830" s="370"/>
      <c r="AG1830" s="370"/>
      <c r="AH1830" s="370"/>
      <c r="AI1830" s="370"/>
      <c r="AJ1830" s="370"/>
      <c r="AK1830" s="370"/>
      <c r="AL1830" s="370"/>
      <c r="AM1830" s="370"/>
      <c r="AN1830" s="370"/>
      <c r="AO1830" s="370"/>
      <c r="AP1830" s="370"/>
      <c r="AQ1830" s="370"/>
      <c r="AR1830" s="370"/>
      <c r="AS1830" s="370"/>
      <c r="AT1830" s="370"/>
      <c r="AU1830" s="370"/>
      <c r="AV1830" s="370"/>
      <c r="AW1830" s="370"/>
      <c r="AX1830" s="370"/>
      <c r="AY1830" s="370"/>
      <c r="AZ1830" s="370"/>
      <c r="BA1830" s="370"/>
      <c r="BB1830" s="370"/>
      <c r="BC1830" s="370"/>
      <c r="BD1830" s="370"/>
      <c r="BE1830" s="370"/>
      <c r="BF1830" s="370"/>
      <c r="BG1830" s="370"/>
      <c r="BH1830" s="370"/>
      <c r="BI1830" s="370"/>
      <c r="BJ1830" s="370"/>
      <c r="BK1830" s="370"/>
      <c r="BL1830" s="370"/>
      <c r="BM1830" s="370"/>
      <c r="BN1830" s="370"/>
      <c r="BO1830" s="370"/>
      <c r="BP1830" s="370"/>
      <c r="BQ1830" s="370"/>
      <c r="BR1830" s="370"/>
      <c r="BS1830" s="370"/>
      <c r="BT1830" s="370"/>
      <c r="BU1830" s="370"/>
      <c r="BV1830" s="370"/>
      <c r="BW1830" s="370"/>
      <c r="BX1830" s="370"/>
      <c r="BY1830" s="370"/>
      <c r="BZ1830" s="370"/>
      <c r="CA1830" s="370"/>
      <c r="CB1830" s="370"/>
      <c r="CC1830" s="370"/>
      <c r="CD1830" s="370"/>
      <c r="CE1830" s="370"/>
      <c r="CF1830" s="370"/>
      <c r="CG1830" s="370"/>
      <c r="CH1830" s="370"/>
      <c r="CI1830" s="370"/>
      <c r="CJ1830" s="370"/>
      <c r="CK1830" s="370"/>
      <c r="CL1830" s="370"/>
      <c r="CM1830" s="370"/>
      <c r="CN1830" s="370"/>
      <c r="CO1830" s="370"/>
      <c r="CP1830" s="370"/>
      <c r="CQ1830" s="370"/>
      <c r="CR1830" s="370"/>
      <c r="CS1830" s="370"/>
      <c r="CT1830" s="370"/>
      <c r="CU1830" s="370"/>
      <c r="CV1830" s="370"/>
      <c r="CW1830" s="370"/>
      <c r="CX1830" s="370"/>
      <c r="CY1830" s="370"/>
      <c r="CZ1830" s="370"/>
      <c r="DA1830" s="370"/>
      <c r="DB1830" s="370"/>
      <c r="DC1830" s="370"/>
      <c r="DD1830" s="370"/>
      <c r="DE1830" s="370"/>
      <c r="DF1830" s="370"/>
      <c r="DG1830" s="370"/>
      <c r="DH1830" s="370"/>
      <c r="DI1830" s="370"/>
      <c r="DJ1830" s="370"/>
      <c r="DK1830" s="370"/>
      <c r="DL1830" s="370"/>
      <c r="DM1830" s="370"/>
      <c r="DN1830" s="370"/>
      <c r="DO1830" s="370"/>
      <c r="DP1830" s="370"/>
      <c r="DQ1830" s="370"/>
      <c r="DR1830" s="370"/>
      <c r="DS1830" s="370"/>
      <c r="DT1830" s="370"/>
      <c r="DU1830" s="370"/>
      <c r="DV1830" s="370"/>
      <c r="DW1830" s="370"/>
      <c r="DX1830" s="370"/>
      <c r="DY1830" s="370"/>
      <c r="DZ1830" s="370"/>
      <c r="EA1830" s="370"/>
      <c r="EB1830" s="370"/>
      <c r="EC1830" s="370"/>
      <c r="ED1830" s="370"/>
      <c r="EE1830" s="370"/>
      <c r="EF1830" s="370"/>
      <c r="EG1830" s="370"/>
      <c r="EH1830" s="370"/>
      <c r="EI1830" s="370"/>
      <c r="EJ1830" s="370"/>
      <c r="EK1830" s="370"/>
      <c r="EL1830" s="370"/>
      <c r="EM1830" s="370"/>
      <c r="EN1830" s="370"/>
      <c r="EO1830" s="370"/>
      <c r="EP1830" s="370"/>
      <c r="EQ1830" s="370"/>
      <c r="ER1830" s="370"/>
      <c r="ES1830" s="370"/>
      <c r="ET1830" s="370"/>
      <c r="KI1830" s="361">
        <v>100</v>
      </c>
    </row>
    <row r="1831" spans="1:295" s="78" customFormat="1" ht="21.75" customHeight="1">
      <c r="A1831" s="339" t="s">
        <v>57</v>
      </c>
      <c r="B1831" s="793" t="s">
        <v>383</v>
      </c>
      <c r="C1831" s="16" t="s">
        <v>431</v>
      </c>
      <c r="D1831" s="268" t="s">
        <v>434</v>
      </c>
      <c r="E1831" s="274"/>
      <c r="F1831" s="274"/>
      <c r="G1831" s="873" t="s">
        <v>478</v>
      </c>
      <c r="H1831" s="361">
        <v>100</v>
      </c>
      <c r="I1831" s="504">
        <f t="shared" si="166"/>
        <v>100</v>
      </c>
      <c r="J1831" s="274"/>
      <c r="K1831" s="781">
        <v>5.75</v>
      </c>
      <c r="L1831" s="783">
        <v>45418</v>
      </c>
      <c r="M1831" s="783">
        <v>45404</v>
      </c>
      <c r="N1831" s="274"/>
      <c r="O1831" s="370"/>
      <c r="P1831" s="370"/>
      <c r="Q1831" s="370"/>
      <c r="R1831" s="370"/>
      <c r="S1831" s="370"/>
      <c r="T1831" s="370"/>
      <c r="U1831" s="370"/>
      <c r="V1831" s="370"/>
      <c r="W1831" s="370"/>
      <c r="X1831" s="370"/>
      <c r="Y1831" s="370"/>
      <c r="Z1831" s="370"/>
      <c r="AA1831" s="370"/>
      <c r="AB1831" s="370"/>
      <c r="AC1831" s="370"/>
      <c r="AD1831" s="370"/>
      <c r="AE1831" s="370"/>
      <c r="AF1831" s="370"/>
      <c r="AG1831" s="370"/>
      <c r="AH1831" s="370"/>
      <c r="AI1831" s="370"/>
      <c r="AJ1831" s="370"/>
      <c r="AK1831" s="370"/>
      <c r="AL1831" s="370"/>
      <c r="AM1831" s="370"/>
      <c r="AN1831" s="370"/>
      <c r="AO1831" s="370"/>
      <c r="AP1831" s="370"/>
      <c r="AQ1831" s="370"/>
      <c r="AR1831" s="370"/>
      <c r="AS1831" s="370"/>
      <c r="AT1831" s="370"/>
      <c r="AU1831" s="370"/>
      <c r="AV1831" s="370"/>
      <c r="AW1831" s="370"/>
      <c r="AX1831" s="370"/>
      <c r="AY1831" s="370"/>
      <c r="AZ1831" s="370"/>
      <c r="BA1831" s="370"/>
      <c r="BB1831" s="370"/>
      <c r="BC1831" s="370"/>
      <c r="BD1831" s="370"/>
      <c r="BE1831" s="370"/>
      <c r="BF1831" s="370"/>
      <c r="BG1831" s="370"/>
      <c r="BH1831" s="370"/>
      <c r="BI1831" s="370"/>
      <c r="BJ1831" s="370"/>
      <c r="BK1831" s="370"/>
      <c r="BL1831" s="370"/>
      <c r="BM1831" s="370"/>
      <c r="BN1831" s="370"/>
      <c r="BO1831" s="370"/>
      <c r="BP1831" s="370"/>
      <c r="BQ1831" s="370"/>
      <c r="BR1831" s="370"/>
      <c r="BS1831" s="370"/>
      <c r="BT1831" s="370"/>
      <c r="BU1831" s="370"/>
      <c r="BV1831" s="370"/>
      <c r="BW1831" s="370"/>
      <c r="BX1831" s="370"/>
      <c r="BY1831" s="370"/>
      <c r="BZ1831" s="370"/>
      <c r="CA1831" s="370"/>
      <c r="CB1831" s="370"/>
      <c r="CC1831" s="370"/>
      <c r="CD1831" s="370"/>
      <c r="CE1831" s="370"/>
      <c r="CF1831" s="370"/>
      <c r="CG1831" s="370"/>
      <c r="CH1831" s="370"/>
      <c r="CI1831" s="370"/>
      <c r="CJ1831" s="370"/>
      <c r="CK1831" s="370"/>
      <c r="CL1831" s="370"/>
      <c r="CM1831" s="370"/>
      <c r="CN1831" s="370"/>
      <c r="CO1831" s="370"/>
      <c r="CP1831" s="370"/>
      <c r="CQ1831" s="370"/>
      <c r="CR1831" s="370"/>
      <c r="CS1831" s="370"/>
      <c r="CT1831" s="370"/>
      <c r="CU1831" s="370"/>
      <c r="CV1831" s="370"/>
      <c r="CW1831" s="370"/>
      <c r="CX1831" s="370"/>
      <c r="CY1831" s="370"/>
      <c r="CZ1831" s="370"/>
      <c r="DA1831" s="370"/>
      <c r="DB1831" s="370"/>
      <c r="DC1831" s="370"/>
      <c r="DD1831" s="370"/>
      <c r="DE1831" s="370"/>
      <c r="DF1831" s="370"/>
      <c r="DG1831" s="370"/>
      <c r="DH1831" s="370"/>
      <c r="DI1831" s="370"/>
      <c r="DJ1831" s="370"/>
      <c r="DK1831" s="370"/>
      <c r="DL1831" s="370"/>
      <c r="DM1831" s="370"/>
      <c r="DN1831" s="370"/>
      <c r="DO1831" s="370"/>
      <c r="DP1831" s="370"/>
      <c r="DQ1831" s="370"/>
      <c r="DR1831" s="370"/>
      <c r="DS1831" s="370"/>
      <c r="DT1831" s="370"/>
      <c r="DU1831" s="370"/>
      <c r="DV1831" s="370"/>
      <c r="DW1831" s="370"/>
      <c r="DX1831" s="370"/>
      <c r="DY1831" s="370"/>
      <c r="DZ1831" s="370"/>
      <c r="EA1831" s="370"/>
      <c r="EB1831" s="370"/>
      <c r="EC1831" s="370"/>
      <c r="ED1831" s="370"/>
      <c r="EE1831" s="370"/>
      <c r="EF1831" s="370"/>
      <c r="EG1831" s="370"/>
      <c r="EH1831" s="370"/>
      <c r="EI1831" s="370"/>
      <c r="EJ1831" s="370"/>
      <c r="EK1831" s="370"/>
      <c r="EL1831" s="370"/>
      <c r="EM1831" s="370"/>
      <c r="EN1831" s="370"/>
      <c r="EO1831" s="370"/>
      <c r="EP1831" s="370"/>
      <c r="EQ1831" s="370"/>
      <c r="ER1831" s="370"/>
      <c r="ES1831" s="370"/>
      <c r="ET1831" s="370"/>
      <c r="KI1831" s="361">
        <v>100</v>
      </c>
    </row>
    <row r="1832" spans="1:295" s="78" customFormat="1" ht="21.75" customHeight="1">
      <c r="A1832" s="339" t="s">
        <v>57</v>
      </c>
      <c r="B1832" s="793" t="s">
        <v>384</v>
      </c>
      <c r="C1832" s="16" t="s">
        <v>424</v>
      </c>
      <c r="D1832" s="268" t="s">
        <v>434</v>
      </c>
      <c r="E1832" s="274"/>
      <c r="F1832" s="274"/>
      <c r="G1832" s="873" t="s">
        <v>478</v>
      </c>
      <c r="H1832" s="361">
        <v>100</v>
      </c>
      <c r="I1832" s="504">
        <f t="shared" si="166"/>
        <v>100</v>
      </c>
      <c r="J1832" s="274"/>
      <c r="K1832" s="781">
        <v>0</v>
      </c>
      <c r="L1832" s="783">
        <v>45418</v>
      </c>
      <c r="M1832" s="783">
        <v>45404</v>
      </c>
      <c r="N1832" s="274"/>
      <c r="O1832" s="370"/>
      <c r="P1832" s="370"/>
      <c r="Q1832" s="370"/>
      <c r="R1832" s="370"/>
      <c r="S1832" s="370"/>
      <c r="T1832" s="370"/>
      <c r="U1832" s="370"/>
      <c r="V1832" s="370"/>
      <c r="W1832" s="370"/>
      <c r="X1832" s="370"/>
      <c r="Y1832" s="370"/>
      <c r="Z1832" s="370"/>
      <c r="AA1832" s="370"/>
      <c r="AB1832" s="370"/>
      <c r="AC1832" s="370"/>
      <c r="AD1832" s="370"/>
      <c r="AE1832" s="370"/>
      <c r="AF1832" s="370"/>
      <c r="AG1832" s="370"/>
      <c r="AH1832" s="370"/>
      <c r="AI1832" s="370"/>
      <c r="AJ1832" s="370"/>
      <c r="AK1832" s="370"/>
      <c r="AL1832" s="370"/>
      <c r="AM1832" s="370"/>
      <c r="AN1832" s="370"/>
      <c r="AO1832" s="370"/>
      <c r="AP1832" s="370"/>
      <c r="AQ1832" s="370"/>
      <c r="AR1832" s="370"/>
      <c r="AS1832" s="370"/>
      <c r="AT1832" s="370"/>
      <c r="AU1832" s="370"/>
      <c r="AV1832" s="370"/>
      <c r="AW1832" s="370"/>
      <c r="AX1832" s="370"/>
      <c r="AY1832" s="370"/>
      <c r="AZ1832" s="370"/>
      <c r="BA1832" s="370"/>
      <c r="BB1832" s="370"/>
      <c r="BC1832" s="370"/>
      <c r="BD1832" s="370"/>
      <c r="BE1832" s="370"/>
      <c r="BF1832" s="370"/>
      <c r="BG1832" s="370"/>
      <c r="BH1832" s="370"/>
      <c r="BI1832" s="370"/>
      <c r="BJ1832" s="370"/>
      <c r="BK1832" s="370"/>
      <c r="BL1832" s="370"/>
      <c r="BM1832" s="370"/>
      <c r="BN1832" s="370"/>
      <c r="BO1832" s="370"/>
      <c r="BP1832" s="370"/>
      <c r="BQ1832" s="370"/>
      <c r="BR1832" s="370"/>
      <c r="BS1832" s="370"/>
      <c r="BT1832" s="370"/>
      <c r="BU1832" s="370"/>
      <c r="BV1832" s="370"/>
      <c r="BW1832" s="370"/>
      <c r="BX1832" s="370"/>
      <c r="BY1832" s="370"/>
      <c r="BZ1832" s="370"/>
      <c r="CA1832" s="370"/>
      <c r="CB1832" s="370"/>
      <c r="CC1832" s="370"/>
      <c r="CD1832" s="370"/>
      <c r="CE1832" s="370"/>
      <c r="CF1832" s="370"/>
      <c r="CG1832" s="370"/>
      <c r="CH1832" s="370"/>
      <c r="CI1832" s="370"/>
      <c r="CJ1832" s="370"/>
      <c r="CK1832" s="370"/>
      <c r="CL1832" s="370"/>
      <c r="CM1832" s="370"/>
      <c r="CN1832" s="370"/>
      <c r="CO1832" s="370"/>
      <c r="CP1832" s="370"/>
      <c r="CQ1832" s="370"/>
      <c r="CR1832" s="370"/>
      <c r="CS1832" s="370"/>
      <c r="CT1832" s="370"/>
      <c r="CU1832" s="370"/>
      <c r="CV1832" s="370"/>
      <c r="CW1832" s="370"/>
      <c r="CX1832" s="370"/>
      <c r="CY1832" s="370"/>
      <c r="CZ1832" s="370"/>
      <c r="DA1832" s="370"/>
      <c r="DB1832" s="370"/>
      <c r="DC1832" s="370"/>
      <c r="DD1832" s="370"/>
      <c r="DE1832" s="370"/>
      <c r="DF1832" s="370"/>
      <c r="DG1832" s="370"/>
      <c r="DH1832" s="370"/>
      <c r="DI1832" s="370"/>
      <c r="DJ1832" s="370"/>
      <c r="DK1832" s="370"/>
      <c r="DL1832" s="370"/>
      <c r="DM1832" s="370"/>
      <c r="DN1832" s="370"/>
      <c r="DO1832" s="370"/>
      <c r="DP1832" s="370"/>
      <c r="DQ1832" s="370"/>
      <c r="DR1832" s="370"/>
      <c r="DS1832" s="370"/>
      <c r="DT1832" s="370"/>
      <c r="DU1832" s="370"/>
      <c r="DV1832" s="370"/>
      <c r="DW1832" s="370"/>
      <c r="DX1832" s="370"/>
      <c r="DY1832" s="370"/>
      <c r="DZ1832" s="370"/>
      <c r="EA1832" s="370"/>
      <c r="EB1832" s="370"/>
      <c r="EC1832" s="370"/>
      <c r="ED1832" s="370"/>
      <c r="EE1832" s="370"/>
      <c r="EF1832" s="370"/>
      <c r="EG1832" s="370"/>
      <c r="EH1832" s="370"/>
      <c r="EI1832" s="370"/>
      <c r="EJ1832" s="370"/>
      <c r="EK1832" s="370"/>
      <c r="EL1832" s="370"/>
      <c r="EM1832" s="370"/>
      <c r="EN1832" s="370"/>
      <c r="EO1832" s="370"/>
      <c r="EP1832" s="370"/>
      <c r="EQ1832" s="370"/>
      <c r="ER1832" s="370"/>
      <c r="ES1832" s="370"/>
      <c r="ET1832" s="370"/>
      <c r="KI1832" s="361">
        <v>100</v>
      </c>
    </row>
    <row r="1833" spans="1:295" s="78" customFormat="1" ht="21.75" customHeight="1">
      <c r="A1833" s="339" t="s">
        <v>57</v>
      </c>
      <c r="B1833" s="793" t="s">
        <v>344</v>
      </c>
      <c r="C1833" s="16" t="s">
        <v>432</v>
      </c>
      <c r="D1833" s="268" t="s">
        <v>434</v>
      </c>
      <c r="E1833" s="274"/>
      <c r="F1833" s="274"/>
      <c r="G1833" s="873" t="s">
        <v>478</v>
      </c>
      <c r="H1833" s="361"/>
      <c r="I1833" s="504">
        <f t="shared" si="166"/>
        <v>0</v>
      </c>
      <c r="J1833" s="274"/>
      <c r="K1833" s="781">
        <v>0</v>
      </c>
      <c r="L1833" s="783">
        <v>45418</v>
      </c>
      <c r="M1833" s="783">
        <v>45404</v>
      </c>
      <c r="N1833" s="274"/>
      <c r="O1833" s="370"/>
      <c r="P1833" s="370"/>
      <c r="Q1833" s="370"/>
      <c r="R1833" s="370"/>
      <c r="S1833" s="370"/>
      <c r="T1833" s="370"/>
      <c r="U1833" s="370"/>
      <c r="V1833" s="370"/>
      <c r="W1833" s="370"/>
      <c r="X1833" s="370"/>
      <c r="Y1833" s="370"/>
      <c r="Z1833" s="370"/>
      <c r="AA1833" s="370"/>
      <c r="AB1833" s="370"/>
      <c r="AC1833" s="370"/>
      <c r="AD1833" s="370"/>
      <c r="AE1833" s="370"/>
      <c r="AF1833" s="370"/>
      <c r="AG1833" s="370"/>
      <c r="AH1833" s="370"/>
      <c r="AI1833" s="370"/>
      <c r="AJ1833" s="370"/>
      <c r="AK1833" s="370"/>
      <c r="AL1833" s="370"/>
      <c r="AM1833" s="370"/>
      <c r="AN1833" s="370"/>
      <c r="AO1833" s="370"/>
      <c r="AP1833" s="370"/>
      <c r="AQ1833" s="370"/>
      <c r="AR1833" s="370"/>
      <c r="AS1833" s="370"/>
      <c r="AT1833" s="370"/>
      <c r="AU1833" s="370"/>
      <c r="AV1833" s="370"/>
      <c r="AW1833" s="370"/>
      <c r="AX1833" s="370"/>
      <c r="AY1833" s="370"/>
      <c r="AZ1833" s="370"/>
      <c r="BA1833" s="370"/>
      <c r="BB1833" s="370"/>
      <c r="BC1833" s="370"/>
      <c r="BD1833" s="370"/>
      <c r="BE1833" s="370"/>
      <c r="BF1833" s="370"/>
      <c r="BG1833" s="370"/>
      <c r="BH1833" s="370"/>
      <c r="BI1833" s="370"/>
      <c r="BJ1833" s="370"/>
      <c r="BK1833" s="370"/>
      <c r="BL1833" s="370"/>
      <c r="BM1833" s="370"/>
      <c r="BN1833" s="370"/>
      <c r="BO1833" s="370"/>
      <c r="BP1833" s="370"/>
      <c r="BQ1833" s="370"/>
      <c r="BR1833" s="370"/>
      <c r="BS1833" s="370"/>
      <c r="BT1833" s="370"/>
      <c r="BU1833" s="370"/>
      <c r="BV1833" s="370"/>
      <c r="BW1833" s="370"/>
      <c r="BX1833" s="370"/>
      <c r="BY1833" s="370"/>
      <c r="BZ1833" s="370"/>
      <c r="CA1833" s="370"/>
      <c r="CB1833" s="370"/>
      <c r="CC1833" s="370"/>
      <c r="CD1833" s="370"/>
      <c r="CE1833" s="370"/>
      <c r="CF1833" s="370"/>
      <c r="CG1833" s="370"/>
      <c r="CH1833" s="370"/>
      <c r="CI1833" s="370"/>
      <c r="CJ1833" s="370"/>
      <c r="CK1833" s="370"/>
      <c r="CL1833" s="370"/>
      <c r="CM1833" s="370"/>
      <c r="CN1833" s="370"/>
      <c r="CO1833" s="370"/>
      <c r="CP1833" s="370"/>
      <c r="CQ1833" s="370"/>
      <c r="CR1833" s="370"/>
      <c r="CS1833" s="370"/>
      <c r="CT1833" s="370"/>
      <c r="CU1833" s="370"/>
      <c r="CV1833" s="370"/>
      <c r="CW1833" s="370"/>
      <c r="CX1833" s="370"/>
      <c r="CY1833" s="370"/>
      <c r="CZ1833" s="370"/>
      <c r="DA1833" s="370"/>
      <c r="DB1833" s="370"/>
      <c r="DC1833" s="370"/>
      <c r="DD1833" s="370"/>
      <c r="DE1833" s="370"/>
      <c r="DF1833" s="370"/>
      <c r="DG1833" s="370"/>
      <c r="DH1833" s="370"/>
      <c r="DI1833" s="370"/>
      <c r="DJ1833" s="370"/>
      <c r="DK1833" s="370"/>
      <c r="DL1833" s="370"/>
      <c r="DM1833" s="370"/>
      <c r="DN1833" s="370"/>
      <c r="DO1833" s="370"/>
      <c r="DP1833" s="370"/>
      <c r="DQ1833" s="370"/>
      <c r="DR1833" s="370"/>
      <c r="DS1833" s="370"/>
      <c r="DT1833" s="370"/>
      <c r="DU1833" s="370"/>
      <c r="DV1833" s="370"/>
      <c r="DW1833" s="370"/>
      <c r="DX1833" s="370"/>
      <c r="DY1833" s="370"/>
      <c r="DZ1833" s="370"/>
      <c r="EA1833" s="370"/>
      <c r="EB1833" s="370"/>
      <c r="EC1833" s="370"/>
      <c r="ED1833" s="370"/>
      <c r="EE1833" s="370"/>
      <c r="EF1833" s="370"/>
      <c r="EG1833" s="370"/>
      <c r="EH1833" s="370"/>
      <c r="EI1833" s="370"/>
      <c r="EJ1833" s="370"/>
      <c r="EK1833" s="370"/>
      <c r="EL1833" s="370"/>
      <c r="EM1833" s="370"/>
      <c r="EN1833" s="370"/>
      <c r="EO1833" s="370"/>
      <c r="EP1833" s="370"/>
      <c r="EQ1833" s="370"/>
      <c r="ER1833" s="370"/>
      <c r="ES1833" s="370"/>
      <c r="ET1833" s="370"/>
      <c r="KI1833" s="361"/>
    </row>
    <row r="1834" spans="1:295" s="78" customFormat="1" ht="21.75" customHeight="1">
      <c r="A1834" s="339" t="s">
        <v>57</v>
      </c>
      <c r="B1834" s="793" t="s">
        <v>353</v>
      </c>
      <c r="C1834" s="16" t="s">
        <v>433</v>
      </c>
      <c r="D1834" s="268" t="s">
        <v>434</v>
      </c>
      <c r="E1834" s="274"/>
      <c r="F1834" s="274"/>
      <c r="G1834" s="873" t="s">
        <v>478</v>
      </c>
      <c r="H1834" s="361"/>
      <c r="I1834" s="504">
        <f t="shared" si="166"/>
        <v>0</v>
      </c>
      <c r="J1834" s="274"/>
      <c r="K1834" s="781">
        <v>0</v>
      </c>
      <c r="L1834" s="783">
        <v>45418</v>
      </c>
      <c r="M1834" s="783">
        <v>45404</v>
      </c>
      <c r="N1834" s="274"/>
      <c r="O1834" s="370"/>
      <c r="P1834" s="370"/>
      <c r="Q1834" s="370"/>
      <c r="R1834" s="370"/>
      <c r="S1834" s="370"/>
      <c r="T1834" s="370"/>
      <c r="U1834" s="370"/>
      <c r="V1834" s="370"/>
      <c r="W1834" s="370"/>
      <c r="X1834" s="370"/>
      <c r="Y1834" s="370"/>
      <c r="Z1834" s="370"/>
      <c r="AA1834" s="370"/>
      <c r="AB1834" s="370"/>
      <c r="AC1834" s="370"/>
      <c r="AD1834" s="370"/>
      <c r="AE1834" s="370"/>
      <c r="AF1834" s="370"/>
      <c r="AG1834" s="370"/>
      <c r="AH1834" s="370"/>
      <c r="AI1834" s="370"/>
      <c r="AJ1834" s="370"/>
      <c r="AK1834" s="370"/>
      <c r="AL1834" s="370"/>
      <c r="AM1834" s="370"/>
      <c r="AN1834" s="370"/>
      <c r="AO1834" s="370"/>
      <c r="AP1834" s="370"/>
      <c r="AQ1834" s="370"/>
      <c r="AR1834" s="370"/>
      <c r="AS1834" s="370"/>
      <c r="AT1834" s="370"/>
      <c r="AU1834" s="370"/>
      <c r="AV1834" s="370"/>
      <c r="AW1834" s="370"/>
      <c r="AX1834" s="370"/>
      <c r="AY1834" s="370"/>
      <c r="AZ1834" s="370"/>
      <c r="BA1834" s="370"/>
      <c r="BB1834" s="370"/>
      <c r="BC1834" s="370"/>
      <c r="BD1834" s="370"/>
      <c r="BE1834" s="370"/>
      <c r="BF1834" s="370"/>
      <c r="BG1834" s="370"/>
      <c r="BH1834" s="370"/>
      <c r="BI1834" s="370"/>
      <c r="BJ1834" s="370"/>
      <c r="BK1834" s="370"/>
      <c r="BL1834" s="370"/>
      <c r="BM1834" s="370"/>
      <c r="BN1834" s="370"/>
      <c r="BO1834" s="370"/>
      <c r="BP1834" s="370"/>
      <c r="BQ1834" s="370"/>
      <c r="BR1834" s="370"/>
      <c r="BS1834" s="370"/>
      <c r="BT1834" s="370"/>
      <c r="BU1834" s="370"/>
      <c r="BV1834" s="370"/>
      <c r="BW1834" s="370"/>
      <c r="BX1834" s="370"/>
      <c r="BY1834" s="370"/>
      <c r="BZ1834" s="370"/>
      <c r="CA1834" s="370"/>
      <c r="CB1834" s="370"/>
      <c r="CC1834" s="370"/>
      <c r="CD1834" s="370"/>
      <c r="CE1834" s="370"/>
      <c r="CF1834" s="370"/>
      <c r="CG1834" s="370"/>
      <c r="CH1834" s="370"/>
      <c r="CI1834" s="370"/>
      <c r="CJ1834" s="370"/>
      <c r="CK1834" s="370"/>
      <c r="CL1834" s="370"/>
      <c r="CM1834" s="370"/>
      <c r="CN1834" s="370"/>
      <c r="CO1834" s="370"/>
      <c r="CP1834" s="370"/>
      <c r="CQ1834" s="370"/>
      <c r="CR1834" s="370"/>
      <c r="CS1834" s="370"/>
      <c r="CT1834" s="370"/>
      <c r="CU1834" s="370"/>
      <c r="CV1834" s="370"/>
      <c r="CW1834" s="370"/>
      <c r="CX1834" s="370"/>
      <c r="CY1834" s="370"/>
      <c r="CZ1834" s="370"/>
      <c r="DA1834" s="370"/>
      <c r="DB1834" s="370"/>
      <c r="DC1834" s="370"/>
      <c r="DD1834" s="370"/>
      <c r="DE1834" s="370"/>
      <c r="DF1834" s="370"/>
      <c r="DG1834" s="370"/>
      <c r="DH1834" s="370"/>
      <c r="DI1834" s="370"/>
      <c r="DJ1834" s="370"/>
      <c r="DK1834" s="370"/>
      <c r="DL1834" s="370"/>
      <c r="DM1834" s="370"/>
      <c r="DN1834" s="370"/>
      <c r="DO1834" s="370"/>
      <c r="DP1834" s="370"/>
      <c r="DQ1834" s="370"/>
      <c r="DR1834" s="370"/>
      <c r="DS1834" s="370"/>
      <c r="DT1834" s="370"/>
      <c r="DU1834" s="370"/>
      <c r="DV1834" s="370"/>
      <c r="DW1834" s="370"/>
      <c r="DX1834" s="370"/>
      <c r="DY1834" s="370"/>
      <c r="DZ1834" s="370"/>
      <c r="EA1834" s="370"/>
      <c r="EB1834" s="370"/>
      <c r="EC1834" s="370"/>
      <c r="ED1834" s="370"/>
      <c r="EE1834" s="370"/>
      <c r="EF1834" s="370"/>
      <c r="EG1834" s="370"/>
      <c r="EH1834" s="370"/>
      <c r="EI1834" s="370"/>
      <c r="EJ1834" s="370"/>
      <c r="EK1834" s="370"/>
      <c r="EL1834" s="370"/>
      <c r="EM1834" s="370"/>
      <c r="EN1834" s="370"/>
      <c r="EO1834" s="370"/>
      <c r="EP1834" s="370"/>
      <c r="EQ1834" s="370"/>
      <c r="ER1834" s="370"/>
      <c r="ES1834" s="370"/>
      <c r="ET1834" s="370"/>
      <c r="KI1834" s="361"/>
    </row>
    <row r="1835" spans="1:295" s="78" customFormat="1" ht="21.75" customHeight="1">
      <c r="A1835" s="339" t="s">
        <v>57</v>
      </c>
      <c r="B1835" s="793" t="s">
        <v>393</v>
      </c>
      <c r="C1835" s="16" t="s">
        <v>425</v>
      </c>
      <c r="D1835" s="268" t="s">
        <v>434</v>
      </c>
      <c r="E1835" s="274"/>
      <c r="F1835" s="274"/>
      <c r="G1835" s="873" t="s">
        <v>478</v>
      </c>
      <c r="H1835" s="361">
        <v>200</v>
      </c>
      <c r="I1835" s="504">
        <f t="shared" si="166"/>
        <v>200</v>
      </c>
      <c r="J1835" s="274"/>
      <c r="K1835" s="781">
        <v>2.88</v>
      </c>
      <c r="L1835" s="783">
        <v>45418</v>
      </c>
      <c r="M1835" s="783">
        <v>45404</v>
      </c>
      <c r="N1835" s="274"/>
      <c r="O1835" s="370"/>
      <c r="P1835" s="370"/>
      <c r="Q1835" s="370"/>
      <c r="R1835" s="370"/>
      <c r="S1835" s="370"/>
      <c r="T1835" s="370"/>
      <c r="U1835" s="370"/>
      <c r="V1835" s="370"/>
      <c r="W1835" s="370"/>
      <c r="X1835" s="370"/>
      <c r="Y1835" s="370"/>
      <c r="Z1835" s="370"/>
      <c r="AA1835" s="370"/>
      <c r="AB1835" s="370"/>
      <c r="AC1835" s="370"/>
      <c r="AD1835" s="370"/>
      <c r="AE1835" s="370"/>
      <c r="AF1835" s="370"/>
      <c r="AG1835" s="370"/>
      <c r="AH1835" s="370"/>
      <c r="AI1835" s="370"/>
      <c r="AJ1835" s="370"/>
      <c r="AK1835" s="370"/>
      <c r="AL1835" s="370"/>
      <c r="AM1835" s="370"/>
      <c r="AN1835" s="370"/>
      <c r="AO1835" s="370"/>
      <c r="AP1835" s="370"/>
      <c r="AQ1835" s="370"/>
      <c r="AR1835" s="370"/>
      <c r="AS1835" s="370"/>
      <c r="AT1835" s="370"/>
      <c r="AU1835" s="370"/>
      <c r="AV1835" s="370"/>
      <c r="AW1835" s="370"/>
      <c r="AX1835" s="370"/>
      <c r="AY1835" s="370"/>
      <c r="AZ1835" s="370"/>
      <c r="BA1835" s="370"/>
      <c r="BB1835" s="370"/>
      <c r="BC1835" s="370"/>
      <c r="BD1835" s="370"/>
      <c r="BE1835" s="370"/>
      <c r="BF1835" s="370"/>
      <c r="BG1835" s="370"/>
      <c r="BH1835" s="370"/>
      <c r="BI1835" s="370"/>
      <c r="BJ1835" s="370"/>
      <c r="BK1835" s="370"/>
      <c r="BL1835" s="370"/>
      <c r="BM1835" s="370"/>
      <c r="BN1835" s="370"/>
      <c r="BO1835" s="370"/>
      <c r="BP1835" s="370"/>
      <c r="BQ1835" s="370"/>
      <c r="BR1835" s="370"/>
      <c r="BS1835" s="370"/>
      <c r="BT1835" s="370"/>
      <c r="BU1835" s="370"/>
      <c r="BV1835" s="370"/>
      <c r="BW1835" s="370"/>
      <c r="BX1835" s="370"/>
      <c r="BY1835" s="370"/>
      <c r="BZ1835" s="370"/>
      <c r="CA1835" s="370"/>
      <c r="CB1835" s="370"/>
      <c r="CC1835" s="370"/>
      <c r="CD1835" s="370"/>
      <c r="CE1835" s="370"/>
      <c r="CF1835" s="370"/>
      <c r="CG1835" s="370"/>
      <c r="CH1835" s="370"/>
      <c r="CI1835" s="370"/>
      <c r="CJ1835" s="370"/>
      <c r="CK1835" s="370"/>
      <c r="CL1835" s="370"/>
      <c r="CM1835" s="370"/>
      <c r="CN1835" s="370"/>
      <c r="CO1835" s="370"/>
      <c r="CP1835" s="370"/>
      <c r="CQ1835" s="370"/>
      <c r="CR1835" s="370"/>
      <c r="CS1835" s="370"/>
      <c r="CT1835" s="370"/>
      <c r="CU1835" s="370"/>
      <c r="CV1835" s="370"/>
      <c r="CW1835" s="370"/>
      <c r="CX1835" s="370"/>
      <c r="CY1835" s="370"/>
      <c r="CZ1835" s="370"/>
      <c r="DA1835" s="370"/>
      <c r="DB1835" s="370"/>
      <c r="DC1835" s="370"/>
      <c r="DD1835" s="370"/>
      <c r="DE1835" s="370"/>
      <c r="DF1835" s="370"/>
      <c r="DG1835" s="370"/>
      <c r="DH1835" s="370"/>
      <c r="DI1835" s="370"/>
      <c r="DJ1835" s="370"/>
      <c r="DK1835" s="370"/>
      <c r="DL1835" s="370"/>
      <c r="DM1835" s="370"/>
      <c r="DN1835" s="370"/>
      <c r="DO1835" s="370"/>
      <c r="DP1835" s="370"/>
      <c r="DQ1835" s="370"/>
      <c r="DR1835" s="370"/>
      <c r="DS1835" s="370"/>
      <c r="DT1835" s="370"/>
      <c r="DU1835" s="370"/>
      <c r="DV1835" s="370"/>
      <c r="DW1835" s="370"/>
      <c r="DX1835" s="370"/>
      <c r="DY1835" s="370"/>
      <c r="DZ1835" s="370"/>
      <c r="EA1835" s="370"/>
      <c r="EB1835" s="370"/>
      <c r="EC1835" s="370"/>
      <c r="ED1835" s="370"/>
      <c r="EE1835" s="370"/>
      <c r="EF1835" s="370"/>
      <c r="EG1835" s="370"/>
      <c r="EH1835" s="370"/>
      <c r="EI1835" s="370"/>
      <c r="EJ1835" s="370"/>
      <c r="EK1835" s="370"/>
      <c r="EL1835" s="370"/>
      <c r="EM1835" s="370"/>
      <c r="EN1835" s="370"/>
      <c r="EO1835" s="370"/>
      <c r="EP1835" s="370"/>
      <c r="EQ1835" s="370"/>
      <c r="ER1835" s="370"/>
      <c r="ES1835" s="370"/>
      <c r="ET1835" s="370"/>
      <c r="KI1835" s="361">
        <v>200</v>
      </c>
    </row>
    <row r="1836" spans="1:295" s="78" customFormat="1" ht="21.75" customHeight="1">
      <c r="A1836" s="339" t="s">
        <v>57</v>
      </c>
      <c r="B1836" s="793" t="s">
        <v>345</v>
      </c>
      <c r="C1836" s="16" t="s">
        <v>426</v>
      </c>
      <c r="D1836" s="268" t="s">
        <v>434</v>
      </c>
      <c r="E1836" s="274"/>
      <c r="F1836" s="274"/>
      <c r="G1836" s="873" t="s">
        <v>478</v>
      </c>
      <c r="H1836" s="361">
        <v>200</v>
      </c>
      <c r="I1836" s="504">
        <f t="shared" si="166"/>
        <v>200</v>
      </c>
      <c r="J1836" s="274"/>
      <c r="K1836" s="781">
        <v>4.68</v>
      </c>
      <c r="L1836" s="783">
        <v>45418</v>
      </c>
      <c r="M1836" s="783">
        <v>45404</v>
      </c>
      <c r="N1836" s="274"/>
      <c r="O1836" s="370"/>
      <c r="P1836" s="370"/>
      <c r="Q1836" s="370"/>
      <c r="R1836" s="370"/>
      <c r="S1836" s="370"/>
      <c r="T1836" s="370"/>
      <c r="U1836" s="370"/>
      <c r="V1836" s="370"/>
      <c r="W1836" s="370"/>
      <c r="X1836" s="370"/>
      <c r="Y1836" s="370"/>
      <c r="Z1836" s="370"/>
      <c r="AA1836" s="370"/>
      <c r="AB1836" s="370"/>
      <c r="AC1836" s="370"/>
      <c r="AD1836" s="370"/>
      <c r="AE1836" s="370"/>
      <c r="AF1836" s="370"/>
      <c r="AG1836" s="370"/>
      <c r="AH1836" s="370"/>
      <c r="AI1836" s="370"/>
      <c r="AJ1836" s="370"/>
      <c r="AK1836" s="370"/>
      <c r="AL1836" s="370"/>
      <c r="AM1836" s="370"/>
      <c r="AN1836" s="370"/>
      <c r="AO1836" s="370"/>
      <c r="AP1836" s="370"/>
      <c r="AQ1836" s="370"/>
      <c r="AR1836" s="370"/>
      <c r="AS1836" s="370"/>
      <c r="AT1836" s="370"/>
      <c r="AU1836" s="370"/>
      <c r="AV1836" s="370"/>
      <c r="AW1836" s="370"/>
      <c r="AX1836" s="370"/>
      <c r="AY1836" s="370"/>
      <c r="AZ1836" s="370"/>
      <c r="BA1836" s="370"/>
      <c r="BB1836" s="370"/>
      <c r="BC1836" s="370"/>
      <c r="BD1836" s="370"/>
      <c r="BE1836" s="370"/>
      <c r="BF1836" s="370"/>
      <c r="BG1836" s="370"/>
      <c r="BH1836" s="370"/>
      <c r="BI1836" s="370"/>
      <c r="BJ1836" s="370"/>
      <c r="BK1836" s="370"/>
      <c r="BL1836" s="370"/>
      <c r="BM1836" s="370"/>
      <c r="BN1836" s="370"/>
      <c r="BO1836" s="370"/>
      <c r="BP1836" s="370"/>
      <c r="BQ1836" s="370"/>
      <c r="BR1836" s="370"/>
      <c r="BS1836" s="370"/>
      <c r="BT1836" s="370"/>
      <c r="BU1836" s="370"/>
      <c r="BV1836" s="370"/>
      <c r="BW1836" s="370"/>
      <c r="BX1836" s="370"/>
      <c r="BY1836" s="370"/>
      <c r="BZ1836" s="370"/>
      <c r="CA1836" s="370"/>
      <c r="CB1836" s="370"/>
      <c r="CC1836" s="370"/>
      <c r="CD1836" s="370"/>
      <c r="CE1836" s="370"/>
      <c r="CF1836" s="370"/>
      <c r="CG1836" s="370"/>
      <c r="CH1836" s="370"/>
      <c r="CI1836" s="370"/>
      <c r="CJ1836" s="370"/>
      <c r="CK1836" s="370"/>
      <c r="CL1836" s="370"/>
      <c r="CM1836" s="370"/>
      <c r="CN1836" s="370"/>
      <c r="CO1836" s="370"/>
      <c r="CP1836" s="370"/>
      <c r="CQ1836" s="370"/>
      <c r="CR1836" s="370"/>
      <c r="CS1836" s="370"/>
      <c r="CT1836" s="370"/>
      <c r="CU1836" s="370"/>
      <c r="CV1836" s="370"/>
      <c r="CW1836" s="370"/>
      <c r="CX1836" s="370"/>
      <c r="CY1836" s="370"/>
      <c r="CZ1836" s="370"/>
      <c r="DA1836" s="370"/>
      <c r="DB1836" s="370"/>
      <c r="DC1836" s="370"/>
      <c r="DD1836" s="370"/>
      <c r="DE1836" s="370"/>
      <c r="DF1836" s="370"/>
      <c r="DG1836" s="370"/>
      <c r="DH1836" s="370"/>
      <c r="DI1836" s="370"/>
      <c r="DJ1836" s="370"/>
      <c r="DK1836" s="370"/>
      <c r="DL1836" s="370"/>
      <c r="DM1836" s="370"/>
      <c r="DN1836" s="370"/>
      <c r="DO1836" s="370"/>
      <c r="DP1836" s="370"/>
      <c r="DQ1836" s="370"/>
      <c r="DR1836" s="370"/>
      <c r="DS1836" s="370"/>
      <c r="DT1836" s="370"/>
      <c r="DU1836" s="370"/>
      <c r="DV1836" s="370"/>
      <c r="DW1836" s="370"/>
      <c r="DX1836" s="370"/>
      <c r="DY1836" s="370"/>
      <c r="DZ1836" s="370"/>
      <c r="EA1836" s="370"/>
      <c r="EB1836" s="370"/>
      <c r="EC1836" s="370"/>
      <c r="ED1836" s="370"/>
      <c r="EE1836" s="370"/>
      <c r="EF1836" s="370"/>
      <c r="EG1836" s="370"/>
      <c r="EH1836" s="370"/>
      <c r="EI1836" s="370"/>
      <c r="EJ1836" s="370"/>
      <c r="EK1836" s="370"/>
      <c r="EL1836" s="370"/>
      <c r="EM1836" s="370"/>
      <c r="EN1836" s="370"/>
      <c r="EO1836" s="370"/>
      <c r="EP1836" s="370"/>
      <c r="EQ1836" s="370"/>
      <c r="ER1836" s="370"/>
      <c r="ES1836" s="370"/>
      <c r="ET1836" s="370"/>
      <c r="KI1836" s="361">
        <v>200</v>
      </c>
    </row>
    <row r="1837" spans="1:295" s="78" customFormat="1" ht="21.75" customHeight="1">
      <c r="A1837" s="339" t="s">
        <v>57</v>
      </c>
      <c r="B1837" s="793" t="s">
        <v>356</v>
      </c>
      <c r="C1837" s="16" t="s">
        <v>427</v>
      </c>
      <c r="D1837" s="268" t="s">
        <v>434</v>
      </c>
      <c r="E1837" s="274"/>
      <c r="F1837" s="274"/>
      <c r="G1837" s="873" t="s">
        <v>478</v>
      </c>
      <c r="H1837" s="361">
        <v>200</v>
      </c>
      <c r="I1837" s="504">
        <f t="shared" si="166"/>
        <v>200</v>
      </c>
      <c r="J1837" s="274"/>
      <c r="K1837" s="781">
        <v>4.68</v>
      </c>
      <c r="L1837" s="783">
        <v>45418</v>
      </c>
      <c r="M1837" s="783">
        <v>45404</v>
      </c>
      <c r="N1837" s="274"/>
      <c r="O1837" s="370"/>
      <c r="P1837" s="370"/>
      <c r="Q1837" s="370"/>
      <c r="R1837" s="370"/>
      <c r="S1837" s="370"/>
      <c r="T1837" s="370"/>
      <c r="U1837" s="370"/>
      <c r="V1837" s="370"/>
      <c r="W1837" s="370"/>
      <c r="X1837" s="370"/>
      <c r="Y1837" s="370"/>
      <c r="Z1837" s="370"/>
      <c r="AA1837" s="370"/>
      <c r="AB1837" s="370"/>
      <c r="AC1837" s="370"/>
      <c r="AD1837" s="370"/>
      <c r="AE1837" s="370"/>
      <c r="AF1837" s="370"/>
      <c r="AG1837" s="370"/>
      <c r="AH1837" s="370"/>
      <c r="AI1837" s="370"/>
      <c r="AJ1837" s="370"/>
      <c r="AK1837" s="370"/>
      <c r="AL1837" s="370"/>
      <c r="AM1837" s="370"/>
      <c r="AN1837" s="370"/>
      <c r="AO1837" s="370"/>
      <c r="AP1837" s="370"/>
      <c r="AQ1837" s="370"/>
      <c r="AR1837" s="370"/>
      <c r="AS1837" s="370"/>
      <c r="AT1837" s="370"/>
      <c r="AU1837" s="370"/>
      <c r="AV1837" s="370"/>
      <c r="AW1837" s="370"/>
      <c r="AX1837" s="370"/>
      <c r="AY1837" s="370"/>
      <c r="AZ1837" s="370"/>
      <c r="BA1837" s="370"/>
      <c r="BB1837" s="370"/>
      <c r="BC1837" s="370"/>
      <c r="BD1837" s="370"/>
      <c r="BE1837" s="370"/>
      <c r="BF1837" s="370"/>
      <c r="BG1837" s="370"/>
      <c r="BH1837" s="370"/>
      <c r="BI1837" s="370"/>
      <c r="BJ1837" s="370"/>
      <c r="BK1837" s="370"/>
      <c r="BL1837" s="370"/>
      <c r="BM1837" s="370"/>
      <c r="BN1837" s="370"/>
      <c r="BO1837" s="370"/>
      <c r="BP1837" s="370"/>
      <c r="BQ1837" s="370"/>
      <c r="BR1837" s="370"/>
      <c r="BS1837" s="370"/>
      <c r="BT1837" s="370"/>
      <c r="BU1837" s="370"/>
      <c r="BV1837" s="370"/>
      <c r="BW1837" s="370"/>
      <c r="BX1837" s="370"/>
      <c r="BY1837" s="370"/>
      <c r="BZ1837" s="370"/>
      <c r="CA1837" s="370"/>
      <c r="CB1837" s="370"/>
      <c r="CC1837" s="370"/>
      <c r="CD1837" s="370"/>
      <c r="CE1837" s="370"/>
      <c r="CF1837" s="370"/>
      <c r="CG1837" s="370"/>
      <c r="CH1837" s="370"/>
      <c r="CI1837" s="370"/>
      <c r="CJ1837" s="370"/>
      <c r="CK1837" s="370"/>
      <c r="CL1837" s="370"/>
      <c r="CM1837" s="370"/>
      <c r="CN1837" s="370"/>
      <c r="CO1837" s="370"/>
      <c r="CP1837" s="370"/>
      <c r="CQ1837" s="370"/>
      <c r="CR1837" s="370"/>
      <c r="CS1837" s="370"/>
      <c r="CT1837" s="370"/>
      <c r="CU1837" s="370"/>
      <c r="CV1837" s="370"/>
      <c r="CW1837" s="370"/>
      <c r="CX1837" s="370"/>
      <c r="CY1837" s="370"/>
      <c r="CZ1837" s="370"/>
      <c r="DA1837" s="370"/>
      <c r="DB1837" s="370"/>
      <c r="DC1837" s="370"/>
      <c r="DD1837" s="370"/>
      <c r="DE1837" s="370"/>
      <c r="DF1837" s="370"/>
      <c r="DG1837" s="370"/>
      <c r="DH1837" s="370"/>
      <c r="DI1837" s="370"/>
      <c r="DJ1837" s="370"/>
      <c r="DK1837" s="370"/>
      <c r="DL1837" s="370"/>
      <c r="DM1837" s="370"/>
      <c r="DN1837" s="370"/>
      <c r="DO1837" s="370"/>
      <c r="DP1837" s="370"/>
      <c r="DQ1837" s="370"/>
      <c r="DR1837" s="370"/>
      <c r="DS1837" s="370"/>
      <c r="DT1837" s="370"/>
      <c r="DU1837" s="370"/>
      <c r="DV1837" s="370"/>
      <c r="DW1837" s="370"/>
      <c r="DX1837" s="370"/>
      <c r="DY1837" s="370"/>
      <c r="DZ1837" s="370"/>
      <c r="EA1837" s="370"/>
      <c r="EB1837" s="370"/>
      <c r="EC1837" s="370"/>
      <c r="ED1837" s="370"/>
      <c r="EE1837" s="370"/>
      <c r="EF1837" s="370"/>
      <c r="EG1837" s="370"/>
      <c r="EH1837" s="370"/>
      <c r="EI1837" s="370"/>
      <c r="EJ1837" s="370"/>
      <c r="EK1837" s="370"/>
      <c r="EL1837" s="370"/>
      <c r="EM1837" s="370"/>
      <c r="EN1837" s="370"/>
      <c r="EO1837" s="370"/>
      <c r="EP1837" s="370"/>
      <c r="EQ1837" s="370"/>
      <c r="ER1837" s="370"/>
      <c r="ES1837" s="370"/>
      <c r="ET1837" s="370"/>
      <c r="KI1837" s="361">
        <v>200</v>
      </c>
    </row>
    <row r="1838" spans="1:295" s="78" customFormat="1" ht="21.75" customHeight="1">
      <c r="A1838" s="339" t="s">
        <v>57</v>
      </c>
      <c r="B1838" s="793" t="s">
        <v>382</v>
      </c>
      <c r="C1838" s="16" t="s">
        <v>428</v>
      </c>
      <c r="D1838" s="268" t="s">
        <v>434</v>
      </c>
      <c r="E1838" s="274"/>
      <c r="F1838" s="274"/>
      <c r="G1838" s="873" t="s">
        <v>478</v>
      </c>
      <c r="H1838" s="361">
        <v>100</v>
      </c>
      <c r="I1838" s="504">
        <f t="shared" si="166"/>
        <v>100</v>
      </c>
      <c r="J1838" s="274"/>
      <c r="K1838" s="781">
        <v>5.75</v>
      </c>
      <c r="L1838" s="783">
        <v>45418</v>
      </c>
      <c r="M1838" s="783">
        <v>45404</v>
      </c>
      <c r="N1838" s="274"/>
      <c r="O1838" s="370"/>
      <c r="P1838" s="370"/>
      <c r="Q1838" s="370"/>
      <c r="R1838" s="370"/>
      <c r="S1838" s="370"/>
      <c r="T1838" s="370"/>
      <c r="U1838" s="370"/>
      <c r="V1838" s="370"/>
      <c r="W1838" s="370"/>
      <c r="X1838" s="370"/>
      <c r="Y1838" s="370"/>
      <c r="Z1838" s="370"/>
      <c r="AA1838" s="370"/>
      <c r="AB1838" s="370"/>
      <c r="AC1838" s="370"/>
      <c r="AD1838" s="370"/>
      <c r="AE1838" s="370"/>
      <c r="AF1838" s="370"/>
      <c r="AG1838" s="370"/>
      <c r="AH1838" s="370"/>
      <c r="AI1838" s="370"/>
      <c r="AJ1838" s="370"/>
      <c r="AK1838" s="370"/>
      <c r="AL1838" s="370"/>
      <c r="AM1838" s="370"/>
      <c r="AN1838" s="370"/>
      <c r="AO1838" s="370"/>
      <c r="AP1838" s="370"/>
      <c r="AQ1838" s="370"/>
      <c r="AR1838" s="370"/>
      <c r="AS1838" s="370"/>
      <c r="AT1838" s="370"/>
      <c r="AU1838" s="370"/>
      <c r="AV1838" s="370"/>
      <c r="AW1838" s="370"/>
      <c r="AX1838" s="370"/>
      <c r="AY1838" s="370"/>
      <c r="AZ1838" s="370"/>
      <c r="BA1838" s="370"/>
      <c r="BB1838" s="370"/>
      <c r="BC1838" s="370"/>
      <c r="BD1838" s="370"/>
      <c r="BE1838" s="370"/>
      <c r="BF1838" s="370"/>
      <c r="BG1838" s="370"/>
      <c r="BH1838" s="370"/>
      <c r="BI1838" s="370"/>
      <c r="BJ1838" s="370"/>
      <c r="BK1838" s="370"/>
      <c r="BL1838" s="370"/>
      <c r="BM1838" s="370"/>
      <c r="BN1838" s="370"/>
      <c r="BO1838" s="370"/>
      <c r="BP1838" s="370"/>
      <c r="BQ1838" s="370"/>
      <c r="BR1838" s="370"/>
      <c r="BS1838" s="370"/>
      <c r="BT1838" s="370"/>
      <c r="BU1838" s="370"/>
      <c r="BV1838" s="370"/>
      <c r="BW1838" s="370"/>
      <c r="BX1838" s="370"/>
      <c r="BY1838" s="370"/>
      <c r="BZ1838" s="370"/>
      <c r="CA1838" s="370"/>
      <c r="CB1838" s="370"/>
      <c r="CC1838" s="370"/>
      <c r="CD1838" s="370"/>
      <c r="CE1838" s="370"/>
      <c r="CF1838" s="370"/>
      <c r="CG1838" s="370"/>
      <c r="CH1838" s="370"/>
      <c r="CI1838" s="370"/>
      <c r="CJ1838" s="370"/>
      <c r="CK1838" s="370"/>
      <c r="CL1838" s="370"/>
      <c r="CM1838" s="370"/>
      <c r="CN1838" s="370"/>
      <c r="CO1838" s="370"/>
      <c r="CP1838" s="370"/>
      <c r="CQ1838" s="370"/>
      <c r="CR1838" s="370"/>
      <c r="CS1838" s="370"/>
      <c r="CT1838" s="370"/>
      <c r="CU1838" s="370"/>
      <c r="CV1838" s="370"/>
      <c r="CW1838" s="370"/>
      <c r="CX1838" s="370"/>
      <c r="CY1838" s="370"/>
      <c r="CZ1838" s="370"/>
      <c r="DA1838" s="370"/>
      <c r="DB1838" s="370"/>
      <c r="DC1838" s="370"/>
      <c r="DD1838" s="370"/>
      <c r="DE1838" s="370"/>
      <c r="DF1838" s="370"/>
      <c r="DG1838" s="370"/>
      <c r="DH1838" s="370"/>
      <c r="DI1838" s="370"/>
      <c r="DJ1838" s="370"/>
      <c r="DK1838" s="370"/>
      <c r="DL1838" s="370"/>
      <c r="DM1838" s="370"/>
      <c r="DN1838" s="370"/>
      <c r="DO1838" s="370"/>
      <c r="DP1838" s="370"/>
      <c r="DQ1838" s="370"/>
      <c r="DR1838" s="370"/>
      <c r="DS1838" s="370"/>
      <c r="DT1838" s="370"/>
      <c r="DU1838" s="370"/>
      <c r="DV1838" s="370"/>
      <c r="DW1838" s="370"/>
      <c r="DX1838" s="370"/>
      <c r="DY1838" s="370"/>
      <c r="DZ1838" s="370"/>
      <c r="EA1838" s="370"/>
      <c r="EB1838" s="370"/>
      <c r="EC1838" s="370"/>
      <c r="ED1838" s="370"/>
      <c r="EE1838" s="370"/>
      <c r="EF1838" s="370"/>
      <c r="EG1838" s="370"/>
      <c r="EH1838" s="370"/>
      <c r="EI1838" s="370"/>
      <c r="EJ1838" s="370"/>
      <c r="EK1838" s="370"/>
      <c r="EL1838" s="370"/>
      <c r="EM1838" s="370"/>
      <c r="EN1838" s="370"/>
      <c r="EO1838" s="370"/>
      <c r="EP1838" s="370"/>
      <c r="EQ1838" s="370"/>
      <c r="ER1838" s="370"/>
      <c r="ES1838" s="370"/>
      <c r="ET1838" s="370"/>
      <c r="KI1838" s="361">
        <v>100</v>
      </c>
    </row>
    <row r="1839" spans="1:295" s="78" customFormat="1" ht="21.75" customHeight="1">
      <c r="A1839" s="339" t="s">
        <v>57</v>
      </c>
      <c r="B1839" s="370"/>
      <c r="C1839" s="370"/>
      <c r="D1839" s="274"/>
      <c r="E1839" s="274"/>
      <c r="F1839" s="274"/>
      <c r="G1839" s="370"/>
      <c r="H1839" s="772">
        <f>SUM(H1824:H1838)</f>
        <v>5000</v>
      </c>
      <c r="I1839" s="772">
        <f>SUM(I1824:I1838)</f>
        <v>5000</v>
      </c>
      <c r="J1839" s="274"/>
      <c r="K1839" s="370"/>
      <c r="L1839" s="274"/>
      <c r="M1839" s="274"/>
      <c r="N1839" s="274"/>
      <c r="O1839" s="370"/>
      <c r="P1839" s="370"/>
      <c r="Q1839" s="370"/>
      <c r="R1839" s="370"/>
      <c r="S1839" s="370"/>
      <c r="T1839" s="370"/>
      <c r="U1839" s="370"/>
      <c r="V1839" s="370"/>
      <c r="W1839" s="370"/>
      <c r="X1839" s="370"/>
      <c r="Y1839" s="370"/>
      <c r="Z1839" s="370"/>
      <c r="AA1839" s="370"/>
      <c r="AB1839" s="370"/>
      <c r="AC1839" s="370"/>
      <c r="AD1839" s="370"/>
      <c r="AE1839" s="370"/>
      <c r="AF1839" s="370"/>
      <c r="AG1839" s="370"/>
      <c r="AH1839" s="370"/>
      <c r="AI1839" s="370"/>
      <c r="AJ1839" s="370"/>
      <c r="AK1839" s="370"/>
      <c r="AL1839" s="370"/>
      <c r="AM1839" s="370"/>
      <c r="AN1839" s="370"/>
      <c r="AO1839" s="370"/>
      <c r="AP1839" s="370"/>
      <c r="AQ1839" s="370"/>
      <c r="AR1839" s="370"/>
      <c r="AS1839" s="370"/>
      <c r="AT1839" s="370"/>
      <c r="AU1839" s="370"/>
      <c r="AV1839" s="370"/>
      <c r="AW1839" s="370"/>
      <c r="AX1839" s="370"/>
      <c r="AY1839" s="370"/>
      <c r="AZ1839" s="370"/>
      <c r="BA1839" s="370"/>
      <c r="BB1839" s="370"/>
      <c r="BC1839" s="370"/>
      <c r="BD1839" s="370"/>
      <c r="BE1839" s="370"/>
      <c r="BF1839" s="370"/>
      <c r="BG1839" s="370"/>
      <c r="BH1839" s="370"/>
      <c r="BI1839" s="370"/>
      <c r="BJ1839" s="370"/>
      <c r="BK1839" s="370"/>
      <c r="BL1839" s="370"/>
      <c r="BM1839" s="370"/>
      <c r="BN1839" s="370"/>
      <c r="BO1839" s="370"/>
      <c r="BP1839" s="370"/>
      <c r="BQ1839" s="370"/>
      <c r="BR1839" s="370"/>
      <c r="BS1839" s="370"/>
      <c r="BT1839" s="370"/>
      <c r="BU1839" s="370"/>
      <c r="BV1839" s="370"/>
      <c r="BW1839" s="370"/>
      <c r="BX1839" s="370"/>
      <c r="BY1839" s="370"/>
      <c r="BZ1839" s="370"/>
      <c r="CA1839" s="370"/>
      <c r="CB1839" s="370"/>
      <c r="CC1839" s="370"/>
      <c r="CD1839" s="370"/>
      <c r="CE1839" s="370"/>
      <c r="CF1839" s="370"/>
      <c r="CG1839" s="370"/>
      <c r="CH1839" s="370"/>
      <c r="CI1839" s="370"/>
      <c r="CJ1839" s="370"/>
      <c r="CK1839" s="370"/>
      <c r="CL1839" s="370"/>
      <c r="CM1839" s="370"/>
      <c r="CN1839" s="370"/>
      <c r="CO1839" s="370"/>
      <c r="CP1839" s="370"/>
      <c r="CQ1839" s="370"/>
      <c r="CR1839" s="370"/>
      <c r="CS1839" s="370"/>
      <c r="CT1839" s="370"/>
      <c r="CU1839" s="370"/>
      <c r="CV1839" s="370"/>
      <c r="CW1839" s="370"/>
      <c r="CX1839" s="370"/>
      <c r="CY1839" s="370"/>
      <c r="CZ1839" s="370"/>
      <c r="DA1839" s="370"/>
      <c r="DB1839" s="370"/>
      <c r="DC1839" s="370"/>
      <c r="DD1839" s="370"/>
      <c r="DE1839" s="370"/>
      <c r="DF1839" s="370"/>
      <c r="DG1839" s="370"/>
      <c r="DH1839" s="370"/>
      <c r="DI1839" s="370"/>
      <c r="DJ1839" s="370"/>
      <c r="DK1839" s="370"/>
      <c r="DL1839" s="370"/>
      <c r="DM1839" s="370"/>
      <c r="DN1839" s="370"/>
      <c r="DO1839" s="370"/>
      <c r="DP1839" s="370"/>
      <c r="DQ1839" s="370"/>
      <c r="DR1839" s="370"/>
      <c r="DS1839" s="370"/>
      <c r="DT1839" s="370"/>
      <c r="DU1839" s="370"/>
      <c r="DV1839" s="370"/>
      <c r="DW1839" s="370"/>
      <c r="DX1839" s="370"/>
      <c r="DY1839" s="370"/>
      <c r="DZ1839" s="370"/>
      <c r="EA1839" s="370"/>
      <c r="EB1839" s="370"/>
      <c r="EC1839" s="370"/>
      <c r="ED1839" s="370"/>
      <c r="EE1839" s="370"/>
      <c r="EF1839" s="370"/>
      <c r="EG1839" s="370"/>
      <c r="EH1839" s="370"/>
      <c r="EI1839" s="370"/>
      <c r="EJ1839" s="370"/>
      <c r="EK1839" s="370"/>
      <c r="EL1839" s="370"/>
      <c r="EM1839" s="370"/>
      <c r="EN1839" s="370"/>
      <c r="EO1839" s="370"/>
      <c r="EP1839" s="370"/>
      <c r="EQ1839" s="370"/>
      <c r="ER1839" s="370"/>
      <c r="ES1839" s="370"/>
      <c r="ET1839" s="370"/>
    </row>
    <row r="1840" spans="1:295" s="34" customFormat="1" ht="21.75" customHeight="1">
      <c r="A1840" s="4" t="s">
        <v>479</v>
      </c>
      <c r="B1840" s="296" t="s">
        <v>480</v>
      </c>
      <c r="C1840" s="296" t="s">
        <v>481</v>
      </c>
      <c r="D1840" s="2" t="s">
        <v>482</v>
      </c>
      <c r="E1840" s="109"/>
      <c r="F1840" s="109"/>
      <c r="G1840" s="832" t="s">
        <v>483</v>
      </c>
      <c r="H1840" s="512"/>
      <c r="I1840" s="166">
        <f t="shared" ref="I1840:I1864" si="167">SUM(O1840:AA1840)</f>
        <v>0</v>
      </c>
      <c r="J1840" s="90"/>
      <c r="K1840" s="309">
        <v>7.89</v>
      </c>
      <c r="L1840" s="109"/>
      <c r="M1840" s="109"/>
      <c r="N1840" s="364"/>
      <c r="S1840" s="858"/>
      <c r="V1840" s="858"/>
    </row>
    <row r="1841" spans="1:22" s="34" customFormat="1" ht="21.75" customHeight="1">
      <c r="A1841" s="4" t="s">
        <v>479</v>
      </c>
      <c r="B1841" s="296" t="s">
        <v>484</v>
      </c>
      <c r="C1841" s="296" t="s">
        <v>485</v>
      </c>
      <c r="D1841" s="2" t="s">
        <v>482</v>
      </c>
      <c r="E1841" s="109"/>
      <c r="F1841" s="109"/>
      <c r="G1841" s="832" t="s">
        <v>483</v>
      </c>
      <c r="H1841" s="512"/>
      <c r="I1841" s="166">
        <f t="shared" si="167"/>
        <v>0</v>
      </c>
      <c r="J1841" s="90"/>
      <c r="K1841" s="309">
        <v>7.89</v>
      </c>
      <c r="L1841" s="109"/>
      <c r="M1841" s="109"/>
      <c r="N1841" s="109"/>
      <c r="S1841" s="858"/>
      <c r="V1841" s="858"/>
    </row>
    <row r="1842" spans="1:22" s="34" customFormat="1" ht="21.75" customHeight="1">
      <c r="A1842" s="4" t="s">
        <v>479</v>
      </c>
      <c r="B1842" s="296" t="s">
        <v>486</v>
      </c>
      <c r="C1842" s="296" t="s">
        <v>487</v>
      </c>
      <c r="D1842" s="2" t="s">
        <v>482</v>
      </c>
      <c r="E1842" s="109"/>
      <c r="F1842" s="109"/>
      <c r="G1842" s="832" t="s">
        <v>483</v>
      </c>
      <c r="H1842" s="512"/>
      <c r="I1842" s="166">
        <f t="shared" si="167"/>
        <v>0</v>
      </c>
      <c r="J1842" s="90"/>
      <c r="K1842" s="309">
        <v>7.89</v>
      </c>
      <c r="L1842" s="109"/>
      <c r="M1842" s="109"/>
      <c r="N1842" s="109"/>
      <c r="S1842" s="858"/>
      <c r="V1842" s="858"/>
    </row>
    <row r="1843" spans="1:22" s="34" customFormat="1" ht="21.75" customHeight="1">
      <c r="A1843" s="4" t="s">
        <v>479</v>
      </c>
      <c r="B1843" s="296" t="s">
        <v>488</v>
      </c>
      <c r="C1843" s="296" t="s">
        <v>489</v>
      </c>
      <c r="D1843" s="2" t="s">
        <v>482</v>
      </c>
      <c r="E1843" s="109"/>
      <c r="F1843" s="109"/>
      <c r="G1843" s="832" t="s">
        <v>483</v>
      </c>
      <c r="H1843" s="512"/>
      <c r="I1843" s="166">
        <f t="shared" si="167"/>
        <v>0</v>
      </c>
      <c r="J1843" s="90"/>
      <c r="K1843" s="309">
        <v>7.89</v>
      </c>
      <c r="L1843" s="109"/>
      <c r="M1843" s="109"/>
      <c r="N1843" s="109"/>
      <c r="S1843" s="858"/>
      <c r="V1843" s="858"/>
    </row>
    <row r="1844" spans="1:22" s="34" customFormat="1" ht="21.75" customHeight="1">
      <c r="A1844" s="4" t="s">
        <v>479</v>
      </c>
      <c r="B1844" s="305" t="s">
        <v>490</v>
      </c>
      <c r="C1844" s="296" t="s">
        <v>491</v>
      </c>
      <c r="D1844" s="2" t="s">
        <v>482</v>
      </c>
      <c r="E1844" s="109"/>
      <c r="F1844" s="109"/>
      <c r="G1844" s="832" t="s">
        <v>483</v>
      </c>
      <c r="H1844" s="512"/>
      <c r="I1844" s="166">
        <f t="shared" si="167"/>
        <v>0</v>
      </c>
      <c r="J1844" s="90"/>
      <c r="K1844" s="309">
        <v>7.89</v>
      </c>
      <c r="L1844" s="109"/>
      <c r="M1844" s="109"/>
      <c r="N1844" s="109"/>
      <c r="S1844" s="859"/>
      <c r="V1844" s="859"/>
    </row>
    <row r="1845" spans="1:22" s="34" customFormat="1" ht="21.75" customHeight="1">
      <c r="A1845" s="4" t="s">
        <v>479</v>
      </c>
      <c r="B1845" s="305" t="s">
        <v>492</v>
      </c>
      <c r="C1845" s="296" t="s">
        <v>493</v>
      </c>
      <c r="D1845" s="2" t="s">
        <v>482</v>
      </c>
      <c r="E1845" s="109"/>
      <c r="F1845" s="109"/>
      <c r="G1845" s="832" t="s">
        <v>483</v>
      </c>
      <c r="H1845" s="512"/>
      <c r="I1845" s="166">
        <f t="shared" si="167"/>
        <v>0</v>
      </c>
      <c r="J1845" s="90"/>
      <c r="K1845" s="309">
        <v>7.89</v>
      </c>
      <c r="L1845" s="109"/>
      <c r="M1845" s="109"/>
      <c r="N1845" s="109"/>
      <c r="S1845" s="859"/>
      <c r="V1845" s="859"/>
    </row>
    <row r="1846" spans="1:22" s="34" customFormat="1" ht="21.75" customHeight="1">
      <c r="A1846" s="4" t="s">
        <v>479</v>
      </c>
      <c r="B1846" s="305" t="s">
        <v>494</v>
      </c>
      <c r="C1846" s="296" t="s">
        <v>495</v>
      </c>
      <c r="D1846" s="2" t="s">
        <v>482</v>
      </c>
      <c r="E1846" s="109"/>
      <c r="F1846" s="109"/>
      <c r="G1846" s="832" t="s">
        <v>483</v>
      </c>
      <c r="H1846" s="833">
        <v>17600</v>
      </c>
      <c r="I1846" s="166">
        <f t="shared" si="167"/>
        <v>12800</v>
      </c>
      <c r="J1846" s="90"/>
      <c r="K1846" s="309">
        <v>2.4900000000000002</v>
      </c>
      <c r="L1846" s="109"/>
      <c r="M1846" s="109"/>
      <c r="N1846" s="109"/>
      <c r="S1846" s="860">
        <v>6400</v>
      </c>
      <c r="V1846" s="860">
        <v>6400</v>
      </c>
    </row>
    <row r="1847" spans="1:22" s="34" customFormat="1" ht="21.75" customHeight="1">
      <c r="A1847" s="4" t="s">
        <v>479</v>
      </c>
      <c r="B1847" s="305" t="s">
        <v>496</v>
      </c>
      <c r="C1847" s="296" t="s">
        <v>497</v>
      </c>
      <c r="D1847" s="2" t="s">
        <v>482</v>
      </c>
      <c r="E1847" s="109"/>
      <c r="F1847" s="109"/>
      <c r="G1847" s="832" t="s">
        <v>483</v>
      </c>
      <c r="H1847" s="833">
        <v>9600</v>
      </c>
      <c r="I1847" s="166">
        <f t="shared" si="167"/>
        <v>4800</v>
      </c>
      <c r="J1847" s="90"/>
      <c r="K1847" s="309">
        <v>2.77</v>
      </c>
      <c r="L1847" s="109"/>
      <c r="M1847" s="109"/>
      <c r="N1847" s="109"/>
      <c r="S1847" s="860">
        <v>2400</v>
      </c>
      <c r="V1847" s="860">
        <v>2400</v>
      </c>
    </row>
    <row r="1848" spans="1:22" s="34" customFormat="1" ht="21.75" customHeight="1">
      <c r="A1848" s="4" t="s">
        <v>479</v>
      </c>
      <c r="B1848" s="305" t="s">
        <v>498</v>
      </c>
      <c r="C1848" s="296" t="s">
        <v>499</v>
      </c>
      <c r="D1848" s="2" t="s">
        <v>482</v>
      </c>
      <c r="E1848" s="109"/>
      <c r="F1848" s="109"/>
      <c r="G1848" s="832" t="s">
        <v>483</v>
      </c>
      <c r="H1848" s="833"/>
      <c r="I1848" s="166">
        <f t="shared" si="167"/>
        <v>0</v>
      </c>
      <c r="J1848" s="90"/>
      <c r="K1848" s="309">
        <v>7.9</v>
      </c>
      <c r="L1848" s="109"/>
      <c r="M1848" s="109"/>
      <c r="N1848" s="109"/>
      <c r="S1848" s="860"/>
      <c r="V1848" s="860"/>
    </row>
    <row r="1849" spans="1:22" s="34" customFormat="1" ht="21.75" customHeight="1">
      <c r="A1849" s="4" t="s">
        <v>479</v>
      </c>
      <c r="B1849" s="305" t="s">
        <v>500</v>
      </c>
      <c r="C1849" s="296" t="s">
        <v>501</v>
      </c>
      <c r="D1849" s="2" t="s">
        <v>482</v>
      </c>
      <c r="E1849" s="109"/>
      <c r="F1849" s="109"/>
      <c r="G1849" s="832" t="s">
        <v>483</v>
      </c>
      <c r="H1849" s="833"/>
      <c r="I1849" s="166">
        <f t="shared" si="167"/>
        <v>0</v>
      </c>
      <c r="J1849" s="90"/>
      <c r="K1849" s="309">
        <v>7.9</v>
      </c>
      <c r="L1849" s="109"/>
      <c r="M1849" s="109"/>
      <c r="N1849" s="109"/>
      <c r="S1849" s="860"/>
      <c r="V1849" s="860"/>
    </row>
    <row r="1850" spans="1:22" s="34" customFormat="1" ht="21.75" customHeight="1">
      <c r="A1850" s="4" t="s">
        <v>479</v>
      </c>
      <c r="B1850" s="306" t="s">
        <v>502</v>
      </c>
      <c r="C1850" s="297" t="s">
        <v>503</v>
      </c>
      <c r="D1850" s="2" t="s">
        <v>482</v>
      </c>
      <c r="E1850" s="109"/>
      <c r="F1850" s="109"/>
      <c r="G1850" s="832" t="s">
        <v>483</v>
      </c>
      <c r="H1850" s="833"/>
      <c r="I1850" s="166">
        <f t="shared" si="167"/>
        <v>0</v>
      </c>
      <c r="J1850" s="90"/>
      <c r="K1850" s="309">
        <v>2.7</v>
      </c>
      <c r="L1850" s="109"/>
      <c r="M1850" s="109"/>
      <c r="N1850" s="109"/>
      <c r="S1850" s="860"/>
      <c r="V1850" s="860"/>
    </row>
    <row r="1851" spans="1:22" s="34" customFormat="1" ht="21.75" customHeight="1">
      <c r="A1851" s="4" t="s">
        <v>479</v>
      </c>
      <c r="B1851" s="306" t="s">
        <v>504</v>
      </c>
      <c r="C1851" s="297" t="s">
        <v>505</v>
      </c>
      <c r="D1851" s="2" t="s">
        <v>482</v>
      </c>
      <c r="E1851" s="109"/>
      <c r="F1851" s="109"/>
      <c r="G1851" s="832" t="s">
        <v>483</v>
      </c>
      <c r="H1851" s="833"/>
      <c r="I1851" s="166">
        <f t="shared" si="167"/>
        <v>0</v>
      </c>
      <c r="J1851" s="90"/>
      <c r="K1851" s="309">
        <v>8.01</v>
      </c>
      <c r="L1851" s="109"/>
      <c r="M1851" s="109"/>
      <c r="N1851" s="109"/>
      <c r="S1851" s="860"/>
      <c r="V1851" s="860"/>
    </row>
    <row r="1852" spans="1:22" s="34" customFormat="1" ht="21.75" customHeight="1">
      <c r="A1852" s="4" t="s">
        <v>479</v>
      </c>
      <c r="B1852" s="306" t="s">
        <v>506</v>
      </c>
      <c r="C1852" s="297" t="s">
        <v>507</v>
      </c>
      <c r="D1852" s="2" t="s">
        <v>482</v>
      </c>
      <c r="E1852" s="109"/>
      <c r="F1852" s="109"/>
      <c r="G1852" s="832" t="s">
        <v>483</v>
      </c>
      <c r="H1852" s="833"/>
      <c r="I1852" s="166">
        <f t="shared" si="167"/>
        <v>0</v>
      </c>
      <c r="J1852" s="90"/>
      <c r="K1852" s="309">
        <v>8.01</v>
      </c>
      <c r="L1852" s="109"/>
      <c r="M1852" s="109"/>
      <c r="N1852" s="109"/>
      <c r="S1852" s="860"/>
      <c r="V1852" s="860"/>
    </row>
    <row r="1853" spans="1:22" s="34" customFormat="1" ht="21.75" customHeight="1">
      <c r="A1853" s="4" t="s">
        <v>479</v>
      </c>
      <c r="B1853" s="307" t="s">
        <v>508</v>
      </c>
      <c r="C1853" s="308" t="s">
        <v>509</v>
      </c>
      <c r="D1853" s="2" t="s">
        <v>482</v>
      </c>
      <c r="E1853" s="109"/>
      <c r="F1853" s="109"/>
      <c r="G1853" s="832" t="s">
        <v>483</v>
      </c>
      <c r="H1853" s="833">
        <v>4800</v>
      </c>
      <c r="I1853" s="166">
        <f t="shared" si="167"/>
        <v>0</v>
      </c>
      <c r="J1853" s="90"/>
      <c r="K1853" s="310">
        <v>7.89</v>
      </c>
      <c r="L1853" s="109"/>
      <c r="M1853" s="109"/>
      <c r="N1853" s="109"/>
      <c r="S1853" s="860"/>
      <c r="V1853" s="860"/>
    </row>
    <row r="1854" spans="1:22" s="34" customFormat="1" ht="21.75" customHeight="1">
      <c r="A1854" s="4" t="s">
        <v>479</v>
      </c>
      <c r="B1854" s="307" t="s">
        <v>510</v>
      </c>
      <c r="C1854" s="308" t="s">
        <v>511</v>
      </c>
      <c r="D1854" s="2" t="s">
        <v>482</v>
      </c>
      <c r="E1854" s="109"/>
      <c r="F1854" s="109"/>
      <c r="G1854" s="832" t="s">
        <v>483</v>
      </c>
      <c r="H1854" s="833">
        <v>4800</v>
      </c>
      <c r="I1854" s="166">
        <f t="shared" si="167"/>
        <v>0</v>
      </c>
      <c r="J1854" s="90"/>
      <c r="K1854" s="310">
        <v>7.89</v>
      </c>
      <c r="L1854" s="109"/>
      <c r="M1854" s="109"/>
      <c r="N1854" s="109"/>
      <c r="S1854" s="860"/>
      <c r="V1854" s="860"/>
    </row>
    <row r="1855" spans="1:22" s="34" customFormat="1" ht="21.75" customHeight="1">
      <c r="A1855" s="4" t="s">
        <v>479</v>
      </c>
      <c r="B1855" s="307" t="s">
        <v>512</v>
      </c>
      <c r="C1855" s="308" t="s">
        <v>513</v>
      </c>
      <c r="D1855" s="2" t="s">
        <v>482</v>
      </c>
      <c r="E1855" s="109"/>
      <c r="F1855" s="109"/>
      <c r="G1855" s="832" t="s">
        <v>483</v>
      </c>
      <c r="H1855" s="833">
        <v>2400</v>
      </c>
      <c r="I1855" s="166">
        <f t="shared" si="167"/>
        <v>0</v>
      </c>
      <c r="J1855" s="90"/>
      <c r="K1855" s="310">
        <v>7.9</v>
      </c>
      <c r="L1855" s="109"/>
      <c r="M1855" s="109"/>
      <c r="N1855" s="109"/>
      <c r="S1855" s="860"/>
      <c r="V1855" s="860"/>
    </row>
    <row r="1856" spans="1:22" s="34" customFormat="1" ht="21.75" customHeight="1">
      <c r="A1856" s="4" t="s">
        <v>479</v>
      </c>
      <c r="B1856" s="307" t="s">
        <v>514</v>
      </c>
      <c r="C1856" s="308" t="s">
        <v>515</v>
      </c>
      <c r="D1856" s="2" t="s">
        <v>482</v>
      </c>
      <c r="E1856" s="109"/>
      <c r="F1856" s="109"/>
      <c r="G1856" s="832" t="s">
        <v>483</v>
      </c>
      <c r="H1856" s="833">
        <v>2400</v>
      </c>
      <c r="I1856" s="166">
        <f t="shared" si="167"/>
        <v>0</v>
      </c>
      <c r="J1856" s="90"/>
      <c r="K1856" s="310">
        <v>7.9</v>
      </c>
      <c r="L1856" s="109"/>
      <c r="M1856" s="109"/>
      <c r="N1856" s="109"/>
      <c r="S1856" s="860"/>
      <c r="V1856" s="860"/>
    </row>
    <row r="1857" spans="1:33" s="34" customFormat="1" ht="21.75" customHeight="1">
      <c r="A1857" s="4" t="s">
        <v>479</v>
      </c>
      <c r="B1857" s="307" t="s">
        <v>516</v>
      </c>
      <c r="C1857" s="308" t="s">
        <v>517</v>
      </c>
      <c r="D1857" s="2" t="s">
        <v>482</v>
      </c>
      <c r="E1857" s="109"/>
      <c r="F1857" s="109"/>
      <c r="G1857" s="832" t="s">
        <v>483</v>
      </c>
      <c r="H1857" s="833"/>
      <c r="I1857" s="166">
        <f t="shared" si="167"/>
        <v>0</v>
      </c>
      <c r="J1857" s="90"/>
      <c r="K1857" s="310">
        <v>8.01</v>
      </c>
      <c r="L1857" s="109"/>
      <c r="M1857" s="109"/>
      <c r="N1857" s="109"/>
      <c r="S1857" s="860"/>
      <c r="V1857" s="860"/>
    </row>
    <row r="1858" spans="1:33" s="34" customFormat="1" ht="21.75" customHeight="1">
      <c r="A1858" s="4" t="s">
        <v>479</v>
      </c>
      <c r="B1858" s="307" t="s">
        <v>518</v>
      </c>
      <c r="C1858" s="308" t="s">
        <v>519</v>
      </c>
      <c r="D1858" s="2" t="s">
        <v>482</v>
      </c>
      <c r="E1858" s="109"/>
      <c r="F1858" s="109"/>
      <c r="G1858" s="832" t="s">
        <v>483</v>
      </c>
      <c r="H1858" s="833"/>
      <c r="I1858" s="166">
        <f t="shared" si="167"/>
        <v>0</v>
      </c>
      <c r="J1858" s="90"/>
      <c r="K1858" s="310">
        <v>8.01</v>
      </c>
      <c r="L1858" s="109"/>
      <c r="M1858" s="109"/>
      <c r="N1858" s="109"/>
      <c r="S1858" s="860"/>
      <c r="V1858" s="860"/>
    </row>
    <row r="1859" spans="1:33" s="34" customFormat="1" ht="21.75" customHeight="1">
      <c r="A1859" s="4" t="s">
        <v>479</v>
      </c>
      <c r="B1859" s="298" t="s">
        <v>520</v>
      </c>
      <c r="C1859" s="257" t="s">
        <v>521</v>
      </c>
      <c r="D1859" s="2" t="s">
        <v>482</v>
      </c>
      <c r="E1859" s="109"/>
      <c r="F1859" s="109"/>
      <c r="G1859" s="832" t="s">
        <v>483</v>
      </c>
      <c r="H1859" s="833">
        <v>4800</v>
      </c>
      <c r="I1859" s="166">
        <f t="shared" si="167"/>
        <v>4800</v>
      </c>
      <c r="J1859" s="90"/>
      <c r="K1859" s="310">
        <v>7.89</v>
      </c>
      <c r="L1859" s="109"/>
      <c r="M1859" s="109"/>
      <c r="N1859" s="109"/>
      <c r="S1859" s="860">
        <v>2400</v>
      </c>
      <c r="V1859" s="860">
        <v>2400</v>
      </c>
    </row>
    <row r="1860" spans="1:33" s="34" customFormat="1" ht="21.75" customHeight="1">
      <c r="A1860" s="4" t="s">
        <v>479</v>
      </c>
      <c r="B1860" s="298" t="s">
        <v>522</v>
      </c>
      <c r="C1860" s="257" t="s">
        <v>523</v>
      </c>
      <c r="D1860" s="2" t="s">
        <v>482</v>
      </c>
      <c r="E1860" s="109"/>
      <c r="F1860" s="109"/>
      <c r="G1860" s="832" t="s">
        <v>483</v>
      </c>
      <c r="H1860" s="833">
        <v>4800</v>
      </c>
      <c r="I1860" s="166">
        <f t="shared" si="167"/>
        <v>4800</v>
      </c>
      <c r="J1860" s="90"/>
      <c r="K1860" s="310">
        <v>7.89</v>
      </c>
      <c r="L1860" s="109"/>
      <c r="M1860" s="109"/>
      <c r="N1860" s="109"/>
      <c r="S1860" s="860">
        <v>2400</v>
      </c>
      <c r="V1860" s="860">
        <v>2400</v>
      </c>
    </row>
    <row r="1861" spans="1:33" s="34" customFormat="1" ht="21.75" customHeight="1">
      <c r="A1861" s="4" t="s">
        <v>479</v>
      </c>
      <c r="B1861" s="298" t="s">
        <v>524</v>
      </c>
      <c r="C1861" s="257" t="s">
        <v>525</v>
      </c>
      <c r="D1861" s="2" t="s">
        <v>482</v>
      </c>
      <c r="E1861" s="109"/>
      <c r="F1861" s="109"/>
      <c r="G1861" s="832" t="s">
        <v>483</v>
      </c>
      <c r="H1861" s="833">
        <v>2400</v>
      </c>
      <c r="I1861" s="166">
        <f t="shared" si="167"/>
        <v>2400</v>
      </c>
      <c r="J1861" s="90"/>
      <c r="K1861" s="310">
        <v>7.9</v>
      </c>
      <c r="L1861" s="109"/>
      <c r="M1861" s="109"/>
      <c r="N1861" s="109"/>
      <c r="S1861" s="860">
        <v>1200</v>
      </c>
      <c r="V1861" s="860">
        <v>1200</v>
      </c>
    </row>
    <row r="1862" spans="1:33" s="34" customFormat="1" ht="21.75" customHeight="1">
      <c r="A1862" s="4" t="s">
        <v>479</v>
      </c>
      <c r="B1862" s="298" t="s">
        <v>526</v>
      </c>
      <c r="C1862" s="257" t="s">
        <v>527</v>
      </c>
      <c r="D1862" s="2" t="s">
        <v>482</v>
      </c>
      <c r="E1862" s="109"/>
      <c r="F1862" s="109"/>
      <c r="G1862" s="832" t="s">
        <v>483</v>
      </c>
      <c r="H1862" s="833">
        <v>2400</v>
      </c>
      <c r="I1862" s="166">
        <f t="shared" si="167"/>
        <v>2400</v>
      </c>
      <c r="J1862" s="90"/>
      <c r="K1862" s="310">
        <v>7.9</v>
      </c>
      <c r="L1862" s="109"/>
      <c r="M1862" s="109"/>
      <c r="N1862" s="109"/>
      <c r="S1862" s="860">
        <v>1200</v>
      </c>
      <c r="V1862" s="860">
        <v>1200</v>
      </c>
    </row>
    <row r="1863" spans="1:33" s="34" customFormat="1" ht="21.75" customHeight="1">
      <c r="A1863" s="4" t="s">
        <v>479</v>
      </c>
      <c r="B1863" s="298" t="s">
        <v>528</v>
      </c>
      <c r="C1863" s="257" t="s">
        <v>529</v>
      </c>
      <c r="D1863" s="2" t="s">
        <v>482</v>
      </c>
      <c r="E1863" s="109"/>
      <c r="F1863" s="109"/>
      <c r="G1863" s="832" t="s">
        <v>483</v>
      </c>
      <c r="H1863" s="833"/>
      <c r="I1863" s="166">
        <f t="shared" si="167"/>
        <v>0</v>
      </c>
      <c r="J1863" s="90"/>
      <c r="K1863" s="310">
        <v>8.01</v>
      </c>
      <c r="L1863" s="109"/>
      <c r="M1863" s="109"/>
      <c r="N1863" s="109"/>
      <c r="S1863" s="860"/>
      <c r="V1863" s="860"/>
    </row>
    <row r="1864" spans="1:33" s="34" customFormat="1" ht="22.5" customHeight="1">
      <c r="A1864" s="4" t="s">
        <v>479</v>
      </c>
      <c r="B1864" s="298" t="s">
        <v>530</v>
      </c>
      <c r="C1864" s="257" t="s">
        <v>531</v>
      </c>
      <c r="D1864" s="2" t="s">
        <v>482</v>
      </c>
      <c r="E1864" s="109"/>
      <c r="F1864" s="109"/>
      <c r="G1864" s="832" t="s">
        <v>483</v>
      </c>
      <c r="H1864" s="833"/>
      <c r="I1864" s="166">
        <f t="shared" si="167"/>
        <v>0</v>
      </c>
      <c r="J1864" s="90"/>
      <c r="K1864" s="310">
        <v>8.01</v>
      </c>
      <c r="L1864" s="109"/>
      <c r="M1864" s="109"/>
      <c r="N1864" s="109"/>
      <c r="S1864" s="860"/>
      <c r="V1864" s="860"/>
    </row>
    <row r="1865" spans="1:33" s="34" customFormat="1" ht="21.75" customHeight="1">
      <c r="A1865" s="156" t="s">
        <v>479</v>
      </c>
      <c r="B1865" s="156"/>
      <c r="C1865" s="156"/>
      <c r="D1865" s="109"/>
      <c r="E1865" s="109"/>
      <c r="F1865" s="109"/>
      <c r="G1865" s="478"/>
      <c r="H1865" s="109">
        <f>SUM(H1846:H1864)</f>
        <v>56000</v>
      </c>
      <c r="I1865" s="109">
        <f>SUM(I1846:I1864)</f>
        <v>32000</v>
      </c>
      <c r="J1865" s="109"/>
      <c r="K1865" s="109"/>
      <c r="L1865" s="109"/>
      <c r="M1865" s="109"/>
      <c r="N1865" s="109"/>
    </row>
    <row r="1866" spans="1:33" s="34" customFormat="1" ht="21.75" customHeight="1">
      <c r="A1866" s="4" t="s">
        <v>479</v>
      </c>
      <c r="B1866" s="4" t="s">
        <v>508</v>
      </c>
      <c r="C1866" s="2" t="s">
        <v>509</v>
      </c>
      <c r="D1866" s="2" t="s">
        <v>482</v>
      </c>
      <c r="E1866" s="109"/>
      <c r="F1866" s="109"/>
      <c r="G1866" s="832" t="s">
        <v>532</v>
      </c>
      <c r="H1866" s="833">
        <v>17</v>
      </c>
      <c r="I1866" s="833">
        <v>17</v>
      </c>
      <c r="J1866" s="109"/>
      <c r="K1866" s="109"/>
      <c r="L1866" s="217">
        <v>44831</v>
      </c>
      <c r="M1866" s="217">
        <v>44833</v>
      </c>
      <c r="N1866" s="109"/>
    </row>
    <row r="1867" spans="1:33" s="34" customFormat="1" ht="21.75" customHeight="1">
      <c r="A1867" s="4" t="s">
        <v>479</v>
      </c>
      <c r="B1867" s="4" t="s">
        <v>510</v>
      </c>
      <c r="C1867" s="2" t="s">
        <v>511</v>
      </c>
      <c r="D1867" s="2" t="s">
        <v>482</v>
      </c>
      <c r="E1867" s="109"/>
      <c r="F1867" s="109"/>
      <c r="G1867" s="832" t="s">
        <v>532</v>
      </c>
      <c r="H1867" s="833">
        <v>19</v>
      </c>
      <c r="I1867" s="833">
        <v>19</v>
      </c>
      <c r="J1867" s="109"/>
      <c r="K1867" s="109"/>
      <c r="L1867" s="217">
        <v>44831</v>
      </c>
      <c r="M1867" s="217">
        <v>44833</v>
      </c>
      <c r="N1867" s="109"/>
    </row>
    <row r="1868" spans="1:33" s="34" customFormat="1" ht="21.75" customHeight="1">
      <c r="A1868" s="4" t="s">
        <v>479</v>
      </c>
      <c r="B1868" s="4" t="s">
        <v>512</v>
      </c>
      <c r="C1868" s="2" t="s">
        <v>513</v>
      </c>
      <c r="D1868" s="2" t="s">
        <v>482</v>
      </c>
      <c r="E1868" s="109"/>
      <c r="F1868" s="109"/>
      <c r="G1868" s="832" t="s">
        <v>532</v>
      </c>
      <c r="H1868" s="833">
        <v>17</v>
      </c>
      <c r="I1868" s="833">
        <v>17</v>
      </c>
      <c r="J1868" s="109"/>
      <c r="K1868" s="109"/>
      <c r="L1868" s="217">
        <v>44831</v>
      </c>
      <c r="M1868" s="217">
        <v>44833</v>
      </c>
      <c r="N1868" s="109"/>
    </row>
    <row r="1869" spans="1:33" s="34" customFormat="1" ht="21.75" customHeight="1">
      <c r="A1869" s="4" t="s">
        <v>479</v>
      </c>
      <c r="B1869" s="4" t="s">
        <v>514</v>
      </c>
      <c r="C1869" s="2" t="s">
        <v>515</v>
      </c>
      <c r="D1869" s="2" t="s">
        <v>482</v>
      </c>
      <c r="E1869" s="109"/>
      <c r="F1869" s="109"/>
      <c r="G1869" s="832" t="s">
        <v>532</v>
      </c>
      <c r="H1869" s="833">
        <v>11</v>
      </c>
      <c r="I1869" s="833">
        <v>11</v>
      </c>
      <c r="J1869" s="109"/>
      <c r="K1869" s="109"/>
      <c r="L1869" s="217">
        <v>44831</v>
      </c>
      <c r="M1869" s="217">
        <v>44833</v>
      </c>
      <c r="N1869" s="109"/>
    </row>
    <row r="1870" spans="1:33" s="34" customFormat="1" ht="21.75" customHeight="1">
      <c r="A1870" s="4" t="s">
        <v>479</v>
      </c>
      <c r="B1870" s="4" t="s">
        <v>516</v>
      </c>
      <c r="C1870" s="2" t="s">
        <v>517</v>
      </c>
      <c r="D1870" s="2" t="s">
        <v>482</v>
      </c>
      <c r="E1870" s="109"/>
      <c r="F1870" s="109"/>
      <c r="G1870" s="832" t="s">
        <v>532</v>
      </c>
      <c r="H1870" s="833">
        <v>3</v>
      </c>
      <c r="I1870" s="833">
        <v>3</v>
      </c>
      <c r="J1870" s="109"/>
      <c r="K1870" s="109"/>
      <c r="L1870" s="217">
        <v>44831</v>
      </c>
      <c r="M1870" s="217">
        <v>44833</v>
      </c>
      <c r="N1870" s="109"/>
    </row>
    <row r="1871" spans="1:33" s="34" customFormat="1" ht="21.75" customHeight="1">
      <c r="A1871" s="156" t="s">
        <v>479</v>
      </c>
      <c r="B1871" s="156"/>
      <c r="C1871" s="156"/>
      <c r="D1871" s="109"/>
      <c r="E1871" s="109"/>
      <c r="F1871" s="109"/>
      <c r="G1871" s="478"/>
      <c r="H1871" s="109">
        <f>SUM(H1866:H1870)</f>
        <v>67</v>
      </c>
      <c r="I1871" s="109">
        <f>SUM(I1866:I1870)</f>
        <v>67</v>
      </c>
      <c r="J1871" s="109"/>
      <c r="K1871" s="109"/>
      <c r="L1871" s="109"/>
      <c r="M1871" s="109"/>
      <c r="N1871" s="109"/>
    </row>
    <row r="1872" spans="1:33" s="34" customFormat="1" ht="21.75" customHeight="1">
      <c r="A1872" s="4" t="s">
        <v>479</v>
      </c>
      <c r="B1872" s="305" t="s">
        <v>494</v>
      </c>
      <c r="C1872" s="296" t="s">
        <v>495</v>
      </c>
      <c r="D1872" s="2" t="s">
        <v>482</v>
      </c>
      <c r="E1872" s="109"/>
      <c r="F1872" s="109"/>
      <c r="G1872" s="832" t="s">
        <v>533</v>
      </c>
      <c r="H1872" s="109">
        <v>24000</v>
      </c>
      <c r="I1872" s="166">
        <f t="shared" ref="I1872:I1881" si="168">SUM(O1872:AU1872)</f>
        <v>24000</v>
      </c>
      <c r="J1872" s="90"/>
      <c r="K1872" s="109"/>
      <c r="L1872" s="217">
        <v>44830</v>
      </c>
      <c r="M1872" s="217">
        <v>44863</v>
      </c>
      <c r="N1872" s="109"/>
      <c r="Z1872" s="34">
        <v>6000</v>
      </c>
      <c r="AC1872" s="34">
        <v>6000</v>
      </c>
      <c r="AD1872" s="34">
        <v>6000</v>
      </c>
      <c r="AG1872" s="34">
        <v>6000</v>
      </c>
    </row>
    <row r="1873" spans="1:47" s="34" customFormat="1" ht="21.75" customHeight="1">
      <c r="A1873" s="4" t="s">
        <v>479</v>
      </c>
      <c r="B1873" s="305" t="s">
        <v>496</v>
      </c>
      <c r="C1873" s="296" t="s">
        <v>497</v>
      </c>
      <c r="D1873" s="2" t="s">
        <v>482</v>
      </c>
      <c r="E1873" s="109"/>
      <c r="F1873" s="109"/>
      <c r="G1873" s="832" t="s">
        <v>533</v>
      </c>
      <c r="H1873" s="109">
        <v>12000</v>
      </c>
      <c r="I1873" s="166">
        <f t="shared" si="168"/>
        <v>12000</v>
      </c>
      <c r="J1873" s="90"/>
      <c r="K1873" s="109"/>
      <c r="L1873" s="217">
        <v>44830</v>
      </c>
      <c r="M1873" s="217">
        <v>44863</v>
      </c>
      <c r="N1873" s="109"/>
      <c r="Z1873" s="34">
        <v>3000</v>
      </c>
      <c r="AC1873" s="34">
        <v>3000</v>
      </c>
      <c r="AD1873" s="34">
        <v>3000</v>
      </c>
      <c r="AG1873" s="34">
        <v>3000</v>
      </c>
    </row>
    <row r="1874" spans="1:47" s="34" customFormat="1" ht="21.75" customHeight="1">
      <c r="A1874" s="4" t="s">
        <v>479</v>
      </c>
      <c r="B1874" s="298" t="s">
        <v>520</v>
      </c>
      <c r="C1874" s="257" t="s">
        <v>521</v>
      </c>
      <c r="D1874" s="2" t="s">
        <v>482</v>
      </c>
      <c r="E1874" s="109"/>
      <c r="F1874" s="109"/>
      <c r="G1874" s="832" t="s">
        <v>533</v>
      </c>
      <c r="H1874" s="109">
        <v>12000</v>
      </c>
      <c r="I1874" s="166">
        <f t="shared" si="168"/>
        <v>0</v>
      </c>
      <c r="J1874" s="90"/>
      <c r="K1874" s="109"/>
      <c r="L1874" s="217">
        <v>44830</v>
      </c>
      <c r="M1874" s="217">
        <v>44863</v>
      </c>
      <c r="N1874" s="109"/>
      <c r="AC1874" s="34">
        <v>0</v>
      </c>
      <c r="AD1874" s="34">
        <v>0</v>
      </c>
    </row>
    <row r="1875" spans="1:47" s="34" customFormat="1" ht="21.75" customHeight="1">
      <c r="A1875" s="4" t="s">
        <v>479</v>
      </c>
      <c r="B1875" s="298" t="s">
        <v>522</v>
      </c>
      <c r="C1875" s="257" t="s">
        <v>523</v>
      </c>
      <c r="D1875" s="2" t="s">
        <v>482</v>
      </c>
      <c r="E1875" s="109"/>
      <c r="F1875" s="109"/>
      <c r="G1875" s="832" t="s">
        <v>533</v>
      </c>
      <c r="H1875" s="109">
        <v>12000</v>
      </c>
      <c r="I1875" s="166">
        <f t="shared" si="168"/>
        <v>0</v>
      </c>
      <c r="J1875" s="90"/>
      <c r="K1875" s="109"/>
      <c r="L1875" s="217">
        <v>44830</v>
      </c>
      <c r="M1875" s="217">
        <v>44863</v>
      </c>
      <c r="N1875" s="109"/>
      <c r="AC1875" s="34">
        <v>0</v>
      </c>
      <c r="AD1875" s="34">
        <v>0</v>
      </c>
    </row>
    <row r="1876" spans="1:47" s="34" customFormat="1" ht="21.75" customHeight="1">
      <c r="A1876" s="4" t="s">
        <v>479</v>
      </c>
      <c r="B1876" s="298" t="s">
        <v>524</v>
      </c>
      <c r="C1876" s="257" t="s">
        <v>525</v>
      </c>
      <c r="D1876" s="2" t="s">
        <v>482</v>
      </c>
      <c r="E1876" s="109"/>
      <c r="F1876" s="109"/>
      <c r="G1876" s="832" t="s">
        <v>533</v>
      </c>
      <c r="H1876" s="109">
        <v>6000</v>
      </c>
      <c r="I1876" s="166">
        <f t="shared" si="168"/>
        <v>181</v>
      </c>
      <c r="J1876" s="90"/>
      <c r="K1876" s="109"/>
      <c r="L1876" s="217">
        <v>44830</v>
      </c>
      <c r="M1876" s="217">
        <v>44863</v>
      </c>
      <c r="N1876" s="109"/>
      <c r="Z1876" s="34">
        <v>181</v>
      </c>
      <c r="AC1876" s="34">
        <v>0</v>
      </c>
      <c r="AD1876" s="34">
        <v>0</v>
      </c>
    </row>
    <row r="1877" spans="1:47" s="34" customFormat="1" ht="21.75" customHeight="1">
      <c r="A1877" s="4" t="s">
        <v>479</v>
      </c>
      <c r="B1877" s="298" t="s">
        <v>526</v>
      </c>
      <c r="C1877" s="257" t="s">
        <v>527</v>
      </c>
      <c r="D1877" s="2" t="s">
        <v>482</v>
      </c>
      <c r="E1877" s="109"/>
      <c r="F1877" s="109"/>
      <c r="G1877" s="832" t="s">
        <v>533</v>
      </c>
      <c r="H1877" s="109">
        <v>6000</v>
      </c>
      <c r="I1877" s="166">
        <f t="shared" si="168"/>
        <v>391</v>
      </c>
      <c r="J1877" s="90"/>
      <c r="K1877" s="109"/>
      <c r="L1877" s="217">
        <v>44830</v>
      </c>
      <c r="M1877" s="217">
        <v>44863</v>
      </c>
      <c r="N1877" s="109"/>
      <c r="Z1877" s="34">
        <v>391</v>
      </c>
      <c r="AC1877" s="34">
        <v>0</v>
      </c>
      <c r="AD1877" s="34">
        <v>0</v>
      </c>
    </row>
    <row r="1878" spans="1:47" s="34" customFormat="1" ht="21.75" customHeight="1">
      <c r="A1878" s="4" t="s">
        <v>479</v>
      </c>
      <c r="B1878" s="342" t="s">
        <v>534</v>
      </c>
      <c r="C1878" s="343" t="s">
        <v>521</v>
      </c>
      <c r="D1878" s="2" t="s">
        <v>482</v>
      </c>
      <c r="E1878" s="109"/>
      <c r="F1878" s="109"/>
      <c r="G1878" s="832" t="s">
        <v>533</v>
      </c>
      <c r="H1878" s="109"/>
      <c r="I1878" s="166">
        <f t="shared" si="168"/>
        <v>12000</v>
      </c>
      <c r="J1878" s="90"/>
      <c r="K1878" s="109"/>
      <c r="L1878" s="217">
        <v>44830</v>
      </c>
      <c r="M1878" s="217">
        <v>44863</v>
      </c>
      <c r="N1878" s="109"/>
      <c r="AD1878" s="34">
        <v>5000</v>
      </c>
      <c r="AG1878" s="34">
        <v>5000</v>
      </c>
      <c r="AU1878" s="34">
        <v>2000</v>
      </c>
    </row>
    <row r="1879" spans="1:47" s="34" customFormat="1" ht="21.75" customHeight="1">
      <c r="A1879" s="4" t="s">
        <v>479</v>
      </c>
      <c r="B1879" s="342" t="s">
        <v>535</v>
      </c>
      <c r="C1879" s="343" t="s">
        <v>523</v>
      </c>
      <c r="D1879" s="2" t="s">
        <v>482</v>
      </c>
      <c r="E1879" s="109"/>
      <c r="F1879" s="109"/>
      <c r="G1879" s="832" t="s">
        <v>533</v>
      </c>
      <c r="H1879" s="109"/>
      <c r="I1879" s="166">
        <f t="shared" si="168"/>
        <v>12000</v>
      </c>
      <c r="J1879" s="90"/>
      <c r="K1879" s="109"/>
      <c r="L1879" s="217">
        <v>44830</v>
      </c>
      <c r="M1879" s="217">
        <v>44863</v>
      </c>
      <c r="N1879" s="109"/>
      <c r="AD1879" s="34">
        <v>5000</v>
      </c>
      <c r="AG1879" s="34">
        <v>5000</v>
      </c>
      <c r="AU1879" s="34">
        <v>2000</v>
      </c>
    </row>
    <row r="1880" spans="1:47" s="34" customFormat="1" ht="21.75" customHeight="1">
      <c r="A1880" s="4" t="s">
        <v>479</v>
      </c>
      <c r="B1880" s="342" t="s">
        <v>536</v>
      </c>
      <c r="C1880" s="343" t="s">
        <v>525</v>
      </c>
      <c r="D1880" s="2" t="s">
        <v>482</v>
      </c>
      <c r="E1880" s="109"/>
      <c r="F1880" s="109"/>
      <c r="G1880" s="832" t="s">
        <v>533</v>
      </c>
      <c r="H1880" s="109"/>
      <c r="I1880" s="166">
        <f t="shared" si="168"/>
        <v>5819</v>
      </c>
      <c r="J1880" s="90"/>
      <c r="K1880" s="109"/>
      <c r="L1880" s="217">
        <v>44830</v>
      </c>
      <c r="M1880" s="217">
        <v>44863</v>
      </c>
      <c r="N1880" s="109"/>
      <c r="Z1880" s="34">
        <v>0</v>
      </c>
      <c r="AD1880" s="34">
        <v>2019</v>
      </c>
      <c r="AG1880" s="34">
        <v>2000</v>
      </c>
      <c r="AU1880" s="34">
        <v>1800</v>
      </c>
    </row>
    <row r="1881" spans="1:47" s="34" customFormat="1" ht="21.75" customHeight="1">
      <c r="A1881" s="4" t="s">
        <v>479</v>
      </c>
      <c r="B1881" s="342" t="s">
        <v>537</v>
      </c>
      <c r="C1881" s="343" t="s">
        <v>527</v>
      </c>
      <c r="D1881" s="2" t="s">
        <v>482</v>
      </c>
      <c r="E1881" s="109"/>
      <c r="F1881" s="109"/>
      <c r="G1881" s="832" t="s">
        <v>533</v>
      </c>
      <c r="H1881" s="109"/>
      <c r="I1881" s="166">
        <f t="shared" si="168"/>
        <v>5609</v>
      </c>
      <c r="J1881" s="90"/>
      <c r="K1881" s="109"/>
      <c r="L1881" s="217">
        <v>44830</v>
      </c>
      <c r="M1881" s="217">
        <v>44863</v>
      </c>
      <c r="N1881" s="109"/>
      <c r="AD1881" s="34">
        <v>2609</v>
      </c>
      <c r="AG1881" s="34">
        <v>2000</v>
      </c>
      <c r="AU1881" s="34">
        <v>1000</v>
      </c>
    </row>
    <row r="1882" spans="1:47" s="34" customFormat="1" ht="21.75" customHeight="1">
      <c r="A1882" s="156" t="s">
        <v>479</v>
      </c>
      <c r="B1882" s="156"/>
      <c r="C1882" s="156"/>
      <c r="D1882" s="109"/>
      <c r="E1882" s="109"/>
      <c r="F1882" s="109"/>
      <c r="G1882" s="478"/>
      <c r="H1882" s="109">
        <f>SUM(H1872:H1877)</f>
        <v>72000</v>
      </c>
      <c r="I1882" s="834">
        <f>SUM(I1872:I1881)</f>
        <v>72000</v>
      </c>
      <c r="J1882" s="109"/>
      <c r="K1882" s="109"/>
      <c r="L1882" s="109"/>
      <c r="M1882" s="109"/>
      <c r="N1882" s="109"/>
    </row>
    <row r="1883" spans="1:47" s="34" customFormat="1" ht="21.75" customHeight="1">
      <c r="A1883" s="4" t="s">
        <v>479</v>
      </c>
      <c r="B1883" s="305" t="s">
        <v>494</v>
      </c>
      <c r="C1883" s="296" t="s">
        <v>495</v>
      </c>
      <c r="D1883" s="2" t="s">
        <v>482</v>
      </c>
      <c r="E1883" s="109"/>
      <c r="F1883" s="109"/>
      <c r="G1883" s="832" t="s">
        <v>538</v>
      </c>
      <c r="H1883" s="109">
        <v>20000</v>
      </c>
      <c r="I1883" s="166">
        <f t="shared" ref="I1883:I1892" si="169">SUM(O1883:BL1883)</f>
        <v>10000</v>
      </c>
      <c r="J1883" s="90"/>
      <c r="K1883" s="109">
        <v>2.4900000000000002</v>
      </c>
      <c r="L1883" s="217">
        <v>44862</v>
      </c>
      <c r="M1883" s="217">
        <v>44893</v>
      </c>
      <c r="N1883" s="109"/>
      <c r="AM1883" s="34">
        <v>10000</v>
      </c>
    </row>
    <row r="1884" spans="1:47" s="34" customFormat="1" ht="21.75" customHeight="1">
      <c r="A1884" s="4" t="s">
        <v>479</v>
      </c>
      <c r="B1884" s="305" t="s">
        <v>496</v>
      </c>
      <c r="C1884" s="296" t="s">
        <v>497</v>
      </c>
      <c r="D1884" s="2" t="s">
        <v>482</v>
      </c>
      <c r="E1884" s="109"/>
      <c r="F1884" s="109"/>
      <c r="G1884" s="832" t="s">
        <v>538</v>
      </c>
      <c r="H1884" s="109">
        <v>12000</v>
      </c>
      <c r="I1884" s="166">
        <f t="shared" si="169"/>
        <v>6000</v>
      </c>
      <c r="J1884" s="90"/>
      <c r="K1884" s="109">
        <v>2.77</v>
      </c>
      <c r="L1884" s="217">
        <v>44862</v>
      </c>
      <c r="M1884" s="217">
        <v>44893</v>
      </c>
      <c r="N1884" s="109"/>
      <c r="AM1884" s="34">
        <v>6000</v>
      </c>
    </row>
    <row r="1885" spans="1:47" s="34" customFormat="1" ht="21.75" customHeight="1">
      <c r="A1885" s="4" t="s">
        <v>479</v>
      </c>
      <c r="B1885" s="298" t="s">
        <v>520</v>
      </c>
      <c r="C1885" s="257" t="s">
        <v>521</v>
      </c>
      <c r="D1885" s="2" t="s">
        <v>482</v>
      </c>
      <c r="E1885" s="109"/>
      <c r="F1885" s="109"/>
      <c r="G1885" s="832" t="s">
        <v>538</v>
      </c>
      <c r="H1885" s="109"/>
      <c r="I1885" s="166">
        <f t="shared" si="169"/>
        <v>0</v>
      </c>
      <c r="J1885" s="90"/>
      <c r="K1885" s="109"/>
      <c r="L1885" s="217">
        <v>44862</v>
      </c>
      <c r="M1885" s="217">
        <v>44893</v>
      </c>
      <c r="N1885" s="109"/>
    </row>
    <row r="1886" spans="1:47" s="34" customFormat="1" ht="21.75" customHeight="1">
      <c r="A1886" s="4" t="s">
        <v>479</v>
      </c>
      <c r="B1886" s="298" t="s">
        <v>522</v>
      </c>
      <c r="C1886" s="257" t="s">
        <v>523</v>
      </c>
      <c r="D1886" s="2" t="s">
        <v>482</v>
      </c>
      <c r="E1886" s="109"/>
      <c r="F1886" s="109"/>
      <c r="G1886" s="832" t="s">
        <v>538</v>
      </c>
      <c r="H1886" s="109"/>
      <c r="I1886" s="166">
        <f t="shared" si="169"/>
        <v>0</v>
      </c>
      <c r="J1886" s="90"/>
      <c r="K1886" s="109"/>
      <c r="L1886" s="217">
        <v>44862</v>
      </c>
      <c r="M1886" s="217">
        <v>44893</v>
      </c>
      <c r="N1886" s="109"/>
    </row>
    <row r="1887" spans="1:47" s="34" customFormat="1" ht="21.75" customHeight="1">
      <c r="A1887" s="4" t="s">
        <v>479</v>
      </c>
      <c r="B1887" s="298" t="s">
        <v>524</v>
      </c>
      <c r="C1887" s="257" t="s">
        <v>525</v>
      </c>
      <c r="D1887" s="2" t="s">
        <v>482</v>
      </c>
      <c r="E1887" s="109"/>
      <c r="F1887" s="109"/>
      <c r="G1887" s="832" t="s">
        <v>538</v>
      </c>
      <c r="H1887" s="109"/>
      <c r="I1887" s="166">
        <f t="shared" si="169"/>
        <v>0</v>
      </c>
      <c r="J1887" s="90"/>
      <c r="K1887" s="109"/>
      <c r="L1887" s="217">
        <v>44862</v>
      </c>
      <c r="M1887" s="217">
        <v>44893</v>
      </c>
      <c r="N1887" s="109"/>
    </row>
    <row r="1888" spans="1:47" s="34" customFormat="1" ht="21.75" customHeight="1">
      <c r="A1888" s="4" t="s">
        <v>479</v>
      </c>
      <c r="B1888" s="298" t="s">
        <v>526</v>
      </c>
      <c r="C1888" s="257" t="s">
        <v>527</v>
      </c>
      <c r="D1888" s="2" t="s">
        <v>482</v>
      </c>
      <c r="E1888" s="109"/>
      <c r="F1888" s="109"/>
      <c r="G1888" s="832" t="s">
        <v>538</v>
      </c>
      <c r="H1888" s="109"/>
      <c r="I1888" s="166">
        <f t="shared" si="169"/>
        <v>0</v>
      </c>
      <c r="J1888" s="90"/>
      <c r="K1888" s="109"/>
      <c r="L1888" s="217">
        <v>44862</v>
      </c>
      <c r="M1888" s="217">
        <v>44893</v>
      </c>
      <c r="N1888" s="109"/>
    </row>
    <row r="1889" spans="1:73" s="34" customFormat="1" ht="21.75" customHeight="1">
      <c r="A1889" s="4" t="s">
        <v>479</v>
      </c>
      <c r="B1889" s="342" t="s">
        <v>534</v>
      </c>
      <c r="C1889" s="343" t="s">
        <v>521</v>
      </c>
      <c r="D1889" s="2" t="s">
        <v>482</v>
      </c>
      <c r="E1889" s="109"/>
      <c r="F1889" s="109"/>
      <c r="G1889" s="832" t="s">
        <v>538</v>
      </c>
      <c r="H1889" s="109">
        <v>10000</v>
      </c>
      <c r="I1889" s="166">
        <f t="shared" si="169"/>
        <v>10000</v>
      </c>
      <c r="J1889" s="90"/>
      <c r="K1889" s="109">
        <v>7.89</v>
      </c>
      <c r="L1889" s="217">
        <v>44862</v>
      </c>
      <c r="M1889" s="217">
        <v>44893</v>
      </c>
      <c r="N1889" s="109"/>
      <c r="AO1889" s="393"/>
      <c r="AQ1889" s="393"/>
      <c r="AU1889" s="393">
        <v>500</v>
      </c>
      <c r="AZ1889" s="34">
        <v>2500</v>
      </c>
      <c r="BG1889" s="34">
        <v>5000</v>
      </c>
      <c r="BL1889" s="34">
        <v>2000</v>
      </c>
    </row>
    <row r="1890" spans="1:73" s="34" customFormat="1" ht="21.75" customHeight="1">
      <c r="A1890" s="4" t="s">
        <v>479</v>
      </c>
      <c r="B1890" s="342" t="s">
        <v>535</v>
      </c>
      <c r="C1890" s="343" t="s">
        <v>523</v>
      </c>
      <c r="D1890" s="2" t="s">
        <v>482</v>
      </c>
      <c r="E1890" s="109"/>
      <c r="F1890" s="109"/>
      <c r="G1890" s="832" t="s">
        <v>538</v>
      </c>
      <c r="H1890" s="109">
        <v>10000</v>
      </c>
      <c r="I1890" s="166">
        <f t="shared" si="169"/>
        <v>10000</v>
      </c>
      <c r="J1890" s="90"/>
      <c r="K1890" s="109">
        <v>7.89</v>
      </c>
      <c r="L1890" s="217">
        <v>44862</v>
      </c>
      <c r="M1890" s="217">
        <v>44893</v>
      </c>
      <c r="N1890" s="109"/>
      <c r="AO1890" s="393"/>
      <c r="AQ1890" s="393"/>
      <c r="AU1890" s="393">
        <v>500</v>
      </c>
      <c r="AZ1890" s="34">
        <v>2500</v>
      </c>
      <c r="BG1890" s="34">
        <v>5000</v>
      </c>
      <c r="BL1890" s="34">
        <v>2000</v>
      </c>
    </row>
    <row r="1891" spans="1:73" s="34" customFormat="1" ht="21.75" customHeight="1">
      <c r="A1891" s="4" t="s">
        <v>479</v>
      </c>
      <c r="B1891" s="342" t="s">
        <v>536</v>
      </c>
      <c r="C1891" s="343" t="s">
        <v>525</v>
      </c>
      <c r="D1891" s="2" t="s">
        <v>482</v>
      </c>
      <c r="E1891" s="109"/>
      <c r="F1891" s="109"/>
      <c r="G1891" s="832" t="s">
        <v>538</v>
      </c>
      <c r="H1891" s="109">
        <v>6000</v>
      </c>
      <c r="I1891" s="166">
        <f t="shared" si="169"/>
        <v>6000</v>
      </c>
      <c r="J1891" s="90"/>
      <c r="K1891" s="109">
        <v>7.9</v>
      </c>
      <c r="L1891" s="217">
        <v>44862</v>
      </c>
      <c r="M1891" s="217">
        <v>44893</v>
      </c>
      <c r="N1891" s="109"/>
      <c r="AO1891" s="393"/>
      <c r="AQ1891" s="393"/>
      <c r="AU1891" s="393"/>
      <c r="AZ1891" s="34">
        <v>2500</v>
      </c>
      <c r="BG1891" s="34">
        <v>1700</v>
      </c>
      <c r="BL1891" s="34">
        <v>1800</v>
      </c>
    </row>
    <row r="1892" spans="1:73" s="34" customFormat="1" ht="21.75" customHeight="1">
      <c r="A1892" s="4" t="s">
        <v>479</v>
      </c>
      <c r="B1892" s="342" t="s">
        <v>537</v>
      </c>
      <c r="C1892" s="343" t="s">
        <v>527</v>
      </c>
      <c r="D1892" s="2" t="s">
        <v>482</v>
      </c>
      <c r="E1892" s="109"/>
      <c r="F1892" s="109"/>
      <c r="G1892" s="832" t="s">
        <v>538</v>
      </c>
      <c r="H1892" s="109">
        <v>6000</v>
      </c>
      <c r="I1892" s="166">
        <f t="shared" si="169"/>
        <v>6000</v>
      </c>
      <c r="J1892" s="90"/>
      <c r="K1892" s="109">
        <v>7.9</v>
      </c>
      <c r="L1892" s="217">
        <v>44862</v>
      </c>
      <c r="M1892" s="217">
        <v>44893</v>
      </c>
      <c r="N1892" s="109"/>
      <c r="AO1892" s="393"/>
      <c r="AQ1892" s="393"/>
      <c r="AU1892" s="393">
        <v>600</v>
      </c>
      <c r="AZ1892" s="34">
        <v>2500</v>
      </c>
      <c r="BG1892" s="34">
        <v>1900</v>
      </c>
      <c r="BL1892" s="34">
        <v>1000</v>
      </c>
    </row>
    <row r="1893" spans="1:73" s="34" customFormat="1" ht="21.75" customHeight="1">
      <c r="A1893" s="156" t="s">
        <v>479</v>
      </c>
      <c r="B1893" s="156"/>
      <c r="C1893" s="156"/>
      <c r="D1893" s="109"/>
      <c r="E1893" s="109"/>
      <c r="F1893" s="109"/>
      <c r="G1893" s="478"/>
      <c r="H1893" s="109">
        <f>SUM(H1883:H1892)</f>
        <v>64000</v>
      </c>
      <c r="I1893" s="834">
        <f>SUM(I1883:I1892)</f>
        <v>48000</v>
      </c>
      <c r="J1893" s="109"/>
      <c r="K1893" s="109"/>
      <c r="L1893" s="109"/>
      <c r="M1893" s="109"/>
      <c r="N1893" s="109"/>
      <c r="O1893" s="109"/>
      <c r="P1893" s="109"/>
      <c r="Q1893" s="109"/>
      <c r="R1893" s="109"/>
      <c r="S1893" s="109"/>
      <c r="T1893" s="109"/>
      <c r="U1893" s="109"/>
      <c r="V1893" s="109"/>
      <c r="W1893" s="109"/>
      <c r="X1893" s="109"/>
      <c r="Y1893" s="109"/>
      <c r="Z1893" s="109"/>
      <c r="AA1893" s="109"/>
      <c r="AB1893" s="109"/>
      <c r="AC1893" s="109"/>
      <c r="AD1893" s="109"/>
      <c r="AE1893" s="109"/>
      <c r="AF1893" s="109"/>
    </row>
    <row r="1894" spans="1:73" s="34" customFormat="1" ht="21.75" customHeight="1">
      <c r="A1894" s="4" t="s">
        <v>479</v>
      </c>
      <c r="B1894" s="305" t="s">
        <v>494</v>
      </c>
      <c r="C1894" s="296" t="s">
        <v>495</v>
      </c>
      <c r="D1894" s="2" t="s">
        <v>482</v>
      </c>
      <c r="E1894" s="109"/>
      <c r="F1894" s="109"/>
      <c r="G1894" s="832" t="s">
        <v>539</v>
      </c>
      <c r="H1894" s="109">
        <v>16000</v>
      </c>
      <c r="I1894" s="166">
        <f t="shared" ref="I1894:I1903" si="170">SUM(O1894:BU1894)</f>
        <v>16000</v>
      </c>
      <c r="J1894" s="90"/>
      <c r="K1894" s="109">
        <v>2.4900000000000002</v>
      </c>
      <c r="L1894" s="217">
        <v>44862</v>
      </c>
      <c r="M1894" s="217">
        <v>44588</v>
      </c>
      <c r="N1894" s="109"/>
      <c r="O1894" s="344"/>
      <c r="P1894" s="344"/>
      <c r="Q1894" s="344"/>
      <c r="R1894" s="344"/>
      <c r="S1894" s="344"/>
      <c r="T1894" s="344"/>
      <c r="U1894" s="344"/>
      <c r="V1894" s="344"/>
      <c r="W1894" s="344"/>
      <c r="X1894" s="344"/>
      <c r="Y1894" s="344"/>
      <c r="Z1894" s="344"/>
      <c r="AA1894" s="344"/>
      <c r="AB1894" s="344"/>
      <c r="AC1894" s="344"/>
      <c r="AD1894" s="344"/>
      <c r="AE1894" s="344"/>
      <c r="AF1894" s="344"/>
      <c r="BN1894" s="34">
        <v>6000</v>
      </c>
      <c r="BQ1894" s="34">
        <v>6000</v>
      </c>
      <c r="BU1894" s="34">
        <v>4000</v>
      </c>
    </row>
    <row r="1895" spans="1:73" s="34" customFormat="1" ht="21.75" customHeight="1">
      <c r="A1895" s="4" t="s">
        <v>479</v>
      </c>
      <c r="B1895" s="305" t="s">
        <v>496</v>
      </c>
      <c r="C1895" s="296" t="s">
        <v>497</v>
      </c>
      <c r="D1895" s="2" t="s">
        <v>482</v>
      </c>
      <c r="E1895" s="109"/>
      <c r="F1895" s="109"/>
      <c r="G1895" s="832" t="s">
        <v>539</v>
      </c>
      <c r="H1895" s="109">
        <v>12000</v>
      </c>
      <c r="I1895" s="166">
        <f t="shared" si="170"/>
        <v>12000</v>
      </c>
      <c r="J1895" s="90"/>
      <c r="K1895" s="109">
        <v>2.77</v>
      </c>
      <c r="L1895" s="217">
        <v>44862</v>
      </c>
      <c r="M1895" s="217">
        <v>44588</v>
      </c>
      <c r="N1895" s="109"/>
      <c r="O1895" s="344"/>
      <c r="P1895" s="344"/>
      <c r="Q1895" s="344"/>
      <c r="R1895" s="344"/>
      <c r="S1895" s="344"/>
      <c r="T1895" s="344"/>
      <c r="U1895" s="344"/>
      <c r="V1895" s="344"/>
      <c r="W1895" s="344"/>
      <c r="X1895" s="344"/>
      <c r="Y1895" s="344"/>
      <c r="Z1895" s="344"/>
      <c r="AA1895" s="344"/>
      <c r="AB1895" s="344"/>
      <c r="AC1895" s="344"/>
      <c r="AD1895" s="344"/>
      <c r="AE1895" s="344"/>
      <c r="AF1895" s="344"/>
      <c r="BN1895" s="34">
        <v>4000</v>
      </c>
      <c r="BQ1895" s="34">
        <v>4000</v>
      </c>
      <c r="BU1895" s="34">
        <v>4000</v>
      </c>
    </row>
    <row r="1896" spans="1:73" s="34" customFormat="1" ht="21.75" customHeight="1">
      <c r="A1896" s="4" t="s">
        <v>479</v>
      </c>
      <c r="B1896" s="298" t="s">
        <v>520</v>
      </c>
      <c r="C1896" s="257" t="s">
        <v>521</v>
      </c>
      <c r="D1896" s="2" t="s">
        <v>482</v>
      </c>
      <c r="E1896" s="109"/>
      <c r="F1896" s="109"/>
      <c r="G1896" s="832" t="s">
        <v>539</v>
      </c>
      <c r="H1896" s="109"/>
      <c r="I1896" s="166">
        <f t="shared" si="170"/>
        <v>0</v>
      </c>
      <c r="J1896" s="90"/>
      <c r="K1896" s="109">
        <v>7.89</v>
      </c>
      <c r="L1896" s="217">
        <v>44862</v>
      </c>
      <c r="M1896" s="217">
        <v>44588</v>
      </c>
      <c r="N1896" s="109"/>
      <c r="O1896" s="344"/>
      <c r="P1896" s="344"/>
      <c r="Q1896" s="344"/>
      <c r="R1896" s="344"/>
      <c r="S1896" s="344"/>
      <c r="T1896" s="344"/>
      <c r="U1896" s="344"/>
      <c r="V1896" s="344"/>
      <c r="W1896" s="344"/>
      <c r="X1896" s="344"/>
      <c r="Y1896" s="344"/>
      <c r="Z1896" s="344"/>
      <c r="AA1896" s="344"/>
      <c r="AB1896" s="344"/>
      <c r="AC1896" s="344"/>
      <c r="AD1896" s="344"/>
      <c r="AE1896" s="344"/>
      <c r="AF1896" s="344"/>
    </row>
    <row r="1897" spans="1:73" s="34" customFormat="1" ht="21.75" customHeight="1">
      <c r="A1897" s="4" t="s">
        <v>479</v>
      </c>
      <c r="B1897" s="298" t="s">
        <v>522</v>
      </c>
      <c r="C1897" s="257" t="s">
        <v>523</v>
      </c>
      <c r="D1897" s="2" t="s">
        <v>482</v>
      </c>
      <c r="E1897" s="109"/>
      <c r="F1897" s="109"/>
      <c r="G1897" s="832" t="s">
        <v>539</v>
      </c>
      <c r="H1897" s="109"/>
      <c r="I1897" s="166">
        <f t="shared" si="170"/>
        <v>0</v>
      </c>
      <c r="J1897" s="90"/>
      <c r="K1897" s="109">
        <v>7.89</v>
      </c>
      <c r="L1897" s="217">
        <v>44862</v>
      </c>
      <c r="M1897" s="217">
        <v>44588</v>
      </c>
      <c r="N1897" s="109"/>
      <c r="O1897" s="344"/>
      <c r="P1897" s="344"/>
      <c r="Q1897" s="344"/>
      <c r="R1897" s="344"/>
      <c r="S1897" s="344"/>
      <c r="T1897" s="344"/>
      <c r="U1897" s="344"/>
      <c r="V1897" s="344"/>
      <c r="W1897" s="344"/>
      <c r="X1897" s="344"/>
      <c r="Y1897" s="344"/>
      <c r="Z1897" s="344"/>
      <c r="AA1897" s="344"/>
      <c r="AB1897" s="344"/>
      <c r="AC1897" s="344"/>
      <c r="AD1897" s="344"/>
      <c r="AE1897" s="344"/>
      <c r="AF1897" s="344"/>
    </row>
    <row r="1898" spans="1:73" s="34" customFormat="1" ht="21.75" customHeight="1">
      <c r="A1898" s="4" t="s">
        <v>479</v>
      </c>
      <c r="B1898" s="298" t="s">
        <v>524</v>
      </c>
      <c r="C1898" s="257" t="s">
        <v>525</v>
      </c>
      <c r="D1898" s="2" t="s">
        <v>482</v>
      </c>
      <c r="E1898" s="109"/>
      <c r="F1898" s="109"/>
      <c r="G1898" s="832" t="s">
        <v>539</v>
      </c>
      <c r="H1898" s="109"/>
      <c r="I1898" s="166">
        <f t="shared" si="170"/>
        <v>0</v>
      </c>
      <c r="J1898" s="90"/>
      <c r="K1898" s="109">
        <v>7.9</v>
      </c>
      <c r="L1898" s="217">
        <v>44862</v>
      </c>
      <c r="M1898" s="217">
        <v>44588</v>
      </c>
      <c r="N1898" s="109"/>
      <c r="O1898" s="344"/>
      <c r="P1898" s="344"/>
      <c r="Q1898" s="344"/>
      <c r="R1898" s="344"/>
      <c r="S1898" s="344"/>
      <c r="T1898" s="344"/>
      <c r="U1898" s="344"/>
      <c r="V1898" s="344"/>
      <c r="W1898" s="344"/>
      <c r="X1898" s="344"/>
      <c r="Y1898" s="344"/>
      <c r="Z1898" s="344"/>
      <c r="AA1898" s="344"/>
      <c r="AB1898" s="344"/>
      <c r="AC1898" s="344"/>
      <c r="AD1898" s="344"/>
      <c r="AE1898" s="344"/>
      <c r="AF1898" s="344"/>
    </row>
    <row r="1899" spans="1:73" s="34" customFormat="1" ht="21.75" customHeight="1">
      <c r="A1899" s="4" t="s">
        <v>479</v>
      </c>
      <c r="B1899" s="298" t="s">
        <v>526</v>
      </c>
      <c r="C1899" s="257" t="s">
        <v>527</v>
      </c>
      <c r="D1899" s="2" t="s">
        <v>482</v>
      </c>
      <c r="E1899" s="109"/>
      <c r="F1899" s="109"/>
      <c r="G1899" s="832" t="s">
        <v>539</v>
      </c>
      <c r="H1899" s="109"/>
      <c r="I1899" s="166">
        <f t="shared" si="170"/>
        <v>0</v>
      </c>
      <c r="J1899" s="90"/>
      <c r="K1899" s="109">
        <v>7.9</v>
      </c>
      <c r="L1899" s="217">
        <v>44862</v>
      </c>
      <c r="M1899" s="217">
        <v>44588</v>
      </c>
      <c r="N1899" s="109"/>
    </row>
    <row r="1900" spans="1:73" s="34" customFormat="1" ht="21.75" customHeight="1">
      <c r="A1900" s="4" t="s">
        <v>479</v>
      </c>
      <c r="B1900" s="342" t="s">
        <v>534</v>
      </c>
      <c r="C1900" s="343" t="s">
        <v>521</v>
      </c>
      <c r="D1900" s="2" t="s">
        <v>482</v>
      </c>
      <c r="E1900" s="109"/>
      <c r="F1900" s="109"/>
      <c r="G1900" s="832" t="s">
        <v>539</v>
      </c>
      <c r="H1900" s="109">
        <v>8000</v>
      </c>
      <c r="I1900" s="166">
        <f t="shared" si="170"/>
        <v>8000</v>
      </c>
      <c r="J1900" s="90"/>
      <c r="K1900" s="109">
        <v>7.89</v>
      </c>
      <c r="L1900" s="217">
        <v>44862</v>
      </c>
      <c r="M1900" s="217">
        <v>44588</v>
      </c>
      <c r="N1900" s="109"/>
      <c r="BD1900" s="393"/>
      <c r="BI1900" s="393"/>
      <c r="BK1900" s="393"/>
      <c r="BN1900" s="34">
        <v>2000</v>
      </c>
      <c r="BQ1900" s="34">
        <v>2000</v>
      </c>
      <c r="BU1900" s="34">
        <v>4000</v>
      </c>
    </row>
    <row r="1901" spans="1:73" s="34" customFormat="1" ht="21.75" customHeight="1">
      <c r="A1901" s="4" t="s">
        <v>479</v>
      </c>
      <c r="B1901" s="342" t="s">
        <v>535</v>
      </c>
      <c r="C1901" s="343" t="s">
        <v>523</v>
      </c>
      <c r="D1901" s="2" t="s">
        <v>482</v>
      </c>
      <c r="E1901" s="109"/>
      <c r="F1901" s="109"/>
      <c r="G1901" s="832" t="s">
        <v>539</v>
      </c>
      <c r="H1901" s="109">
        <v>8000</v>
      </c>
      <c r="I1901" s="166">
        <f t="shared" si="170"/>
        <v>8000</v>
      </c>
      <c r="J1901" s="90"/>
      <c r="K1901" s="109">
        <v>7.89</v>
      </c>
      <c r="L1901" s="217">
        <v>44862</v>
      </c>
      <c r="M1901" s="217">
        <v>44588</v>
      </c>
      <c r="N1901" s="109"/>
      <c r="BD1901" s="393"/>
      <c r="BI1901" s="393"/>
      <c r="BK1901" s="393"/>
      <c r="BN1901" s="34">
        <v>2000</v>
      </c>
      <c r="BQ1901" s="34">
        <v>2000</v>
      </c>
      <c r="BU1901" s="34">
        <v>4000</v>
      </c>
    </row>
    <row r="1902" spans="1:73" s="34" customFormat="1" ht="21.75" customHeight="1">
      <c r="A1902" s="4" t="s">
        <v>479</v>
      </c>
      <c r="B1902" s="342" t="s">
        <v>536</v>
      </c>
      <c r="C1902" s="343" t="s">
        <v>525</v>
      </c>
      <c r="D1902" s="2" t="s">
        <v>482</v>
      </c>
      <c r="E1902" s="109"/>
      <c r="F1902" s="109"/>
      <c r="G1902" s="832" t="s">
        <v>539</v>
      </c>
      <c r="H1902" s="109">
        <v>6000</v>
      </c>
      <c r="I1902" s="166">
        <f t="shared" si="170"/>
        <v>6000</v>
      </c>
      <c r="J1902" s="90"/>
      <c r="K1902" s="109">
        <v>7.9</v>
      </c>
      <c r="L1902" s="217">
        <v>44862</v>
      </c>
      <c r="M1902" s="217">
        <v>44588</v>
      </c>
      <c r="N1902" s="109"/>
      <c r="BD1902" s="393"/>
      <c r="BI1902" s="393"/>
      <c r="BK1902" s="393"/>
      <c r="BN1902" s="34">
        <v>1500</v>
      </c>
      <c r="BQ1902" s="34">
        <v>1500</v>
      </c>
      <c r="BU1902" s="34">
        <v>3000</v>
      </c>
    </row>
    <row r="1903" spans="1:73" s="34" customFormat="1" ht="21.75" customHeight="1">
      <c r="A1903" s="4" t="s">
        <v>479</v>
      </c>
      <c r="B1903" s="342" t="s">
        <v>537</v>
      </c>
      <c r="C1903" s="343" t="s">
        <v>527</v>
      </c>
      <c r="D1903" s="2" t="s">
        <v>482</v>
      </c>
      <c r="E1903" s="109"/>
      <c r="F1903" s="109"/>
      <c r="G1903" s="832" t="s">
        <v>539</v>
      </c>
      <c r="H1903" s="109">
        <v>6000</v>
      </c>
      <c r="I1903" s="166">
        <f t="shared" si="170"/>
        <v>6000</v>
      </c>
      <c r="J1903" s="90"/>
      <c r="K1903" s="109">
        <v>7.9</v>
      </c>
      <c r="L1903" s="217">
        <v>44862</v>
      </c>
      <c r="M1903" s="217">
        <v>44588</v>
      </c>
      <c r="N1903" s="109"/>
      <c r="BD1903" s="393"/>
      <c r="BI1903" s="393"/>
      <c r="BK1903" s="393"/>
      <c r="BN1903" s="34">
        <v>1500</v>
      </c>
      <c r="BQ1903" s="34">
        <v>1500</v>
      </c>
      <c r="BU1903" s="34">
        <v>3000</v>
      </c>
    </row>
    <row r="1904" spans="1:73" s="34" customFormat="1" ht="21.75" customHeight="1">
      <c r="A1904" s="156" t="s">
        <v>479</v>
      </c>
      <c r="B1904" s="156"/>
      <c r="C1904" s="156"/>
      <c r="D1904" s="109"/>
      <c r="E1904" s="109"/>
      <c r="F1904" s="109"/>
      <c r="G1904" s="478"/>
      <c r="H1904" s="109">
        <f>SUM(H1894:H1903)</f>
        <v>56000</v>
      </c>
      <c r="I1904" s="834">
        <f>SUM(I1894:I1903)</f>
        <v>56000</v>
      </c>
      <c r="J1904" s="109"/>
      <c r="K1904" s="109"/>
      <c r="L1904" s="109"/>
      <c r="M1904" s="109"/>
      <c r="N1904" s="109"/>
      <c r="O1904" s="109"/>
      <c r="P1904" s="109"/>
      <c r="Q1904" s="109"/>
      <c r="R1904" s="109"/>
      <c r="S1904" s="109"/>
      <c r="T1904" s="109"/>
      <c r="U1904" s="109"/>
      <c r="V1904" s="109"/>
      <c r="W1904" s="109"/>
      <c r="X1904" s="109"/>
      <c r="Y1904" s="109"/>
      <c r="Z1904" s="109"/>
      <c r="AA1904" s="109"/>
      <c r="AB1904" s="109"/>
      <c r="AC1904" s="109"/>
      <c r="AD1904" s="109"/>
      <c r="AE1904" s="109"/>
      <c r="AF1904" s="109"/>
      <c r="AG1904" s="109"/>
      <c r="AH1904" s="109"/>
      <c r="AI1904" s="109"/>
      <c r="AJ1904" s="109"/>
      <c r="AK1904" s="109"/>
      <c r="AL1904" s="109"/>
      <c r="AM1904" s="109"/>
      <c r="AN1904" s="109"/>
    </row>
    <row r="1905" spans="1:93" s="34" customFormat="1" ht="21.75" customHeight="1">
      <c r="A1905" s="4" t="s">
        <v>479</v>
      </c>
      <c r="B1905" s="305" t="s">
        <v>494</v>
      </c>
      <c r="C1905" s="296" t="s">
        <v>495</v>
      </c>
      <c r="D1905" s="2" t="s">
        <v>482</v>
      </c>
      <c r="E1905" s="109"/>
      <c r="F1905" s="109"/>
      <c r="G1905" s="832" t="s">
        <v>540</v>
      </c>
      <c r="H1905" s="109">
        <v>22400</v>
      </c>
      <c r="I1905" s="166">
        <f t="shared" ref="I1905:I1910" si="171">SUM(O1905:CF1905)</f>
        <v>22400</v>
      </c>
      <c r="J1905" s="109"/>
      <c r="K1905" s="109">
        <v>2.4900000000000002</v>
      </c>
      <c r="L1905" s="217">
        <v>44897</v>
      </c>
      <c r="M1905" s="217">
        <v>44619</v>
      </c>
      <c r="N1905" s="109"/>
      <c r="O1905" s="344"/>
      <c r="P1905" s="344"/>
      <c r="Q1905" s="344"/>
      <c r="R1905" s="344"/>
      <c r="S1905" s="344"/>
      <c r="T1905" s="344"/>
      <c r="U1905" s="344"/>
      <c r="V1905" s="344"/>
      <c r="W1905" s="344"/>
      <c r="X1905" s="344"/>
      <c r="Y1905" s="344"/>
      <c r="Z1905" s="344"/>
      <c r="AA1905" s="344"/>
      <c r="AB1905" s="344"/>
      <c r="AC1905" s="344"/>
      <c r="AD1905" s="344"/>
      <c r="AE1905" s="344"/>
      <c r="AF1905" s="344"/>
      <c r="AG1905" s="344"/>
      <c r="AH1905" s="344"/>
      <c r="AI1905" s="344"/>
      <c r="AJ1905" s="344"/>
      <c r="AK1905" s="344"/>
      <c r="AL1905" s="344"/>
      <c r="AM1905" s="344"/>
      <c r="AN1905" s="344"/>
      <c r="BD1905" s="393"/>
      <c r="BK1905" s="393"/>
      <c r="BN1905" s="393"/>
      <c r="BR1905" s="393"/>
      <c r="BV1905" s="34">
        <v>6000</v>
      </c>
      <c r="BZ1905" s="34">
        <v>6000</v>
      </c>
      <c r="CC1905" s="34">
        <v>6000</v>
      </c>
      <c r="CF1905" s="34">
        <v>4400</v>
      </c>
    </row>
    <row r="1906" spans="1:93" s="34" customFormat="1" ht="21.75" customHeight="1">
      <c r="A1906" s="4" t="s">
        <v>479</v>
      </c>
      <c r="B1906" s="305" t="s">
        <v>496</v>
      </c>
      <c r="C1906" s="296" t="s">
        <v>497</v>
      </c>
      <c r="D1906" s="2" t="s">
        <v>482</v>
      </c>
      <c r="E1906" s="109"/>
      <c r="F1906" s="109"/>
      <c r="G1906" s="832" t="s">
        <v>540</v>
      </c>
      <c r="H1906" s="109">
        <v>9600</v>
      </c>
      <c r="I1906" s="166">
        <f t="shared" si="171"/>
        <v>9600</v>
      </c>
      <c r="J1906" s="109"/>
      <c r="K1906" s="109">
        <v>2.77</v>
      </c>
      <c r="L1906" s="217">
        <v>44897</v>
      </c>
      <c r="M1906" s="217">
        <v>44619</v>
      </c>
      <c r="N1906" s="109"/>
      <c r="O1906" s="344"/>
      <c r="P1906" s="344"/>
      <c r="Q1906" s="344"/>
      <c r="R1906" s="344"/>
      <c r="S1906" s="344"/>
      <c r="T1906" s="344"/>
      <c r="U1906" s="344"/>
      <c r="V1906" s="344"/>
      <c r="W1906" s="344"/>
      <c r="X1906" s="344"/>
      <c r="Y1906" s="344"/>
      <c r="Z1906" s="344"/>
      <c r="AA1906" s="344"/>
      <c r="AB1906" s="344"/>
      <c r="AC1906" s="344"/>
      <c r="AD1906" s="344"/>
      <c r="AE1906" s="344"/>
      <c r="AF1906" s="344"/>
      <c r="AG1906" s="344"/>
      <c r="AH1906" s="344"/>
      <c r="AI1906" s="344"/>
      <c r="AJ1906" s="344"/>
      <c r="AK1906" s="344"/>
      <c r="AL1906" s="344"/>
      <c r="AM1906" s="344"/>
      <c r="AN1906" s="344"/>
      <c r="BD1906" s="393"/>
      <c r="BK1906" s="393"/>
      <c r="BN1906" s="393"/>
      <c r="BR1906" s="393"/>
      <c r="BV1906" s="34">
        <v>3000</v>
      </c>
      <c r="BZ1906" s="34">
        <v>3000</v>
      </c>
      <c r="CC1906" s="34">
        <v>3000</v>
      </c>
      <c r="CF1906" s="34">
        <v>600</v>
      </c>
    </row>
    <row r="1907" spans="1:93" s="34" customFormat="1" ht="21.75" customHeight="1">
      <c r="A1907" s="4" t="s">
        <v>479</v>
      </c>
      <c r="B1907" s="342" t="s">
        <v>534</v>
      </c>
      <c r="C1907" s="343" t="s">
        <v>521</v>
      </c>
      <c r="D1907" s="2" t="s">
        <v>482</v>
      </c>
      <c r="E1907" s="109"/>
      <c r="F1907" s="109"/>
      <c r="G1907" s="832" t="s">
        <v>540</v>
      </c>
      <c r="H1907" s="109">
        <v>11700</v>
      </c>
      <c r="I1907" s="166">
        <f t="shared" si="171"/>
        <v>11700</v>
      </c>
      <c r="J1907" s="109"/>
      <c r="K1907" s="109">
        <v>7.89</v>
      </c>
      <c r="L1907" s="217">
        <v>44897</v>
      </c>
      <c r="M1907" s="217">
        <v>44619</v>
      </c>
      <c r="N1907" s="109"/>
      <c r="O1907" s="344"/>
      <c r="P1907" s="344"/>
      <c r="Q1907" s="344"/>
      <c r="R1907" s="344"/>
      <c r="S1907" s="344"/>
      <c r="T1907" s="344"/>
      <c r="U1907" s="344"/>
      <c r="V1907" s="344"/>
      <c r="W1907" s="344"/>
      <c r="X1907" s="344"/>
      <c r="Y1907" s="344"/>
      <c r="Z1907" s="344"/>
      <c r="AA1907" s="344"/>
      <c r="AB1907" s="344"/>
      <c r="AC1907" s="344"/>
      <c r="AD1907" s="344"/>
      <c r="AE1907" s="344"/>
      <c r="AF1907" s="344"/>
      <c r="AG1907" s="344"/>
      <c r="AH1907" s="344"/>
      <c r="AI1907" s="344"/>
      <c r="AJ1907" s="344"/>
      <c r="AK1907" s="344"/>
      <c r="AL1907" s="344"/>
      <c r="AM1907" s="344"/>
      <c r="AN1907" s="344"/>
      <c r="BD1907" s="393"/>
      <c r="BK1907" s="393"/>
      <c r="BN1907" s="393"/>
      <c r="BR1907" s="393"/>
      <c r="BV1907" s="34">
        <v>3400</v>
      </c>
      <c r="BZ1907" s="34">
        <v>3400</v>
      </c>
      <c r="CC1907" s="34">
        <v>3400</v>
      </c>
      <c r="CF1907" s="34">
        <v>1500</v>
      </c>
    </row>
    <row r="1908" spans="1:93" s="34" customFormat="1" ht="21.75" customHeight="1">
      <c r="A1908" s="4" t="s">
        <v>479</v>
      </c>
      <c r="B1908" s="342" t="s">
        <v>535</v>
      </c>
      <c r="C1908" s="343" t="s">
        <v>523</v>
      </c>
      <c r="D1908" s="2" t="s">
        <v>482</v>
      </c>
      <c r="E1908" s="109"/>
      <c r="F1908" s="109"/>
      <c r="G1908" s="832" t="s">
        <v>540</v>
      </c>
      <c r="H1908" s="109">
        <v>11200</v>
      </c>
      <c r="I1908" s="166">
        <f t="shared" si="171"/>
        <v>11200</v>
      </c>
      <c r="J1908" s="109"/>
      <c r="K1908" s="109">
        <v>7.89</v>
      </c>
      <c r="L1908" s="217">
        <v>44897</v>
      </c>
      <c r="M1908" s="217">
        <v>44619</v>
      </c>
      <c r="N1908" s="109"/>
      <c r="O1908" s="344"/>
      <c r="P1908" s="344"/>
      <c r="Q1908" s="344"/>
      <c r="R1908" s="344"/>
      <c r="S1908" s="344"/>
      <c r="T1908" s="344"/>
      <c r="U1908" s="344"/>
      <c r="V1908" s="344"/>
      <c r="W1908" s="344"/>
      <c r="X1908" s="344"/>
      <c r="Y1908" s="344"/>
      <c r="Z1908" s="344"/>
      <c r="AA1908" s="344"/>
      <c r="AB1908" s="344"/>
      <c r="AC1908" s="344"/>
      <c r="AD1908" s="344"/>
      <c r="AE1908" s="344"/>
      <c r="AF1908" s="344"/>
      <c r="AG1908" s="344"/>
      <c r="AH1908" s="344"/>
      <c r="AI1908" s="344"/>
      <c r="AJ1908" s="344"/>
      <c r="AK1908" s="344"/>
      <c r="AL1908" s="344"/>
      <c r="AM1908" s="344"/>
      <c r="AN1908" s="344"/>
      <c r="BD1908" s="393"/>
      <c r="BK1908" s="393"/>
      <c r="BN1908" s="393"/>
      <c r="BR1908" s="393"/>
      <c r="BV1908" s="34">
        <v>3400</v>
      </c>
      <c r="BZ1908" s="34">
        <v>3400</v>
      </c>
      <c r="CC1908" s="34">
        <v>3400</v>
      </c>
      <c r="CF1908" s="34">
        <v>1000</v>
      </c>
    </row>
    <row r="1909" spans="1:93" s="34" customFormat="1" ht="21.75" customHeight="1">
      <c r="A1909" s="4" t="s">
        <v>479</v>
      </c>
      <c r="B1909" s="342" t="s">
        <v>536</v>
      </c>
      <c r="C1909" s="343" t="s">
        <v>525</v>
      </c>
      <c r="D1909" s="2" t="s">
        <v>482</v>
      </c>
      <c r="E1909" s="109"/>
      <c r="F1909" s="109"/>
      <c r="G1909" s="832" t="s">
        <v>540</v>
      </c>
      <c r="H1909" s="109">
        <v>4800</v>
      </c>
      <c r="I1909" s="166">
        <f t="shared" si="171"/>
        <v>4800</v>
      </c>
      <c r="J1909" s="109"/>
      <c r="K1909" s="109">
        <v>7.9</v>
      </c>
      <c r="L1909" s="217">
        <v>44897</v>
      </c>
      <c r="M1909" s="217">
        <v>44619</v>
      </c>
      <c r="N1909" s="109"/>
      <c r="O1909" s="344"/>
      <c r="P1909" s="344"/>
      <c r="Q1909" s="344"/>
      <c r="R1909" s="344"/>
      <c r="S1909" s="344"/>
      <c r="T1909" s="344"/>
      <c r="U1909" s="344"/>
      <c r="V1909" s="344"/>
      <c r="W1909" s="344"/>
      <c r="X1909" s="344"/>
      <c r="Y1909" s="344"/>
      <c r="Z1909" s="344"/>
      <c r="AA1909" s="344"/>
      <c r="AB1909" s="344"/>
      <c r="AC1909" s="344"/>
      <c r="AD1909" s="344"/>
      <c r="AE1909" s="344"/>
      <c r="AF1909" s="344"/>
      <c r="AG1909" s="344"/>
      <c r="AH1909" s="344"/>
      <c r="AI1909" s="344"/>
      <c r="AJ1909" s="344"/>
      <c r="AK1909" s="344"/>
      <c r="AL1909" s="344"/>
      <c r="AM1909" s="344"/>
      <c r="AN1909" s="344"/>
      <c r="BD1909" s="393"/>
      <c r="BK1909" s="393"/>
      <c r="BN1909" s="393"/>
      <c r="BR1909" s="393"/>
      <c r="BV1909" s="34">
        <v>1600</v>
      </c>
      <c r="BZ1909" s="34">
        <v>1600</v>
      </c>
      <c r="CC1909" s="34">
        <v>1600</v>
      </c>
      <c r="CF1909" s="34">
        <v>0</v>
      </c>
    </row>
    <row r="1910" spans="1:93" s="34" customFormat="1" ht="21.75" customHeight="1">
      <c r="A1910" s="4" t="s">
        <v>479</v>
      </c>
      <c r="B1910" s="342" t="s">
        <v>537</v>
      </c>
      <c r="C1910" s="343" t="s">
        <v>527</v>
      </c>
      <c r="D1910" s="2" t="s">
        <v>482</v>
      </c>
      <c r="E1910" s="109"/>
      <c r="F1910" s="109"/>
      <c r="G1910" s="832" t="s">
        <v>540</v>
      </c>
      <c r="H1910" s="109">
        <v>4800</v>
      </c>
      <c r="I1910" s="166">
        <f t="shared" si="171"/>
        <v>4800</v>
      </c>
      <c r="J1910" s="109"/>
      <c r="K1910" s="109">
        <v>7.9</v>
      </c>
      <c r="L1910" s="217">
        <v>44897</v>
      </c>
      <c r="M1910" s="217">
        <v>44619</v>
      </c>
      <c r="N1910" s="109"/>
      <c r="O1910" s="344"/>
      <c r="P1910" s="344"/>
      <c r="Q1910" s="344"/>
      <c r="R1910" s="344"/>
      <c r="S1910" s="344"/>
      <c r="T1910" s="344"/>
      <c r="U1910" s="344"/>
      <c r="V1910" s="344"/>
      <c r="W1910" s="344"/>
      <c r="X1910" s="344"/>
      <c r="Y1910" s="344"/>
      <c r="Z1910" s="344"/>
      <c r="AA1910" s="344"/>
      <c r="AB1910" s="344"/>
      <c r="AC1910" s="344"/>
      <c r="AD1910" s="344"/>
      <c r="AE1910" s="344"/>
      <c r="AF1910" s="344"/>
      <c r="AG1910" s="344"/>
      <c r="AH1910" s="344"/>
      <c r="AI1910" s="344"/>
      <c r="AJ1910" s="344"/>
      <c r="AK1910" s="344"/>
      <c r="AL1910" s="344"/>
      <c r="AM1910" s="344"/>
      <c r="AN1910" s="344"/>
      <c r="BD1910" s="393"/>
      <c r="BK1910" s="393"/>
      <c r="BN1910" s="393"/>
      <c r="BR1910" s="393"/>
      <c r="BV1910" s="34">
        <v>1600</v>
      </c>
      <c r="BZ1910" s="34">
        <v>1600</v>
      </c>
      <c r="CC1910" s="34">
        <v>1600</v>
      </c>
      <c r="CF1910" s="34">
        <v>0</v>
      </c>
    </row>
    <row r="1911" spans="1:93" s="34" customFormat="1" ht="21.75" customHeight="1">
      <c r="A1911" s="156" t="s">
        <v>479</v>
      </c>
      <c r="B1911" s="156"/>
      <c r="C1911" s="156"/>
      <c r="D1911" s="109"/>
      <c r="E1911" s="109"/>
      <c r="F1911" s="109"/>
      <c r="G1911" s="478"/>
      <c r="H1911" s="109">
        <f>SUM(H1905:H1910)</f>
        <v>64500</v>
      </c>
      <c r="I1911" s="109">
        <f>SUM(I1905:I1910)</f>
        <v>64500</v>
      </c>
      <c r="J1911" s="109"/>
      <c r="K1911" s="109">
        <v>7.89</v>
      </c>
      <c r="L1911" s="109"/>
      <c r="M1911" s="109"/>
      <c r="N1911" s="109"/>
      <c r="O1911" s="109"/>
      <c r="P1911" s="109"/>
      <c r="Q1911" s="109"/>
      <c r="R1911" s="109"/>
      <c r="S1911" s="109"/>
      <c r="T1911" s="109"/>
      <c r="U1911" s="109"/>
      <c r="V1911" s="109"/>
      <c r="W1911" s="109"/>
      <c r="X1911" s="109"/>
      <c r="Y1911" s="109"/>
      <c r="Z1911" s="109"/>
      <c r="AA1911" s="109"/>
      <c r="AB1911" s="109"/>
      <c r="AC1911" s="109"/>
      <c r="AD1911" s="109"/>
      <c r="AE1911" s="109"/>
      <c r="AF1911" s="109"/>
      <c r="AG1911" s="109"/>
      <c r="AH1911" s="109"/>
      <c r="AI1911" s="109"/>
      <c r="AJ1911" s="109"/>
      <c r="AK1911" s="109"/>
      <c r="AL1911" s="109"/>
      <c r="AM1911" s="109"/>
      <c r="AN1911" s="109"/>
    </row>
    <row r="1912" spans="1:93" s="34" customFormat="1" ht="21.75" customHeight="1">
      <c r="A1912" s="4" t="s">
        <v>479</v>
      </c>
      <c r="B1912" s="305" t="s">
        <v>494</v>
      </c>
      <c r="C1912" s="296" t="s">
        <v>495</v>
      </c>
      <c r="D1912" s="2" t="s">
        <v>482</v>
      </c>
      <c r="E1912" s="109"/>
      <c r="F1912" s="109"/>
      <c r="G1912" s="832" t="s">
        <v>541</v>
      </c>
      <c r="H1912" s="109">
        <v>24000</v>
      </c>
      <c r="I1912" s="166">
        <f t="shared" ref="I1912:I1919" si="172">SUM(O1912:CT1912)</f>
        <v>24000</v>
      </c>
      <c r="J1912" s="109"/>
      <c r="K1912" s="109"/>
      <c r="L1912" s="109"/>
      <c r="M1912" s="109"/>
      <c r="N1912" s="109"/>
      <c r="O1912" s="344"/>
      <c r="P1912" s="344"/>
      <c r="Q1912" s="344"/>
      <c r="R1912" s="344"/>
      <c r="S1912" s="344"/>
      <c r="T1912" s="344"/>
      <c r="U1912" s="344"/>
      <c r="V1912" s="344"/>
      <c r="W1912" s="344"/>
      <c r="X1912" s="344"/>
      <c r="Y1912" s="344"/>
      <c r="Z1912" s="344"/>
      <c r="AA1912" s="344"/>
      <c r="AB1912" s="344"/>
      <c r="AC1912" s="344"/>
      <c r="AD1912" s="344"/>
      <c r="AE1912" s="344"/>
      <c r="AF1912" s="344"/>
      <c r="AG1912" s="344"/>
      <c r="AH1912" s="344"/>
      <c r="AI1912" s="344"/>
      <c r="AJ1912" s="344"/>
      <c r="AK1912" s="344"/>
      <c r="AL1912" s="344"/>
      <c r="AM1912" s="344"/>
      <c r="AN1912" s="344"/>
      <c r="CG1912" s="34">
        <v>4800</v>
      </c>
      <c r="CK1912" s="393">
        <v>8000</v>
      </c>
      <c r="CM1912" s="393">
        <v>8000</v>
      </c>
      <c r="CO1912" s="393">
        <v>3200</v>
      </c>
    </row>
    <row r="1913" spans="1:93" s="34" customFormat="1" ht="21.75" customHeight="1">
      <c r="A1913" s="4" t="s">
        <v>479</v>
      </c>
      <c r="B1913" s="305" t="s">
        <v>496</v>
      </c>
      <c r="C1913" s="305" t="s">
        <v>497</v>
      </c>
      <c r="D1913" s="2" t="s">
        <v>482</v>
      </c>
      <c r="E1913" s="109"/>
      <c r="F1913" s="109"/>
      <c r="G1913" s="832" t="s">
        <v>541</v>
      </c>
      <c r="H1913" s="109">
        <v>12000</v>
      </c>
      <c r="I1913" s="166">
        <f t="shared" si="172"/>
        <v>12000</v>
      </c>
      <c r="J1913" s="109"/>
      <c r="K1913" s="109"/>
      <c r="L1913" s="109"/>
      <c r="M1913" s="109"/>
      <c r="N1913" s="109"/>
      <c r="O1913" s="344"/>
      <c r="P1913" s="344"/>
      <c r="Q1913" s="344"/>
      <c r="R1913" s="344"/>
      <c r="S1913" s="344"/>
      <c r="T1913" s="344"/>
      <c r="U1913" s="344"/>
      <c r="V1913" s="344"/>
      <c r="W1913" s="344"/>
      <c r="X1913" s="344"/>
      <c r="Y1913" s="344"/>
      <c r="Z1913" s="344"/>
      <c r="AA1913" s="344"/>
      <c r="AB1913" s="344"/>
      <c r="AC1913" s="344"/>
      <c r="AD1913" s="344"/>
      <c r="AE1913" s="344"/>
      <c r="AF1913" s="344"/>
      <c r="AG1913" s="344"/>
      <c r="AH1913" s="344"/>
      <c r="AI1913" s="344"/>
      <c r="AJ1913" s="344"/>
      <c r="AK1913" s="344"/>
      <c r="AL1913" s="344"/>
      <c r="AM1913" s="344"/>
      <c r="AN1913" s="344"/>
      <c r="CG1913" s="34">
        <v>3000</v>
      </c>
      <c r="CK1913" s="393">
        <v>4000</v>
      </c>
      <c r="CM1913" s="393">
        <v>4000</v>
      </c>
      <c r="CO1913" s="393">
        <v>1000</v>
      </c>
    </row>
    <row r="1914" spans="1:93" s="34" customFormat="1" ht="21.75" customHeight="1">
      <c r="A1914" s="4" t="s">
        <v>479</v>
      </c>
      <c r="B1914" s="425" t="s">
        <v>534</v>
      </c>
      <c r="C1914" s="256" t="s">
        <v>542</v>
      </c>
      <c r="D1914" s="2" t="s">
        <v>482</v>
      </c>
      <c r="E1914" s="109"/>
      <c r="F1914" s="109"/>
      <c r="G1914" s="832" t="s">
        <v>541</v>
      </c>
      <c r="H1914" s="109">
        <v>12000</v>
      </c>
      <c r="I1914" s="166">
        <f t="shared" si="172"/>
        <v>12000</v>
      </c>
      <c r="J1914" s="109"/>
      <c r="K1914" s="109"/>
      <c r="L1914" s="109"/>
      <c r="M1914" s="109"/>
      <c r="N1914" s="109"/>
      <c r="O1914" s="344"/>
      <c r="P1914" s="344"/>
      <c r="Q1914" s="344"/>
      <c r="R1914" s="344"/>
      <c r="S1914" s="344"/>
      <c r="T1914" s="344"/>
      <c r="U1914" s="344"/>
      <c r="V1914" s="344"/>
      <c r="W1914" s="344"/>
      <c r="X1914" s="344"/>
      <c r="Y1914" s="344"/>
      <c r="Z1914" s="344"/>
      <c r="AA1914" s="344"/>
      <c r="AB1914" s="344"/>
      <c r="AC1914" s="344"/>
      <c r="AD1914" s="344"/>
      <c r="AE1914" s="344"/>
      <c r="AF1914" s="344"/>
      <c r="AG1914" s="344"/>
      <c r="AH1914" s="344"/>
      <c r="AI1914" s="344"/>
      <c r="AJ1914" s="344"/>
      <c r="AK1914" s="344"/>
      <c r="AL1914" s="344"/>
      <c r="AM1914" s="344"/>
      <c r="AN1914" s="344"/>
      <c r="CG1914" s="34">
        <v>3000</v>
      </c>
      <c r="CK1914" s="393">
        <v>3500</v>
      </c>
      <c r="CM1914" s="393">
        <v>3500</v>
      </c>
      <c r="CO1914" s="393">
        <v>2000</v>
      </c>
    </row>
    <row r="1915" spans="1:93" s="34" customFormat="1" ht="21.75" customHeight="1">
      <c r="A1915" s="4" t="s">
        <v>479</v>
      </c>
      <c r="B1915" s="425" t="s">
        <v>535</v>
      </c>
      <c r="C1915" s="256" t="s">
        <v>523</v>
      </c>
      <c r="D1915" s="2" t="s">
        <v>482</v>
      </c>
      <c r="E1915" s="109"/>
      <c r="F1915" s="109"/>
      <c r="G1915" s="832" t="s">
        <v>541</v>
      </c>
      <c r="H1915" s="109">
        <v>12000</v>
      </c>
      <c r="I1915" s="166">
        <f t="shared" si="172"/>
        <v>12000</v>
      </c>
      <c r="J1915" s="109"/>
      <c r="K1915" s="109"/>
      <c r="L1915" s="109"/>
      <c r="M1915" s="109"/>
      <c r="N1915" s="109"/>
      <c r="O1915" s="344"/>
      <c r="P1915" s="344"/>
      <c r="Q1915" s="344"/>
      <c r="R1915" s="344"/>
      <c r="S1915" s="344"/>
      <c r="T1915" s="344"/>
      <c r="U1915" s="344"/>
      <c r="V1915" s="344"/>
      <c r="W1915" s="344"/>
      <c r="X1915" s="344"/>
      <c r="Y1915" s="344"/>
      <c r="Z1915" s="344"/>
      <c r="AA1915" s="344"/>
      <c r="AB1915" s="344"/>
      <c r="AC1915" s="344"/>
      <c r="AD1915" s="344"/>
      <c r="AE1915" s="344"/>
      <c r="AF1915" s="344"/>
      <c r="AG1915" s="344"/>
      <c r="AH1915" s="344"/>
      <c r="AI1915" s="344"/>
      <c r="AJ1915" s="344"/>
      <c r="AK1915" s="344"/>
      <c r="AL1915" s="344"/>
      <c r="AM1915" s="344"/>
      <c r="AN1915" s="344"/>
      <c r="CG1915" s="34">
        <v>3000</v>
      </c>
      <c r="CK1915" s="393">
        <v>3500</v>
      </c>
      <c r="CM1915" s="393">
        <v>3500</v>
      </c>
      <c r="CO1915" s="393">
        <v>2000</v>
      </c>
    </row>
    <row r="1916" spans="1:93" s="34" customFormat="1" ht="21.75" customHeight="1">
      <c r="A1916" s="4" t="s">
        <v>479</v>
      </c>
      <c r="B1916" s="425" t="s">
        <v>536</v>
      </c>
      <c r="C1916" s="256" t="s">
        <v>525</v>
      </c>
      <c r="D1916" s="2" t="s">
        <v>482</v>
      </c>
      <c r="E1916" s="109"/>
      <c r="F1916" s="109"/>
      <c r="G1916" s="832" t="s">
        <v>541</v>
      </c>
      <c r="H1916" s="109">
        <v>6000</v>
      </c>
      <c r="I1916" s="166">
        <f t="shared" si="172"/>
        <v>6000</v>
      </c>
      <c r="J1916" s="109"/>
      <c r="K1916" s="109"/>
      <c r="L1916" s="109"/>
      <c r="M1916" s="109"/>
      <c r="N1916" s="109"/>
      <c r="O1916" s="344"/>
      <c r="P1916" s="344"/>
      <c r="Q1916" s="344"/>
      <c r="R1916" s="344"/>
      <c r="S1916" s="344"/>
      <c r="T1916" s="344"/>
      <c r="U1916" s="344"/>
      <c r="V1916" s="344"/>
      <c r="W1916" s="344"/>
      <c r="X1916" s="344"/>
      <c r="Y1916" s="344"/>
      <c r="Z1916" s="344"/>
      <c r="AA1916" s="344"/>
      <c r="AB1916" s="344"/>
      <c r="AC1916" s="344"/>
      <c r="AD1916" s="344"/>
      <c r="AE1916" s="344"/>
      <c r="AF1916" s="344"/>
      <c r="AG1916" s="344"/>
      <c r="AH1916" s="344"/>
      <c r="AI1916" s="344"/>
      <c r="AJ1916" s="344"/>
      <c r="AK1916" s="344"/>
      <c r="AL1916" s="344"/>
      <c r="AM1916" s="344"/>
      <c r="AN1916" s="344"/>
      <c r="CG1916" s="34">
        <v>1500</v>
      </c>
      <c r="CK1916" s="393">
        <v>2000</v>
      </c>
      <c r="CM1916" s="393">
        <v>2000</v>
      </c>
      <c r="CO1916" s="393">
        <v>500</v>
      </c>
    </row>
    <row r="1917" spans="1:93" s="34" customFormat="1" ht="21.75" customHeight="1">
      <c r="A1917" s="4" t="s">
        <v>479</v>
      </c>
      <c r="B1917" s="425" t="s">
        <v>537</v>
      </c>
      <c r="C1917" s="256" t="s">
        <v>527</v>
      </c>
      <c r="D1917" s="2" t="s">
        <v>482</v>
      </c>
      <c r="E1917" s="109"/>
      <c r="F1917" s="109"/>
      <c r="G1917" s="832" t="s">
        <v>541</v>
      </c>
      <c r="H1917" s="109">
        <v>6000</v>
      </c>
      <c r="I1917" s="166">
        <f t="shared" si="172"/>
        <v>6000</v>
      </c>
      <c r="J1917" s="109"/>
      <c r="K1917" s="109"/>
      <c r="L1917" s="109"/>
      <c r="M1917" s="109"/>
      <c r="N1917" s="109"/>
      <c r="O1917" s="344"/>
      <c r="P1917" s="344"/>
      <c r="Q1917" s="344"/>
      <c r="R1917" s="344"/>
      <c r="S1917" s="344"/>
      <c r="T1917" s="344"/>
      <c r="U1917" s="344"/>
      <c r="V1917" s="344"/>
      <c r="W1917" s="344"/>
      <c r="X1917" s="344"/>
      <c r="Y1917" s="344"/>
      <c r="Z1917" s="344"/>
      <c r="AA1917" s="344"/>
      <c r="AB1917" s="344"/>
      <c r="AC1917" s="344"/>
      <c r="AD1917" s="344"/>
      <c r="AE1917" s="344"/>
      <c r="AF1917" s="344"/>
      <c r="AG1917" s="344"/>
      <c r="AH1917" s="344"/>
      <c r="AI1917" s="344"/>
      <c r="AJ1917" s="344"/>
      <c r="AK1917" s="344"/>
      <c r="AL1917" s="344"/>
      <c r="AM1917" s="344"/>
      <c r="AN1917" s="344"/>
      <c r="CG1917" s="34">
        <v>1500</v>
      </c>
      <c r="CK1917" s="393">
        <v>2000</v>
      </c>
      <c r="CM1917" s="393">
        <v>2000</v>
      </c>
      <c r="CO1917" s="393">
        <v>500</v>
      </c>
    </row>
    <row r="1918" spans="1:93" s="34" customFormat="1" ht="21.75" customHeight="1">
      <c r="A1918" s="4" t="s">
        <v>479</v>
      </c>
      <c r="B1918" s="425" t="s">
        <v>543</v>
      </c>
      <c r="C1918" s="256" t="s">
        <v>529</v>
      </c>
      <c r="D1918" s="2" t="s">
        <v>482</v>
      </c>
      <c r="E1918" s="109"/>
      <c r="F1918" s="109"/>
      <c r="G1918" s="832" t="s">
        <v>541</v>
      </c>
      <c r="H1918" s="109"/>
      <c r="I1918" s="166">
        <f t="shared" si="172"/>
        <v>0</v>
      </c>
      <c r="J1918" s="109"/>
      <c r="K1918" s="109"/>
      <c r="L1918" s="109"/>
      <c r="M1918" s="109"/>
      <c r="N1918" s="109"/>
      <c r="O1918" s="344"/>
      <c r="P1918" s="344"/>
      <c r="Q1918" s="344"/>
      <c r="R1918" s="344"/>
      <c r="S1918" s="344"/>
      <c r="T1918" s="344"/>
      <c r="U1918" s="344"/>
      <c r="V1918" s="344"/>
      <c r="W1918" s="344"/>
      <c r="X1918" s="344"/>
      <c r="Y1918" s="344"/>
      <c r="Z1918" s="344"/>
      <c r="AA1918" s="344"/>
      <c r="AB1918" s="344"/>
      <c r="AC1918" s="344"/>
      <c r="AD1918" s="344"/>
      <c r="AE1918" s="344"/>
      <c r="AF1918" s="344"/>
      <c r="AG1918" s="344"/>
      <c r="AH1918" s="344"/>
      <c r="AI1918" s="344"/>
      <c r="AJ1918" s="344"/>
      <c r="AK1918" s="344"/>
      <c r="AL1918" s="344"/>
      <c r="AM1918" s="344"/>
      <c r="AN1918" s="344"/>
      <c r="CG1918" s="34">
        <v>0</v>
      </c>
      <c r="CK1918" s="393">
        <v>0</v>
      </c>
      <c r="CM1918" s="393">
        <v>0</v>
      </c>
      <c r="CO1918" s="393">
        <v>0</v>
      </c>
    </row>
    <row r="1919" spans="1:93" s="34" customFormat="1" ht="21.75" customHeight="1">
      <c r="A1919" s="4" t="s">
        <v>479</v>
      </c>
      <c r="B1919" s="425" t="s">
        <v>544</v>
      </c>
      <c r="C1919" s="256" t="s">
        <v>531</v>
      </c>
      <c r="D1919" s="2" t="s">
        <v>482</v>
      </c>
      <c r="E1919" s="109"/>
      <c r="F1919" s="109"/>
      <c r="G1919" s="832" t="s">
        <v>541</v>
      </c>
      <c r="H1919" s="109"/>
      <c r="I1919" s="166">
        <f t="shared" si="172"/>
        <v>0</v>
      </c>
      <c r="J1919" s="109"/>
      <c r="K1919" s="109"/>
      <c r="L1919" s="109"/>
      <c r="M1919" s="109"/>
      <c r="N1919" s="109"/>
      <c r="O1919" s="344"/>
      <c r="P1919" s="344"/>
      <c r="Q1919" s="344"/>
      <c r="R1919" s="344"/>
      <c r="S1919" s="344"/>
      <c r="T1919" s="344"/>
      <c r="U1919" s="344"/>
      <c r="V1919" s="344"/>
      <c r="W1919" s="344"/>
      <c r="X1919" s="344"/>
      <c r="Y1919" s="344"/>
      <c r="Z1919" s="344"/>
      <c r="AA1919" s="344"/>
      <c r="AB1919" s="344"/>
      <c r="AC1919" s="344"/>
      <c r="AD1919" s="344"/>
      <c r="AE1919" s="344"/>
      <c r="AF1919" s="344"/>
      <c r="AG1919" s="344"/>
      <c r="AH1919" s="344"/>
      <c r="AI1919" s="344"/>
      <c r="AJ1919" s="344"/>
      <c r="AK1919" s="344"/>
      <c r="AL1919" s="344"/>
      <c r="AM1919" s="344"/>
      <c r="AN1919" s="344"/>
      <c r="CG1919" s="34">
        <v>0</v>
      </c>
      <c r="CK1919" s="393"/>
      <c r="CM1919" s="393">
        <v>0</v>
      </c>
      <c r="CO1919" s="393">
        <v>0</v>
      </c>
    </row>
    <row r="1920" spans="1:93" s="34" customFormat="1" ht="21.75" customHeight="1">
      <c r="A1920" s="156" t="s">
        <v>479</v>
      </c>
      <c r="B1920" s="156"/>
      <c r="C1920" s="156"/>
      <c r="D1920" s="109"/>
      <c r="E1920" s="109"/>
      <c r="F1920" s="109"/>
      <c r="G1920" s="478"/>
      <c r="H1920" s="109">
        <f>SUM(H1912:H1919)</f>
        <v>72000</v>
      </c>
      <c r="I1920" s="109">
        <f>SUM(I1912:I1919)</f>
        <v>72000</v>
      </c>
      <c r="J1920" s="109"/>
      <c r="K1920" s="109"/>
      <c r="L1920" s="109"/>
      <c r="M1920" s="109"/>
      <c r="N1920" s="109"/>
      <c r="O1920" s="109"/>
      <c r="P1920" s="109"/>
      <c r="Q1920" s="109"/>
      <c r="R1920" s="109"/>
      <c r="S1920" s="109"/>
      <c r="T1920" s="109"/>
      <c r="U1920" s="109"/>
      <c r="V1920" s="109"/>
      <c r="W1920" s="109"/>
      <c r="X1920" s="109"/>
      <c r="Y1920" s="109"/>
      <c r="Z1920" s="109"/>
      <c r="AA1920" s="109"/>
      <c r="AB1920" s="109"/>
      <c r="AC1920" s="109"/>
      <c r="AD1920" s="109"/>
      <c r="AE1920" s="109"/>
      <c r="AF1920" s="109"/>
      <c r="AG1920" s="109"/>
      <c r="AH1920" s="109"/>
      <c r="AI1920" s="109"/>
      <c r="AJ1920" s="109"/>
      <c r="AK1920" s="109"/>
      <c r="AL1920" s="109"/>
      <c r="AM1920" s="109"/>
      <c r="AN1920" s="109"/>
      <c r="AO1920" s="109"/>
      <c r="AP1920" s="109"/>
      <c r="AQ1920" s="109"/>
      <c r="AR1920" s="109"/>
      <c r="AS1920" s="109"/>
      <c r="AT1920" s="109"/>
      <c r="AU1920" s="109"/>
      <c r="AV1920" s="109"/>
      <c r="AW1920" s="109"/>
      <c r="AX1920" s="109"/>
      <c r="AY1920" s="109"/>
      <c r="AZ1920" s="109"/>
      <c r="BA1920" s="109"/>
      <c r="BB1920" s="109"/>
      <c r="BC1920" s="109"/>
      <c r="BD1920" s="109"/>
      <c r="BE1920" s="109"/>
      <c r="BF1920" s="109"/>
      <c r="BG1920" s="109"/>
      <c r="BH1920" s="109"/>
      <c r="BI1920" s="109"/>
      <c r="BJ1920" s="109"/>
      <c r="BK1920" s="109"/>
      <c r="BL1920" s="109"/>
      <c r="BM1920" s="109"/>
      <c r="BN1920" s="109"/>
      <c r="BO1920" s="109"/>
      <c r="BP1920" s="109"/>
      <c r="BQ1920" s="109"/>
      <c r="BR1920" s="109"/>
      <c r="BS1920" s="109"/>
      <c r="BT1920" s="109"/>
      <c r="BU1920" s="109"/>
      <c r="BV1920" s="109"/>
      <c r="BW1920" s="109"/>
      <c r="BX1920" s="109"/>
      <c r="BY1920" s="109"/>
      <c r="BZ1920" s="109"/>
      <c r="CA1920" s="109"/>
      <c r="CB1920" s="109"/>
      <c r="CC1920" s="109"/>
      <c r="CD1920" s="109"/>
      <c r="CE1920" s="109"/>
      <c r="CF1920" s="109"/>
      <c r="CG1920" s="109"/>
      <c r="CH1920" s="109"/>
      <c r="CI1920" s="109"/>
      <c r="CJ1920" s="109"/>
    </row>
    <row r="1921" spans="1:112" s="34" customFormat="1" ht="21.75" customHeight="1">
      <c r="A1921" s="4" t="s">
        <v>479</v>
      </c>
      <c r="B1921" s="305" t="s">
        <v>494</v>
      </c>
      <c r="C1921" s="296" t="s">
        <v>495</v>
      </c>
      <c r="D1921" s="2" t="s">
        <v>482</v>
      </c>
      <c r="E1921" s="109"/>
      <c r="F1921" s="109"/>
      <c r="G1921" s="832" t="s">
        <v>545</v>
      </c>
      <c r="H1921" s="109">
        <v>18000</v>
      </c>
      <c r="I1921" s="166">
        <f t="shared" ref="I1921:I1928" si="173">SUM(O1921:CX1921)</f>
        <v>18000</v>
      </c>
      <c r="J1921" s="109"/>
      <c r="K1921" s="109"/>
      <c r="L1921" s="109"/>
      <c r="M1921" s="109"/>
      <c r="N1921" s="109"/>
      <c r="O1921" s="344"/>
      <c r="P1921" s="344"/>
      <c r="Q1921" s="344"/>
      <c r="R1921" s="344"/>
      <c r="S1921" s="344"/>
      <c r="T1921" s="344"/>
      <c r="U1921" s="344"/>
      <c r="V1921" s="344"/>
      <c r="W1921" s="344"/>
      <c r="X1921" s="344"/>
      <c r="Y1921" s="344"/>
      <c r="Z1921" s="344"/>
      <c r="AA1921" s="344"/>
      <c r="AB1921" s="344"/>
      <c r="AC1921" s="344"/>
      <c r="AD1921" s="344"/>
      <c r="AE1921" s="344"/>
      <c r="AF1921" s="344"/>
      <c r="AG1921" s="344"/>
      <c r="AH1921" s="344"/>
      <c r="AI1921" s="344"/>
      <c r="AJ1921" s="344"/>
      <c r="AK1921" s="344"/>
      <c r="AL1921" s="344"/>
      <c r="AM1921" s="344"/>
      <c r="AN1921" s="344"/>
      <c r="CO1921" s="34">
        <v>2000</v>
      </c>
      <c r="CR1921" s="34">
        <v>8000</v>
      </c>
      <c r="CT1921" s="34">
        <v>8000</v>
      </c>
      <c r="CW1921" s="34">
        <v>0</v>
      </c>
    </row>
    <row r="1922" spans="1:112" s="34" customFormat="1" ht="21.75" customHeight="1">
      <c r="A1922" s="4" t="s">
        <v>479</v>
      </c>
      <c r="B1922" s="305" t="s">
        <v>496</v>
      </c>
      <c r="C1922" s="305" t="s">
        <v>497</v>
      </c>
      <c r="D1922" s="2" t="s">
        <v>482</v>
      </c>
      <c r="E1922" s="109"/>
      <c r="F1922" s="109"/>
      <c r="G1922" s="832" t="s">
        <v>545</v>
      </c>
      <c r="H1922" s="109">
        <v>9000</v>
      </c>
      <c r="I1922" s="166">
        <f t="shared" si="173"/>
        <v>9000</v>
      </c>
      <c r="J1922" s="109"/>
      <c r="K1922" s="109"/>
      <c r="L1922" s="109"/>
      <c r="M1922" s="109"/>
      <c r="N1922" s="109"/>
      <c r="O1922" s="344"/>
      <c r="P1922" s="344"/>
      <c r="Q1922" s="344"/>
      <c r="R1922" s="344"/>
      <c r="S1922" s="344"/>
      <c r="T1922" s="344"/>
      <c r="U1922" s="344"/>
      <c r="V1922" s="344"/>
      <c r="W1922" s="344"/>
      <c r="X1922" s="344"/>
      <c r="Y1922" s="344"/>
      <c r="Z1922" s="344"/>
      <c r="AA1922" s="344"/>
      <c r="AB1922" s="344"/>
      <c r="AC1922" s="344"/>
      <c r="AD1922" s="344"/>
      <c r="AE1922" s="344"/>
      <c r="AF1922" s="344"/>
      <c r="AG1922" s="344"/>
      <c r="AH1922" s="344"/>
      <c r="AI1922" s="344"/>
      <c r="AJ1922" s="344"/>
      <c r="AK1922" s="344"/>
      <c r="AL1922" s="344"/>
      <c r="AM1922" s="344"/>
      <c r="AN1922" s="344"/>
      <c r="CO1922" s="34">
        <v>2000</v>
      </c>
      <c r="CR1922" s="34">
        <v>3500</v>
      </c>
      <c r="CT1922" s="34">
        <v>3500</v>
      </c>
      <c r="CW1922" s="34">
        <v>0</v>
      </c>
    </row>
    <row r="1923" spans="1:112" s="34" customFormat="1" ht="21.75" customHeight="1">
      <c r="A1923" s="4" t="s">
        <v>479</v>
      </c>
      <c r="B1923" s="425" t="s">
        <v>534</v>
      </c>
      <c r="C1923" s="256" t="s">
        <v>542</v>
      </c>
      <c r="D1923" s="2" t="s">
        <v>482</v>
      </c>
      <c r="E1923" s="109"/>
      <c r="F1923" s="109"/>
      <c r="G1923" s="832" t="s">
        <v>545</v>
      </c>
      <c r="H1923" s="109">
        <v>9000</v>
      </c>
      <c r="I1923" s="166">
        <f t="shared" si="173"/>
        <v>9000</v>
      </c>
      <c r="J1923" s="109"/>
      <c r="K1923" s="109"/>
      <c r="L1923" s="109"/>
      <c r="M1923" s="109"/>
      <c r="N1923" s="109"/>
      <c r="O1923" s="344"/>
      <c r="P1923" s="344"/>
      <c r="Q1923" s="344"/>
      <c r="R1923" s="344"/>
      <c r="S1923" s="344"/>
      <c r="T1923" s="344"/>
      <c r="U1923" s="344"/>
      <c r="V1923" s="344"/>
      <c r="W1923" s="344"/>
      <c r="X1923" s="344"/>
      <c r="Y1923" s="344"/>
      <c r="Z1923" s="344"/>
      <c r="AA1923" s="344"/>
      <c r="AB1923" s="344"/>
      <c r="AC1923" s="344"/>
      <c r="AD1923" s="344"/>
      <c r="AE1923" s="344"/>
      <c r="AF1923" s="344"/>
      <c r="AG1923" s="344"/>
      <c r="AH1923" s="344"/>
      <c r="AI1923" s="344"/>
      <c r="AJ1923" s="344"/>
      <c r="AK1923" s="344"/>
      <c r="AL1923" s="344"/>
      <c r="AM1923" s="344"/>
      <c r="AN1923" s="344"/>
      <c r="CO1923" s="34">
        <v>2000</v>
      </c>
      <c r="CR1923" s="34">
        <v>1000</v>
      </c>
      <c r="CW1923" s="34">
        <v>6000</v>
      </c>
    </row>
    <row r="1924" spans="1:112" s="34" customFormat="1" ht="21.75" customHeight="1">
      <c r="A1924" s="4" t="s">
        <v>479</v>
      </c>
      <c r="B1924" s="425" t="s">
        <v>535</v>
      </c>
      <c r="C1924" s="256" t="s">
        <v>523</v>
      </c>
      <c r="D1924" s="2" t="s">
        <v>482</v>
      </c>
      <c r="E1924" s="109"/>
      <c r="F1924" s="109"/>
      <c r="G1924" s="832" t="s">
        <v>545</v>
      </c>
      <c r="H1924" s="109">
        <v>9000</v>
      </c>
      <c r="I1924" s="166">
        <f t="shared" si="173"/>
        <v>9000</v>
      </c>
      <c r="J1924" s="109"/>
      <c r="K1924" s="109"/>
      <c r="L1924" s="109"/>
      <c r="M1924" s="109"/>
      <c r="N1924" s="109"/>
      <c r="O1924" s="344"/>
      <c r="P1924" s="344"/>
      <c r="Q1924" s="344"/>
      <c r="R1924" s="344"/>
      <c r="S1924" s="344"/>
      <c r="T1924" s="344"/>
      <c r="U1924" s="344"/>
      <c r="V1924" s="344"/>
      <c r="W1924" s="344"/>
      <c r="X1924" s="344"/>
      <c r="Y1924" s="344"/>
      <c r="Z1924" s="344"/>
      <c r="AA1924" s="344"/>
      <c r="AB1924" s="344"/>
      <c r="AC1924" s="344"/>
      <c r="AD1924" s="344"/>
      <c r="AE1924" s="344"/>
      <c r="AF1924" s="344"/>
      <c r="AG1924" s="344"/>
      <c r="AH1924" s="344"/>
      <c r="AI1924" s="344"/>
      <c r="AJ1924" s="344"/>
      <c r="AK1924" s="344"/>
      <c r="AL1924" s="344"/>
      <c r="AM1924" s="344"/>
      <c r="AN1924" s="344"/>
      <c r="CO1924" s="34">
        <v>2000</v>
      </c>
      <c r="CR1924" s="34">
        <v>1500</v>
      </c>
      <c r="CW1924" s="34">
        <v>5500</v>
      </c>
    </row>
    <row r="1925" spans="1:112" s="34" customFormat="1" ht="21.75" customHeight="1">
      <c r="A1925" s="4" t="s">
        <v>479</v>
      </c>
      <c r="B1925" s="425" t="s">
        <v>536</v>
      </c>
      <c r="C1925" s="256" t="s">
        <v>525</v>
      </c>
      <c r="D1925" s="2" t="s">
        <v>482</v>
      </c>
      <c r="E1925" s="109"/>
      <c r="F1925" s="109"/>
      <c r="G1925" s="832" t="s">
        <v>545</v>
      </c>
      <c r="H1925" s="109">
        <v>4500</v>
      </c>
      <c r="I1925" s="166">
        <f t="shared" si="173"/>
        <v>4500</v>
      </c>
      <c r="J1925" s="109"/>
      <c r="K1925" s="109"/>
      <c r="L1925" s="109"/>
      <c r="M1925" s="109"/>
      <c r="N1925" s="109"/>
      <c r="O1925" s="344"/>
      <c r="P1925" s="344"/>
      <c r="Q1925" s="344"/>
      <c r="R1925" s="344"/>
      <c r="S1925" s="344"/>
      <c r="T1925" s="344"/>
      <c r="U1925" s="344"/>
      <c r="V1925" s="344"/>
      <c r="W1925" s="344"/>
      <c r="X1925" s="344"/>
      <c r="Y1925" s="344"/>
      <c r="Z1925" s="344"/>
      <c r="AA1925" s="344"/>
      <c r="AB1925" s="344"/>
      <c r="AC1925" s="344"/>
      <c r="AD1925" s="344"/>
      <c r="AE1925" s="344"/>
      <c r="AF1925" s="344"/>
      <c r="AG1925" s="344"/>
      <c r="AH1925" s="344"/>
      <c r="AI1925" s="344"/>
      <c r="AJ1925" s="344"/>
      <c r="AK1925" s="344"/>
      <c r="AL1925" s="344"/>
      <c r="AM1925" s="344"/>
      <c r="AN1925" s="344"/>
      <c r="CO1925" s="34">
        <v>1000</v>
      </c>
      <c r="CR1925" s="34">
        <v>1500</v>
      </c>
      <c r="CW1925" s="34">
        <v>2000</v>
      </c>
    </row>
    <row r="1926" spans="1:112" s="34" customFormat="1" ht="21.75" customHeight="1">
      <c r="A1926" s="4" t="s">
        <v>479</v>
      </c>
      <c r="B1926" s="425" t="s">
        <v>537</v>
      </c>
      <c r="C1926" s="256" t="s">
        <v>527</v>
      </c>
      <c r="D1926" s="2" t="s">
        <v>482</v>
      </c>
      <c r="E1926" s="109"/>
      <c r="F1926" s="109"/>
      <c r="G1926" s="832" t="s">
        <v>545</v>
      </c>
      <c r="H1926" s="109">
        <v>4500</v>
      </c>
      <c r="I1926" s="166">
        <f t="shared" si="173"/>
        <v>4500</v>
      </c>
      <c r="J1926" s="109"/>
      <c r="K1926" s="109"/>
      <c r="L1926" s="109"/>
      <c r="M1926" s="109"/>
      <c r="N1926" s="109"/>
      <c r="O1926" s="344"/>
      <c r="P1926" s="344"/>
      <c r="Q1926" s="344"/>
      <c r="R1926" s="344"/>
      <c r="S1926" s="344"/>
      <c r="T1926" s="344"/>
      <c r="U1926" s="344"/>
      <c r="V1926" s="344"/>
      <c r="W1926" s="344"/>
      <c r="X1926" s="344"/>
      <c r="Y1926" s="344"/>
      <c r="Z1926" s="344"/>
      <c r="AA1926" s="344"/>
      <c r="AB1926" s="344"/>
      <c r="AC1926" s="344"/>
      <c r="AD1926" s="344"/>
      <c r="AE1926" s="344"/>
      <c r="AF1926" s="344"/>
      <c r="AG1926" s="344"/>
      <c r="AH1926" s="344"/>
      <c r="AI1926" s="344"/>
      <c r="AJ1926" s="344"/>
      <c r="AK1926" s="344"/>
      <c r="AL1926" s="344"/>
      <c r="AM1926" s="344"/>
      <c r="AN1926" s="344"/>
      <c r="CO1926" s="34">
        <v>1000</v>
      </c>
      <c r="CR1926" s="34">
        <v>1500</v>
      </c>
      <c r="CW1926" s="34">
        <v>2000</v>
      </c>
    </row>
    <row r="1927" spans="1:112" s="34" customFormat="1" ht="21.75" customHeight="1">
      <c r="A1927" s="4" t="s">
        <v>479</v>
      </c>
      <c r="B1927" s="425" t="s">
        <v>543</v>
      </c>
      <c r="C1927" s="256" t="s">
        <v>529</v>
      </c>
      <c r="D1927" s="2" t="s">
        <v>482</v>
      </c>
      <c r="E1927" s="109"/>
      <c r="F1927" s="109"/>
      <c r="G1927" s="832" t="s">
        <v>545</v>
      </c>
      <c r="H1927" s="109"/>
      <c r="I1927" s="166">
        <f t="shared" si="173"/>
        <v>0</v>
      </c>
      <c r="J1927" s="109"/>
      <c r="K1927" s="109"/>
      <c r="L1927" s="109"/>
      <c r="M1927" s="109"/>
      <c r="N1927" s="109"/>
      <c r="O1927" s="344"/>
      <c r="P1927" s="344"/>
      <c r="Q1927" s="344"/>
      <c r="R1927" s="344"/>
      <c r="S1927" s="344"/>
      <c r="T1927" s="344"/>
      <c r="U1927" s="344"/>
      <c r="V1927" s="344"/>
      <c r="W1927" s="344"/>
      <c r="X1927" s="344"/>
      <c r="Y1927" s="344"/>
      <c r="Z1927" s="344"/>
      <c r="AA1927" s="344"/>
      <c r="AB1927" s="344"/>
      <c r="AC1927" s="344"/>
      <c r="AD1927" s="344"/>
      <c r="AE1927" s="344"/>
      <c r="AF1927" s="344"/>
      <c r="AG1927" s="344"/>
      <c r="AH1927" s="344"/>
      <c r="AI1927" s="344"/>
      <c r="AJ1927" s="344"/>
      <c r="AK1927" s="344"/>
      <c r="AL1927" s="344"/>
      <c r="AM1927" s="344"/>
      <c r="AN1927" s="344"/>
      <c r="CO1927" s="34">
        <v>0</v>
      </c>
      <c r="CR1927" s="34">
        <v>0</v>
      </c>
      <c r="CW1927" s="34">
        <v>0</v>
      </c>
    </row>
    <row r="1928" spans="1:112" s="34" customFormat="1" ht="21.75" customHeight="1">
      <c r="A1928" s="4" t="s">
        <v>479</v>
      </c>
      <c r="B1928" s="425" t="s">
        <v>544</v>
      </c>
      <c r="C1928" s="256" t="s">
        <v>531</v>
      </c>
      <c r="D1928" s="2" t="s">
        <v>482</v>
      </c>
      <c r="E1928" s="109"/>
      <c r="F1928" s="109"/>
      <c r="G1928" s="832" t="s">
        <v>545</v>
      </c>
      <c r="H1928" s="109"/>
      <c r="I1928" s="166">
        <f t="shared" si="173"/>
        <v>0</v>
      </c>
      <c r="J1928" s="109"/>
      <c r="K1928" s="109"/>
      <c r="L1928" s="109"/>
      <c r="M1928" s="109"/>
      <c r="N1928" s="109"/>
      <c r="O1928" s="344"/>
      <c r="P1928" s="344"/>
      <c r="Q1928" s="344"/>
      <c r="R1928" s="344"/>
      <c r="S1928" s="344"/>
      <c r="T1928" s="344"/>
      <c r="U1928" s="344"/>
      <c r="V1928" s="344"/>
      <c r="W1928" s="344"/>
      <c r="X1928" s="344"/>
      <c r="Y1928" s="344"/>
      <c r="Z1928" s="344"/>
      <c r="AA1928" s="344"/>
      <c r="AB1928" s="344"/>
      <c r="AC1928" s="344"/>
      <c r="AD1928" s="344"/>
      <c r="AE1928" s="344"/>
      <c r="AF1928" s="344"/>
      <c r="AG1928" s="344"/>
      <c r="AH1928" s="344"/>
      <c r="AI1928" s="344"/>
      <c r="AJ1928" s="344"/>
      <c r="AK1928" s="344"/>
      <c r="AL1928" s="344"/>
      <c r="AM1928" s="344"/>
      <c r="AN1928" s="344"/>
      <c r="CO1928" s="34">
        <v>0</v>
      </c>
      <c r="CR1928" s="34">
        <v>0</v>
      </c>
      <c r="CW1928" s="34">
        <v>0</v>
      </c>
    </row>
    <row r="1929" spans="1:112" s="34" customFormat="1" ht="21.75" customHeight="1">
      <c r="A1929" s="156" t="s">
        <v>479</v>
      </c>
      <c r="B1929" s="156"/>
      <c r="C1929" s="156"/>
      <c r="D1929" s="109"/>
      <c r="E1929" s="109"/>
      <c r="F1929" s="109"/>
      <c r="G1929" s="478"/>
      <c r="H1929" s="109">
        <f>SUM(H1921:H1928)</f>
        <v>54000</v>
      </c>
      <c r="I1929" s="109">
        <f>SUM(I1921:I1928)</f>
        <v>54000</v>
      </c>
      <c r="J1929" s="109"/>
      <c r="K1929" s="109"/>
      <c r="L1929" s="109"/>
      <c r="M1929" s="109"/>
      <c r="N1929" s="109"/>
      <c r="O1929" s="109"/>
      <c r="P1929" s="109"/>
      <c r="Q1929" s="109"/>
      <c r="R1929" s="109"/>
      <c r="S1929" s="109"/>
      <c r="T1929" s="109"/>
      <c r="U1929" s="109"/>
      <c r="V1929" s="109"/>
      <c r="W1929" s="109"/>
      <c r="X1929" s="109"/>
      <c r="Y1929" s="109"/>
      <c r="Z1929" s="109"/>
      <c r="AA1929" s="109"/>
      <c r="AB1929" s="109"/>
      <c r="AC1929" s="109"/>
      <c r="AD1929" s="109"/>
      <c r="AE1929" s="109"/>
      <c r="AF1929" s="109"/>
      <c r="AG1929" s="109"/>
      <c r="AH1929" s="109"/>
      <c r="AI1929" s="109"/>
      <c r="AJ1929" s="109"/>
      <c r="AK1929" s="109"/>
      <c r="AL1929" s="109"/>
      <c r="AM1929" s="109"/>
      <c r="AN1929" s="109"/>
      <c r="AO1929" s="109"/>
      <c r="AP1929" s="109"/>
      <c r="AQ1929" s="109"/>
      <c r="AR1929" s="109"/>
      <c r="AS1929" s="109"/>
      <c r="AT1929" s="109"/>
      <c r="AU1929" s="109"/>
      <c r="AV1929" s="109"/>
      <c r="AW1929" s="109"/>
      <c r="AX1929" s="109"/>
      <c r="AY1929" s="109"/>
      <c r="AZ1929" s="109"/>
      <c r="BA1929" s="109"/>
      <c r="BB1929" s="109"/>
      <c r="BC1929" s="109"/>
      <c r="BD1929" s="109"/>
      <c r="BE1929" s="109"/>
      <c r="BF1929" s="109"/>
      <c r="BG1929" s="109"/>
      <c r="BH1929" s="109"/>
      <c r="BI1929" s="109"/>
      <c r="BJ1929" s="109"/>
      <c r="BK1929" s="109"/>
      <c r="BL1929" s="109"/>
      <c r="BM1929" s="109"/>
      <c r="BN1929" s="109"/>
      <c r="BO1929" s="109"/>
      <c r="BP1929" s="109"/>
      <c r="BQ1929" s="109"/>
      <c r="BR1929" s="109"/>
      <c r="BS1929" s="109"/>
      <c r="BT1929" s="109"/>
      <c r="BU1929" s="109"/>
      <c r="BV1929" s="109"/>
      <c r="BW1929" s="109"/>
      <c r="BX1929" s="109"/>
      <c r="BY1929" s="109"/>
      <c r="BZ1929" s="109"/>
      <c r="CA1929" s="109"/>
      <c r="CB1929" s="109"/>
      <c r="CC1929" s="109"/>
      <c r="CD1929" s="109"/>
      <c r="CE1929" s="109"/>
      <c r="CF1929" s="109"/>
      <c r="CG1929" s="109"/>
      <c r="CH1929" s="109"/>
    </row>
    <row r="1930" spans="1:112" s="34" customFormat="1" ht="21.75" customHeight="1">
      <c r="A1930" s="4" t="s">
        <v>479</v>
      </c>
      <c r="B1930" s="305" t="s">
        <v>494</v>
      </c>
      <c r="C1930" s="296" t="s">
        <v>495</v>
      </c>
      <c r="D1930" s="2" t="s">
        <v>482</v>
      </c>
      <c r="E1930" s="109"/>
      <c r="F1930" s="109"/>
      <c r="G1930" s="832" t="s">
        <v>546</v>
      </c>
      <c r="H1930" s="109">
        <v>12000</v>
      </c>
      <c r="I1930" s="166">
        <f t="shared" ref="I1930:I1937" si="174">SUM(O1930:DH1930)</f>
        <v>12000</v>
      </c>
      <c r="J1930" s="109"/>
      <c r="K1930" s="109"/>
      <c r="L1930" s="217">
        <v>45042</v>
      </c>
      <c r="M1930" s="217">
        <v>45061</v>
      </c>
      <c r="N1930" s="109" t="s">
        <v>45</v>
      </c>
      <c r="O1930" s="344"/>
      <c r="P1930" s="344"/>
      <c r="Q1930" s="344"/>
      <c r="R1930" s="344"/>
      <c r="S1930" s="344"/>
      <c r="T1930" s="344"/>
      <c r="U1930" s="344"/>
      <c r="V1930" s="344"/>
      <c r="W1930" s="344"/>
      <c r="X1930" s="344"/>
      <c r="Y1930" s="344"/>
      <c r="Z1930" s="344"/>
      <c r="AA1930" s="344"/>
      <c r="AB1930" s="344"/>
      <c r="AC1930" s="344"/>
      <c r="AD1930" s="344"/>
      <c r="AE1930" s="344"/>
      <c r="AF1930" s="344"/>
      <c r="AG1930" s="344"/>
      <c r="AH1930" s="344"/>
      <c r="AI1930" s="344"/>
      <c r="AJ1930" s="344"/>
      <c r="AK1930" s="344"/>
      <c r="AL1930" s="344"/>
      <c r="AM1930" s="344"/>
      <c r="AN1930" s="344"/>
      <c r="AO1930" s="344"/>
      <c r="AP1930" s="344"/>
      <c r="AQ1930" s="344"/>
      <c r="AR1930" s="344"/>
      <c r="AS1930" s="344"/>
      <c r="AT1930" s="344"/>
      <c r="AU1930" s="344"/>
      <c r="AV1930" s="344"/>
      <c r="AW1930" s="344"/>
      <c r="AX1930" s="344"/>
      <c r="AY1930" s="344"/>
      <c r="AZ1930" s="344"/>
      <c r="BA1930" s="344"/>
      <c r="BB1930" s="344"/>
      <c r="BC1930" s="344"/>
      <c r="BD1930" s="344"/>
      <c r="BE1930" s="344"/>
      <c r="BF1930" s="344"/>
      <c r="BG1930" s="344"/>
      <c r="BH1930" s="344"/>
      <c r="BI1930" s="344"/>
      <c r="BJ1930" s="344"/>
      <c r="BK1930" s="344"/>
      <c r="BL1930" s="344"/>
      <c r="BM1930" s="344"/>
      <c r="BN1930" s="344"/>
      <c r="BO1930" s="344"/>
      <c r="BP1930" s="344"/>
      <c r="BQ1930" s="344"/>
      <c r="BR1930" s="344"/>
      <c r="BS1930" s="344"/>
      <c r="BT1930" s="344"/>
      <c r="BU1930" s="344"/>
      <c r="BV1930" s="344"/>
      <c r="BW1930" s="344"/>
      <c r="BX1930" s="344"/>
      <c r="BY1930" s="344"/>
      <c r="BZ1930" s="344"/>
      <c r="CA1930" s="344"/>
      <c r="CB1930" s="344"/>
      <c r="CC1930" s="344"/>
      <c r="CD1930" s="344"/>
      <c r="CE1930" s="344"/>
      <c r="CF1930" s="344"/>
      <c r="CG1930" s="344"/>
      <c r="CH1930" s="344"/>
      <c r="DA1930" s="34">
        <v>3500</v>
      </c>
      <c r="DE1930" s="34">
        <v>4000</v>
      </c>
      <c r="DH1930" s="34">
        <v>4500</v>
      </c>
    </row>
    <row r="1931" spans="1:112" s="34" customFormat="1" ht="21.75" customHeight="1">
      <c r="A1931" s="4" t="s">
        <v>479</v>
      </c>
      <c r="B1931" s="305" t="s">
        <v>496</v>
      </c>
      <c r="C1931" s="305" t="s">
        <v>497</v>
      </c>
      <c r="D1931" s="2" t="s">
        <v>482</v>
      </c>
      <c r="E1931" s="109"/>
      <c r="F1931" s="109"/>
      <c r="G1931" s="832" t="s">
        <v>546</v>
      </c>
      <c r="H1931" s="109">
        <v>3000</v>
      </c>
      <c r="I1931" s="166">
        <f t="shared" si="174"/>
        <v>3000</v>
      </c>
      <c r="J1931" s="109"/>
      <c r="K1931" s="109"/>
      <c r="L1931" s="217">
        <v>45042</v>
      </c>
      <c r="M1931" s="217">
        <v>45061</v>
      </c>
      <c r="N1931" s="109" t="s">
        <v>45</v>
      </c>
      <c r="O1931" s="344"/>
      <c r="P1931" s="344"/>
      <c r="Q1931" s="344"/>
      <c r="R1931" s="344"/>
      <c r="S1931" s="344"/>
      <c r="T1931" s="344"/>
      <c r="U1931" s="344"/>
      <c r="V1931" s="344"/>
      <c r="W1931" s="344"/>
      <c r="X1931" s="344"/>
      <c r="Y1931" s="344"/>
      <c r="Z1931" s="344"/>
      <c r="AA1931" s="344"/>
      <c r="AB1931" s="344"/>
      <c r="AC1931" s="344"/>
      <c r="AD1931" s="344"/>
      <c r="AE1931" s="344"/>
      <c r="AF1931" s="344"/>
      <c r="AG1931" s="344"/>
      <c r="AH1931" s="344"/>
      <c r="AI1931" s="344"/>
      <c r="AJ1931" s="344"/>
      <c r="AK1931" s="344"/>
      <c r="AL1931" s="344"/>
      <c r="AM1931" s="344"/>
      <c r="AN1931" s="344"/>
      <c r="AO1931" s="344"/>
      <c r="AP1931" s="344"/>
      <c r="AQ1931" s="344"/>
      <c r="AR1931" s="344"/>
      <c r="AS1931" s="344"/>
      <c r="AT1931" s="344"/>
      <c r="AU1931" s="344"/>
      <c r="AV1931" s="344"/>
      <c r="AW1931" s="344"/>
      <c r="AX1931" s="344"/>
      <c r="AY1931" s="344"/>
      <c r="AZ1931" s="344"/>
      <c r="BA1931" s="344"/>
      <c r="BB1931" s="344"/>
      <c r="BC1931" s="344"/>
      <c r="BD1931" s="344"/>
      <c r="BE1931" s="344"/>
      <c r="BF1931" s="344"/>
      <c r="BG1931" s="344"/>
      <c r="BH1931" s="344"/>
      <c r="BI1931" s="344"/>
      <c r="BJ1931" s="344"/>
      <c r="BK1931" s="344"/>
      <c r="BL1931" s="344"/>
      <c r="BM1931" s="344"/>
      <c r="BN1931" s="344"/>
      <c r="BO1931" s="344"/>
      <c r="BP1931" s="344"/>
      <c r="BQ1931" s="344"/>
      <c r="BR1931" s="344"/>
      <c r="BS1931" s="344"/>
      <c r="BT1931" s="344"/>
      <c r="BU1931" s="344"/>
      <c r="BV1931" s="344"/>
      <c r="BW1931" s="344"/>
      <c r="BX1931" s="344"/>
      <c r="BY1931" s="344"/>
      <c r="BZ1931" s="344"/>
      <c r="CA1931" s="344"/>
      <c r="CB1931" s="344"/>
      <c r="CC1931" s="344"/>
      <c r="CD1931" s="344"/>
      <c r="CE1931" s="344"/>
      <c r="CF1931" s="344"/>
      <c r="CG1931" s="344"/>
      <c r="CH1931" s="344"/>
      <c r="DA1931" s="34">
        <v>1500</v>
      </c>
      <c r="DE1931" s="34">
        <v>1500</v>
      </c>
      <c r="DH1931" s="34">
        <v>0</v>
      </c>
    </row>
    <row r="1932" spans="1:112" s="34" customFormat="1" ht="21.75" customHeight="1">
      <c r="A1932" s="4" t="s">
        <v>479</v>
      </c>
      <c r="B1932" s="425" t="s">
        <v>534</v>
      </c>
      <c r="C1932" s="256" t="s">
        <v>542</v>
      </c>
      <c r="D1932" s="2" t="s">
        <v>482</v>
      </c>
      <c r="E1932" s="109"/>
      <c r="F1932" s="109"/>
      <c r="G1932" s="832" t="s">
        <v>546</v>
      </c>
      <c r="H1932" s="109">
        <v>6000</v>
      </c>
      <c r="I1932" s="166">
        <f t="shared" si="174"/>
        <v>6000</v>
      </c>
      <c r="J1932" s="109"/>
      <c r="K1932" s="109"/>
      <c r="L1932" s="217">
        <v>45042</v>
      </c>
      <c r="M1932" s="217">
        <v>45061</v>
      </c>
      <c r="N1932" s="109" t="s">
        <v>45</v>
      </c>
      <c r="O1932" s="344"/>
      <c r="P1932" s="344"/>
      <c r="Q1932" s="344"/>
      <c r="R1932" s="344"/>
      <c r="S1932" s="344"/>
      <c r="T1932" s="344"/>
      <c r="U1932" s="344"/>
      <c r="V1932" s="344"/>
      <c r="W1932" s="344"/>
      <c r="X1932" s="344"/>
      <c r="Y1932" s="344"/>
      <c r="Z1932" s="344"/>
      <c r="AA1932" s="344"/>
      <c r="AB1932" s="344"/>
      <c r="AC1932" s="344"/>
      <c r="AD1932" s="344"/>
      <c r="AE1932" s="344"/>
      <c r="AF1932" s="344"/>
      <c r="AG1932" s="344"/>
      <c r="AH1932" s="344"/>
      <c r="AI1932" s="344"/>
      <c r="AJ1932" s="344"/>
      <c r="AK1932" s="344"/>
      <c r="AL1932" s="344"/>
      <c r="AM1932" s="344"/>
      <c r="AN1932" s="344"/>
      <c r="AO1932" s="344"/>
      <c r="AP1932" s="344"/>
      <c r="AQ1932" s="344"/>
      <c r="AR1932" s="344"/>
      <c r="AS1932" s="344"/>
      <c r="AT1932" s="344"/>
      <c r="AU1932" s="344"/>
      <c r="AV1932" s="344"/>
      <c r="AW1932" s="344"/>
      <c r="AX1932" s="344"/>
      <c r="AY1932" s="344"/>
      <c r="AZ1932" s="344"/>
      <c r="BA1932" s="344"/>
      <c r="BB1932" s="344"/>
      <c r="BC1932" s="344"/>
      <c r="BD1932" s="344"/>
      <c r="BE1932" s="344"/>
      <c r="BF1932" s="344"/>
      <c r="BG1932" s="344"/>
      <c r="BH1932" s="344"/>
      <c r="BI1932" s="344"/>
      <c r="BJ1932" s="344"/>
      <c r="BK1932" s="344"/>
      <c r="BL1932" s="344"/>
      <c r="BM1932" s="344"/>
      <c r="BN1932" s="344"/>
      <c r="BO1932" s="344"/>
      <c r="BP1932" s="344"/>
      <c r="BQ1932" s="344"/>
      <c r="BR1932" s="344"/>
      <c r="BS1932" s="344"/>
      <c r="BT1932" s="344"/>
      <c r="BU1932" s="344"/>
      <c r="BV1932" s="344"/>
      <c r="BW1932" s="344"/>
      <c r="BX1932" s="344"/>
      <c r="BY1932" s="344"/>
      <c r="BZ1932" s="344"/>
      <c r="CA1932" s="344"/>
      <c r="CB1932" s="344"/>
      <c r="CC1932" s="344"/>
      <c r="CD1932" s="344"/>
      <c r="CE1932" s="344"/>
      <c r="CF1932" s="344"/>
      <c r="CG1932" s="344"/>
      <c r="CH1932" s="344"/>
      <c r="DA1932" s="34">
        <v>1500</v>
      </c>
      <c r="DE1932" s="34">
        <v>2000</v>
      </c>
      <c r="DH1932" s="34">
        <v>2500</v>
      </c>
    </row>
    <row r="1933" spans="1:112" s="34" customFormat="1" ht="21.75" customHeight="1">
      <c r="A1933" s="4" t="s">
        <v>479</v>
      </c>
      <c r="B1933" s="425" t="s">
        <v>535</v>
      </c>
      <c r="C1933" s="256" t="s">
        <v>523</v>
      </c>
      <c r="D1933" s="2" t="s">
        <v>482</v>
      </c>
      <c r="E1933" s="109"/>
      <c r="F1933" s="109"/>
      <c r="G1933" s="832" t="s">
        <v>546</v>
      </c>
      <c r="H1933" s="109">
        <v>6000</v>
      </c>
      <c r="I1933" s="166">
        <f t="shared" si="174"/>
        <v>6000</v>
      </c>
      <c r="J1933" s="109"/>
      <c r="K1933" s="109"/>
      <c r="L1933" s="217">
        <v>45042</v>
      </c>
      <c r="M1933" s="217">
        <v>45061</v>
      </c>
      <c r="N1933" s="109" t="s">
        <v>45</v>
      </c>
      <c r="O1933" s="344"/>
      <c r="P1933" s="344"/>
      <c r="Q1933" s="344"/>
      <c r="R1933" s="344"/>
      <c r="S1933" s="344"/>
      <c r="T1933" s="344"/>
      <c r="U1933" s="344"/>
      <c r="V1933" s="344"/>
      <c r="W1933" s="344"/>
      <c r="X1933" s="344"/>
      <c r="Y1933" s="344"/>
      <c r="Z1933" s="344"/>
      <c r="AA1933" s="344"/>
      <c r="AB1933" s="344"/>
      <c r="AC1933" s="344"/>
      <c r="AD1933" s="344"/>
      <c r="AE1933" s="344"/>
      <c r="AF1933" s="344"/>
      <c r="AG1933" s="344"/>
      <c r="AH1933" s="344"/>
      <c r="AI1933" s="344"/>
      <c r="AJ1933" s="344"/>
      <c r="AK1933" s="344"/>
      <c r="AL1933" s="344"/>
      <c r="AM1933" s="344"/>
      <c r="AN1933" s="344"/>
      <c r="AO1933" s="344"/>
      <c r="AP1933" s="344"/>
      <c r="AQ1933" s="344"/>
      <c r="AR1933" s="344"/>
      <c r="AS1933" s="344"/>
      <c r="AT1933" s="344"/>
      <c r="AU1933" s="344"/>
      <c r="AV1933" s="344"/>
      <c r="AW1933" s="344"/>
      <c r="AX1933" s="344"/>
      <c r="AY1933" s="344"/>
      <c r="AZ1933" s="344"/>
      <c r="BA1933" s="344"/>
      <c r="BB1933" s="344"/>
      <c r="BC1933" s="344"/>
      <c r="BD1933" s="344"/>
      <c r="BE1933" s="344"/>
      <c r="BF1933" s="344"/>
      <c r="BG1933" s="344"/>
      <c r="BH1933" s="344"/>
      <c r="BI1933" s="344"/>
      <c r="BJ1933" s="344"/>
      <c r="BK1933" s="344"/>
      <c r="BL1933" s="344"/>
      <c r="BM1933" s="344"/>
      <c r="BN1933" s="344"/>
      <c r="BO1933" s="344"/>
      <c r="BP1933" s="344"/>
      <c r="BQ1933" s="344"/>
      <c r="BR1933" s="344"/>
      <c r="BS1933" s="344"/>
      <c r="BT1933" s="344"/>
      <c r="BU1933" s="344"/>
      <c r="BV1933" s="344"/>
      <c r="BW1933" s="344"/>
      <c r="BX1933" s="344"/>
      <c r="BY1933" s="344"/>
      <c r="BZ1933" s="344"/>
      <c r="CA1933" s="344"/>
      <c r="CB1933" s="344"/>
      <c r="CC1933" s="344"/>
      <c r="CD1933" s="344"/>
      <c r="CE1933" s="344"/>
      <c r="CF1933" s="344"/>
      <c r="CG1933" s="344"/>
      <c r="CH1933" s="344"/>
      <c r="DA1933" s="34">
        <v>1500</v>
      </c>
      <c r="DE1933" s="34">
        <v>2000</v>
      </c>
      <c r="DH1933" s="34">
        <v>2500</v>
      </c>
    </row>
    <row r="1934" spans="1:112" s="34" customFormat="1" ht="21.75" customHeight="1">
      <c r="A1934" s="4" t="s">
        <v>479</v>
      </c>
      <c r="B1934" s="425" t="s">
        <v>536</v>
      </c>
      <c r="C1934" s="256" t="s">
        <v>525</v>
      </c>
      <c r="D1934" s="2" t="s">
        <v>482</v>
      </c>
      <c r="E1934" s="109"/>
      <c r="F1934" s="109"/>
      <c r="G1934" s="832" t="s">
        <v>546</v>
      </c>
      <c r="H1934" s="109">
        <v>1500</v>
      </c>
      <c r="I1934" s="166">
        <f t="shared" si="174"/>
        <v>1500</v>
      </c>
      <c r="J1934" s="109"/>
      <c r="K1934" s="109"/>
      <c r="L1934" s="217">
        <v>45042</v>
      </c>
      <c r="M1934" s="217">
        <v>45061</v>
      </c>
      <c r="N1934" s="109" t="s">
        <v>45</v>
      </c>
      <c r="O1934" s="344"/>
      <c r="P1934" s="344"/>
      <c r="Q1934" s="344"/>
      <c r="R1934" s="344"/>
      <c r="S1934" s="344"/>
      <c r="T1934" s="344"/>
      <c r="U1934" s="344"/>
      <c r="V1934" s="344"/>
      <c r="W1934" s="344"/>
      <c r="X1934" s="344"/>
      <c r="Y1934" s="344"/>
      <c r="Z1934" s="344"/>
      <c r="AA1934" s="344"/>
      <c r="AB1934" s="344"/>
      <c r="AC1934" s="344"/>
      <c r="AD1934" s="344"/>
      <c r="AE1934" s="344"/>
      <c r="AF1934" s="344"/>
      <c r="AG1934" s="344"/>
      <c r="AH1934" s="344"/>
      <c r="AI1934" s="344"/>
      <c r="AJ1934" s="344"/>
      <c r="AK1934" s="344"/>
      <c r="AL1934" s="344"/>
      <c r="AM1934" s="344"/>
      <c r="AN1934" s="344"/>
      <c r="AO1934" s="344"/>
      <c r="AP1934" s="344"/>
      <c r="AQ1934" s="344"/>
      <c r="AR1934" s="344"/>
      <c r="AS1934" s="344"/>
      <c r="AT1934" s="344"/>
      <c r="AU1934" s="344"/>
      <c r="AV1934" s="344"/>
      <c r="AW1934" s="344"/>
      <c r="AX1934" s="344"/>
      <c r="AY1934" s="344"/>
      <c r="AZ1934" s="344"/>
      <c r="BA1934" s="344"/>
      <c r="BB1934" s="344"/>
      <c r="BC1934" s="344"/>
      <c r="BD1934" s="344"/>
      <c r="BE1934" s="344"/>
      <c r="BF1934" s="344"/>
      <c r="BG1934" s="344"/>
      <c r="BH1934" s="344"/>
      <c r="BI1934" s="344"/>
      <c r="BJ1934" s="344"/>
      <c r="BK1934" s="344"/>
      <c r="BL1934" s="344"/>
      <c r="BM1934" s="344"/>
      <c r="BN1934" s="344"/>
      <c r="BO1934" s="344"/>
      <c r="BP1934" s="344"/>
      <c r="BQ1934" s="344"/>
      <c r="BR1934" s="344"/>
      <c r="BS1934" s="344"/>
      <c r="BT1934" s="344"/>
      <c r="BU1934" s="344"/>
      <c r="BV1934" s="344"/>
      <c r="BW1934" s="344"/>
      <c r="BX1934" s="344"/>
      <c r="BY1934" s="344"/>
      <c r="BZ1934" s="344"/>
      <c r="CA1934" s="344"/>
      <c r="CB1934" s="344"/>
      <c r="CC1934" s="344"/>
      <c r="CD1934" s="344"/>
      <c r="CE1934" s="344"/>
      <c r="CF1934" s="344"/>
      <c r="CG1934" s="344"/>
      <c r="CH1934" s="344"/>
      <c r="DA1934" s="34">
        <v>1500</v>
      </c>
      <c r="DE1934" s="34">
        <v>0</v>
      </c>
      <c r="DH1934" s="34">
        <v>0</v>
      </c>
    </row>
    <row r="1935" spans="1:112" s="34" customFormat="1" ht="21.75" customHeight="1">
      <c r="A1935" s="4" t="s">
        <v>479</v>
      </c>
      <c r="B1935" s="425" t="s">
        <v>537</v>
      </c>
      <c r="C1935" s="256" t="s">
        <v>527</v>
      </c>
      <c r="D1935" s="2" t="s">
        <v>482</v>
      </c>
      <c r="E1935" s="109"/>
      <c r="F1935" s="109"/>
      <c r="G1935" s="832" t="s">
        <v>546</v>
      </c>
      <c r="H1935" s="109">
        <v>1500</v>
      </c>
      <c r="I1935" s="166">
        <f t="shared" si="174"/>
        <v>1500</v>
      </c>
      <c r="J1935" s="109"/>
      <c r="K1935" s="109"/>
      <c r="L1935" s="217">
        <v>45042</v>
      </c>
      <c r="M1935" s="217">
        <v>45061</v>
      </c>
      <c r="N1935" s="109" t="s">
        <v>45</v>
      </c>
      <c r="O1935" s="344"/>
      <c r="P1935" s="344"/>
      <c r="Q1935" s="344"/>
      <c r="R1935" s="344"/>
      <c r="S1935" s="344"/>
      <c r="T1935" s="344"/>
      <c r="U1935" s="344"/>
      <c r="V1935" s="344"/>
      <c r="W1935" s="344"/>
      <c r="X1935" s="344"/>
      <c r="Y1935" s="344"/>
      <c r="Z1935" s="344"/>
      <c r="AA1935" s="344"/>
      <c r="AB1935" s="344"/>
      <c r="AC1935" s="344"/>
      <c r="AD1935" s="344"/>
      <c r="AE1935" s="344"/>
      <c r="AF1935" s="344"/>
      <c r="AG1935" s="344"/>
      <c r="AH1935" s="344"/>
      <c r="AI1935" s="344"/>
      <c r="AJ1935" s="344"/>
      <c r="AK1935" s="344"/>
      <c r="AL1935" s="344"/>
      <c r="AM1935" s="344"/>
      <c r="AN1935" s="344"/>
      <c r="AO1935" s="344"/>
      <c r="AP1935" s="344"/>
      <c r="AQ1935" s="344"/>
      <c r="AR1935" s="344"/>
      <c r="AS1935" s="344"/>
      <c r="AT1935" s="344"/>
      <c r="AU1935" s="344"/>
      <c r="AV1935" s="344"/>
      <c r="AW1935" s="344"/>
      <c r="AX1935" s="344"/>
      <c r="AY1935" s="344"/>
      <c r="AZ1935" s="344"/>
      <c r="BA1935" s="344"/>
      <c r="BB1935" s="344"/>
      <c r="BC1935" s="344"/>
      <c r="BD1935" s="344"/>
      <c r="BE1935" s="344"/>
      <c r="BF1935" s="344"/>
      <c r="BG1935" s="344"/>
      <c r="BH1935" s="344"/>
      <c r="BI1935" s="344"/>
      <c r="BJ1935" s="344"/>
      <c r="BK1935" s="344"/>
      <c r="BL1935" s="344"/>
      <c r="BM1935" s="344"/>
      <c r="BN1935" s="344"/>
      <c r="BO1935" s="344"/>
      <c r="BP1935" s="344"/>
      <c r="BQ1935" s="344"/>
      <c r="BR1935" s="344"/>
      <c r="BS1935" s="344"/>
      <c r="BT1935" s="344"/>
      <c r="BU1935" s="344"/>
      <c r="BV1935" s="344"/>
      <c r="BW1935" s="344"/>
      <c r="BX1935" s="344"/>
      <c r="BY1935" s="344"/>
      <c r="BZ1935" s="344"/>
      <c r="CA1935" s="344"/>
      <c r="CB1935" s="344"/>
      <c r="CC1935" s="344"/>
      <c r="CD1935" s="344"/>
      <c r="CE1935" s="344"/>
      <c r="CF1935" s="344"/>
      <c r="CG1935" s="344"/>
      <c r="CH1935" s="344"/>
      <c r="DA1935" s="34">
        <v>1500</v>
      </c>
      <c r="DE1935" s="34">
        <v>0</v>
      </c>
      <c r="DH1935" s="34">
        <v>0</v>
      </c>
    </row>
    <row r="1936" spans="1:112" s="34" customFormat="1" ht="21.75" customHeight="1">
      <c r="A1936" s="4" t="s">
        <v>479</v>
      </c>
      <c r="B1936" s="425" t="s">
        <v>543</v>
      </c>
      <c r="C1936" s="256" t="s">
        <v>529</v>
      </c>
      <c r="D1936" s="2" t="s">
        <v>482</v>
      </c>
      <c r="E1936" s="109"/>
      <c r="F1936" s="109"/>
      <c r="G1936" s="832" t="s">
        <v>546</v>
      </c>
      <c r="H1936" s="109">
        <v>0</v>
      </c>
      <c r="I1936" s="166">
        <f t="shared" si="174"/>
        <v>0</v>
      </c>
      <c r="J1936" s="109"/>
      <c r="K1936" s="109"/>
      <c r="L1936" s="217">
        <v>45042</v>
      </c>
      <c r="M1936" s="217">
        <v>45061</v>
      </c>
      <c r="N1936" s="109" t="s">
        <v>45</v>
      </c>
      <c r="O1936" s="344"/>
      <c r="P1936" s="344"/>
      <c r="Q1936" s="344"/>
      <c r="R1936" s="344"/>
      <c r="S1936" s="344"/>
      <c r="T1936" s="344"/>
      <c r="U1936" s="344"/>
      <c r="V1936" s="344"/>
      <c r="W1936" s="344"/>
      <c r="X1936" s="344"/>
      <c r="Y1936" s="344"/>
      <c r="Z1936" s="344"/>
      <c r="AA1936" s="344"/>
      <c r="AB1936" s="344"/>
      <c r="AC1936" s="344"/>
      <c r="AD1936" s="344"/>
      <c r="AE1936" s="344"/>
      <c r="AF1936" s="344"/>
      <c r="AG1936" s="344"/>
      <c r="AH1936" s="344"/>
      <c r="AI1936" s="344"/>
      <c r="AJ1936" s="344"/>
      <c r="AK1936" s="344"/>
      <c r="AL1936" s="344"/>
      <c r="AM1936" s="344"/>
      <c r="AN1936" s="344"/>
      <c r="AO1936" s="344"/>
      <c r="AP1936" s="344"/>
      <c r="AQ1936" s="344"/>
      <c r="AR1936" s="344"/>
      <c r="AS1936" s="344"/>
      <c r="AT1936" s="344"/>
      <c r="AU1936" s="344"/>
      <c r="AV1936" s="344"/>
      <c r="AW1936" s="344"/>
      <c r="AX1936" s="344"/>
      <c r="AY1936" s="344"/>
      <c r="AZ1936" s="344"/>
      <c r="BA1936" s="344"/>
      <c r="BB1936" s="344"/>
      <c r="BC1936" s="344"/>
      <c r="BD1936" s="344"/>
      <c r="BE1936" s="344"/>
      <c r="BF1936" s="344"/>
      <c r="BG1936" s="344"/>
      <c r="BH1936" s="344"/>
      <c r="BI1936" s="344"/>
      <c r="BJ1936" s="344"/>
      <c r="BK1936" s="344"/>
      <c r="BL1936" s="344"/>
      <c r="BM1936" s="344"/>
      <c r="BN1936" s="344"/>
      <c r="BO1936" s="344"/>
      <c r="BP1936" s="344"/>
      <c r="BQ1936" s="344"/>
      <c r="BR1936" s="344"/>
      <c r="BS1936" s="344"/>
      <c r="BT1936" s="344"/>
      <c r="BU1936" s="344"/>
      <c r="BV1936" s="344"/>
      <c r="BW1936" s="344"/>
      <c r="BX1936" s="344"/>
      <c r="BY1936" s="344"/>
      <c r="BZ1936" s="344"/>
      <c r="CA1936" s="344"/>
      <c r="CB1936" s="344"/>
      <c r="CC1936" s="344"/>
      <c r="CD1936" s="344"/>
      <c r="CE1936" s="344"/>
      <c r="CF1936" s="344"/>
      <c r="CG1936" s="344"/>
      <c r="CH1936" s="344"/>
      <c r="DA1936" s="34">
        <v>0</v>
      </c>
      <c r="DE1936" s="34">
        <v>0</v>
      </c>
      <c r="DH1936" s="34">
        <v>0</v>
      </c>
    </row>
    <row r="1937" spans="1:141" s="34" customFormat="1" ht="21.75" customHeight="1">
      <c r="A1937" s="4" t="s">
        <v>479</v>
      </c>
      <c r="B1937" s="425" t="s">
        <v>544</v>
      </c>
      <c r="C1937" s="256" t="s">
        <v>531</v>
      </c>
      <c r="D1937" s="2" t="s">
        <v>482</v>
      </c>
      <c r="E1937" s="109"/>
      <c r="F1937" s="109"/>
      <c r="G1937" s="832" t="s">
        <v>546</v>
      </c>
      <c r="H1937" s="109">
        <v>0</v>
      </c>
      <c r="I1937" s="166">
        <f t="shared" si="174"/>
        <v>0</v>
      </c>
      <c r="J1937" s="109"/>
      <c r="K1937" s="109"/>
      <c r="L1937" s="217">
        <v>45042</v>
      </c>
      <c r="M1937" s="217">
        <v>45061</v>
      </c>
      <c r="N1937" s="109" t="s">
        <v>45</v>
      </c>
      <c r="O1937" s="344"/>
      <c r="P1937" s="344"/>
      <c r="Q1937" s="344"/>
      <c r="R1937" s="344"/>
      <c r="S1937" s="344"/>
      <c r="T1937" s="344"/>
      <c r="U1937" s="344"/>
      <c r="V1937" s="344"/>
      <c r="W1937" s="344"/>
      <c r="X1937" s="344"/>
      <c r="Y1937" s="344"/>
      <c r="Z1937" s="344"/>
      <c r="AA1937" s="344"/>
      <c r="AB1937" s="344"/>
      <c r="AC1937" s="344"/>
      <c r="AD1937" s="344"/>
      <c r="AE1937" s="344"/>
      <c r="AF1937" s="344"/>
      <c r="AG1937" s="344"/>
      <c r="AH1937" s="344"/>
      <c r="AI1937" s="344"/>
      <c r="AJ1937" s="344"/>
      <c r="AK1937" s="344"/>
      <c r="AL1937" s="344"/>
      <c r="AM1937" s="344"/>
      <c r="AN1937" s="344"/>
      <c r="AO1937" s="344"/>
      <c r="AP1937" s="344"/>
      <c r="AQ1937" s="344"/>
      <c r="AR1937" s="344"/>
      <c r="AS1937" s="344"/>
      <c r="AT1937" s="344"/>
      <c r="AU1937" s="344"/>
      <c r="AV1937" s="344"/>
      <c r="AW1937" s="344"/>
      <c r="AX1937" s="344"/>
      <c r="AY1937" s="344"/>
      <c r="AZ1937" s="344"/>
      <c r="BA1937" s="344"/>
      <c r="BB1937" s="344"/>
      <c r="BC1937" s="344"/>
      <c r="BD1937" s="344"/>
      <c r="BE1937" s="344"/>
      <c r="BF1937" s="344"/>
      <c r="BG1937" s="344"/>
      <c r="BH1937" s="344"/>
      <c r="BI1937" s="344"/>
      <c r="BJ1937" s="344"/>
      <c r="BK1937" s="344"/>
      <c r="BL1937" s="344"/>
      <c r="BM1937" s="344"/>
      <c r="BN1937" s="344"/>
      <c r="BO1937" s="344"/>
      <c r="BP1937" s="344"/>
      <c r="BQ1937" s="344"/>
      <c r="BR1937" s="344"/>
      <c r="BS1937" s="344"/>
      <c r="BT1937" s="344"/>
      <c r="BU1937" s="344"/>
      <c r="BV1937" s="344"/>
      <c r="BW1937" s="344"/>
      <c r="BX1937" s="344"/>
      <c r="BY1937" s="344"/>
      <c r="BZ1937" s="344"/>
      <c r="CA1937" s="344"/>
      <c r="CB1937" s="344"/>
      <c r="CC1937" s="344"/>
      <c r="CD1937" s="344"/>
      <c r="CE1937" s="344"/>
      <c r="CF1937" s="344"/>
      <c r="CG1937" s="344"/>
      <c r="CH1937" s="344"/>
      <c r="DA1937" s="34">
        <v>0</v>
      </c>
      <c r="DE1937" s="34">
        <v>0</v>
      </c>
      <c r="DH1937" s="34">
        <v>0</v>
      </c>
    </row>
    <row r="1938" spans="1:141" s="34" customFormat="1" ht="21.75" customHeight="1">
      <c r="A1938" s="156" t="s">
        <v>479</v>
      </c>
      <c r="B1938" s="156"/>
      <c r="C1938" s="156"/>
      <c r="D1938" s="109"/>
      <c r="E1938" s="109"/>
      <c r="F1938" s="109"/>
      <c r="G1938" s="478"/>
      <c r="H1938" s="109">
        <f>SUM(H1930:H1937)</f>
        <v>30000</v>
      </c>
      <c r="I1938" s="109">
        <f>SUM(I1930:I1937)</f>
        <v>30000</v>
      </c>
      <c r="J1938" s="109"/>
      <c r="K1938" s="109"/>
      <c r="L1938" s="109"/>
      <c r="M1938" s="109"/>
      <c r="N1938" s="109"/>
      <c r="O1938" s="109"/>
      <c r="P1938" s="109"/>
      <c r="Q1938" s="109"/>
      <c r="R1938" s="109"/>
      <c r="S1938" s="109"/>
      <c r="T1938" s="109"/>
      <c r="U1938" s="109"/>
      <c r="V1938" s="109"/>
      <c r="W1938" s="109"/>
      <c r="X1938" s="109"/>
      <c r="Y1938" s="109"/>
      <c r="Z1938" s="109"/>
      <c r="AA1938" s="109"/>
      <c r="AB1938" s="109"/>
      <c r="AC1938" s="109"/>
      <c r="AD1938" s="109"/>
      <c r="AE1938" s="109"/>
      <c r="AF1938" s="109"/>
      <c r="AG1938" s="109"/>
      <c r="AH1938" s="109"/>
      <c r="AI1938" s="109"/>
      <c r="AJ1938" s="109"/>
      <c r="AK1938" s="109"/>
      <c r="AL1938" s="109"/>
      <c r="AM1938" s="109"/>
      <c r="AN1938" s="109"/>
      <c r="AO1938" s="109"/>
      <c r="AP1938" s="109"/>
      <c r="AQ1938" s="109"/>
      <c r="AR1938" s="109"/>
      <c r="AS1938" s="109"/>
      <c r="AT1938" s="109"/>
      <c r="AU1938" s="109"/>
      <c r="AV1938" s="109"/>
      <c r="AW1938" s="109"/>
      <c r="AX1938" s="109"/>
      <c r="AY1938" s="109"/>
      <c r="AZ1938" s="109"/>
      <c r="BA1938" s="109"/>
      <c r="BB1938" s="109"/>
      <c r="BC1938" s="109"/>
      <c r="BD1938" s="109"/>
      <c r="BE1938" s="109"/>
      <c r="BF1938" s="109"/>
      <c r="BG1938" s="109"/>
      <c r="BH1938" s="109"/>
      <c r="BI1938" s="109"/>
      <c r="BJ1938" s="109"/>
      <c r="BK1938" s="109"/>
      <c r="BL1938" s="109"/>
      <c r="BM1938" s="109"/>
      <c r="BN1938" s="109"/>
      <c r="BO1938" s="109"/>
      <c r="BP1938" s="109"/>
      <c r="BQ1938" s="109"/>
      <c r="BR1938" s="109"/>
      <c r="BS1938" s="109"/>
      <c r="BT1938" s="109"/>
      <c r="BU1938" s="109"/>
      <c r="BV1938" s="109"/>
      <c r="BW1938" s="109"/>
      <c r="BX1938" s="109"/>
      <c r="BY1938" s="109"/>
      <c r="BZ1938" s="109"/>
      <c r="CA1938" s="109"/>
      <c r="CB1938" s="109"/>
      <c r="CC1938" s="109"/>
      <c r="CD1938" s="109"/>
      <c r="CE1938" s="109"/>
      <c r="CF1938" s="109"/>
      <c r="CG1938" s="109"/>
      <c r="CH1938" s="109"/>
    </row>
    <row r="1939" spans="1:141" s="34" customFormat="1" ht="21.75" customHeight="1">
      <c r="A1939" s="4" t="s">
        <v>479</v>
      </c>
      <c r="B1939" s="305" t="s">
        <v>494</v>
      </c>
      <c r="C1939" s="296" t="s">
        <v>495</v>
      </c>
      <c r="D1939" s="2" t="s">
        <v>482</v>
      </c>
      <c r="E1939" s="109"/>
      <c r="F1939" s="109"/>
      <c r="G1939" s="832" t="s">
        <v>547</v>
      </c>
      <c r="H1939" s="109">
        <v>12000</v>
      </c>
      <c r="I1939" s="166">
        <f t="shared" ref="I1939:I1946" si="175">SUM(O1939:EA1939)</f>
        <v>12000</v>
      </c>
      <c r="J1939" s="109"/>
      <c r="K1939" s="109"/>
      <c r="L1939" s="109"/>
      <c r="M1939" s="109"/>
      <c r="N1939" s="109"/>
      <c r="O1939" s="344"/>
      <c r="P1939" s="344"/>
      <c r="Q1939" s="344"/>
      <c r="R1939" s="344"/>
      <c r="S1939" s="344"/>
      <c r="T1939" s="344"/>
      <c r="U1939" s="344"/>
      <c r="V1939" s="344"/>
      <c r="W1939" s="344"/>
      <c r="X1939" s="344"/>
      <c r="Y1939" s="344"/>
      <c r="Z1939" s="344"/>
      <c r="AA1939" s="344"/>
      <c r="AB1939" s="344"/>
      <c r="AC1939" s="344"/>
      <c r="AD1939" s="344"/>
      <c r="AE1939" s="344"/>
      <c r="AF1939" s="344"/>
      <c r="AG1939" s="344"/>
      <c r="AH1939" s="344"/>
      <c r="AI1939" s="344"/>
      <c r="AJ1939" s="344"/>
      <c r="AK1939" s="344"/>
      <c r="AL1939" s="344"/>
      <c r="AM1939" s="344"/>
      <c r="AN1939" s="344"/>
      <c r="AO1939" s="344"/>
      <c r="AP1939" s="344"/>
      <c r="AQ1939" s="344"/>
      <c r="AR1939" s="344"/>
      <c r="AS1939" s="344"/>
      <c r="AT1939" s="344"/>
      <c r="AU1939" s="344"/>
      <c r="AV1939" s="344"/>
      <c r="AW1939" s="344"/>
      <c r="AX1939" s="344"/>
      <c r="AY1939" s="344"/>
      <c r="AZ1939" s="344"/>
      <c r="BA1939" s="344"/>
      <c r="BB1939" s="344"/>
      <c r="BC1939" s="344"/>
      <c r="BD1939" s="344"/>
      <c r="BE1939" s="344"/>
      <c r="BF1939" s="344"/>
      <c r="BG1939" s="344"/>
      <c r="BH1939" s="344"/>
      <c r="BI1939" s="344"/>
      <c r="BJ1939" s="344"/>
      <c r="BK1939" s="344"/>
      <c r="BL1939" s="344"/>
      <c r="BM1939" s="344"/>
      <c r="BN1939" s="344"/>
      <c r="BO1939" s="344"/>
      <c r="BP1939" s="344"/>
      <c r="BQ1939" s="344"/>
      <c r="BR1939" s="344"/>
      <c r="BS1939" s="344"/>
      <c r="BT1939" s="344"/>
      <c r="BU1939" s="344"/>
      <c r="BV1939" s="344"/>
      <c r="BW1939" s="344"/>
      <c r="BX1939" s="344"/>
      <c r="BY1939" s="344"/>
      <c r="BZ1939" s="344"/>
      <c r="CA1939" s="344"/>
      <c r="CB1939" s="344"/>
      <c r="CC1939" s="344"/>
      <c r="CD1939" s="344"/>
      <c r="CE1939" s="344"/>
      <c r="CF1939" s="344"/>
      <c r="CG1939" s="344"/>
      <c r="CH1939" s="344"/>
      <c r="DK1939" s="34">
        <v>1500</v>
      </c>
      <c r="DO1939" s="34">
        <v>3000</v>
      </c>
      <c r="DT1939" s="34">
        <v>3000</v>
      </c>
      <c r="DY1939" s="34">
        <v>4500</v>
      </c>
    </row>
    <row r="1940" spans="1:141" s="34" customFormat="1" ht="21.75" customHeight="1">
      <c r="A1940" s="4" t="s">
        <v>479</v>
      </c>
      <c r="B1940" s="305" t="s">
        <v>496</v>
      </c>
      <c r="C1940" s="305" t="s">
        <v>497</v>
      </c>
      <c r="D1940" s="2" t="s">
        <v>482</v>
      </c>
      <c r="E1940" s="109"/>
      <c r="F1940" s="109"/>
      <c r="G1940" s="832" t="s">
        <v>547</v>
      </c>
      <c r="H1940" s="109">
        <v>3000</v>
      </c>
      <c r="I1940" s="166">
        <f t="shared" si="175"/>
        <v>3000</v>
      </c>
      <c r="J1940" s="109"/>
      <c r="K1940" s="109"/>
      <c r="L1940" s="109"/>
      <c r="M1940" s="109"/>
      <c r="N1940" s="109"/>
      <c r="O1940" s="344"/>
      <c r="P1940" s="344"/>
      <c r="Q1940" s="344"/>
      <c r="R1940" s="344"/>
      <c r="S1940" s="344"/>
      <c r="T1940" s="344"/>
      <c r="U1940" s="344"/>
      <c r="V1940" s="344"/>
      <c r="W1940" s="344"/>
      <c r="X1940" s="344"/>
      <c r="Y1940" s="344"/>
      <c r="Z1940" s="344"/>
      <c r="AA1940" s="344"/>
      <c r="AB1940" s="344"/>
      <c r="AC1940" s="344"/>
      <c r="AD1940" s="344"/>
      <c r="AE1940" s="344"/>
      <c r="AF1940" s="344"/>
      <c r="AG1940" s="344"/>
      <c r="AH1940" s="344"/>
      <c r="AI1940" s="344"/>
      <c r="AJ1940" s="344"/>
      <c r="AK1940" s="344"/>
      <c r="AL1940" s="344"/>
      <c r="AM1940" s="344"/>
      <c r="AN1940" s="344"/>
      <c r="AO1940" s="344"/>
      <c r="AP1940" s="344"/>
      <c r="AQ1940" s="344"/>
      <c r="AR1940" s="344"/>
      <c r="AS1940" s="344"/>
      <c r="AT1940" s="344"/>
      <c r="AU1940" s="344"/>
      <c r="AV1940" s="344"/>
      <c r="AW1940" s="344"/>
      <c r="AX1940" s="344"/>
      <c r="AY1940" s="344"/>
      <c r="AZ1940" s="344"/>
      <c r="BA1940" s="344"/>
      <c r="BB1940" s="344"/>
      <c r="BC1940" s="344"/>
      <c r="BD1940" s="344"/>
      <c r="BE1940" s="344"/>
      <c r="BF1940" s="344"/>
      <c r="BG1940" s="344"/>
      <c r="BH1940" s="344"/>
      <c r="BI1940" s="344"/>
      <c r="BJ1940" s="344"/>
      <c r="BK1940" s="344"/>
      <c r="BL1940" s="344"/>
      <c r="BM1940" s="344"/>
      <c r="BN1940" s="344"/>
      <c r="BO1940" s="344"/>
      <c r="BP1940" s="344"/>
      <c r="BQ1940" s="344"/>
      <c r="BR1940" s="344"/>
      <c r="BS1940" s="344"/>
      <c r="BT1940" s="344"/>
      <c r="BU1940" s="344"/>
      <c r="BV1940" s="344"/>
      <c r="BW1940" s="344"/>
      <c r="BX1940" s="344"/>
      <c r="BY1940" s="344"/>
      <c r="BZ1940" s="344"/>
      <c r="CA1940" s="344"/>
      <c r="CB1940" s="344"/>
      <c r="CC1940" s="344"/>
      <c r="CD1940" s="344"/>
      <c r="CE1940" s="344"/>
      <c r="CF1940" s="344"/>
      <c r="CG1940" s="344"/>
      <c r="CH1940" s="344"/>
      <c r="DK1940" s="34">
        <v>0</v>
      </c>
      <c r="DO1940" s="34">
        <v>1500</v>
      </c>
      <c r="DT1940" s="34">
        <v>1500</v>
      </c>
      <c r="DY1940" s="34">
        <v>0</v>
      </c>
    </row>
    <row r="1941" spans="1:141" s="34" customFormat="1" ht="21.75" customHeight="1">
      <c r="A1941" s="4" t="s">
        <v>479</v>
      </c>
      <c r="B1941" s="425" t="s">
        <v>534</v>
      </c>
      <c r="C1941" s="256" t="s">
        <v>542</v>
      </c>
      <c r="D1941" s="2" t="s">
        <v>482</v>
      </c>
      <c r="E1941" s="109"/>
      <c r="F1941" s="109"/>
      <c r="G1941" s="832" t="s">
        <v>547</v>
      </c>
      <c r="H1941" s="109">
        <v>6000</v>
      </c>
      <c r="I1941" s="166">
        <f t="shared" si="175"/>
        <v>6000</v>
      </c>
      <c r="J1941" s="109"/>
      <c r="K1941" s="109"/>
      <c r="L1941" s="109"/>
      <c r="M1941" s="109"/>
      <c r="N1941" s="109"/>
      <c r="O1941" s="344"/>
      <c r="P1941" s="344"/>
      <c r="Q1941" s="344"/>
      <c r="R1941" s="344"/>
      <c r="S1941" s="344"/>
      <c r="T1941" s="344"/>
      <c r="U1941" s="344"/>
      <c r="V1941" s="344"/>
      <c r="W1941" s="344"/>
      <c r="X1941" s="344"/>
      <c r="Y1941" s="344"/>
      <c r="Z1941" s="344"/>
      <c r="AA1941" s="344"/>
      <c r="AB1941" s="344"/>
      <c r="AC1941" s="344"/>
      <c r="AD1941" s="344"/>
      <c r="AE1941" s="344"/>
      <c r="AF1941" s="344"/>
      <c r="AG1941" s="344"/>
      <c r="AH1941" s="344"/>
      <c r="AI1941" s="344"/>
      <c r="AJ1941" s="344"/>
      <c r="AK1941" s="344"/>
      <c r="AL1941" s="344"/>
      <c r="AM1941" s="344"/>
      <c r="AN1941" s="344"/>
      <c r="AO1941" s="344"/>
      <c r="AP1941" s="344"/>
      <c r="AQ1941" s="344"/>
      <c r="AR1941" s="344"/>
      <c r="AS1941" s="344"/>
      <c r="AT1941" s="344"/>
      <c r="AU1941" s="344"/>
      <c r="AV1941" s="344"/>
      <c r="AW1941" s="344"/>
      <c r="AX1941" s="344"/>
      <c r="AY1941" s="344"/>
      <c r="AZ1941" s="344"/>
      <c r="BA1941" s="344"/>
      <c r="BB1941" s="344"/>
      <c r="BC1941" s="344"/>
      <c r="BD1941" s="344"/>
      <c r="BE1941" s="344"/>
      <c r="BF1941" s="344"/>
      <c r="BG1941" s="344"/>
      <c r="BH1941" s="344"/>
      <c r="BI1941" s="344"/>
      <c r="BJ1941" s="344"/>
      <c r="BK1941" s="344"/>
      <c r="BL1941" s="344"/>
      <c r="BM1941" s="344"/>
      <c r="BN1941" s="344"/>
      <c r="BO1941" s="344"/>
      <c r="BP1941" s="344"/>
      <c r="BQ1941" s="344"/>
      <c r="BR1941" s="344"/>
      <c r="BS1941" s="344"/>
      <c r="BT1941" s="344"/>
      <c r="BU1941" s="344"/>
      <c r="BV1941" s="344"/>
      <c r="BW1941" s="344"/>
      <c r="BX1941" s="344"/>
      <c r="BY1941" s="344"/>
      <c r="BZ1941" s="344"/>
      <c r="CA1941" s="344"/>
      <c r="CB1941" s="344"/>
      <c r="CC1941" s="344"/>
      <c r="CD1941" s="344"/>
      <c r="CE1941" s="344"/>
      <c r="CF1941" s="344"/>
      <c r="CG1941" s="344"/>
      <c r="CH1941" s="344"/>
      <c r="DK1941" s="34">
        <v>1500</v>
      </c>
      <c r="DO1941" s="34">
        <v>1500</v>
      </c>
      <c r="DT1941" s="34">
        <v>1500</v>
      </c>
      <c r="DY1941" s="34">
        <v>1500</v>
      </c>
    </row>
    <row r="1942" spans="1:141" s="34" customFormat="1" ht="21.75" customHeight="1">
      <c r="A1942" s="4" t="s">
        <v>479</v>
      </c>
      <c r="B1942" s="425" t="s">
        <v>535</v>
      </c>
      <c r="C1942" s="256" t="s">
        <v>523</v>
      </c>
      <c r="D1942" s="2" t="s">
        <v>482</v>
      </c>
      <c r="E1942" s="109"/>
      <c r="F1942" s="109"/>
      <c r="G1942" s="832" t="s">
        <v>547</v>
      </c>
      <c r="H1942" s="109">
        <v>6000</v>
      </c>
      <c r="I1942" s="166">
        <f t="shared" si="175"/>
        <v>6000</v>
      </c>
      <c r="J1942" s="109"/>
      <c r="K1942" s="109"/>
      <c r="L1942" s="109"/>
      <c r="M1942" s="109"/>
      <c r="N1942" s="109"/>
      <c r="O1942" s="344"/>
      <c r="P1942" s="344"/>
      <c r="Q1942" s="344"/>
      <c r="R1942" s="344"/>
      <c r="S1942" s="344"/>
      <c r="T1942" s="344"/>
      <c r="U1942" s="344"/>
      <c r="V1942" s="344"/>
      <c r="W1942" s="344"/>
      <c r="X1942" s="344"/>
      <c r="Y1942" s="344"/>
      <c r="Z1942" s="344"/>
      <c r="AA1942" s="344"/>
      <c r="AB1942" s="344"/>
      <c r="AC1942" s="344"/>
      <c r="AD1942" s="344"/>
      <c r="AE1942" s="344"/>
      <c r="AF1942" s="344"/>
      <c r="AG1942" s="344"/>
      <c r="AH1942" s="344"/>
      <c r="AI1942" s="344"/>
      <c r="AJ1942" s="344"/>
      <c r="AK1942" s="344"/>
      <c r="AL1942" s="344"/>
      <c r="AM1942" s="344"/>
      <c r="AN1942" s="344"/>
      <c r="AO1942" s="344"/>
      <c r="AP1942" s="344"/>
      <c r="AQ1942" s="344"/>
      <c r="AR1942" s="344"/>
      <c r="AS1942" s="344"/>
      <c r="AT1942" s="344"/>
      <c r="AU1942" s="344"/>
      <c r="AV1942" s="344"/>
      <c r="AW1942" s="344"/>
      <c r="AX1942" s="344"/>
      <c r="AY1942" s="344"/>
      <c r="AZ1942" s="344"/>
      <c r="BA1942" s="344"/>
      <c r="BB1942" s="344"/>
      <c r="BC1942" s="344"/>
      <c r="BD1942" s="344"/>
      <c r="BE1942" s="344"/>
      <c r="BF1942" s="344"/>
      <c r="BG1942" s="344"/>
      <c r="BH1942" s="344"/>
      <c r="BI1942" s="344"/>
      <c r="BJ1942" s="344"/>
      <c r="BK1942" s="344"/>
      <c r="BL1942" s="344"/>
      <c r="BM1942" s="344"/>
      <c r="BN1942" s="344"/>
      <c r="BO1942" s="344"/>
      <c r="BP1942" s="344"/>
      <c r="BQ1942" s="344"/>
      <c r="BR1942" s="344"/>
      <c r="BS1942" s="344"/>
      <c r="BT1942" s="344"/>
      <c r="BU1942" s="344"/>
      <c r="BV1942" s="344"/>
      <c r="BW1942" s="344"/>
      <c r="BX1942" s="344"/>
      <c r="BY1942" s="344"/>
      <c r="BZ1942" s="344"/>
      <c r="CA1942" s="344"/>
      <c r="CB1942" s="344"/>
      <c r="CC1942" s="344"/>
      <c r="CD1942" s="344"/>
      <c r="CE1942" s="344"/>
      <c r="CF1942" s="344"/>
      <c r="CG1942" s="344"/>
      <c r="CH1942" s="344"/>
      <c r="DK1942" s="34">
        <v>1500</v>
      </c>
      <c r="DO1942" s="34">
        <v>1500</v>
      </c>
      <c r="DT1942" s="34">
        <v>1500</v>
      </c>
      <c r="DY1942" s="34">
        <v>1500</v>
      </c>
    </row>
    <row r="1943" spans="1:141" s="34" customFormat="1" ht="21.75" customHeight="1">
      <c r="A1943" s="4" t="s">
        <v>479</v>
      </c>
      <c r="B1943" s="425" t="s">
        <v>536</v>
      </c>
      <c r="C1943" s="256" t="s">
        <v>525</v>
      </c>
      <c r="D1943" s="2" t="s">
        <v>482</v>
      </c>
      <c r="E1943" s="109"/>
      <c r="F1943" s="109"/>
      <c r="G1943" s="832" t="s">
        <v>547</v>
      </c>
      <c r="H1943" s="109">
        <v>1500</v>
      </c>
      <c r="I1943" s="166">
        <f t="shared" si="175"/>
        <v>1500</v>
      </c>
      <c r="J1943" s="109"/>
      <c r="K1943" s="109"/>
      <c r="L1943" s="109"/>
      <c r="M1943" s="109"/>
      <c r="N1943" s="109"/>
      <c r="O1943" s="344"/>
      <c r="P1943" s="344"/>
      <c r="Q1943" s="344"/>
      <c r="R1943" s="344"/>
      <c r="S1943" s="344"/>
      <c r="T1943" s="344"/>
      <c r="U1943" s="344"/>
      <c r="V1943" s="344"/>
      <c r="W1943" s="344"/>
      <c r="X1943" s="344"/>
      <c r="Y1943" s="344"/>
      <c r="Z1943" s="344"/>
      <c r="AA1943" s="344"/>
      <c r="AB1943" s="344"/>
      <c r="AC1943" s="344"/>
      <c r="AD1943" s="344"/>
      <c r="AE1943" s="344"/>
      <c r="AF1943" s="344"/>
      <c r="AG1943" s="344"/>
      <c r="AH1943" s="344"/>
      <c r="AI1943" s="344"/>
      <c r="AJ1943" s="344"/>
      <c r="AK1943" s="344"/>
      <c r="AL1943" s="344"/>
      <c r="AM1943" s="344"/>
      <c r="AN1943" s="344"/>
      <c r="AO1943" s="344"/>
      <c r="AP1943" s="344"/>
      <c r="AQ1943" s="344"/>
      <c r="AR1943" s="344"/>
      <c r="AS1943" s="344"/>
      <c r="AT1943" s="344"/>
      <c r="AU1943" s="344"/>
      <c r="AV1943" s="344"/>
      <c r="AW1943" s="344"/>
      <c r="AX1943" s="344"/>
      <c r="AY1943" s="344"/>
      <c r="AZ1943" s="344"/>
      <c r="BA1943" s="344"/>
      <c r="BB1943" s="344"/>
      <c r="BC1943" s="344"/>
      <c r="BD1943" s="344"/>
      <c r="BE1943" s="344"/>
      <c r="BF1943" s="344"/>
      <c r="BG1943" s="344"/>
      <c r="BH1943" s="344"/>
      <c r="BI1943" s="344"/>
      <c r="BJ1943" s="344"/>
      <c r="BK1943" s="344"/>
      <c r="BL1943" s="344"/>
      <c r="BM1943" s="344"/>
      <c r="BN1943" s="344"/>
      <c r="BO1943" s="344"/>
      <c r="BP1943" s="344"/>
      <c r="BQ1943" s="344"/>
      <c r="BR1943" s="344"/>
      <c r="BS1943" s="344"/>
      <c r="BT1943" s="344"/>
      <c r="BU1943" s="344"/>
      <c r="BV1943" s="344"/>
      <c r="BW1943" s="344"/>
      <c r="BX1943" s="344"/>
      <c r="BY1943" s="344"/>
      <c r="BZ1943" s="344"/>
      <c r="CA1943" s="344"/>
      <c r="CB1943" s="344"/>
      <c r="CC1943" s="344"/>
      <c r="CD1943" s="344"/>
      <c r="CE1943" s="344"/>
      <c r="CF1943" s="344"/>
      <c r="CG1943" s="344"/>
      <c r="CH1943" s="344"/>
      <c r="DK1943" s="34">
        <v>1500</v>
      </c>
      <c r="DO1943" s="34">
        <v>0</v>
      </c>
      <c r="DT1943" s="34">
        <v>0</v>
      </c>
      <c r="DY1943" s="34">
        <v>0</v>
      </c>
    </row>
    <row r="1944" spans="1:141" s="34" customFormat="1" ht="21.75" customHeight="1">
      <c r="A1944" s="4" t="s">
        <v>479</v>
      </c>
      <c r="B1944" s="425" t="s">
        <v>537</v>
      </c>
      <c r="C1944" s="256" t="s">
        <v>527</v>
      </c>
      <c r="D1944" s="2" t="s">
        <v>482</v>
      </c>
      <c r="E1944" s="109"/>
      <c r="F1944" s="109"/>
      <c r="G1944" s="832" t="s">
        <v>547</v>
      </c>
      <c r="H1944" s="109">
        <v>1500</v>
      </c>
      <c r="I1944" s="166">
        <f t="shared" si="175"/>
        <v>1500</v>
      </c>
      <c r="J1944" s="109"/>
      <c r="K1944" s="109"/>
      <c r="L1944" s="109"/>
      <c r="M1944" s="109"/>
      <c r="N1944" s="109"/>
      <c r="O1944" s="344"/>
      <c r="P1944" s="344"/>
      <c r="Q1944" s="344"/>
      <c r="R1944" s="344"/>
      <c r="S1944" s="344"/>
      <c r="T1944" s="344"/>
      <c r="U1944" s="344"/>
      <c r="V1944" s="344"/>
      <c r="W1944" s="344"/>
      <c r="X1944" s="344"/>
      <c r="Y1944" s="344"/>
      <c r="Z1944" s="344"/>
      <c r="AA1944" s="344"/>
      <c r="AB1944" s="344"/>
      <c r="AC1944" s="344"/>
      <c r="AD1944" s="344"/>
      <c r="AE1944" s="344"/>
      <c r="AF1944" s="344"/>
      <c r="AG1944" s="344"/>
      <c r="AH1944" s="344"/>
      <c r="AI1944" s="344"/>
      <c r="AJ1944" s="344"/>
      <c r="AK1944" s="344"/>
      <c r="AL1944" s="344"/>
      <c r="AM1944" s="344"/>
      <c r="AN1944" s="344"/>
      <c r="AO1944" s="344"/>
      <c r="AP1944" s="344"/>
      <c r="AQ1944" s="344"/>
      <c r="AR1944" s="344"/>
      <c r="AS1944" s="344"/>
      <c r="AT1944" s="344"/>
      <c r="AU1944" s="344"/>
      <c r="AV1944" s="344"/>
      <c r="AW1944" s="344"/>
      <c r="AX1944" s="344"/>
      <c r="AY1944" s="344"/>
      <c r="AZ1944" s="344"/>
      <c r="BA1944" s="344"/>
      <c r="BB1944" s="344"/>
      <c r="BC1944" s="344"/>
      <c r="BD1944" s="344"/>
      <c r="BE1944" s="344"/>
      <c r="BF1944" s="344"/>
      <c r="BG1944" s="344"/>
      <c r="BH1944" s="344"/>
      <c r="BI1944" s="344"/>
      <c r="BJ1944" s="344"/>
      <c r="BK1944" s="344"/>
      <c r="BL1944" s="344"/>
      <c r="BM1944" s="344"/>
      <c r="BN1944" s="344"/>
      <c r="BO1944" s="344"/>
      <c r="BP1944" s="344"/>
      <c r="BQ1944" s="344"/>
      <c r="BR1944" s="344"/>
      <c r="BS1944" s="344"/>
      <c r="BT1944" s="344"/>
      <c r="BU1944" s="344"/>
      <c r="BV1944" s="344"/>
      <c r="BW1944" s="344"/>
      <c r="BX1944" s="344"/>
      <c r="BY1944" s="344"/>
      <c r="BZ1944" s="344"/>
      <c r="CA1944" s="344"/>
      <c r="CB1944" s="344"/>
      <c r="CC1944" s="344"/>
      <c r="CD1944" s="344"/>
      <c r="CE1944" s="344"/>
      <c r="CF1944" s="344"/>
      <c r="CG1944" s="344"/>
      <c r="CH1944" s="344"/>
      <c r="DK1944" s="34">
        <v>1500</v>
      </c>
      <c r="DO1944" s="34">
        <v>0</v>
      </c>
      <c r="DT1944" s="34">
        <v>0</v>
      </c>
      <c r="DY1944" s="34">
        <v>0</v>
      </c>
    </row>
    <row r="1945" spans="1:141" s="34" customFormat="1" ht="21.75" customHeight="1">
      <c r="A1945" s="4" t="s">
        <v>479</v>
      </c>
      <c r="B1945" s="425" t="s">
        <v>543</v>
      </c>
      <c r="C1945" s="256" t="s">
        <v>529</v>
      </c>
      <c r="D1945" s="2" t="s">
        <v>482</v>
      </c>
      <c r="E1945" s="109"/>
      <c r="F1945" s="109"/>
      <c r="G1945" s="832" t="s">
        <v>547</v>
      </c>
      <c r="H1945" s="109">
        <v>0</v>
      </c>
      <c r="I1945" s="166">
        <f t="shared" si="175"/>
        <v>0</v>
      </c>
      <c r="J1945" s="109"/>
      <c r="K1945" s="109"/>
      <c r="L1945" s="109"/>
      <c r="M1945" s="109"/>
      <c r="N1945" s="109"/>
      <c r="O1945" s="344"/>
      <c r="P1945" s="344"/>
      <c r="Q1945" s="344"/>
      <c r="R1945" s="344"/>
      <c r="S1945" s="344"/>
      <c r="T1945" s="344"/>
      <c r="U1945" s="344"/>
      <c r="V1945" s="344"/>
      <c r="W1945" s="344"/>
      <c r="X1945" s="344"/>
      <c r="Y1945" s="344"/>
      <c r="Z1945" s="344"/>
      <c r="AA1945" s="344"/>
      <c r="AB1945" s="344"/>
      <c r="AC1945" s="344"/>
      <c r="AD1945" s="344"/>
      <c r="AE1945" s="344"/>
      <c r="AF1945" s="344"/>
      <c r="AG1945" s="344"/>
      <c r="AH1945" s="344"/>
      <c r="AI1945" s="344"/>
      <c r="AJ1945" s="344"/>
      <c r="AK1945" s="344"/>
      <c r="AL1945" s="344"/>
      <c r="AM1945" s="344"/>
      <c r="AN1945" s="344"/>
      <c r="AO1945" s="344"/>
      <c r="AP1945" s="344"/>
      <c r="AQ1945" s="344"/>
      <c r="AR1945" s="344"/>
      <c r="AS1945" s="344"/>
      <c r="AT1945" s="344"/>
      <c r="AU1945" s="344"/>
      <c r="AV1945" s="344"/>
      <c r="AW1945" s="344"/>
      <c r="AX1945" s="344"/>
      <c r="AY1945" s="344"/>
      <c r="AZ1945" s="344"/>
      <c r="BA1945" s="344"/>
      <c r="BB1945" s="344"/>
      <c r="BC1945" s="344"/>
      <c r="BD1945" s="344"/>
      <c r="BE1945" s="344"/>
      <c r="BF1945" s="344"/>
      <c r="BG1945" s="344"/>
      <c r="BH1945" s="344"/>
      <c r="BI1945" s="344"/>
      <c r="BJ1945" s="344"/>
      <c r="BK1945" s="344"/>
      <c r="BL1945" s="344"/>
      <c r="BM1945" s="344"/>
      <c r="BN1945" s="344"/>
      <c r="BO1945" s="344"/>
      <c r="BP1945" s="344"/>
      <c r="BQ1945" s="344"/>
      <c r="BR1945" s="344"/>
      <c r="BS1945" s="344"/>
      <c r="BT1945" s="344"/>
      <c r="BU1945" s="344"/>
      <c r="BV1945" s="344"/>
      <c r="BW1945" s="344"/>
      <c r="BX1945" s="344"/>
      <c r="BY1945" s="344"/>
      <c r="BZ1945" s="344"/>
      <c r="CA1945" s="344"/>
      <c r="CB1945" s="344"/>
      <c r="CC1945" s="344"/>
      <c r="CD1945" s="344"/>
      <c r="CE1945" s="344"/>
      <c r="CF1945" s="344"/>
      <c r="CG1945" s="344"/>
      <c r="CH1945" s="344"/>
      <c r="DK1945" s="34">
        <v>0</v>
      </c>
      <c r="DO1945" s="34">
        <v>0</v>
      </c>
      <c r="DT1945" s="34">
        <v>0</v>
      </c>
      <c r="DY1945" s="34">
        <v>0</v>
      </c>
    </row>
    <row r="1946" spans="1:141" s="34" customFormat="1" ht="21.75" customHeight="1">
      <c r="A1946" s="4" t="s">
        <v>479</v>
      </c>
      <c r="B1946" s="425" t="s">
        <v>544</v>
      </c>
      <c r="C1946" s="256" t="s">
        <v>531</v>
      </c>
      <c r="D1946" s="2" t="s">
        <v>482</v>
      </c>
      <c r="E1946" s="109"/>
      <c r="F1946" s="109"/>
      <c r="G1946" s="832" t="s">
        <v>547</v>
      </c>
      <c r="H1946" s="109">
        <v>0</v>
      </c>
      <c r="I1946" s="166">
        <f t="shared" si="175"/>
        <v>0</v>
      </c>
      <c r="J1946" s="109"/>
      <c r="K1946" s="109"/>
      <c r="L1946" s="109"/>
      <c r="M1946" s="109"/>
      <c r="N1946" s="109"/>
      <c r="O1946" s="344"/>
      <c r="P1946" s="344"/>
      <c r="Q1946" s="344"/>
      <c r="R1946" s="344"/>
      <c r="S1946" s="344"/>
      <c r="T1946" s="344"/>
      <c r="U1946" s="344"/>
      <c r="V1946" s="344"/>
      <c r="W1946" s="344"/>
      <c r="X1946" s="344"/>
      <c r="Y1946" s="344"/>
      <c r="Z1946" s="344"/>
      <c r="AA1946" s="344"/>
      <c r="AB1946" s="344"/>
      <c r="AC1946" s="344"/>
      <c r="AD1946" s="344"/>
      <c r="AE1946" s="344"/>
      <c r="AF1946" s="344"/>
      <c r="AG1946" s="344"/>
      <c r="AH1946" s="344"/>
      <c r="AI1946" s="344"/>
      <c r="AJ1946" s="344"/>
      <c r="AK1946" s="344"/>
      <c r="AL1946" s="344"/>
      <c r="AM1946" s="344"/>
      <c r="AN1946" s="344"/>
      <c r="AO1946" s="344"/>
      <c r="AP1946" s="344"/>
      <c r="AQ1946" s="344"/>
      <c r="AR1946" s="344"/>
      <c r="AS1946" s="344"/>
      <c r="AT1946" s="344"/>
      <c r="AU1946" s="344"/>
      <c r="AV1946" s="344"/>
      <c r="AW1946" s="344"/>
      <c r="AX1946" s="344"/>
      <c r="AY1946" s="344"/>
      <c r="AZ1946" s="344"/>
      <c r="BA1946" s="344"/>
      <c r="BB1946" s="344"/>
      <c r="BC1946" s="344"/>
      <c r="BD1946" s="344"/>
      <c r="BE1946" s="344"/>
      <c r="BF1946" s="344"/>
      <c r="BG1946" s="344"/>
      <c r="BH1946" s="344"/>
      <c r="BI1946" s="344"/>
      <c r="BJ1946" s="344"/>
      <c r="BK1946" s="344"/>
      <c r="BL1946" s="344"/>
      <c r="BM1946" s="344"/>
      <c r="BN1946" s="344"/>
      <c r="BO1946" s="344"/>
      <c r="BP1946" s="344"/>
      <c r="BQ1946" s="344"/>
      <c r="BR1946" s="344"/>
      <c r="BS1946" s="344"/>
      <c r="BT1946" s="344"/>
      <c r="BU1946" s="344"/>
      <c r="BV1946" s="344"/>
      <c r="BW1946" s="344"/>
      <c r="BX1946" s="344"/>
      <c r="BY1946" s="344"/>
      <c r="BZ1946" s="344"/>
      <c r="CA1946" s="344"/>
      <c r="CB1946" s="344"/>
      <c r="CC1946" s="344"/>
      <c r="CD1946" s="344"/>
      <c r="CE1946" s="344"/>
      <c r="CF1946" s="344"/>
      <c r="CG1946" s="344"/>
      <c r="CH1946" s="344"/>
      <c r="DK1946" s="34">
        <v>0</v>
      </c>
      <c r="DO1946" s="34">
        <v>0</v>
      </c>
      <c r="DT1946" s="34">
        <v>0</v>
      </c>
      <c r="DY1946" s="34">
        <v>0</v>
      </c>
    </row>
    <row r="1947" spans="1:141" s="34" customFormat="1" ht="21.75" customHeight="1">
      <c r="A1947" s="156" t="s">
        <v>479</v>
      </c>
      <c r="B1947" s="156"/>
      <c r="C1947" s="156"/>
      <c r="D1947" s="109"/>
      <c r="E1947" s="109"/>
      <c r="F1947" s="109"/>
      <c r="G1947" s="478"/>
      <c r="H1947" s="109">
        <f>SUM(H1939:H1946)</f>
        <v>30000</v>
      </c>
      <c r="I1947" s="109">
        <f>SUM(I1939:I1946)</f>
        <v>30000</v>
      </c>
      <c r="J1947" s="109">
        <f>SUM(J1939:J1946)</f>
        <v>0</v>
      </c>
      <c r="K1947" s="109">
        <v>7.89</v>
      </c>
      <c r="L1947" s="156"/>
      <c r="M1947" s="156"/>
      <c r="N1947" s="156"/>
    </row>
    <row r="1948" spans="1:141" s="34" customFormat="1" ht="21.75" customHeight="1">
      <c r="A1948" s="4" t="s">
        <v>479</v>
      </c>
      <c r="B1948" s="305" t="s">
        <v>494</v>
      </c>
      <c r="C1948" s="296" t="s">
        <v>495</v>
      </c>
      <c r="D1948" s="2" t="s">
        <v>482</v>
      </c>
      <c r="E1948" s="109"/>
      <c r="F1948" s="109"/>
      <c r="G1948" s="832" t="s">
        <v>548</v>
      </c>
      <c r="H1948" s="109">
        <v>12000</v>
      </c>
      <c r="I1948" s="166">
        <f t="shared" ref="I1948:I1955" si="176">SUM(O1948:EK1948)</f>
        <v>12000</v>
      </c>
      <c r="J1948" s="109"/>
      <c r="K1948" s="109"/>
      <c r="L1948" s="156"/>
      <c r="M1948" s="156"/>
      <c r="N1948" s="156"/>
      <c r="EB1948" s="34">
        <v>4500</v>
      </c>
      <c r="EE1948" s="34">
        <v>3000</v>
      </c>
      <c r="EG1948" s="34">
        <v>1500</v>
      </c>
      <c r="EK1948" s="34">
        <v>3000</v>
      </c>
    </row>
    <row r="1949" spans="1:141" s="34" customFormat="1" ht="21.75" customHeight="1">
      <c r="A1949" s="4" t="s">
        <v>479</v>
      </c>
      <c r="B1949" s="305" t="s">
        <v>496</v>
      </c>
      <c r="C1949" s="305" t="s">
        <v>497</v>
      </c>
      <c r="D1949" s="2" t="s">
        <v>482</v>
      </c>
      <c r="E1949" s="109"/>
      <c r="F1949" s="109"/>
      <c r="G1949" s="832" t="s">
        <v>548</v>
      </c>
      <c r="H1949" s="109">
        <v>3000</v>
      </c>
      <c r="I1949" s="166">
        <f t="shared" si="176"/>
        <v>3000</v>
      </c>
      <c r="J1949" s="109"/>
      <c r="K1949" s="109"/>
      <c r="L1949" s="156"/>
      <c r="M1949" s="156"/>
      <c r="N1949" s="156"/>
      <c r="EB1949" s="34">
        <v>0</v>
      </c>
      <c r="EE1949" s="34">
        <v>1500</v>
      </c>
      <c r="EG1949" s="34">
        <v>0</v>
      </c>
      <c r="EK1949" s="34">
        <v>1500</v>
      </c>
    </row>
    <row r="1950" spans="1:141" s="34" customFormat="1" ht="21.75" customHeight="1">
      <c r="A1950" s="4" t="s">
        <v>479</v>
      </c>
      <c r="B1950" s="425" t="s">
        <v>534</v>
      </c>
      <c r="C1950" s="256" t="s">
        <v>542</v>
      </c>
      <c r="D1950" s="2" t="s">
        <v>482</v>
      </c>
      <c r="E1950" s="109"/>
      <c r="F1950" s="109"/>
      <c r="G1950" s="832" t="s">
        <v>548</v>
      </c>
      <c r="H1950" s="109">
        <v>6000</v>
      </c>
      <c r="I1950" s="166">
        <f t="shared" si="176"/>
        <v>6000</v>
      </c>
      <c r="J1950" s="109"/>
      <c r="K1950" s="109"/>
      <c r="L1950" s="156"/>
      <c r="M1950" s="156"/>
      <c r="N1950" s="156"/>
      <c r="EB1950" s="34">
        <v>1500</v>
      </c>
      <c r="EE1950" s="34">
        <v>1500</v>
      </c>
      <c r="EG1950" s="34">
        <v>1500</v>
      </c>
      <c r="EK1950" s="34">
        <v>1500</v>
      </c>
    </row>
    <row r="1951" spans="1:141" s="34" customFormat="1" ht="21.75" customHeight="1">
      <c r="A1951" s="4" t="s">
        <v>479</v>
      </c>
      <c r="B1951" s="425" t="s">
        <v>535</v>
      </c>
      <c r="C1951" s="256" t="s">
        <v>523</v>
      </c>
      <c r="D1951" s="2" t="s">
        <v>482</v>
      </c>
      <c r="E1951" s="109"/>
      <c r="F1951" s="109"/>
      <c r="G1951" s="832" t="s">
        <v>548</v>
      </c>
      <c r="H1951" s="109">
        <v>6000</v>
      </c>
      <c r="I1951" s="166">
        <f t="shared" si="176"/>
        <v>6000</v>
      </c>
      <c r="J1951" s="109"/>
      <c r="K1951" s="109"/>
      <c r="L1951" s="156"/>
      <c r="M1951" s="156"/>
      <c r="N1951" s="156"/>
      <c r="EB1951" s="34">
        <v>1500</v>
      </c>
      <c r="EE1951" s="34">
        <v>1500</v>
      </c>
      <c r="EG1951" s="34">
        <v>1500</v>
      </c>
      <c r="EK1951" s="34">
        <v>1500</v>
      </c>
    </row>
    <row r="1952" spans="1:141" s="34" customFormat="1" ht="21.75" customHeight="1">
      <c r="A1952" s="4" t="s">
        <v>479</v>
      </c>
      <c r="B1952" s="425" t="s">
        <v>536</v>
      </c>
      <c r="C1952" s="256" t="s">
        <v>525</v>
      </c>
      <c r="D1952" s="2" t="s">
        <v>482</v>
      </c>
      <c r="E1952" s="109"/>
      <c r="F1952" s="109"/>
      <c r="G1952" s="832" t="s">
        <v>548</v>
      </c>
      <c r="H1952" s="109">
        <v>1500</v>
      </c>
      <c r="I1952" s="166">
        <f t="shared" si="176"/>
        <v>1500</v>
      </c>
      <c r="J1952" s="109"/>
      <c r="K1952" s="109"/>
      <c r="L1952" s="156"/>
      <c r="M1952" s="156"/>
      <c r="N1952" s="156"/>
      <c r="EB1952" s="34">
        <v>0</v>
      </c>
      <c r="EE1952" s="34">
        <v>0</v>
      </c>
      <c r="EG1952" s="34">
        <v>1500</v>
      </c>
      <c r="EK1952" s="34">
        <v>0</v>
      </c>
    </row>
    <row r="1953" spans="1:168" s="34" customFormat="1" ht="21.75" customHeight="1">
      <c r="A1953" s="4" t="s">
        <v>479</v>
      </c>
      <c r="B1953" s="425" t="s">
        <v>537</v>
      </c>
      <c r="C1953" s="256" t="s">
        <v>527</v>
      </c>
      <c r="D1953" s="2" t="s">
        <v>482</v>
      </c>
      <c r="E1953" s="109"/>
      <c r="F1953" s="109"/>
      <c r="G1953" s="832" t="s">
        <v>548</v>
      </c>
      <c r="H1953" s="109">
        <v>1500</v>
      </c>
      <c r="I1953" s="166">
        <f t="shared" si="176"/>
        <v>1500</v>
      </c>
      <c r="J1953" s="109"/>
      <c r="K1953" s="109"/>
      <c r="L1953" s="156"/>
      <c r="M1953" s="156"/>
      <c r="N1953" s="156"/>
      <c r="EB1953" s="34">
        <v>0</v>
      </c>
      <c r="EE1953" s="34">
        <v>0</v>
      </c>
      <c r="EG1953" s="34">
        <v>1500</v>
      </c>
      <c r="EK1953" s="34">
        <v>0</v>
      </c>
    </row>
    <row r="1954" spans="1:168" s="34" customFormat="1" ht="21.75" customHeight="1">
      <c r="A1954" s="4" t="s">
        <v>479</v>
      </c>
      <c r="B1954" s="425" t="s">
        <v>543</v>
      </c>
      <c r="C1954" s="256" t="s">
        <v>529</v>
      </c>
      <c r="D1954" s="2" t="s">
        <v>482</v>
      </c>
      <c r="E1954" s="109"/>
      <c r="F1954" s="109"/>
      <c r="G1954" s="832" t="s">
        <v>548</v>
      </c>
      <c r="H1954" s="109">
        <v>0</v>
      </c>
      <c r="I1954" s="166">
        <f t="shared" si="176"/>
        <v>0</v>
      </c>
      <c r="J1954" s="109"/>
      <c r="K1954" s="109"/>
      <c r="L1954" s="156"/>
      <c r="M1954" s="156"/>
      <c r="N1954" s="156"/>
      <c r="EB1954" s="34">
        <v>0</v>
      </c>
      <c r="EE1954" s="34">
        <v>0</v>
      </c>
      <c r="EG1954" s="34">
        <v>0</v>
      </c>
      <c r="EK1954" s="34">
        <v>0</v>
      </c>
    </row>
    <row r="1955" spans="1:168" s="34" customFormat="1" ht="21.75" customHeight="1">
      <c r="A1955" s="4" t="s">
        <v>479</v>
      </c>
      <c r="B1955" s="425" t="s">
        <v>544</v>
      </c>
      <c r="C1955" s="256" t="s">
        <v>531</v>
      </c>
      <c r="D1955" s="2" t="s">
        <v>482</v>
      </c>
      <c r="E1955" s="109"/>
      <c r="F1955" s="109"/>
      <c r="G1955" s="832" t="s">
        <v>548</v>
      </c>
      <c r="H1955" s="109">
        <v>0</v>
      </c>
      <c r="I1955" s="166">
        <f t="shared" si="176"/>
        <v>0</v>
      </c>
      <c r="J1955" s="109"/>
      <c r="K1955" s="109"/>
      <c r="L1955" s="156"/>
      <c r="M1955" s="156"/>
      <c r="N1955" s="156"/>
      <c r="EB1955" s="34">
        <v>0</v>
      </c>
      <c r="EE1955" s="34">
        <v>0</v>
      </c>
      <c r="EG1955" s="34">
        <v>0</v>
      </c>
      <c r="EK1955" s="34">
        <v>0</v>
      </c>
    </row>
    <row r="1956" spans="1:168" s="34" customFormat="1" ht="21.75" customHeight="1">
      <c r="A1956" s="156" t="s">
        <v>479</v>
      </c>
      <c r="B1956" s="156"/>
      <c r="C1956" s="156"/>
      <c r="D1956" s="109"/>
      <c r="E1956" s="109"/>
      <c r="F1956" s="109"/>
      <c r="G1956" s="478"/>
      <c r="H1956" s="109">
        <f>SUM(H1948:H1955)</f>
        <v>30000</v>
      </c>
      <c r="I1956" s="109">
        <f t="shared" ref="I1956:AI1956" si="177">SUM(I1948:I1955)</f>
        <v>30000</v>
      </c>
      <c r="J1956" s="109">
        <f t="shared" si="177"/>
        <v>0</v>
      </c>
      <c r="K1956" s="109">
        <f t="shared" si="177"/>
        <v>0</v>
      </c>
      <c r="L1956" s="109">
        <f t="shared" si="177"/>
        <v>0</v>
      </c>
      <c r="M1956" s="109">
        <f t="shared" si="177"/>
        <v>0</v>
      </c>
      <c r="N1956" s="109">
        <f t="shared" si="177"/>
        <v>0</v>
      </c>
      <c r="O1956" s="109">
        <f t="shared" si="177"/>
        <v>0</v>
      </c>
      <c r="P1956" s="109">
        <f t="shared" si="177"/>
        <v>0</v>
      </c>
      <c r="Q1956" s="109">
        <f t="shared" si="177"/>
        <v>0</v>
      </c>
      <c r="R1956" s="109">
        <f t="shared" si="177"/>
        <v>0</v>
      </c>
      <c r="S1956" s="109">
        <f t="shared" si="177"/>
        <v>0</v>
      </c>
      <c r="T1956" s="109">
        <f t="shared" si="177"/>
        <v>0</v>
      </c>
      <c r="U1956" s="109">
        <f t="shared" si="177"/>
        <v>0</v>
      </c>
      <c r="V1956" s="109">
        <f t="shared" si="177"/>
        <v>0</v>
      </c>
      <c r="W1956" s="109">
        <f t="shared" si="177"/>
        <v>0</v>
      </c>
      <c r="X1956" s="109">
        <f t="shared" si="177"/>
        <v>0</v>
      </c>
      <c r="Y1956" s="109">
        <f t="shared" si="177"/>
        <v>0</v>
      </c>
      <c r="Z1956" s="109">
        <f t="shared" si="177"/>
        <v>0</v>
      </c>
      <c r="AA1956" s="109">
        <f t="shared" si="177"/>
        <v>0</v>
      </c>
      <c r="AB1956" s="109">
        <f t="shared" si="177"/>
        <v>0</v>
      </c>
      <c r="AC1956" s="109">
        <f t="shared" si="177"/>
        <v>0</v>
      </c>
      <c r="AD1956" s="109">
        <f t="shared" si="177"/>
        <v>0</v>
      </c>
      <c r="AE1956" s="109">
        <f t="shared" si="177"/>
        <v>0</v>
      </c>
      <c r="AF1956" s="109">
        <f t="shared" si="177"/>
        <v>0</v>
      </c>
      <c r="AG1956" s="109">
        <f t="shared" si="177"/>
        <v>0</v>
      </c>
      <c r="AH1956" s="109">
        <f t="shared" si="177"/>
        <v>0</v>
      </c>
      <c r="AI1956" s="109">
        <f t="shared" si="177"/>
        <v>0</v>
      </c>
      <c r="AJ1956" s="109">
        <f t="shared" ref="AJ1956:BH1956" si="178">SUM(AJ1948:AJ1955)</f>
        <v>0</v>
      </c>
      <c r="AK1956" s="109">
        <f t="shared" si="178"/>
        <v>0</v>
      </c>
      <c r="AL1956" s="109">
        <f t="shared" si="178"/>
        <v>0</v>
      </c>
      <c r="AM1956" s="109">
        <f t="shared" si="178"/>
        <v>0</v>
      </c>
      <c r="AN1956" s="109">
        <f t="shared" si="178"/>
        <v>0</v>
      </c>
      <c r="AO1956" s="109">
        <f t="shared" si="178"/>
        <v>0</v>
      </c>
      <c r="AP1956" s="109">
        <f t="shared" si="178"/>
        <v>0</v>
      </c>
      <c r="AQ1956" s="109">
        <f t="shared" si="178"/>
        <v>0</v>
      </c>
      <c r="AR1956" s="109">
        <f t="shared" si="178"/>
        <v>0</v>
      </c>
      <c r="AS1956" s="109">
        <f t="shared" si="178"/>
        <v>0</v>
      </c>
      <c r="AT1956" s="109">
        <f t="shared" si="178"/>
        <v>0</v>
      </c>
      <c r="AU1956" s="109">
        <f t="shared" si="178"/>
        <v>0</v>
      </c>
      <c r="AV1956" s="109">
        <f t="shared" si="178"/>
        <v>0</v>
      </c>
      <c r="AW1956" s="109">
        <f t="shared" si="178"/>
        <v>0</v>
      </c>
      <c r="AX1956" s="109">
        <f t="shared" si="178"/>
        <v>0</v>
      </c>
      <c r="AY1956" s="109">
        <f t="shared" si="178"/>
        <v>0</v>
      </c>
      <c r="AZ1956" s="109">
        <f t="shared" si="178"/>
        <v>0</v>
      </c>
      <c r="BA1956" s="109">
        <f t="shared" si="178"/>
        <v>0</v>
      </c>
      <c r="BB1956" s="109">
        <f t="shared" si="178"/>
        <v>0</v>
      </c>
      <c r="BC1956" s="109">
        <f t="shared" si="178"/>
        <v>0</v>
      </c>
      <c r="BD1956" s="109">
        <f t="shared" si="178"/>
        <v>0</v>
      </c>
      <c r="BE1956" s="109">
        <f t="shared" si="178"/>
        <v>0</v>
      </c>
      <c r="BF1956" s="109">
        <f t="shared" si="178"/>
        <v>0</v>
      </c>
      <c r="BG1956" s="109">
        <f t="shared" si="178"/>
        <v>0</v>
      </c>
      <c r="BH1956" s="109">
        <f t="shared" si="178"/>
        <v>0</v>
      </c>
      <c r="BI1956" s="109">
        <f t="shared" ref="BI1956:CM1956" si="179">SUM(BI1948:BI1955)</f>
        <v>0</v>
      </c>
      <c r="BJ1956" s="109">
        <f t="shared" si="179"/>
        <v>0</v>
      </c>
      <c r="BK1956" s="109">
        <f t="shared" si="179"/>
        <v>0</v>
      </c>
      <c r="BL1956" s="109">
        <f t="shared" si="179"/>
        <v>0</v>
      </c>
      <c r="BM1956" s="109">
        <f t="shared" si="179"/>
        <v>0</v>
      </c>
      <c r="BN1956" s="109">
        <f t="shared" si="179"/>
        <v>0</v>
      </c>
      <c r="BO1956" s="109">
        <f t="shared" si="179"/>
        <v>0</v>
      </c>
      <c r="BP1956" s="109">
        <f t="shared" si="179"/>
        <v>0</v>
      </c>
      <c r="BQ1956" s="109">
        <f t="shared" si="179"/>
        <v>0</v>
      </c>
      <c r="BR1956" s="109">
        <f t="shared" si="179"/>
        <v>0</v>
      </c>
      <c r="BS1956" s="109">
        <f t="shared" si="179"/>
        <v>0</v>
      </c>
      <c r="BT1956" s="109">
        <f t="shared" si="179"/>
        <v>0</v>
      </c>
      <c r="BU1956" s="109">
        <f t="shared" si="179"/>
        <v>0</v>
      </c>
      <c r="BV1956" s="109">
        <f t="shared" si="179"/>
        <v>0</v>
      </c>
      <c r="BW1956" s="109">
        <f t="shared" si="179"/>
        <v>0</v>
      </c>
      <c r="BX1956" s="109">
        <f t="shared" si="179"/>
        <v>0</v>
      </c>
      <c r="BY1956" s="109">
        <f t="shared" si="179"/>
        <v>0</v>
      </c>
      <c r="BZ1956" s="109">
        <f t="shared" si="179"/>
        <v>0</v>
      </c>
      <c r="CA1956" s="109">
        <f t="shared" si="179"/>
        <v>0</v>
      </c>
      <c r="CB1956" s="109">
        <f t="shared" si="179"/>
        <v>0</v>
      </c>
      <c r="CC1956" s="109">
        <f t="shared" si="179"/>
        <v>0</v>
      </c>
      <c r="CD1956" s="109">
        <f t="shared" si="179"/>
        <v>0</v>
      </c>
      <c r="CE1956" s="109">
        <f t="shared" si="179"/>
        <v>0</v>
      </c>
      <c r="CF1956" s="109">
        <f t="shared" si="179"/>
        <v>0</v>
      </c>
      <c r="CG1956" s="109">
        <f t="shared" si="179"/>
        <v>0</v>
      </c>
      <c r="CH1956" s="109">
        <f t="shared" si="179"/>
        <v>0</v>
      </c>
      <c r="CI1956" s="109">
        <f t="shared" si="179"/>
        <v>0</v>
      </c>
      <c r="CJ1956" s="109">
        <f t="shared" si="179"/>
        <v>0</v>
      </c>
      <c r="CK1956" s="109">
        <f t="shared" si="179"/>
        <v>0</v>
      </c>
      <c r="CL1956" s="109">
        <f t="shared" si="179"/>
        <v>0</v>
      </c>
      <c r="CM1956" s="109">
        <f t="shared" si="179"/>
        <v>0</v>
      </c>
      <c r="CN1956" s="109">
        <f t="shared" ref="CN1956:DP1956" si="180">SUM(CN1948:CN1955)</f>
        <v>0</v>
      </c>
      <c r="CO1956" s="109">
        <f t="shared" si="180"/>
        <v>0</v>
      </c>
      <c r="CP1956" s="109">
        <f t="shared" si="180"/>
        <v>0</v>
      </c>
      <c r="CQ1956" s="109">
        <f t="shared" si="180"/>
        <v>0</v>
      </c>
      <c r="CR1956" s="109">
        <f t="shared" si="180"/>
        <v>0</v>
      </c>
      <c r="CS1956" s="109">
        <f t="shared" si="180"/>
        <v>0</v>
      </c>
      <c r="CT1956" s="109">
        <f t="shared" si="180"/>
        <v>0</v>
      </c>
      <c r="CU1956" s="109">
        <f t="shared" si="180"/>
        <v>0</v>
      </c>
      <c r="CV1956" s="109">
        <f t="shared" si="180"/>
        <v>0</v>
      </c>
      <c r="CW1956" s="109">
        <f t="shared" si="180"/>
        <v>0</v>
      </c>
      <c r="CX1956" s="109">
        <f t="shared" si="180"/>
        <v>0</v>
      </c>
      <c r="CY1956" s="109">
        <f t="shared" si="180"/>
        <v>0</v>
      </c>
      <c r="CZ1956" s="109">
        <f t="shared" si="180"/>
        <v>0</v>
      </c>
      <c r="DA1956" s="109">
        <f t="shared" si="180"/>
        <v>0</v>
      </c>
      <c r="DB1956" s="109">
        <f t="shared" si="180"/>
        <v>0</v>
      </c>
      <c r="DC1956" s="109">
        <f t="shared" si="180"/>
        <v>0</v>
      </c>
      <c r="DD1956" s="109">
        <f t="shared" si="180"/>
        <v>0</v>
      </c>
      <c r="DE1956" s="109">
        <f t="shared" si="180"/>
        <v>0</v>
      </c>
      <c r="DF1956" s="109">
        <f t="shared" si="180"/>
        <v>0</v>
      </c>
      <c r="DG1956" s="109">
        <f t="shared" si="180"/>
        <v>0</v>
      </c>
      <c r="DH1956" s="109">
        <f t="shared" si="180"/>
        <v>0</v>
      </c>
      <c r="DI1956" s="109">
        <f t="shared" si="180"/>
        <v>0</v>
      </c>
      <c r="DJ1956" s="109">
        <f t="shared" si="180"/>
        <v>0</v>
      </c>
      <c r="DK1956" s="109">
        <f t="shared" si="180"/>
        <v>0</v>
      </c>
      <c r="DL1956" s="109">
        <f t="shared" si="180"/>
        <v>0</v>
      </c>
      <c r="DM1956" s="109">
        <f t="shared" si="180"/>
        <v>0</v>
      </c>
      <c r="DN1956" s="109">
        <f t="shared" si="180"/>
        <v>0</v>
      </c>
      <c r="DO1956" s="109">
        <f t="shared" si="180"/>
        <v>0</v>
      </c>
      <c r="DP1956" s="109">
        <f t="shared" si="180"/>
        <v>0</v>
      </c>
      <c r="DQ1956" s="109">
        <f t="shared" ref="DQ1956:DV1956" si="181">SUM(DQ1948:DQ1955)</f>
        <v>0</v>
      </c>
      <c r="DR1956" s="109">
        <f t="shared" si="181"/>
        <v>0</v>
      </c>
      <c r="DS1956" s="109">
        <f t="shared" si="181"/>
        <v>0</v>
      </c>
      <c r="DT1956" s="109">
        <f t="shared" si="181"/>
        <v>0</v>
      </c>
      <c r="DU1956" s="109">
        <f t="shared" si="181"/>
        <v>0</v>
      </c>
      <c r="DV1956" s="109">
        <f t="shared" si="181"/>
        <v>0</v>
      </c>
    </row>
    <row r="1957" spans="1:168" s="34" customFormat="1" ht="21.75" customHeight="1">
      <c r="A1957" s="102" t="s">
        <v>479</v>
      </c>
      <c r="B1957" s="102" t="s">
        <v>494</v>
      </c>
      <c r="C1957" s="102" t="s">
        <v>495</v>
      </c>
      <c r="D1957" s="81" t="s">
        <v>482</v>
      </c>
      <c r="F1957" s="102"/>
      <c r="G1957" s="81" t="s">
        <v>549</v>
      </c>
      <c r="H1957" s="34">
        <v>12000</v>
      </c>
      <c r="I1957" s="166">
        <f t="shared" ref="I1957:I1964" si="182">SUM(O1957:FI1957)</f>
        <v>12000</v>
      </c>
      <c r="J1957" s="109"/>
      <c r="K1957" s="109"/>
      <c r="L1957" s="109"/>
      <c r="M1957" s="109"/>
      <c r="N1957" s="109"/>
      <c r="O1957" s="344"/>
      <c r="P1957" s="344"/>
      <c r="Q1957" s="344"/>
      <c r="R1957" s="344"/>
      <c r="S1957" s="344"/>
      <c r="T1957" s="344"/>
      <c r="U1957" s="344"/>
      <c r="V1957" s="344"/>
      <c r="W1957" s="344"/>
      <c r="X1957" s="344"/>
      <c r="Y1957" s="344"/>
      <c r="Z1957" s="344"/>
      <c r="AA1957" s="344"/>
      <c r="AB1957" s="344"/>
      <c r="AC1957" s="344"/>
      <c r="AD1957" s="344"/>
      <c r="AE1957" s="344"/>
      <c r="AF1957" s="344"/>
      <c r="AG1957" s="344"/>
      <c r="AH1957" s="344"/>
      <c r="AI1957" s="344"/>
      <c r="AJ1957" s="344"/>
      <c r="AK1957" s="344"/>
      <c r="AL1957" s="344"/>
      <c r="AM1957" s="344"/>
      <c r="AN1957" s="344"/>
      <c r="AO1957" s="344"/>
      <c r="AP1957" s="344"/>
      <c r="AQ1957" s="344"/>
      <c r="AR1957" s="344"/>
      <c r="AS1957" s="344"/>
      <c r="AT1957" s="344"/>
      <c r="AU1957" s="344"/>
      <c r="AV1957" s="344"/>
      <c r="AW1957" s="344"/>
      <c r="AX1957" s="344"/>
      <c r="AY1957" s="344"/>
      <c r="AZ1957" s="344"/>
      <c r="BA1957" s="344"/>
      <c r="BB1957" s="344"/>
      <c r="BC1957" s="344"/>
      <c r="BD1957" s="344"/>
      <c r="BE1957" s="344"/>
      <c r="BF1957" s="344"/>
      <c r="BG1957" s="344"/>
      <c r="BH1957" s="344"/>
      <c r="BI1957" s="344"/>
      <c r="BJ1957" s="344"/>
      <c r="BK1957" s="344"/>
      <c r="BL1957" s="344"/>
      <c r="BM1957" s="344"/>
      <c r="BN1957" s="344"/>
      <c r="BO1957" s="344"/>
      <c r="BP1957" s="344"/>
      <c r="BQ1957" s="344"/>
      <c r="BR1957" s="344"/>
      <c r="BS1957" s="344"/>
      <c r="BT1957" s="344"/>
      <c r="BU1957" s="344"/>
      <c r="BV1957" s="344"/>
      <c r="BW1957" s="344"/>
      <c r="BX1957" s="344"/>
      <c r="BY1957" s="344"/>
      <c r="BZ1957" s="344"/>
      <c r="CA1957" s="344"/>
      <c r="CB1957" s="344"/>
      <c r="CC1957" s="344"/>
      <c r="CD1957" s="344"/>
      <c r="CE1957" s="344"/>
      <c r="CF1957" s="344"/>
      <c r="CG1957" s="344"/>
      <c r="CH1957" s="344"/>
      <c r="CI1957" s="344"/>
      <c r="CJ1957" s="344"/>
      <c r="CK1957" s="344"/>
      <c r="CL1957" s="344"/>
      <c r="CM1957" s="344"/>
      <c r="CN1957" s="344"/>
      <c r="CO1957" s="344"/>
      <c r="CP1957" s="344"/>
      <c r="CQ1957" s="344"/>
      <c r="CR1957" s="344"/>
      <c r="CS1957" s="344"/>
      <c r="CT1957" s="344"/>
      <c r="CU1957" s="344"/>
      <c r="CV1957" s="344"/>
      <c r="CW1957" s="344"/>
      <c r="CX1957" s="344"/>
      <c r="CY1957" s="344"/>
      <c r="CZ1957" s="344"/>
      <c r="DA1957" s="344"/>
      <c r="DB1957" s="344"/>
      <c r="DC1957" s="344"/>
      <c r="DD1957" s="344"/>
      <c r="DE1957" s="344"/>
      <c r="DF1957" s="344"/>
      <c r="DG1957" s="344"/>
      <c r="DH1957" s="344"/>
      <c r="DI1957" s="344"/>
      <c r="DJ1957" s="344"/>
      <c r="DK1957" s="344"/>
      <c r="DL1957" s="344"/>
      <c r="DM1957" s="344"/>
      <c r="DN1957" s="344"/>
      <c r="DO1957" s="344"/>
      <c r="DP1957" s="344"/>
      <c r="DQ1957" s="344"/>
      <c r="DR1957" s="344"/>
      <c r="DS1957" s="344"/>
      <c r="DT1957" s="344"/>
      <c r="DU1957" s="344"/>
      <c r="DV1957" s="344"/>
      <c r="EM1957" s="34">
        <v>3000</v>
      </c>
      <c r="EO1957" s="34">
        <v>3000</v>
      </c>
      <c r="EU1957" s="34">
        <v>1500</v>
      </c>
      <c r="EX1957" s="34">
        <v>4500</v>
      </c>
    </row>
    <row r="1958" spans="1:168" s="34" customFormat="1" ht="21.75" customHeight="1">
      <c r="A1958" s="102" t="s">
        <v>479</v>
      </c>
      <c r="B1958" s="102" t="s">
        <v>496</v>
      </c>
      <c r="C1958" s="102" t="s">
        <v>497</v>
      </c>
      <c r="D1958" s="81" t="s">
        <v>482</v>
      </c>
      <c r="F1958" s="102"/>
      <c r="G1958" s="81" t="s">
        <v>549</v>
      </c>
      <c r="H1958" s="34">
        <v>3000</v>
      </c>
      <c r="I1958" s="166">
        <f t="shared" si="182"/>
        <v>3000</v>
      </c>
      <c r="J1958" s="109"/>
      <c r="K1958" s="109"/>
      <c r="L1958" s="109"/>
      <c r="M1958" s="109"/>
      <c r="N1958" s="109"/>
      <c r="O1958" s="344"/>
      <c r="P1958" s="344"/>
      <c r="Q1958" s="344"/>
      <c r="R1958" s="344"/>
      <c r="S1958" s="344"/>
      <c r="T1958" s="344"/>
      <c r="U1958" s="344"/>
      <c r="V1958" s="344"/>
      <c r="W1958" s="344"/>
      <c r="X1958" s="344"/>
      <c r="Y1958" s="344"/>
      <c r="Z1958" s="344"/>
      <c r="AA1958" s="344"/>
      <c r="AB1958" s="344"/>
      <c r="AC1958" s="344"/>
      <c r="AD1958" s="344"/>
      <c r="AE1958" s="344"/>
      <c r="AF1958" s="344"/>
      <c r="AG1958" s="344"/>
      <c r="AH1958" s="344"/>
      <c r="AI1958" s="344"/>
      <c r="AJ1958" s="344"/>
      <c r="AK1958" s="344"/>
      <c r="AL1958" s="344"/>
      <c r="AM1958" s="344"/>
      <c r="AN1958" s="344"/>
      <c r="AO1958" s="344"/>
      <c r="AP1958" s="344"/>
      <c r="AQ1958" s="344"/>
      <c r="AR1958" s="344"/>
      <c r="AS1958" s="344"/>
      <c r="AT1958" s="344"/>
      <c r="AU1958" s="344"/>
      <c r="AV1958" s="344"/>
      <c r="AW1958" s="344"/>
      <c r="AX1958" s="344"/>
      <c r="AY1958" s="344"/>
      <c r="AZ1958" s="344"/>
      <c r="BA1958" s="344"/>
      <c r="BB1958" s="344"/>
      <c r="BC1958" s="344"/>
      <c r="BD1958" s="344"/>
      <c r="BE1958" s="344"/>
      <c r="BF1958" s="344"/>
      <c r="BG1958" s="344"/>
      <c r="BH1958" s="344"/>
      <c r="BI1958" s="344"/>
      <c r="BJ1958" s="344"/>
      <c r="BK1958" s="344"/>
      <c r="BL1958" s="344"/>
      <c r="BM1958" s="344"/>
      <c r="BN1958" s="344"/>
      <c r="BO1958" s="344"/>
      <c r="BP1958" s="344"/>
      <c r="BQ1958" s="344"/>
      <c r="BR1958" s="344"/>
      <c r="BS1958" s="344"/>
      <c r="BT1958" s="344"/>
      <c r="BU1958" s="344"/>
      <c r="BV1958" s="344"/>
      <c r="BW1958" s="344"/>
      <c r="BX1958" s="344"/>
      <c r="BY1958" s="344"/>
      <c r="BZ1958" s="344"/>
      <c r="CA1958" s="344"/>
      <c r="CB1958" s="344"/>
      <c r="CC1958" s="344"/>
      <c r="CD1958" s="344"/>
      <c r="CE1958" s="344"/>
      <c r="CF1958" s="344"/>
      <c r="CG1958" s="344"/>
      <c r="CH1958" s="344"/>
      <c r="CI1958" s="344"/>
      <c r="CJ1958" s="344"/>
      <c r="CK1958" s="344"/>
      <c r="CL1958" s="344"/>
      <c r="CM1958" s="344"/>
      <c r="CN1958" s="344"/>
      <c r="CO1958" s="344"/>
      <c r="CP1958" s="344"/>
      <c r="CQ1958" s="344"/>
      <c r="CR1958" s="344"/>
      <c r="CS1958" s="344"/>
      <c r="CT1958" s="344"/>
      <c r="CU1958" s="344"/>
      <c r="CV1958" s="344"/>
      <c r="CW1958" s="344"/>
      <c r="CX1958" s="344"/>
      <c r="CY1958" s="344"/>
      <c r="CZ1958" s="344"/>
      <c r="DA1958" s="344"/>
      <c r="DB1958" s="344"/>
      <c r="DC1958" s="344"/>
      <c r="DD1958" s="344"/>
      <c r="DE1958" s="344"/>
      <c r="DF1958" s="344"/>
      <c r="DG1958" s="344"/>
      <c r="DH1958" s="344"/>
      <c r="DI1958" s="344"/>
      <c r="DJ1958" s="344"/>
      <c r="DK1958" s="344"/>
      <c r="DL1958" s="344"/>
      <c r="DM1958" s="344"/>
      <c r="DN1958" s="344"/>
      <c r="DO1958" s="344"/>
      <c r="DP1958" s="344"/>
      <c r="DQ1958" s="344"/>
      <c r="DR1958" s="344"/>
      <c r="DS1958" s="344"/>
      <c r="DT1958" s="344"/>
      <c r="DU1958" s="344"/>
      <c r="DV1958" s="344"/>
      <c r="EM1958" s="34">
        <v>1500</v>
      </c>
      <c r="EO1958" s="34">
        <v>1500</v>
      </c>
      <c r="EU1958" s="34">
        <v>0</v>
      </c>
      <c r="EX1958" s="34">
        <v>0</v>
      </c>
    </row>
    <row r="1959" spans="1:168" s="34" customFormat="1" ht="21.75" customHeight="1">
      <c r="A1959" s="102" t="s">
        <v>479</v>
      </c>
      <c r="B1959" s="102" t="s">
        <v>534</v>
      </c>
      <c r="C1959" s="102" t="s">
        <v>542</v>
      </c>
      <c r="D1959" s="81" t="s">
        <v>482</v>
      </c>
      <c r="F1959" s="102"/>
      <c r="G1959" s="81" t="s">
        <v>549</v>
      </c>
      <c r="H1959" s="34">
        <v>6000</v>
      </c>
      <c r="I1959" s="166">
        <f t="shared" si="182"/>
        <v>6000</v>
      </c>
      <c r="J1959" s="109"/>
      <c r="K1959" s="109"/>
      <c r="L1959" s="109"/>
      <c r="M1959" s="109"/>
      <c r="N1959" s="109"/>
      <c r="O1959" s="344"/>
      <c r="P1959" s="344"/>
      <c r="Q1959" s="344"/>
      <c r="R1959" s="344"/>
      <c r="S1959" s="344"/>
      <c r="T1959" s="344"/>
      <c r="U1959" s="344"/>
      <c r="V1959" s="344"/>
      <c r="W1959" s="344"/>
      <c r="X1959" s="344"/>
      <c r="Y1959" s="344"/>
      <c r="Z1959" s="344"/>
      <c r="AA1959" s="344"/>
      <c r="AB1959" s="344"/>
      <c r="AC1959" s="344"/>
      <c r="AD1959" s="344"/>
      <c r="AE1959" s="344"/>
      <c r="AF1959" s="344"/>
      <c r="AG1959" s="344"/>
      <c r="AH1959" s="344"/>
      <c r="AI1959" s="344"/>
      <c r="AJ1959" s="344"/>
      <c r="AK1959" s="344"/>
      <c r="AL1959" s="344"/>
      <c r="AM1959" s="344"/>
      <c r="AN1959" s="344"/>
      <c r="AO1959" s="344"/>
      <c r="AP1959" s="344"/>
      <c r="AQ1959" s="344"/>
      <c r="AR1959" s="344"/>
      <c r="AS1959" s="344"/>
      <c r="AT1959" s="344"/>
      <c r="AU1959" s="344"/>
      <c r="AV1959" s="344"/>
      <c r="AW1959" s="344"/>
      <c r="AX1959" s="344"/>
      <c r="AY1959" s="344"/>
      <c r="AZ1959" s="344"/>
      <c r="BA1959" s="344"/>
      <c r="BB1959" s="344"/>
      <c r="BC1959" s="344"/>
      <c r="BD1959" s="344"/>
      <c r="BE1959" s="344"/>
      <c r="BF1959" s="344"/>
      <c r="BG1959" s="344"/>
      <c r="BH1959" s="344"/>
      <c r="BI1959" s="344"/>
      <c r="BJ1959" s="344"/>
      <c r="BK1959" s="344"/>
      <c r="BL1959" s="344"/>
      <c r="BM1959" s="344"/>
      <c r="BN1959" s="344"/>
      <c r="BO1959" s="344"/>
      <c r="BP1959" s="344"/>
      <c r="BQ1959" s="344"/>
      <c r="BR1959" s="344"/>
      <c r="BS1959" s="344"/>
      <c r="BT1959" s="344"/>
      <c r="BU1959" s="344"/>
      <c r="BV1959" s="344"/>
      <c r="BW1959" s="344"/>
      <c r="BX1959" s="344"/>
      <c r="BY1959" s="344"/>
      <c r="BZ1959" s="344"/>
      <c r="CA1959" s="344"/>
      <c r="CB1959" s="344"/>
      <c r="CC1959" s="344"/>
      <c r="CD1959" s="344"/>
      <c r="CE1959" s="344"/>
      <c r="CF1959" s="344"/>
      <c r="CG1959" s="344"/>
      <c r="CH1959" s="344"/>
      <c r="CI1959" s="344"/>
      <c r="CJ1959" s="344"/>
      <c r="CK1959" s="344"/>
      <c r="CL1959" s="344"/>
      <c r="CM1959" s="344"/>
      <c r="CN1959" s="344"/>
      <c r="CO1959" s="344"/>
      <c r="CP1959" s="344"/>
      <c r="CQ1959" s="344"/>
      <c r="CR1959" s="344"/>
      <c r="CS1959" s="344"/>
      <c r="CT1959" s="344"/>
      <c r="CU1959" s="344"/>
      <c r="CV1959" s="344"/>
      <c r="CW1959" s="344"/>
      <c r="CX1959" s="344"/>
      <c r="CY1959" s="344"/>
      <c r="CZ1959" s="344"/>
      <c r="DA1959" s="344"/>
      <c r="DB1959" s="344"/>
      <c r="DC1959" s="344"/>
      <c r="DD1959" s="344"/>
      <c r="DE1959" s="344"/>
      <c r="DF1959" s="344"/>
      <c r="DG1959" s="344"/>
      <c r="DH1959" s="344"/>
      <c r="DI1959" s="344"/>
      <c r="DJ1959" s="344"/>
      <c r="DK1959" s="344"/>
      <c r="DL1959" s="344"/>
      <c r="DM1959" s="344"/>
      <c r="DN1959" s="344"/>
      <c r="DO1959" s="344"/>
      <c r="DP1959" s="344"/>
      <c r="DQ1959" s="344"/>
      <c r="DR1959" s="344"/>
      <c r="DS1959" s="344"/>
      <c r="DT1959" s="344"/>
      <c r="DU1959" s="344"/>
      <c r="DV1959" s="344"/>
      <c r="EM1959" s="34">
        <v>1500</v>
      </c>
      <c r="EO1959" s="34">
        <v>0</v>
      </c>
      <c r="EU1959" s="34">
        <v>3000</v>
      </c>
      <c r="EX1959" s="34">
        <v>1500</v>
      </c>
    </row>
    <row r="1960" spans="1:168" s="34" customFormat="1" ht="21.75" customHeight="1">
      <c r="A1960" s="102" t="s">
        <v>479</v>
      </c>
      <c r="B1960" s="102" t="s">
        <v>535</v>
      </c>
      <c r="C1960" s="102" t="s">
        <v>550</v>
      </c>
      <c r="D1960" s="81" t="s">
        <v>482</v>
      </c>
      <c r="F1960" s="102"/>
      <c r="G1960" s="81" t="s">
        <v>549</v>
      </c>
      <c r="H1960" s="34">
        <v>6000</v>
      </c>
      <c r="I1960" s="166">
        <f t="shared" si="182"/>
        <v>6000</v>
      </c>
      <c r="J1960" s="109"/>
      <c r="K1960" s="109"/>
      <c r="L1960" s="109"/>
      <c r="M1960" s="109"/>
      <c r="N1960" s="109"/>
      <c r="O1960" s="344"/>
      <c r="P1960" s="344"/>
      <c r="Q1960" s="344"/>
      <c r="R1960" s="344"/>
      <c r="S1960" s="344"/>
      <c r="T1960" s="344"/>
      <c r="U1960" s="344"/>
      <c r="V1960" s="344"/>
      <c r="W1960" s="344"/>
      <c r="X1960" s="344"/>
      <c r="Y1960" s="344"/>
      <c r="Z1960" s="344"/>
      <c r="AA1960" s="344"/>
      <c r="AB1960" s="344"/>
      <c r="AC1960" s="344"/>
      <c r="AD1960" s="344"/>
      <c r="AE1960" s="344"/>
      <c r="AF1960" s="344"/>
      <c r="AG1960" s="344"/>
      <c r="AH1960" s="344"/>
      <c r="AI1960" s="344"/>
      <c r="AJ1960" s="344"/>
      <c r="AK1960" s="344"/>
      <c r="AL1960" s="344"/>
      <c r="AM1960" s="344"/>
      <c r="AN1960" s="344"/>
      <c r="AO1960" s="344"/>
      <c r="AP1960" s="344"/>
      <c r="AQ1960" s="344"/>
      <c r="AR1960" s="344"/>
      <c r="AS1960" s="344"/>
      <c r="AT1960" s="344"/>
      <c r="AU1960" s="344"/>
      <c r="AV1960" s="344"/>
      <c r="AW1960" s="344"/>
      <c r="AX1960" s="344"/>
      <c r="AY1960" s="344"/>
      <c r="AZ1960" s="344"/>
      <c r="BA1960" s="344"/>
      <c r="BB1960" s="344"/>
      <c r="BC1960" s="344"/>
      <c r="BD1960" s="344"/>
      <c r="BE1960" s="344"/>
      <c r="BF1960" s="344"/>
      <c r="BG1960" s="344"/>
      <c r="BH1960" s="344"/>
      <c r="BI1960" s="344"/>
      <c r="BJ1960" s="344"/>
      <c r="BK1960" s="344"/>
      <c r="BL1960" s="344"/>
      <c r="BM1960" s="344"/>
      <c r="BN1960" s="344"/>
      <c r="BO1960" s="344"/>
      <c r="BP1960" s="344"/>
      <c r="BQ1960" s="344"/>
      <c r="BR1960" s="344"/>
      <c r="BS1960" s="344"/>
      <c r="BT1960" s="344"/>
      <c r="BU1960" s="344"/>
      <c r="BV1960" s="344"/>
      <c r="BW1960" s="344"/>
      <c r="BX1960" s="344"/>
      <c r="BY1960" s="344"/>
      <c r="BZ1960" s="344"/>
      <c r="CA1960" s="344"/>
      <c r="CB1960" s="344"/>
      <c r="CC1960" s="344"/>
      <c r="CD1960" s="344"/>
      <c r="CE1960" s="344"/>
      <c r="CF1960" s="344"/>
      <c r="CG1960" s="344"/>
      <c r="CH1960" s="344"/>
      <c r="CI1960" s="344"/>
      <c r="CJ1960" s="344"/>
      <c r="CK1960" s="344"/>
      <c r="CL1960" s="344"/>
      <c r="CM1960" s="344"/>
      <c r="CN1960" s="344"/>
      <c r="CO1960" s="344"/>
      <c r="CP1960" s="344"/>
      <c r="CQ1960" s="344"/>
      <c r="CR1960" s="344"/>
      <c r="CS1960" s="344"/>
      <c r="CT1960" s="344"/>
      <c r="CU1960" s="344"/>
      <c r="CV1960" s="344"/>
      <c r="CW1960" s="344"/>
      <c r="CX1960" s="344"/>
      <c r="CY1960" s="344"/>
      <c r="CZ1960" s="344"/>
      <c r="DA1960" s="344"/>
      <c r="DB1960" s="344"/>
      <c r="DC1960" s="344"/>
      <c r="DD1960" s="344"/>
      <c r="DE1960" s="344"/>
      <c r="DF1960" s="344"/>
      <c r="DG1960" s="344"/>
      <c r="DH1960" s="344"/>
      <c r="DI1960" s="344"/>
      <c r="DJ1960" s="344"/>
      <c r="DK1960" s="344"/>
      <c r="DL1960" s="344"/>
      <c r="DM1960" s="344"/>
      <c r="DN1960" s="344"/>
      <c r="DO1960" s="344"/>
      <c r="DP1960" s="344"/>
      <c r="DQ1960" s="344"/>
      <c r="DR1960" s="344"/>
      <c r="DS1960" s="344"/>
      <c r="DT1960" s="344"/>
      <c r="DU1960" s="344"/>
      <c r="DV1960" s="344"/>
      <c r="EM1960" s="34">
        <v>1500</v>
      </c>
      <c r="EO1960" s="34">
        <v>0</v>
      </c>
      <c r="EU1960" s="34">
        <v>3000</v>
      </c>
      <c r="EX1960" s="34">
        <v>1500</v>
      </c>
    </row>
    <row r="1961" spans="1:168" s="34" customFormat="1" ht="21.75" customHeight="1">
      <c r="A1961" s="102" t="s">
        <v>479</v>
      </c>
      <c r="B1961" s="102" t="s">
        <v>536</v>
      </c>
      <c r="C1961" s="102" t="s">
        <v>551</v>
      </c>
      <c r="D1961" s="81" t="s">
        <v>482</v>
      </c>
      <c r="F1961" s="102"/>
      <c r="G1961" s="81" t="s">
        <v>549</v>
      </c>
      <c r="H1961" s="34">
        <v>1500</v>
      </c>
      <c r="I1961" s="166">
        <f t="shared" si="182"/>
        <v>1500</v>
      </c>
      <c r="J1961" s="109"/>
      <c r="K1961" s="109"/>
      <c r="L1961" s="109"/>
      <c r="M1961" s="109"/>
      <c r="N1961" s="109"/>
      <c r="O1961" s="344"/>
      <c r="P1961" s="344"/>
      <c r="Q1961" s="344"/>
      <c r="R1961" s="344"/>
      <c r="S1961" s="344"/>
      <c r="T1961" s="344"/>
      <c r="U1961" s="344"/>
      <c r="V1961" s="344"/>
      <c r="W1961" s="344"/>
      <c r="X1961" s="344"/>
      <c r="Y1961" s="344"/>
      <c r="Z1961" s="344"/>
      <c r="AA1961" s="344"/>
      <c r="AB1961" s="344"/>
      <c r="AC1961" s="344"/>
      <c r="AD1961" s="344"/>
      <c r="AE1961" s="344"/>
      <c r="AF1961" s="344"/>
      <c r="AG1961" s="344"/>
      <c r="AH1961" s="344"/>
      <c r="AI1961" s="344"/>
      <c r="AJ1961" s="344"/>
      <c r="AK1961" s="344"/>
      <c r="AL1961" s="344"/>
      <c r="AM1961" s="344"/>
      <c r="AN1961" s="344"/>
      <c r="AO1961" s="344"/>
      <c r="AP1961" s="344"/>
      <c r="AQ1961" s="344"/>
      <c r="AR1961" s="344"/>
      <c r="AS1961" s="344"/>
      <c r="AT1961" s="344"/>
      <c r="AU1961" s="344"/>
      <c r="AV1961" s="344"/>
      <c r="AW1961" s="344"/>
      <c r="AX1961" s="344"/>
      <c r="AY1961" s="344"/>
      <c r="AZ1961" s="344"/>
      <c r="BA1961" s="344"/>
      <c r="BB1961" s="344"/>
      <c r="BC1961" s="344"/>
      <c r="BD1961" s="344"/>
      <c r="BE1961" s="344"/>
      <c r="BF1961" s="344"/>
      <c r="BG1961" s="344"/>
      <c r="BH1961" s="344"/>
      <c r="BI1961" s="344"/>
      <c r="BJ1961" s="344"/>
      <c r="BK1961" s="344"/>
      <c r="BL1961" s="344"/>
      <c r="BM1961" s="344"/>
      <c r="BN1961" s="344"/>
      <c r="BO1961" s="344"/>
      <c r="BP1961" s="344"/>
      <c r="BQ1961" s="344"/>
      <c r="BR1961" s="344"/>
      <c r="BS1961" s="344"/>
      <c r="BT1961" s="344"/>
      <c r="BU1961" s="344"/>
      <c r="BV1961" s="344"/>
      <c r="BW1961" s="344"/>
      <c r="BX1961" s="344"/>
      <c r="BY1961" s="344"/>
      <c r="BZ1961" s="344"/>
      <c r="CA1961" s="344"/>
      <c r="CB1961" s="344"/>
      <c r="CC1961" s="344"/>
      <c r="CD1961" s="344"/>
      <c r="CE1961" s="344"/>
      <c r="CF1961" s="344"/>
      <c r="CG1961" s="344"/>
      <c r="CH1961" s="344"/>
      <c r="CI1961" s="344"/>
      <c r="CJ1961" s="344"/>
      <c r="CK1961" s="344"/>
      <c r="CL1961" s="344"/>
      <c r="CM1961" s="344"/>
      <c r="CN1961" s="344"/>
      <c r="CO1961" s="344"/>
      <c r="CP1961" s="344"/>
      <c r="CQ1961" s="344"/>
      <c r="CR1961" s="344"/>
      <c r="CS1961" s="344"/>
      <c r="CT1961" s="344"/>
      <c r="CU1961" s="344"/>
      <c r="CV1961" s="344"/>
      <c r="CW1961" s="344"/>
      <c r="CX1961" s="344"/>
      <c r="CY1961" s="344"/>
      <c r="CZ1961" s="344"/>
      <c r="DA1961" s="344"/>
      <c r="DB1961" s="344"/>
      <c r="DC1961" s="344"/>
      <c r="DD1961" s="344"/>
      <c r="DE1961" s="344"/>
      <c r="DF1961" s="344"/>
      <c r="DG1961" s="344"/>
      <c r="DH1961" s="344"/>
      <c r="DI1961" s="344"/>
      <c r="DJ1961" s="344"/>
      <c r="DK1961" s="344"/>
      <c r="DL1961" s="344"/>
      <c r="DM1961" s="344"/>
      <c r="DN1961" s="344"/>
      <c r="DO1961" s="344"/>
      <c r="DP1961" s="344"/>
      <c r="DQ1961" s="344"/>
      <c r="DR1961" s="344"/>
      <c r="DS1961" s="344"/>
      <c r="DT1961" s="344"/>
      <c r="DU1961" s="344"/>
      <c r="DV1961" s="344"/>
      <c r="EM1961" s="34">
        <v>0</v>
      </c>
      <c r="EO1961" s="34">
        <v>1500</v>
      </c>
      <c r="EU1961" s="34">
        <v>0</v>
      </c>
      <c r="EX1961" s="34">
        <v>0</v>
      </c>
    </row>
    <row r="1962" spans="1:168" s="34" customFormat="1" ht="21.75" customHeight="1">
      <c r="A1962" s="102" t="s">
        <v>479</v>
      </c>
      <c r="B1962" s="102" t="s">
        <v>537</v>
      </c>
      <c r="C1962" s="102" t="s">
        <v>552</v>
      </c>
      <c r="D1962" s="81" t="s">
        <v>482</v>
      </c>
      <c r="F1962" s="102"/>
      <c r="G1962" s="81" t="s">
        <v>549</v>
      </c>
      <c r="H1962" s="34">
        <v>1500</v>
      </c>
      <c r="I1962" s="166">
        <f t="shared" si="182"/>
        <v>1500</v>
      </c>
      <c r="J1962" s="109"/>
      <c r="K1962" s="109"/>
      <c r="L1962" s="109"/>
      <c r="M1962" s="109"/>
      <c r="N1962" s="109"/>
      <c r="O1962" s="344"/>
      <c r="P1962" s="344"/>
      <c r="Q1962" s="344"/>
      <c r="R1962" s="344"/>
      <c r="S1962" s="344"/>
      <c r="T1962" s="344"/>
      <c r="U1962" s="344"/>
      <c r="V1962" s="344"/>
      <c r="W1962" s="344"/>
      <c r="X1962" s="344"/>
      <c r="Y1962" s="344"/>
      <c r="Z1962" s="344"/>
      <c r="AA1962" s="344"/>
      <c r="AB1962" s="344"/>
      <c r="AC1962" s="344"/>
      <c r="AD1962" s="344"/>
      <c r="AE1962" s="344"/>
      <c r="AF1962" s="344"/>
      <c r="AG1962" s="344"/>
      <c r="AH1962" s="344"/>
      <c r="AI1962" s="344"/>
      <c r="AJ1962" s="344"/>
      <c r="AK1962" s="344"/>
      <c r="AL1962" s="344"/>
      <c r="AM1962" s="344"/>
      <c r="AN1962" s="344"/>
      <c r="AO1962" s="344"/>
      <c r="AP1962" s="344"/>
      <c r="AQ1962" s="344"/>
      <c r="AR1962" s="344"/>
      <c r="AS1962" s="344"/>
      <c r="AT1962" s="344"/>
      <c r="AU1962" s="344"/>
      <c r="AV1962" s="344"/>
      <c r="AW1962" s="344"/>
      <c r="AX1962" s="344"/>
      <c r="AY1962" s="344"/>
      <c r="AZ1962" s="344"/>
      <c r="BA1962" s="344"/>
      <c r="BB1962" s="344"/>
      <c r="BC1962" s="344"/>
      <c r="BD1962" s="344"/>
      <c r="BE1962" s="344"/>
      <c r="BF1962" s="344"/>
      <c r="BG1962" s="344"/>
      <c r="BH1962" s="344"/>
      <c r="BI1962" s="344"/>
      <c r="BJ1962" s="344"/>
      <c r="BK1962" s="344"/>
      <c r="BL1962" s="344"/>
      <c r="BM1962" s="344"/>
      <c r="BN1962" s="344"/>
      <c r="BO1962" s="344"/>
      <c r="BP1962" s="344"/>
      <c r="BQ1962" s="344"/>
      <c r="BR1962" s="344"/>
      <c r="BS1962" s="344"/>
      <c r="BT1962" s="344"/>
      <c r="BU1962" s="344"/>
      <c r="BV1962" s="344"/>
      <c r="BW1962" s="344"/>
      <c r="BX1962" s="344"/>
      <c r="BY1962" s="344"/>
      <c r="BZ1962" s="344"/>
      <c r="CA1962" s="344"/>
      <c r="CB1962" s="344"/>
      <c r="CC1962" s="344"/>
      <c r="CD1962" s="344"/>
      <c r="CE1962" s="344"/>
      <c r="CF1962" s="344"/>
      <c r="CG1962" s="344"/>
      <c r="CH1962" s="344"/>
      <c r="CI1962" s="344"/>
      <c r="CJ1962" s="344"/>
      <c r="CK1962" s="344"/>
      <c r="CL1962" s="344"/>
      <c r="CM1962" s="344"/>
      <c r="CN1962" s="344"/>
      <c r="CO1962" s="344"/>
      <c r="CP1962" s="344"/>
      <c r="CQ1962" s="344"/>
      <c r="CR1962" s="344"/>
      <c r="CS1962" s="344"/>
      <c r="CT1962" s="344"/>
      <c r="CU1962" s="344"/>
      <c r="CV1962" s="344"/>
      <c r="CW1962" s="344"/>
      <c r="CX1962" s="344"/>
      <c r="CY1962" s="344"/>
      <c r="CZ1962" s="344"/>
      <c r="DA1962" s="344"/>
      <c r="DB1962" s="344"/>
      <c r="DC1962" s="344"/>
      <c r="DD1962" s="344"/>
      <c r="DE1962" s="344"/>
      <c r="DF1962" s="344"/>
      <c r="DG1962" s="344"/>
      <c r="DH1962" s="344"/>
      <c r="DI1962" s="344"/>
      <c r="DJ1962" s="344"/>
      <c r="DK1962" s="344"/>
      <c r="DL1962" s="344"/>
      <c r="DM1962" s="344"/>
      <c r="DN1962" s="344"/>
      <c r="DO1962" s="344"/>
      <c r="DP1962" s="344"/>
      <c r="DQ1962" s="344"/>
      <c r="DR1962" s="344"/>
      <c r="DS1962" s="344"/>
      <c r="DT1962" s="344"/>
      <c r="DU1962" s="344"/>
      <c r="DV1962" s="344"/>
      <c r="EM1962" s="34">
        <v>0</v>
      </c>
      <c r="EO1962" s="34">
        <v>1500</v>
      </c>
      <c r="EU1962" s="34">
        <v>0</v>
      </c>
      <c r="EX1962" s="34">
        <v>0</v>
      </c>
    </row>
    <row r="1963" spans="1:168" s="34" customFormat="1" ht="21.75" customHeight="1">
      <c r="A1963" s="102" t="s">
        <v>479</v>
      </c>
      <c r="B1963" s="102" t="s">
        <v>543</v>
      </c>
      <c r="C1963" s="102" t="s">
        <v>553</v>
      </c>
      <c r="D1963" s="81" t="s">
        <v>482</v>
      </c>
      <c r="F1963" s="102"/>
      <c r="G1963" s="81" t="s">
        <v>549</v>
      </c>
      <c r="H1963" s="34">
        <v>0</v>
      </c>
      <c r="I1963" s="166">
        <f t="shared" si="182"/>
        <v>0</v>
      </c>
      <c r="J1963" s="109"/>
      <c r="K1963" s="109"/>
      <c r="L1963" s="109"/>
      <c r="M1963" s="109"/>
      <c r="N1963" s="109"/>
      <c r="O1963" s="344"/>
      <c r="P1963" s="344"/>
      <c r="Q1963" s="344"/>
      <c r="R1963" s="344"/>
      <c r="S1963" s="344"/>
      <c r="T1963" s="344"/>
      <c r="U1963" s="344"/>
      <c r="V1963" s="344"/>
      <c r="W1963" s="344"/>
      <c r="X1963" s="344"/>
      <c r="Y1963" s="344"/>
      <c r="Z1963" s="344"/>
      <c r="AA1963" s="344"/>
      <c r="AB1963" s="344"/>
      <c r="AC1963" s="344"/>
      <c r="AD1963" s="344"/>
      <c r="AE1963" s="344"/>
      <c r="AF1963" s="344"/>
      <c r="AG1963" s="344"/>
      <c r="AH1963" s="344"/>
      <c r="AI1963" s="344"/>
      <c r="AJ1963" s="344"/>
      <c r="AK1963" s="344"/>
      <c r="AL1963" s="344"/>
      <c r="AM1963" s="344"/>
      <c r="AN1963" s="344"/>
      <c r="AO1963" s="344"/>
      <c r="AP1963" s="344"/>
      <c r="AQ1963" s="344"/>
      <c r="AR1963" s="344"/>
      <c r="AS1963" s="344"/>
      <c r="AT1963" s="344"/>
      <c r="AU1963" s="344"/>
      <c r="AV1963" s="344"/>
      <c r="AW1963" s="344"/>
      <c r="AX1963" s="344"/>
      <c r="AY1963" s="344"/>
      <c r="AZ1963" s="344"/>
      <c r="BA1963" s="344"/>
      <c r="BB1963" s="344"/>
      <c r="BC1963" s="344"/>
      <c r="BD1963" s="344"/>
      <c r="BE1963" s="344"/>
      <c r="BF1963" s="344"/>
      <c r="BG1963" s="344"/>
      <c r="BH1963" s="344"/>
      <c r="BI1963" s="344"/>
      <c r="BJ1963" s="344"/>
      <c r="BK1963" s="344"/>
      <c r="BL1963" s="344"/>
      <c r="BM1963" s="344"/>
      <c r="BN1963" s="344"/>
      <c r="BO1963" s="344"/>
      <c r="BP1963" s="344"/>
      <c r="BQ1963" s="344"/>
      <c r="BR1963" s="344"/>
      <c r="BS1963" s="344"/>
      <c r="BT1963" s="344"/>
      <c r="BU1963" s="344"/>
      <c r="BV1963" s="344"/>
      <c r="BW1963" s="344"/>
      <c r="BX1963" s="344"/>
      <c r="BY1963" s="344"/>
      <c r="BZ1963" s="344"/>
      <c r="CA1963" s="344"/>
      <c r="CB1963" s="344"/>
      <c r="CC1963" s="344"/>
      <c r="CD1963" s="344"/>
      <c r="CE1963" s="344"/>
      <c r="CF1963" s="344"/>
      <c r="CG1963" s="344"/>
      <c r="CH1963" s="344"/>
      <c r="CI1963" s="344"/>
      <c r="CJ1963" s="344"/>
      <c r="CK1963" s="344"/>
      <c r="CL1963" s="344"/>
      <c r="CM1963" s="344"/>
      <c r="CN1963" s="344"/>
      <c r="CO1963" s="344"/>
      <c r="CP1963" s="344"/>
      <c r="CQ1963" s="344"/>
      <c r="CR1963" s="344"/>
      <c r="CS1963" s="344"/>
      <c r="CT1963" s="344"/>
      <c r="CU1963" s="344"/>
      <c r="CV1963" s="344"/>
      <c r="CW1963" s="344"/>
      <c r="CX1963" s="344"/>
      <c r="CY1963" s="344"/>
      <c r="CZ1963" s="344"/>
      <c r="DA1963" s="344"/>
      <c r="DB1963" s="344"/>
      <c r="DC1963" s="344"/>
      <c r="DD1963" s="344"/>
      <c r="DE1963" s="344"/>
      <c r="DF1963" s="344"/>
      <c r="DG1963" s="344"/>
      <c r="DH1963" s="344"/>
      <c r="DI1963" s="344"/>
      <c r="DJ1963" s="344"/>
      <c r="DK1963" s="344"/>
      <c r="DL1963" s="344"/>
      <c r="DM1963" s="344"/>
      <c r="DN1963" s="344"/>
      <c r="DO1963" s="344"/>
      <c r="DP1963" s="344"/>
      <c r="DQ1963" s="344"/>
      <c r="DR1963" s="344"/>
      <c r="DS1963" s="344"/>
      <c r="DT1963" s="344"/>
      <c r="DU1963" s="344"/>
      <c r="DV1963" s="344"/>
      <c r="EM1963" s="34">
        <v>0</v>
      </c>
      <c r="EO1963" s="34">
        <v>0</v>
      </c>
      <c r="EU1963" s="34">
        <v>0</v>
      </c>
      <c r="EX1963" s="34">
        <v>0</v>
      </c>
    </row>
    <row r="1964" spans="1:168" s="34" customFormat="1" ht="21.75" customHeight="1">
      <c r="A1964" s="102" t="s">
        <v>479</v>
      </c>
      <c r="B1964" s="102" t="s">
        <v>544</v>
      </c>
      <c r="C1964" s="102" t="s">
        <v>554</v>
      </c>
      <c r="D1964" s="81" t="s">
        <v>482</v>
      </c>
      <c r="F1964" s="102"/>
      <c r="G1964" s="81" t="s">
        <v>549</v>
      </c>
      <c r="H1964" s="34">
        <v>0</v>
      </c>
      <c r="I1964" s="166">
        <f t="shared" si="182"/>
        <v>0</v>
      </c>
      <c r="J1964" s="109"/>
      <c r="K1964" s="109"/>
      <c r="L1964" s="109"/>
      <c r="M1964" s="109"/>
      <c r="N1964" s="109"/>
      <c r="O1964" s="344"/>
      <c r="P1964" s="344"/>
      <c r="Q1964" s="344"/>
      <c r="R1964" s="344"/>
      <c r="S1964" s="344"/>
      <c r="T1964" s="344"/>
      <c r="U1964" s="344"/>
      <c r="V1964" s="344"/>
      <c r="W1964" s="344"/>
      <c r="X1964" s="344"/>
      <c r="Y1964" s="344"/>
      <c r="Z1964" s="344"/>
      <c r="AA1964" s="344"/>
      <c r="AB1964" s="344"/>
      <c r="AC1964" s="344"/>
      <c r="AD1964" s="344"/>
      <c r="AE1964" s="344"/>
      <c r="AF1964" s="344"/>
      <c r="AG1964" s="344"/>
      <c r="AH1964" s="344"/>
      <c r="AI1964" s="344"/>
      <c r="AJ1964" s="344"/>
      <c r="AK1964" s="344"/>
      <c r="AL1964" s="344"/>
      <c r="AM1964" s="344"/>
      <c r="AN1964" s="344"/>
      <c r="AO1964" s="344"/>
      <c r="AP1964" s="344"/>
      <c r="AQ1964" s="344"/>
      <c r="AR1964" s="344"/>
      <c r="AS1964" s="344"/>
      <c r="AT1964" s="344"/>
      <c r="AU1964" s="344"/>
      <c r="AV1964" s="344"/>
      <c r="AW1964" s="344"/>
      <c r="AX1964" s="344"/>
      <c r="AY1964" s="344"/>
      <c r="AZ1964" s="344"/>
      <c r="BA1964" s="344"/>
      <c r="BB1964" s="344"/>
      <c r="BC1964" s="344"/>
      <c r="BD1964" s="344"/>
      <c r="BE1964" s="344"/>
      <c r="BF1964" s="344"/>
      <c r="BG1964" s="344"/>
      <c r="BH1964" s="344"/>
      <c r="BI1964" s="344"/>
      <c r="BJ1964" s="344"/>
      <c r="BK1964" s="344"/>
      <c r="BL1964" s="344"/>
      <c r="BM1964" s="344"/>
      <c r="BN1964" s="344"/>
      <c r="BO1964" s="344"/>
      <c r="BP1964" s="344"/>
      <c r="BQ1964" s="344"/>
      <c r="BR1964" s="344"/>
      <c r="BS1964" s="344"/>
      <c r="BT1964" s="344"/>
      <c r="BU1964" s="344"/>
      <c r="BV1964" s="344"/>
      <c r="BW1964" s="344"/>
      <c r="BX1964" s="344"/>
      <c r="BY1964" s="344"/>
      <c r="BZ1964" s="344"/>
      <c r="CA1964" s="344"/>
      <c r="CB1964" s="344"/>
      <c r="CC1964" s="344"/>
      <c r="CD1964" s="344"/>
      <c r="CE1964" s="344"/>
      <c r="CF1964" s="344"/>
      <c r="CG1964" s="344"/>
      <c r="CH1964" s="344"/>
      <c r="CI1964" s="344"/>
      <c r="CJ1964" s="344"/>
      <c r="CK1964" s="344"/>
      <c r="CL1964" s="344"/>
      <c r="CM1964" s="344"/>
      <c r="CN1964" s="344"/>
      <c r="CO1964" s="344"/>
      <c r="CP1964" s="344"/>
      <c r="CQ1964" s="344"/>
      <c r="CR1964" s="344"/>
      <c r="CS1964" s="344"/>
      <c r="CT1964" s="344"/>
      <c r="CU1964" s="344"/>
      <c r="CV1964" s="344"/>
      <c r="CW1964" s="344"/>
      <c r="CX1964" s="344"/>
      <c r="CY1964" s="344"/>
      <c r="CZ1964" s="344"/>
      <c r="DA1964" s="344"/>
      <c r="DB1964" s="344"/>
      <c r="DC1964" s="344"/>
      <c r="DD1964" s="344"/>
      <c r="DE1964" s="344"/>
      <c r="DF1964" s="344"/>
      <c r="DG1964" s="344"/>
      <c r="DH1964" s="344"/>
      <c r="DI1964" s="344"/>
      <c r="DJ1964" s="344"/>
      <c r="DK1964" s="344"/>
      <c r="DL1964" s="344"/>
      <c r="DM1964" s="344"/>
      <c r="DN1964" s="344"/>
      <c r="DO1964" s="344"/>
      <c r="DP1964" s="344"/>
      <c r="DQ1964" s="344"/>
      <c r="DR1964" s="344"/>
      <c r="DS1964" s="344"/>
      <c r="DT1964" s="344"/>
      <c r="DU1964" s="344"/>
      <c r="DV1964" s="344"/>
      <c r="EM1964" s="34">
        <v>0</v>
      </c>
      <c r="EO1964" s="34">
        <v>0</v>
      </c>
      <c r="EU1964" s="34">
        <v>0</v>
      </c>
      <c r="EX1964" s="34">
        <v>0</v>
      </c>
    </row>
    <row r="1965" spans="1:168" s="34" customFormat="1" ht="21.75" customHeight="1">
      <c r="A1965" s="156" t="s">
        <v>479</v>
      </c>
      <c r="B1965" s="156"/>
      <c r="C1965" s="156"/>
      <c r="D1965" s="109"/>
      <c r="E1965" s="109"/>
      <c r="F1965" s="109"/>
      <c r="G1965" s="478"/>
      <c r="H1965" s="109">
        <f t="shared" ref="H1965:M1965" si="183">SUM(H1957:H1964)</f>
        <v>30000</v>
      </c>
      <c r="I1965" s="109">
        <f t="shared" si="183"/>
        <v>30000</v>
      </c>
      <c r="J1965" s="109">
        <f t="shared" si="183"/>
        <v>0</v>
      </c>
      <c r="K1965" s="109">
        <f t="shared" si="183"/>
        <v>0</v>
      </c>
      <c r="L1965" s="109">
        <f t="shared" si="183"/>
        <v>0</v>
      </c>
      <c r="M1965" s="109">
        <f t="shared" si="183"/>
        <v>0</v>
      </c>
      <c r="N1965" s="109"/>
      <c r="O1965" s="344"/>
      <c r="P1965" s="344"/>
      <c r="Q1965" s="344"/>
      <c r="R1965" s="344"/>
      <c r="S1965" s="344"/>
      <c r="T1965" s="344"/>
      <c r="U1965" s="344"/>
      <c r="V1965" s="344"/>
      <c r="W1965" s="344"/>
      <c r="X1965" s="344"/>
      <c r="Y1965" s="344"/>
      <c r="Z1965" s="344"/>
      <c r="AA1965" s="344"/>
      <c r="AB1965" s="344"/>
      <c r="AC1965" s="344"/>
      <c r="AD1965" s="344"/>
      <c r="AE1965" s="344"/>
      <c r="AF1965" s="344"/>
      <c r="AG1965" s="344"/>
      <c r="AH1965" s="344"/>
      <c r="AI1965" s="344"/>
      <c r="AJ1965" s="344"/>
      <c r="AK1965" s="344"/>
      <c r="AL1965" s="344"/>
      <c r="AM1965" s="344"/>
      <c r="AN1965" s="344"/>
      <c r="AO1965" s="344"/>
      <c r="AP1965" s="344"/>
      <c r="AQ1965" s="344"/>
      <c r="AR1965" s="344"/>
      <c r="AS1965" s="344"/>
      <c r="AT1965" s="344"/>
      <c r="AU1965" s="344"/>
      <c r="AV1965" s="344"/>
      <c r="AW1965" s="344"/>
      <c r="AX1965" s="344"/>
      <c r="AY1965" s="344"/>
      <c r="AZ1965" s="344"/>
      <c r="BA1965" s="344"/>
      <c r="BB1965" s="344"/>
      <c r="BC1965" s="344"/>
      <c r="BD1965" s="344"/>
      <c r="BE1965" s="344"/>
      <c r="BF1965" s="344"/>
      <c r="BG1965" s="344"/>
      <c r="BH1965" s="344"/>
      <c r="BI1965" s="344"/>
      <c r="BJ1965" s="344"/>
      <c r="BK1965" s="344"/>
      <c r="BL1965" s="344"/>
      <c r="BM1965" s="344"/>
      <c r="BN1965" s="344"/>
      <c r="BO1965" s="344"/>
      <c r="BP1965" s="344"/>
      <c r="BQ1965" s="344"/>
      <c r="BR1965" s="344"/>
      <c r="BS1965" s="344"/>
      <c r="BT1965" s="344"/>
      <c r="BU1965" s="344"/>
      <c r="BV1965" s="344"/>
      <c r="BW1965" s="344"/>
      <c r="BX1965" s="344"/>
      <c r="BY1965" s="344"/>
      <c r="BZ1965" s="344"/>
      <c r="CA1965" s="344"/>
      <c r="CB1965" s="344"/>
      <c r="CC1965" s="344"/>
      <c r="CD1965" s="344"/>
      <c r="CE1965" s="344"/>
      <c r="CF1965" s="344"/>
      <c r="CG1965" s="344"/>
      <c r="CH1965" s="344"/>
      <c r="CI1965" s="344"/>
      <c r="CJ1965" s="344"/>
      <c r="CK1965" s="344"/>
      <c r="CL1965" s="344"/>
      <c r="CM1965" s="344"/>
      <c r="CN1965" s="344"/>
      <c r="CO1965" s="344"/>
      <c r="CP1965" s="344"/>
      <c r="CQ1965" s="344"/>
      <c r="CR1965" s="344"/>
      <c r="CS1965" s="344"/>
      <c r="CT1965" s="344"/>
      <c r="CU1965" s="344"/>
      <c r="CV1965" s="344"/>
      <c r="CW1965" s="344"/>
      <c r="CX1965" s="344"/>
      <c r="CY1965" s="344"/>
      <c r="CZ1965" s="344"/>
      <c r="DA1965" s="344"/>
      <c r="DB1965" s="344"/>
      <c r="DC1965" s="344"/>
      <c r="DD1965" s="344"/>
      <c r="DE1965" s="344"/>
      <c r="DF1965" s="344"/>
      <c r="DG1965" s="344"/>
      <c r="DH1965" s="344"/>
      <c r="DI1965" s="344"/>
      <c r="DJ1965" s="344"/>
      <c r="DK1965" s="344"/>
      <c r="DL1965" s="344"/>
      <c r="DM1965" s="344"/>
      <c r="DN1965" s="344"/>
      <c r="DO1965" s="344"/>
      <c r="DP1965" s="344"/>
      <c r="DQ1965" s="344"/>
      <c r="DR1965" s="344"/>
      <c r="DS1965" s="344"/>
      <c r="DT1965" s="344"/>
      <c r="DU1965" s="344"/>
      <c r="DV1965" s="344"/>
    </row>
    <row r="1966" spans="1:168" s="34" customFormat="1" ht="21.75" customHeight="1">
      <c r="A1966" s="102" t="s">
        <v>479</v>
      </c>
      <c r="B1966" s="102" t="s">
        <v>494</v>
      </c>
      <c r="C1966" s="102" t="s">
        <v>495</v>
      </c>
      <c r="D1966" s="81" t="s">
        <v>482</v>
      </c>
      <c r="F1966" s="102"/>
      <c r="G1966" s="81" t="s">
        <v>555</v>
      </c>
      <c r="H1966" s="34">
        <v>18000</v>
      </c>
      <c r="I1966" s="166">
        <f>SUM(O1966:FI1966)</f>
        <v>18000</v>
      </c>
      <c r="J1966" s="109"/>
      <c r="K1966" s="109"/>
      <c r="L1966" s="109"/>
      <c r="M1966" s="109"/>
      <c r="N1966" s="109"/>
      <c r="O1966" s="344"/>
      <c r="P1966" s="344"/>
      <c r="Q1966" s="344"/>
      <c r="R1966" s="344"/>
      <c r="S1966" s="344"/>
      <c r="T1966" s="344"/>
      <c r="U1966" s="344"/>
      <c r="V1966" s="344"/>
      <c r="W1966" s="344"/>
      <c r="X1966" s="344"/>
      <c r="Y1966" s="344"/>
      <c r="Z1966" s="344"/>
      <c r="AA1966" s="344"/>
      <c r="AB1966" s="344"/>
      <c r="AC1966" s="344"/>
      <c r="AD1966" s="344"/>
      <c r="AE1966" s="344"/>
      <c r="AF1966" s="344"/>
      <c r="AG1966" s="344"/>
      <c r="AH1966" s="344"/>
      <c r="AI1966" s="344"/>
      <c r="AJ1966" s="344"/>
      <c r="AK1966" s="344"/>
      <c r="AL1966" s="344"/>
      <c r="AM1966" s="344"/>
      <c r="AN1966" s="344"/>
      <c r="AO1966" s="344"/>
      <c r="AP1966" s="344"/>
      <c r="AQ1966" s="344"/>
      <c r="AR1966" s="344"/>
      <c r="AS1966" s="344"/>
      <c r="AT1966" s="344"/>
      <c r="AU1966" s="344"/>
      <c r="AV1966" s="344"/>
      <c r="AW1966" s="344"/>
      <c r="AX1966" s="344"/>
      <c r="AY1966" s="344"/>
      <c r="AZ1966" s="344"/>
      <c r="BA1966" s="344"/>
      <c r="BB1966" s="344"/>
      <c r="BC1966" s="344"/>
      <c r="BD1966" s="344"/>
      <c r="BE1966" s="344"/>
      <c r="BF1966" s="344"/>
      <c r="BG1966" s="344"/>
      <c r="BH1966" s="344"/>
      <c r="BI1966" s="344"/>
      <c r="BJ1966" s="344"/>
      <c r="BK1966" s="344"/>
      <c r="BL1966" s="344"/>
      <c r="BM1966" s="344"/>
      <c r="BN1966" s="344"/>
      <c r="BO1966" s="344"/>
      <c r="BP1966" s="344"/>
      <c r="BQ1966" s="344"/>
      <c r="BR1966" s="344"/>
      <c r="BS1966" s="344"/>
      <c r="BT1966" s="344"/>
      <c r="BU1966" s="344"/>
      <c r="BV1966" s="344"/>
      <c r="BW1966" s="344"/>
      <c r="BX1966" s="344"/>
      <c r="BY1966" s="344"/>
      <c r="BZ1966" s="344"/>
      <c r="CA1966" s="344"/>
      <c r="CB1966" s="344"/>
      <c r="CC1966" s="344"/>
      <c r="CD1966" s="344"/>
      <c r="CE1966" s="344"/>
      <c r="CF1966" s="344"/>
      <c r="CG1966" s="344"/>
      <c r="CH1966" s="344"/>
      <c r="CI1966" s="344"/>
      <c r="CJ1966" s="344"/>
      <c r="CK1966" s="344"/>
      <c r="CL1966" s="344"/>
      <c r="CM1966" s="344"/>
      <c r="CN1966" s="344"/>
      <c r="CO1966" s="344"/>
      <c r="CP1966" s="344"/>
      <c r="CQ1966" s="344"/>
      <c r="CR1966" s="344"/>
      <c r="CS1966" s="344"/>
      <c r="CT1966" s="344"/>
      <c r="CU1966" s="344"/>
      <c r="CV1966" s="344"/>
      <c r="CW1966" s="344"/>
      <c r="CX1966" s="344"/>
      <c r="CY1966" s="344"/>
      <c r="CZ1966" s="344"/>
      <c r="DA1966" s="344"/>
      <c r="DB1966" s="344"/>
      <c r="DC1966" s="344"/>
      <c r="DD1966" s="344"/>
      <c r="DE1966" s="344"/>
      <c r="DF1966" s="344"/>
      <c r="DG1966" s="344"/>
      <c r="DH1966" s="344"/>
      <c r="DI1966" s="344"/>
      <c r="DJ1966" s="344"/>
      <c r="DK1966" s="344"/>
      <c r="DL1966" s="344"/>
      <c r="DM1966" s="344"/>
      <c r="DN1966" s="344"/>
      <c r="DO1966" s="344"/>
      <c r="DP1966" s="344"/>
      <c r="DQ1966" s="344"/>
      <c r="DR1966" s="344"/>
      <c r="DS1966" s="344"/>
      <c r="DT1966" s="344"/>
      <c r="DU1966" s="344"/>
      <c r="DV1966" s="344"/>
      <c r="FA1966" s="34">
        <v>4500</v>
      </c>
      <c r="FC1966" s="34">
        <v>4500</v>
      </c>
      <c r="FF1966" s="34">
        <v>4500</v>
      </c>
      <c r="FI1966" s="34">
        <v>4500</v>
      </c>
    </row>
    <row r="1967" spans="1:168" s="34" customFormat="1" ht="21.75" customHeight="1">
      <c r="A1967" s="102" t="s">
        <v>479</v>
      </c>
      <c r="B1967" s="102" t="s">
        <v>496</v>
      </c>
      <c r="C1967" s="102" t="s">
        <v>497</v>
      </c>
      <c r="D1967" s="81" t="s">
        <v>482</v>
      </c>
      <c r="F1967" s="102"/>
      <c r="G1967" s="81" t="s">
        <v>555</v>
      </c>
      <c r="H1967" s="34">
        <v>3000</v>
      </c>
      <c r="I1967" s="166">
        <f>SUM(O1967:FI1967)</f>
        <v>3000</v>
      </c>
      <c r="J1967" s="109"/>
      <c r="K1967" s="109"/>
      <c r="L1967" s="109"/>
      <c r="M1967" s="109"/>
      <c r="N1967" s="109"/>
      <c r="O1967" s="344"/>
      <c r="P1967" s="344"/>
      <c r="Q1967" s="344"/>
      <c r="R1967" s="344"/>
      <c r="S1967" s="344"/>
      <c r="T1967" s="344"/>
      <c r="U1967" s="344"/>
      <c r="V1967" s="344"/>
      <c r="W1967" s="344"/>
      <c r="X1967" s="344"/>
      <c r="Y1967" s="344"/>
      <c r="Z1967" s="344"/>
      <c r="AA1967" s="344"/>
      <c r="AB1967" s="344"/>
      <c r="AC1967" s="344"/>
      <c r="AD1967" s="344"/>
      <c r="AE1967" s="344"/>
      <c r="AF1967" s="344"/>
      <c r="AG1967" s="344"/>
      <c r="AH1967" s="344"/>
      <c r="AI1967" s="344"/>
      <c r="AJ1967" s="344"/>
      <c r="AK1967" s="344"/>
      <c r="AL1967" s="344"/>
      <c r="AM1967" s="344"/>
      <c r="AN1967" s="344"/>
      <c r="AO1967" s="344"/>
      <c r="AP1967" s="344"/>
      <c r="AQ1967" s="344"/>
      <c r="AR1967" s="344"/>
      <c r="AS1967" s="344"/>
      <c r="AT1967" s="344"/>
      <c r="AU1967" s="344"/>
      <c r="AV1967" s="344"/>
      <c r="AW1967" s="344"/>
      <c r="AX1967" s="344"/>
      <c r="AY1967" s="344"/>
      <c r="AZ1967" s="344"/>
      <c r="BA1967" s="344"/>
      <c r="BB1967" s="344"/>
      <c r="BC1967" s="344"/>
      <c r="BD1967" s="344"/>
      <c r="BE1967" s="344"/>
      <c r="BF1967" s="344"/>
      <c r="BG1967" s="344"/>
      <c r="BH1967" s="344"/>
      <c r="BI1967" s="344"/>
      <c r="BJ1967" s="344"/>
      <c r="BK1967" s="344"/>
      <c r="BL1967" s="344"/>
      <c r="BM1967" s="344"/>
      <c r="BN1967" s="344"/>
      <c r="BO1967" s="344"/>
      <c r="BP1967" s="344"/>
      <c r="BQ1967" s="344"/>
      <c r="BR1967" s="344"/>
      <c r="BS1967" s="344"/>
      <c r="BT1967" s="344"/>
      <c r="BU1967" s="344"/>
      <c r="BV1967" s="344"/>
      <c r="BW1967" s="344"/>
      <c r="BX1967" s="344"/>
      <c r="BY1967" s="344"/>
      <c r="BZ1967" s="344"/>
      <c r="CA1967" s="344"/>
      <c r="CB1967" s="344"/>
      <c r="CC1967" s="344"/>
      <c r="CD1967" s="344"/>
      <c r="CE1967" s="344"/>
      <c r="CF1967" s="344"/>
      <c r="CG1967" s="344"/>
      <c r="CH1967" s="344"/>
      <c r="CI1967" s="344"/>
      <c r="CJ1967" s="344"/>
      <c r="CK1967" s="344"/>
      <c r="CL1967" s="344"/>
      <c r="CM1967" s="344"/>
      <c r="CN1967" s="344"/>
      <c r="CO1967" s="344"/>
      <c r="CP1967" s="344"/>
      <c r="CQ1967" s="344"/>
      <c r="CR1967" s="344"/>
      <c r="CS1967" s="344"/>
      <c r="CT1967" s="344"/>
      <c r="CU1967" s="344"/>
      <c r="CV1967" s="344"/>
      <c r="CW1967" s="344"/>
      <c r="CX1967" s="344"/>
      <c r="CY1967" s="344"/>
      <c r="CZ1967" s="344"/>
      <c r="DA1967" s="344"/>
      <c r="DB1967" s="344"/>
      <c r="DC1967" s="344"/>
      <c r="DD1967" s="344"/>
      <c r="DE1967" s="344"/>
      <c r="DF1967" s="344"/>
      <c r="DG1967" s="344"/>
      <c r="DH1967" s="344"/>
      <c r="DI1967" s="344"/>
      <c r="DJ1967" s="344"/>
      <c r="DK1967" s="344"/>
      <c r="DL1967" s="344"/>
      <c r="DM1967" s="344"/>
      <c r="DN1967" s="344"/>
      <c r="DO1967" s="344"/>
      <c r="DP1967" s="344"/>
      <c r="DQ1967" s="344"/>
      <c r="DR1967" s="344"/>
      <c r="DS1967" s="344"/>
      <c r="DT1967" s="344"/>
      <c r="DU1967" s="344"/>
      <c r="DV1967" s="344"/>
      <c r="FA1967" s="34">
        <v>0</v>
      </c>
      <c r="FC1967" s="34">
        <v>1500</v>
      </c>
      <c r="FF1967" s="34">
        <v>0</v>
      </c>
      <c r="FI1967" s="34">
        <v>1500</v>
      </c>
    </row>
    <row r="1968" spans="1:168" s="34" customFormat="1" ht="21.75" customHeight="1">
      <c r="A1968" s="102" t="s">
        <v>479</v>
      </c>
      <c r="B1968" s="453" t="s">
        <v>502</v>
      </c>
      <c r="C1968" s="699" t="s">
        <v>503</v>
      </c>
      <c r="D1968" s="81" t="s">
        <v>482</v>
      </c>
      <c r="F1968" s="102"/>
      <c r="G1968" s="81" t="s">
        <v>555</v>
      </c>
      <c r="H1968" s="34">
        <v>200</v>
      </c>
      <c r="I1968" s="166">
        <v>200</v>
      </c>
      <c r="J1968" s="109"/>
      <c r="K1968" s="109"/>
      <c r="L1968" s="109"/>
      <c r="M1968" s="109"/>
      <c r="N1968" s="109"/>
      <c r="O1968" s="344"/>
      <c r="P1968" s="344"/>
      <c r="Q1968" s="344"/>
      <c r="R1968" s="344"/>
      <c r="S1968" s="344"/>
      <c r="T1968" s="344"/>
      <c r="U1968" s="344"/>
      <c r="V1968" s="344"/>
      <c r="W1968" s="344"/>
      <c r="X1968" s="344"/>
      <c r="Y1968" s="344"/>
      <c r="Z1968" s="344"/>
      <c r="AA1968" s="344"/>
      <c r="AB1968" s="344"/>
      <c r="AC1968" s="344"/>
      <c r="AD1968" s="344"/>
      <c r="AE1968" s="344"/>
      <c r="AF1968" s="344"/>
      <c r="AG1968" s="344"/>
      <c r="AH1968" s="344"/>
      <c r="AI1968" s="344"/>
      <c r="AJ1968" s="344"/>
      <c r="AK1968" s="344"/>
      <c r="AL1968" s="344"/>
      <c r="AM1968" s="344"/>
      <c r="AN1968" s="344"/>
      <c r="AO1968" s="344"/>
      <c r="AP1968" s="344"/>
      <c r="AQ1968" s="344"/>
      <c r="AR1968" s="344"/>
      <c r="AS1968" s="344"/>
      <c r="AT1968" s="344"/>
      <c r="AU1968" s="344"/>
      <c r="AV1968" s="344"/>
      <c r="AW1968" s="344"/>
      <c r="AX1968" s="344"/>
      <c r="AY1968" s="344"/>
      <c r="AZ1968" s="344"/>
      <c r="BA1968" s="344"/>
      <c r="BB1968" s="344"/>
      <c r="BC1968" s="344"/>
      <c r="BD1968" s="344"/>
      <c r="BE1968" s="344"/>
      <c r="BF1968" s="344"/>
      <c r="BG1968" s="344"/>
      <c r="BH1968" s="344"/>
      <c r="BI1968" s="344"/>
      <c r="BJ1968" s="344"/>
      <c r="BK1968" s="344"/>
      <c r="BL1968" s="344"/>
      <c r="BM1968" s="344"/>
      <c r="BN1968" s="344"/>
      <c r="BO1968" s="344"/>
      <c r="BP1968" s="344"/>
      <c r="BQ1968" s="344"/>
      <c r="BR1968" s="344"/>
      <c r="BS1968" s="344"/>
      <c r="BT1968" s="344"/>
      <c r="BU1968" s="344"/>
      <c r="BV1968" s="344"/>
      <c r="BW1968" s="344"/>
      <c r="BX1968" s="344"/>
      <c r="BY1968" s="344"/>
      <c r="BZ1968" s="344"/>
      <c r="CA1968" s="344"/>
      <c r="CB1968" s="344"/>
      <c r="CC1968" s="344"/>
      <c r="CD1968" s="344"/>
      <c r="CE1968" s="344"/>
      <c r="CF1968" s="344"/>
      <c r="CG1968" s="344"/>
      <c r="CH1968" s="344"/>
      <c r="CI1968" s="344"/>
      <c r="CJ1968" s="344"/>
      <c r="CK1968" s="344"/>
      <c r="CL1968" s="344"/>
      <c r="CM1968" s="344"/>
      <c r="CN1968" s="344"/>
      <c r="CO1968" s="344"/>
      <c r="CP1968" s="344"/>
      <c r="CQ1968" s="344"/>
      <c r="CR1968" s="344"/>
      <c r="CS1968" s="344"/>
      <c r="CT1968" s="344"/>
      <c r="CU1968" s="344"/>
      <c r="CV1968" s="344"/>
      <c r="CW1968" s="344"/>
      <c r="CX1968" s="344"/>
      <c r="CY1968" s="344"/>
      <c r="CZ1968" s="344"/>
      <c r="DA1968" s="344"/>
      <c r="DB1968" s="344"/>
      <c r="DC1968" s="344"/>
      <c r="DD1968" s="344"/>
      <c r="DE1968" s="344"/>
      <c r="DF1968" s="344"/>
      <c r="DG1968" s="344"/>
      <c r="DH1968" s="344"/>
      <c r="DI1968" s="344"/>
      <c r="DJ1968" s="344"/>
      <c r="DK1968" s="344"/>
      <c r="DL1968" s="344"/>
      <c r="DM1968" s="344"/>
      <c r="DN1968" s="344"/>
      <c r="DO1968" s="344"/>
      <c r="DP1968" s="344"/>
      <c r="DQ1968" s="344"/>
      <c r="DR1968" s="344"/>
      <c r="DS1968" s="344"/>
      <c r="DT1968" s="344"/>
      <c r="DU1968" s="344"/>
      <c r="DV1968" s="344"/>
      <c r="FL1968" s="34">
        <v>200</v>
      </c>
    </row>
    <row r="1969" spans="1:174" s="34" customFormat="1" ht="21.75" customHeight="1">
      <c r="A1969" s="102" t="s">
        <v>479</v>
      </c>
      <c r="B1969" s="102" t="s">
        <v>534</v>
      </c>
      <c r="C1969" s="102" t="s">
        <v>542</v>
      </c>
      <c r="D1969" s="81" t="s">
        <v>482</v>
      </c>
      <c r="F1969" s="102"/>
      <c r="G1969" s="81" t="s">
        <v>555</v>
      </c>
      <c r="H1969" s="34">
        <v>10000</v>
      </c>
      <c r="I1969" s="166">
        <f t="shared" ref="I1969:I1974" si="184">SUM(O1969:FI1969)</f>
        <v>10000</v>
      </c>
      <c r="J1969" s="109"/>
      <c r="K1969" s="109"/>
      <c r="L1969" s="109"/>
      <c r="M1969" s="109"/>
      <c r="N1969" s="109"/>
      <c r="O1969" s="344"/>
      <c r="P1969" s="344"/>
      <c r="Q1969" s="344"/>
      <c r="R1969" s="344"/>
      <c r="S1969" s="344"/>
      <c r="T1969" s="344"/>
      <c r="U1969" s="344"/>
      <c r="V1969" s="344"/>
      <c r="W1969" s="344"/>
      <c r="X1969" s="344"/>
      <c r="Y1969" s="344"/>
      <c r="Z1969" s="344"/>
      <c r="AA1969" s="344"/>
      <c r="AB1969" s="344"/>
      <c r="AC1969" s="344"/>
      <c r="AD1969" s="344"/>
      <c r="AE1969" s="344"/>
      <c r="AF1969" s="344"/>
      <c r="AG1969" s="344"/>
      <c r="AH1969" s="344"/>
      <c r="AI1969" s="344"/>
      <c r="AJ1969" s="344"/>
      <c r="AK1969" s="344"/>
      <c r="AL1969" s="344"/>
      <c r="AM1969" s="344"/>
      <c r="AN1969" s="344"/>
      <c r="AO1969" s="344"/>
      <c r="AP1969" s="344"/>
      <c r="AQ1969" s="344"/>
      <c r="AR1969" s="344"/>
      <c r="AS1969" s="344"/>
      <c r="AT1969" s="344"/>
      <c r="AU1969" s="344"/>
      <c r="AV1969" s="344"/>
      <c r="AW1969" s="344"/>
      <c r="AX1969" s="344"/>
      <c r="AY1969" s="344"/>
      <c r="AZ1969" s="344"/>
      <c r="BA1969" s="344"/>
      <c r="BB1969" s="344"/>
      <c r="BC1969" s="344"/>
      <c r="BD1969" s="344"/>
      <c r="BE1969" s="344"/>
      <c r="BF1969" s="344"/>
      <c r="BG1969" s="344"/>
      <c r="BH1969" s="344"/>
      <c r="BI1969" s="344"/>
      <c r="BJ1969" s="344"/>
      <c r="BK1969" s="344"/>
      <c r="BL1969" s="344"/>
      <c r="BM1969" s="344"/>
      <c r="BN1969" s="344"/>
      <c r="BO1969" s="344"/>
      <c r="BP1969" s="344"/>
      <c r="BQ1969" s="344"/>
      <c r="BR1969" s="344"/>
      <c r="BS1969" s="344"/>
      <c r="BT1969" s="344"/>
      <c r="BU1969" s="344"/>
      <c r="BV1969" s="344"/>
      <c r="BW1969" s="344"/>
      <c r="BX1969" s="344"/>
      <c r="BY1969" s="344"/>
      <c r="BZ1969" s="344"/>
      <c r="CA1969" s="344"/>
      <c r="CB1969" s="344"/>
      <c r="CC1969" s="344"/>
      <c r="CD1969" s="344"/>
      <c r="CE1969" s="344"/>
      <c r="CF1969" s="344"/>
      <c r="CG1969" s="344"/>
      <c r="CH1969" s="344"/>
      <c r="CI1969" s="344"/>
      <c r="CJ1969" s="344"/>
      <c r="CK1969" s="344"/>
      <c r="CL1969" s="344"/>
      <c r="CM1969" s="344"/>
      <c r="CN1969" s="344"/>
      <c r="CO1969" s="344"/>
      <c r="CP1969" s="344"/>
      <c r="CQ1969" s="344"/>
      <c r="CR1969" s="344"/>
      <c r="CS1969" s="344"/>
      <c r="CT1969" s="344"/>
      <c r="CU1969" s="344"/>
      <c r="CV1969" s="344"/>
      <c r="CW1969" s="344"/>
      <c r="CX1969" s="344"/>
      <c r="CY1969" s="344"/>
      <c r="CZ1969" s="344"/>
      <c r="DA1969" s="344"/>
      <c r="DB1969" s="344"/>
      <c r="DC1969" s="344"/>
      <c r="DD1969" s="344"/>
      <c r="DE1969" s="344"/>
      <c r="DF1969" s="344"/>
      <c r="DG1969" s="344"/>
      <c r="DH1969" s="344"/>
      <c r="DI1969" s="344"/>
      <c r="DJ1969" s="344"/>
      <c r="DK1969" s="344"/>
      <c r="DL1969" s="344"/>
      <c r="DM1969" s="344"/>
      <c r="DN1969" s="344"/>
      <c r="DO1969" s="344"/>
      <c r="DP1969" s="344"/>
      <c r="DQ1969" s="344"/>
      <c r="DR1969" s="344"/>
      <c r="DS1969" s="344"/>
      <c r="DT1969" s="344"/>
      <c r="DU1969" s="344"/>
      <c r="DV1969" s="344"/>
      <c r="FA1969" s="34">
        <v>3000</v>
      </c>
      <c r="FC1969" s="34">
        <v>3000</v>
      </c>
      <c r="FF1969" s="34">
        <v>2000</v>
      </c>
      <c r="FI1969" s="34">
        <v>2000</v>
      </c>
    </row>
    <row r="1970" spans="1:174" s="34" customFormat="1" ht="21.75" customHeight="1">
      <c r="A1970" s="102" t="s">
        <v>479</v>
      </c>
      <c r="B1970" s="102" t="s">
        <v>535</v>
      </c>
      <c r="C1970" s="102" t="s">
        <v>550</v>
      </c>
      <c r="D1970" s="81" t="s">
        <v>482</v>
      </c>
      <c r="F1970" s="102"/>
      <c r="G1970" s="81" t="s">
        <v>555</v>
      </c>
      <c r="H1970" s="34">
        <v>10000</v>
      </c>
      <c r="I1970" s="166">
        <f t="shared" si="184"/>
        <v>10000</v>
      </c>
      <c r="J1970" s="109"/>
      <c r="K1970" s="109"/>
      <c r="L1970" s="109"/>
      <c r="M1970" s="109"/>
      <c r="N1970" s="109"/>
      <c r="O1970" s="344"/>
      <c r="P1970" s="344"/>
      <c r="Q1970" s="344"/>
      <c r="R1970" s="344"/>
      <c r="S1970" s="344"/>
      <c r="T1970" s="344"/>
      <c r="U1970" s="344"/>
      <c r="V1970" s="344"/>
      <c r="W1970" s="344"/>
      <c r="X1970" s="344"/>
      <c r="Y1970" s="344"/>
      <c r="Z1970" s="344"/>
      <c r="AA1970" s="344"/>
      <c r="AB1970" s="344"/>
      <c r="AC1970" s="344"/>
      <c r="AD1970" s="344"/>
      <c r="AE1970" s="344"/>
      <c r="AF1970" s="344"/>
      <c r="AG1970" s="344"/>
      <c r="AH1970" s="344"/>
      <c r="AI1970" s="344"/>
      <c r="AJ1970" s="344"/>
      <c r="AK1970" s="344"/>
      <c r="AL1970" s="344"/>
      <c r="AM1970" s="344"/>
      <c r="AN1970" s="344"/>
      <c r="AO1970" s="344"/>
      <c r="AP1970" s="344"/>
      <c r="AQ1970" s="344"/>
      <c r="AR1970" s="344"/>
      <c r="AS1970" s="344"/>
      <c r="AT1970" s="344"/>
      <c r="AU1970" s="344"/>
      <c r="AV1970" s="344"/>
      <c r="AW1970" s="344"/>
      <c r="AX1970" s="344"/>
      <c r="AY1970" s="344"/>
      <c r="AZ1970" s="344"/>
      <c r="BA1970" s="344"/>
      <c r="BB1970" s="344"/>
      <c r="BC1970" s="344"/>
      <c r="BD1970" s="344"/>
      <c r="BE1970" s="344"/>
      <c r="BF1970" s="344"/>
      <c r="BG1970" s="344"/>
      <c r="BH1970" s="344"/>
      <c r="BI1970" s="344"/>
      <c r="BJ1970" s="344"/>
      <c r="BK1970" s="344"/>
      <c r="BL1970" s="344"/>
      <c r="BM1970" s="344"/>
      <c r="BN1970" s="344"/>
      <c r="BO1970" s="344"/>
      <c r="BP1970" s="344"/>
      <c r="BQ1970" s="344"/>
      <c r="BR1970" s="344"/>
      <c r="BS1970" s="344"/>
      <c r="BT1970" s="344"/>
      <c r="BU1970" s="344"/>
      <c r="BV1970" s="344"/>
      <c r="BW1970" s="344"/>
      <c r="BX1970" s="344"/>
      <c r="BY1970" s="344"/>
      <c r="BZ1970" s="344"/>
      <c r="CA1970" s="344"/>
      <c r="CB1970" s="344"/>
      <c r="CC1970" s="344"/>
      <c r="CD1970" s="344"/>
      <c r="CE1970" s="344"/>
      <c r="CF1970" s="344"/>
      <c r="CG1970" s="344"/>
      <c r="CH1970" s="344"/>
      <c r="CI1970" s="344"/>
      <c r="CJ1970" s="344"/>
      <c r="CK1970" s="344"/>
      <c r="CL1970" s="344"/>
      <c r="CM1970" s="344"/>
      <c r="CN1970" s="344"/>
      <c r="CO1970" s="344"/>
      <c r="CP1970" s="344"/>
      <c r="CQ1970" s="344"/>
      <c r="CR1970" s="344"/>
      <c r="CS1970" s="344"/>
      <c r="CT1970" s="344"/>
      <c r="CU1970" s="344"/>
      <c r="CV1970" s="344"/>
      <c r="CW1970" s="344"/>
      <c r="CX1970" s="344"/>
      <c r="CY1970" s="344"/>
      <c r="CZ1970" s="344"/>
      <c r="DA1970" s="344"/>
      <c r="DB1970" s="344"/>
      <c r="DC1970" s="344"/>
      <c r="DD1970" s="344"/>
      <c r="DE1970" s="344"/>
      <c r="DF1970" s="344"/>
      <c r="DG1970" s="344"/>
      <c r="DH1970" s="344"/>
      <c r="DI1970" s="344"/>
      <c r="DJ1970" s="344"/>
      <c r="DK1970" s="344"/>
      <c r="DL1970" s="344"/>
      <c r="DM1970" s="344"/>
      <c r="DN1970" s="344"/>
      <c r="DO1970" s="344"/>
      <c r="DP1970" s="344"/>
      <c r="DQ1970" s="344"/>
      <c r="DR1970" s="344"/>
      <c r="DS1970" s="344"/>
      <c r="DT1970" s="344"/>
      <c r="DU1970" s="344"/>
      <c r="DV1970" s="344"/>
      <c r="FA1970" s="34">
        <v>3000</v>
      </c>
      <c r="FC1970" s="34">
        <v>3000</v>
      </c>
      <c r="FF1970" s="34">
        <v>2000</v>
      </c>
      <c r="FI1970" s="34">
        <v>2000</v>
      </c>
    </row>
    <row r="1971" spans="1:174" s="34" customFormat="1" ht="21.75" customHeight="1">
      <c r="A1971" s="102" t="s">
        <v>479</v>
      </c>
      <c r="B1971" s="102" t="s">
        <v>536</v>
      </c>
      <c r="C1971" s="102" t="s">
        <v>551</v>
      </c>
      <c r="D1971" s="81" t="s">
        <v>482</v>
      </c>
      <c r="F1971" s="102"/>
      <c r="G1971" s="81" t="s">
        <v>555</v>
      </c>
      <c r="H1971" s="34">
        <v>1500</v>
      </c>
      <c r="I1971" s="166">
        <f t="shared" si="184"/>
        <v>1500</v>
      </c>
      <c r="J1971" s="109"/>
      <c r="K1971" s="109"/>
      <c r="L1971" s="109"/>
      <c r="M1971" s="109"/>
      <c r="N1971" s="109"/>
      <c r="O1971" s="344"/>
      <c r="P1971" s="344"/>
      <c r="Q1971" s="344"/>
      <c r="R1971" s="344"/>
      <c r="S1971" s="344"/>
      <c r="T1971" s="344"/>
      <c r="U1971" s="344"/>
      <c r="V1971" s="344"/>
      <c r="W1971" s="344"/>
      <c r="X1971" s="344"/>
      <c r="Y1971" s="344"/>
      <c r="Z1971" s="344"/>
      <c r="AA1971" s="344"/>
      <c r="AB1971" s="344"/>
      <c r="AC1971" s="344"/>
      <c r="AD1971" s="344"/>
      <c r="AE1971" s="344"/>
      <c r="AF1971" s="344"/>
      <c r="AG1971" s="344"/>
      <c r="AH1971" s="344"/>
      <c r="AI1971" s="344"/>
      <c r="AJ1971" s="344"/>
      <c r="AK1971" s="344"/>
      <c r="AL1971" s="344"/>
      <c r="AM1971" s="344"/>
      <c r="AN1971" s="344"/>
      <c r="AO1971" s="344"/>
      <c r="AP1971" s="344"/>
      <c r="AQ1971" s="344"/>
      <c r="AR1971" s="344"/>
      <c r="AS1971" s="344"/>
      <c r="AT1971" s="344"/>
      <c r="AU1971" s="344"/>
      <c r="AV1971" s="344"/>
      <c r="AW1971" s="344"/>
      <c r="AX1971" s="344"/>
      <c r="AY1971" s="344"/>
      <c r="AZ1971" s="344"/>
      <c r="BA1971" s="344"/>
      <c r="BB1971" s="344"/>
      <c r="BC1971" s="344"/>
      <c r="BD1971" s="344"/>
      <c r="BE1971" s="344"/>
      <c r="BF1971" s="344"/>
      <c r="BG1971" s="344"/>
      <c r="BH1971" s="344"/>
      <c r="BI1971" s="344"/>
      <c r="BJ1971" s="344"/>
      <c r="BK1971" s="344"/>
      <c r="BL1971" s="344"/>
      <c r="BM1971" s="344"/>
      <c r="BN1971" s="344"/>
      <c r="BO1971" s="344"/>
      <c r="BP1971" s="344"/>
      <c r="BQ1971" s="344"/>
      <c r="BR1971" s="344"/>
      <c r="BS1971" s="344"/>
      <c r="BT1971" s="344"/>
      <c r="BU1971" s="344"/>
      <c r="BV1971" s="344"/>
      <c r="BW1971" s="344"/>
      <c r="BX1971" s="344"/>
      <c r="BY1971" s="344"/>
      <c r="BZ1971" s="344"/>
      <c r="CA1971" s="344"/>
      <c r="CB1971" s="344"/>
      <c r="CC1971" s="344"/>
      <c r="CD1971" s="344"/>
      <c r="CE1971" s="344"/>
      <c r="CF1971" s="344"/>
      <c r="CG1971" s="344"/>
      <c r="CH1971" s="344"/>
      <c r="CI1971" s="344"/>
      <c r="CJ1971" s="344"/>
      <c r="CK1971" s="344"/>
      <c r="CL1971" s="344"/>
      <c r="CM1971" s="344"/>
      <c r="CN1971" s="344"/>
      <c r="CO1971" s="344"/>
      <c r="CP1971" s="344"/>
      <c r="CQ1971" s="344"/>
      <c r="CR1971" s="344"/>
      <c r="CS1971" s="344"/>
      <c r="CT1971" s="344"/>
      <c r="CU1971" s="344"/>
      <c r="CV1971" s="344"/>
      <c r="CW1971" s="344"/>
      <c r="CX1971" s="344"/>
      <c r="CY1971" s="344"/>
      <c r="CZ1971" s="344"/>
      <c r="DA1971" s="344"/>
      <c r="DB1971" s="344"/>
      <c r="DC1971" s="344"/>
      <c r="DD1971" s="344"/>
      <c r="DE1971" s="344"/>
      <c r="DF1971" s="344"/>
      <c r="DG1971" s="344"/>
      <c r="DH1971" s="344"/>
      <c r="DI1971" s="344"/>
      <c r="DJ1971" s="344"/>
      <c r="DK1971" s="344"/>
      <c r="DL1971" s="344"/>
      <c r="DM1971" s="344"/>
      <c r="DN1971" s="344"/>
      <c r="DO1971" s="344"/>
      <c r="DP1971" s="344"/>
      <c r="DQ1971" s="344"/>
      <c r="DR1971" s="344"/>
      <c r="DS1971" s="344"/>
      <c r="DT1971" s="344"/>
      <c r="DU1971" s="344"/>
      <c r="DV1971" s="344"/>
      <c r="FA1971" s="34">
        <v>0</v>
      </c>
      <c r="FC1971" s="34">
        <v>0</v>
      </c>
      <c r="FF1971" s="34">
        <v>1500</v>
      </c>
      <c r="FI1971" s="34">
        <v>0</v>
      </c>
    </row>
    <row r="1972" spans="1:174" s="34" customFormat="1" ht="21.75" customHeight="1">
      <c r="A1972" s="102" t="s">
        <v>479</v>
      </c>
      <c r="B1972" s="102" t="s">
        <v>537</v>
      </c>
      <c r="C1972" s="102" t="s">
        <v>552</v>
      </c>
      <c r="D1972" s="81" t="s">
        <v>482</v>
      </c>
      <c r="F1972" s="102"/>
      <c r="G1972" s="81" t="s">
        <v>555</v>
      </c>
      <c r="H1972" s="34">
        <v>1500</v>
      </c>
      <c r="I1972" s="166">
        <f t="shared" si="184"/>
        <v>1500</v>
      </c>
      <c r="J1972" s="109"/>
      <c r="K1972" s="109"/>
      <c r="L1972" s="109"/>
      <c r="M1972" s="109"/>
      <c r="N1972" s="109"/>
      <c r="O1972" s="344"/>
      <c r="P1972" s="344"/>
      <c r="Q1972" s="344"/>
      <c r="R1972" s="344"/>
      <c r="S1972" s="344"/>
      <c r="T1972" s="344"/>
      <c r="U1972" s="344"/>
      <c r="V1972" s="344"/>
      <c r="W1972" s="344"/>
      <c r="X1972" s="344"/>
      <c r="Y1972" s="344"/>
      <c r="Z1972" s="344"/>
      <c r="AA1972" s="344"/>
      <c r="AB1972" s="344"/>
      <c r="AC1972" s="344"/>
      <c r="AD1972" s="344"/>
      <c r="AE1972" s="344"/>
      <c r="AF1972" s="344"/>
      <c r="AG1972" s="344"/>
      <c r="AH1972" s="344"/>
      <c r="AI1972" s="344"/>
      <c r="AJ1972" s="344"/>
      <c r="AK1972" s="344"/>
      <c r="AL1972" s="344"/>
      <c r="AM1972" s="344"/>
      <c r="AN1972" s="344"/>
      <c r="AO1972" s="344"/>
      <c r="AP1972" s="344"/>
      <c r="AQ1972" s="344"/>
      <c r="AR1972" s="344"/>
      <c r="AS1972" s="344"/>
      <c r="AT1972" s="344"/>
      <c r="AU1972" s="344"/>
      <c r="AV1972" s="344"/>
      <c r="AW1972" s="344"/>
      <c r="AX1972" s="344"/>
      <c r="AY1972" s="344"/>
      <c r="AZ1972" s="344"/>
      <c r="BA1972" s="344"/>
      <c r="BB1972" s="344"/>
      <c r="BC1972" s="344"/>
      <c r="BD1972" s="344"/>
      <c r="BE1972" s="344"/>
      <c r="BF1972" s="344"/>
      <c r="BG1972" s="344"/>
      <c r="BH1972" s="344"/>
      <c r="BI1972" s="344"/>
      <c r="BJ1972" s="344"/>
      <c r="BK1972" s="344"/>
      <c r="BL1972" s="344"/>
      <c r="BM1972" s="344"/>
      <c r="BN1972" s="344"/>
      <c r="BO1972" s="344"/>
      <c r="BP1972" s="344"/>
      <c r="BQ1972" s="344"/>
      <c r="BR1972" s="344"/>
      <c r="BS1972" s="344"/>
      <c r="BT1972" s="344"/>
      <c r="BU1972" s="344"/>
      <c r="BV1972" s="344"/>
      <c r="BW1972" s="344"/>
      <c r="BX1972" s="344"/>
      <c r="BY1972" s="344"/>
      <c r="BZ1972" s="344"/>
      <c r="CA1972" s="344"/>
      <c r="CB1972" s="344"/>
      <c r="CC1972" s="344"/>
      <c r="CD1972" s="344"/>
      <c r="CE1972" s="344"/>
      <c r="CF1972" s="344"/>
      <c r="CG1972" s="344"/>
      <c r="CH1972" s="344"/>
      <c r="CI1972" s="344"/>
      <c r="CJ1972" s="344"/>
      <c r="CK1972" s="344"/>
      <c r="CL1972" s="344"/>
      <c r="CM1972" s="344"/>
      <c r="CN1972" s="344"/>
      <c r="CO1972" s="344"/>
      <c r="CP1972" s="344"/>
      <c r="CQ1972" s="344"/>
      <c r="CR1972" s="344"/>
      <c r="CS1972" s="344"/>
      <c r="CT1972" s="344"/>
      <c r="CU1972" s="344"/>
      <c r="CV1972" s="344"/>
      <c r="CW1972" s="344"/>
      <c r="CX1972" s="344"/>
      <c r="CY1972" s="344"/>
      <c r="CZ1972" s="344"/>
      <c r="DA1972" s="344"/>
      <c r="DB1972" s="344"/>
      <c r="DC1972" s="344"/>
      <c r="DD1972" s="344"/>
      <c r="DE1972" s="344"/>
      <c r="DF1972" s="344"/>
      <c r="DG1972" s="344"/>
      <c r="DH1972" s="344"/>
      <c r="DI1972" s="344"/>
      <c r="DJ1972" s="344"/>
      <c r="DK1972" s="344"/>
      <c r="DL1972" s="344"/>
      <c r="DM1972" s="344"/>
      <c r="DN1972" s="344"/>
      <c r="DO1972" s="344"/>
      <c r="DP1972" s="344"/>
      <c r="DQ1972" s="344"/>
      <c r="DR1972" s="344"/>
      <c r="DS1972" s="344"/>
      <c r="DT1972" s="344"/>
      <c r="DU1972" s="344"/>
      <c r="DV1972" s="344"/>
      <c r="FA1972" s="34">
        <v>0</v>
      </c>
      <c r="FC1972" s="34">
        <v>0</v>
      </c>
      <c r="FF1972" s="34">
        <v>1500</v>
      </c>
      <c r="FI1972" s="34">
        <v>0</v>
      </c>
    </row>
    <row r="1973" spans="1:174" s="34" customFormat="1" ht="21.75" customHeight="1">
      <c r="A1973" s="102" t="s">
        <v>479</v>
      </c>
      <c r="B1973" s="102" t="s">
        <v>543</v>
      </c>
      <c r="C1973" s="102" t="s">
        <v>553</v>
      </c>
      <c r="D1973" s="81" t="s">
        <v>482</v>
      </c>
      <c r="F1973" s="102"/>
      <c r="G1973" s="81" t="s">
        <v>555</v>
      </c>
      <c r="H1973" s="34">
        <v>100</v>
      </c>
      <c r="I1973" s="166">
        <f t="shared" si="184"/>
        <v>100</v>
      </c>
      <c r="J1973" s="109"/>
      <c r="K1973" s="109"/>
      <c r="L1973" s="109"/>
      <c r="M1973" s="109"/>
      <c r="N1973" s="109"/>
      <c r="O1973" s="344"/>
      <c r="P1973" s="344"/>
      <c r="Q1973" s="344"/>
      <c r="R1973" s="344"/>
      <c r="S1973" s="344"/>
      <c r="T1973" s="344"/>
      <c r="U1973" s="344"/>
      <c r="V1973" s="344"/>
      <c r="W1973" s="344"/>
      <c r="X1973" s="344"/>
      <c r="Y1973" s="344"/>
      <c r="Z1973" s="344"/>
      <c r="AA1973" s="344"/>
      <c r="AB1973" s="344"/>
      <c r="AC1973" s="344"/>
      <c r="AD1973" s="344"/>
      <c r="AE1973" s="344"/>
      <c r="AF1973" s="344"/>
      <c r="AG1973" s="344"/>
      <c r="AH1973" s="344"/>
      <c r="AI1973" s="344"/>
      <c r="AJ1973" s="344"/>
      <c r="AK1973" s="344"/>
      <c r="AL1973" s="344"/>
      <c r="AM1973" s="344"/>
      <c r="AN1973" s="344"/>
      <c r="AO1973" s="344"/>
      <c r="AP1973" s="344"/>
      <c r="AQ1973" s="344"/>
      <c r="AR1973" s="344"/>
      <c r="AS1973" s="344"/>
      <c r="AT1973" s="344"/>
      <c r="AU1973" s="344"/>
      <c r="AV1973" s="344"/>
      <c r="AW1973" s="344"/>
      <c r="AX1973" s="344"/>
      <c r="AY1973" s="344"/>
      <c r="AZ1973" s="344"/>
      <c r="BA1973" s="344"/>
      <c r="BB1973" s="344"/>
      <c r="BC1973" s="344"/>
      <c r="BD1973" s="344"/>
      <c r="BE1973" s="344"/>
      <c r="BF1973" s="344"/>
      <c r="BG1973" s="344"/>
      <c r="BH1973" s="344"/>
      <c r="BI1973" s="344"/>
      <c r="BJ1973" s="344"/>
      <c r="BK1973" s="344"/>
      <c r="BL1973" s="344"/>
      <c r="BM1973" s="344"/>
      <c r="BN1973" s="344"/>
      <c r="BO1973" s="344"/>
      <c r="BP1973" s="344"/>
      <c r="BQ1973" s="344"/>
      <c r="BR1973" s="344"/>
      <c r="BS1973" s="344"/>
      <c r="BT1973" s="344"/>
      <c r="BU1973" s="344"/>
      <c r="BV1973" s="344"/>
      <c r="BW1973" s="344"/>
      <c r="BX1973" s="344"/>
      <c r="BY1973" s="344"/>
      <c r="BZ1973" s="344"/>
      <c r="CA1973" s="344"/>
      <c r="CB1973" s="344"/>
      <c r="CC1973" s="344"/>
      <c r="CD1973" s="344"/>
      <c r="CE1973" s="344"/>
      <c r="CF1973" s="344"/>
      <c r="CG1973" s="344"/>
      <c r="CH1973" s="344"/>
      <c r="CI1973" s="344"/>
      <c r="CJ1973" s="344"/>
      <c r="CK1973" s="344"/>
      <c r="CL1973" s="344"/>
      <c r="CM1973" s="344"/>
      <c r="CN1973" s="344"/>
      <c r="CO1973" s="344"/>
      <c r="CP1973" s="344"/>
      <c r="CQ1973" s="344"/>
      <c r="CR1973" s="344"/>
      <c r="CS1973" s="344"/>
      <c r="CT1973" s="344"/>
      <c r="CU1973" s="344"/>
      <c r="CV1973" s="344"/>
      <c r="CW1973" s="344"/>
      <c r="CX1973" s="344"/>
      <c r="CY1973" s="344"/>
      <c r="CZ1973" s="344"/>
      <c r="DA1973" s="344"/>
      <c r="DB1973" s="344"/>
      <c r="DC1973" s="344"/>
      <c r="DD1973" s="344"/>
      <c r="DE1973" s="344"/>
      <c r="DF1973" s="344"/>
      <c r="DG1973" s="344"/>
      <c r="DH1973" s="344"/>
      <c r="DI1973" s="344"/>
      <c r="DJ1973" s="344"/>
      <c r="DK1973" s="344"/>
      <c r="DL1973" s="344"/>
      <c r="DM1973" s="344"/>
      <c r="DN1973" s="344"/>
      <c r="DO1973" s="344"/>
      <c r="DP1973" s="344"/>
      <c r="DQ1973" s="344"/>
      <c r="DR1973" s="344"/>
      <c r="DS1973" s="344"/>
      <c r="DT1973" s="344"/>
      <c r="DU1973" s="344"/>
      <c r="DV1973" s="344"/>
      <c r="FA1973" s="34">
        <v>0</v>
      </c>
      <c r="FC1973" s="34">
        <v>0</v>
      </c>
      <c r="FF1973" s="34">
        <v>0</v>
      </c>
      <c r="FI1973" s="34">
        <v>100</v>
      </c>
    </row>
    <row r="1974" spans="1:174" s="34" customFormat="1" ht="21.75" customHeight="1">
      <c r="A1974" s="102" t="s">
        <v>479</v>
      </c>
      <c r="B1974" s="102" t="s">
        <v>544</v>
      </c>
      <c r="C1974" s="102" t="s">
        <v>554</v>
      </c>
      <c r="D1974" s="81" t="s">
        <v>482</v>
      </c>
      <c r="F1974" s="102"/>
      <c r="G1974" s="81" t="s">
        <v>555</v>
      </c>
      <c r="H1974" s="34">
        <v>100</v>
      </c>
      <c r="I1974" s="166">
        <f t="shared" si="184"/>
        <v>100</v>
      </c>
      <c r="J1974" s="109"/>
      <c r="K1974" s="109"/>
      <c r="L1974" s="109"/>
      <c r="M1974" s="109"/>
      <c r="N1974" s="109"/>
      <c r="O1974" s="344"/>
      <c r="P1974" s="344"/>
      <c r="Q1974" s="344"/>
      <c r="R1974" s="344"/>
      <c r="S1974" s="344"/>
      <c r="T1974" s="344"/>
      <c r="U1974" s="344"/>
      <c r="V1974" s="344"/>
      <c r="W1974" s="344"/>
      <c r="X1974" s="344"/>
      <c r="Y1974" s="344"/>
      <c r="Z1974" s="344"/>
      <c r="AA1974" s="344"/>
      <c r="AB1974" s="344"/>
      <c r="AC1974" s="344"/>
      <c r="AD1974" s="344"/>
      <c r="AE1974" s="344"/>
      <c r="AF1974" s="344"/>
      <c r="AG1974" s="344"/>
      <c r="AH1974" s="344"/>
      <c r="AI1974" s="344"/>
      <c r="AJ1974" s="344"/>
      <c r="AK1974" s="344"/>
      <c r="AL1974" s="344"/>
      <c r="AM1974" s="344"/>
      <c r="AN1974" s="344"/>
      <c r="AO1974" s="344"/>
      <c r="AP1974" s="344"/>
      <c r="AQ1974" s="344"/>
      <c r="AR1974" s="344"/>
      <c r="AS1974" s="344"/>
      <c r="AT1974" s="344"/>
      <c r="AU1974" s="344"/>
      <c r="AV1974" s="344"/>
      <c r="AW1974" s="344"/>
      <c r="AX1974" s="344"/>
      <c r="AY1974" s="344"/>
      <c r="AZ1974" s="344"/>
      <c r="BA1974" s="344"/>
      <c r="BB1974" s="344"/>
      <c r="BC1974" s="344"/>
      <c r="BD1974" s="344"/>
      <c r="BE1974" s="344"/>
      <c r="BF1974" s="344"/>
      <c r="BG1974" s="344"/>
      <c r="BH1974" s="344"/>
      <c r="BI1974" s="344"/>
      <c r="BJ1974" s="344"/>
      <c r="BK1974" s="344"/>
      <c r="BL1974" s="344"/>
      <c r="BM1974" s="344"/>
      <c r="BN1974" s="344"/>
      <c r="BO1974" s="344"/>
      <c r="BP1974" s="344"/>
      <c r="BQ1974" s="344"/>
      <c r="BR1974" s="344"/>
      <c r="BS1974" s="344"/>
      <c r="BT1974" s="344"/>
      <c r="BU1974" s="344"/>
      <c r="BV1974" s="344"/>
      <c r="BW1974" s="344"/>
      <c r="BX1974" s="344"/>
      <c r="BY1974" s="344"/>
      <c r="BZ1974" s="344"/>
      <c r="CA1974" s="344"/>
      <c r="CB1974" s="344"/>
      <c r="CC1974" s="344"/>
      <c r="CD1974" s="344"/>
      <c r="CE1974" s="344"/>
      <c r="CF1974" s="344"/>
      <c r="CG1974" s="344"/>
      <c r="CH1974" s="344"/>
      <c r="CI1974" s="344"/>
      <c r="CJ1974" s="344"/>
      <c r="CK1974" s="344"/>
      <c r="CL1974" s="344"/>
      <c r="CM1974" s="344"/>
      <c r="CN1974" s="344"/>
      <c r="CO1974" s="344"/>
      <c r="CP1974" s="344"/>
      <c r="CQ1974" s="344"/>
      <c r="CR1974" s="344"/>
      <c r="CS1974" s="344"/>
      <c r="CT1974" s="344"/>
      <c r="CU1974" s="344"/>
      <c r="CV1974" s="344"/>
      <c r="CW1974" s="344"/>
      <c r="CX1974" s="344"/>
      <c r="CY1974" s="344"/>
      <c r="CZ1974" s="344"/>
      <c r="DA1974" s="344"/>
      <c r="DB1974" s="344"/>
      <c r="DC1974" s="344"/>
      <c r="DD1974" s="344"/>
      <c r="DE1974" s="344"/>
      <c r="DF1974" s="344"/>
      <c r="DG1974" s="344"/>
      <c r="DH1974" s="344"/>
      <c r="DI1974" s="344"/>
      <c r="DJ1974" s="344"/>
      <c r="DK1974" s="344"/>
      <c r="DL1974" s="344"/>
      <c r="DM1974" s="344"/>
      <c r="DN1974" s="344"/>
      <c r="DO1974" s="344"/>
      <c r="DP1974" s="344"/>
      <c r="DQ1974" s="344"/>
      <c r="DR1974" s="344"/>
      <c r="DS1974" s="344"/>
      <c r="DT1974" s="344"/>
      <c r="DU1974" s="344"/>
      <c r="DV1974" s="344"/>
      <c r="FA1974" s="34">
        <v>0</v>
      </c>
      <c r="FC1974" s="34">
        <v>0</v>
      </c>
      <c r="FF1974" s="34">
        <v>0</v>
      </c>
      <c r="FI1974" s="34">
        <v>100</v>
      </c>
    </row>
    <row r="1975" spans="1:174" s="34" customFormat="1" ht="21.75" customHeight="1">
      <c r="A1975" s="156" t="s">
        <v>479</v>
      </c>
      <c r="B1975" s="156"/>
      <c r="C1975" s="156"/>
      <c r="D1975" s="109"/>
      <c r="E1975" s="109"/>
      <c r="F1975" s="109"/>
      <c r="G1975" s="478"/>
      <c r="H1975" s="109">
        <f t="shared" ref="H1975:M1975" si="185">SUM(H1966:H1974)</f>
        <v>44400</v>
      </c>
      <c r="I1975" s="109">
        <f t="shared" si="185"/>
        <v>44400</v>
      </c>
      <c r="J1975" s="109">
        <f t="shared" si="185"/>
        <v>0</v>
      </c>
      <c r="K1975" s="109">
        <f t="shared" si="185"/>
        <v>0</v>
      </c>
      <c r="L1975" s="109">
        <f t="shared" si="185"/>
        <v>0</v>
      </c>
      <c r="M1975" s="109">
        <f t="shared" si="185"/>
        <v>0</v>
      </c>
      <c r="N1975" s="109"/>
      <c r="O1975" s="344"/>
      <c r="P1975" s="344"/>
      <c r="Q1975" s="344"/>
      <c r="R1975" s="344"/>
      <c r="S1975" s="344"/>
      <c r="T1975" s="344"/>
      <c r="U1975" s="344"/>
      <c r="V1975" s="344"/>
      <c r="W1975" s="344"/>
      <c r="X1975" s="344"/>
      <c r="Y1975" s="344"/>
      <c r="Z1975" s="344"/>
      <c r="AA1975" s="344"/>
      <c r="AB1975" s="344"/>
      <c r="AC1975" s="344"/>
      <c r="AD1975" s="344"/>
      <c r="AE1975" s="344"/>
      <c r="AF1975" s="344"/>
      <c r="AG1975" s="344"/>
      <c r="AH1975" s="344"/>
      <c r="AI1975" s="344"/>
      <c r="AJ1975" s="344"/>
      <c r="AK1975" s="344"/>
      <c r="AL1975" s="344"/>
      <c r="AM1975" s="344"/>
      <c r="AN1975" s="344"/>
      <c r="AO1975" s="344"/>
      <c r="AP1975" s="344"/>
      <c r="AQ1975" s="344"/>
      <c r="AR1975" s="344"/>
      <c r="AS1975" s="344"/>
      <c r="AT1975" s="344"/>
      <c r="AU1975" s="344"/>
      <c r="AV1975" s="344"/>
      <c r="AW1975" s="344"/>
      <c r="AX1975" s="344"/>
      <c r="AY1975" s="344"/>
      <c r="AZ1975" s="344"/>
      <c r="BA1975" s="344"/>
      <c r="BB1975" s="344"/>
      <c r="BC1975" s="344"/>
      <c r="BD1975" s="344"/>
      <c r="BE1975" s="344"/>
      <c r="BF1975" s="344"/>
      <c r="BG1975" s="344"/>
      <c r="BH1975" s="344"/>
      <c r="BI1975" s="344"/>
      <c r="BJ1975" s="344"/>
      <c r="BK1975" s="344"/>
      <c r="BL1975" s="344"/>
      <c r="BM1975" s="344"/>
      <c r="BN1975" s="344"/>
      <c r="BO1975" s="344"/>
      <c r="BP1975" s="344"/>
      <c r="BQ1975" s="344"/>
      <c r="BR1975" s="344"/>
      <c r="BS1975" s="344"/>
      <c r="BT1975" s="344"/>
      <c r="BU1975" s="344"/>
      <c r="BV1975" s="344"/>
      <c r="BW1975" s="344"/>
      <c r="BX1975" s="344"/>
      <c r="BY1975" s="344"/>
      <c r="BZ1975" s="344"/>
      <c r="CA1975" s="344"/>
      <c r="CB1975" s="344"/>
      <c r="CC1975" s="344"/>
      <c r="CD1975" s="344"/>
      <c r="CE1975" s="344"/>
      <c r="CF1975" s="344"/>
      <c r="CG1975" s="344"/>
      <c r="CH1975" s="344"/>
      <c r="CI1975" s="344"/>
      <c r="CJ1975" s="344"/>
      <c r="CK1975" s="344"/>
      <c r="CL1975" s="344"/>
      <c r="CM1975" s="344"/>
      <c r="CN1975" s="344"/>
      <c r="CO1975" s="344"/>
      <c r="CP1975" s="344"/>
      <c r="CQ1975" s="344"/>
      <c r="CR1975" s="344"/>
      <c r="CS1975" s="344"/>
      <c r="CT1975" s="344"/>
      <c r="CU1975" s="344"/>
      <c r="CV1975" s="344"/>
      <c r="CW1975" s="344"/>
      <c r="CX1975" s="344"/>
      <c r="CY1975" s="344"/>
      <c r="CZ1975" s="344"/>
      <c r="DA1975" s="344"/>
      <c r="DB1975" s="344"/>
      <c r="DC1975" s="344"/>
      <c r="DD1975" s="344"/>
      <c r="DE1975" s="344"/>
      <c r="DF1975" s="344"/>
      <c r="DG1975" s="344"/>
      <c r="DH1975" s="344"/>
      <c r="DI1975" s="344"/>
      <c r="DJ1975" s="344"/>
      <c r="DK1975" s="344"/>
      <c r="DL1975" s="344"/>
      <c r="DM1975" s="344"/>
      <c r="DN1975" s="344"/>
      <c r="DO1975" s="344"/>
      <c r="DP1975" s="344"/>
      <c r="DQ1975" s="344"/>
      <c r="DR1975" s="344"/>
      <c r="DS1975" s="344"/>
      <c r="DT1975" s="344"/>
      <c r="DU1975" s="344"/>
      <c r="DV1975" s="344"/>
    </row>
    <row r="1976" spans="1:174" s="34" customFormat="1" ht="21.75" customHeight="1">
      <c r="A1976" s="102" t="s">
        <v>479</v>
      </c>
      <c r="B1976" s="102" t="s">
        <v>494</v>
      </c>
      <c r="C1976" s="102" t="s">
        <v>495</v>
      </c>
      <c r="D1976" s="81" t="s">
        <v>482</v>
      </c>
      <c r="F1976" s="102"/>
      <c r="G1976" s="81" t="s">
        <v>556</v>
      </c>
      <c r="H1976" s="109">
        <v>18000</v>
      </c>
      <c r="I1976" s="166">
        <f t="shared" ref="I1976:I1983" si="186">SUM(O1976:FS1976)</f>
        <v>18000</v>
      </c>
      <c r="J1976" s="109"/>
      <c r="K1976" s="109"/>
      <c r="L1976" s="109"/>
      <c r="M1976" s="109"/>
      <c r="N1976" s="109"/>
      <c r="O1976" s="344"/>
      <c r="P1976" s="344"/>
      <c r="Q1976" s="344"/>
      <c r="R1976" s="344"/>
      <c r="S1976" s="344"/>
      <c r="T1976" s="344"/>
      <c r="U1976" s="344"/>
      <c r="V1976" s="344"/>
      <c r="W1976" s="344"/>
      <c r="X1976" s="344"/>
      <c r="Y1976" s="344"/>
      <c r="Z1976" s="344"/>
      <c r="AA1976" s="344"/>
      <c r="AB1976" s="344"/>
      <c r="AC1976" s="344"/>
      <c r="AD1976" s="344"/>
      <c r="AE1976" s="344"/>
      <c r="AF1976" s="344"/>
      <c r="AG1976" s="344"/>
      <c r="AH1976" s="344"/>
      <c r="AI1976" s="344"/>
      <c r="AJ1976" s="344"/>
      <c r="AK1976" s="344"/>
      <c r="AL1976" s="344"/>
      <c r="AM1976" s="344"/>
      <c r="AN1976" s="344"/>
      <c r="AO1976" s="344"/>
      <c r="AP1976" s="344"/>
      <c r="AQ1976" s="344"/>
      <c r="AR1976" s="344"/>
      <c r="AS1976" s="344"/>
      <c r="AT1976" s="344"/>
      <c r="AU1976" s="344"/>
      <c r="AV1976" s="344"/>
      <c r="AW1976" s="344"/>
      <c r="AX1976" s="344"/>
      <c r="AY1976" s="344"/>
      <c r="AZ1976" s="344"/>
      <c r="BA1976" s="344"/>
      <c r="BB1976" s="344"/>
      <c r="BC1976" s="344"/>
      <c r="BD1976" s="344"/>
      <c r="BE1976" s="344"/>
      <c r="BF1976" s="344"/>
      <c r="BG1976" s="344"/>
      <c r="BH1976" s="344"/>
      <c r="BI1976" s="344"/>
      <c r="BJ1976" s="344"/>
      <c r="BK1976" s="344"/>
      <c r="BL1976" s="344"/>
      <c r="BM1976" s="344"/>
      <c r="BN1976" s="344"/>
      <c r="BO1976" s="344"/>
      <c r="BP1976" s="344"/>
      <c r="BQ1976" s="344"/>
      <c r="BR1976" s="344"/>
      <c r="BS1976" s="344"/>
      <c r="BT1976" s="344"/>
      <c r="BU1976" s="344"/>
      <c r="BV1976" s="344"/>
      <c r="BW1976" s="344"/>
      <c r="BX1976" s="344"/>
      <c r="BY1976" s="344"/>
      <c r="BZ1976" s="344"/>
      <c r="CA1976" s="344"/>
      <c r="CB1976" s="344"/>
      <c r="CC1976" s="344"/>
      <c r="CD1976" s="344"/>
      <c r="CE1976" s="344"/>
      <c r="CF1976" s="344"/>
      <c r="CG1976" s="344"/>
      <c r="CH1976" s="344"/>
      <c r="CI1976" s="344"/>
      <c r="CJ1976" s="344"/>
      <c r="CK1976" s="344"/>
      <c r="CL1976" s="344"/>
      <c r="CM1976" s="344"/>
      <c r="CN1976" s="344"/>
      <c r="CO1976" s="344"/>
      <c r="CP1976" s="344"/>
      <c r="CQ1976" s="344"/>
      <c r="CR1976" s="344"/>
      <c r="CS1976" s="344"/>
      <c r="CT1976" s="344"/>
      <c r="CU1976" s="344"/>
      <c r="CV1976" s="344"/>
      <c r="CW1976" s="344"/>
      <c r="CX1976" s="344"/>
      <c r="CY1976" s="344"/>
      <c r="CZ1976" s="344"/>
      <c r="DA1976" s="344"/>
      <c r="DB1976" s="344"/>
      <c r="DC1976" s="344"/>
      <c r="DD1976" s="344"/>
      <c r="DE1976" s="344"/>
      <c r="DF1976" s="344"/>
      <c r="DG1976" s="344"/>
      <c r="DH1976" s="344"/>
      <c r="DI1976" s="344"/>
      <c r="DJ1976" s="344"/>
      <c r="DK1976" s="344"/>
      <c r="DL1976" s="344"/>
      <c r="DM1976" s="344"/>
      <c r="DN1976" s="344"/>
      <c r="DO1976" s="344"/>
      <c r="DP1976" s="344"/>
      <c r="DQ1976" s="344"/>
      <c r="DR1976" s="344"/>
      <c r="DS1976" s="344"/>
      <c r="DT1976" s="344"/>
      <c r="DU1976" s="344"/>
      <c r="DV1976" s="344"/>
      <c r="FJ1976" s="34">
        <v>4500</v>
      </c>
      <c r="FL1976" s="34">
        <v>4500</v>
      </c>
      <c r="FP1976" s="34">
        <v>4500</v>
      </c>
      <c r="FR1976" s="34">
        <v>4500</v>
      </c>
    </row>
    <row r="1977" spans="1:174" s="34" customFormat="1" ht="21.75" customHeight="1">
      <c r="A1977" s="102" t="s">
        <v>479</v>
      </c>
      <c r="B1977" s="102" t="s">
        <v>496</v>
      </c>
      <c r="C1977" s="102" t="s">
        <v>497</v>
      </c>
      <c r="D1977" s="81" t="s">
        <v>482</v>
      </c>
      <c r="F1977" s="102"/>
      <c r="G1977" s="81" t="s">
        <v>556</v>
      </c>
      <c r="H1977" s="109">
        <v>3000</v>
      </c>
      <c r="I1977" s="166">
        <f t="shared" si="186"/>
        <v>3000</v>
      </c>
      <c r="J1977" s="109"/>
      <c r="K1977" s="109"/>
      <c r="L1977" s="109"/>
      <c r="M1977" s="109"/>
      <c r="N1977" s="109"/>
      <c r="O1977" s="344"/>
      <c r="P1977" s="344"/>
      <c r="Q1977" s="344"/>
      <c r="R1977" s="344"/>
      <c r="S1977" s="344"/>
      <c r="T1977" s="344"/>
      <c r="U1977" s="344"/>
      <c r="V1977" s="344"/>
      <c r="W1977" s="344"/>
      <c r="X1977" s="344"/>
      <c r="Y1977" s="344"/>
      <c r="Z1977" s="344"/>
      <c r="AA1977" s="344"/>
      <c r="AB1977" s="344"/>
      <c r="AC1977" s="344"/>
      <c r="AD1977" s="344"/>
      <c r="AE1977" s="344"/>
      <c r="AF1977" s="344"/>
      <c r="AG1977" s="344"/>
      <c r="AH1977" s="344"/>
      <c r="AI1977" s="344"/>
      <c r="AJ1977" s="344"/>
      <c r="AK1977" s="344"/>
      <c r="AL1977" s="344"/>
      <c r="AM1977" s="344"/>
      <c r="AN1977" s="344"/>
      <c r="AO1977" s="344"/>
      <c r="AP1977" s="344"/>
      <c r="AQ1977" s="344"/>
      <c r="AR1977" s="344"/>
      <c r="AS1977" s="344"/>
      <c r="AT1977" s="344"/>
      <c r="AU1977" s="344"/>
      <c r="AV1977" s="344"/>
      <c r="AW1977" s="344"/>
      <c r="AX1977" s="344"/>
      <c r="AY1977" s="344"/>
      <c r="AZ1977" s="344"/>
      <c r="BA1977" s="344"/>
      <c r="BB1977" s="344"/>
      <c r="BC1977" s="344"/>
      <c r="BD1977" s="344"/>
      <c r="BE1977" s="344"/>
      <c r="BF1977" s="344"/>
      <c r="BG1977" s="344"/>
      <c r="BH1977" s="344"/>
      <c r="BI1977" s="344"/>
      <c r="BJ1977" s="344"/>
      <c r="BK1977" s="344"/>
      <c r="BL1977" s="344"/>
      <c r="BM1977" s="344"/>
      <c r="BN1977" s="344"/>
      <c r="BO1977" s="344"/>
      <c r="BP1977" s="344"/>
      <c r="BQ1977" s="344"/>
      <c r="BR1977" s="344"/>
      <c r="BS1977" s="344"/>
      <c r="BT1977" s="344"/>
      <c r="BU1977" s="344"/>
      <c r="BV1977" s="344"/>
      <c r="BW1977" s="344"/>
      <c r="BX1977" s="344"/>
      <c r="BY1977" s="344"/>
      <c r="BZ1977" s="344"/>
      <c r="CA1977" s="344"/>
      <c r="CB1977" s="344"/>
      <c r="CC1977" s="344"/>
      <c r="CD1977" s="344"/>
      <c r="CE1977" s="344"/>
      <c r="CF1977" s="344"/>
      <c r="CG1977" s="344"/>
      <c r="CH1977" s="344"/>
      <c r="CI1977" s="344"/>
      <c r="CJ1977" s="344"/>
      <c r="CK1977" s="344"/>
      <c r="CL1977" s="344"/>
      <c r="CM1977" s="344"/>
      <c r="CN1977" s="344"/>
      <c r="CO1977" s="344"/>
      <c r="CP1977" s="344"/>
      <c r="CQ1977" s="344"/>
      <c r="CR1977" s="344"/>
      <c r="CS1977" s="344"/>
      <c r="CT1977" s="344"/>
      <c r="CU1977" s="344"/>
      <c r="CV1977" s="344"/>
      <c r="CW1977" s="344"/>
      <c r="CX1977" s="344"/>
      <c r="CY1977" s="344"/>
      <c r="CZ1977" s="344"/>
      <c r="DA1977" s="344"/>
      <c r="DB1977" s="344"/>
      <c r="DC1977" s="344"/>
      <c r="DD1977" s="344"/>
      <c r="DE1977" s="344"/>
      <c r="DF1977" s="344"/>
      <c r="DG1977" s="344"/>
      <c r="DH1977" s="344"/>
      <c r="DI1977" s="344"/>
      <c r="DJ1977" s="344"/>
      <c r="DK1977" s="344"/>
      <c r="DL1977" s="344"/>
      <c r="DM1977" s="344"/>
      <c r="DN1977" s="344"/>
      <c r="DO1977" s="344"/>
      <c r="DP1977" s="344"/>
      <c r="DQ1977" s="344"/>
      <c r="DR1977" s="344"/>
      <c r="DS1977" s="344"/>
      <c r="DT1977" s="344"/>
      <c r="DU1977" s="344"/>
      <c r="DV1977" s="344"/>
      <c r="FJ1977" s="34">
        <v>1500</v>
      </c>
      <c r="FL1977" s="34">
        <v>0</v>
      </c>
      <c r="FP1977" s="34">
        <v>1500</v>
      </c>
      <c r="FR1977" s="34">
        <v>0</v>
      </c>
    </row>
    <row r="1978" spans="1:174" s="34" customFormat="1" ht="21.75" customHeight="1">
      <c r="A1978" s="102" t="s">
        <v>479</v>
      </c>
      <c r="B1978" s="102" t="s">
        <v>534</v>
      </c>
      <c r="C1978" s="102" t="s">
        <v>542</v>
      </c>
      <c r="D1978" s="81" t="s">
        <v>482</v>
      </c>
      <c r="F1978" s="102"/>
      <c r="G1978" s="81" t="s">
        <v>556</v>
      </c>
      <c r="H1978" s="109">
        <v>9000</v>
      </c>
      <c r="I1978" s="166">
        <f t="shared" si="186"/>
        <v>9000</v>
      </c>
      <c r="J1978" s="109"/>
      <c r="K1978" s="109"/>
      <c r="L1978" s="109"/>
      <c r="M1978" s="109"/>
      <c r="N1978" s="109"/>
      <c r="O1978" s="344"/>
      <c r="P1978" s="344"/>
      <c r="Q1978" s="344"/>
      <c r="R1978" s="344"/>
      <c r="S1978" s="344"/>
      <c r="T1978" s="344"/>
      <c r="U1978" s="344"/>
      <c r="V1978" s="344"/>
      <c r="W1978" s="344"/>
      <c r="X1978" s="344"/>
      <c r="Y1978" s="344"/>
      <c r="Z1978" s="344"/>
      <c r="AA1978" s="344"/>
      <c r="AB1978" s="344"/>
      <c r="AC1978" s="344"/>
      <c r="AD1978" s="344"/>
      <c r="AE1978" s="344"/>
      <c r="AF1978" s="344"/>
      <c r="AG1978" s="344"/>
      <c r="AH1978" s="344"/>
      <c r="AI1978" s="344"/>
      <c r="AJ1978" s="344"/>
      <c r="AK1978" s="344"/>
      <c r="AL1978" s="344"/>
      <c r="AM1978" s="344"/>
      <c r="AN1978" s="344"/>
      <c r="AO1978" s="344"/>
      <c r="AP1978" s="344"/>
      <c r="AQ1978" s="344"/>
      <c r="AR1978" s="344"/>
      <c r="AS1978" s="344"/>
      <c r="AT1978" s="344"/>
      <c r="AU1978" s="344"/>
      <c r="AV1978" s="344"/>
      <c r="AW1978" s="344"/>
      <c r="AX1978" s="344"/>
      <c r="AY1978" s="344"/>
      <c r="AZ1978" s="344"/>
      <c r="BA1978" s="344"/>
      <c r="BB1978" s="344"/>
      <c r="BC1978" s="344"/>
      <c r="BD1978" s="344"/>
      <c r="BE1978" s="344"/>
      <c r="BF1978" s="344"/>
      <c r="BG1978" s="344"/>
      <c r="BH1978" s="344"/>
      <c r="BI1978" s="344"/>
      <c r="BJ1978" s="344"/>
      <c r="BK1978" s="344"/>
      <c r="BL1978" s="344"/>
      <c r="BM1978" s="344"/>
      <c r="BN1978" s="344"/>
      <c r="BO1978" s="344"/>
      <c r="BP1978" s="344"/>
      <c r="BQ1978" s="344"/>
      <c r="BR1978" s="344"/>
      <c r="BS1978" s="344"/>
      <c r="BT1978" s="344"/>
      <c r="BU1978" s="344"/>
      <c r="BV1978" s="344"/>
      <c r="BW1978" s="344"/>
      <c r="BX1978" s="344"/>
      <c r="BY1978" s="344"/>
      <c r="BZ1978" s="344"/>
      <c r="CA1978" s="344"/>
      <c r="CB1978" s="344"/>
      <c r="CC1978" s="344"/>
      <c r="CD1978" s="344"/>
      <c r="CE1978" s="344"/>
      <c r="CF1978" s="344"/>
      <c r="CG1978" s="344"/>
      <c r="CH1978" s="344"/>
      <c r="CI1978" s="344"/>
      <c r="CJ1978" s="344"/>
      <c r="CK1978" s="344"/>
      <c r="CL1978" s="344"/>
      <c r="CM1978" s="344"/>
      <c r="CN1978" s="344"/>
      <c r="CO1978" s="344"/>
      <c r="CP1978" s="344"/>
      <c r="CQ1978" s="344"/>
      <c r="CR1978" s="344"/>
      <c r="CS1978" s="344"/>
      <c r="CT1978" s="344"/>
      <c r="CU1978" s="344"/>
      <c r="CV1978" s="344"/>
      <c r="CW1978" s="344"/>
      <c r="CX1978" s="344"/>
      <c r="CY1978" s="344"/>
      <c r="CZ1978" s="344"/>
      <c r="DA1978" s="344"/>
      <c r="DB1978" s="344"/>
      <c r="DC1978" s="344"/>
      <c r="DD1978" s="344"/>
      <c r="DE1978" s="344"/>
      <c r="DF1978" s="344"/>
      <c r="DG1978" s="344"/>
      <c r="DH1978" s="344"/>
      <c r="DI1978" s="344"/>
      <c r="DJ1978" s="344"/>
      <c r="DK1978" s="344"/>
      <c r="DL1978" s="344"/>
      <c r="DM1978" s="344"/>
      <c r="DN1978" s="344"/>
      <c r="DO1978" s="344"/>
      <c r="DP1978" s="344"/>
      <c r="DQ1978" s="344"/>
      <c r="DR1978" s="344"/>
      <c r="DS1978" s="344"/>
      <c r="DT1978" s="344"/>
      <c r="DU1978" s="344"/>
      <c r="DV1978" s="344"/>
      <c r="FJ1978" s="34">
        <v>1500</v>
      </c>
      <c r="FL1978" s="34">
        <v>3000</v>
      </c>
      <c r="FP1978" s="34">
        <v>1500</v>
      </c>
      <c r="FR1978" s="34">
        <v>3000</v>
      </c>
    </row>
    <row r="1979" spans="1:174" s="34" customFormat="1" ht="21.75" customHeight="1">
      <c r="A1979" s="102" t="s">
        <v>479</v>
      </c>
      <c r="B1979" s="102" t="s">
        <v>535</v>
      </c>
      <c r="C1979" s="102" t="s">
        <v>550</v>
      </c>
      <c r="D1979" s="81" t="s">
        <v>482</v>
      </c>
      <c r="F1979" s="102"/>
      <c r="G1979" s="81" t="s">
        <v>556</v>
      </c>
      <c r="H1979" s="109">
        <v>9000</v>
      </c>
      <c r="I1979" s="166">
        <f t="shared" si="186"/>
        <v>9000</v>
      </c>
      <c r="J1979" s="109"/>
      <c r="K1979" s="109"/>
      <c r="L1979" s="109"/>
      <c r="M1979" s="109"/>
      <c r="N1979" s="109"/>
      <c r="O1979" s="344"/>
      <c r="P1979" s="344"/>
      <c r="Q1979" s="344"/>
      <c r="R1979" s="344"/>
      <c r="S1979" s="344"/>
      <c r="T1979" s="344"/>
      <c r="U1979" s="344"/>
      <c r="V1979" s="344"/>
      <c r="W1979" s="344"/>
      <c r="X1979" s="344"/>
      <c r="Y1979" s="344"/>
      <c r="Z1979" s="344"/>
      <c r="AA1979" s="344"/>
      <c r="AB1979" s="344"/>
      <c r="AC1979" s="344"/>
      <c r="AD1979" s="344"/>
      <c r="AE1979" s="344"/>
      <c r="AF1979" s="344"/>
      <c r="AG1979" s="344"/>
      <c r="AH1979" s="344"/>
      <c r="AI1979" s="344"/>
      <c r="AJ1979" s="344"/>
      <c r="AK1979" s="344"/>
      <c r="AL1979" s="344"/>
      <c r="AM1979" s="344"/>
      <c r="AN1979" s="344"/>
      <c r="AO1979" s="344"/>
      <c r="AP1979" s="344"/>
      <c r="AQ1979" s="344"/>
      <c r="AR1979" s="344"/>
      <c r="AS1979" s="344"/>
      <c r="AT1979" s="344"/>
      <c r="AU1979" s="344"/>
      <c r="AV1979" s="344"/>
      <c r="AW1979" s="344"/>
      <c r="AX1979" s="344"/>
      <c r="AY1979" s="344"/>
      <c r="AZ1979" s="344"/>
      <c r="BA1979" s="344"/>
      <c r="BB1979" s="344"/>
      <c r="BC1979" s="344"/>
      <c r="BD1979" s="344"/>
      <c r="BE1979" s="344"/>
      <c r="BF1979" s="344"/>
      <c r="BG1979" s="344"/>
      <c r="BH1979" s="344"/>
      <c r="BI1979" s="344"/>
      <c r="BJ1979" s="344"/>
      <c r="BK1979" s="344"/>
      <c r="BL1979" s="344"/>
      <c r="BM1979" s="344"/>
      <c r="BN1979" s="344"/>
      <c r="BO1979" s="344"/>
      <c r="BP1979" s="344"/>
      <c r="BQ1979" s="344"/>
      <c r="BR1979" s="344"/>
      <c r="BS1979" s="344"/>
      <c r="BT1979" s="344"/>
      <c r="BU1979" s="344"/>
      <c r="BV1979" s="344"/>
      <c r="BW1979" s="344"/>
      <c r="BX1979" s="344"/>
      <c r="BY1979" s="344"/>
      <c r="BZ1979" s="344"/>
      <c r="CA1979" s="344"/>
      <c r="CB1979" s="344"/>
      <c r="CC1979" s="344"/>
      <c r="CD1979" s="344"/>
      <c r="CE1979" s="344"/>
      <c r="CF1979" s="344"/>
      <c r="CG1979" s="344"/>
      <c r="CH1979" s="344"/>
      <c r="CI1979" s="344"/>
      <c r="CJ1979" s="344"/>
      <c r="CK1979" s="344"/>
      <c r="CL1979" s="344"/>
      <c r="CM1979" s="344"/>
      <c r="CN1979" s="344"/>
      <c r="CO1979" s="344"/>
      <c r="CP1979" s="344"/>
      <c r="CQ1979" s="344"/>
      <c r="CR1979" s="344"/>
      <c r="CS1979" s="344"/>
      <c r="CT1979" s="344"/>
      <c r="CU1979" s="344"/>
      <c r="CV1979" s="344"/>
      <c r="CW1979" s="344"/>
      <c r="CX1979" s="344"/>
      <c r="CY1979" s="344"/>
      <c r="CZ1979" s="344"/>
      <c r="DA1979" s="344"/>
      <c r="DB1979" s="344"/>
      <c r="DC1979" s="344"/>
      <c r="DD1979" s="344"/>
      <c r="DE1979" s="344"/>
      <c r="DF1979" s="344"/>
      <c r="DG1979" s="344"/>
      <c r="DH1979" s="344"/>
      <c r="DI1979" s="344"/>
      <c r="DJ1979" s="344"/>
      <c r="DK1979" s="344"/>
      <c r="DL1979" s="344"/>
      <c r="DM1979" s="344"/>
      <c r="DN1979" s="344"/>
      <c r="DO1979" s="344"/>
      <c r="DP1979" s="344"/>
      <c r="DQ1979" s="344"/>
      <c r="DR1979" s="344"/>
      <c r="DS1979" s="344"/>
      <c r="DT1979" s="344"/>
      <c r="DU1979" s="344"/>
      <c r="DV1979" s="344"/>
      <c r="FJ1979" s="34">
        <v>1500</v>
      </c>
      <c r="FL1979" s="34">
        <v>3000</v>
      </c>
      <c r="FP1979" s="34">
        <v>1500</v>
      </c>
      <c r="FR1979" s="34">
        <v>3000</v>
      </c>
    </row>
    <row r="1980" spans="1:174" s="34" customFormat="1" ht="21.75" customHeight="1">
      <c r="A1980" s="102" t="s">
        <v>479</v>
      </c>
      <c r="B1980" s="102" t="s">
        <v>536</v>
      </c>
      <c r="C1980" s="102" t="s">
        <v>551</v>
      </c>
      <c r="D1980" s="81" t="s">
        <v>482</v>
      </c>
      <c r="F1980" s="102"/>
      <c r="G1980" s="81" t="s">
        <v>556</v>
      </c>
      <c r="H1980" s="109">
        <v>1500</v>
      </c>
      <c r="I1980" s="166">
        <f t="shared" si="186"/>
        <v>1500</v>
      </c>
      <c r="J1980" s="109"/>
      <c r="K1980" s="109"/>
      <c r="L1980" s="109"/>
      <c r="M1980" s="109"/>
      <c r="N1980" s="109"/>
      <c r="O1980" s="344"/>
      <c r="P1980" s="344"/>
      <c r="Q1980" s="344"/>
      <c r="R1980" s="344"/>
      <c r="S1980" s="344"/>
      <c r="T1980" s="344"/>
      <c r="U1980" s="344"/>
      <c r="V1980" s="344"/>
      <c r="W1980" s="344"/>
      <c r="X1980" s="344"/>
      <c r="Y1980" s="344"/>
      <c r="Z1980" s="344"/>
      <c r="AA1980" s="344"/>
      <c r="AB1980" s="344"/>
      <c r="AC1980" s="344"/>
      <c r="AD1980" s="344"/>
      <c r="AE1980" s="344"/>
      <c r="AF1980" s="344"/>
      <c r="AG1980" s="344"/>
      <c r="AH1980" s="344"/>
      <c r="AI1980" s="344"/>
      <c r="AJ1980" s="344"/>
      <c r="AK1980" s="344"/>
      <c r="AL1980" s="344"/>
      <c r="AM1980" s="344"/>
      <c r="AN1980" s="344"/>
      <c r="AO1980" s="344"/>
      <c r="AP1980" s="344"/>
      <c r="AQ1980" s="344"/>
      <c r="AR1980" s="344"/>
      <c r="AS1980" s="344"/>
      <c r="AT1980" s="344"/>
      <c r="AU1980" s="344"/>
      <c r="AV1980" s="344"/>
      <c r="AW1980" s="344"/>
      <c r="AX1980" s="344"/>
      <c r="AY1980" s="344"/>
      <c r="AZ1980" s="344"/>
      <c r="BA1980" s="344"/>
      <c r="BB1980" s="344"/>
      <c r="BC1980" s="344"/>
      <c r="BD1980" s="344"/>
      <c r="BE1980" s="344"/>
      <c r="BF1980" s="344"/>
      <c r="BG1980" s="344"/>
      <c r="BH1980" s="344"/>
      <c r="BI1980" s="344"/>
      <c r="BJ1980" s="344"/>
      <c r="BK1980" s="344"/>
      <c r="BL1980" s="344"/>
      <c r="BM1980" s="344"/>
      <c r="BN1980" s="344"/>
      <c r="BO1980" s="344"/>
      <c r="BP1980" s="344"/>
      <c r="BQ1980" s="344"/>
      <c r="BR1980" s="344"/>
      <c r="BS1980" s="344"/>
      <c r="BT1980" s="344"/>
      <c r="BU1980" s="344"/>
      <c r="BV1980" s="344"/>
      <c r="BW1980" s="344"/>
      <c r="BX1980" s="344"/>
      <c r="BY1980" s="344"/>
      <c r="BZ1980" s="344"/>
      <c r="CA1980" s="344"/>
      <c r="CB1980" s="344"/>
      <c r="CC1980" s="344"/>
      <c r="CD1980" s="344"/>
      <c r="CE1980" s="344"/>
      <c r="CF1980" s="344"/>
      <c r="CG1980" s="344"/>
      <c r="CH1980" s="344"/>
      <c r="CI1980" s="344"/>
      <c r="CJ1980" s="344"/>
      <c r="CK1980" s="344"/>
      <c r="CL1980" s="344"/>
      <c r="CM1980" s="344"/>
      <c r="CN1980" s="344"/>
      <c r="CO1980" s="344"/>
      <c r="CP1980" s="344"/>
      <c r="CQ1980" s="344"/>
      <c r="CR1980" s="344"/>
      <c r="CS1980" s="344"/>
      <c r="CT1980" s="344"/>
      <c r="CU1980" s="344"/>
      <c r="CV1980" s="344"/>
      <c r="CW1980" s="344"/>
      <c r="CX1980" s="344"/>
      <c r="CY1980" s="344"/>
      <c r="CZ1980" s="344"/>
      <c r="DA1980" s="344"/>
      <c r="DB1980" s="344"/>
      <c r="DC1980" s="344"/>
      <c r="DD1980" s="344"/>
      <c r="DE1980" s="344"/>
      <c r="DF1980" s="344"/>
      <c r="DG1980" s="344"/>
      <c r="DH1980" s="344"/>
      <c r="DI1980" s="344"/>
      <c r="DJ1980" s="344"/>
      <c r="DK1980" s="344"/>
      <c r="DL1980" s="344"/>
      <c r="DM1980" s="344"/>
      <c r="DN1980" s="344"/>
      <c r="DO1980" s="344"/>
      <c r="DP1980" s="344"/>
      <c r="DQ1980" s="344"/>
      <c r="DR1980" s="344"/>
      <c r="DS1980" s="344"/>
      <c r="DT1980" s="344"/>
      <c r="DU1980" s="344"/>
      <c r="DV1980" s="344"/>
      <c r="FJ1980" s="34">
        <v>1500</v>
      </c>
      <c r="FL1980" s="34">
        <v>0</v>
      </c>
      <c r="FP1980" s="34">
        <v>0</v>
      </c>
      <c r="FR1980" s="34">
        <v>0</v>
      </c>
    </row>
    <row r="1981" spans="1:174" s="34" customFormat="1" ht="21.75" customHeight="1">
      <c r="A1981" s="102" t="s">
        <v>479</v>
      </c>
      <c r="B1981" s="102" t="s">
        <v>537</v>
      </c>
      <c r="C1981" s="102" t="s">
        <v>552</v>
      </c>
      <c r="D1981" s="81" t="s">
        <v>482</v>
      </c>
      <c r="F1981" s="102"/>
      <c r="G1981" s="81" t="s">
        <v>556</v>
      </c>
      <c r="H1981" s="109">
        <v>1500</v>
      </c>
      <c r="I1981" s="166">
        <f t="shared" si="186"/>
        <v>1500</v>
      </c>
      <c r="J1981" s="109"/>
      <c r="K1981" s="109"/>
      <c r="L1981" s="109"/>
      <c r="M1981" s="109"/>
      <c r="N1981" s="109"/>
      <c r="O1981" s="344"/>
      <c r="P1981" s="344"/>
      <c r="Q1981" s="344"/>
      <c r="R1981" s="344"/>
      <c r="S1981" s="344"/>
      <c r="T1981" s="344"/>
      <c r="U1981" s="344"/>
      <c r="V1981" s="344"/>
      <c r="W1981" s="344"/>
      <c r="X1981" s="344"/>
      <c r="Y1981" s="344"/>
      <c r="Z1981" s="344"/>
      <c r="AA1981" s="344"/>
      <c r="AB1981" s="344"/>
      <c r="AC1981" s="344"/>
      <c r="AD1981" s="344"/>
      <c r="AE1981" s="344"/>
      <c r="AF1981" s="344"/>
      <c r="AG1981" s="344"/>
      <c r="AH1981" s="344"/>
      <c r="AI1981" s="344"/>
      <c r="AJ1981" s="344"/>
      <c r="AK1981" s="344"/>
      <c r="AL1981" s="344"/>
      <c r="AM1981" s="344"/>
      <c r="AN1981" s="344"/>
      <c r="AO1981" s="344"/>
      <c r="AP1981" s="344"/>
      <c r="AQ1981" s="344"/>
      <c r="AR1981" s="344"/>
      <c r="AS1981" s="344"/>
      <c r="AT1981" s="344"/>
      <c r="AU1981" s="344"/>
      <c r="AV1981" s="344"/>
      <c r="AW1981" s="344"/>
      <c r="AX1981" s="344"/>
      <c r="AY1981" s="344"/>
      <c r="AZ1981" s="344"/>
      <c r="BA1981" s="344"/>
      <c r="BB1981" s="344"/>
      <c r="BC1981" s="344"/>
      <c r="BD1981" s="344"/>
      <c r="BE1981" s="344"/>
      <c r="BF1981" s="344"/>
      <c r="BG1981" s="344"/>
      <c r="BH1981" s="344"/>
      <c r="BI1981" s="344"/>
      <c r="BJ1981" s="344"/>
      <c r="BK1981" s="344"/>
      <c r="BL1981" s="344"/>
      <c r="BM1981" s="344"/>
      <c r="BN1981" s="344"/>
      <c r="BO1981" s="344"/>
      <c r="BP1981" s="344"/>
      <c r="BQ1981" s="344"/>
      <c r="BR1981" s="344"/>
      <c r="BS1981" s="344"/>
      <c r="BT1981" s="344"/>
      <c r="BU1981" s="344"/>
      <c r="BV1981" s="344"/>
      <c r="BW1981" s="344"/>
      <c r="BX1981" s="344"/>
      <c r="BY1981" s="344"/>
      <c r="BZ1981" s="344"/>
      <c r="CA1981" s="344"/>
      <c r="CB1981" s="344"/>
      <c r="CC1981" s="344"/>
      <c r="CD1981" s="344"/>
      <c r="CE1981" s="344"/>
      <c r="CF1981" s="344"/>
      <c r="CG1981" s="344"/>
      <c r="CH1981" s="344"/>
      <c r="CI1981" s="344"/>
      <c r="CJ1981" s="344"/>
      <c r="CK1981" s="344"/>
      <c r="CL1981" s="344"/>
      <c r="CM1981" s="344"/>
      <c r="CN1981" s="344"/>
      <c r="CO1981" s="344"/>
      <c r="CP1981" s="344"/>
      <c r="CQ1981" s="344"/>
      <c r="CR1981" s="344"/>
      <c r="CS1981" s="344"/>
      <c r="CT1981" s="344"/>
      <c r="CU1981" s="344"/>
      <c r="CV1981" s="344"/>
      <c r="CW1981" s="344"/>
      <c r="CX1981" s="344"/>
      <c r="CY1981" s="344"/>
      <c r="CZ1981" s="344"/>
      <c r="DA1981" s="344"/>
      <c r="DB1981" s="344"/>
      <c r="DC1981" s="344"/>
      <c r="DD1981" s="344"/>
      <c r="DE1981" s="344"/>
      <c r="DF1981" s="344"/>
      <c r="DG1981" s="344"/>
      <c r="DH1981" s="344"/>
      <c r="DI1981" s="344"/>
      <c r="DJ1981" s="344"/>
      <c r="DK1981" s="344"/>
      <c r="DL1981" s="344"/>
      <c r="DM1981" s="344"/>
      <c r="DN1981" s="344"/>
      <c r="DO1981" s="344"/>
      <c r="DP1981" s="344"/>
      <c r="DQ1981" s="344"/>
      <c r="DR1981" s="344"/>
      <c r="DS1981" s="344"/>
      <c r="DT1981" s="344"/>
      <c r="DU1981" s="344"/>
      <c r="DV1981" s="344"/>
      <c r="FJ1981" s="34">
        <v>0</v>
      </c>
      <c r="FL1981" s="34">
        <v>0</v>
      </c>
      <c r="FP1981" s="34">
        <v>1500</v>
      </c>
      <c r="FR1981" s="34">
        <v>0</v>
      </c>
    </row>
    <row r="1982" spans="1:174" s="34" customFormat="1" ht="21.75" customHeight="1">
      <c r="A1982" s="102" t="s">
        <v>479</v>
      </c>
      <c r="B1982" s="102" t="s">
        <v>543</v>
      </c>
      <c r="C1982" s="102" t="s">
        <v>553</v>
      </c>
      <c r="D1982" s="81" t="s">
        <v>482</v>
      </c>
      <c r="F1982" s="102"/>
      <c r="G1982" s="81" t="s">
        <v>556</v>
      </c>
      <c r="H1982" s="109">
        <v>0</v>
      </c>
      <c r="I1982" s="166">
        <f t="shared" si="186"/>
        <v>0</v>
      </c>
      <c r="J1982" s="109"/>
      <c r="K1982" s="109"/>
      <c r="L1982" s="109"/>
      <c r="M1982" s="109"/>
      <c r="N1982" s="109"/>
      <c r="O1982" s="344"/>
      <c r="P1982" s="344"/>
      <c r="Q1982" s="344"/>
      <c r="R1982" s="344"/>
      <c r="S1982" s="344"/>
      <c r="T1982" s="344"/>
      <c r="U1982" s="344"/>
      <c r="V1982" s="344"/>
      <c r="W1982" s="344"/>
      <c r="X1982" s="344"/>
      <c r="Y1982" s="344"/>
      <c r="Z1982" s="344"/>
      <c r="AA1982" s="344"/>
      <c r="AB1982" s="344"/>
      <c r="AC1982" s="344"/>
      <c r="AD1982" s="344"/>
      <c r="AE1982" s="344"/>
      <c r="AF1982" s="344"/>
      <c r="AG1982" s="344"/>
      <c r="AH1982" s="344"/>
      <c r="AI1982" s="344"/>
      <c r="AJ1982" s="344"/>
      <c r="AK1982" s="344"/>
      <c r="AL1982" s="344"/>
      <c r="AM1982" s="344"/>
      <c r="AN1982" s="344"/>
      <c r="AO1982" s="344"/>
      <c r="AP1982" s="344"/>
      <c r="AQ1982" s="344"/>
      <c r="AR1982" s="344"/>
      <c r="AS1982" s="344"/>
      <c r="AT1982" s="344"/>
      <c r="AU1982" s="344"/>
      <c r="AV1982" s="344"/>
      <c r="AW1982" s="344"/>
      <c r="AX1982" s="344"/>
      <c r="AY1982" s="344"/>
      <c r="AZ1982" s="344"/>
      <c r="BA1982" s="344"/>
      <c r="BB1982" s="344"/>
      <c r="BC1982" s="344"/>
      <c r="BD1982" s="344"/>
      <c r="BE1982" s="344"/>
      <c r="BF1982" s="344"/>
      <c r="BG1982" s="344"/>
      <c r="BH1982" s="344"/>
      <c r="BI1982" s="344"/>
      <c r="BJ1982" s="344"/>
      <c r="BK1982" s="344"/>
      <c r="BL1982" s="344"/>
      <c r="BM1982" s="344"/>
      <c r="BN1982" s="344"/>
      <c r="BO1982" s="344"/>
      <c r="BP1982" s="344"/>
      <c r="BQ1982" s="344"/>
      <c r="BR1982" s="344"/>
      <c r="BS1982" s="344"/>
      <c r="BT1982" s="344"/>
      <c r="BU1982" s="344"/>
      <c r="BV1982" s="344"/>
      <c r="BW1982" s="344"/>
      <c r="BX1982" s="344"/>
      <c r="BY1982" s="344"/>
      <c r="BZ1982" s="344"/>
      <c r="CA1982" s="344"/>
      <c r="CB1982" s="344"/>
      <c r="CC1982" s="344"/>
      <c r="CD1982" s="344"/>
      <c r="CE1982" s="344"/>
      <c r="CF1982" s="344"/>
      <c r="CG1982" s="344"/>
      <c r="CH1982" s="344"/>
      <c r="CI1982" s="344"/>
      <c r="CJ1982" s="344"/>
      <c r="CK1982" s="344"/>
      <c r="CL1982" s="344"/>
      <c r="CM1982" s="344"/>
      <c r="CN1982" s="344"/>
      <c r="CO1982" s="344"/>
      <c r="CP1982" s="344"/>
      <c r="CQ1982" s="344"/>
      <c r="CR1982" s="344"/>
      <c r="CS1982" s="344"/>
      <c r="CT1982" s="344"/>
      <c r="CU1982" s="344"/>
      <c r="CV1982" s="344"/>
      <c r="CW1982" s="344"/>
      <c r="CX1982" s="344"/>
      <c r="CY1982" s="344"/>
      <c r="CZ1982" s="344"/>
      <c r="DA1982" s="344"/>
      <c r="DB1982" s="344"/>
      <c r="DC1982" s="344"/>
      <c r="DD1982" s="344"/>
      <c r="DE1982" s="344"/>
      <c r="DF1982" s="344"/>
      <c r="DG1982" s="344"/>
      <c r="DH1982" s="344"/>
      <c r="DI1982" s="344"/>
      <c r="DJ1982" s="344"/>
      <c r="DK1982" s="344"/>
      <c r="DL1982" s="344"/>
      <c r="DM1982" s="344"/>
      <c r="DN1982" s="344"/>
      <c r="DO1982" s="344"/>
      <c r="DP1982" s="344"/>
      <c r="DQ1982" s="344"/>
      <c r="DR1982" s="344"/>
      <c r="DS1982" s="344"/>
      <c r="DT1982" s="344"/>
      <c r="DU1982" s="344"/>
      <c r="DV1982" s="344"/>
      <c r="FJ1982" s="34">
        <v>0</v>
      </c>
      <c r="FL1982" s="34">
        <v>0</v>
      </c>
      <c r="FP1982" s="34">
        <v>0</v>
      </c>
      <c r="FR1982" s="34">
        <v>0</v>
      </c>
    </row>
    <row r="1983" spans="1:174" s="34" customFormat="1" ht="21.75" customHeight="1">
      <c r="A1983" s="102" t="s">
        <v>479</v>
      </c>
      <c r="B1983" s="102" t="s">
        <v>544</v>
      </c>
      <c r="C1983" s="102" t="s">
        <v>554</v>
      </c>
      <c r="D1983" s="81" t="s">
        <v>482</v>
      </c>
      <c r="F1983" s="102"/>
      <c r="G1983" s="81" t="s">
        <v>556</v>
      </c>
      <c r="H1983" s="109">
        <v>0</v>
      </c>
      <c r="I1983" s="166">
        <f t="shared" si="186"/>
        <v>0</v>
      </c>
      <c r="J1983" s="109"/>
      <c r="K1983" s="109"/>
      <c r="L1983" s="109"/>
      <c r="M1983" s="109"/>
      <c r="N1983" s="109"/>
      <c r="O1983" s="344"/>
      <c r="P1983" s="344"/>
      <c r="Q1983" s="344"/>
      <c r="R1983" s="344"/>
      <c r="S1983" s="344"/>
      <c r="T1983" s="344"/>
      <c r="U1983" s="344"/>
      <c r="V1983" s="344"/>
      <c r="W1983" s="344"/>
      <c r="X1983" s="344"/>
      <c r="Y1983" s="344"/>
      <c r="Z1983" s="344"/>
      <c r="AA1983" s="344"/>
      <c r="AB1983" s="344"/>
      <c r="AC1983" s="344"/>
      <c r="AD1983" s="344"/>
      <c r="AE1983" s="344"/>
      <c r="AF1983" s="344"/>
      <c r="AG1983" s="344"/>
      <c r="AH1983" s="344"/>
      <c r="AI1983" s="344"/>
      <c r="AJ1983" s="344"/>
      <c r="AK1983" s="344"/>
      <c r="AL1983" s="344"/>
      <c r="AM1983" s="344"/>
      <c r="AN1983" s="344"/>
      <c r="AO1983" s="344"/>
      <c r="AP1983" s="344"/>
      <c r="AQ1983" s="344"/>
      <c r="AR1983" s="344"/>
      <c r="AS1983" s="344"/>
      <c r="AT1983" s="344"/>
      <c r="AU1983" s="344"/>
      <c r="AV1983" s="344"/>
      <c r="AW1983" s="344"/>
      <c r="AX1983" s="344"/>
      <c r="AY1983" s="344"/>
      <c r="AZ1983" s="344"/>
      <c r="BA1983" s="344"/>
      <c r="BB1983" s="344"/>
      <c r="BC1983" s="344"/>
      <c r="BD1983" s="344"/>
      <c r="BE1983" s="344"/>
      <c r="BF1983" s="344"/>
      <c r="BG1983" s="344"/>
      <c r="BH1983" s="344"/>
      <c r="BI1983" s="344"/>
      <c r="BJ1983" s="344"/>
      <c r="BK1983" s="344"/>
      <c r="BL1983" s="344"/>
      <c r="BM1983" s="344"/>
      <c r="BN1983" s="344"/>
      <c r="BO1983" s="344"/>
      <c r="BP1983" s="344"/>
      <c r="BQ1983" s="344"/>
      <c r="BR1983" s="344"/>
      <c r="BS1983" s="344"/>
      <c r="BT1983" s="344"/>
      <c r="BU1983" s="344"/>
      <c r="BV1983" s="344"/>
      <c r="BW1983" s="344"/>
      <c r="BX1983" s="344"/>
      <c r="BY1983" s="344"/>
      <c r="BZ1983" s="344"/>
      <c r="CA1983" s="344"/>
      <c r="CB1983" s="344"/>
      <c r="CC1983" s="344"/>
      <c r="CD1983" s="344"/>
      <c r="CE1983" s="344"/>
      <c r="CF1983" s="344"/>
      <c r="CG1983" s="344"/>
      <c r="CH1983" s="344"/>
      <c r="CI1983" s="344"/>
      <c r="CJ1983" s="344"/>
      <c r="CK1983" s="344"/>
      <c r="CL1983" s="344"/>
      <c r="CM1983" s="344"/>
      <c r="CN1983" s="344"/>
      <c r="CO1983" s="344"/>
      <c r="CP1983" s="344"/>
      <c r="CQ1983" s="344"/>
      <c r="CR1983" s="344"/>
      <c r="CS1983" s="344"/>
      <c r="CT1983" s="344"/>
      <c r="CU1983" s="344"/>
      <c r="CV1983" s="344"/>
      <c r="CW1983" s="344"/>
      <c r="CX1983" s="344"/>
      <c r="CY1983" s="344"/>
      <c r="CZ1983" s="344"/>
      <c r="DA1983" s="344"/>
      <c r="DB1983" s="344"/>
      <c r="DC1983" s="344"/>
      <c r="DD1983" s="344"/>
      <c r="DE1983" s="344"/>
      <c r="DF1983" s="344"/>
      <c r="DG1983" s="344"/>
      <c r="DH1983" s="344"/>
      <c r="DI1983" s="344"/>
      <c r="DJ1983" s="344"/>
      <c r="DK1983" s="344"/>
      <c r="DL1983" s="344"/>
      <c r="DM1983" s="344"/>
      <c r="DN1983" s="344"/>
      <c r="DO1983" s="344"/>
      <c r="DP1983" s="344"/>
      <c r="DQ1983" s="344"/>
      <c r="DR1983" s="344"/>
      <c r="DS1983" s="344"/>
      <c r="DT1983" s="344"/>
      <c r="DU1983" s="344"/>
      <c r="DV1983" s="344"/>
      <c r="FJ1983" s="34">
        <v>0</v>
      </c>
      <c r="FL1983" s="34">
        <v>0</v>
      </c>
      <c r="FP1983" s="34">
        <v>0</v>
      </c>
      <c r="FR1983" s="34">
        <v>0</v>
      </c>
    </row>
    <row r="1984" spans="1:174" s="34" customFormat="1" ht="21.75" customHeight="1">
      <c r="A1984" s="156" t="s">
        <v>479</v>
      </c>
      <c r="B1984" s="156"/>
      <c r="C1984" s="156"/>
      <c r="D1984" s="109"/>
      <c r="E1984" s="109"/>
      <c r="F1984" s="109"/>
      <c r="G1984" s="478"/>
      <c r="H1984" s="109">
        <f>SUM(H1976:H1983)</f>
        <v>42000</v>
      </c>
      <c r="I1984" s="109">
        <f>SUM(I1976:I1983)</f>
        <v>42000</v>
      </c>
      <c r="J1984" s="478"/>
      <c r="K1984" s="478"/>
      <c r="L1984" s="478"/>
      <c r="M1984" s="478"/>
      <c r="N1984" s="478"/>
      <c r="O1984" s="344"/>
      <c r="P1984" s="344"/>
      <c r="Q1984" s="344"/>
      <c r="R1984" s="344"/>
      <c r="S1984" s="344"/>
      <c r="T1984" s="344"/>
      <c r="U1984" s="344"/>
      <c r="V1984" s="344"/>
      <c r="W1984" s="344"/>
      <c r="X1984" s="344"/>
      <c r="Y1984" s="344"/>
      <c r="Z1984" s="344"/>
      <c r="AA1984" s="344"/>
      <c r="AB1984" s="344"/>
      <c r="AC1984" s="344"/>
      <c r="AD1984" s="344"/>
      <c r="AE1984" s="344"/>
      <c r="AF1984" s="344"/>
      <c r="AG1984" s="344"/>
      <c r="AH1984" s="344"/>
      <c r="AI1984" s="344"/>
      <c r="AJ1984" s="344"/>
      <c r="AK1984" s="344"/>
      <c r="AL1984" s="344"/>
      <c r="AM1984" s="344"/>
      <c r="AN1984" s="344"/>
      <c r="AO1984" s="344"/>
      <c r="AP1984" s="344"/>
      <c r="AQ1984" s="344"/>
      <c r="AR1984" s="344"/>
      <c r="AS1984" s="344"/>
      <c r="AT1984" s="344"/>
      <c r="AU1984" s="344"/>
      <c r="AV1984" s="344"/>
      <c r="AW1984" s="344"/>
      <c r="AX1984" s="344"/>
      <c r="AY1984" s="344"/>
      <c r="AZ1984" s="344"/>
      <c r="BA1984" s="344"/>
      <c r="BB1984" s="344"/>
      <c r="BC1984" s="344"/>
      <c r="BD1984" s="344"/>
      <c r="BE1984" s="344"/>
      <c r="BF1984" s="344"/>
      <c r="BG1984" s="344"/>
      <c r="BH1984" s="344"/>
      <c r="BI1984" s="344"/>
      <c r="BJ1984" s="344"/>
      <c r="BK1984" s="344"/>
      <c r="BL1984" s="344"/>
      <c r="BM1984" s="344"/>
      <c r="BN1984" s="344"/>
      <c r="BO1984" s="344"/>
      <c r="BP1984" s="344"/>
      <c r="BQ1984" s="344"/>
      <c r="BR1984" s="344"/>
      <c r="BS1984" s="344"/>
      <c r="BT1984" s="344"/>
      <c r="BU1984" s="344"/>
      <c r="BV1984" s="344"/>
      <c r="BW1984" s="344"/>
      <c r="BX1984" s="344"/>
      <c r="BY1984" s="344"/>
      <c r="BZ1984" s="344"/>
      <c r="CA1984" s="344"/>
      <c r="CB1984" s="344"/>
      <c r="CC1984" s="344"/>
      <c r="CD1984" s="344"/>
      <c r="CE1984" s="344"/>
      <c r="CF1984" s="344"/>
      <c r="CG1984" s="344"/>
      <c r="CH1984" s="344"/>
      <c r="CI1984" s="344"/>
      <c r="CJ1984" s="344"/>
      <c r="CK1984" s="344"/>
      <c r="CL1984" s="344"/>
      <c r="CM1984" s="344"/>
      <c r="CN1984" s="344"/>
      <c r="CO1984" s="344"/>
      <c r="CP1984" s="344"/>
      <c r="CQ1984" s="344"/>
      <c r="CR1984" s="344"/>
      <c r="CS1984" s="344"/>
      <c r="CT1984" s="344"/>
      <c r="CU1984" s="344"/>
      <c r="CV1984" s="344"/>
      <c r="CW1984" s="344"/>
      <c r="CX1984" s="344"/>
      <c r="CY1984" s="344"/>
      <c r="CZ1984" s="344"/>
      <c r="DA1984" s="344"/>
      <c r="DB1984" s="344"/>
      <c r="DC1984" s="344"/>
      <c r="DD1984" s="344"/>
      <c r="DE1984" s="344"/>
      <c r="DF1984" s="344"/>
      <c r="DG1984" s="344"/>
      <c r="DH1984" s="344"/>
      <c r="DI1984" s="344"/>
      <c r="DJ1984" s="344"/>
      <c r="DK1984" s="344"/>
      <c r="DL1984" s="344"/>
      <c r="DM1984" s="344"/>
      <c r="DN1984" s="344"/>
      <c r="DO1984" s="344"/>
      <c r="DP1984" s="344"/>
      <c r="DQ1984" s="344"/>
      <c r="DR1984" s="344"/>
      <c r="DS1984" s="344"/>
      <c r="DT1984" s="344"/>
      <c r="DU1984" s="344"/>
      <c r="DV1984" s="344"/>
    </row>
    <row r="1985" spans="1:198" s="34" customFormat="1" ht="21.75" customHeight="1">
      <c r="A1985" s="102" t="s">
        <v>479</v>
      </c>
      <c r="B1985" s="102" t="s">
        <v>494</v>
      </c>
      <c r="C1985" s="102" t="s">
        <v>495</v>
      </c>
      <c r="D1985" s="81" t="s">
        <v>482</v>
      </c>
      <c r="F1985" s="102"/>
      <c r="G1985" s="81" t="s">
        <v>557</v>
      </c>
      <c r="H1985" s="109">
        <v>18000</v>
      </c>
      <c r="I1985" s="166">
        <f t="shared" ref="I1985:I1992" si="187">SUM(O1985:GF1985)</f>
        <v>18000</v>
      </c>
      <c r="J1985" s="706"/>
      <c r="K1985" s="478"/>
      <c r="L1985" s="706">
        <v>45188</v>
      </c>
      <c r="M1985" s="706">
        <v>45260</v>
      </c>
      <c r="N1985" s="478"/>
      <c r="O1985" s="344"/>
      <c r="P1985" s="344"/>
      <c r="Q1985" s="344"/>
      <c r="R1985" s="344"/>
      <c r="S1985" s="344"/>
      <c r="T1985" s="344"/>
      <c r="U1985" s="344"/>
      <c r="V1985" s="344"/>
      <c r="W1985" s="344"/>
      <c r="X1985" s="344"/>
      <c r="Y1985" s="344"/>
      <c r="Z1985" s="344"/>
      <c r="AA1985" s="344"/>
      <c r="AB1985" s="344"/>
      <c r="AC1985" s="344"/>
      <c r="AD1985" s="344"/>
      <c r="AE1985" s="344"/>
      <c r="AF1985" s="344"/>
      <c r="AG1985" s="344"/>
      <c r="AH1985" s="344"/>
      <c r="AI1985" s="344"/>
      <c r="AJ1985" s="344"/>
      <c r="AK1985" s="344"/>
      <c r="AL1985" s="344"/>
      <c r="AM1985" s="344"/>
      <c r="AN1985" s="344"/>
      <c r="AO1985" s="344"/>
      <c r="AP1985" s="344"/>
      <c r="AQ1985" s="344"/>
      <c r="AR1985" s="344"/>
      <c r="AS1985" s="344"/>
      <c r="AT1985" s="344"/>
      <c r="AU1985" s="344"/>
      <c r="AV1985" s="344"/>
      <c r="AW1985" s="344"/>
      <c r="AX1985" s="344"/>
      <c r="AY1985" s="344"/>
      <c r="AZ1985" s="344"/>
      <c r="BA1985" s="344"/>
      <c r="BB1985" s="344"/>
      <c r="BC1985" s="344"/>
      <c r="BD1985" s="344"/>
      <c r="BE1985" s="344"/>
      <c r="BF1985" s="344"/>
      <c r="BG1985" s="344"/>
      <c r="BH1985" s="344"/>
      <c r="BI1985" s="344"/>
      <c r="BJ1985" s="344"/>
      <c r="BK1985" s="344"/>
      <c r="BL1985" s="344"/>
      <c r="BM1985" s="344"/>
      <c r="BN1985" s="344"/>
      <c r="BO1985" s="344"/>
      <c r="BP1985" s="344"/>
      <c r="BQ1985" s="344"/>
      <c r="BR1985" s="344"/>
      <c r="BS1985" s="344"/>
      <c r="BT1985" s="344"/>
      <c r="BU1985" s="344"/>
      <c r="BV1985" s="344"/>
      <c r="BW1985" s="344"/>
      <c r="BX1985" s="344"/>
      <c r="BY1985" s="344"/>
      <c r="BZ1985" s="344"/>
      <c r="CA1985" s="344"/>
      <c r="CB1985" s="344"/>
      <c r="CC1985" s="344"/>
      <c r="CD1985" s="344"/>
      <c r="CE1985" s="344"/>
      <c r="CF1985" s="344"/>
      <c r="CG1985" s="344"/>
      <c r="CH1985" s="344"/>
      <c r="CI1985" s="344"/>
      <c r="CJ1985" s="344"/>
      <c r="CK1985" s="344"/>
      <c r="CL1985" s="344"/>
      <c r="CM1985" s="344"/>
      <c r="CN1985" s="344"/>
      <c r="CO1985" s="344"/>
      <c r="CP1985" s="344"/>
      <c r="CQ1985" s="344"/>
      <c r="CR1985" s="344"/>
      <c r="CS1985" s="344"/>
      <c r="CT1985" s="344"/>
      <c r="CU1985" s="344"/>
      <c r="CV1985" s="344"/>
      <c r="CW1985" s="344"/>
      <c r="CX1985" s="344"/>
      <c r="CY1985" s="344"/>
      <c r="CZ1985" s="344"/>
      <c r="DA1985" s="344"/>
      <c r="DB1985" s="344"/>
      <c r="DC1985" s="344"/>
      <c r="DD1985" s="344"/>
      <c r="DE1985" s="344"/>
      <c r="DF1985" s="344"/>
      <c r="DG1985" s="344"/>
      <c r="DH1985" s="344"/>
      <c r="DI1985" s="344"/>
      <c r="DJ1985" s="344"/>
      <c r="DK1985" s="344"/>
      <c r="DL1985" s="344"/>
      <c r="DM1985" s="344"/>
      <c r="DN1985" s="344"/>
      <c r="DO1985" s="344"/>
      <c r="DP1985" s="344"/>
      <c r="DQ1985" s="344"/>
      <c r="DR1985" s="344"/>
      <c r="DS1985" s="344"/>
      <c r="DT1985" s="344"/>
      <c r="DU1985" s="344"/>
      <c r="DV1985" s="344"/>
      <c r="FV1985" s="34">
        <v>4500</v>
      </c>
      <c r="FY1985" s="34">
        <v>3000</v>
      </c>
      <c r="GA1985" s="34">
        <v>3000</v>
      </c>
      <c r="GC1985" s="34">
        <v>3000</v>
      </c>
      <c r="GE1985" s="34">
        <v>4500</v>
      </c>
    </row>
    <row r="1986" spans="1:198" s="34" customFormat="1" ht="21.75" customHeight="1">
      <c r="A1986" s="102" t="s">
        <v>479</v>
      </c>
      <c r="B1986" s="102" t="s">
        <v>496</v>
      </c>
      <c r="C1986" s="102" t="s">
        <v>497</v>
      </c>
      <c r="D1986" s="81" t="s">
        <v>482</v>
      </c>
      <c r="F1986" s="102"/>
      <c r="G1986" s="81" t="s">
        <v>557</v>
      </c>
      <c r="H1986" s="109">
        <v>6000</v>
      </c>
      <c r="I1986" s="166">
        <f t="shared" si="187"/>
        <v>6000</v>
      </c>
      <c r="J1986" s="478"/>
      <c r="K1986" s="478"/>
      <c r="L1986" s="706">
        <v>45188</v>
      </c>
      <c r="M1986" s="706">
        <v>45260</v>
      </c>
      <c r="N1986" s="478"/>
      <c r="O1986" s="344"/>
      <c r="P1986" s="344"/>
      <c r="Q1986" s="344"/>
      <c r="R1986" s="344"/>
      <c r="S1986" s="344"/>
      <c r="T1986" s="344"/>
      <c r="U1986" s="344"/>
      <c r="V1986" s="344"/>
      <c r="W1986" s="344"/>
      <c r="X1986" s="344"/>
      <c r="Y1986" s="344"/>
      <c r="Z1986" s="344"/>
      <c r="AA1986" s="344"/>
      <c r="AB1986" s="344"/>
      <c r="AC1986" s="344"/>
      <c r="AD1986" s="344"/>
      <c r="AE1986" s="344"/>
      <c r="AF1986" s="344"/>
      <c r="AG1986" s="344"/>
      <c r="AH1986" s="344"/>
      <c r="AI1986" s="344"/>
      <c r="AJ1986" s="344"/>
      <c r="AK1986" s="344"/>
      <c r="AL1986" s="344"/>
      <c r="AM1986" s="344"/>
      <c r="AN1986" s="344"/>
      <c r="AO1986" s="344"/>
      <c r="AP1986" s="344"/>
      <c r="AQ1986" s="344"/>
      <c r="AR1986" s="344"/>
      <c r="AS1986" s="344"/>
      <c r="AT1986" s="344"/>
      <c r="AU1986" s="344"/>
      <c r="AV1986" s="344"/>
      <c r="AW1986" s="344"/>
      <c r="AX1986" s="344"/>
      <c r="AY1986" s="344"/>
      <c r="AZ1986" s="344"/>
      <c r="BA1986" s="344"/>
      <c r="BB1986" s="344"/>
      <c r="BC1986" s="344"/>
      <c r="BD1986" s="344"/>
      <c r="BE1986" s="344"/>
      <c r="BF1986" s="344"/>
      <c r="BG1986" s="344"/>
      <c r="BH1986" s="344"/>
      <c r="BI1986" s="344"/>
      <c r="BJ1986" s="344"/>
      <c r="BK1986" s="344"/>
      <c r="BL1986" s="344"/>
      <c r="BM1986" s="344"/>
      <c r="BN1986" s="344"/>
      <c r="BO1986" s="344"/>
      <c r="BP1986" s="344"/>
      <c r="BQ1986" s="344"/>
      <c r="BR1986" s="344"/>
      <c r="BS1986" s="344"/>
      <c r="BT1986" s="344"/>
      <c r="BU1986" s="344"/>
      <c r="BV1986" s="344"/>
      <c r="BW1986" s="344"/>
      <c r="BX1986" s="344"/>
      <c r="BY1986" s="344"/>
      <c r="BZ1986" s="344"/>
      <c r="CA1986" s="344"/>
      <c r="CB1986" s="344"/>
      <c r="CC1986" s="344"/>
      <c r="CD1986" s="344"/>
      <c r="CE1986" s="344"/>
      <c r="CF1986" s="344"/>
      <c r="CG1986" s="344"/>
      <c r="CH1986" s="344"/>
      <c r="CI1986" s="344"/>
      <c r="CJ1986" s="344"/>
      <c r="CK1986" s="344"/>
      <c r="CL1986" s="344"/>
      <c r="CM1986" s="344"/>
      <c r="CN1986" s="344"/>
      <c r="CO1986" s="344"/>
      <c r="CP1986" s="344"/>
      <c r="CQ1986" s="344"/>
      <c r="CR1986" s="344"/>
      <c r="CS1986" s="344"/>
      <c r="CT1986" s="344"/>
      <c r="CU1986" s="344"/>
      <c r="CV1986" s="344"/>
      <c r="CW1986" s="344"/>
      <c r="CX1986" s="344"/>
      <c r="CY1986" s="344"/>
      <c r="CZ1986" s="344"/>
      <c r="DA1986" s="344"/>
      <c r="DB1986" s="344"/>
      <c r="DC1986" s="344"/>
      <c r="DD1986" s="344"/>
      <c r="DE1986" s="344"/>
      <c r="DF1986" s="344"/>
      <c r="DG1986" s="344"/>
      <c r="DH1986" s="344"/>
      <c r="DI1986" s="344"/>
      <c r="DJ1986" s="344"/>
      <c r="DK1986" s="344"/>
      <c r="DL1986" s="344"/>
      <c r="DM1986" s="344"/>
      <c r="DN1986" s="344"/>
      <c r="DO1986" s="344"/>
      <c r="DP1986" s="344"/>
      <c r="DQ1986" s="344"/>
      <c r="DR1986" s="344"/>
      <c r="DS1986" s="344"/>
      <c r="DT1986" s="344"/>
      <c r="DU1986" s="344"/>
      <c r="DV1986" s="344"/>
      <c r="FV1986" s="34">
        <v>1500</v>
      </c>
      <c r="FY1986" s="34">
        <v>1500</v>
      </c>
      <c r="GA1986" s="34">
        <v>0</v>
      </c>
      <c r="GC1986" s="34">
        <v>1500</v>
      </c>
      <c r="GE1986" s="34">
        <v>1500</v>
      </c>
    </row>
    <row r="1987" spans="1:198" s="34" customFormat="1" ht="21.75" customHeight="1">
      <c r="A1987" s="102" t="s">
        <v>479</v>
      </c>
      <c r="B1987" s="102" t="s">
        <v>534</v>
      </c>
      <c r="C1987" s="102" t="s">
        <v>542</v>
      </c>
      <c r="D1987" s="81" t="s">
        <v>482</v>
      </c>
      <c r="F1987" s="102"/>
      <c r="G1987" s="81" t="s">
        <v>557</v>
      </c>
      <c r="H1987" s="109">
        <v>9000</v>
      </c>
      <c r="I1987" s="166">
        <f t="shared" si="187"/>
        <v>9000</v>
      </c>
      <c r="J1987" s="478"/>
      <c r="K1987" s="478"/>
      <c r="L1987" s="706">
        <v>45188</v>
      </c>
      <c r="M1987" s="706">
        <v>45260</v>
      </c>
      <c r="N1987" s="478"/>
      <c r="O1987" s="344"/>
      <c r="P1987" s="344"/>
      <c r="Q1987" s="344"/>
      <c r="R1987" s="344"/>
      <c r="S1987" s="344"/>
      <c r="T1987" s="344"/>
      <c r="U1987" s="344"/>
      <c r="V1987" s="344"/>
      <c r="W1987" s="344"/>
      <c r="X1987" s="344"/>
      <c r="Y1987" s="344"/>
      <c r="Z1987" s="344"/>
      <c r="AA1987" s="344"/>
      <c r="AB1987" s="344"/>
      <c r="AC1987" s="344"/>
      <c r="AD1987" s="344"/>
      <c r="AE1987" s="344"/>
      <c r="AF1987" s="344"/>
      <c r="AG1987" s="344"/>
      <c r="AH1987" s="344"/>
      <c r="AI1987" s="344"/>
      <c r="AJ1987" s="344"/>
      <c r="AK1987" s="344"/>
      <c r="AL1987" s="344"/>
      <c r="AM1987" s="344"/>
      <c r="AN1987" s="344"/>
      <c r="AO1987" s="344"/>
      <c r="AP1987" s="344"/>
      <c r="AQ1987" s="344"/>
      <c r="AR1987" s="344"/>
      <c r="AS1987" s="344"/>
      <c r="AT1987" s="344"/>
      <c r="AU1987" s="344"/>
      <c r="AV1987" s="344"/>
      <c r="AW1987" s="344"/>
      <c r="AX1987" s="344"/>
      <c r="AY1987" s="344"/>
      <c r="AZ1987" s="344"/>
      <c r="BA1987" s="344"/>
      <c r="BB1987" s="344"/>
      <c r="BC1987" s="344"/>
      <c r="BD1987" s="344"/>
      <c r="BE1987" s="344"/>
      <c r="BF1987" s="344"/>
      <c r="BG1987" s="344"/>
      <c r="BH1987" s="344"/>
      <c r="BI1987" s="344"/>
      <c r="BJ1987" s="344"/>
      <c r="BK1987" s="344"/>
      <c r="BL1987" s="344"/>
      <c r="BM1987" s="344"/>
      <c r="BN1987" s="344"/>
      <c r="BO1987" s="344"/>
      <c r="BP1987" s="344"/>
      <c r="BQ1987" s="344"/>
      <c r="BR1987" s="344"/>
      <c r="BS1987" s="344"/>
      <c r="BT1987" s="344"/>
      <c r="BU1987" s="344"/>
      <c r="BV1987" s="344"/>
      <c r="BW1987" s="344"/>
      <c r="BX1987" s="344"/>
      <c r="BY1987" s="344"/>
      <c r="BZ1987" s="344"/>
      <c r="CA1987" s="344"/>
      <c r="CB1987" s="344"/>
      <c r="CC1987" s="344"/>
      <c r="CD1987" s="344"/>
      <c r="CE1987" s="344"/>
      <c r="CF1987" s="344"/>
      <c r="CG1987" s="344"/>
      <c r="CH1987" s="344"/>
      <c r="CI1987" s="344"/>
      <c r="CJ1987" s="344"/>
      <c r="CK1987" s="344"/>
      <c r="CL1987" s="344"/>
      <c r="CM1987" s="344"/>
      <c r="CN1987" s="344"/>
      <c r="CO1987" s="344"/>
      <c r="CP1987" s="344"/>
      <c r="CQ1987" s="344"/>
      <c r="CR1987" s="344"/>
      <c r="CS1987" s="344"/>
      <c r="CT1987" s="344"/>
      <c r="CU1987" s="344"/>
      <c r="CV1987" s="344"/>
      <c r="CW1987" s="344"/>
      <c r="CX1987" s="344"/>
      <c r="CY1987" s="344"/>
      <c r="CZ1987" s="344"/>
      <c r="DA1987" s="344"/>
      <c r="DB1987" s="344"/>
      <c r="DC1987" s="344"/>
      <c r="DD1987" s="344"/>
      <c r="DE1987" s="344"/>
      <c r="DF1987" s="344"/>
      <c r="DG1987" s="344"/>
      <c r="DH1987" s="344"/>
      <c r="DI1987" s="344"/>
      <c r="DJ1987" s="344"/>
      <c r="DK1987" s="344"/>
      <c r="DL1987" s="344"/>
      <c r="DM1987" s="344"/>
      <c r="DN1987" s="344"/>
      <c r="DO1987" s="344"/>
      <c r="DP1987" s="344"/>
      <c r="DQ1987" s="344"/>
      <c r="DR1987" s="344"/>
      <c r="DS1987" s="344"/>
      <c r="DT1987" s="344"/>
      <c r="DU1987" s="344"/>
      <c r="DV1987" s="344"/>
      <c r="FV1987" s="34">
        <v>1500</v>
      </c>
      <c r="FY1987" s="34">
        <v>1500</v>
      </c>
      <c r="GA1987" s="34">
        <v>3000</v>
      </c>
      <c r="GC1987" s="34">
        <v>1500</v>
      </c>
      <c r="GE1987" s="34">
        <v>1500</v>
      </c>
    </row>
    <row r="1988" spans="1:198" s="34" customFormat="1" ht="21.75" customHeight="1">
      <c r="A1988" s="102" t="s">
        <v>479</v>
      </c>
      <c r="B1988" s="102" t="s">
        <v>535</v>
      </c>
      <c r="C1988" s="102" t="s">
        <v>550</v>
      </c>
      <c r="D1988" s="81" t="s">
        <v>482</v>
      </c>
      <c r="F1988" s="102"/>
      <c r="G1988" s="81" t="s">
        <v>557</v>
      </c>
      <c r="H1988" s="109">
        <v>9000</v>
      </c>
      <c r="I1988" s="166">
        <f t="shared" si="187"/>
        <v>9000</v>
      </c>
      <c r="J1988" s="478"/>
      <c r="K1988" s="478"/>
      <c r="L1988" s="706">
        <v>45188</v>
      </c>
      <c r="M1988" s="706">
        <v>45260</v>
      </c>
      <c r="N1988" s="478"/>
      <c r="O1988" s="344"/>
      <c r="P1988" s="344"/>
      <c r="Q1988" s="344"/>
      <c r="R1988" s="344"/>
      <c r="S1988" s="344"/>
      <c r="T1988" s="344"/>
      <c r="U1988" s="344"/>
      <c r="V1988" s="344"/>
      <c r="W1988" s="344"/>
      <c r="X1988" s="344"/>
      <c r="Y1988" s="344"/>
      <c r="Z1988" s="344"/>
      <c r="AA1988" s="344"/>
      <c r="AB1988" s="344"/>
      <c r="AC1988" s="344"/>
      <c r="AD1988" s="344"/>
      <c r="AE1988" s="344"/>
      <c r="AF1988" s="344"/>
      <c r="AG1988" s="344"/>
      <c r="AH1988" s="344"/>
      <c r="AI1988" s="344"/>
      <c r="AJ1988" s="344"/>
      <c r="AK1988" s="344"/>
      <c r="AL1988" s="344"/>
      <c r="AM1988" s="344"/>
      <c r="AN1988" s="344"/>
      <c r="AO1988" s="344"/>
      <c r="AP1988" s="344"/>
      <c r="AQ1988" s="344"/>
      <c r="AR1988" s="344"/>
      <c r="AS1988" s="344"/>
      <c r="AT1988" s="344"/>
      <c r="AU1988" s="344"/>
      <c r="AV1988" s="344"/>
      <c r="AW1988" s="344"/>
      <c r="AX1988" s="344"/>
      <c r="AY1988" s="344"/>
      <c r="AZ1988" s="344"/>
      <c r="BA1988" s="344"/>
      <c r="BB1988" s="344"/>
      <c r="BC1988" s="344"/>
      <c r="BD1988" s="344"/>
      <c r="BE1988" s="344"/>
      <c r="BF1988" s="344"/>
      <c r="BG1988" s="344"/>
      <c r="BH1988" s="344"/>
      <c r="BI1988" s="344"/>
      <c r="BJ1988" s="344"/>
      <c r="BK1988" s="344"/>
      <c r="BL1988" s="344"/>
      <c r="BM1988" s="344"/>
      <c r="BN1988" s="344"/>
      <c r="BO1988" s="344"/>
      <c r="BP1988" s="344"/>
      <c r="BQ1988" s="344"/>
      <c r="BR1988" s="344"/>
      <c r="BS1988" s="344"/>
      <c r="BT1988" s="344"/>
      <c r="BU1988" s="344"/>
      <c r="BV1988" s="344"/>
      <c r="BW1988" s="344"/>
      <c r="BX1988" s="344"/>
      <c r="BY1988" s="344"/>
      <c r="BZ1988" s="344"/>
      <c r="CA1988" s="344"/>
      <c r="CB1988" s="344"/>
      <c r="CC1988" s="344"/>
      <c r="CD1988" s="344"/>
      <c r="CE1988" s="344"/>
      <c r="CF1988" s="344"/>
      <c r="CG1988" s="344"/>
      <c r="CH1988" s="344"/>
      <c r="CI1988" s="344"/>
      <c r="CJ1988" s="344"/>
      <c r="CK1988" s="344"/>
      <c r="CL1988" s="344"/>
      <c r="CM1988" s="344"/>
      <c r="CN1988" s="344"/>
      <c r="CO1988" s="344"/>
      <c r="CP1988" s="344"/>
      <c r="CQ1988" s="344"/>
      <c r="CR1988" s="344"/>
      <c r="CS1988" s="344"/>
      <c r="CT1988" s="344"/>
      <c r="CU1988" s="344"/>
      <c r="CV1988" s="344"/>
      <c r="CW1988" s="344"/>
      <c r="CX1988" s="344"/>
      <c r="CY1988" s="344"/>
      <c r="CZ1988" s="344"/>
      <c r="DA1988" s="344"/>
      <c r="DB1988" s="344"/>
      <c r="DC1988" s="344"/>
      <c r="DD1988" s="344"/>
      <c r="DE1988" s="344"/>
      <c r="DF1988" s="344"/>
      <c r="DG1988" s="344"/>
      <c r="DH1988" s="344"/>
      <c r="DI1988" s="344"/>
      <c r="DJ1988" s="344"/>
      <c r="DK1988" s="344"/>
      <c r="DL1988" s="344"/>
      <c r="DM1988" s="344"/>
      <c r="DN1988" s="344"/>
      <c r="DO1988" s="344"/>
      <c r="DP1988" s="344"/>
      <c r="DQ1988" s="344"/>
      <c r="DR1988" s="344"/>
      <c r="DS1988" s="344"/>
      <c r="DT1988" s="344"/>
      <c r="DU1988" s="344"/>
      <c r="DV1988" s="344"/>
      <c r="FV1988" s="34">
        <v>1500</v>
      </c>
      <c r="FY1988" s="34">
        <v>1500</v>
      </c>
      <c r="GA1988" s="34">
        <v>3000</v>
      </c>
      <c r="GC1988" s="34">
        <v>1500</v>
      </c>
      <c r="GE1988" s="34">
        <v>1500</v>
      </c>
    </row>
    <row r="1989" spans="1:198" s="34" customFormat="1" ht="21.75" customHeight="1">
      <c r="A1989" s="102" t="s">
        <v>479</v>
      </c>
      <c r="B1989" s="102" t="s">
        <v>536</v>
      </c>
      <c r="C1989" s="102" t="s">
        <v>551</v>
      </c>
      <c r="D1989" s="81" t="s">
        <v>482</v>
      </c>
      <c r="F1989" s="102"/>
      <c r="G1989" s="81" t="s">
        <v>557</v>
      </c>
      <c r="H1989" s="109">
        <v>3000</v>
      </c>
      <c r="I1989" s="166">
        <f t="shared" si="187"/>
        <v>3000</v>
      </c>
      <c r="J1989" s="478"/>
      <c r="K1989" s="478"/>
      <c r="L1989" s="706">
        <v>45188</v>
      </c>
      <c r="M1989" s="706">
        <v>45260</v>
      </c>
      <c r="N1989" s="478"/>
      <c r="O1989" s="344"/>
      <c r="P1989" s="344"/>
      <c r="Q1989" s="344"/>
      <c r="R1989" s="344"/>
      <c r="S1989" s="344"/>
      <c r="T1989" s="344"/>
      <c r="U1989" s="344"/>
      <c r="V1989" s="344"/>
      <c r="W1989" s="344"/>
      <c r="X1989" s="344"/>
      <c r="Y1989" s="344"/>
      <c r="Z1989" s="344"/>
      <c r="AA1989" s="344"/>
      <c r="AB1989" s="344"/>
      <c r="AC1989" s="344"/>
      <c r="AD1989" s="344"/>
      <c r="AE1989" s="344"/>
      <c r="AF1989" s="344"/>
      <c r="AG1989" s="344"/>
      <c r="AH1989" s="344"/>
      <c r="AI1989" s="344"/>
      <c r="AJ1989" s="344"/>
      <c r="AK1989" s="344"/>
      <c r="AL1989" s="344"/>
      <c r="AM1989" s="344"/>
      <c r="AN1989" s="344"/>
      <c r="AO1989" s="344"/>
      <c r="AP1989" s="344"/>
      <c r="AQ1989" s="344"/>
      <c r="AR1989" s="344"/>
      <c r="AS1989" s="344"/>
      <c r="AT1989" s="344"/>
      <c r="AU1989" s="344"/>
      <c r="AV1989" s="344"/>
      <c r="AW1989" s="344"/>
      <c r="AX1989" s="344"/>
      <c r="AY1989" s="344"/>
      <c r="AZ1989" s="344"/>
      <c r="BA1989" s="344"/>
      <c r="BB1989" s="344"/>
      <c r="BC1989" s="344"/>
      <c r="BD1989" s="344"/>
      <c r="BE1989" s="344"/>
      <c r="BF1989" s="344"/>
      <c r="BG1989" s="344"/>
      <c r="BH1989" s="344"/>
      <c r="BI1989" s="344"/>
      <c r="BJ1989" s="344"/>
      <c r="BK1989" s="344"/>
      <c r="BL1989" s="344"/>
      <c r="BM1989" s="344"/>
      <c r="BN1989" s="344"/>
      <c r="BO1989" s="344"/>
      <c r="BP1989" s="344"/>
      <c r="BQ1989" s="344"/>
      <c r="BR1989" s="344"/>
      <c r="BS1989" s="344"/>
      <c r="BT1989" s="344"/>
      <c r="BU1989" s="344"/>
      <c r="BV1989" s="344"/>
      <c r="BW1989" s="344"/>
      <c r="BX1989" s="344"/>
      <c r="BY1989" s="344"/>
      <c r="BZ1989" s="344"/>
      <c r="CA1989" s="344"/>
      <c r="CB1989" s="344"/>
      <c r="CC1989" s="344"/>
      <c r="CD1989" s="344"/>
      <c r="CE1989" s="344"/>
      <c r="CF1989" s="344"/>
      <c r="CG1989" s="344"/>
      <c r="CH1989" s="344"/>
      <c r="CI1989" s="344"/>
      <c r="CJ1989" s="344"/>
      <c r="CK1989" s="344"/>
      <c r="CL1989" s="344"/>
      <c r="CM1989" s="344"/>
      <c r="CN1989" s="344"/>
      <c r="CO1989" s="344"/>
      <c r="CP1989" s="344"/>
      <c r="CQ1989" s="344"/>
      <c r="CR1989" s="344"/>
      <c r="CS1989" s="344"/>
      <c r="CT1989" s="344"/>
      <c r="CU1989" s="344"/>
      <c r="CV1989" s="344"/>
      <c r="CW1989" s="344"/>
      <c r="CX1989" s="344"/>
      <c r="CY1989" s="344"/>
      <c r="CZ1989" s="344"/>
      <c r="DA1989" s="344"/>
      <c r="DB1989" s="344"/>
      <c r="DC1989" s="344"/>
      <c r="DD1989" s="344"/>
      <c r="DE1989" s="344"/>
      <c r="DF1989" s="344"/>
      <c r="DG1989" s="344"/>
      <c r="DH1989" s="344"/>
      <c r="DI1989" s="344"/>
      <c r="DJ1989" s="344"/>
      <c r="DK1989" s="344"/>
      <c r="DL1989" s="344"/>
      <c r="DM1989" s="344"/>
      <c r="DN1989" s="344"/>
      <c r="DO1989" s="344"/>
      <c r="DP1989" s="344"/>
      <c r="DQ1989" s="344"/>
      <c r="DR1989" s="344"/>
      <c r="DS1989" s="344"/>
      <c r="DT1989" s="344"/>
      <c r="DU1989" s="344"/>
      <c r="DV1989" s="344"/>
      <c r="FV1989" s="34">
        <v>0</v>
      </c>
      <c r="FY1989" s="34">
        <v>1500</v>
      </c>
      <c r="GA1989" s="34">
        <v>0</v>
      </c>
      <c r="GC1989" s="34">
        <v>1500</v>
      </c>
      <c r="GE1989" s="34">
        <v>0</v>
      </c>
    </row>
    <row r="1990" spans="1:198" s="34" customFormat="1" ht="21.75" customHeight="1">
      <c r="A1990" s="102" t="s">
        <v>479</v>
      </c>
      <c r="B1990" s="102" t="s">
        <v>537</v>
      </c>
      <c r="C1990" s="102" t="s">
        <v>552</v>
      </c>
      <c r="D1990" s="81" t="s">
        <v>482</v>
      </c>
      <c r="F1990" s="102"/>
      <c r="G1990" s="81" t="s">
        <v>557</v>
      </c>
      <c r="H1990" s="109">
        <v>3000</v>
      </c>
      <c r="I1990" s="166">
        <f t="shared" si="187"/>
        <v>3000</v>
      </c>
      <c r="J1990" s="478"/>
      <c r="K1990" s="478"/>
      <c r="L1990" s="706">
        <v>45188</v>
      </c>
      <c r="M1990" s="706">
        <v>45260</v>
      </c>
      <c r="N1990" s="478"/>
      <c r="O1990" s="344"/>
      <c r="P1990" s="344"/>
      <c r="Q1990" s="344"/>
      <c r="R1990" s="344"/>
      <c r="S1990" s="344"/>
      <c r="T1990" s="344"/>
      <c r="U1990" s="344"/>
      <c r="V1990" s="344"/>
      <c r="W1990" s="344"/>
      <c r="X1990" s="344"/>
      <c r="Y1990" s="344"/>
      <c r="Z1990" s="344"/>
      <c r="AA1990" s="344"/>
      <c r="AB1990" s="344"/>
      <c r="AC1990" s="344"/>
      <c r="AD1990" s="344"/>
      <c r="AE1990" s="344"/>
      <c r="AF1990" s="344"/>
      <c r="AG1990" s="344"/>
      <c r="AH1990" s="344"/>
      <c r="AI1990" s="344"/>
      <c r="AJ1990" s="344"/>
      <c r="AK1990" s="344"/>
      <c r="AL1990" s="344"/>
      <c r="AM1990" s="344"/>
      <c r="AN1990" s="344"/>
      <c r="AO1990" s="344"/>
      <c r="AP1990" s="344"/>
      <c r="AQ1990" s="344"/>
      <c r="AR1990" s="344"/>
      <c r="AS1990" s="344"/>
      <c r="AT1990" s="344"/>
      <c r="AU1990" s="344"/>
      <c r="AV1990" s="344"/>
      <c r="AW1990" s="344"/>
      <c r="AX1990" s="344"/>
      <c r="AY1990" s="344"/>
      <c r="AZ1990" s="344"/>
      <c r="BA1990" s="344"/>
      <c r="BB1990" s="344"/>
      <c r="BC1990" s="344"/>
      <c r="BD1990" s="344"/>
      <c r="BE1990" s="344"/>
      <c r="BF1990" s="344"/>
      <c r="BG1990" s="344"/>
      <c r="BH1990" s="344"/>
      <c r="BI1990" s="344"/>
      <c r="BJ1990" s="344"/>
      <c r="BK1990" s="344"/>
      <c r="BL1990" s="344"/>
      <c r="BM1990" s="344"/>
      <c r="BN1990" s="344"/>
      <c r="BO1990" s="344"/>
      <c r="BP1990" s="344"/>
      <c r="BQ1990" s="344"/>
      <c r="BR1990" s="344"/>
      <c r="BS1990" s="344"/>
      <c r="BT1990" s="344"/>
      <c r="BU1990" s="344"/>
      <c r="BV1990" s="344"/>
      <c r="BW1990" s="344"/>
      <c r="BX1990" s="344"/>
      <c r="BY1990" s="344"/>
      <c r="BZ1990" s="344"/>
      <c r="CA1990" s="344"/>
      <c r="CB1990" s="344"/>
      <c r="CC1990" s="344"/>
      <c r="CD1990" s="344"/>
      <c r="CE1990" s="344"/>
      <c r="CF1990" s="344"/>
      <c r="CG1990" s="344"/>
      <c r="CH1990" s="344"/>
      <c r="CI1990" s="344"/>
      <c r="CJ1990" s="344"/>
      <c r="CK1990" s="344"/>
      <c r="CL1990" s="344"/>
      <c r="CM1990" s="344"/>
      <c r="CN1990" s="344"/>
      <c r="CO1990" s="344"/>
      <c r="CP1990" s="344"/>
      <c r="CQ1990" s="344"/>
      <c r="CR1990" s="344"/>
      <c r="CS1990" s="344"/>
      <c r="CT1990" s="344"/>
      <c r="CU1990" s="344"/>
      <c r="CV1990" s="344"/>
      <c r="CW1990" s="344"/>
      <c r="CX1990" s="344"/>
      <c r="CY1990" s="344"/>
      <c r="CZ1990" s="344"/>
      <c r="DA1990" s="344"/>
      <c r="DB1990" s="344"/>
      <c r="DC1990" s="344"/>
      <c r="DD1990" s="344"/>
      <c r="DE1990" s="344"/>
      <c r="DF1990" s="344"/>
      <c r="DG1990" s="344"/>
      <c r="DH1990" s="344"/>
      <c r="DI1990" s="344"/>
      <c r="DJ1990" s="344"/>
      <c r="DK1990" s="344"/>
      <c r="DL1990" s="344"/>
      <c r="DM1990" s="344"/>
      <c r="DN1990" s="344"/>
      <c r="DO1990" s="344"/>
      <c r="DP1990" s="344"/>
      <c r="DQ1990" s="344"/>
      <c r="DR1990" s="344"/>
      <c r="DS1990" s="344"/>
      <c r="DT1990" s="344"/>
      <c r="DU1990" s="344"/>
      <c r="DV1990" s="344"/>
      <c r="FV1990" s="34">
        <v>0</v>
      </c>
      <c r="FY1990" s="34">
        <v>1500</v>
      </c>
      <c r="GA1990" s="34">
        <v>0</v>
      </c>
      <c r="GC1990" s="34">
        <v>1500</v>
      </c>
      <c r="GE1990" s="34">
        <v>0</v>
      </c>
    </row>
    <row r="1991" spans="1:198" s="34" customFormat="1" ht="21.75" customHeight="1">
      <c r="A1991" s="102" t="s">
        <v>479</v>
      </c>
      <c r="B1991" s="102" t="s">
        <v>543</v>
      </c>
      <c r="C1991" s="102" t="s">
        <v>553</v>
      </c>
      <c r="D1991" s="81" t="s">
        <v>482</v>
      </c>
      <c r="F1991" s="102"/>
      <c r="G1991" s="81" t="s">
        <v>557</v>
      </c>
      <c r="H1991" s="109">
        <v>0</v>
      </c>
      <c r="I1991" s="166">
        <f t="shared" si="187"/>
        <v>0</v>
      </c>
      <c r="J1991" s="478"/>
      <c r="K1991" s="478"/>
      <c r="L1991" s="706">
        <v>45188</v>
      </c>
      <c r="M1991" s="706">
        <v>45260</v>
      </c>
      <c r="N1991" s="478"/>
      <c r="O1991" s="344"/>
      <c r="P1991" s="344"/>
      <c r="Q1991" s="344"/>
      <c r="R1991" s="344"/>
      <c r="S1991" s="344"/>
      <c r="T1991" s="344"/>
      <c r="U1991" s="344"/>
      <c r="V1991" s="344"/>
      <c r="W1991" s="344"/>
      <c r="X1991" s="344"/>
      <c r="Y1991" s="344"/>
      <c r="Z1991" s="344"/>
      <c r="AA1991" s="344"/>
      <c r="AB1991" s="344"/>
      <c r="AC1991" s="344"/>
      <c r="AD1991" s="344"/>
      <c r="AE1991" s="344"/>
      <c r="AF1991" s="344"/>
      <c r="AG1991" s="344"/>
      <c r="AH1991" s="344"/>
      <c r="AI1991" s="344"/>
      <c r="AJ1991" s="344"/>
      <c r="AK1991" s="344"/>
      <c r="AL1991" s="344"/>
      <c r="AM1991" s="344"/>
      <c r="AN1991" s="344"/>
      <c r="AO1991" s="344"/>
      <c r="AP1991" s="344"/>
      <c r="AQ1991" s="344"/>
      <c r="AR1991" s="344"/>
      <c r="AS1991" s="344"/>
      <c r="AT1991" s="344"/>
      <c r="AU1991" s="344"/>
      <c r="AV1991" s="344"/>
      <c r="AW1991" s="344"/>
      <c r="AX1991" s="344"/>
      <c r="AY1991" s="344"/>
      <c r="AZ1991" s="344"/>
      <c r="BA1991" s="344"/>
      <c r="BB1991" s="344"/>
      <c r="BC1991" s="344"/>
      <c r="BD1991" s="344"/>
      <c r="BE1991" s="344"/>
      <c r="BF1991" s="344"/>
      <c r="BG1991" s="344"/>
      <c r="BH1991" s="344"/>
      <c r="BI1991" s="344"/>
      <c r="BJ1991" s="344"/>
      <c r="BK1991" s="344"/>
      <c r="BL1991" s="344"/>
      <c r="BM1991" s="344"/>
      <c r="BN1991" s="344"/>
      <c r="BO1991" s="344"/>
      <c r="BP1991" s="344"/>
      <c r="BQ1991" s="344"/>
      <c r="BR1991" s="344"/>
      <c r="BS1991" s="344"/>
      <c r="BT1991" s="344"/>
      <c r="BU1991" s="344"/>
      <c r="BV1991" s="344"/>
      <c r="BW1991" s="344"/>
      <c r="BX1991" s="344"/>
      <c r="BY1991" s="344"/>
      <c r="BZ1991" s="344"/>
      <c r="CA1991" s="344"/>
      <c r="CB1991" s="344"/>
      <c r="CC1991" s="344"/>
      <c r="CD1991" s="344"/>
      <c r="CE1991" s="344"/>
      <c r="CF1991" s="344"/>
      <c r="CG1991" s="344"/>
      <c r="CH1991" s="344"/>
      <c r="CI1991" s="344"/>
      <c r="CJ1991" s="344"/>
      <c r="CK1991" s="344"/>
      <c r="CL1991" s="344"/>
      <c r="CM1991" s="344"/>
      <c r="CN1991" s="344"/>
      <c r="CO1991" s="344"/>
      <c r="CP1991" s="344"/>
      <c r="CQ1991" s="344"/>
      <c r="CR1991" s="344"/>
      <c r="CS1991" s="344"/>
      <c r="CT1991" s="344"/>
      <c r="CU1991" s="344"/>
      <c r="CV1991" s="344"/>
      <c r="CW1991" s="344"/>
      <c r="CX1991" s="344"/>
      <c r="CY1991" s="344"/>
      <c r="CZ1991" s="344"/>
      <c r="DA1991" s="344"/>
      <c r="DB1991" s="344"/>
      <c r="DC1991" s="344"/>
      <c r="DD1991" s="344"/>
      <c r="DE1991" s="344"/>
      <c r="DF1991" s="344"/>
      <c r="DG1991" s="344"/>
      <c r="DH1991" s="344"/>
      <c r="DI1991" s="344"/>
      <c r="DJ1991" s="344"/>
      <c r="DK1991" s="344"/>
      <c r="DL1991" s="344"/>
      <c r="DM1991" s="344"/>
      <c r="DN1991" s="344"/>
      <c r="DO1991" s="344"/>
      <c r="DP1991" s="344"/>
      <c r="DQ1991" s="344"/>
      <c r="DR1991" s="344"/>
      <c r="DS1991" s="344"/>
      <c r="DT1991" s="344"/>
      <c r="DU1991" s="344"/>
      <c r="DV1991" s="344"/>
      <c r="FV1991" s="34">
        <v>0</v>
      </c>
      <c r="FY1991" s="34">
        <v>0</v>
      </c>
      <c r="GA1991" s="34">
        <v>0</v>
      </c>
      <c r="GC1991" s="34">
        <v>0</v>
      </c>
      <c r="GE1991" s="34">
        <v>0</v>
      </c>
    </row>
    <row r="1992" spans="1:198" s="34" customFormat="1" ht="21.75" customHeight="1">
      <c r="A1992" s="102" t="s">
        <v>479</v>
      </c>
      <c r="B1992" s="102" t="s">
        <v>544</v>
      </c>
      <c r="C1992" s="102" t="s">
        <v>554</v>
      </c>
      <c r="D1992" s="81" t="s">
        <v>482</v>
      </c>
      <c r="F1992" s="102"/>
      <c r="G1992" s="81" t="s">
        <v>557</v>
      </c>
      <c r="H1992" s="109">
        <v>0</v>
      </c>
      <c r="I1992" s="166">
        <f t="shared" si="187"/>
        <v>0</v>
      </c>
      <c r="J1992" s="90"/>
      <c r="K1992" s="109">
        <v>7.9</v>
      </c>
      <c r="L1992" s="706">
        <v>45188</v>
      </c>
      <c r="M1992" s="706">
        <v>45260</v>
      </c>
      <c r="N1992" s="156"/>
      <c r="FV1992" s="34">
        <v>0</v>
      </c>
      <c r="FY1992" s="34">
        <v>0</v>
      </c>
      <c r="GA1992" s="34">
        <v>0</v>
      </c>
      <c r="GC1992" s="34">
        <v>0</v>
      </c>
    </row>
    <row r="1993" spans="1:198" s="34" customFormat="1" ht="21.75" customHeight="1">
      <c r="A1993" s="156" t="s">
        <v>479</v>
      </c>
      <c r="B1993" s="156"/>
      <c r="C1993" s="156"/>
      <c r="D1993" s="109"/>
      <c r="E1993" s="109"/>
      <c r="F1993" s="109"/>
      <c r="G1993" s="478"/>
      <c r="H1993" s="109">
        <f>SUM(H1985:H1992)</f>
        <v>48000</v>
      </c>
      <c r="I1993" s="109">
        <f>SUM(I1985:I1992)</f>
        <v>48000</v>
      </c>
      <c r="J1993" s="156"/>
      <c r="K1993" s="156"/>
      <c r="L1993" s="156"/>
      <c r="M1993" s="156"/>
      <c r="N1993" s="156"/>
    </row>
    <row r="1994" spans="1:198" s="34" customFormat="1" ht="21.75" customHeight="1">
      <c r="A1994" s="102" t="s">
        <v>479</v>
      </c>
      <c r="B1994" s="102" t="s">
        <v>494</v>
      </c>
      <c r="C1994" s="102" t="s">
        <v>495</v>
      </c>
      <c r="D1994" s="81" t="s">
        <v>482</v>
      </c>
      <c r="F1994" s="102"/>
      <c r="G1994" s="81" t="s">
        <v>558</v>
      </c>
      <c r="H1994" s="777">
        <v>18000</v>
      </c>
      <c r="I1994" s="166">
        <f t="shared" ref="I1994:I2001" si="188">SUM(O1994:LY1994)</f>
        <v>18000</v>
      </c>
      <c r="J1994" s="156"/>
      <c r="K1994" s="774"/>
      <c r="L1994" s="775">
        <v>45239</v>
      </c>
      <c r="M1994" s="776">
        <v>45288</v>
      </c>
      <c r="N1994" s="156"/>
      <c r="FW1994" s="393"/>
      <c r="GH1994" s="393">
        <v>4500</v>
      </c>
      <c r="GJ1994" s="393">
        <v>4500</v>
      </c>
      <c r="GM1994" s="393">
        <v>4500</v>
      </c>
      <c r="GP1994" s="393">
        <v>4500</v>
      </c>
    </row>
    <row r="1995" spans="1:198" s="34" customFormat="1" ht="21.75" customHeight="1">
      <c r="A1995" s="102" t="s">
        <v>479</v>
      </c>
      <c r="B1995" s="102" t="s">
        <v>496</v>
      </c>
      <c r="C1995" s="102" t="s">
        <v>497</v>
      </c>
      <c r="D1995" s="81" t="s">
        <v>482</v>
      </c>
      <c r="F1995" s="102"/>
      <c r="G1995" s="81" t="s">
        <v>558</v>
      </c>
      <c r="H1995" s="777">
        <v>3000</v>
      </c>
      <c r="I1995" s="166">
        <f t="shared" si="188"/>
        <v>3000</v>
      </c>
      <c r="J1995" s="156"/>
      <c r="K1995" s="774"/>
      <c r="L1995" s="775">
        <v>45239</v>
      </c>
      <c r="M1995" s="776">
        <v>45288</v>
      </c>
      <c r="N1995" s="156"/>
      <c r="FW1995" s="393"/>
      <c r="GH1995" s="393">
        <v>1500</v>
      </c>
      <c r="GJ1995" s="393"/>
      <c r="GM1995" s="393">
        <v>1500</v>
      </c>
      <c r="GP1995" s="393"/>
    </row>
    <row r="1996" spans="1:198" s="34" customFormat="1" ht="21.75" customHeight="1">
      <c r="A1996" s="102" t="s">
        <v>479</v>
      </c>
      <c r="B1996" s="102" t="s">
        <v>534</v>
      </c>
      <c r="C1996" s="102" t="s">
        <v>542</v>
      </c>
      <c r="D1996" s="81" t="s">
        <v>482</v>
      </c>
      <c r="F1996" s="102"/>
      <c r="G1996" s="81" t="s">
        <v>558</v>
      </c>
      <c r="H1996" s="777">
        <v>9000</v>
      </c>
      <c r="I1996" s="166">
        <f t="shared" si="188"/>
        <v>9000</v>
      </c>
      <c r="J1996" s="156"/>
      <c r="K1996" s="774"/>
      <c r="L1996" s="775">
        <v>45239</v>
      </c>
      <c r="M1996" s="776">
        <v>45288</v>
      </c>
      <c r="N1996" s="156"/>
      <c r="FW1996" s="393"/>
      <c r="GH1996" s="393">
        <v>1500</v>
      </c>
      <c r="GJ1996" s="393">
        <v>3000</v>
      </c>
      <c r="GM1996" s="393">
        <v>1500</v>
      </c>
      <c r="GP1996" s="393">
        <v>3000</v>
      </c>
    </row>
    <row r="1997" spans="1:198" s="34" customFormat="1" ht="21.75" customHeight="1">
      <c r="A1997" s="102" t="s">
        <v>479</v>
      </c>
      <c r="B1997" s="102" t="s">
        <v>535</v>
      </c>
      <c r="C1997" s="102" t="s">
        <v>550</v>
      </c>
      <c r="D1997" s="81" t="s">
        <v>482</v>
      </c>
      <c r="F1997" s="102"/>
      <c r="G1997" s="81" t="s">
        <v>558</v>
      </c>
      <c r="H1997" s="777">
        <v>9000</v>
      </c>
      <c r="I1997" s="166">
        <f t="shared" si="188"/>
        <v>9000</v>
      </c>
      <c r="J1997" s="156"/>
      <c r="K1997" s="774"/>
      <c r="L1997" s="775">
        <v>45239</v>
      </c>
      <c r="M1997" s="776">
        <v>45288</v>
      </c>
      <c r="N1997" s="156"/>
      <c r="FW1997" s="393"/>
      <c r="GH1997" s="393">
        <v>1500</v>
      </c>
      <c r="GJ1997" s="393">
        <v>3000</v>
      </c>
      <c r="GM1997" s="393">
        <v>1500</v>
      </c>
      <c r="GP1997" s="393">
        <v>3000</v>
      </c>
    </row>
    <row r="1998" spans="1:198" s="34" customFormat="1" ht="21.75" customHeight="1">
      <c r="A1998" s="102" t="s">
        <v>479</v>
      </c>
      <c r="B1998" s="102" t="s">
        <v>536</v>
      </c>
      <c r="C1998" s="102" t="s">
        <v>551</v>
      </c>
      <c r="D1998" s="81" t="s">
        <v>482</v>
      </c>
      <c r="F1998" s="102"/>
      <c r="G1998" s="81" t="s">
        <v>558</v>
      </c>
      <c r="H1998" s="777">
        <v>1500</v>
      </c>
      <c r="I1998" s="166">
        <f t="shared" si="188"/>
        <v>1500</v>
      </c>
      <c r="J1998" s="156"/>
      <c r="K1998" s="774"/>
      <c r="L1998" s="775">
        <v>45239</v>
      </c>
      <c r="M1998" s="776">
        <v>45288</v>
      </c>
      <c r="N1998" s="156"/>
      <c r="FW1998" s="393"/>
      <c r="GH1998" s="393"/>
      <c r="GJ1998" s="393"/>
      <c r="GM1998" s="393">
        <v>1500</v>
      </c>
      <c r="GP1998" s="393"/>
    </row>
    <row r="1999" spans="1:198" s="34" customFormat="1" ht="21.75" customHeight="1">
      <c r="A1999" s="102" t="s">
        <v>479</v>
      </c>
      <c r="B1999" s="102" t="s">
        <v>537</v>
      </c>
      <c r="C1999" s="102" t="s">
        <v>552</v>
      </c>
      <c r="D1999" s="81" t="s">
        <v>482</v>
      </c>
      <c r="F1999" s="102"/>
      <c r="G1999" s="81" t="s">
        <v>558</v>
      </c>
      <c r="H1999" s="777">
        <v>1500</v>
      </c>
      <c r="I1999" s="166">
        <f t="shared" si="188"/>
        <v>1500</v>
      </c>
      <c r="J1999" s="156"/>
      <c r="K1999" s="774"/>
      <c r="L1999" s="775">
        <v>45239</v>
      </c>
      <c r="M1999" s="776">
        <v>45288</v>
      </c>
      <c r="N1999" s="156"/>
      <c r="FW1999" s="393"/>
      <c r="GH1999" s="393"/>
      <c r="GJ1999" s="393"/>
      <c r="GM1999" s="393">
        <v>1500</v>
      </c>
      <c r="GP1999" s="393"/>
    </row>
    <row r="2000" spans="1:198" s="34" customFormat="1" ht="21.75" customHeight="1">
      <c r="A2000" s="102" t="s">
        <v>479</v>
      </c>
      <c r="B2000" s="102" t="s">
        <v>543</v>
      </c>
      <c r="C2000" s="102" t="s">
        <v>553</v>
      </c>
      <c r="D2000" s="81" t="s">
        <v>482</v>
      </c>
      <c r="F2000" s="102"/>
      <c r="G2000" s="81" t="s">
        <v>558</v>
      </c>
      <c r="H2000" s="777"/>
      <c r="I2000" s="166">
        <f t="shared" si="188"/>
        <v>0</v>
      </c>
      <c r="J2000" s="156"/>
      <c r="K2000" s="774"/>
      <c r="L2000" s="775">
        <v>45239</v>
      </c>
      <c r="M2000" s="776">
        <v>45288</v>
      </c>
      <c r="N2000" s="156"/>
      <c r="FW2000" s="393"/>
      <c r="GH2000" s="393"/>
      <c r="GJ2000" s="393"/>
      <c r="GM2000" s="393"/>
      <c r="GP2000" s="393"/>
    </row>
    <row r="2001" spans="1:249" s="34" customFormat="1" ht="21.75" customHeight="1">
      <c r="A2001" s="102" t="s">
        <v>479</v>
      </c>
      <c r="B2001" s="102" t="s">
        <v>544</v>
      </c>
      <c r="C2001" s="102" t="s">
        <v>554</v>
      </c>
      <c r="D2001" s="81" t="s">
        <v>482</v>
      </c>
      <c r="F2001" s="102"/>
      <c r="G2001" s="81" t="s">
        <v>558</v>
      </c>
      <c r="H2001" s="777">
        <v>100</v>
      </c>
      <c r="I2001" s="166">
        <f t="shared" si="188"/>
        <v>100</v>
      </c>
      <c r="J2001" s="156"/>
      <c r="K2001" s="774"/>
      <c r="L2001" s="775">
        <v>45239</v>
      </c>
      <c r="M2001" s="776">
        <v>45288</v>
      </c>
      <c r="N2001" s="156"/>
      <c r="FW2001" s="393"/>
      <c r="GH2001" s="393">
        <v>100</v>
      </c>
      <c r="GJ2001" s="393"/>
      <c r="GM2001" s="393"/>
      <c r="GP2001" s="393"/>
    </row>
    <row r="2002" spans="1:249" s="34" customFormat="1" ht="21.75" customHeight="1">
      <c r="A2002" s="156" t="s">
        <v>479</v>
      </c>
      <c r="B2002" s="156"/>
      <c r="C2002" s="156"/>
      <c r="D2002" s="109"/>
      <c r="E2002" s="109"/>
      <c r="F2002" s="109"/>
      <c r="G2002" s="478"/>
      <c r="H2002" s="109">
        <f>SUM(H1994:H2001)</f>
        <v>42100</v>
      </c>
      <c r="I2002" s="109">
        <f>SUM(I1994:I2001)</f>
        <v>42100</v>
      </c>
      <c r="J2002" s="156"/>
      <c r="K2002" s="156"/>
      <c r="L2002" s="156"/>
      <c r="M2002" s="156"/>
      <c r="N2002" s="156"/>
    </row>
    <row r="2003" spans="1:249" s="34" customFormat="1" ht="21.75" customHeight="1">
      <c r="A2003" s="102" t="s">
        <v>479</v>
      </c>
      <c r="B2003" s="102" t="s">
        <v>494</v>
      </c>
      <c r="C2003" s="102" t="s">
        <v>495</v>
      </c>
      <c r="D2003" s="81" t="s">
        <v>482</v>
      </c>
      <c r="E2003" s="109"/>
      <c r="F2003" s="109"/>
      <c r="G2003" s="81" t="s">
        <v>559</v>
      </c>
      <c r="H2003" s="777">
        <v>18000</v>
      </c>
      <c r="I2003" s="166">
        <f t="shared" ref="I2003:I2048" si="189">SUM(O2003:LY2003)</f>
        <v>18000</v>
      </c>
      <c r="J2003" s="156"/>
      <c r="K2003" s="774"/>
      <c r="L2003" s="775">
        <v>45239</v>
      </c>
      <c r="M2003" s="778">
        <v>45316</v>
      </c>
      <c r="N2003" s="156"/>
      <c r="GQ2003" s="393">
        <v>4500</v>
      </c>
      <c r="GT2003" s="393">
        <v>4500</v>
      </c>
      <c r="GW2003" s="393">
        <v>4500</v>
      </c>
      <c r="GY2003" s="393">
        <v>4500</v>
      </c>
    </row>
    <row r="2004" spans="1:249" s="34" customFormat="1" ht="21.75" customHeight="1">
      <c r="A2004" s="102" t="s">
        <v>479</v>
      </c>
      <c r="B2004" s="102" t="s">
        <v>496</v>
      </c>
      <c r="C2004" s="102" t="s">
        <v>497</v>
      </c>
      <c r="D2004" s="81" t="s">
        <v>482</v>
      </c>
      <c r="E2004" s="109"/>
      <c r="F2004" s="109"/>
      <c r="G2004" s="81" t="s">
        <v>559</v>
      </c>
      <c r="H2004" s="777">
        <v>6000</v>
      </c>
      <c r="I2004" s="166">
        <f t="shared" si="189"/>
        <v>6000</v>
      </c>
      <c r="J2004" s="156"/>
      <c r="K2004" s="774"/>
      <c r="L2004" s="775">
        <v>45239</v>
      </c>
      <c r="M2004" s="778">
        <v>45316</v>
      </c>
      <c r="N2004" s="156"/>
      <c r="GQ2004" s="393">
        <v>1500</v>
      </c>
      <c r="GT2004" s="393">
        <v>1500</v>
      </c>
      <c r="GW2004" s="393">
        <v>1500</v>
      </c>
      <c r="GY2004" s="393">
        <v>1500</v>
      </c>
    </row>
    <row r="2005" spans="1:249" s="34" customFormat="1" ht="21.75" customHeight="1">
      <c r="A2005" s="102" t="s">
        <v>479</v>
      </c>
      <c r="B2005" s="102" t="s">
        <v>534</v>
      </c>
      <c r="C2005" s="102" t="s">
        <v>542</v>
      </c>
      <c r="D2005" s="81" t="s">
        <v>482</v>
      </c>
      <c r="E2005" s="109"/>
      <c r="F2005" s="109"/>
      <c r="G2005" s="81" t="s">
        <v>559</v>
      </c>
      <c r="H2005" s="777">
        <v>9000</v>
      </c>
      <c r="I2005" s="166">
        <f t="shared" si="189"/>
        <v>9000</v>
      </c>
      <c r="J2005" s="156"/>
      <c r="K2005" s="774"/>
      <c r="L2005" s="775">
        <v>45239</v>
      </c>
      <c r="M2005" s="778">
        <v>45316</v>
      </c>
      <c r="N2005" s="156"/>
      <c r="GQ2005" s="393">
        <v>3000</v>
      </c>
      <c r="GT2005" s="393">
        <v>1500</v>
      </c>
      <c r="GW2005" s="393">
        <v>3000</v>
      </c>
      <c r="GY2005" s="393">
        <v>1500</v>
      </c>
    </row>
    <row r="2006" spans="1:249" s="34" customFormat="1" ht="21.75" customHeight="1">
      <c r="A2006" s="102" t="s">
        <v>479</v>
      </c>
      <c r="B2006" s="102" t="s">
        <v>535</v>
      </c>
      <c r="C2006" s="102" t="s">
        <v>550</v>
      </c>
      <c r="D2006" s="81" t="s">
        <v>482</v>
      </c>
      <c r="E2006" s="109"/>
      <c r="F2006" s="109"/>
      <c r="G2006" s="81" t="s">
        <v>559</v>
      </c>
      <c r="H2006" s="777">
        <v>9000</v>
      </c>
      <c r="I2006" s="166">
        <f t="shared" si="189"/>
        <v>9000</v>
      </c>
      <c r="J2006" s="156"/>
      <c r="K2006" s="774"/>
      <c r="L2006" s="775">
        <v>45239</v>
      </c>
      <c r="M2006" s="778">
        <v>45316</v>
      </c>
      <c r="N2006" s="156"/>
      <c r="GQ2006" s="393">
        <v>3000</v>
      </c>
      <c r="GT2006" s="393">
        <v>1500</v>
      </c>
      <c r="GW2006" s="393">
        <v>3000</v>
      </c>
      <c r="GY2006" s="393">
        <v>1500</v>
      </c>
    </row>
    <row r="2007" spans="1:249" s="34" customFormat="1" ht="21.75" customHeight="1">
      <c r="A2007" s="102" t="s">
        <v>479</v>
      </c>
      <c r="B2007" s="102" t="s">
        <v>536</v>
      </c>
      <c r="C2007" s="102" t="s">
        <v>551</v>
      </c>
      <c r="D2007" s="81" t="s">
        <v>482</v>
      </c>
      <c r="E2007" s="109"/>
      <c r="F2007" s="109"/>
      <c r="G2007" s="81" t="s">
        <v>559</v>
      </c>
      <c r="H2007" s="777">
        <v>3000</v>
      </c>
      <c r="I2007" s="166">
        <f t="shared" si="189"/>
        <v>3000</v>
      </c>
      <c r="J2007" s="156"/>
      <c r="K2007" s="774"/>
      <c r="L2007" s="775">
        <v>45239</v>
      </c>
      <c r="M2007" s="778">
        <v>45316</v>
      </c>
      <c r="N2007" s="156"/>
      <c r="GQ2007" s="393"/>
      <c r="GT2007" s="393">
        <v>1500</v>
      </c>
      <c r="GW2007" s="393"/>
      <c r="GY2007" s="393">
        <v>1500</v>
      </c>
    </row>
    <row r="2008" spans="1:249" s="34" customFormat="1" ht="21.75" customHeight="1">
      <c r="A2008" s="102" t="s">
        <v>479</v>
      </c>
      <c r="B2008" s="102" t="s">
        <v>537</v>
      </c>
      <c r="C2008" s="102" t="s">
        <v>552</v>
      </c>
      <c r="D2008" s="81" t="s">
        <v>482</v>
      </c>
      <c r="E2008" s="109"/>
      <c r="F2008" s="109"/>
      <c r="G2008" s="81" t="s">
        <v>559</v>
      </c>
      <c r="H2008" s="777">
        <v>3000</v>
      </c>
      <c r="I2008" s="166">
        <f t="shared" si="189"/>
        <v>3000</v>
      </c>
      <c r="J2008" s="156"/>
      <c r="K2008" s="774"/>
      <c r="L2008" s="775">
        <v>45239</v>
      </c>
      <c r="M2008" s="778">
        <v>45316</v>
      </c>
      <c r="N2008" s="156"/>
      <c r="GQ2008" s="393"/>
      <c r="GT2008" s="393">
        <v>1500</v>
      </c>
      <c r="GW2008" s="393"/>
      <c r="GY2008" s="393">
        <v>1500</v>
      </c>
    </row>
    <row r="2009" spans="1:249" s="34" customFormat="1" ht="21.75" customHeight="1">
      <c r="A2009" s="102" t="s">
        <v>479</v>
      </c>
      <c r="B2009" s="102" t="s">
        <v>543</v>
      </c>
      <c r="C2009" s="102" t="s">
        <v>553</v>
      </c>
      <c r="D2009" s="81" t="s">
        <v>482</v>
      </c>
      <c r="E2009" s="109"/>
      <c r="F2009" s="109"/>
      <c r="G2009" s="81" t="s">
        <v>559</v>
      </c>
      <c r="H2009" s="777"/>
      <c r="I2009" s="166">
        <f t="shared" si="189"/>
        <v>0</v>
      </c>
      <c r="J2009" s="156"/>
      <c r="K2009" s="774"/>
      <c r="L2009" s="775">
        <v>45239</v>
      </c>
      <c r="M2009" s="778">
        <v>45316</v>
      </c>
      <c r="N2009" s="156"/>
      <c r="GQ2009" s="393"/>
      <c r="GT2009" s="393"/>
      <c r="GW2009" s="393"/>
      <c r="GY2009" s="393"/>
    </row>
    <row r="2010" spans="1:249" s="34" customFormat="1" ht="21.75" customHeight="1">
      <c r="A2010" s="102" t="s">
        <v>479</v>
      </c>
      <c r="B2010" s="102" t="s">
        <v>544</v>
      </c>
      <c r="C2010" s="102" t="s">
        <v>554</v>
      </c>
      <c r="D2010" s="81" t="s">
        <v>482</v>
      </c>
      <c r="E2010" s="109"/>
      <c r="F2010" s="109"/>
      <c r="G2010" s="81" t="s">
        <v>559</v>
      </c>
      <c r="H2010" s="777"/>
      <c r="I2010" s="166">
        <f t="shared" si="189"/>
        <v>0</v>
      </c>
      <c r="J2010" s="156"/>
      <c r="K2010" s="774"/>
      <c r="L2010" s="775">
        <v>45239</v>
      </c>
      <c r="M2010" s="778">
        <v>45316</v>
      </c>
      <c r="N2010" s="156"/>
      <c r="GQ2010" s="393"/>
      <c r="GT2010" s="393"/>
      <c r="GW2010" s="393"/>
      <c r="GY2010" s="393"/>
    </row>
    <row r="2011" spans="1:249" s="34" customFormat="1" ht="21.75" customHeight="1">
      <c r="A2011" s="156" t="s">
        <v>479</v>
      </c>
      <c r="B2011" s="156"/>
      <c r="C2011" s="156"/>
      <c r="D2011" s="109"/>
      <c r="E2011" s="109"/>
      <c r="F2011" s="109"/>
      <c r="G2011" s="109"/>
      <c r="H2011" s="109">
        <f>SUM(H2003:H2010)</f>
        <v>48000</v>
      </c>
      <c r="I2011" s="109">
        <f>SUM(I2003:I2010)</f>
        <v>48000</v>
      </c>
      <c r="J2011" s="109"/>
      <c r="K2011" s="109"/>
      <c r="L2011" s="109"/>
      <c r="M2011" s="109"/>
      <c r="N2011" s="109"/>
      <c r="O2011" s="109"/>
      <c r="P2011" s="109"/>
      <c r="Q2011" s="109"/>
      <c r="R2011" s="109"/>
      <c r="S2011" s="109"/>
      <c r="T2011" s="109"/>
      <c r="U2011" s="109"/>
      <c r="V2011" s="109"/>
      <c r="W2011" s="109"/>
      <c r="X2011" s="109"/>
      <c r="Y2011" s="109"/>
      <c r="Z2011" s="109"/>
      <c r="AA2011" s="109"/>
      <c r="AB2011" s="109"/>
      <c r="AC2011" s="109"/>
      <c r="AD2011" s="109"/>
      <c r="AE2011" s="109"/>
      <c r="AF2011" s="109"/>
      <c r="AG2011" s="109"/>
      <c r="AH2011" s="109"/>
      <c r="AI2011" s="109"/>
      <c r="AJ2011" s="109"/>
      <c r="AK2011" s="109"/>
      <c r="AL2011" s="109"/>
      <c r="AM2011" s="109"/>
      <c r="AN2011" s="109"/>
      <c r="AO2011" s="109"/>
      <c r="AP2011" s="109"/>
      <c r="AQ2011" s="109"/>
      <c r="AR2011" s="109"/>
      <c r="AS2011" s="109"/>
      <c r="AT2011" s="109"/>
      <c r="AU2011" s="109"/>
      <c r="AV2011" s="109"/>
      <c r="AW2011" s="109"/>
      <c r="AX2011" s="109"/>
      <c r="AY2011" s="109"/>
      <c r="AZ2011" s="109"/>
      <c r="BA2011" s="109"/>
      <c r="BB2011" s="109"/>
      <c r="BC2011" s="109"/>
      <c r="BD2011" s="109"/>
      <c r="BE2011" s="109"/>
      <c r="BF2011" s="109"/>
      <c r="BG2011" s="109"/>
      <c r="BH2011" s="109"/>
      <c r="BI2011" s="109"/>
      <c r="BJ2011" s="109"/>
      <c r="BK2011" s="109"/>
      <c r="BL2011" s="109"/>
      <c r="BM2011" s="109"/>
      <c r="BN2011" s="109"/>
      <c r="BO2011" s="109"/>
      <c r="BP2011" s="109"/>
      <c r="BQ2011" s="109"/>
      <c r="BR2011" s="109"/>
      <c r="BS2011" s="109"/>
      <c r="BT2011" s="109"/>
      <c r="BU2011" s="109"/>
      <c r="BV2011" s="109"/>
      <c r="BW2011" s="109"/>
      <c r="BX2011" s="109"/>
      <c r="BY2011" s="109"/>
      <c r="BZ2011" s="109"/>
      <c r="CA2011" s="109"/>
      <c r="CB2011" s="109"/>
      <c r="CC2011" s="109"/>
      <c r="CD2011" s="109"/>
      <c r="CE2011" s="109"/>
      <c r="CF2011" s="109"/>
      <c r="CG2011" s="109"/>
      <c r="CH2011" s="109"/>
      <c r="CI2011" s="109"/>
      <c r="CJ2011" s="109"/>
      <c r="CK2011" s="109"/>
      <c r="CL2011" s="109"/>
      <c r="CM2011" s="109"/>
      <c r="CN2011" s="109"/>
      <c r="CO2011" s="109"/>
      <c r="CP2011" s="109"/>
      <c r="CQ2011" s="109"/>
      <c r="CR2011" s="109"/>
      <c r="CS2011" s="109"/>
      <c r="CT2011" s="109"/>
      <c r="CU2011" s="109"/>
      <c r="CV2011" s="109"/>
      <c r="CW2011" s="109"/>
      <c r="CX2011" s="109"/>
      <c r="CY2011" s="109"/>
      <c r="CZ2011" s="109"/>
      <c r="DA2011" s="109"/>
      <c r="DB2011" s="109"/>
      <c r="DC2011" s="109"/>
      <c r="DD2011" s="109"/>
      <c r="DE2011" s="109"/>
      <c r="DF2011" s="109"/>
      <c r="DG2011" s="109"/>
      <c r="DH2011" s="109"/>
      <c r="DI2011" s="109"/>
      <c r="DJ2011" s="109"/>
      <c r="DK2011" s="109"/>
      <c r="DL2011" s="109"/>
      <c r="DM2011" s="109"/>
      <c r="DN2011" s="109"/>
      <c r="DO2011" s="109"/>
      <c r="DP2011" s="109"/>
      <c r="DQ2011" s="109"/>
      <c r="DR2011" s="109"/>
      <c r="DS2011" s="109"/>
      <c r="DT2011" s="109"/>
      <c r="DU2011" s="109"/>
      <c r="DV2011" s="109"/>
      <c r="DW2011" s="109"/>
      <c r="DX2011" s="109"/>
      <c r="DY2011" s="109"/>
      <c r="DZ2011" s="109"/>
      <c r="EA2011" s="109"/>
      <c r="EB2011" s="109"/>
      <c r="EC2011" s="109"/>
      <c r="ED2011" s="109"/>
      <c r="EE2011" s="109"/>
      <c r="EF2011" s="109"/>
      <c r="EG2011" s="109"/>
      <c r="EH2011" s="109"/>
      <c r="EI2011" s="109"/>
      <c r="EJ2011" s="109"/>
      <c r="EK2011" s="109"/>
      <c r="EL2011" s="109"/>
      <c r="EM2011" s="109"/>
      <c r="EN2011" s="109"/>
      <c r="EO2011" s="109"/>
      <c r="EP2011" s="109"/>
      <c r="EQ2011" s="109"/>
      <c r="ER2011" s="109"/>
      <c r="ES2011" s="109"/>
      <c r="ET2011" s="109"/>
      <c r="EU2011" s="109"/>
      <c r="EV2011" s="109"/>
      <c r="EW2011" s="109"/>
      <c r="EX2011" s="109"/>
      <c r="EY2011" s="109"/>
      <c r="EZ2011" s="109"/>
      <c r="FA2011" s="109"/>
      <c r="FB2011" s="109"/>
      <c r="FC2011" s="109"/>
      <c r="FD2011" s="109"/>
      <c r="FE2011" s="109"/>
      <c r="FF2011" s="109"/>
      <c r="FG2011" s="109"/>
      <c r="FH2011" s="109"/>
      <c r="FI2011" s="109"/>
      <c r="FJ2011" s="109"/>
      <c r="FK2011" s="109"/>
      <c r="FL2011" s="109"/>
      <c r="FM2011" s="109"/>
      <c r="FN2011" s="109"/>
      <c r="FO2011" s="109"/>
      <c r="FP2011" s="109"/>
      <c r="FQ2011" s="109"/>
      <c r="FR2011" s="109"/>
      <c r="FS2011" s="109"/>
      <c r="FT2011" s="109"/>
      <c r="FU2011" s="109"/>
      <c r="FV2011" s="109"/>
      <c r="FW2011" s="109"/>
      <c r="FX2011" s="109"/>
      <c r="FY2011" s="109"/>
      <c r="FZ2011" s="109"/>
      <c r="GA2011" s="109"/>
      <c r="GB2011" s="109"/>
      <c r="GC2011" s="109"/>
      <c r="GD2011" s="109"/>
      <c r="GE2011" s="109"/>
      <c r="GF2011" s="109"/>
      <c r="GG2011" s="109"/>
      <c r="GH2011" s="109"/>
      <c r="GI2011" s="109"/>
      <c r="GJ2011" s="109"/>
      <c r="GK2011" s="109"/>
      <c r="GL2011" s="109"/>
      <c r="GM2011" s="109"/>
      <c r="GN2011" s="109"/>
    </row>
    <row r="2012" spans="1:249" s="34" customFormat="1" ht="21.75" customHeight="1">
      <c r="A2012" s="102" t="s">
        <v>479</v>
      </c>
      <c r="B2012" s="102" t="s">
        <v>494</v>
      </c>
      <c r="C2012" s="102" t="s">
        <v>495</v>
      </c>
      <c r="D2012" s="81" t="s">
        <v>482</v>
      </c>
      <c r="E2012" s="109"/>
      <c r="F2012" s="109"/>
      <c r="G2012" s="81" t="s">
        <v>560</v>
      </c>
      <c r="H2012" s="344">
        <v>18000</v>
      </c>
      <c r="I2012" s="166">
        <f>SUM(O2012:IQ2012)</f>
        <v>18000</v>
      </c>
      <c r="J2012" s="109"/>
      <c r="K2012" s="344"/>
      <c r="L2012" s="792">
        <v>45309</v>
      </c>
      <c r="M2012" s="109"/>
      <c r="N2012" s="109" t="s">
        <v>45</v>
      </c>
      <c r="O2012" s="344"/>
      <c r="P2012" s="344"/>
      <c r="Q2012" s="344"/>
      <c r="R2012" s="344"/>
      <c r="S2012" s="344"/>
      <c r="T2012" s="344"/>
      <c r="U2012" s="344"/>
      <c r="V2012" s="344"/>
      <c r="W2012" s="344"/>
      <c r="X2012" s="344"/>
      <c r="Y2012" s="344"/>
      <c r="Z2012" s="344"/>
      <c r="AA2012" s="344"/>
      <c r="AB2012" s="344"/>
      <c r="AC2012" s="344"/>
      <c r="AD2012" s="344"/>
      <c r="AE2012" s="344"/>
      <c r="AF2012" s="344"/>
      <c r="AG2012" s="344"/>
      <c r="AH2012" s="344"/>
      <c r="AI2012" s="344"/>
      <c r="AJ2012" s="344"/>
      <c r="AK2012" s="344"/>
      <c r="AL2012" s="344"/>
      <c r="AM2012" s="344"/>
      <c r="AN2012" s="344"/>
      <c r="AO2012" s="344"/>
      <c r="AP2012" s="344"/>
      <c r="AQ2012" s="344"/>
      <c r="AR2012" s="344"/>
      <c r="AS2012" s="344"/>
      <c r="AT2012" s="344"/>
      <c r="AU2012" s="344"/>
      <c r="AV2012" s="344"/>
      <c r="AW2012" s="344"/>
      <c r="AX2012" s="344"/>
      <c r="AY2012" s="344"/>
      <c r="AZ2012" s="344"/>
      <c r="BA2012" s="344"/>
      <c r="BB2012" s="344"/>
      <c r="BC2012" s="344"/>
      <c r="BD2012" s="344"/>
      <c r="BE2012" s="344"/>
      <c r="BF2012" s="344"/>
      <c r="BG2012" s="344"/>
      <c r="BH2012" s="344"/>
      <c r="BI2012" s="344"/>
      <c r="BJ2012" s="344"/>
      <c r="BK2012" s="344"/>
      <c r="BL2012" s="344"/>
      <c r="BM2012" s="344"/>
      <c r="BN2012" s="344"/>
      <c r="BO2012" s="344"/>
      <c r="BP2012" s="344"/>
      <c r="BQ2012" s="344"/>
      <c r="BR2012" s="344"/>
      <c r="BS2012" s="344"/>
      <c r="BT2012" s="344"/>
      <c r="BU2012" s="344"/>
      <c r="BV2012" s="344"/>
      <c r="BW2012" s="344"/>
      <c r="BX2012" s="344"/>
      <c r="BY2012" s="344"/>
      <c r="BZ2012" s="344"/>
      <c r="CA2012" s="344"/>
      <c r="CB2012" s="344"/>
      <c r="CC2012" s="344"/>
      <c r="CD2012" s="344"/>
      <c r="CE2012" s="344"/>
      <c r="CF2012" s="344"/>
      <c r="CG2012" s="344"/>
      <c r="CH2012" s="344"/>
      <c r="CI2012" s="344"/>
      <c r="CJ2012" s="344"/>
      <c r="CK2012" s="344"/>
      <c r="CL2012" s="344"/>
      <c r="CM2012" s="344"/>
      <c r="CN2012" s="344"/>
      <c r="CO2012" s="344"/>
      <c r="CP2012" s="344"/>
      <c r="CQ2012" s="344"/>
      <c r="CR2012" s="344"/>
      <c r="CS2012" s="344"/>
      <c r="CT2012" s="344"/>
      <c r="CU2012" s="344"/>
      <c r="CV2012" s="344"/>
      <c r="CW2012" s="344"/>
      <c r="CX2012" s="344"/>
      <c r="CY2012" s="344"/>
      <c r="CZ2012" s="344"/>
      <c r="DA2012" s="344"/>
      <c r="DB2012" s="344"/>
      <c r="DC2012" s="344"/>
      <c r="DD2012" s="344"/>
      <c r="DE2012" s="344"/>
      <c r="DF2012" s="344"/>
      <c r="DG2012" s="344"/>
      <c r="DH2012" s="344"/>
      <c r="DI2012" s="344"/>
      <c r="DJ2012" s="344"/>
      <c r="DK2012" s="344"/>
      <c r="DL2012" s="344"/>
      <c r="DM2012" s="344"/>
      <c r="DN2012" s="344"/>
      <c r="DO2012" s="344"/>
      <c r="DP2012" s="344"/>
      <c r="DQ2012" s="344"/>
      <c r="DR2012" s="344"/>
      <c r="DS2012" s="344"/>
      <c r="DT2012" s="344"/>
      <c r="DU2012" s="344"/>
      <c r="DV2012" s="344"/>
      <c r="DW2012" s="344"/>
      <c r="DX2012" s="344"/>
      <c r="DY2012" s="344"/>
      <c r="DZ2012" s="344"/>
      <c r="EA2012" s="344"/>
      <c r="EB2012" s="344"/>
      <c r="EC2012" s="344"/>
      <c r="ED2012" s="344"/>
      <c r="EE2012" s="344"/>
      <c r="EF2012" s="344"/>
      <c r="EG2012" s="344"/>
      <c r="EH2012" s="344"/>
      <c r="EI2012" s="344"/>
      <c r="EJ2012" s="344"/>
      <c r="EK2012" s="344"/>
      <c r="EL2012" s="344"/>
      <c r="EM2012" s="344"/>
      <c r="EN2012" s="344"/>
      <c r="EO2012" s="344"/>
      <c r="EP2012" s="344"/>
      <c r="EQ2012" s="344"/>
      <c r="ER2012" s="344"/>
      <c r="ES2012" s="344"/>
      <c r="ET2012" s="344"/>
      <c r="EU2012" s="344"/>
      <c r="EV2012" s="344"/>
      <c r="EW2012" s="344"/>
      <c r="EX2012" s="344"/>
      <c r="EY2012" s="344"/>
      <c r="EZ2012" s="344"/>
      <c r="FA2012" s="344"/>
      <c r="FB2012" s="344"/>
      <c r="FC2012" s="344"/>
      <c r="FD2012" s="344"/>
      <c r="FE2012" s="344"/>
      <c r="FF2012" s="344"/>
      <c r="FG2012" s="344"/>
      <c r="FH2012" s="344"/>
      <c r="FI2012" s="344"/>
      <c r="FJ2012" s="344"/>
      <c r="FK2012" s="344"/>
      <c r="FL2012" s="344"/>
      <c r="FM2012" s="344"/>
      <c r="FN2012" s="344"/>
      <c r="FO2012" s="344"/>
      <c r="FP2012" s="344"/>
      <c r="FQ2012" s="344"/>
      <c r="FR2012" s="344"/>
      <c r="FS2012" s="344"/>
      <c r="FT2012" s="344"/>
      <c r="FU2012" s="344"/>
      <c r="FV2012" s="344"/>
      <c r="FW2012" s="344"/>
      <c r="FX2012" s="344"/>
      <c r="FY2012" s="344"/>
      <c r="FZ2012" s="344"/>
      <c r="GA2012" s="344"/>
      <c r="GB2012" s="344"/>
      <c r="GC2012" s="344"/>
      <c r="GD2012" s="344"/>
      <c r="GE2012" s="344"/>
      <c r="GF2012" s="344"/>
      <c r="GG2012" s="344"/>
      <c r="GH2012" s="344"/>
      <c r="GI2012" s="344"/>
      <c r="GJ2012" s="344"/>
      <c r="GK2012" s="344"/>
      <c r="GL2012" s="344"/>
      <c r="GM2012" s="344"/>
      <c r="GN2012" s="344"/>
      <c r="HF2012" s="34">
        <v>6000</v>
      </c>
      <c r="IG2012" s="34">
        <v>6000</v>
      </c>
      <c r="IO2012" s="34">
        <v>6000</v>
      </c>
    </row>
    <row r="2013" spans="1:249" s="34" customFormat="1" ht="21.75" customHeight="1">
      <c r="A2013" s="102" t="s">
        <v>479</v>
      </c>
      <c r="B2013" s="102" t="s">
        <v>496</v>
      </c>
      <c r="C2013" s="102" t="s">
        <v>497</v>
      </c>
      <c r="D2013" s="81" t="s">
        <v>482</v>
      </c>
      <c r="E2013" s="109"/>
      <c r="F2013" s="109"/>
      <c r="G2013" s="81" t="s">
        <v>560</v>
      </c>
      <c r="H2013" s="344">
        <v>9000</v>
      </c>
      <c r="I2013" s="166">
        <f t="shared" ref="I2013:I2019" si="190">SUM(O2013:IQ2013)</f>
        <v>9000</v>
      </c>
      <c r="J2013" s="109"/>
      <c r="K2013" s="344"/>
      <c r="L2013" s="792">
        <v>45309</v>
      </c>
      <c r="M2013" s="109"/>
      <c r="N2013" s="109" t="s">
        <v>45</v>
      </c>
      <c r="O2013" s="344"/>
      <c r="P2013" s="344"/>
      <c r="Q2013" s="344"/>
      <c r="R2013" s="344"/>
      <c r="S2013" s="344"/>
      <c r="T2013" s="344"/>
      <c r="U2013" s="344"/>
      <c r="V2013" s="344"/>
      <c r="W2013" s="344"/>
      <c r="X2013" s="344"/>
      <c r="Y2013" s="344"/>
      <c r="Z2013" s="344"/>
      <c r="AA2013" s="344"/>
      <c r="AB2013" s="344"/>
      <c r="AC2013" s="344"/>
      <c r="AD2013" s="344"/>
      <c r="AE2013" s="344"/>
      <c r="AF2013" s="344"/>
      <c r="AG2013" s="344"/>
      <c r="AH2013" s="344"/>
      <c r="AI2013" s="344"/>
      <c r="AJ2013" s="344"/>
      <c r="AK2013" s="344"/>
      <c r="AL2013" s="344"/>
      <c r="AM2013" s="344"/>
      <c r="AN2013" s="344"/>
      <c r="AO2013" s="344"/>
      <c r="AP2013" s="344"/>
      <c r="AQ2013" s="344"/>
      <c r="AR2013" s="344"/>
      <c r="AS2013" s="344"/>
      <c r="AT2013" s="344"/>
      <c r="AU2013" s="344"/>
      <c r="AV2013" s="344"/>
      <c r="AW2013" s="344"/>
      <c r="AX2013" s="344"/>
      <c r="AY2013" s="344"/>
      <c r="AZ2013" s="344"/>
      <c r="BA2013" s="344"/>
      <c r="BB2013" s="344"/>
      <c r="BC2013" s="344"/>
      <c r="BD2013" s="344"/>
      <c r="BE2013" s="344"/>
      <c r="BF2013" s="344"/>
      <c r="BG2013" s="344"/>
      <c r="BH2013" s="344"/>
      <c r="BI2013" s="344"/>
      <c r="BJ2013" s="344"/>
      <c r="BK2013" s="344"/>
      <c r="BL2013" s="344"/>
      <c r="BM2013" s="344"/>
      <c r="BN2013" s="344"/>
      <c r="BO2013" s="344"/>
      <c r="BP2013" s="344"/>
      <c r="BQ2013" s="344"/>
      <c r="BR2013" s="344"/>
      <c r="BS2013" s="344"/>
      <c r="BT2013" s="344"/>
      <c r="BU2013" s="344"/>
      <c r="BV2013" s="344"/>
      <c r="BW2013" s="344"/>
      <c r="BX2013" s="344"/>
      <c r="BY2013" s="344"/>
      <c r="BZ2013" s="344"/>
      <c r="CA2013" s="344"/>
      <c r="CB2013" s="344"/>
      <c r="CC2013" s="344"/>
      <c r="CD2013" s="344"/>
      <c r="CE2013" s="344"/>
      <c r="CF2013" s="344"/>
      <c r="CG2013" s="344"/>
      <c r="CH2013" s="344"/>
      <c r="CI2013" s="344"/>
      <c r="CJ2013" s="344"/>
      <c r="CK2013" s="344"/>
      <c r="CL2013" s="344"/>
      <c r="CM2013" s="344"/>
      <c r="CN2013" s="344"/>
      <c r="CO2013" s="344"/>
      <c r="CP2013" s="344"/>
      <c r="CQ2013" s="344"/>
      <c r="CR2013" s="344"/>
      <c r="CS2013" s="344"/>
      <c r="CT2013" s="344"/>
      <c r="CU2013" s="344"/>
      <c r="CV2013" s="344"/>
      <c r="CW2013" s="344"/>
      <c r="CX2013" s="344"/>
      <c r="CY2013" s="344"/>
      <c r="CZ2013" s="344"/>
      <c r="DA2013" s="344"/>
      <c r="DB2013" s="344"/>
      <c r="DC2013" s="344"/>
      <c r="DD2013" s="344"/>
      <c r="DE2013" s="344"/>
      <c r="DF2013" s="344"/>
      <c r="DG2013" s="344"/>
      <c r="DH2013" s="344"/>
      <c r="DI2013" s="344"/>
      <c r="DJ2013" s="344"/>
      <c r="DK2013" s="344"/>
      <c r="DL2013" s="344"/>
      <c r="DM2013" s="344"/>
      <c r="DN2013" s="344"/>
      <c r="DO2013" s="344"/>
      <c r="DP2013" s="344"/>
      <c r="DQ2013" s="344"/>
      <c r="DR2013" s="344"/>
      <c r="DS2013" s="344"/>
      <c r="DT2013" s="344"/>
      <c r="DU2013" s="344"/>
      <c r="DV2013" s="344"/>
      <c r="DW2013" s="344"/>
      <c r="DX2013" s="344"/>
      <c r="DY2013" s="344"/>
      <c r="DZ2013" s="344"/>
      <c r="EA2013" s="344"/>
      <c r="EB2013" s="344"/>
      <c r="EC2013" s="344"/>
      <c r="ED2013" s="344"/>
      <c r="EE2013" s="344"/>
      <c r="EF2013" s="344"/>
      <c r="EG2013" s="344"/>
      <c r="EH2013" s="344"/>
      <c r="EI2013" s="344"/>
      <c r="EJ2013" s="344"/>
      <c r="EK2013" s="344"/>
      <c r="EL2013" s="344"/>
      <c r="EM2013" s="344"/>
      <c r="EN2013" s="344"/>
      <c r="EO2013" s="344"/>
      <c r="EP2013" s="344"/>
      <c r="EQ2013" s="344"/>
      <c r="ER2013" s="344"/>
      <c r="ES2013" s="344"/>
      <c r="ET2013" s="344"/>
      <c r="EU2013" s="344"/>
      <c r="EV2013" s="344"/>
      <c r="EW2013" s="344"/>
      <c r="EX2013" s="344"/>
      <c r="EY2013" s="344"/>
      <c r="EZ2013" s="344"/>
      <c r="FA2013" s="344"/>
      <c r="FB2013" s="344"/>
      <c r="FC2013" s="344"/>
      <c r="FD2013" s="344"/>
      <c r="FE2013" s="344"/>
      <c r="FF2013" s="344"/>
      <c r="FG2013" s="344"/>
      <c r="FH2013" s="344"/>
      <c r="FI2013" s="344"/>
      <c r="FJ2013" s="344"/>
      <c r="FK2013" s="344"/>
      <c r="FL2013" s="344"/>
      <c r="FM2013" s="344"/>
      <c r="FN2013" s="344"/>
      <c r="FO2013" s="344"/>
      <c r="FP2013" s="344"/>
      <c r="FQ2013" s="344"/>
      <c r="FR2013" s="344"/>
      <c r="FS2013" s="344"/>
      <c r="FT2013" s="344"/>
      <c r="FU2013" s="344"/>
      <c r="FV2013" s="344"/>
      <c r="FW2013" s="344"/>
      <c r="FX2013" s="344"/>
      <c r="FY2013" s="344"/>
      <c r="FZ2013" s="344"/>
      <c r="GA2013" s="344"/>
      <c r="GB2013" s="344"/>
      <c r="GC2013" s="344"/>
      <c r="GD2013" s="344"/>
      <c r="GE2013" s="344"/>
      <c r="GF2013" s="344"/>
      <c r="GG2013" s="344"/>
      <c r="GH2013" s="344"/>
      <c r="GI2013" s="344"/>
      <c r="GJ2013" s="344"/>
      <c r="GK2013" s="344"/>
      <c r="GL2013" s="344"/>
      <c r="GM2013" s="344"/>
      <c r="GN2013" s="344"/>
      <c r="HF2013" s="34">
        <v>3000</v>
      </c>
      <c r="IG2013" s="34">
        <v>3000</v>
      </c>
      <c r="IO2013" s="34">
        <v>3000</v>
      </c>
    </row>
    <row r="2014" spans="1:249" s="34" customFormat="1" ht="21.75" customHeight="1">
      <c r="A2014" s="102" t="s">
        <v>479</v>
      </c>
      <c r="B2014" s="102" t="s">
        <v>534</v>
      </c>
      <c r="C2014" s="102" t="s">
        <v>542</v>
      </c>
      <c r="D2014" s="81" t="s">
        <v>482</v>
      </c>
      <c r="E2014" s="109"/>
      <c r="F2014" s="109"/>
      <c r="G2014" s="81" t="s">
        <v>560</v>
      </c>
      <c r="H2014" s="344">
        <v>9000</v>
      </c>
      <c r="I2014" s="166">
        <f t="shared" si="190"/>
        <v>9000</v>
      </c>
      <c r="J2014" s="109"/>
      <c r="K2014" s="344"/>
      <c r="L2014" s="792">
        <v>45309</v>
      </c>
      <c r="M2014" s="109"/>
      <c r="N2014" s="109" t="s">
        <v>45</v>
      </c>
      <c r="O2014" s="344"/>
      <c r="P2014" s="344"/>
      <c r="Q2014" s="344"/>
      <c r="R2014" s="344"/>
      <c r="S2014" s="344"/>
      <c r="T2014" s="344"/>
      <c r="U2014" s="344"/>
      <c r="V2014" s="344"/>
      <c r="W2014" s="344"/>
      <c r="X2014" s="344"/>
      <c r="Y2014" s="344"/>
      <c r="Z2014" s="344"/>
      <c r="AA2014" s="344"/>
      <c r="AB2014" s="344"/>
      <c r="AC2014" s="344"/>
      <c r="AD2014" s="344"/>
      <c r="AE2014" s="344"/>
      <c r="AF2014" s="344"/>
      <c r="AG2014" s="344"/>
      <c r="AH2014" s="344"/>
      <c r="AI2014" s="344"/>
      <c r="AJ2014" s="344"/>
      <c r="AK2014" s="344"/>
      <c r="AL2014" s="344"/>
      <c r="AM2014" s="344"/>
      <c r="AN2014" s="344"/>
      <c r="AO2014" s="344"/>
      <c r="AP2014" s="344"/>
      <c r="AQ2014" s="344"/>
      <c r="AR2014" s="344"/>
      <c r="AS2014" s="344"/>
      <c r="AT2014" s="344"/>
      <c r="AU2014" s="344"/>
      <c r="AV2014" s="344"/>
      <c r="AW2014" s="344"/>
      <c r="AX2014" s="344"/>
      <c r="AY2014" s="344"/>
      <c r="AZ2014" s="344"/>
      <c r="BA2014" s="344"/>
      <c r="BB2014" s="344"/>
      <c r="BC2014" s="344"/>
      <c r="BD2014" s="344"/>
      <c r="BE2014" s="344"/>
      <c r="BF2014" s="344"/>
      <c r="BG2014" s="344"/>
      <c r="BH2014" s="344"/>
      <c r="BI2014" s="344"/>
      <c r="BJ2014" s="344"/>
      <c r="BK2014" s="344"/>
      <c r="BL2014" s="344"/>
      <c r="BM2014" s="344"/>
      <c r="BN2014" s="344"/>
      <c r="BO2014" s="344"/>
      <c r="BP2014" s="344"/>
      <c r="BQ2014" s="344"/>
      <c r="BR2014" s="344"/>
      <c r="BS2014" s="344"/>
      <c r="BT2014" s="344"/>
      <c r="BU2014" s="344"/>
      <c r="BV2014" s="344"/>
      <c r="BW2014" s="344"/>
      <c r="BX2014" s="344"/>
      <c r="BY2014" s="344"/>
      <c r="BZ2014" s="344"/>
      <c r="CA2014" s="344"/>
      <c r="CB2014" s="344"/>
      <c r="CC2014" s="344"/>
      <c r="CD2014" s="344"/>
      <c r="CE2014" s="344"/>
      <c r="CF2014" s="344"/>
      <c r="CG2014" s="344"/>
      <c r="CH2014" s="344"/>
      <c r="CI2014" s="344"/>
      <c r="CJ2014" s="344"/>
      <c r="CK2014" s="344"/>
      <c r="CL2014" s="344"/>
      <c r="CM2014" s="344"/>
      <c r="CN2014" s="344"/>
      <c r="CO2014" s="344"/>
      <c r="CP2014" s="344"/>
      <c r="CQ2014" s="344"/>
      <c r="CR2014" s="344"/>
      <c r="CS2014" s="344"/>
      <c r="CT2014" s="344"/>
      <c r="CU2014" s="344"/>
      <c r="CV2014" s="344"/>
      <c r="CW2014" s="344"/>
      <c r="CX2014" s="344"/>
      <c r="CY2014" s="344"/>
      <c r="CZ2014" s="344"/>
      <c r="DA2014" s="344"/>
      <c r="DB2014" s="344"/>
      <c r="DC2014" s="344"/>
      <c r="DD2014" s="344"/>
      <c r="DE2014" s="344"/>
      <c r="DF2014" s="344"/>
      <c r="DG2014" s="344"/>
      <c r="DH2014" s="344"/>
      <c r="DI2014" s="344"/>
      <c r="DJ2014" s="344"/>
      <c r="DK2014" s="344"/>
      <c r="DL2014" s="344"/>
      <c r="DM2014" s="344"/>
      <c r="DN2014" s="344"/>
      <c r="DO2014" s="344"/>
      <c r="DP2014" s="344"/>
      <c r="DQ2014" s="344"/>
      <c r="DR2014" s="344"/>
      <c r="DS2014" s="344"/>
      <c r="DT2014" s="344"/>
      <c r="DU2014" s="344"/>
      <c r="DV2014" s="344"/>
      <c r="DW2014" s="344"/>
      <c r="DX2014" s="344"/>
      <c r="DY2014" s="344"/>
      <c r="DZ2014" s="344"/>
      <c r="EA2014" s="344"/>
      <c r="EB2014" s="344"/>
      <c r="EC2014" s="344"/>
      <c r="ED2014" s="344"/>
      <c r="EE2014" s="344"/>
      <c r="EF2014" s="344"/>
      <c r="EG2014" s="344"/>
      <c r="EH2014" s="344"/>
      <c r="EI2014" s="344"/>
      <c r="EJ2014" s="344"/>
      <c r="EK2014" s="344"/>
      <c r="EL2014" s="344"/>
      <c r="EM2014" s="344"/>
      <c r="EN2014" s="344"/>
      <c r="EO2014" s="344"/>
      <c r="EP2014" s="344"/>
      <c r="EQ2014" s="344"/>
      <c r="ER2014" s="344"/>
      <c r="ES2014" s="344"/>
      <c r="ET2014" s="344"/>
      <c r="EU2014" s="344"/>
      <c r="EV2014" s="344"/>
      <c r="EW2014" s="344"/>
      <c r="EX2014" s="344"/>
      <c r="EY2014" s="344"/>
      <c r="EZ2014" s="344"/>
      <c r="FA2014" s="344"/>
      <c r="FB2014" s="344"/>
      <c r="FC2014" s="344"/>
      <c r="FD2014" s="344"/>
      <c r="FE2014" s="344"/>
      <c r="FF2014" s="344"/>
      <c r="FG2014" s="344"/>
      <c r="FH2014" s="344"/>
      <c r="FI2014" s="344"/>
      <c r="FJ2014" s="344"/>
      <c r="FK2014" s="344"/>
      <c r="FL2014" s="344"/>
      <c r="FM2014" s="344"/>
      <c r="FN2014" s="344"/>
      <c r="FO2014" s="344"/>
      <c r="FP2014" s="344"/>
      <c r="FQ2014" s="344"/>
      <c r="FR2014" s="344"/>
      <c r="FS2014" s="344"/>
      <c r="FT2014" s="344"/>
      <c r="FU2014" s="344"/>
      <c r="FV2014" s="344"/>
      <c r="FW2014" s="344"/>
      <c r="FX2014" s="344"/>
      <c r="FY2014" s="344"/>
      <c r="FZ2014" s="344"/>
      <c r="GA2014" s="344"/>
      <c r="GB2014" s="344"/>
      <c r="GC2014" s="344"/>
      <c r="GD2014" s="344"/>
      <c r="GE2014" s="344"/>
      <c r="GF2014" s="344"/>
      <c r="GG2014" s="344"/>
      <c r="GH2014" s="344"/>
      <c r="GI2014" s="344"/>
      <c r="GJ2014" s="344"/>
      <c r="GK2014" s="344"/>
      <c r="GL2014" s="344"/>
      <c r="GM2014" s="344"/>
      <c r="GN2014" s="344"/>
      <c r="HF2014" s="34">
        <v>3000</v>
      </c>
      <c r="IG2014" s="34">
        <v>3000</v>
      </c>
      <c r="IO2014" s="34">
        <v>3000</v>
      </c>
    </row>
    <row r="2015" spans="1:249" s="34" customFormat="1" ht="21.75" customHeight="1">
      <c r="A2015" s="102" t="s">
        <v>479</v>
      </c>
      <c r="B2015" s="102" t="s">
        <v>535</v>
      </c>
      <c r="C2015" s="102" t="s">
        <v>550</v>
      </c>
      <c r="D2015" s="81" t="s">
        <v>482</v>
      </c>
      <c r="E2015" s="109"/>
      <c r="F2015" s="109"/>
      <c r="G2015" s="81" t="s">
        <v>560</v>
      </c>
      <c r="H2015" s="344">
        <v>9000</v>
      </c>
      <c r="I2015" s="166">
        <f t="shared" si="190"/>
        <v>9000</v>
      </c>
      <c r="J2015" s="109"/>
      <c r="K2015" s="344"/>
      <c r="L2015" s="792">
        <v>45309</v>
      </c>
      <c r="M2015" s="109"/>
      <c r="N2015" s="109" t="s">
        <v>45</v>
      </c>
      <c r="O2015" s="344"/>
      <c r="P2015" s="344"/>
      <c r="Q2015" s="344"/>
      <c r="R2015" s="344"/>
      <c r="S2015" s="344"/>
      <c r="T2015" s="344"/>
      <c r="U2015" s="344"/>
      <c r="V2015" s="344"/>
      <c r="W2015" s="344"/>
      <c r="X2015" s="344"/>
      <c r="Y2015" s="344"/>
      <c r="Z2015" s="344"/>
      <c r="AA2015" s="344"/>
      <c r="AB2015" s="344"/>
      <c r="AC2015" s="344"/>
      <c r="AD2015" s="344"/>
      <c r="AE2015" s="344"/>
      <c r="AF2015" s="344"/>
      <c r="AG2015" s="344"/>
      <c r="AH2015" s="344"/>
      <c r="AI2015" s="344"/>
      <c r="AJ2015" s="344"/>
      <c r="AK2015" s="344"/>
      <c r="AL2015" s="344"/>
      <c r="AM2015" s="344"/>
      <c r="AN2015" s="344"/>
      <c r="AO2015" s="344"/>
      <c r="AP2015" s="344"/>
      <c r="AQ2015" s="344"/>
      <c r="AR2015" s="344"/>
      <c r="AS2015" s="344"/>
      <c r="AT2015" s="344"/>
      <c r="AU2015" s="344"/>
      <c r="AV2015" s="344"/>
      <c r="AW2015" s="344"/>
      <c r="AX2015" s="344"/>
      <c r="AY2015" s="344"/>
      <c r="AZ2015" s="344"/>
      <c r="BA2015" s="344"/>
      <c r="BB2015" s="344"/>
      <c r="BC2015" s="344"/>
      <c r="BD2015" s="344"/>
      <c r="BE2015" s="344"/>
      <c r="BF2015" s="344"/>
      <c r="BG2015" s="344"/>
      <c r="BH2015" s="344"/>
      <c r="BI2015" s="344"/>
      <c r="BJ2015" s="344"/>
      <c r="BK2015" s="344"/>
      <c r="BL2015" s="344"/>
      <c r="BM2015" s="344"/>
      <c r="BN2015" s="344"/>
      <c r="BO2015" s="344"/>
      <c r="BP2015" s="344"/>
      <c r="BQ2015" s="344"/>
      <c r="BR2015" s="344"/>
      <c r="BS2015" s="344"/>
      <c r="BT2015" s="344"/>
      <c r="BU2015" s="344"/>
      <c r="BV2015" s="344"/>
      <c r="BW2015" s="344"/>
      <c r="BX2015" s="344"/>
      <c r="BY2015" s="344"/>
      <c r="BZ2015" s="344"/>
      <c r="CA2015" s="344"/>
      <c r="CB2015" s="344"/>
      <c r="CC2015" s="344"/>
      <c r="CD2015" s="344"/>
      <c r="CE2015" s="344"/>
      <c r="CF2015" s="344"/>
      <c r="CG2015" s="344"/>
      <c r="CH2015" s="344"/>
      <c r="CI2015" s="344"/>
      <c r="CJ2015" s="344"/>
      <c r="CK2015" s="344"/>
      <c r="CL2015" s="344"/>
      <c r="CM2015" s="344"/>
      <c r="CN2015" s="344"/>
      <c r="CO2015" s="344"/>
      <c r="CP2015" s="344"/>
      <c r="CQ2015" s="344"/>
      <c r="CR2015" s="344"/>
      <c r="CS2015" s="344"/>
      <c r="CT2015" s="344"/>
      <c r="CU2015" s="344"/>
      <c r="CV2015" s="344"/>
      <c r="CW2015" s="344"/>
      <c r="CX2015" s="344"/>
      <c r="CY2015" s="344"/>
      <c r="CZ2015" s="344"/>
      <c r="DA2015" s="344"/>
      <c r="DB2015" s="344"/>
      <c r="DC2015" s="344"/>
      <c r="DD2015" s="344"/>
      <c r="DE2015" s="344"/>
      <c r="DF2015" s="344"/>
      <c r="DG2015" s="344"/>
      <c r="DH2015" s="344"/>
      <c r="DI2015" s="344"/>
      <c r="DJ2015" s="344"/>
      <c r="DK2015" s="344"/>
      <c r="DL2015" s="344"/>
      <c r="DM2015" s="344"/>
      <c r="DN2015" s="344"/>
      <c r="DO2015" s="344"/>
      <c r="DP2015" s="344"/>
      <c r="DQ2015" s="344"/>
      <c r="DR2015" s="344"/>
      <c r="DS2015" s="344"/>
      <c r="DT2015" s="344"/>
      <c r="DU2015" s="344"/>
      <c r="DV2015" s="344"/>
      <c r="DW2015" s="344"/>
      <c r="DX2015" s="344"/>
      <c r="DY2015" s="344"/>
      <c r="DZ2015" s="344"/>
      <c r="EA2015" s="344"/>
      <c r="EB2015" s="344"/>
      <c r="EC2015" s="344"/>
      <c r="ED2015" s="344"/>
      <c r="EE2015" s="344"/>
      <c r="EF2015" s="344"/>
      <c r="EG2015" s="344"/>
      <c r="EH2015" s="344"/>
      <c r="EI2015" s="344"/>
      <c r="EJ2015" s="344"/>
      <c r="EK2015" s="344"/>
      <c r="EL2015" s="344"/>
      <c r="EM2015" s="344"/>
      <c r="EN2015" s="344"/>
      <c r="EO2015" s="344"/>
      <c r="EP2015" s="344"/>
      <c r="EQ2015" s="344"/>
      <c r="ER2015" s="344"/>
      <c r="ES2015" s="344"/>
      <c r="ET2015" s="344"/>
      <c r="EU2015" s="344"/>
      <c r="EV2015" s="344"/>
      <c r="EW2015" s="344"/>
      <c r="EX2015" s="344"/>
      <c r="EY2015" s="344"/>
      <c r="EZ2015" s="344"/>
      <c r="FA2015" s="344"/>
      <c r="FB2015" s="344"/>
      <c r="FC2015" s="344"/>
      <c r="FD2015" s="344"/>
      <c r="FE2015" s="344"/>
      <c r="FF2015" s="344"/>
      <c r="FG2015" s="344"/>
      <c r="FH2015" s="344"/>
      <c r="FI2015" s="344"/>
      <c r="FJ2015" s="344"/>
      <c r="FK2015" s="344"/>
      <c r="FL2015" s="344"/>
      <c r="FM2015" s="344"/>
      <c r="FN2015" s="344"/>
      <c r="FO2015" s="344"/>
      <c r="FP2015" s="344"/>
      <c r="FQ2015" s="344"/>
      <c r="FR2015" s="344"/>
      <c r="FS2015" s="344"/>
      <c r="FT2015" s="344"/>
      <c r="FU2015" s="344"/>
      <c r="FV2015" s="344"/>
      <c r="FW2015" s="344"/>
      <c r="FX2015" s="344"/>
      <c r="FY2015" s="344"/>
      <c r="FZ2015" s="344"/>
      <c r="GA2015" s="344"/>
      <c r="GB2015" s="344"/>
      <c r="GC2015" s="344"/>
      <c r="GD2015" s="344"/>
      <c r="GE2015" s="344"/>
      <c r="GF2015" s="344"/>
      <c r="GG2015" s="344"/>
      <c r="GH2015" s="344"/>
      <c r="GI2015" s="344"/>
      <c r="GJ2015" s="344"/>
      <c r="GK2015" s="344"/>
      <c r="GL2015" s="344"/>
      <c r="GM2015" s="344"/>
      <c r="GN2015" s="344"/>
      <c r="HF2015" s="34">
        <v>3000</v>
      </c>
      <c r="IG2015" s="34">
        <v>3000</v>
      </c>
      <c r="IO2015" s="34">
        <v>3000</v>
      </c>
    </row>
    <row r="2016" spans="1:249" s="34" customFormat="1" ht="21.75" customHeight="1">
      <c r="A2016" s="102" t="s">
        <v>479</v>
      </c>
      <c r="B2016" s="102" t="s">
        <v>536</v>
      </c>
      <c r="C2016" s="102" t="s">
        <v>551</v>
      </c>
      <c r="D2016" s="81" t="s">
        <v>482</v>
      </c>
      <c r="E2016" s="109"/>
      <c r="F2016" s="109"/>
      <c r="G2016" s="81" t="s">
        <v>560</v>
      </c>
      <c r="H2016" s="344">
        <v>4500</v>
      </c>
      <c r="I2016" s="166">
        <f>SUM(O2016:IQ2016)</f>
        <v>4500</v>
      </c>
      <c r="J2016" s="109"/>
      <c r="K2016" s="344"/>
      <c r="L2016" s="792">
        <v>45309</v>
      </c>
      <c r="M2016" s="109"/>
      <c r="N2016" s="109" t="s">
        <v>45</v>
      </c>
      <c r="O2016" s="344"/>
      <c r="P2016" s="344"/>
      <c r="Q2016" s="344"/>
      <c r="R2016" s="344"/>
      <c r="S2016" s="344"/>
      <c r="T2016" s="344"/>
      <c r="U2016" s="344"/>
      <c r="V2016" s="344"/>
      <c r="W2016" s="344"/>
      <c r="X2016" s="344"/>
      <c r="Y2016" s="344"/>
      <c r="Z2016" s="344"/>
      <c r="AA2016" s="344"/>
      <c r="AB2016" s="344"/>
      <c r="AC2016" s="344"/>
      <c r="AD2016" s="344"/>
      <c r="AE2016" s="344"/>
      <c r="AF2016" s="344"/>
      <c r="AG2016" s="344"/>
      <c r="AH2016" s="344"/>
      <c r="AI2016" s="344"/>
      <c r="AJ2016" s="344"/>
      <c r="AK2016" s="344"/>
      <c r="AL2016" s="344"/>
      <c r="AM2016" s="344"/>
      <c r="AN2016" s="344"/>
      <c r="AO2016" s="344"/>
      <c r="AP2016" s="344"/>
      <c r="AQ2016" s="344"/>
      <c r="AR2016" s="344"/>
      <c r="AS2016" s="344"/>
      <c r="AT2016" s="344"/>
      <c r="AU2016" s="344"/>
      <c r="AV2016" s="344"/>
      <c r="AW2016" s="344"/>
      <c r="AX2016" s="344"/>
      <c r="AY2016" s="344"/>
      <c r="AZ2016" s="344"/>
      <c r="BA2016" s="344"/>
      <c r="BB2016" s="344"/>
      <c r="BC2016" s="344"/>
      <c r="BD2016" s="344"/>
      <c r="BE2016" s="344"/>
      <c r="BF2016" s="344"/>
      <c r="BG2016" s="344"/>
      <c r="BH2016" s="344"/>
      <c r="BI2016" s="344"/>
      <c r="BJ2016" s="344"/>
      <c r="BK2016" s="344"/>
      <c r="BL2016" s="344"/>
      <c r="BM2016" s="344"/>
      <c r="BN2016" s="344"/>
      <c r="BO2016" s="344"/>
      <c r="BP2016" s="344"/>
      <c r="BQ2016" s="344"/>
      <c r="BR2016" s="344"/>
      <c r="BS2016" s="344"/>
      <c r="BT2016" s="344"/>
      <c r="BU2016" s="344"/>
      <c r="BV2016" s="344"/>
      <c r="BW2016" s="344"/>
      <c r="BX2016" s="344"/>
      <c r="BY2016" s="344"/>
      <c r="BZ2016" s="344"/>
      <c r="CA2016" s="344"/>
      <c r="CB2016" s="344"/>
      <c r="CC2016" s="344"/>
      <c r="CD2016" s="344"/>
      <c r="CE2016" s="344"/>
      <c r="CF2016" s="344"/>
      <c r="CG2016" s="344"/>
      <c r="CH2016" s="344"/>
      <c r="CI2016" s="344"/>
      <c r="CJ2016" s="344"/>
      <c r="CK2016" s="344"/>
      <c r="CL2016" s="344"/>
      <c r="CM2016" s="344"/>
      <c r="CN2016" s="344"/>
      <c r="CO2016" s="344"/>
      <c r="CP2016" s="344"/>
      <c r="CQ2016" s="344"/>
      <c r="CR2016" s="344"/>
      <c r="CS2016" s="344"/>
      <c r="CT2016" s="344"/>
      <c r="CU2016" s="344"/>
      <c r="CV2016" s="344"/>
      <c r="CW2016" s="344"/>
      <c r="CX2016" s="344"/>
      <c r="CY2016" s="344"/>
      <c r="CZ2016" s="344"/>
      <c r="DA2016" s="344"/>
      <c r="DB2016" s="344"/>
      <c r="DC2016" s="344"/>
      <c r="DD2016" s="344"/>
      <c r="DE2016" s="344"/>
      <c r="DF2016" s="344"/>
      <c r="DG2016" s="344"/>
      <c r="DH2016" s="344"/>
      <c r="DI2016" s="344"/>
      <c r="DJ2016" s="344"/>
      <c r="DK2016" s="344"/>
      <c r="DL2016" s="344"/>
      <c r="DM2016" s="344"/>
      <c r="DN2016" s="344"/>
      <c r="DO2016" s="344"/>
      <c r="DP2016" s="344"/>
      <c r="DQ2016" s="344"/>
      <c r="DR2016" s="344"/>
      <c r="DS2016" s="344"/>
      <c r="DT2016" s="344"/>
      <c r="DU2016" s="344"/>
      <c r="DV2016" s="344"/>
      <c r="DW2016" s="344"/>
      <c r="DX2016" s="344"/>
      <c r="DY2016" s="344"/>
      <c r="DZ2016" s="344"/>
      <c r="EA2016" s="344"/>
      <c r="EB2016" s="344"/>
      <c r="EC2016" s="344"/>
      <c r="ED2016" s="344"/>
      <c r="EE2016" s="344"/>
      <c r="EF2016" s="344"/>
      <c r="EG2016" s="344"/>
      <c r="EH2016" s="344"/>
      <c r="EI2016" s="344"/>
      <c r="EJ2016" s="344"/>
      <c r="EK2016" s="344"/>
      <c r="EL2016" s="344"/>
      <c r="EM2016" s="344"/>
      <c r="EN2016" s="344"/>
      <c r="EO2016" s="344"/>
      <c r="EP2016" s="344"/>
      <c r="EQ2016" s="344"/>
      <c r="ER2016" s="344"/>
      <c r="ES2016" s="344"/>
      <c r="ET2016" s="344"/>
      <c r="EU2016" s="344"/>
      <c r="EV2016" s="344"/>
      <c r="EW2016" s="344"/>
      <c r="EX2016" s="344"/>
      <c r="EY2016" s="344"/>
      <c r="EZ2016" s="344"/>
      <c r="FA2016" s="344"/>
      <c r="FB2016" s="344"/>
      <c r="FC2016" s="344"/>
      <c r="FD2016" s="344"/>
      <c r="FE2016" s="344"/>
      <c r="FF2016" s="344"/>
      <c r="FG2016" s="344"/>
      <c r="FH2016" s="344"/>
      <c r="FI2016" s="344"/>
      <c r="FJ2016" s="344"/>
      <c r="FK2016" s="344"/>
      <c r="FL2016" s="344"/>
      <c r="FM2016" s="344"/>
      <c r="FN2016" s="344"/>
      <c r="FO2016" s="344"/>
      <c r="FP2016" s="344"/>
      <c r="FQ2016" s="344"/>
      <c r="FR2016" s="344"/>
      <c r="FS2016" s="344"/>
      <c r="FT2016" s="344"/>
      <c r="FU2016" s="344"/>
      <c r="FV2016" s="344"/>
      <c r="FW2016" s="344"/>
      <c r="FX2016" s="344"/>
      <c r="FY2016" s="344"/>
      <c r="FZ2016" s="344"/>
      <c r="GA2016" s="344"/>
      <c r="GB2016" s="344"/>
      <c r="GC2016" s="344"/>
      <c r="GD2016" s="344"/>
      <c r="GE2016" s="344"/>
      <c r="GF2016" s="344"/>
      <c r="GG2016" s="344"/>
      <c r="GH2016" s="344"/>
      <c r="GI2016" s="344"/>
      <c r="GJ2016" s="344"/>
      <c r="GK2016" s="344"/>
      <c r="GL2016" s="344"/>
      <c r="GM2016" s="344"/>
      <c r="GN2016" s="344"/>
      <c r="HF2016" s="34">
        <v>1500</v>
      </c>
      <c r="IG2016" s="34">
        <v>1500</v>
      </c>
      <c r="IO2016" s="34">
        <v>1500</v>
      </c>
    </row>
    <row r="2017" spans="1:297" s="34" customFormat="1" ht="21.75" customHeight="1">
      <c r="A2017" s="102" t="s">
        <v>479</v>
      </c>
      <c r="B2017" s="102" t="s">
        <v>537</v>
      </c>
      <c r="C2017" s="102" t="s">
        <v>552</v>
      </c>
      <c r="D2017" s="81" t="s">
        <v>482</v>
      </c>
      <c r="E2017" s="109"/>
      <c r="F2017" s="109"/>
      <c r="G2017" s="81" t="s">
        <v>560</v>
      </c>
      <c r="H2017" s="344">
        <v>4500</v>
      </c>
      <c r="I2017" s="166">
        <f t="shared" si="190"/>
        <v>4500</v>
      </c>
      <c r="J2017" s="109"/>
      <c r="K2017" s="344"/>
      <c r="L2017" s="792">
        <v>45309</v>
      </c>
      <c r="M2017" s="109"/>
      <c r="N2017" s="109" t="s">
        <v>45</v>
      </c>
      <c r="O2017" s="344"/>
      <c r="P2017" s="344"/>
      <c r="Q2017" s="344"/>
      <c r="R2017" s="344"/>
      <c r="S2017" s="344"/>
      <c r="T2017" s="344"/>
      <c r="U2017" s="344"/>
      <c r="V2017" s="344"/>
      <c r="W2017" s="344"/>
      <c r="X2017" s="344"/>
      <c r="Y2017" s="344"/>
      <c r="Z2017" s="344"/>
      <c r="AA2017" s="344"/>
      <c r="AB2017" s="344"/>
      <c r="AC2017" s="344"/>
      <c r="AD2017" s="344"/>
      <c r="AE2017" s="344"/>
      <c r="AF2017" s="344"/>
      <c r="AG2017" s="344"/>
      <c r="AH2017" s="344"/>
      <c r="AI2017" s="344"/>
      <c r="AJ2017" s="344"/>
      <c r="AK2017" s="344"/>
      <c r="AL2017" s="344"/>
      <c r="AM2017" s="344"/>
      <c r="AN2017" s="344"/>
      <c r="AO2017" s="344"/>
      <c r="AP2017" s="344"/>
      <c r="AQ2017" s="344"/>
      <c r="AR2017" s="344"/>
      <c r="AS2017" s="344"/>
      <c r="AT2017" s="344"/>
      <c r="AU2017" s="344"/>
      <c r="AV2017" s="344"/>
      <c r="AW2017" s="344"/>
      <c r="AX2017" s="344"/>
      <c r="AY2017" s="344"/>
      <c r="AZ2017" s="344"/>
      <c r="BA2017" s="344"/>
      <c r="BB2017" s="344"/>
      <c r="BC2017" s="344"/>
      <c r="BD2017" s="344"/>
      <c r="BE2017" s="344"/>
      <c r="BF2017" s="344"/>
      <c r="BG2017" s="344"/>
      <c r="BH2017" s="344"/>
      <c r="BI2017" s="344"/>
      <c r="BJ2017" s="344"/>
      <c r="BK2017" s="344"/>
      <c r="BL2017" s="344"/>
      <c r="BM2017" s="344"/>
      <c r="BN2017" s="344"/>
      <c r="BO2017" s="344"/>
      <c r="BP2017" s="344"/>
      <c r="BQ2017" s="344"/>
      <c r="BR2017" s="344"/>
      <c r="BS2017" s="344"/>
      <c r="BT2017" s="344"/>
      <c r="BU2017" s="344"/>
      <c r="BV2017" s="344"/>
      <c r="BW2017" s="344"/>
      <c r="BX2017" s="344"/>
      <c r="BY2017" s="344"/>
      <c r="BZ2017" s="344"/>
      <c r="CA2017" s="344"/>
      <c r="CB2017" s="344"/>
      <c r="CC2017" s="344"/>
      <c r="CD2017" s="344"/>
      <c r="CE2017" s="344"/>
      <c r="CF2017" s="344"/>
      <c r="CG2017" s="344"/>
      <c r="CH2017" s="344"/>
      <c r="CI2017" s="344"/>
      <c r="CJ2017" s="344"/>
      <c r="CK2017" s="344"/>
      <c r="CL2017" s="344"/>
      <c r="CM2017" s="344"/>
      <c r="CN2017" s="344"/>
      <c r="CO2017" s="344"/>
      <c r="CP2017" s="344"/>
      <c r="CQ2017" s="344"/>
      <c r="CR2017" s="344"/>
      <c r="CS2017" s="344"/>
      <c r="CT2017" s="344"/>
      <c r="CU2017" s="344"/>
      <c r="CV2017" s="344"/>
      <c r="CW2017" s="344"/>
      <c r="CX2017" s="344"/>
      <c r="CY2017" s="344"/>
      <c r="CZ2017" s="344"/>
      <c r="DA2017" s="344"/>
      <c r="DB2017" s="344"/>
      <c r="DC2017" s="344"/>
      <c r="DD2017" s="344"/>
      <c r="DE2017" s="344"/>
      <c r="DF2017" s="344"/>
      <c r="DG2017" s="344"/>
      <c r="DH2017" s="344"/>
      <c r="DI2017" s="344"/>
      <c r="DJ2017" s="344"/>
      <c r="DK2017" s="344"/>
      <c r="DL2017" s="344"/>
      <c r="DM2017" s="344"/>
      <c r="DN2017" s="344"/>
      <c r="DO2017" s="344"/>
      <c r="DP2017" s="344"/>
      <c r="DQ2017" s="344"/>
      <c r="DR2017" s="344"/>
      <c r="DS2017" s="344"/>
      <c r="DT2017" s="344"/>
      <c r="DU2017" s="344"/>
      <c r="DV2017" s="344"/>
      <c r="DW2017" s="344"/>
      <c r="DX2017" s="344"/>
      <c r="DY2017" s="344"/>
      <c r="DZ2017" s="344"/>
      <c r="EA2017" s="344"/>
      <c r="EB2017" s="344"/>
      <c r="EC2017" s="344"/>
      <c r="ED2017" s="344"/>
      <c r="EE2017" s="344"/>
      <c r="EF2017" s="344"/>
      <c r="EG2017" s="344"/>
      <c r="EH2017" s="344"/>
      <c r="EI2017" s="344"/>
      <c r="EJ2017" s="344"/>
      <c r="EK2017" s="344"/>
      <c r="EL2017" s="344"/>
      <c r="EM2017" s="344"/>
      <c r="EN2017" s="344"/>
      <c r="EO2017" s="344"/>
      <c r="EP2017" s="344"/>
      <c r="EQ2017" s="344"/>
      <c r="ER2017" s="344"/>
      <c r="ES2017" s="344"/>
      <c r="ET2017" s="344"/>
      <c r="EU2017" s="344"/>
      <c r="EV2017" s="344"/>
      <c r="EW2017" s="344"/>
      <c r="EX2017" s="344"/>
      <c r="EY2017" s="344"/>
      <c r="EZ2017" s="344"/>
      <c r="FA2017" s="344"/>
      <c r="FB2017" s="344"/>
      <c r="FC2017" s="344"/>
      <c r="FD2017" s="344"/>
      <c r="FE2017" s="344"/>
      <c r="FF2017" s="344"/>
      <c r="FG2017" s="344"/>
      <c r="FH2017" s="344"/>
      <c r="FI2017" s="344"/>
      <c r="FJ2017" s="344"/>
      <c r="FK2017" s="344"/>
      <c r="FL2017" s="344"/>
      <c r="FM2017" s="344"/>
      <c r="FN2017" s="344"/>
      <c r="FO2017" s="344"/>
      <c r="FP2017" s="344"/>
      <c r="FQ2017" s="344"/>
      <c r="FR2017" s="344"/>
      <c r="FS2017" s="344"/>
      <c r="FT2017" s="344"/>
      <c r="FU2017" s="344"/>
      <c r="FV2017" s="344"/>
      <c r="FW2017" s="344"/>
      <c r="FX2017" s="344"/>
      <c r="FY2017" s="344"/>
      <c r="FZ2017" s="344"/>
      <c r="GA2017" s="344"/>
      <c r="GB2017" s="344"/>
      <c r="GC2017" s="344"/>
      <c r="GD2017" s="344"/>
      <c r="GE2017" s="344"/>
      <c r="GF2017" s="344"/>
      <c r="GG2017" s="344"/>
      <c r="GH2017" s="344"/>
      <c r="GI2017" s="344"/>
      <c r="GJ2017" s="344"/>
      <c r="GK2017" s="344"/>
      <c r="GL2017" s="344"/>
      <c r="GM2017" s="344"/>
      <c r="GN2017" s="344"/>
      <c r="HF2017" s="34">
        <v>1500</v>
      </c>
      <c r="IG2017" s="34">
        <v>1500</v>
      </c>
      <c r="IO2017" s="34">
        <v>1500</v>
      </c>
    </row>
    <row r="2018" spans="1:297" s="34" customFormat="1" ht="21.75" customHeight="1">
      <c r="A2018" s="102" t="s">
        <v>479</v>
      </c>
      <c r="B2018" s="102" t="s">
        <v>543</v>
      </c>
      <c r="C2018" s="102" t="s">
        <v>553</v>
      </c>
      <c r="D2018" s="81" t="s">
        <v>482</v>
      </c>
      <c r="E2018" s="109"/>
      <c r="F2018" s="109"/>
      <c r="G2018" s="81" t="s">
        <v>560</v>
      </c>
      <c r="H2018" s="344"/>
      <c r="I2018" s="166">
        <f t="shared" si="190"/>
        <v>0</v>
      </c>
      <c r="J2018" s="109"/>
      <c r="K2018" s="344"/>
      <c r="L2018" s="792">
        <v>45309</v>
      </c>
      <c r="M2018" s="109"/>
      <c r="N2018" s="109" t="s">
        <v>45</v>
      </c>
      <c r="O2018" s="344"/>
      <c r="P2018" s="344"/>
      <c r="Q2018" s="344"/>
      <c r="R2018" s="344"/>
      <c r="S2018" s="344"/>
      <c r="T2018" s="344"/>
      <c r="U2018" s="344"/>
      <c r="V2018" s="344"/>
      <c r="W2018" s="344"/>
      <c r="X2018" s="344"/>
      <c r="Y2018" s="344"/>
      <c r="Z2018" s="344"/>
      <c r="AA2018" s="344"/>
      <c r="AB2018" s="344"/>
      <c r="AC2018" s="344"/>
      <c r="AD2018" s="344"/>
      <c r="AE2018" s="344"/>
      <c r="AF2018" s="344"/>
      <c r="AG2018" s="344"/>
      <c r="AH2018" s="344"/>
      <c r="AI2018" s="344"/>
      <c r="AJ2018" s="344"/>
      <c r="AK2018" s="344"/>
      <c r="AL2018" s="344"/>
      <c r="AM2018" s="344"/>
      <c r="AN2018" s="344"/>
      <c r="AO2018" s="344"/>
      <c r="AP2018" s="344"/>
      <c r="AQ2018" s="344"/>
      <c r="AR2018" s="344"/>
      <c r="AS2018" s="344"/>
      <c r="AT2018" s="344"/>
      <c r="AU2018" s="344"/>
      <c r="AV2018" s="344"/>
      <c r="AW2018" s="344"/>
      <c r="AX2018" s="344"/>
      <c r="AY2018" s="344"/>
      <c r="AZ2018" s="344"/>
      <c r="BA2018" s="344"/>
      <c r="BB2018" s="344"/>
      <c r="BC2018" s="344"/>
      <c r="BD2018" s="344"/>
      <c r="BE2018" s="344"/>
      <c r="BF2018" s="344"/>
      <c r="BG2018" s="344"/>
      <c r="BH2018" s="344"/>
      <c r="BI2018" s="344"/>
      <c r="BJ2018" s="344"/>
      <c r="BK2018" s="344"/>
      <c r="BL2018" s="344"/>
      <c r="BM2018" s="344"/>
      <c r="BN2018" s="344"/>
      <c r="BO2018" s="344"/>
      <c r="BP2018" s="344"/>
      <c r="BQ2018" s="344"/>
      <c r="BR2018" s="344"/>
      <c r="BS2018" s="344"/>
      <c r="BT2018" s="344"/>
      <c r="BU2018" s="344"/>
      <c r="BV2018" s="344"/>
      <c r="BW2018" s="344"/>
      <c r="BX2018" s="344"/>
      <c r="BY2018" s="344"/>
      <c r="BZ2018" s="344"/>
      <c r="CA2018" s="344"/>
      <c r="CB2018" s="344"/>
      <c r="CC2018" s="344"/>
      <c r="CD2018" s="344"/>
      <c r="CE2018" s="344"/>
      <c r="CF2018" s="344"/>
      <c r="CG2018" s="344"/>
      <c r="CH2018" s="344"/>
      <c r="CI2018" s="344"/>
      <c r="CJ2018" s="344"/>
      <c r="CK2018" s="344"/>
      <c r="CL2018" s="344"/>
      <c r="CM2018" s="344"/>
      <c r="CN2018" s="344"/>
      <c r="CO2018" s="344"/>
      <c r="CP2018" s="344"/>
      <c r="CQ2018" s="344"/>
      <c r="CR2018" s="344"/>
      <c r="CS2018" s="344"/>
      <c r="CT2018" s="344"/>
      <c r="CU2018" s="344"/>
      <c r="CV2018" s="344"/>
      <c r="CW2018" s="344"/>
      <c r="CX2018" s="344"/>
      <c r="CY2018" s="344"/>
      <c r="CZ2018" s="344"/>
      <c r="DA2018" s="344"/>
      <c r="DB2018" s="344"/>
      <c r="DC2018" s="344"/>
      <c r="DD2018" s="344"/>
      <c r="DE2018" s="344"/>
      <c r="DF2018" s="344"/>
      <c r="DG2018" s="344"/>
      <c r="DH2018" s="344"/>
      <c r="DI2018" s="344"/>
      <c r="DJ2018" s="344"/>
      <c r="DK2018" s="344"/>
      <c r="DL2018" s="344"/>
      <c r="DM2018" s="344"/>
      <c r="DN2018" s="344"/>
      <c r="DO2018" s="344"/>
      <c r="DP2018" s="344"/>
      <c r="DQ2018" s="344"/>
      <c r="DR2018" s="344"/>
      <c r="DS2018" s="344"/>
      <c r="DT2018" s="344"/>
      <c r="DU2018" s="344"/>
      <c r="DV2018" s="344"/>
      <c r="DW2018" s="344"/>
      <c r="DX2018" s="344"/>
      <c r="DY2018" s="344"/>
      <c r="DZ2018" s="344"/>
      <c r="EA2018" s="344"/>
      <c r="EB2018" s="344"/>
      <c r="EC2018" s="344"/>
      <c r="ED2018" s="344"/>
      <c r="EE2018" s="344"/>
      <c r="EF2018" s="344"/>
      <c r="EG2018" s="344"/>
      <c r="EH2018" s="344"/>
      <c r="EI2018" s="344"/>
      <c r="EJ2018" s="344"/>
      <c r="EK2018" s="344"/>
      <c r="EL2018" s="344"/>
      <c r="EM2018" s="344"/>
      <c r="EN2018" s="344"/>
      <c r="EO2018" s="344"/>
      <c r="EP2018" s="344"/>
      <c r="EQ2018" s="344"/>
      <c r="ER2018" s="344"/>
      <c r="ES2018" s="344"/>
      <c r="ET2018" s="344"/>
      <c r="EU2018" s="344"/>
      <c r="EV2018" s="344"/>
      <c r="EW2018" s="344"/>
      <c r="EX2018" s="344"/>
      <c r="EY2018" s="344"/>
      <c r="EZ2018" s="344"/>
      <c r="FA2018" s="344"/>
      <c r="FB2018" s="344"/>
      <c r="FC2018" s="344"/>
      <c r="FD2018" s="344"/>
      <c r="FE2018" s="344"/>
      <c r="FF2018" s="344"/>
      <c r="FG2018" s="344"/>
      <c r="FH2018" s="344"/>
      <c r="FI2018" s="344"/>
      <c r="FJ2018" s="344"/>
      <c r="FK2018" s="344"/>
      <c r="FL2018" s="344"/>
      <c r="FM2018" s="344"/>
      <c r="FN2018" s="344"/>
      <c r="FO2018" s="344"/>
      <c r="FP2018" s="344"/>
      <c r="FQ2018" s="344"/>
      <c r="FR2018" s="344"/>
      <c r="FS2018" s="344"/>
      <c r="FT2018" s="344"/>
      <c r="FU2018" s="344"/>
      <c r="FV2018" s="344"/>
      <c r="FW2018" s="344"/>
      <c r="FX2018" s="344"/>
      <c r="FY2018" s="344"/>
      <c r="FZ2018" s="344"/>
      <c r="GA2018" s="344"/>
      <c r="GB2018" s="344"/>
      <c r="GC2018" s="344"/>
      <c r="GD2018" s="344"/>
      <c r="GE2018" s="344"/>
      <c r="GF2018" s="344"/>
      <c r="GG2018" s="344"/>
      <c r="GH2018" s="344"/>
      <c r="GI2018" s="344"/>
      <c r="GJ2018" s="344"/>
      <c r="GK2018" s="344"/>
      <c r="GL2018" s="344"/>
      <c r="GM2018" s="344"/>
      <c r="GN2018" s="344"/>
    </row>
    <row r="2019" spans="1:297" s="34" customFormat="1" ht="21.75" customHeight="1">
      <c r="A2019" s="102" t="s">
        <v>479</v>
      </c>
      <c r="B2019" s="102" t="s">
        <v>544</v>
      </c>
      <c r="C2019" s="102" t="s">
        <v>554</v>
      </c>
      <c r="D2019" s="81" t="s">
        <v>482</v>
      </c>
      <c r="E2019" s="109"/>
      <c r="F2019" s="109"/>
      <c r="G2019" s="81" t="s">
        <v>560</v>
      </c>
      <c r="H2019" s="344"/>
      <c r="I2019" s="166">
        <f t="shared" si="190"/>
        <v>0</v>
      </c>
      <c r="J2019" s="109"/>
      <c r="K2019" s="344"/>
      <c r="L2019" s="792">
        <v>45309</v>
      </c>
      <c r="M2019" s="109"/>
      <c r="N2019" s="109" t="s">
        <v>45</v>
      </c>
      <c r="O2019" s="344"/>
      <c r="P2019" s="344"/>
      <c r="Q2019" s="344"/>
      <c r="R2019" s="344"/>
      <c r="S2019" s="344"/>
      <c r="T2019" s="344"/>
      <c r="U2019" s="344"/>
      <c r="V2019" s="344"/>
      <c r="W2019" s="344"/>
      <c r="X2019" s="344"/>
      <c r="Y2019" s="344"/>
      <c r="Z2019" s="344"/>
      <c r="AA2019" s="344"/>
      <c r="AB2019" s="344"/>
      <c r="AC2019" s="344"/>
      <c r="AD2019" s="344"/>
      <c r="AE2019" s="344"/>
      <c r="AF2019" s="344"/>
      <c r="AG2019" s="344"/>
      <c r="AH2019" s="344"/>
      <c r="AI2019" s="344"/>
      <c r="AJ2019" s="344"/>
      <c r="AK2019" s="344"/>
      <c r="AL2019" s="344"/>
      <c r="AM2019" s="344"/>
      <c r="AN2019" s="344"/>
      <c r="AO2019" s="344"/>
      <c r="AP2019" s="344"/>
      <c r="AQ2019" s="344"/>
      <c r="AR2019" s="344"/>
      <c r="AS2019" s="344"/>
      <c r="AT2019" s="344"/>
      <c r="AU2019" s="344"/>
      <c r="AV2019" s="344"/>
      <c r="AW2019" s="344"/>
      <c r="AX2019" s="344"/>
      <c r="AY2019" s="344"/>
      <c r="AZ2019" s="344"/>
      <c r="BA2019" s="344"/>
      <c r="BB2019" s="344"/>
      <c r="BC2019" s="344"/>
      <c r="BD2019" s="344"/>
      <c r="BE2019" s="344"/>
      <c r="BF2019" s="344"/>
      <c r="BG2019" s="344"/>
      <c r="BH2019" s="344"/>
      <c r="BI2019" s="344"/>
      <c r="BJ2019" s="344"/>
      <c r="BK2019" s="344"/>
      <c r="BL2019" s="344"/>
      <c r="BM2019" s="344"/>
      <c r="BN2019" s="344"/>
      <c r="BO2019" s="344"/>
      <c r="BP2019" s="344"/>
      <c r="BQ2019" s="344"/>
      <c r="BR2019" s="344"/>
      <c r="BS2019" s="344"/>
      <c r="BT2019" s="344"/>
      <c r="BU2019" s="344"/>
      <c r="BV2019" s="344"/>
      <c r="BW2019" s="344"/>
      <c r="BX2019" s="344"/>
      <c r="BY2019" s="344"/>
      <c r="BZ2019" s="344"/>
      <c r="CA2019" s="344"/>
      <c r="CB2019" s="344"/>
      <c r="CC2019" s="344"/>
      <c r="CD2019" s="344"/>
      <c r="CE2019" s="344"/>
      <c r="CF2019" s="344"/>
      <c r="CG2019" s="344"/>
      <c r="CH2019" s="344"/>
      <c r="CI2019" s="344"/>
      <c r="CJ2019" s="344"/>
      <c r="CK2019" s="344"/>
      <c r="CL2019" s="344"/>
      <c r="CM2019" s="344"/>
      <c r="CN2019" s="344"/>
      <c r="CO2019" s="344"/>
      <c r="CP2019" s="344"/>
      <c r="CQ2019" s="344"/>
      <c r="CR2019" s="344"/>
      <c r="CS2019" s="344"/>
      <c r="CT2019" s="344"/>
      <c r="CU2019" s="344"/>
      <c r="CV2019" s="344"/>
      <c r="CW2019" s="344"/>
      <c r="CX2019" s="344"/>
      <c r="CY2019" s="344"/>
      <c r="CZ2019" s="344"/>
      <c r="DA2019" s="344"/>
      <c r="DB2019" s="344"/>
      <c r="DC2019" s="344"/>
      <c r="DD2019" s="344"/>
      <c r="DE2019" s="344"/>
      <c r="DF2019" s="344"/>
      <c r="DG2019" s="344"/>
      <c r="DH2019" s="344"/>
      <c r="DI2019" s="344"/>
      <c r="DJ2019" s="344"/>
      <c r="DK2019" s="344"/>
      <c r="DL2019" s="344"/>
      <c r="DM2019" s="344"/>
      <c r="DN2019" s="344"/>
      <c r="DO2019" s="344"/>
      <c r="DP2019" s="344"/>
      <c r="DQ2019" s="344"/>
      <c r="DR2019" s="344"/>
      <c r="DS2019" s="344"/>
      <c r="DT2019" s="344"/>
      <c r="DU2019" s="344"/>
      <c r="DV2019" s="344"/>
      <c r="DW2019" s="344"/>
      <c r="DX2019" s="344"/>
      <c r="DY2019" s="344"/>
      <c r="DZ2019" s="344"/>
      <c r="EA2019" s="344"/>
      <c r="EB2019" s="344"/>
      <c r="EC2019" s="344"/>
      <c r="ED2019" s="344"/>
      <c r="EE2019" s="344"/>
      <c r="EF2019" s="344"/>
      <c r="EG2019" s="344"/>
      <c r="EH2019" s="344"/>
      <c r="EI2019" s="344"/>
      <c r="EJ2019" s="344"/>
      <c r="EK2019" s="344"/>
      <c r="EL2019" s="344"/>
      <c r="EM2019" s="344"/>
      <c r="EN2019" s="344"/>
      <c r="EO2019" s="344"/>
      <c r="EP2019" s="344"/>
      <c r="EQ2019" s="344"/>
      <c r="ER2019" s="344"/>
      <c r="ES2019" s="344"/>
      <c r="ET2019" s="344"/>
      <c r="EU2019" s="344"/>
      <c r="EV2019" s="344"/>
      <c r="EW2019" s="344"/>
      <c r="EX2019" s="344"/>
      <c r="EY2019" s="344"/>
      <c r="EZ2019" s="344"/>
      <c r="FA2019" s="344"/>
      <c r="FB2019" s="344"/>
      <c r="FC2019" s="344"/>
      <c r="FD2019" s="344"/>
      <c r="FE2019" s="344"/>
      <c r="FF2019" s="344"/>
      <c r="FG2019" s="344"/>
      <c r="FH2019" s="344"/>
      <c r="FI2019" s="344"/>
      <c r="FJ2019" s="344"/>
      <c r="FK2019" s="344"/>
      <c r="FL2019" s="344"/>
      <c r="FM2019" s="344"/>
      <c r="FN2019" s="344"/>
      <c r="FO2019" s="344"/>
      <c r="FP2019" s="344"/>
      <c r="FQ2019" s="344"/>
      <c r="FR2019" s="344"/>
      <c r="FS2019" s="344"/>
      <c r="FT2019" s="344"/>
      <c r="FU2019" s="344"/>
      <c r="FV2019" s="344"/>
      <c r="FW2019" s="344"/>
      <c r="FX2019" s="344"/>
      <c r="FY2019" s="344"/>
      <c r="FZ2019" s="344"/>
      <c r="GA2019" s="344"/>
      <c r="GB2019" s="344"/>
      <c r="GC2019" s="344"/>
      <c r="GD2019" s="344"/>
      <c r="GE2019" s="344"/>
      <c r="GF2019" s="344"/>
      <c r="GG2019" s="344"/>
      <c r="GH2019" s="344"/>
      <c r="GI2019" s="344"/>
      <c r="GJ2019" s="344"/>
      <c r="GK2019" s="344"/>
      <c r="GL2019" s="344"/>
      <c r="GM2019" s="344"/>
      <c r="GN2019" s="344"/>
    </row>
    <row r="2020" spans="1:297" s="34" customFormat="1" ht="21.75" customHeight="1">
      <c r="A2020" s="156" t="s">
        <v>479</v>
      </c>
      <c r="B2020" s="156"/>
      <c r="C2020" s="156"/>
      <c r="D2020" s="109"/>
      <c r="E2020" s="109"/>
      <c r="F2020" s="109"/>
      <c r="G2020" s="109"/>
      <c r="H2020" s="109">
        <f>SUM(H2012:H2019)</f>
        <v>54000</v>
      </c>
      <c r="I2020" s="109">
        <f>SUM(I2012:I2019)</f>
        <v>54000</v>
      </c>
      <c r="J2020" s="109"/>
      <c r="K2020" s="109"/>
      <c r="L2020" s="109"/>
      <c r="M2020" s="109"/>
      <c r="N2020" s="109"/>
      <c r="O2020" s="344"/>
      <c r="P2020" s="344"/>
      <c r="Q2020" s="344"/>
      <c r="R2020" s="344"/>
      <c r="S2020" s="344"/>
      <c r="T2020" s="344"/>
      <c r="U2020" s="344"/>
      <c r="V2020" s="344"/>
      <c r="W2020" s="344"/>
      <c r="X2020" s="344"/>
      <c r="Y2020" s="344"/>
      <c r="Z2020" s="344"/>
      <c r="AA2020" s="344"/>
      <c r="AB2020" s="344"/>
      <c r="AC2020" s="344"/>
      <c r="AD2020" s="344"/>
      <c r="AE2020" s="344"/>
      <c r="AF2020" s="344"/>
      <c r="AG2020" s="344"/>
      <c r="AH2020" s="344"/>
      <c r="AI2020" s="344"/>
      <c r="AJ2020" s="344"/>
      <c r="AK2020" s="344"/>
      <c r="AL2020" s="344"/>
      <c r="AM2020" s="344"/>
      <c r="AN2020" s="344"/>
      <c r="AO2020" s="344"/>
      <c r="AP2020" s="344"/>
      <c r="AQ2020" s="344"/>
      <c r="AR2020" s="344"/>
      <c r="AS2020" s="344"/>
      <c r="AT2020" s="344"/>
      <c r="AU2020" s="344"/>
      <c r="AV2020" s="344"/>
      <c r="AW2020" s="344"/>
      <c r="AX2020" s="344"/>
      <c r="AY2020" s="344"/>
      <c r="AZ2020" s="344"/>
      <c r="BA2020" s="344"/>
      <c r="BB2020" s="344"/>
      <c r="BC2020" s="344"/>
      <c r="BD2020" s="344"/>
      <c r="BE2020" s="344"/>
      <c r="BF2020" s="344"/>
      <c r="BG2020" s="344"/>
      <c r="BH2020" s="344"/>
      <c r="BI2020" s="344"/>
      <c r="BJ2020" s="344"/>
      <c r="BK2020" s="344"/>
      <c r="BL2020" s="344"/>
      <c r="BM2020" s="344"/>
      <c r="BN2020" s="344"/>
      <c r="BO2020" s="344"/>
      <c r="BP2020" s="344"/>
      <c r="BQ2020" s="344"/>
      <c r="BR2020" s="344"/>
      <c r="BS2020" s="344"/>
      <c r="BT2020" s="344"/>
      <c r="BU2020" s="344"/>
      <c r="BV2020" s="344"/>
      <c r="BW2020" s="344"/>
      <c r="BX2020" s="344"/>
      <c r="BY2020" s="344"/>
      <c r="BZ2020" s="344"/>
      <c r="CA2020" s="344"/>
      <c r="CB2020" s="344"/>
      <c r="CC2020" s="344"/>
      <c r="CD2020" s="344"/>
      <c r="CE2020" s="344"/>
      <c r="CF2020" s="344"/>
      <c r="CG2020" s="344"/>
      <c r="CH2020" s="344"/>
      <c r="CI2020" s="344"/>
      <c r="CJ2020" s="344"/>
      <c r="CK2020" s="344"/>
      <c r="CL2020" s="344"/>
      <c r="CM2020" s="344"/>
      <c r="CN2020" s="344"/>
      <c r="CO2020" s="344"/>
      <c r="CP2020" s="344"/>
      <c r="CQ2020" s="344"/>
      <c r="CR2020" s="344"/>
      <c r="CS2020" s="344"/>
      <c r="CT2020" s="344"/>
      <c r="CU2020" s="344"/>
      <c r="CV2020" s="344"/>
      <c r="CW2020" s="344"/>
      <c r="CX2020" s="344"/>
      <c r="CY2020" s="344"/>
      <c r="CZ2020" s="344"/>
      <c r="DA2020" s="344"/>
      <c r="DB2020" s="344"/>
      <c r="DC2020" s="344"/>
      <c r="DD2020" s="344"/>
      <c r="DE2020" s="344"/>
      <c r="DF2020" s="344"/>
      <c r="DG2020" s="344"/>
      <c r="DH2020" s="344"/>
      <c r="DI2020" s="344"/>
      <c r="DJ2020" s="344"/>
      <c r="DK2020" s="344"/>
      <c r="DL2020" s="344"/>
      <c r="DM2020" s="344"/>
      <c r="DN2020" s="344"/>
      <c r="DO2020" s="344"/>
      <c r="DP2020" s="344"/>
      <c r="DQ2020" s="344"/>
      <c r="DR2020" s="344"/>
      <c r="DS2020" s="344"/>
      <c r="DT2020" s="344"/>
      <c r="DU2020" s="344"/>
      <c r="DV2020" s="344"/>
      <c r="DW2020" s="344"/>
      <c r="DX2020" s="344"/>
      <c r="DY2020" s="344"/>
      <c r="DZ2020" s="344"/>
      <c r="EA2020" s="344"/>
      <c r="EB2020" s="344"/>
      <c r="EC2020" s="344"/>
      <c r="ED2020" s="344"/>
      <c r="EE2020" s="344"/>
      <c r="EF2020" s="344"/>
      <c r="EG2020" s="344"/>
      <c r="EH2020" s="344"/>
      <c r="EI2020" s="344"/>
      <c r="EJ2020" s="344"/>
      <c r="EK2020" s="344"/>
      <c r="EL2020" s="344"/>
      <c r="EM2020" s="344"/>
      <c r="EN2020" s="344"/>
      <c r="EO2020" s="344"/>
      <c r="EP2020" s="344"/>
      <c r="EQ2020" s="344"/>
      <c r="ER2020" s="344"/>
      <c r="ES2020" s="344"/>
      <c r="ET2020" s="344"/>
      <c r="EU2020" s="344"/>
      <c r="EV2020" s="344"/>
      <c r="EW2020" s="344"/>
      <c r="EX2020" s="344"/>
      <c r="EY2020" s="344"/>
      <c r="EZ2020" s="344"/>
      <c r="FA2020" s="344"/>
      <c r="FB2020" s="344"/>
      <c r="FC2020" s="344"/>
      <c r="FD2020" s="344"/>
      <c r="FE2020" s="344"/>
      <c r="FF2020" s="344"/>
      <c r="FG2020" s="344"/>
      <c r="FH2020" s="344"/>
      <c r="FI2020" s="344"/>
      <c r="FJ2020" s="344"/>
      <c r="FK2020" s="344"/>
      <c r="FL2020" s="344"/>
      <c r="FM2020" s="344"/>
      <c r="FN2020" s="344"/>
      <c r="FO2020" s="344"/>
      <c r="FP2020" s="344"/>
      <c r="FQ2020" s="344"/>
      <c r="FR2020" s="344"/>
      <c r="FS2020" s="344"/>
      <c r="FT2020" s="344"/>
      <c r="FU2020" s="344"/>
      <c r="FV2020" s="344"/>
      <c r="FW2020" s="344"/>
      <c r="FX2020" s="344"/>
      <c r="FY2020" s="344"/>
      <c r="FZ2020" s="344"/>
      <c r="GA2020" s="344"/>
      <c r="GB2020" s="344"/>
      <c r="GC2020" s="344"/>
      <c r="GD2020" s="344"/>
      <c r="GE2020" s="344"/>
      <c r="GF2020" s="344"/>
      <c r="GG2020" s="344"/>
      <c r="GH2020" s="344"/>
      <c r="GI2020" s="344"/>
      <c r="GJ2020" s="344"/>
      <c r="GK2020" s="344"/>
      <c r="GL2020" s="344"/>
      <c r="GM2020" s="344"/>
      <c r="GN2020" s="344"/>
    </row>
    <row r="2021" spans="1:297" s="34" customFormat="1" ht="21.75" customHeight="1">
      <c r="A2021" s="102" t="s">
        <v>479</v>
      </c>
      <c r="B2021" s="102" t="s">
        <v>494</v>
      </c>
      <c r="C2021" s="102" t="s">
        <v>495</v>
      </c>
      <c r="D2021" s="81" t="s">
        <v>482</v>
      </c>
      <c r="E2021" s="109"/>
      <c r="F2021" s="109"/>
      <c r="G2021" s="81" t="s">
        <v>561</v>
      </c>
      <c r="H2021" s="344">
        <v>18000</v>
      </c>
      <c r="I2021" s="166">
        <f t="shared" ref="I2021:I2026" si="191">SUM(O2021:KM2021)</f>
        <v>18000</v>
      </c>
      <c r="J2021" s="109"/>
      <c r="K2021" s="344"/>
      <c r="L2021" s="792">
        <v>45309</v>
      </c>
      <c r="M2021" s="109"/>
      <c r="N2021" s="109" t="s">
        <v>45</v>
      </c>
      <c r="O2021" s="344"/>
      <c r="P2021" s="344"/>
      <c r="Q2021" s="344"/>
      <c r="R2021" s="344"/>
      <c r="S2021" s="344"/>
      <c r="T2021" s="344"/>
      <c r="U2021" s="344"/>
      <c r="V2021" s="344"/>
      <c r="W2021" s="344"/>
      <c r="X2021" s="344"/>
      <c r="Y2021" s="344"/>
      <c r="Z2021" s="344"/>
      <c r="AA2021" s="344"/>
      <c r="AB2021" s="344"/>
      <c r="AC2021" s="344"/>
      <c r="AD2021" s="344"/>
      <c r="AE2021" s="344"/>
      <c r="AF2021" s="344"/>
      <c r="AG2021" s="344"/>
      <c r="AH2021" s="344"/>
      <c r="AI2021" s="344"/>
      <c r="AJ2021" s="344"/>
      <c r="AK2021" s="344"/>
      <c r="AL2021" s="344"/>
      <c r="AM2021" s="344"/>
      <c r="AN2021" s="344"/>
      <c r="AO2021" s="344"/>
      <c r="AP2021" s="344"/>
      <c r="AQ2021" s="344"/>
      <c r="AR2021" s="344"/>
      <c r="AS2021" s="344"/>
      <c r="AT2021" s="344"/>
      <c r="AU2021" s="344"/>
      <c r="AV2021" s="344"/>
      <c r="AW2021" s="344"/>
      <c r="AX2021" s="344"/>
      <c r="AY2021" s="344"/>
      <c r="AZ2021" s="344"/>
      <c r="BA2021" s="344"/>
      <c r="BB2021" s="344"/>
      <c r="BC2021" s="344"/>
      <c r="BD2021" s="344"/>
      <c r="BE2021" s="344"/>
      <c r="BF2021" s="344"/>
      <c r="BG2021" s="344"/>
      <c r="BH2021" s="344"/>
      <c r="BI2021" s="344"/>
      <c r="BJ2021" s="344"/>
      <c r="BK2021" s="344"/>
      <c r="BL2021" s="344"/>
      <c r="BM2021" s="344"/>
      <c r="BN2021" s="344"/>
      <c r="BO2021" s="344"/>
      <c r="BP2021" s="344"/>
      <c r="BQ2021" s="344"/>
      <c r="BR2021" s="344"/>
      <c r="BS2021" s="344"/>
      <c r="BT2021" s="344"/>
      <c r="BU2021" s="344"/>
      <c r="BV2021" s="344"/>
      <c r="BW2021" s="344"/>
      <c r="BX2021" s="344"/>
      <c r="BY2021" s="344"/>
      <c r="BZ2021" s="344"/>
      <c r="CA2021" s="344"/>
      <c r="CB2021" s="344"/>
      <c r="CC2021" s="344"/>
      <c r="CD2021" s="344"/>
      <c r="CE2021" s="344"/>
      <c r="CF2021" s="344"/>
      <c r="CG2021" s="344"/>
      <c r="CH2021" s="344"/>
      <c r="CI2021" s="344"/>
      <c r="CJ2021" s="344"/>
      <c r="CK2021" s="344"/>
      <c r="CL2021" s="344"/>
      <c r="CM2021" s="344"/>
      <c r="CN2021" s="344"/>
      <c r="CO2021" s="344"/>
      <c r="CP2021" s="344"/>
      <c r="CQ2021" s="344"/>
      <c r="CR2021" s="344"/>
      <c r="CS2021" s="344"/>
      <c r="CT2021" s="344"/>
      <c r="CU2021" s="344"/>
      <c r="CV2021" s="344"/>
      <c r="CW2021" s="344"/>
      <c r="CX2021" s="344"/>
      <c r="CY2021" s="344"/>
      <c r="CZ2021" s="344"/>
      <c r="DA2021" s="344"/>
      <c r="DB2021" s="344"/>
      <c r="DC2021" s="344"/>
      <c r="DD2021" s="344"/>
      <c r="DE2021" s="344"/>
      <c r="DF2021" s="344"/>
      <c r="DG2021" s="344"/>
      <c r="DH2021" s="344"/>
      <c r="DI2021" s="344"/>
      <c r="DJ2021" s="344"/>
      <c r="DK2021" s="344"/>
      <c r="DL2021" s="344"/>
      <c r="DM2021" s="344"/>
      <c r="DN2021" s="344"/>
      <c r="DO2021" s="344"/>
      <c r="DP2021" s="344"/>
      <c r="DQ2021" s="344"/>
      <c r="DR2021" s="344"/>
      <c r="DS2021" s="344"/>
      <c r="DT2021" s="344"/>
      <c r="DU2021" s="344"/>
      <c r="DV2021" s="344"/>
      <c r="DW2021" s="344"/>
      <c r="DX2021" s="344"/>
      <c r="DY2021" s="344"/>
      <c r="DZ2021" s="344"/>
      <c r="EA2021" s="344"/>
      <c r="EB2021" s="344"/>
      <c r="EC2021" s="344"/>
      <c r="ED2021" s="344"/>
      <c r="EE2021" s="344"/>
      <c r="EF2021" s="344"/>
      <c r="EG2021" s="344"/>
      <c r="EH2021" s="344"/>
      <c r="EI2021" s="344"/>
      <c r="EJ2021" s="344"/>
      <c r="EK2021" s="344"/>
      <c r="EL2021" s="344"/>
      <c r="EM2021" s="344"/>
      <c r="EN2021" s="344"/>
      <c r="EO2021" s="344"/>
      <c r="EP2021" s="344"/>
      <c r="EQ2021" s="344"/>
      <c r="ER2021" s="344"/>
      <c r="ES2021" s="344"/>
      <c r="ET2021" s="344"/>
      <c r="EU2021" s="344"/>
      <c r="EV2021" s="344"/>
      <c r="EW2021" s="344"/>
      <c r="EX2021" s="344"/>
      <c r="EY2021" s="344"/>
      <c r="EZ2021" s="344"/>
      <c r="FA2021" s="344"/>
      <c r="FB2021" s="344"/>
      <c r="FC2021" s="344"/>
      <c r="FD2021" s="344"/>
      <c r="FE2021" s="344"/>
      <c r="FF2021" s="344"/>
      <c r="FG2021" s="344"/>
      <c r="FH2021" s="344"/>
      <c r="FI2021" s="344"/>
      <c r="FJ2021" s="344"/>
      <c r="FK2021" s="344"/>
      <c r="FL2021" s="344"/>
      <c r="FM2021" s="344"/>
      <c r="FN2021" s="344"/>
      <c r="FO2021" s="344"/>
      <c r="FP2021" s="344"/>
      <c r="FQ2021" s="344"/>
      <c r="FR2021" s="344"/>
      <c r="FS2021" s="344"/>
      <c r="FT2021" s="344"/>
      <c r="FU2021" s="344"/>
      <c r="FV2021" s="344"/>
      <c r="FW2021" s="344"/>
      <c r="FX2021" s="344"/>
      <c r="FY2021" s="344"/>
      <c r="FZ2021" s="344"/>
      <c r="GA2021" s="344"/>
      <c r="GB2021" s="344"/>
      <c r="GC2021" s="344"/>
      <c r="GD2021" s="344"/>
      <c r="GE2021" s="344"/>
      <c r="GF2021" s="344"/>
      <c r="GG2021" s="344"/>
      <c r="GH2021" s="344"/>
      <c r="GI2021" s="344"/>
      <c r="GJ2021" s="344"/>
      <c r="GK2021" s="344"/>
      <c r="GL2021" s="344"/>
      <c r="GM2021" s="344"/>
      <c r="GN2021" s="344"/>
      <c r="IV2021" s="34">
        <v>4500</v>
      </c>
      <c r="JD2021" s="34">
        <v>6000</v>
      </c>
      <c r="JJ2021" s="34">
        <v>4500</v>
      </c>
      <c r="KD2021" s="34">
        <v>1500</v>
      </c>
      <c r="KK2021" s="34">
        <v>1500</v>
      </c>
    </row>
    <row r="2022" spans="1:297" s="34" customFormat="1" ht="21.75" customHeight="1">
      <c r="A2022" s="102" t="s">
        <v>479</v>
      </c>
      <c r="B2022" s="102" t="s">
        <v>496</v>
      </c>
      <c r="C2022" s="102" t="s">
        <v>497</v>
      </c>
      <c r="D2022" s="81" t="s">
        <v>482</v>
      </c>
      <c r="E2022" s="109"/>
      <c r="F2022" s="109"/>
      <c r="G2022" s="81" t="s">
        <v>561</v>
      </c>
      <c r="H2022" s="344">
        <v>9000</v>
      </c>
      <c r="I2022" s="166">
        <f t="shared" si="191"/>
        <v>9000</v>
      </c>
      <c r="J2022" s="109"/>
      <c r="K2022" s="344"/>
      <c r="L2022" s="792">
        <v>45309</v>
      </c>
      <c r="M2022" s="109"/>
      <c r="N2022" s="109" t="s">
        <v>45</v>
      </c>
      <c r="O2022" s="344"/>
      <c r="P2022" s="344"/>
      <c r="Q2022" s="344"/>
      <c r="R2022" s="344"/>
      <c r="S2022" s="344"/>
      <c r="T2022" s="344"/>
      <c r="U2022" s="344"/>
      <c r="V2022" s="344"/>
      <c r="W2022" s="344"/>
      <c r="X2022" s="344"/>
      <c r="Y2022" s="344"/>
      <c r="Z2022" s="344"/>
      <c r="AA2022" s="344"/>
      <c r="AB2022" s="344"/>
      <c r="AC2022" s="344"/>
      <c r="AD2022" s="344"/>
      <c r="AE2022" s="344"/>
      <c r="AF2022" s="344"/>
      <c r="AG2022" s="344"/>
      <c r="AH2022" s="344"/>
      <c r="AI2022" s="344"/>
      <c r="AJ2022" s="344"/>
      <c r="AK2022" s="344"/>
      <c r="AL2022" s="344"/>
      <c r="AM2022" s="344"/>
      <c r="AN2022" s="344"/>
      <c r="AO2022" s="344"/>
      <c r="AP2022" s="344"/>
      <c r="AQ2022" s="344"/>
      <c r="AR2022" s="344"/>
      <c r="AS2022" s="344"/>
      <c r="AT2022" s="344"/>
      <c r="AU2022" s="344"/>
      <c r="AV2022" s="344"/>
      <c r="AW2022" s="344"/>
      <c r="AX2022" s="344"/>
      <c r="AY2022" s="344"/>
      <c r="AZ2022" s="344"/>
      <c r="BA2022" s="344"/>
      <c r="BB2022" s="344"/>
      <c r="BC2022" s="344"/>
      <c r="BD2022" s="344"/>
      <c r="BE2022" s="344"/>
      <c r="BF2022" s="344"/>
      <c r="BG2022" s="344"/>
      <c r="BH2022" s="344"/>
      <c r="BI2022" s="344"/>
      <c r="BJ2022" s="344"/>
      <c r="BK2022" s="344"/>
      <c r="BL2022" s="344"/>
      <c r="BM2022" s="344"/>
      <c r="BN2022" s="344"/>
      <c r="BO2022" s="344"/>
      <c r="BP2022" s="344"/>
      <c r="BQ2022" s="344"/>
      <c r="BR2022" s="344"/>
      <c r="BS2022" s="344"/>
      <c r="BT2022" s="344"/>
      <c r="BU2022" s="344"/>
      <c r="BV2022" s="344"/>
      <c r="BW2022" s="344"/>
      <c r="BX2022" s="344"/>
      <c r="BY2022" s="344"/>
      <c r="BZ2022" s="344"/>
      <c r="CA2022" s="344"/>
      <c r="CB2022" s="344"/>
      <c r="CC2022" s="344"/>
      <c r="CD2022" s="344"/>
      <c r="CE2022" s="344"/>
      <c r="CF2022" s="344"/>
      <c r="CG2022" s="344"/>
      <c r="CH2022" s="344"/>
      <c r="CI2022" s="344"/>
      <c r="CJ2022" s="344"/>
      <c r="CK2022" s="344"/>
      <c r="CL2022" s="344"/>
      <c r="CM2022" s="344"/>
      <c r="CN2022" s="344"/>
      <c r="CO2022" s="344"/>
      <c r="CP2022" s="344"/>
      <c r="CQ2022" s="344"/>
      <c r="CR2022" s="344"/>
      <c r="CS2022" s="344"/>
      <c r="CT2022" s="344"/>
      <c r="CU2022" s="344"/>
      <c r="CV2022" s="344"/>
      <c r="CW2022" s="344"/>
      <c r="CX2022" s="344"/>
      <c r="CY2022" s="344"/>
      <c r="CZ2022" s="344"/>
      <c r="DA2022" s="344"/>
      <c r="DB2022" s="344"/>
      <c r="DC2022" s="344"/>
      <c r="DD2022" s="344"/>
      <c r="DE2022" s="344"/>
      <c r="DF2022" s="344"/>
      <c r="DG2022" s="344"/>
      <c r="DH2022" s="344"/>
      <c r="DI2022" s="344"/>
      <c r="DJ2022" s="344"/>
      <c r="DK2022" s="344"/>
      <c r="DL2022" s="344"/>
      <c r="DM2022" s="344"/>
      <c r="DN2022" s="344"/>
      <c r="DO2022" s="344"/>
      <c r="DP2022" s="344"/>
      <c r="DQ2022" s="344"/>
      <c r="DR2022" s="344"/>
      <c r="DS2022" s="344"/>
      <c r="DT2022" s="344"/>
      <c r="DU2022" s="344"/>
      <c r="DV2022" s="344"/>
      <c r="DW2022" s="344"/>
      <c r="DX2022" s="344"/>
      <c r="DY2022" s="344"/>
      <c r="DZ2022" s="344"/>
      <c r="EA2022" s="344"/>
      <c r="EB2022" s="344"/>
      <c r="EC2022" s="344"/>
      <c r="ED2022" s="344"/>
      <c r="EE2022" s="344"/>
      <c r="EF2022" s="344"/>
      <c r="EG2022" s="344"/>
      <c r="EH2022" s="344"/>
      <c r="EI2022" s="344"/>
      <c r="EJ2022" s="344"/>
      <c r="EK2022" s="344"/>
      <c r="EL2022" s="344"/>
      <c r="EM2022" s="344"/>
      <c r="EN2022" s="344"/>
      <c r="EO2022" s="344"/>
      <c r="EP2022" s="344"/>
      <c r="EQ2022" s="344"/>
      <c r="ER2022" s="344"/>
      <c r="ES2022" s="344"/>
      <c r="ET2022" s="344"/>
      <c r="EU2022" s="344"/>
      <c r="EV2022" s="344"/>
      <c r="EW2022" s="344"/>
      <c r="EX2022" s="344"/>
      <c r="EY2022" s="344"/>
      <c r="EZ2022" s="344"/>
      <c r="FA2022" s="344"/>
      <c r="FB2022" s="344"/>
      <c r="FC2022" s="344"/>
      <c r="FD2022" s="344"/>
      <c r="FE2022" s="344"/>
      <c r="FF2022" s="344"/>
      <c r="FG2022" s="344"/>
      <c r="FH2022" s="344"/>
      <c r="FI2022" s="344"/>
      <c r="FJ2022" s="344"/>
      <c r="FK2022" s="344"/>
      <c r="FL2022" s="344"/>
      <c r="FM2022" s="344"/>
      <c r="FN2022" s="344"/>
      <c r="FO2022" s="344"/>
      <c r="FP2022" s="344"/>
      <c r="FQ2022" s="344"/>
      <c r="FR2022" s="344"/>
      <c r="FS2022" s="344"/>
      <c r="FT2022" s="344"/>
      <c r="FU2022" s="344"/>
      <c r="FV2022" s="344"/>
      <c r="FW2022" s="344"/>
      <c r="FX2022" s="344"/>
      <c r="FY2022" s="344"/>
      <c r="FZ2022" s="344"/>
      <c r="GA2022" s="344"/>
      <c r="GB2022" s="344"/>
      <c r="GC2022" s="344"/>
      <c r="GD2022" s="344"/>
      <c r="GE2022" s="344"/>
      <c r="GF2022" s="344"/>
      <c r="GG2022" s="344"/>
      <c r="GH2022" s="344"/>
      <c r="GI2022" s="344"/>
      <c r="GJ2022" s="344"/>
      <c r="GK2022" s="344"/>
      <c r="GL2022" s="344"/>
      <c r="GM2022" s="344"/>
      <c r="GN2022" s="344"/>
      <c r="IV2022" s="34">
        <v>3000</v>
      </c>
      <c r="JD2022" s="34">
        <v>1500</v>
      </c>
      <c r="JJ2022" s="34">
        <v>2500</v>
      </c>
      <c r="KD2022" s="34">
        <v>1300</v>
      </c>
      <c r="KK2022" s="34">
        <v>700</v>
      </c>
    </row>
    <row r="2023" spans="1:297" s="34" customFormat="1" ht="21.75" customHeight="1">
      <c r="A2023" s="102" t="s">
        <v>479</v>
      </c>
      <c r="B2023" s="102" t="s">
        <v>534</v>
      </c>
      <c r="C2023" s="102" t="s">
        <v>542</v>
      </c>
      <c r="D2023" s="81" t="s">
        <v>482</v>
      </c>
      <c r="E2023" s="109"/>
      <c r="F2023" s="109"/>
      <c r="G2023" s="81" t="s">
        <v>561</v>
      </c>
      <c r="H2023" s="344">
        <v>9000</v>
      </c>
      <c r="I2023" s="166">
        <f t="shared" si="191"/>
        <v>9000</v>
      </c>
      <c r="J2023" s="109"/>
      <c r="K2023" s="344"/>
      <c r="L2023" s="792">
        <v>45309</v>
      </c>
      <c r="M2023" s="109"/>
      <c r="N2023" s="109" t="s">
        <v>45</v>
      </c>
      <c r="O2023" s="344"/>
      <c r="P2023" s="344"/>
      <c r="Q2023" s="344"/>
      <c r="R2023" s="344"/>
      <c r="S2023" s="344"/>
      <c r="T2023" s="344"/>
      <c r="U2023" s="344"/>
      <c r="V2023" s="344"/>
      <c r="W2023" s="344"/>
      <c r="X2023" s="344"/>
      <c r="Y2023" s="344"/>
      <c r="Z2023" s="344"/>
      <c r="AA2023" s="344"/>
      <c r="AB2023" s="344"/>
      <c r="AC2023" s="344"/>
      <c r="AD2023" s="344"/>
      <c r="AE2023" s="344"/>
      <c r="AF2023" s="344"/>
      <c r="AG2023" s="344"/>
      <c r="AH2023" s="344"/>
      <c r="AI2023" s="344"/>
      <c r="AJ2023" s="344"/>
      <c r="AK2023" s="344"/>
      <c r="AL2023" s="344"/>
      <c r="AM2023" s="344"/>
      <c r="AN2023" s="344"/>
      <c r="AO2023" s="344"/>
      <c r="AP2023" s="344"/>
      <c r="AQ2023" s="344"/>
      <c r="AR2023" s="344"/>
      <c r="AS2023" s="344"/>
      <c r="AT2023" s="344"/>
      <c r="AU2023" s="344"/>
      <c r="AV2023" s="344"/>
      <c r="AW2023" s="344"/>
      <c r="AX2023" s="344"/>
      <c r="AY2023" s="344"/>
      <c r="AZ2023" s="344"/>
      <c r="BA2023" s="344"/>
      <c r="BB2023" s="344"/>
      <c r="BC2023" s="344"/>
      <c r="BD2023" s="344"/>
      <c r="BE2023" s="344"/>
      <c r="BF2023" s="344"/>
      <c r="BG2023" s="344"/>
      <c r="BH2023" s="344"/>
      <c r="BI2023" s="344"/>
      <c r="BJ2023" s="344"/>
      <c r="BK2023" s="344"/>
      <c r="BL2023" s="344"/>
      <c r="BM2023" s="344"/>
      <c r="BN2023" s="344"/>
      <c r="BO2023" s="344"/>
      <c r="BP2023" s="344"/>
      <c r="BQ2023" s="344"/>
      <c r="BR2023" s="344"/>
      <c r="BS2023" s="344"/>
      <c r="BT2023" s="344"/>
      <c r="BU2023" s="344"/>
      <c r="BV2023" s="344"/>
      <c r="BW2023" s="344"/>
      <c r="BX2023" s="344"/>
      <c r="BY2023" s="344"/>
      <c r="BZ2023" s="344"/>
      <c r="CA2023" s="344"/>
      <c r="CB2023" s="344"/>
      <c r="CC2023" s="344"/>
      <c r="CD2023" s="344"/>
      <c r="CE2023" s="344"/>
      <c r="CF2023" s="344"/>
      <c r="CG2023" s="344"/>
      <c r="CH2023" s="344"/>
      <c r="CI2023" s="344"/>
      <c r="CJ2023" s="344"/>
      <c r="CK2023" s="344"/>
      <c r="CL2023" s="344"/>
      <c r="CM2023" s="344"/>
      <c r="CN2023" s="344"/>
      <c r="CO2023" s="344"/>
      <c r="CP2023" s="344"/>
      <c r="CQ2023" s="344"/>
      <c r="CR2023" s="344"/>
      <c r="CS2023" s="344"/>
      <c r="CT2023" s="344"/>
      <c r="CU2023" s="344"/>
      <c r="CV2023" s="344"/>
      <c r="CW2023" s="344"/>
      <c r="CX2023" s="344"/>
      <c r="CY2023" s="344"/>
      <c r="CZ2023" s="344"/>
      <c r="DA2023" s="344"/>
      <c r="DB2023" s="344"/>
      <c r="DC2023" s="344"/>
      <c r="DD2023" s="344"/>
      <c r="DE2023" s="344"/>
      <c r="DF2023" s="344"/>
      <c r="DG2023" s="344"/>
      <c r="DH2023" s="344"/>
      <c r="DI2023" s="344"/>
      <c r="DJ2023" s="344"/>
      <c r="DK2023" s="344"/>
      <c r="DL2023" s="344"/>
      <c r="DM2023" s="344"/>
      <c r="DN2023" s="344"/>
      <c r="DO2023" s="344"/>
      <c r="DP2023" s="344"/>
      <c r="DQ2023" s="344"/>
      <c r="DR2023" s="344"/>
      <c r="DS2023" s="344"/>
      <c r="DT2023" s="344"/>
      <c r="DU2023" s="344"/>
      <c r="DV2023" s="344"/>
      <c r="DW2023" s="344"/>
      <c r="DX2023" s="344"/>
      <c r="DY2023" s="344"/>
      <c r="DZ2023" s="344"/>
      <c r="EA2023" s="344"/>
      <c r="EB2023" s="344"/>
      <c r="EC2023" s="344"/>
      <c r="ED2023" s="344"/>
      <c r="EE2023" s="344"/>
      <c r="EF2023" s="344"/>
      <c r="EG2023" s="344"/>
      <c r="EH2023" s="344"/>
      <c r="EI2023" s="344"/>
      <c r="EJ2023" s="344"/>
      <c r="EK2023" s="344"/>
      <c r="EL2023" s="344"/>
      <c r="EM2023" s="344"/>
      <c r="EN2023" s="344"/>
      <c r="EO2023" s="344"/>
      <c r="EP2023" s="344"/>
      <c r="EQ2023" s="344"/>
      <c r="ER2023" s="344"/>
      <c r="ES2023" s="344"/>
      <c r="ET2023" s="344"/>
      <c r="EU2023" s="344"/>
      <c r="EV2023" s="344"/>
      <c r="EW2023" s="344"/>
      <c r="EX2023" s="344"/>
      <c r="EY2023" s="344"/>
      <c r="EZ2023" s="344"/>
      <c r="FA2023" s="344"/>
      <c r="FB2023" s="344"/>
      <c r="FC2023" s="344"/>
      <c r="FD2023" s="344"/>
      <c r="FE2023" s="344"/>
      <c r="FF2023" s="344"/>
      <c r="FG2023" s="344"/>
      <c r="FH2023" s="344"/>
      <c r="FI2023" s="344"/>
      <c r="FJ2023" s="344"/>
      <c r="FK2023" s="344"/>
      <c r="FL2023" s="344"/>
      <c r="FM2023" s="344"/>
      <c r="FN2023" s="344"/>
      <c r="FO2023" s="344"/>
      <c r="FP2023" s="344"/>
      <c r="FQ2023" s="344"/>
      <c r="FR2023" s="344"/>
      <c r="FS2023" s="344"/>
      <c r="FT2023" s="344"/>
      <c r="FU2023" s="344"/>
      <c r="FV2023" s="344"/>
      <c r="FW2023" s="344"/>
      <c r="FX2023" s="344"/>
      <c r="FY2023" s="344"/>
      <c r="FZ2023" s="344"/>
      <c r="GA2023" s="344"/>
      <c r="GB2023" s="344"/>
      <c r="GC2023" s="344"/>
      <c r="GD2023" s="344"/>
      <c r="GE2023" s="344"/>
      <c r="GF2023" s="344"/>
      <c r="GG2023" s="344"/>
      <c r="GH2023" s="344"/>
      <c r="GI2023" s="344"/>
      <c r="GJ2023" s="344"/>
      <c r="GK2023" s="344"/>
      <c r="GL2023" s="344"/>
      <c r="GM2023" s="344"/>
      <c r="GN2023" s="344"/>
      <c r="IV2023" s="34">
        <v>1500</v>
      </c>
      <c r="JD2023" s="34">
        <v>3000</v>
      </c>
      <c r="JJ2023" s="34">
        <v>1500</v>
      </c>
      <c r="KD2023" s="34">
        <v>1500</v>
      </c>
      <c r="KK2023" s="34">
        <v>1500</v>
      </c>
    </row>
    <row r="2024" spans="1:297" s="34" customFormat="1" ht="21.75" customHeight="1">
      <c r="A2024" s="102" t="s">
        <v>479</v>
      </c>
      <c r="B2024" s="102" t="s">
        <v>535</v>
      </c>
      <c r="C2024" s="102" t="s">
        <v>550</v>
      </c>
      <c r="D2024" s="81" t="s">
        <v>482</v>
      </c>
      <c r="E2024" s="109"/>
      <c r="F2024" s="109"/>
      <c r="G2024" s="81" t="s">
        <v>561</v>
      </c>
      <c r="H2024" s="344">
        <v>9000</v>
      </c>
      <c r="I2024" s="166">
        <f t="shared" si="191"/>
        <v>9000</v>
      </c>
      <c r="J2024" s="109"/>
      <c r="K2024" s="344"/>
      <c r="L2024" s="792">
        <v>45309</v>
      </c>
      <c r="M2024" s="109"/>
      <c r="N2024" s="109" t="s">
        <v>45</v>
      </c>
      <c r="O2024" s="344"/>
      <c r="P2024" s="344"/>
      <c r="Q2024" s="344"/>
      <c r="R2024" s="344"/>
      <c r="S2024" s="344"/>
      <c r="T2024" s="344"/>
      <c r="U2024" s="344"/>
      <c r="V2024" s="344"/>
      <c r="W2024" s="344"/>
      <c r="X2024" s="344"/>
      <c r="Y2024" s="344"/>
      <c r="Z2024" s="344"/>
      <c r="AA2024" s="344"/>
      <c r="AB2024" s="344"/>
      <c r="AC2024" s="344"/>
      <c r="AD2024" s="344"/>
      <c r="AE2024" s="344"/>
      <c r="AF2024" s="344"/>
      <c r="AG2024" s="344"/>
      <c r="AH2024" s="344"/>
      <c r="AI2024" s="344"/>
      <c r="AJ2024" s="344"/>
      <c r="AK2024" s="344"/>
      <c r="AL2024" s="344"/>
      <c r="AM2024" s="344"/>
      <c r="AN2024" s="344"/>
      <c r="AO2024" s="344"/>
      <c r="AP2024" s="344"/>
      <c r="AQ2024" s="344"/>
      <c r="AR2024" s="344"/>
      <c r="AS2024" s="344"/>
      <c r="AT2024" s="344"/>
      <c r="AU2024" s="344"/>
      <c r="AV2024" s="344"/>
      <c r="AW2024" s="344"/>
      <c r="AX2024" s="344"/>
      <c r="AY2024" s="344"/>
      <c r="AZ2024" s="344"/>
      <c r="BA2024" s="344"/>
      <c r="BB2024" s="344"/>
      <c r="BC2024" s="344"/>
      <c r="BD2024" s="344"/>
      <c r="BE2024" s="344"/>
      <c r="BF2024" s="344"/>
      <c r="BG2024" s="344"/>
      <c r="BH2024" s="344"/>
      <c r="BI2024" s="344"/>
      <c r="BJ2024" s="344"/>
      <c r="BK2024" s="344"/>
      <c r="BL2024" s="344"/>
      <c r="BM2024" s="344"/>
      <c r="BN2024" s="344"/>
      <c r="BO2024" s="344"/>
      <c r="BP2024" s="344"/>
      <c r="BQ2024" s="344"/>
      <c r="BR2024" s="344"/>
      <c r="BS2024" s="344"/>
      <c r="BT2024" s="344"/>
      <c r="BU2024" s="344"/>
      <c r="BV2024" s="344"/>
      <c r="BW2024" s="344"/>
      <c r="BX2024" s="344"/>
      <c r="BY2024" s="344"/>
      <c r="BZ2024" s="344"/>
      <c r="CA2024" s="344"/>
      <c r="CB2024" s="344"/>
      <c r="CC2024" s="344"/>
      <c r="CD2024" s="344"/>
      <c r="CE2024" s="344"/>
      <c r="CF2024" s="344"/>
      <c r="CG2024" s="344"/>
      <c r="CH2024" s="344"/>
      <c r="CI2024" s="344"/>
      <c r="CJ2024" s="344"/>
      <c r="CK2024" s="344"/>
      <c r="CL2024" s="344"/>
      <c r="CM2024" s="344"/>
      <c r="CN2024" s="344"/>
      <c r="CO2024" s="344"/>
      <c r="CP2024" s="344"/>
      <c r="CQ2024" s="344"/>
      <c r="CR2024" s="344"/>
      <c r="CS2024" s="344"/>
      <c r="CT2024" s="344"/>
      <c r="CU2024" s="344"/>
      <c r="CV2024" s="344"/>
      <c r="CW2024" s="344"/>
      <c r="CX2024" s="344"/>
      <c r="CY2024" s="344"/>
      <c r="CZ2024" s="344"/>
      <c r="DA2024" s="344"/>
      <c r="DB2024" s="344"/>
      <c r="DC2024" s="344"/>
      <c r="DD2024" s="344"/>
      <c r="DE2024" s="344"/>
      <c r="DF2024" s="344"/>
      <c r="DG2024" s="344"/>
      <c r="DH2024" s="344"/>
      <c r="DI2024" s="344"/>
      <c r="DJ2024" s="344"/>
      <c r="DK2024" s="344"/>
      <c r="DL2024" s="344"/>
      <c r="DM2024" s="344"/>
      <c r="DN2024" s="344"/>
      <c r="DO2024" s="344"/>
      <c r="DP2024" s="344"/>
      <c r="DQ2024" s="344"/>
      <c r="DR2024" s="344"/>
      <c r="DS2024" s="344"/>
      <c r="DT2024" s="344"/>
      <c r="DU2024" s="344"/>
      <c r="DV2024" s="344"/>
      <c r="DW2024" s="344"/>
      <c r="DX2024" s="344"/>
      <c r="DY2024" s="344"/>
      <c r="DZ2024" s="344"/>
      <c r="EA2024" s="344"/>
      <c r="EB2024" s="344"/>
      <c r="EC2024" s="344"/>
      <c r="ED2024" s="344"/>
      <c r="EE2024" s="344"/>
      <c r="EF2024" s="344"/>
      <c r="EG2024" s="344"/>
      <c r="EH2024" s="344"/>
      <c r="EI2024" s="344"/>
      <c r="EJ2024" s="344"/>
      <c r="EK2024" s="344"/>
      <c r="EL2024" s="344"/>
      <c r="EM2024" s="344"/>
      <c r="EN2024" s="344"/>
      <c r="EO2024" s="344"/>
      <c r="EP2024" s="344"/>
      <c r="EQ2024" s="344"/>
      <c r="ER2024" s="344"/>
      <c r="ES2024" s="344"/>
      <c r="ET2024" s="344"/>
      <c r="EU2024" s="344"/>
      <c r="EV2024" s="344"/>
      <c r="EW2024" s="344"/>
      <c r="EX2024" s="344"/>
      <c r="EY2024" s="344"/>
      <c r="EZ2024" s="344"/>
      <c r="FA2024" s="344"/>
      <c r="FB2024" s="344"/>
      <c r="FC2024" s="344"/>
      <c r="FD2024" s="344"/>
      <c r="FE2024" s="344"/>
      <c r="FF2024" s="344"/>
      <c r="FG2024" s="344"/>
      <c r="FH2024" s="344"/>
      <c r="FI2024" s="344"/>
      <c r="FJ2024" s="344"/>
      <c r="FK2024" s="344"/>
      <c r="FL2024" s="344"/>
      <c r="FM2024" s="344"/>
      <c r="FN2024" s="344"/>
      <c r="FO2024" s="344"/>
      <c r="FP2024" s="344"/>
      <c r="FQ2024" s="344"/>
      <c r="FR2024" s="344"/>
      <c r="FS2024" s="344"/>
      <c r="FT2024" s="344"/>
      <c r="FU2024" s="344"/>
      <c r="FV2024" s="344"/>
      <c r="FW2024" s="344"/>
      <c r="FX2024" s="344"/>
      <c r="FY2024" s="344"/>
      <c r="FZ2024" s="344"/>
      <c r="GA2024" s="344"/>
      <c r="GB2024" s="344"/>
      <c r="GC2024" s="344"/>
      <c r="GD2024" s="344"/>
      <c r="GE2024" s="344"/>
      <c r="GF2024" s="344"/>
      <c r="GG2024" s="344"/>
      <c r="GH2024" s="344"/>
      <c r="GI2024" s="344"/>
      <c r="GJ2024" s="344"/>
      <c r="GK2024" s="344"/>
      <c r="GL2024" s="344"/>
      <c r="GM2024" s="344"/>
      <c r="GN2024" s="344"/>
      <c r="IV2024" s="34">
        <v>1500</v>
      </c>
      <c r="JD2024" s="34">
        <v>3000</v>
      </c>
      <c r="JJ2024" s="34">
        <v>1500</v>
      </c>
      <c r="KD2024" s="34">
        <v>1500</v>
      </c>
      <c r="KK2024" s="34">
        <v>1500</v>
      </c>
    </row>
    <row r="2025" spans="1:297" s="34" customFormat="1" ht="21.75" customHeight="1">
      <c r="A2025" s="102" t="s">
        <v>479</v>
      </c>
      <c r="B2025" s="102" t="s">
        <v>536</v>
      </c>
      <c r="C2025" s="102" t="s">
        <v>551</v>
      </c>
      <c r="D2025" s="81" t="s">
        <v>482</v>
      </c>
      <c r="E2025" s="109"/>
      <c r="F2025" s="109"/>
      <c r="G2025" s="81" t="s">
        <v>561</v>
      </c>
      <c r="H2025" s="344">
        <v>4500</v>
      </c>
      <c r="I2025" s="166">
        <f t="shared" si="191"/>
        <v>4500</v>
      </c>
      <c r="J2025" s="109"/>
      <c r="K2025" s="344"/>
      <c r="L2025" s="792">
        <v>45309</v>
      </c>
      <c r="M2025" s="109"/>
      <c r="N2025" s="109" t="s">
        <v>45</v>
      </c>
      <c r="O2025" s="344"/>
      <c r="P2025" s="344"/>
      <c r="Q2025" s="344"/>
      <c r="R2025" s="344"/>
      <c r="S2025" s="344"/>
      <c r="T2025" s="344"/>
      <c r="U2025" s="344"/>
      <c r="V2025" s="344"/>
      <c r="W2025" s="344"/>
      <c r="X2025" s="344"/>
      <c r="Y2025" s="344"/>
      <c r="Z2025" s="344"/>
      <c r="AA2025" s="344"/>
      <c r="AB2025" s="344"/>
      <c r="AC2025" s="344"/>
      <c r="AD2025" s="344"/>
      <c r="AE2025" s="344"/>
      <c r="AF2025" s="344"/>
      <c r="AG2025" s="344"/>
      <c r="AH2025" s="344"/>
      <c r="AI2025" s="344"/>
      <c r="AJ2025" s="344"/>
      <c r="AK2025" s="344"/>
      <c r="AL2025" s="344"/>
      <c r="AM2025" s="344"/>
      <c r="AN2025" s="344"/>
      <c r="AO2025" s="344"/>
      <c r="AP2025" s="344"/>
      <c r="AQ2025" s="344"/>
      <c r="AR2025" s="344"/>
      <c r="AS2025" s="344"/>
      <c r="AT2025" s="344"/>
      <c r="AU2025" s="344"/>
      <c r="AV2025" s="344"/>
      <c r="AW2025" s="344"/>
      <c r="AX2025" s="344"/>
      <c r="AY2025" s="344"/>
      <c r="AZ2025" s="344"/>
      <c r="BA2025" s="344"/>
      <c r="BB2025" s="344"/>
      <c r="BC2025" s="344"/>
      <c r="BD2025" s="344"/>
      <c r="BE2025" s="344"/>
      <c r="BF2025" s="344"/>
      <c r="BG2025" s="344"/>
      <c r="BH2025" s="344"/>
      <c r="BI2025" s="344"/>
      <c r="BJ2025" s="344"/>
      <c r="BK2025" s="344"/>
      <c r="BL2025" s="344"/>
      <c r="BM2025" s="344"/>
      <c r="BN2025" s="344"/>
      <c r="BO2025" s="344"/>
      <c r="BP2025" s="344"/>
      <c r="BQ2025" s="344"/>
      <c r="BR2025" s="344"/>
      <c r="BS2025" s="344"/>
      <c r="BT2025" s="344"/>
      <c r="BU2025" s="344"/>
      <c r="BV2025" s="344"/>
      <c r="BW2025" s="344"/>
      <c r="BX2025" s="344"/>
      <c r="BY2025" s="344"/>
      <c r="BZ2025" s="344"/>
      <c r="CA2025" s="344"/>
      <c r="CB2025" s="344"/>
      <c r="CC2025" s="344"/>
      <c r="CD2025" s="344"/>
      <c r="CE2025" s="344"/>
      <c r="CF2025" s="344"/>
      <c r="CG2025" s="344"/>
      <c r="CH2025" s="344"/>
      <c r="CI2025" s="344"/>
      <c r="CJ2025" s="344"/>
      <c r="CK2025" s="344"/>
      <c r="CL2025" s="344"/>
      <c r="CM2025" s="344"/>
      <c r="CN2025" s="344"/>
      <c r="CO2025" s="344"/>
      <c r="CP2025" s="344"/>
      <c r="CQ2025" s="344"/>
      <c r="CR2025" s="344"/>
      <c r="CS2025" s="344"/>
      <c r="CT2025" s="344"/>
      <c r="CU2025" s="344"/>
      <c r="CV2025" s="344"/>
      <c r="CW2025" s="344"/>
      <c r="CX2025" s="344"/>
      <c r="CY2025" s="344"/>
      <c r="CZ2025" s="344"/>
      <c r="DA2025" s="344"/>
      <c r="DB2025" s="344"/>
      <c r="DC2025" s="344"/>
      <c r="DD2025" s="344"/>
      <c r="DE2025" s="344"/>
      <c r="DF2025" s="344"/>
      <c r="DG2025" s="344"/>
      <c r="DH2025" s="344"/>
      <c r="DI2025" s="344"/>
      <c r="DJ2025" s="344"/>
      <c r="DK2025" s="344"/>
      <c r="DL2025" s="344"/>
      <c r="DM2025" s="344"/>
      <c r="DN2025" s="344"/>
      <c r="DO2025" s="344"/>
      <c r="DP2025" s="344"/>
      <c r="DQ2025" s="344"/>
      <c r="DR2025" s="344"/>
      <c r="DS2025" s="344"/>
      <c r="DT2025" s="344"/>
      <c r="DU2025" s="344"/>
      <c r="DV2025" s="344"/>
      <c r="DW2025" s="344"/>
      <c r="DX2025" s="344"/>
      <c r="DY2025" s="344"/>
      <c r="DZ2025" s="344"/>
      <c r="EA2025" s="344"/>
      <c r="EB2025" s="344"/>
      <c r="EC2025" s="344"/>
      <c r="ED2025" s="344"/>
      <c r="EE2025" s="344"/>
      <c r="EF2025" s="344"/>
      <c r="EG2025" s="344"/>
      <c r="EH2025" s="344"/>
      <c r="EI2025" s="344"/>
      <c r="EJ2025" s="344"/>
      <c r="EK2025" s="344"/>
      <c r="EL2025" s="344"/>
      <c r="EM2025" s="344"/>
      <c r="EN2025" s="344"/>
      <c r="EO2025" s="344"/>
      <c r="EP2025" s="344"/>
      <c r="EQ2025" s="344"/>
      <c r="ER2025" s="344"/>
      <c r="ES2025" s="344"/>
      <c r="ET2025" s="344"/>
      <c r="EU2025" s="344"/>
      <c r="EV2025" s="344"/>
      <c r="EW2025" s="344"/>
      <c r="EX2025" s="344"/>
      <c r="EY2025" s="344"/>
      <c r="EZ2025" s="344"/>
      <c r="FA2025" s="344"/>
      <c r="FB2025" s="344"/>
      <c r="FC2025" s="344"/>
      <c r="FD2025" s="344"/>
      <c r="FE2025" s="344"/>
      <c r="FF2025" s="344"/>
      <c r="FG2025" s="344"/>
      <c r="FH2025" s="344"/>
      <c r="FI2025" s="344"/>
      <c r="FJ2025" s="344"/>
      <c r="FK2025" s="344"/>
      <c r="FL2025" s="344"/>
      <c r="FM2025" s="344"/>
      <c r="FN2025" s="344"/>
      <c r="FO2025" s="344"/>
      <c r="FP2025" s="344"/>
      <c r="FQ2025" s="344"/>
      <c r="FR2025" s="344"/>
      <c r="FS2025" s="344"/>
      <c r="FT2025" s="344"/>
      <c r="FU2025" s="344"/>
      <c r="FV2025" s="344"/>
      <c r="FW2025" s="344"/>
      <c r="FX2025" s="344"/>
      <c r="FY2025" s="344"/>
      <c r="FZ2025" s="344"/>
      <c r="GA2025" s="344"/>
      <c r="GB2025" s="344"/>
      <c r="GC2025" s="344"/>
      <c r="GD2025" s="344"/>
      <c r="GE2025" s="344"/>
      <c r="GF2025" s="344"/>
      <c r="GG2025" s="344"/>
      <c r="GH2025" s="344"/>
      <c r="GI2025" s="344"/>
      <c r="GJ2025" s="344"/>
      <c r="GK2025" s="344"/>
      <c r="GL2025" s="344"/>
      <c r="GM2025" s="344"/>
      <c r="GN2025" s="344"/>
      <c r="IV2025" s="34">
        <v>1500</v>
      </c>
      <c r="JJ2025" s="34">
        <v>1500</v>
      </c>
      <c r="KD2025" s="34">
        <v>800</v>
      </c>
      <c r="KK2025" s="34">
        <v>700</v>
      </c>
    </row>
    <row r="2026" spans="1:297" s="34" customFormat="1" ht="21.75" customHeight="1">
      <c r="A2026" s="102" t="s">
        <v>479</v>
      </c>
      <c r="B2026" s="102" t="s">
        <v>537</v>
      </c>
      <c r="C2026" s="102" t="s">
        <v>552</v>
      </c>
      <c r="D2026" s="81" t="s">
        <v>482</v>
      </c>
      <c r="E2026" s="109"/>
      <c r="F2026" s="109"/>
      <c r="G2026" s="81" t="s">
        <v>561</v>
      </c>
      <c r="H2026" s="344">
        <v>4500</v>
      </c>
      <c r="I2026" s="166">
        <f t="shared" si="191"/>
        <v>4500</v>
      </c>
      <c r="J2026" s="109"/>
      <c r="K2026" s="344"/>
      <c r="L2026" s="792">
        <v>45309</v>
      </c>
      <c r="M2026" s="109"/>
      <c r="N2026" s="109" t="s">
        <v>45</v>
      </c>
      <c r="O2026" s="344"/>
      <c r="P2026" s="344"/>
      <c r="Q2026" s="344"/>
      <c r="R2026" s="344"/>
      <c r="S2026" s="344"/>
      <c r="T2026" s="344"/>
      <c r="U2026" s="344"/>
      <c r="V2026" s="344"/>
      <c r="W2026" s="344"/>
      <c r="X2026" s="344"/>
      <c r="Y2026" s="344"/>
      <c r="Z2026" s="344"/>
      <c r="AA2026" s="344"/>
      <c r="AB2026" s="344"/>
      <c r="AC2026" s="344"/>
      <c r="AD2026" s="344"/>
      <c r="AE2026" s="344"/>
      <c r="AF2026" s="344"/>
      <c r="AG2026" s="344"/>
      <c r="AH2026" s="344"/>
      <c r="AI2026" s="344"/>
      <c r="AJ2026" s="344"/>
      <c r="AK2026" s="344"/>
      <c r="AL2026" s="344"/>
      <c r="AM2026" s="344"/>
      <c r="AN2026" s="344"/>
      <c r="AO2026" s="344"/>
      <c r="AP2026" s="344"/>
      <c r="AQ2026" s="344"/>
      <c r="AR2026" s="344"/>
      <c r="AS2026" s="344"/>
      <c r="AT2026" s="344"/>
      <c r="AU2026" s="344"/>
      <c r="AV2026" s="344"/>
      <c r="AW2026" s="344"/>
      <c r="AX2026" s="344"/>
      <c r="AY2026" s="344"/>
      <c r="AZ2026" s="344"/>
      <c r="BA2026" s="344"/>
      <c r="BB2026" s="344"/>
      <c r="BC2026" s="344"/>
      <c r="BD2026" s="344"/>
      <c r="BE2026" s="344"/>
      <c r="BF2026" s="344"/>
      <c r="BG2026" s="344"/>
      <c r="BH2026" s="344"/>
      <c r="BI2026" s="344"/>
      <c r="BJ2026" s="344"/>
      <c r="BK2026" s="344"/>
      <c r="BL2026" s="344"/>
      <c r="BM2026" s="344"/>
      <c r="BN2026" s="344"/>
      <c r="BO2026" s="344"/>
      <c r="BP2026" s="344"/>
      <c r="BQ2026" s="344"/>
      <c r="BR2026" s="344"/>
      <c r="BS2026" s="344"/>
      <c r="BT2026" s="344"/>
      <c r="BU2026" s="344"/>
      <c r="BV2026" s="344"/>
      <c r="BW2026" s="344"/>
      <c r="BX2026" s="344"/>
      <c r="BY2026" s="344"/>
      <c r="BZ2026" s="344"/>
      <c r="CA2026" s="344"/>
      <c r="CB2026" s="344"/>
      <c r="CC2026" s="344"/>
      <c r="CD2026" s="344"/>
      <c r="CE2026" s="344"/>
      <c r="CF2026" s="344"/>
      <c r="CG2026" s="344"/>
      <c r="CH2026" s="344"/>
      <c r="CI2026" s="344"/>
      <c r="CJ2026" s="344"/>
      <c r="CK2026" s="344"/>
      <c r="CL2026" s="344"/>
      <c r="CM2026" s="344"/>
      <c r="CN2026" s="344"/>
      <c r="CO2026" s="344"/>
      <c r="CP2026" s="344"/>
      <c r="CQ2026" s="344"/>
      <c r="CR2026" s="344"/>
      <c r="CS2026" s="344"/>
      <c r="CT2026" s="344"/>
      <c r="CU2026" s="344"/>
      <c r="CV2026" s="344"/>
      <c r="CW2026" s="344"/>
      <c r="CX2026" s="344"/>
      <c r="CY2026" s="344"/>
      <c r="CZ2026" s="344"/>
      <c r="DA2026" s="344"/>
      <c r="DB2026" s="344"/>
      <c r="DC2026" s="344"/>
      <c r="DD2026" s="344"/>
      <c r="DE2026" s="344"/>
      <c r="DF2026" s="344"/>
      <c r="DG2026" s="344"/>
      <c r="DH2026" s="344"/>
      <c r="DI2026" s="344"/>
      <c r="DJ2026" s="344"/>
      <c r="DK2026" s="344"/>
      <c r="DL2026" s="344"/>
      <c r="DM2026" s="344"/>
      <c r="DN2026" s="344"/>
      <c r="DO2026" s="344"/>
      <c r="DP2026" s="344"/>
      <c r="DQ2026" s="344"/>
      <c r="DR2026" s="344"/>
      <c r="DS2026" s="344"/>
      <c r="DT2026" s="344"/>
      <c r="DU2026" s="344"/>
      <c r="DV2026" s="344"/>
      <c r="DW2026" s="344"/>
      <c r="DX2026" s="344"/>
      <c r="DY2026" s="344"/>
      <c r="DZ2026" s="344"/>
      <c r="EA2026" s="344"/>
      <c r="EB2026" s="344"/>
      <c r="EC2026" s="344"/>
      <c r="ED2026" s="344"/>
      <c r="EE2026" s="344"/>
      <c r="EF2026" s="344"/>
      <c r="EG2026" s="344"/>
      <c r="EH2026" s="344"/>
      <c r="EI2026" s="344"/>
      <c r="EJ2026" s="344"/>
      <c r="EK2026" s="344"/>
      <c r="EL2026" s="344"/>
      <c r="EM2026" s="344"/>
      <c r="EN2026" s="344"/>
      <c r="EO2026" s="344"/>
      <c r="EP2026" s="344"/>
      <c r="EQ2026" s="344"/>
      <c r="ER2026" s="344"/>
      <c r="ES2026" s="344"/>
      <c r="ET2026" s="344"/>
      <c r="EU2026" s="344"/>
      <c r="EV2026" s="344"/>
      <c r="EW2026" s="344"/>
      <c r="EX2026" s="344"/>
      <c r="EY2026" s="344"/>
      <c r="EZ2026" s="344"/>
      <c r="FA2026" s="344"/>
      <c r="FB2026" s="344"/>
      <c r="FC2026" s="344"/>
      <c r="FD2026" s="344"/>
      <c r="FE2026" s="344"/>
      <c r="FF2026" s="344"/>
      <c r="FG2026" s="344"/>
      <c r="FH2026" s="344"/>
      <c r="FI2026" s="344"/>
      <c r="FJ2026" s="344"/>
      <c r="FK2026" s="344"/>
      <c r="FL2026" s="344"/>
      <c r="FM2026" s="344"/>
      <c r="FN2026" s="344"/>
      <c r="FO2026" s="344"/>
      <c r="FP2026" s="344"/>
      <c r="FQ2026" s="344"/>
      <c r="FR2026" s="344"/>
      <c r="FS2026" s="344"/>
      <c r="FT2026" s="344"/>
      <c r="FU2026" s="344"/>
      <c r="FV2026" s="344"/>
      <c r="FW2026" s="344"/>
      <c r="FX2026" s="344"/>
      <c r="FY2026" s="344"/>
      <c r="FZ2026" s="344"/>
      <c r="GA2026" s="344"/>
      <c r="GB2026" s="344"/>
      <c r="GC2026" s="344"/>
      <c r="GD2026" s="344"/>
      <c r="GE2026" s="344"/>
      <c r="GF2026" s="344"/>
      <c r="GG2026" s="344"/>
      <c r="GH2026" s="344"/>
      <c r="GI2026" s="344"/>
      <c r="GJ2026" s="344"/>
      <c r="GK2026" s="344"/>
      <c r="GL2026" s="344"/>
      <c r="GM2026" s="344"/>
      <c r="GN2026" s="344"/>
      <c r="IV2026" s="34">
        <v>1500</v>
      </c>
      <c r="JJ2026" s="34">
        <v>1500</v>
      </c>
      <c r="KD2026" s="34">
        <v>800</v>
      </c>
      <c r="KK2026" s="34">
        <v>700</v>
      </c>
    </row>
    <row r="2027" spans="1:297" s="34" customFormat="1" ht="21.75" customHeight="1">
      <c r="A2027" s="102" t="s">
        <v>479</v>
      </c>
      <c r="B2027" s="102" t="s">
        <v>543</v>
      </c>
      <c r="C2027" s="102" t="s">
        <v>553</v>
      </c>
      <c r="D2027" s="81" t="s">
        <v>482</v>
      </c>
      <c r="E2027" s="109"/>
      <c r="F2027" s="109"/>
      <c r="G2027" s="81" t="s">
        <v>561</v>
      </c>
      <c r="H2027" s="344">
        <v>0</v>
      </c>
      <c r="I2027" s="166">
        <f>SUM(O2027:KE2027)</f>
        <v>0</v>
      </c>
      <c r="J2027" s="109"/>
      <c r="K2027" s="344"/>
      <c r="L2027" s="792">
        <v>45309</v>
      </c>
      <c r="M2027" s="109"/>
      <c r="N2027" s="109" t="s">
        <v>45</v>
      </c>
      <c r="O2027" s="344"/>
      <c r="P2027" s="344"/>
      <c r="Q2027" s="344"/>
      <c r="R2027" s="344"/>
      <c r="S2027" s="344"/>
      <c r="T2027" s="344"/>
      <c r="U2027" s="344"/>
      <c r="V2027" s="344"/>
      <c r="W2027" s="344"/>
      <c r="X2027" s="344"/>
      <c r="Y2027" s="344"/>
      <c r="Z2027" s="344"/>
      <c r="AA2027" s="344"/>
      <c r="AB2027" s="344"/>
      <c r="AC2027" s="344"/>
      <c r="AD2027" s="344"/>
      <c r="AE2027" s="344"/>
      <c r="AF2027" s="344"/>
      <c r="AG2027" s="344"/>
      <c r="AH2027" s="344"/>
      <c r="AI2027" s="344"/>
      <c r="AJ2027" s="344"/>
      <c r="AK2027" s="344"/>
      <c r="AL2027" s="344"/>
      <c r="AM2027" s="344"/>
      <c r="AN2027" s="344"/>
      <c r="AO2027" s="344"/>
      <c r="AP2027" s="344"/>
      <c r="AQ2027" s="344"/>
      <c r="AR2027" s="344"/>
      <c r="AS2027" s="344"/>
      <c r="AT2027" s="344"/>
      <c r="AU2027" s="344"/>
      <c r="AV2027" s="344"/>
      <c r="AW2027" s="344"/>
      <c r="AX2027" s="344"/>
      <c r="AY2027" s="344"/>
      <c r="AZ2027" s="344"/>
      <c r="BA2027" s="344"/>
      <c r="BB2027" s="344"/>
      <c r="BC2027" s="344"/>
      <c r="BD2027" s="344"/>
      <c r="BE2027" s="344"/>
      <c r="BF2027" s="344"/>
      <c r="BG2027" s="344"/>
      <c r="BH2027" s="344"/>
      <c r="BI2027" s="344"/>
      <c r="BJ2027" s="344"/>
      <c r="BK2027" s="344"/>
      <c r="BL2027" s="344"/>
      <c r="BM2027" s="344"/>
      <c r="BN2027" s="344"/>
      <c r="BO2027" s="344"/>
      <c r="BP2027" s="344"/>
      <c r="BQ2027" s="344"/>
      <c r="BR2027" s="344"/>
      <c r="BS2027" s="344"/>
      <c r="BT2027" s="344"/>
      <c r="BU2027" s="344"/>
      <c r="BV2027" s="344"/>
      <c r="BW2027" s="344"/>
      <c r="BX2027" s="344"/>
      <c r="BY2027" s="344"/>
      <c r="BZ2027" s="344"/>
      <c r="CA2027" s="344"/>
      <c r="CB2027" s="344"/>
      <c r="CC2027" s="344"/>
      <c r="CD2027" s="344"/>
      <c r="CE2027" s="344"/>
      <c r="CF2027" s="344"/>
      <c r="CG2027" s="344"/>
      <c r="CH2027" s="344"/>
      <c r="CI2027" s="344"/>
      <c r="CJ2027" s="344"/>
      <c r="CK2027" s="344"/>
      <c r="CL2027" s="344"/>
      <c r="CM2027" s="344"/>
      <c r="CN2027" s="344"/>
      <c r="CO2027" s="344"/>
      <c r="CP2027" s="344"/>
      <c r="CQ2027" s="344"/>
      <c r="CR2027" s="344"/>
      <c r="CS2027" s="344"/>
      <c r="CT2027" s="344"/>
      <c r="CU2027" s="344"/>
      <c r="CV2027" s="344"/>
      <c r="CW2027" s="344"/>
      <c r="CX2027" s="344"/>
      <c r="CY2027" s="344"/>
      <c r="CZ2027" s="344"/>
      <c r="DA2027" s="344"/>
      <c r="DB2027" s="344"/>
      <c r="DC2027" s="344"/>
      <c r="DD2027" s="344"/>
      <c r="DE2027" s="344"/>
      <c r="DF2027" s="344"/>
      <c r="DG2027" s="344"/>
      <c r="DH2027" s="344"/>
      <c r="DI2027" s="344"/>
      <c r="DJ2027" s="344"/>
      <c r="DK2027" s="344"/>
      <c r="DL2027" s="344"/>
      <c r="DM2027" s="344"/>
      <c r="DN2027" s="344"/>
      <c r="DO2027" s="344"/>
      <c r="DP2027" s="344"/>
      <c r="DQ2027" s="344"/>
      <c r="DR2027" s="344"/>
      <c r="DS2027" s="344"/>
      <c r="DT2027" s="344"/>
      <c r="DU2027" s="344"/>
      <c r="DV2027" s="344"/>
      <c r="DW2027" s="344"/>
      <c r="DX2027" s="344"/>
      <c r="DY2027" s="344"/>
      <c r="DZ2027" s="344"/>
      <c r="EA2027" s="344"/>
      <c r="EB2027" s="344"/>
      <c r="EC2027" s="344"/>
      <c r="ED2027" s="344"/>
      <c r="EE2027" s="344"/>
      <c r="EF2027" s="344"/>
      <c r="EG2027" s="344"/>
      <c r="EH2027" s="344"/>
      <c r="EI2027" s="344"/>
      <c r="EJ2027" s="344"/>
      <c r="EK2027" s="344"/>
      <c r="EL2027" s="344"/>
      <c r="EM2027" s="344"/>
      <c r="EN2027" s="344"/>
      <c r="EO2027" s="344"/>
      <c r="EP2027" s="344"/>
      <c r="EQ2027" s="344"/>
      <c r="ER2027" s="344"/>
      <c r="ES2027" s="344"/>
      <c r="ET2027" s="344"/>
      <c r="EU2027" s="344"/>
      <c r="EV2027" s="344"/>
      <c r="EW2027" s="344"/>
      <c r="EX2027" s="344"/>
      <c r="EY2027" s="344"/>
      <c r="EZ2027" s="344"/>
      <c r="FA2027" s="344"/>
      <c r="FB2027" s="344"/>
      <c r="FC2027" s="344"/>
      <c r="FD2027" s="344"/>
      <c r="FE2027" s="344"/>
      <c r="FF2027" s="344"/>
      <c r="FG2027" s="344"/>
      <c r="FH2027" s="344"/>
      <c r="FI2027" s="344"/>
      <c r="FJ2027" s="344"/>
      <c r="FK2027" s="344"/>
      <c r="FL2027" s="344"/>
      <c r="FM2027" s="344"/>
      <c r="FN2027" s="344"/>
      <c r="FO2027" s="344"/>
      <c r="FP2027" s="344"/>
      <c r="FQ2027" s="344"/>
      <c r="FR2027" s="344"/>
      <c r="FS2027" s="344"/>
      <c r="FT2027" s="344"/>
      <c r="FU2027" s="344"/>
      <c r="FV2027" s="344"/>
      <c r="FW2027" s="344"/>
      <c r="FX2027" s="344"/>
      <c r="FY2027" s="344"/>
      <c r="FZ2027" s="344"/>
      <c r="GA2027" s="344"/>
      <c r="GB2027" s="344"/>
      <c r="GC2027" s="344"/>
      <c r="GD2027" s="344"/>
      <c r="GE2027" s="344"/>
      <c r="GF2027" s="344"/>
      <c r="GG2027" s="344"/>
      <c r="GH2027" s="344"/>
      <c r="GI2027" s="344"/>
      <c r="GJ2027" s="344"/>
      <c r="GK2027" s="344"/>
      <c r="GL2027" s="344"/>
      <c r="GM2027" s="344"/>
      <c r="GN2027" s="344"/>
    </row>
    <row r="2028" spans="1:297" s="34" customFormat="1" ht="21.75" customHeight="1">
      <c r="A2028" s="102" t="s">
        <v>479</v>
      </c>
      <c r="B2028" s="102" t="s">
        <v>544</v>
      </c>
      <c r="C2028" s="102" t="s">
        <v>554</v>
      </c>
      <c r="D2028" s="81" t="s">
        <v>482</v>
      </c>
      <c r="E2028" s="109"/>
      <c r="F2028" s="109"/>
      <c r="G2028" s="81" t="s">
        <v>561</v>
      </c>
      <c r="H2028" s="344"/>
      <c r="I2028" s="166">
        <f t="shared" si="189"/>
        <v>0</v>
      </c>
      <c r="J2028" s="109"/>
      <c r="K2028" s="344"/>
      <c r="L2028" s="792">
        <v>45309</v>
      </c>
      <c r="M2028" s="109"/>
      <c r="N2028" s="109" t="s">
        <v>45</v>
      </c>
      <c r="O2028" s="344"/>
      <c r="P2028" s="344"/>
      <c r="Q2028" s="344"/>
      <c r="R2028" s="344"/>
      <c r="S2028" s="344"/>
      <c r="T2028" s="344"/>
      <c r="U2028" s="344"/>
      <c r="V2028" s="344"/>
      <c r="W2028" s="344"/>
      <c r="X2028" s="344"/>
      <c r="Y2028" s="344"/>
      <c r="Z2028" s="344"/>
      <c r="AA2028" s="344"/>
      <c r="AB2028" s="344"/>
      <c r="AC2028" s="344"/>
      <c r="AD2028" s="344"/>
      <c r="AE2028" s="344"/>
      <c r="AF2028" s="344"/>
      <c r="AG2028" s="344"/>
      <c r="AH2028" s="344"/>
      <c r="AI2028" s="344"/>
      <c r="AJ2028" s="344"/>
      <c r="AK2028" s="344"/>
      <c r="AL2028" s="344"/>
      <c r="AM2028" s="344"/>
      <c r="AN2028" s="344"/>
      <c r="AO2028" s="344"/>
      <c r="AP2028" s="344"/>
      <c r="AQ2028" s="344"/>
      <c r="AR2028" s="344"/>
      <c r="AS2028" s="344"/>
      <c r="AT2028" s="344"/>
      <c r="AU2028" s="344"/>
      <c r="AV2028" s="344"/>
      <c r="AW2028" s="344"/>
      <c r="AX2028" s="344"/>
      <c r="AY2028" s="344"/>
      <c r="AZ2028" s="344"/>
      <c r="BA2028" s="344"/>
      <c r="BB2028" s="344"/>
      <c r="BC2028" s="344"/>
      <c r="BD2028" s="344"/>
      <c r="BE2028" s="344"/>
      <c r="BF2028" s="344"/>
      <c r="BG2028" s="344"/>
      <c r="BH2028" s="344"/>
      <c r="BI2028" s="344"/>
      <c r="BJ2028" s="344"/>
      <c r="BK2028" s="344"/>
      <c r="BL2028" s="344"/>
      <c r="BM2028" s="344"/>
      <c r="BN2028" s="344"/>
      <c r="BO2028" s="344"/>
      <c r="BP2028" s="344"/>
      <c r="BQ2028" s="344"/>
      <c r="BR2028" s="344"/>
      <c r="BS2028" s="344"/>
      <c r="BT2028" s="344"/>
      <c r="BU2028" s="344"/>
      <c r="BV2028" s="344"/>
      <c r="BW2028" s="344"/>
      <c r="BX2028" s="344"/>
      <c r="BY2028" s="344"/>
      <c r="BZ2028" s="344"/>
      <c r="CA2028" s="344"/>
      <c r="CB2028" s="344"/>
      <c r="CC2028" s="344"/>
      <c r="CD2028" s="344"/>
      <c r="CE2028" s="344"/>
      <c r="CF2028" s="344"/>
      <c r="CG2028" s="344"/>
      <c r="CH2028" s="344"/>
      <c r="CI2028" s="344"/>
      <c r="CJ2028" s="344"/>
      <c r="CK2028" s="344"/>
      <c r="CL2028" s="344"/>
      <c r="CM2028" s="344"/>
      <c r="CN2028" s="344"/>
      <c r="CO2028" s="344"/>
      <c r="CP2028" s="344"/>
      <c r="CQ2028" s="344"/>
      <c r="CR2028" s="344"/>
      <c r="CS2028" s="344"/>
      <c r="CT2028" s="344"/>
      <c r="CU2028" s="344"/>
      <c r="CV2028" s="344"/>
      <c r="CW2028" s="344"/>
      <c r="CX2028" s="344"/>
      <c r="CY2028" s="344"/>
      <c r="CZ2028" s="344"/>
      <c r="DA2028" s="344"/>
      <c r="DB2028" s="344"/>
      <c r="DC2028" s="344"/>
      <c r="DD2028" s="344"/>
      <c r="DE2028" s="344"/>
      <c r="DF2028" s="344"/>
      <c r="DG2028" s="344"/>
      <c r="DH2028" s="344"/>
      <c r="DI2028" s="344"/>
      <c r="DJ2028" s="344"/>
      <c r="DK2028" s="344"/>
      <c r="DL2028" s="344"/>
      <c r="DM2028" s="344"/>
      <c r="DN2028" s="344"/>
      <c r="DO2028" s="344"/>
      <c r="DP2028" s="344"/>
      <c r="DQ2028" s="344"/>
      <c r="DR2028" s="344"/>
      <c r="DS2028" s="344"/>
      <c r="DT2028" s="344"/>
      <c r="DU2028" s="344"/>
      <c r="DV2028" s="344"/>
      <c r="DW2028" s="344"/>
      <c r="DX2028" s="344"/>
      <c r="DY2028" s="344"/>
      <c r="DZ2028" s="344"/>
      <c r="EA2028" s="344"/>
      <c r="EB2028" s="344"/>
      <c r="EC2028" s="344"/>
      <c r="ED2028" s="344"/>
      <c r="EE2028" s="344"/>
      <c r="EF2028" s="344"/>
      <c r="EG2028" s="344"/>
      <c r="EH2028" s="344"/>
      <c r="EI2028" s="344"/>
      <c r="EJ2028" s="344"/>
      <c r="EK2028" s="344"/>
      <c r="EL2028" s="344"/>
      <c r="EM2028" s="344"/>
      <c r="EN2028" s="344"/>
      <c r="EO2028" s="344"/>
      <c r="EP2028" s="344"/>
      <c r="EQ2028" s="344"/>
      <c r="ER2028" s="344"/>
      <c r="ES2028" s="344"/>
      <c r="ET2028" s="344"/>
      <c r="EU2028" s="344"/>
      <c r="EV2028" s="344"/>
      <c r="EW2028" s="344"/>
      <c r="EX2028" s="344"/>
      <c r="EY2028" s="344"/>
      <c r="EZ2028" s="344"/>
      <c r="FA2028" s="344"/>
      <c r="FB2028" s="344"/>
      <c r="FC2028" s="344"/>
      <c r="FD2028" s="344"/>
      <c r="FE2028" s="344"/>
      <c r="FF2028" s="344"/>
      <c r="FG2028" s="344"/>
      <c r="FH2028" s="344"/>
      <c r="FI2028" s="344"/>
      <c r="FJ2028" s="344"/>
      <c r="FK2028" s="344"/>
      <c r="FL2028" s="344"/>
      <c r="FM2028" s="344"/>
      <c r="FN2028" s="344"/>
      <c r="FO2028" s="344"/>
      <c r="FP2028" s="344"/>
      <c r="FQ2028" s="344"/>
      <c r="FR2028" s="344"/>
      <c r="FS2028" s="344"/>
      <c r="FT2028" s="344"/>
      <c r="FU2028" s="344"/>
      <c r="FV2028" s="344"/>
      <c r="FW2028" s="344"/>
      <c r="FX2028" s="344"/>
      <c r="FY2028" s="344"/>
      <c r="FZ2028" s="344"/>
      <c r="GA2028" s="344"/>
      <c r="GB2028" s="344"/>
      <c r="GC2028" s="344"/>
      <c r="GD2028" s="344"/>
      <c r="GE2028" s="344"/>
      <c r="GF2028" s="344"/>
      <c r="GG2028" s="344"/>
      <c r="GH2028" s="344"/>
      <c r="GI2028" s="344"/>
      <c r="GJ2028" s="344"/>
      <c r="GK2028" s="344"/>
      <c r="GL2028" s="344"/>
      <c r="GM2028" s="344"/>
      <c r="GN2028" s="344"/>
    </row>
    <row r="2029" spans="1:297" s="34" customFormat="1" ht="21.75" customHeight="1">
      <c r="A2029" s="156" t="s">
        <v>479</v>
      </c>
      <c r="B2029" s="156"/>
      <c r="C2029" s="156"/>
      <c r="D2029" s="109"/>
      <c r="E2029" s="109"/>
      <c r="F2029" s="109"/>
      <c r="G2029" s="109"/>
      <c r="H2029" s="109">
        <f>SUM(H2021:H2028)</f>
        <v>54000</v>
      </c>
      <c r="I2029" s="834">
        <f>SUM(I2021:I2028)</f>
        <v>54000</v>
      </c>
      <c r="J2029" s="109"/>
      <c r="K2029" s="109"/>
      <c r="L2029" s="109"/>
      <c r="M2029" s="109"/>
      <c r="N2029" s="109"/>
      <c r="O2029" s="344"/>
      <c r="P2029" s="344"/>
      <c r="Q2029" s="344"/>
      <c r="R2029" s="344"/>
      <c r="S2029" s="344"/>
      <c r="T2029" s="344"/>
      <c r="U2029" s="344"/>
      <c r="V2029" s="344"/>
      <c r="W2029" s="344"/>
      <c r="X2029" s="344"/>
      <c r="Y2029" s="344"/>
      <c r="Z2029" s="344"/>
      <c r="AA2029" s="344"/>
      <c r="AB2029" s="344"/>
      <c r="AC2029" s="344"/>
      <c r="AD2029" s="344"/>
      <c r="AE2029" s="344"/>
      <c r="AF2029" s="344"/>
      <c r="AG2029" s="344"/>
      <c r="AH2029" s="344"/>
      <c r="AI2029" s="344"/>
      <c r="AJ2029" s="344"/>
      <c r="AK2029" s="344"/>
      <c r="AL2029" s="344"/>
      <c r="AM2029" s="344"/>
      <c r="AN2029" s="344"/>
      <c r="AO2029" s="344"/>
      <c r="AP2029" s="344"/>
      <c r="AQ2029" s="344"/>
      <c r="AR2029" s="344"/>
      <c r="AS2029" s="344"/>
      <c r="AT2029" s="344"/>
      <c r="AU2029" s="344"/>
      <c r="AV2029" s="344"/>
      <c r="AW2029" s="344"/>
      <c r="AX2029" s="344"/>
      <c r="AY2029" s="344"/>
      <c r="AZ2029" s="344"/>
      <c r="BA2029" s="344"/>
      <c r="BB2029" s="344"/>
      <c r="BC2029" s="344"/>
      <c r="BD2029" s="344"/>
      <c r="BE2029" s="344"/>
      <c r="BF2029" s="344"/>
      <c r="BG2029" s="344"/>
      <c r="BH2029" s="344"/>
      <c r="BI2029" s="344"/>
      <c r="BJ2029" s="344"/>
      <c r="BK2029" s="344"/>
      <c r="BL2029" s="344"/>
      <c r="BM2029" s="344"/>
      <c r="BN2029" s="344"/>
      <c r="BO2029" s="344"/>
      <c r="BP2029" s="344"/>
      <c r="BQ2029" s="344"/>
      <c r="BR2029" s="344"/>
      <c r="BS2029" s="344"/>
      <c r="BT2029" s="344"/>
      <c r="BU2029" s="344"/>
      <c r="BV2029" s="344"/>
      <c r="BW2029" s="344"/>
      <c r="BX2029" s="344"/>
      <c r="BY2029" s="344"/>
      <c r="BZ2029" s="344"/>
      <c r="CA2029" s="344"/>
      <c r="CB2029" s="344"/>
      <c r="CC2029" s="344"/>
      <c r="CD2029" s="344"/>
      <c r="CE2029" s="344"/>
      <c r="CF2029" s="344"/>
      <c r="CG2029" s="344"/>
      <c r="CH2029" s="344"/>
      <c r="CI2029" s="344"/>
      <c r="CJ2029" s="344"/>
      <c r="CK2029" s="344"/>
      <c r="CL2029" s="344"/>
      <c r="CM2029" s="344"/>
      <c r="CN2029" s="344"/>
      <c r="CO2029" s="344"/>
      <c r="CP2029" s="344"/>
      <c r="CQ2029" s="344"/>
      <c r="CR2029" s="344"/>
      <c r="CS2029" s="344"/>
      <c r="CT2029" s="344"/>
      <c r="CU2029" s="344"/>
      <c r="CV2029" s="344"/>
      <c r="CW2029" s="344"/>
      <c r="CX2029" s="344"/>
      <c r="CY2029" s="344"/>
      <c r="CZ2029" s="344"/>
      <c r="DA2029" s="344"/>
      <c r="DB2029" s="344"/>
      <c r="DC2029" s="344"/>
      <c r="DD2029" s="344"/>
      <c r="DE2029" s="344"/>
      <c r="DF2029" s="344"/>
      <c r="DG2029" s="344"/>
      <c r="DH2029" s="344"/>
      <c r="DI2029" s="344"/>
      <c r="DJ2029" s="344"/>
      <c r="DK2029" s="344"/>
      <c r="DL2029" s="344"/>
      <c r="DM2029" s="344"/>
      <c r="DN2029" s="344"/>
      <c r="DO2029" s="344"/>
      <c r="DP2029" s="344"/>
      <c r="DQ2029" s="344"/>
      <c r="DR2029" s="344"/>
      <c r="DS2029" s="344"/>
      <c r="DT2029" s="344"/>
      <c r="DU2029" s="344"/>
      <c r="DV2029" s="344"/>
      <c r="DW2029" s="344"/>
      <c r="DX2029" s="344"/>
      <c r="DY2029" s="344"/>
      <c r="DZ2029" s="344"/>
      <c r="EA2029" s="344"/>
      <c r="EB2029" s="344"/>
      <c r="EC2029" s="344"/>
      <c r="ED2029" s="344"/>
      <c r="EE2029" s="344"/>
      <c r="EF2029" s="344"/>
      <c r="EG2029" s="344"/>
      <c r="EH2029" s="344"/>
      <c r="EI2029" s="344"/>
      <c r="EJ2029" s="344"/>
      <c r="EK2029" s="344"/>
      <c r="EL2029" s="344"/>
      <c r="EM2029" s="344"/>
      <c r="EN2029" s="344"/>
      <c r="EO2029" s="344"/>
      <c r="EP2029" s="344"/>
      <c r="EQ2029" s="344"/>
      <c r="ER2029" s="344"/>
      <c r="ES2029" s="344"/>
      <c r="ET2029" s="344"/>
      <c r="EU2029" s="344"/>
      <c r="EV2029" s="344"/>
      <c r="EW2029" s="344"/>
      <c r="EX2029" s="344"/>
      <c r="EY2029" s="344"/>
      <c r="EZ2029" s="344"/>
      <c r="FA2029" s="344"/>
      <c r="FB2029" s="344"/>
      <c r="FC2029" s="344"/>
      <c r="FD2029" s="344"/>
      <c r="FE2029" s="344"/>
      <c r="FF2029" s="344"/>
      <c r="FG2029" s="344"/>
      <c r="FH2029" s="344"/>
      <c r="FI2029" s="344"/>
      <c r="FJ2029" s="344"/>
      <c r="FK2029" s="344"/>
      <c r="FL2029" s="344"/>
      <c r="FM2029" s="344"/>
      <c r="FN2029" s="344"/>
      <c r="FO2029" s="344"/>
      <c r="FP2029" s="344"/>
      <c r="FQ2029" s="344"/>
      <c r="FR2029" s="344"/>
      <c r="FS2029" s="344"/>
      <c r="FT2029" s="344"/>
      <c r="FU2029" s="344"/>
      <c r="FV2029" s="344"/>
      <c r="FW2029" s="344"/>
      <c r="FX2029" s="344"/>
      <c r="FY2029" s="344"/>
      <c r="FZ2029" s="344"/>
      <c r="GA2029" s="344"/>
      <c r="GB2029" s="344"/>
      <c r="GC2029" s="344"/>
      <c r="GD2029" s="344"/>
      <c r="GE2029" s="344"/>
      <c r="GF2029" s="344"/>
      <c r="GG2029" s="344"/>
      <c r="GH2029" s="344"/>
      <c r="GI2029" s="344"/>
      <c r="GJ2029" s="344"/>
      <c r="GK2029" s="344"/>
      <c r="GL2029" s="344"/>
      <c r="GM2029" s="344"/>
      <c r="GN2029" s="344"/>
    </row>
    <row r="2030" spans="1:297" s="34" customFormat="1" ht="21.75" customHeight="1">
      <c r="A2030" s="156" t="s">
        <v>562</v>
      </c>
      <c r="B2030" s="791" t="s">
        <v>563</v>
      </c>
      <c r="C2030" s="835" t="s">
        <v>564</v>
      </c>
      <c r="D2030" s="81" t="s">
        <v>482</v>
      </c>
      <c r="E2030" s="109"/>
      <c r="F2030" s="109"/>
      <c r="G2030" s="344" t="s">
        <v>559</v>
      </c>
      <c r="H2030" s="344">
        <v>10</v>
      </c>
      <c r="I2030" s="166">
        <f t="shared" si="189"/>
        <v>10</v>
      </c>
      <c r="J2030" s="109"/>
      <c r="K2030" s="344"/>
      <c r="L2030" s="792">
        <v>45288</v>
      </c>
      <c r="M2030" s="778">
        <v>45299</v>
      </c>
      <c r="N2030" s="109"/>
      <c r="O2030" s="344"/>
      <c r="P2030" s="344"/>
      <c r="Q2030" s="344"/>
      <c r="R2030" s="344"/>
      <c r="S2030" s="344"/>
      <c r="T2030" s="344"/>
      <c r="U2030" s="344"/>
      <c r="V2030" s="344"/>
      <c r="W2030" s="344"/>
      <c r="X2030" s="344"/>
      <c r="Y2030" s="344"/>
      <c r="Z2030" s="344"/>
      <c r="AA2030" s="344"/>
      <c r="AB2030" s="344"/>
      <c r="AC2030" s="344"/>
      <c r="AD2030" s="344"/>
      <c r="AE2030" s="344"/>
      <c r="AF2030" s="344"/>
      <c r="AG2030" s="344"/>
      <c r="AH2030" s="344"/>
      <c r="AI2030" s="344"/>
      <c r="AJ2030" s="344"/>
      <c r="AK2030" s="344"/>
      <c r="AL2030" s="344"/>
      <c r="AM2030" s="344"/>
      <c r="AN2030" s="344"/>
      <c r="AO2030" s="344"/>
      <c r="AP2030" s="344"/>
      <c r="AQ2030" s="344"/>
      <c r="AR2030" s="344"/>
      <c r="AS2030" s="344"/>
      <c r="AT2030" s="344"/>
      <c r="AU2030" s="344"/>
      <c r="AV2030" s="344"/>
      <c r="AW2030" s="344"/>
      <c r="AX2030" s="344"/>
      <c r="AY2030" s="344"/>
      <c r="AZ2030" s="344"/>
      <c r="BA2030" s="344"/>
      <c r="BB2030" s="344"/>
      <c r="BC2030" s="344"/>
      <c r="BD2030" s="344"/>
      <c r="BE2030" s="344"/>
      <c r="BF2030" s="344"/>
      <c r="BG2030" s="344"/>
      <c r="BH2030" s="344"/>
      <c r="BI2030" s="344"/>
      <c r="BJ2030" s="344"/>
      <c r="BK2030" s="344"/>
      <c r="BL2030" s="344"/>
      <c r="BM2030" s="344"/>
      <c r="BN2030" s="344"/>
      <c r="BO2030" s="344"/>
      <c r="BP2030" s="344"/>
      <c r="BQ2030" s="344"/>
      <c r="BR2030" s="344"/>
      <c r="BS2030" s="344"/>
      <c r="BT2030" s="344"/>
      <c r="BU2030" s="344"/>
      <c r="BV2030" s="344"/>
      <c r="BW2030" s="344"/>
      <c r="BX2030" s="344"/>
      <c r="BY2030" s="344"/>
      <c r="BZ2030" s="344"/>
      <c r="CA2030" s="344"/>
      <c r="CB2030" s="344"/>
      <c r="CC2030" s="344"/>
      <c r="CD2030" s="344"/>
      <c r="CE2030" s="344"/>
      <c r="CF2030" s="344"/>
      <c r="CG2030" s="344"/>
      <c r="CH2030" s="344"/>
      <c r="CI2030" s="344"/>
      <c r="CJ2030" s="344"/>
      <c r="CK2030" s="344"/>
      <c r="CL2030" s="344"/>
      <c r="CM2030" s="344"/>
      <c r="CN2030" s="344"/>
      <c r="CO2030" s="344"/>
      <c r="CP2030" s="344"/>
      <c r="CQ2030" s="344"/>
      <c r="CR2030" s="344"/>
      <c r="CS2030" s="344"/>
      <c r="CT2030" s="344"/>
      <c r="CU2030" s="344"/>
      <c r="CV2030" s="344"/>
      <c r="CW2030" s="344"/>
      <c r="CX2030" s="344"/>
      <c r="CY2030" s="344"/>
      <c r="CZ2030" s="344"/>
      <c r="DA2030" s="344"/>
      <c r="DB2030" s="344"/>
      <c r="DC2030" s="344"/>
      <c r="DD2030" s="344"/>
      <c r="DE2030" s="344"/>
      <c r="DF2030" s="344"/>
      <c r="DG2030" s="344"/>
      <c r="DH2030" s="344"/>
      <c r="DI2030" s="344"/>
      <c r="DJ2030" s="344"/>
      <c r="DK2030" s="344"/>
      <c r="DL2030" s="344"/>
      <c r="DM2030" s="344"/>
      <c r="DN2030" s="344"/>
      <c r="DO2030" s="344"/>
      <c r="DP2030" s="344"/>
      <c r="DQ2030" s="344"/>
      <c r="DR2030" s="344"/>
      <c r="DS2030" s="344"/>
      <c r="DT2030" s="344"/>
      <c r="DU2030" s="344"/>
      <c r="DV2030" s="344"/>
      <c r="DW2030" s="344"/>
      <c r="DX2030" s="344"/>
      <c r="DY2030" s="344"/>
      <c r="DZ2030" s="344"/>
      <c r="EA2030" s="344"/>
      <c r="EB2030" s="344"/>
      <c r="EC2030" s="344"/>
      <c r="ED2030" s="344"/>
      <c r="EE2030" s="344"/>
      <c r="EF2030" s="344"/>
      <c r="EG2030" s="344"/>
      <c r="EH2030" s="344"/>
      <c r="EI2030" s="344"/>
      <c r="EJ2030" s="344"/>
      <c r="EK2030" s="344"/>
      <c r="EL2030" s="344"/>
      <c r="EM2030" s="344"/>
      <c r="EN2030" s="344"/>
      <c r="EO2030" s="344"/>
      <c r="EP2030" s="344"/>
      <c r="EQ2030" s="344"/>
      <c r="ER2030" s="344"/>
      <c r="ES2030" s="344"/>
      <c r="ET2030" s="344"/>
      <c r="EU2030" s="344"/>
      <c r="EV2030" s="344"/>
      <c r="EW2030" s="344"/>
      <c r="EX2030" s="344"/>
      <c r="EY2030" s="344"/>
      <c r="EZ2030" s="344"/>
      <c r="FA2030" s="344"/>
      <c r="FB2030" s="344"/>
      <c r="FC2030" s="344"/>
      <c r="FD2030" s="344"/>
      <c r="FE2030" s="344"/>
      <c r="FF2030" s="344"/>
      <c r="FG2030" s="344"/>
      <c r="FH2030" s="344"/>
      <c r="FI2030" s="344"/>
      <c r="FJ2030" s="344"/>
      <c r="FK2030" s="344"/>
      <c r="FL2030" s="344"/>
      <c r="FM2030" s="344"/>
      <c r="FN2030" s="344"/>
      <c r="FO2030" s="344"/>
      <c r="FP2030" s="344"/>
      <c r="FQ2030" s="344"/>
      <c r="FR2030" s="344"/>
      <c r="FS2030" s="344"/>
      <c r="FT2030" s="344"/>
      <c r="FU2030" s="344"/>
      <c r="FV2030" s="344"/>
      <c r="FW2030" s="344"/>
      <c r="FX2030" s="344"/>
      <c r="FY2030" s="344"/>
      <c r="FZ2030" s="344"/>
      <c r="GA2030" s="344"/>
      <c r="GB2030" s="344"/>
      <c r="GC2030" s="344"/>
      <c r="GD2030" s="344"/>
      <c r="GE2030" s="344"/>
      <c r="GF2030" s="344"/>
      <c r="GG2030" s="344"/>
      <c r="GH2030" s="344"/>
      <c r="GI2030" s="344"/>
      <c r="GJ2030" s="344"/>
      <c r="GK2030" s="344"/>
      <c r="GL2030" s="344"/>
      <c r="GM2030" s="344"/>
      <c r="GN2030" s="344"/>
      <c r="GR2030" s="34">
        <v>10</v>
      </c>
    </row>
    <row r="2031" spans="1:297" s="34" customFormat="1" ht="21.75" customHeight="1">
      <c r="A2031" s="156" t="s">
        <v>562</v>
      </c>
      <c r="B2031" s="791" t="s">
        <v>565</v>
      </c>
      <c r="C2031" s="835" t="s">
        <v>566</v>
      </c>
      <c r="D2031" s="81" t="s">
        <v>482</v>
      </c>
      <c r="E2031" s="109"/>
      <c r="F2031" s="109"/>
      <c r="G2031" s="344" t="s">
        <v>559</v>
      </c>
      <c r="H2031" s="344">
        <v>10</v>
      </c>
      <c r="I2031" s="166">
        <f t="shared" si="189"/>
        <v>10</v>
      </c>
      <c r="J2031" s="109"/>
      <c r="K2031" s="344"/>
      <c r="L2031" s="792">
        <v>45288</v>
      </c>
      <c r="M2031" s="778">
        <v>45299</v>
      </c>
      <c r="N2031" s="109"/>
      <c r="O2031" s="344"/>
      <c r="P2031" s="344"/>
      <c r="Q2031" s="344"/>
      <c r="R2031" s="344"/>
      <c r="S2031" s="344"/>
      <c r="T2031" s="344"/>
      <c r="U2031" s="344"/>
      <c r="V2031" s="344"/>
      <c r="W2031" s="344"/>
      <c r="X2031" s="344"/>
      <c r="Y2031" s="344"/>
      <c r="Z2031" s="344"/>
      <c r="AA2031" s="344"/>
      <c r="AB2031" s="344"/>
      <c r="AC2031" s="344"/>
      <c r="AD2031" s="344"/>
      <c r="AE2031" s="344"/>
      <c r="AF2031" s="344"/>
      <c r="AG2031" s="344"/>
      <c r="AH2031" s="344"/>
      <c r="AI2031" s="344"/>
      <c r="AJ2031" s="344"/>
      <c r="AK2031" s="344"/>
      <c r="AL2031" s="344"/>
      <c r="AM2031" s="344"/>
      <c r="AN2031" s="344"/>
      <c r="AO2031" s="344"/>
      <c r="AP2031" s="344"/>
      <c r="AQ2031" s="344"/>
      <c r="AR2031" s="344"/>
      <c r="AS2031" s="344"/>
      <c r="AT2031" s="344"/>
      <c r="AU2031" s="344"/>
      <c r="AV2031" s="344"/>
      <c r="AW2031" s="344"/>
      <c r="AX2031" s="344"/>
      <c r="AY2031" s="344"/>
      <c r="AZ2031" s="344"/>
      <c r="BA2031" s="344"/>
      <c r="BB2031" s="344"/>
      <c r="BC2031" s="344"/>
      <c r="BD2031" s="344"/>
      <c r="BE2031" s="344"/>
      <c r="BF2031" s="344"/>
      <c r="BG2031" s="344"/>
      <c r="BH2031" s="344"/>
      <c r="BI2031" s="344"/>
      <c r="BJ2031" s="344"/>
      <c r="BK2031" s="344"/>
      <c r="BL2031" s="344"/>
      <c r="BM2031" s="344"/>
      <c r="BN2031" s="344"/>
      <c r="BO2031" s="344"/>
      <c r="BP2031" s="344"/>
      <c r="BQ2031" s="344"/>
      <c r="BR2031" s="344"/>
      <c r="BS2031" s="344"/>
      <c r="BT2031" s="344"/>
      <c r="BU2031" s="344"/>
      <c r="BV2031" s="344"/>
      <c r="BW2031" s="344"/>
      <c r="BX2031" s="344"/>
      <c r="BY2031" s="344"/>
      <c r="BZ2031" s="344"/>
      <c r="CA2031" s="344"/>
      <c r="CB2031" s="344"/>
      <c r="CC2031" s="344"/>
      <c r="CD2031" s="344"/>
      <c r="CE2031" s="344"/>
      <c r="CF2031" s="344"/>
      <c r="CG2031" s="344"/>
      <c r="CH2031" s="344"/>
      <c r="CI2031" s="344"/>
      <c r="CJ2031" s="344"/>
      <c r="CK2031" s="344"/>
      <c r="CL2031" s="344"/>
      <c r="CM2031" s="344"/>
      <c r="CN2031" s="344"/>
      <c r="CO2031" s="344"/>
      <c r="CP2031" s="344"/>
      <c r="CQ2031" s="344"/>
      <c r="CR2031" s="344"/>
      <c r="CS2031" s="344"/>
      <c r="CT2031" s="344"/>
      <c r="CU2031" s="344"/>
      <c r="CV2031" s="344"/>
      <c r="CW2031" s="344"/>
      <c r="CX2031" s="344"/>
      <c r="CY2031" s="344"/>
      <c r="CZ2031" s="344"/>
      <c r="DA2031" s="344"/>
      <c r="DB2031" s="344"/>
      <c r="DC2031" s="344"/>
      <c r="DD2031" s="344"/>
      <c r="DE2031" s="344"/>
      <c r="DF2031" s="344"/>
      <c r="DG2031" s="344"/>
      <c r="DH2031" s="344"/>
      <c r="DI2031" s="344"/>
      <c r="DJ2031" s="344"/>
      <c r="DK2031" s="344"/>
      <c r="DL2031" s="344"/>
      <c r="DM2031" s="344"/>
      <c r="DN2031" s="344"/>
      <c r="DO2031" s="344"/>
      <c r="DP2031" s="344"/>
      <c r="DQ2031" s="344"/>
      <c r="DR2031" s="344"/>
      <c r="DS2031" s="344"/>
      <c r="DT2031" s="344"/>
      <c r="DU2031" s="344"/>
      <c r="DV2031" s="344"/>
      <c r="DW2031" s="344"/>
      <c r="DX2031" s="344"/>
      <c r="DY2031" s="344"/>
      <c r="DZ2031" s="344"/>
      <c r="EA2031" s="344"/>
      <c r="EB2031" s="344"/>
      <c r="EC2031" s="344"/>
      <c r="ED2031" s="344"/>
      <c r="EE2031" s="344"/>
      <c r="EF2031" s="344"/>
      <c r="EG2031" s="344"/>
      <c r="EH2031" s="344"/>
      <c r="EI2031" s="344"/>
      <c r="EJ2031" s="344"/>
      <c r="EK2031" s="344"/>
      <c r="EL2031" s="344"/>
      <c r="EM2031" s="344"/>
      <c r="EN2031" s="344"/>
      <c r="EO2031" s="344"/>
      <c r="EP2031" s="344"/>
      <c r="EQ2031" s="344"/>
      <c r="ER2031" s="344"/>
      <c r="ES2031" s="344"/>
      <c r="ET2031" s="344"/>
      <c r="EU2031" s="344"/>
      <c r="EV2031" s="344"/>
      <c r="EW2031" s="344"/>
      <c r="EX2031" s="344"/>
      <c r="EY2031" s="344"/>
      <c r="EZ2031" s="344"/>
      <c r="FA2031" s="344"/>
      <c r="FB2031" s="344"/>
      <c r="FC2031" s="344"/>
      <c r="FD2031" s="344"/>
      <c r="FE2031" s="344"/>
      <c r="FF2031" s="344"/>
      <c r="FG2031" s="344"/>
      <c r="FH2031" s="344"/>
      <c r="FI2031" s="344"/>
      <c r="FJ2031" s="344"/>
      <c r="FK2031" s="344"/>
      <c r="FL2031" s="344"/>
      <c r="FM2031" s="344"/>
      <c r="FN2031" s="344"/>
      <c r="FO2031" s="344"/>
      <c r="FP2031" s="344"/>
      <c r="FQ2031" s="344"/>
      <c r="FR2031" s="344"/>
      <c r="FS2031" s="344"/>
      <c r="FT2031" s="344"/>
      <c r="FU2031" s="344"/>
      <c r="FV2031" s="344"/>
      <c r="FW2031" s="344"/>
      <c r="FX2031" s="344"/>
      <c r="FY2031" s="344"/>
      <c r="FZ2031" s="344"/>
      <c r="GA2031" s="344"/>
      <c r="GB2031" s="344"/>
      <c r="GC2031" s="344"/>
      <c r="GD2031" s="344"/>
      <c r="GE2031" s="344"/>
      <c r="GF2031" s="344"/>
      <c r="GG2031" s="344"/>
      <c r="GH2031" s="344"/>
      <c r="GI2031" s="344"/>
      <c r="GJ2031" s="344"/>
      <c r="GK2031" s="344"/>
      <c r="GL2031" s="344"/>
      <c r="GM2031" s="344"/>
      <c r="GN2031" s="344"/>
      <c r="GR2031" s="34">
        <v>10</v>
      </c>
    </row>
    <row r="2032" spans="1:297" s="34" customFormat="1" ht="21.75" customHeight="1">
      <c r="A2032" s="156" t="s">
        <v>562</v>
      </c>
      <c r="B2032" s="791" t="s">
        <v>567</v>
      </c>
      <c r="C2032" s="835" t="s">
        <v>568</v>
      </c>
      <c r="D2032" s="81" t="s">
        <v>482</v>
      </c>
      <c r="E2032" s="109"/>
      <c r="F2032" s="109"/>
      <c r="G2032" s="344" t="s">
        <v>559</v>
      </c>
      <c r="H2032" s="344">
        <v>10</v>
      </c>
      <c r="I2032" s="166">
        <f t="shared" si="189"/>
        <v>10</v>
      </c>
      <c r="J2032" s="109"/>
      <c r="K2032" s="344"/>
      <c r="L2032" s="792">
        <v>45288</v>
      </c>
      <c r="M2032" s="778">
        <v>45299</v>
      </c>
      <c r="N2032" s="109"/>
      <c r="O2032" s="344"/>
      <c r="P2032" s="344"/>
      <c r="Q2032" s="344"/>
      <c r="R2032" s="344"/>
      <c r="S2032" s="344"/>
      <c r="T2032" s="344"/>
      <c r="U2032" s="344"/>
      <c r="V2032" s="344"/>
      <c r="W2032" s="344"/>
      <c r="X2032" s="344"/>
      <c r="Y2032" s="344"/>
      <c r="Z2032" s="344"/>
      <c r="AA2032" s="344"/>
      <c r="AB2032" s="344"/>
      <c r="AC2032" s="344"/>
      <c r="AD2032" s="344"/>
      <c r="AE2032" s="344"/>
      <c r="AF2032" s="344"/>
      <c r="AG2032" s="344"/>
      <c r="AH2032" s="344"/>
      <c r="AI2032" s="344"/>
      <c r="AJ2032" s="344"/>
      <c r="AK2032" s="344"/>
      <c r="AL2032" s="344"/>
      <c r="AM2032" s="344"/>
      <c r="AN2032" s="344"/>
      <c r="AO2032" s="344"/>
      <c r="AP2032" s="344"/>
      <c r="AQ2032" s="344"/>
      <c r="AR2032" s="344"/>
      <c r="AS2032" s="344"/>
      <c r="AT2032" s="344"/>
      <c r="AU2032" s="344"/>
      <c r="AV2032" s="344"/>
      <c r="AW2032" s="344"/>
      <c r="AX2032" s="344"/>
      <c r="AY2032" s="344"/>
      <c r="AZ2032" s="344"/>
      <c r="BA2032" s="344"/>
      <c r="BB2032" s="344"/>
      <c r="BC2032" s="344"/>
      <c r="BD2032" s="344"/>
      <c r="BE2032" s="344"/>
      <c r="BF2032" s="344"/>
      <c r="BG2032" s="344"/>
      <c r="BH2032" s="344"/>
      <c r="BI2032" s="344"/>
      <c r="BJ2032" s="344"/>
      <c r="BK2032" s="344"/>
      <c r="BL2032" s="344"/>
      <c r="BM2032" s="344"/>
      <c r="BN2032" s="344"/>
      <c r="BO2032" s="344"/>
      <c r="BP2032" s="344"/>
      <c r="BQ2032" s="344"/>
      <c r="BR2032" s="344"/>
      <c r="BS2032" s="344"/>
      <c r="BT2032" s="344"/>
      <c r="BU2032" s="344"/>
      <c r="BV2032" s="344"/>
      <c r="BW2032" s="344"/>
      <c r="BX2032" s="344"/>
      <c r="BY2032" s="344"/>
      <c r="BZ2032" s="344"/>
      <c r="CA2032" s="344"/>
      <c r="CB2032" s="344"/>
      <c r="CC2032" s="344"/>
      <c r="CD2032" s="344"/>
      <c r="CE2032" s="344"/>
      <c r="CF2032" s="344"/>
      <c r="CG2032" s="344"/>
      <c r="CH2032" s="344"/>
      <c r="CI2032" s="344"/>
      <c r="CJ2032" s="344"/>
      <c r="CK2032" s="344"/>
      <c r="CL2032" s="344"/>
      <c r="CM2032" s="344"/>
      <c r="CN2032" s="344"/>
      <c r="CO2032" s="344"/>
      <c r="CP2032" s="344"/>
      <c r="CQ2032" s="344"/>
      <c r="CR2032" s="344"/>
      <c r="CS2032" s="344"/>
      <c r="CT2032" s="344"/>
      <c r="CU2032" s="344"/>
      <c r="CV2032" s="344"/>
      <c r="CW2032" s="344"/>
      <c r="CX2032" s="344"/>
      <c r="CY2032" s="344"/>
      <c r="CZ2032" s="344"/>
      <c r="DA2032" s="344"/>
      <c r="DB2032" s="344"/>
      <c r="DC2032" s="344"/>
      <c r="DD2032" s="344"/>
      <c r="DE2032" s="344"/>
      <c r="DF2032" s="344"/>
      <c r="DG2032" s="344"/>
      <c r="DH2032" s="344"/>
      <c r="DI2032" s="344"/>
      <c r="DJ2032" s="344"/>
      <c r="DK2032" s="344"/>
      <c r="DL2032" s="344"/>
      <c r="DM2032" s="344"/>
      <c r="DN2032" s="344"/>
      <c r="DO2032" s="344"/>
      <c r="DP2032" s="344"/>
      <c r="DQ2032" s="344"/>
      <c r="DR2032" s="344"/>
      <c r="DS2032" s="344"/>
      <c r="DT2032" s="344"/>
      <c r="DU2032" s="344"/>
      <c r="DV2032" s="344"/>
      <c r="DW2032" s="344"/>
      <c r="DX2032" s="344"/>
      <c r="DY2032" s="344"/>
      <c r="DZ2032" s="344"/>
      <c r="EA2032" s="344"/>
      <c r="EB2032" s="344"/>
      <c r="EC2032" s="344"/>
      <c r="ED2032" s="344"/>
      <c r="EE2032" s="344"/>
      <c r="EF2032" s="344"/>
      <c r="EG2032" s="344"/>
      <c r="EH2032" s="344"/>
      <c r="EI2032" s="344"/>
      <c r="EJ2032" s="344"/>
      <c r="EK2032" s="344"/>
      <c r="EL2032" s="344"/>
      <c r="EM2032" s="344"/>
      <c r="EN2032" s="344"/>
      <c r="EO2032" s="344"/>
      <c r="EP2032" s="344"/>
      <c r="EQ2032" s="344"/>
      <c r="ER2032" s="344"/>
      <c r="ES2032" s="344"/>
      <c r="ET2032" s="344"/>
      <c r="EU2032" s="344"/>
      <c r="EV2032" s="344"/>
      <c r="EW2032" s="344"/>
      <c r="EX2032" s="344"/>
      <c r="EY2032" s="344"/>
      <c r="EZ2032" s="344"/>
      <c r="FA2032" s="344"/>
      <c r="FB2032" s="344"/>
      <c r="FC2032" s="344"/>
      <c r="FD2032" s="344"/>
      <c r="FE2032" s="344"/>
      <c r="FF2032" s="344"/>
      <c r="FG2032" s="344"/>
      <c r="FH2032" s="344"/>
      <c r="FI2032" s="344"/>
      <c r="FJ2032" s="344"/>
      <c r="FK2032" s="344"/>
      <c r="FL2032" s="344"/>
      <c r="FM2032" s="344"/>
      <c r="FN2032" s="344"/>
      <c r="FO2032" s="344"/>
      <c r="FP2032" s="344"/>
      <c r="FQ2032" s="344"/>
      <c r="FR2032" s="344"/>
      <c r="FS2032" s="344"/>
      <c r="FT2032" s="344"/>
      <c r="FU2032" s="344"/>
      <c r="FV2032" s="344"/>
      <c r="FW2032" s="344"/>
      <c r="FX2032" s="344"/>
      <c r="FY2032" s="344"/>
      <c r="FZ2032" s="344"/>
      <c r="GA2032" s="344"/>
      <c r="GB2032" s="344"/>
      <c r="GC2032" s="344"/>
      <c r="GD2032" s="344"/>
      <c r="GE2032" s="344"/>
      <c r="GF2032" s="344"/>
      <c r="GG2032" s="344"/>
      <c r="GH2032" s="344"/>
      <c r="GI2032" s="344"/>
      <c r="GJ2032" s="344"/>
      <c r="GK2032" s="344"/>
      <c r="GL2032" s="344"/>
      <c r="GM2032" s="344"/>
      <c r="GN2032" s="344"/>
      <c r="GR2032" s="34">
        <v>10</v>
      </c>
    </row>
    <row r="2033" spans="1:256" s="34" customFormat="1" ht="21.75" customHeight="1">
      <c r="A2033" s="156" t="s">
        <v>562</v>
      </c>
      <c r="B2033" s="791" t="s">
        <v>569</v>
      </c>
      <c r="C2033" s="835" t="s">
        <v>570</v>
      </c>
      <c r="D2033" s="81" t="s">
        <v>482</v>
      </c>
      <c r="E2033" s="109"/>
      <c r="F2033" s="109"/>
      <c r="G2033" s="344" t="s">
        <v>559</v>
      </c>
      <c r="H2033" s="344">
        <v>10</v>
      </c>
      <c r="I2033" s="166">
        <f t="shared" si="189"/>
        <v>10</v>
      </c>
      <c r="J2033" s="109"/>
      <c r="K2033" s="344"/>
      <c r="L2033" s="792">
        <v>45288</v>
      </c>
      <c r="M2033" s="778">
        <v>45299</v>
      </c>
      <c r="N2033" s="109"/>
      <c r="O2033" s="344"/>
      <c r="P2033" s="344"/>
      <c r="Q2033" s="344"/>
      <c r="R2033" s="344"/>
      <c r="S2033" s="344"/>
      <c r="T2033" s="344"/>
      <c r="U2033" s="344"/>
      <c r="V2033" s="344"/>
      <c r="W2033" s="344"/>
      <c r="X2033" s="344"/>
      <c r="Y2033" s="344"/>
      <c r="Z2033" s="344"/>
      <c r="AA2033" s="344"/>
      <c r="AB2033" s="344"/>
      <c r="AC2033" s="344"/>
      <c r="AD2033" s="344"/>
      <c r="AE2033" s="344"/>
      <c r="AF2033" s="344"/>
      <c r="AG2033" s="344"/>
      <c r="AH2033" s="344"/>
      <c r="AI2033" s="344"/>
      <c r="AJ2033" s="344"/>
      <c r="AK2033" s="344"/>
      <c r="AL2033" s="344"/>
      <c r="AM2033" s="344"/>
      <c r="AN2033" s="344"/>
      <c r="AO2033" s="344"/>
      <c r="AP2033" s="344"/>
      <c r="AQ2033" s="344"/>
      <c r="AR2033" s="344"/>
      <c r="AS2033" s="344"/>
      <c r="AT2033" s="344"/>
      <c r="AU2033" s="344"/>
      <c r="AV2033" s="344"/>
      <c r="AW2033" s="344"/>
      <c r="AX2033" s="344"/>
      <c r="AY2033" s="344"/>
      <c r="AZ2033" s="344"/>
      <c r="BA2033" s="344"/>
      <c r="BB2033" s="344"/>
      <c r="BC2033" s="344"/>
      <c r="BD2033" s="344"/>
      <c r="BE2033" s="344"/>
      <c r="BF2033" s="344"/>
      <c r="BG2033" s="344"/>
      <c r="BH2033" s="344"/>
      <c r="BI2033" s="344"/>
      <c r="BJ2033" s="344"/>
      <c r="BK2033" s="344"/>
      <c r="BL2033" s="344"/>
      <c r="BM2033" s="344"/>
      <c r="BN2033" s="344"/>
      <c r="BO2033" s="344"/>
      <c r="BP2033" s="344"/>
      <c r="BQ2033" s="344"/>
      <c r="BR2033" s="344"/>
      <c r="BS2033" s="344"/>
      <c r="BT2033" s="344"/>
      <c r="BU2033" s="344"/>
      <c r="BV2033" s="344"/>
      <c r="BW2033" s="344"/>
      <c r="BX2033" s="344"/>
      <c r="BY2033" s="344"/>
      <c r="BZ2033" s="344"/>
      <c r="CA2033" s="344"/>
      <c r="CB2033" s="344"/>
      <c r="CC2033" s="344"/>
      <c r="CD2033" s="344"/>
      <c r="CE2033" s="344"/>
      <c r="CF2033" s="344"/>
      <c r="CG2033" s="344"/>
      <c r="CH2033" s="344"/>
      <c r="CI2033" s="344"/>
      <c r="CJ2033" s="344"/>
      <c r="CK2033" s="344"/>
      <c r="CL2033" s="344"/>
      <c r="CM2033" s="344"/>
      <c r="CN2033" s="344"/>
      <c r="CO2033" s="344"/>
      <c r="CP2033" s="344"/>
      <c r="CQ2033" s="344"/>
      <c r="CR2033" s="344"/>
      <c r="CS2033" s="344"/>
      <c r="CT2033" s="344"/>
      <c r="CU2033" s="344"/>
      <c r="CV2033" s="344"/>
      <c r="CW2033" s="344"/>
      <c r="CX2033" s="344"/>
      <c r="CY2033" s="344"/>
      <c r="CZ2033" s="344"/>
      <c r="DA2033" s="344"/>
      <c r="DB2033" s="344"/>
      <c r="DC2033" s="344"/>
      <c r="DD2033" s="344"/>
      <c r="DE2033" s="344"/>
      <c r="DF2033" s="344"/>
      <c r="DG2033" s="344"/>
      <c r="DH2033" s="344"/>
      <c r="DI2033" s="344"/>
      <c r="DJ2033" s="344"/>
      <c r="DK2033" s="344"/>
      <c r="DL2033" s="344"/>
      <c r="DM2033" s="344"/>
      <c r="DN2033" s="344"/>
      <c r="DO2033" s="344"/>
      <c r="DP2033" s="344"/>
      <c r="DQ2033" s="344"/>
      <c r="DR2033" s="344"/>
      <c r="DS2033" s="344"/>
      <c r="DT2033" s="344"/>
      <c r="DU2033" s="344"/>
      <c r="DV2033" s="344"/>
      <c r="DW2033" s="344"/>
      <c r="DX2033" s="344"/>
      <c r="DY2033" s="344"/>
      <c r="DZ2033" s="344"/>
      <c r="EA2033" s="344"/>
      <c r="EB2033" s="344"/>
      <c r="EC2033" s="344"/>
      <c r="ED2033" s="344"/>
      <c r="EE2033" s="344"/>
      <c r="EF2033" s="344"/>
      <c r="EG2033" s="344"/>
      <c r="EH2033" s="344"/>
      <c r="EI2033" s="344"/>
      <c r="EJ2033" s="344"/>
      <c r="EK2033" s="344"/>
      <c r="EL2033" s="344"/>
      <c r="EM2033" s="344"/>
      <c r="EN2033" s="344"/>
      <c r="EO2033" s="344"/>
      <c r="EP2033" s="344"/>
      <c r="EQ2033" s="344"/>
      <c r="ER2033" s="344"/>
      <c r="ES2033" s="344"/>
      <c r="ET2033" s="344"/>
      <c r="EU2033" s="344"/>
      <c r="EV2033" s="344"/>
      <c r="EW2033" s="344"/>
      <c r="EX2033" s="344"/>
      <c r="EY2033" s="344"/>
      <c r="EZ2033" s="344"/>
      <c r="FA2033" s="344"/>
      <c r="FB2033" s="344"/>
      <c r="FC2033" s="344"/>
      <c r="FD2033" s="344"/>
      <c r="FE2033" s="344"/>
      <c r="FF2033" s="344"/>
      <c r="FG2033" s="344"/>
      <c r="FH2033" s="344"/>
      <c r="FI2033" s="344"/>
      <c r="FJ2033" s="344"/>
      <c r="FK2033" s="344"/>
      <c r="FL2033" s="344"/>
      <c r="FM2033" s="344"/>
      <c r="FN2033" s="344"/>
      <c r="FO2033" s="344"/>
      <c r="FP2033" s="344"/>
      <c r="FQ2033" s="344"/>
      <c r="FR2033" s="344"/>
      <c r="FS2033" s="344"/>
      <c r="FT2033" s="344"/>
      <c r="FU2033" s="344"/>
      <c r="FV2033" s="344"/>
      <c r="FW2033" s="344"/>
      <c r="FX2033" s="344"/>
      <c r="FY2033" s="344"/>
      <c r="FZ2033" s="344"/>
      <c r="GA2033" s="344"/>
      <c r="GB2033" s="344"/>
      <c r="GC2033" s="344"/>
      <c r="GD2033" s="344"/>
      <c r="GE2033" s="344"/>
      <c r="GF2033" s="344"/>
      <c r="GG2033" s="344"/>
      <c r="GH2033" s="344"/>
      <c r="GI2033" s="344"/>
      <c r="GJ2033" s="344"/>
      <c r="GK2033" s="344"/>
      <c r="GL2033" s="344"/>
      <c r="GM2033" s="344"/>
      <c r="GN2033" s="344"/>
      <c r="GR2033" s="34">
        <v>10</v>
      </c>
    </row>
    <row r="2034" spans="1:256" s="34" customFormat="1" ht="21.75" customHeight="1">
      <c r="A2034" s="156" t="s">
        <v>562</v>
      </c>
      <c r="B2034" s="156"/>
      <c r="C2034" s="156"/>
      <c r="D2034" s="109"/>
      <c r="E2034" s="109"/>
      <c r="F2034" s="109"/>
      <c r="G2034" s="109"/>
      <c r="H2034" s="109">
        <f>SUM(H2030:H2033)</f>
        <v>40</v>
      </c>
      <c r="I2034" s="109">
        <f>SUM(I2030:I2033)</f>
        <v>40</v>
      </c>
      <c r="J2034" s="109"/>
      <c r="K2034" s="109"/>
      <c r="L2034" s="109"/>
      <c r="M2034" s="109"/>
      <c r="N2034" s="109"/>
      <c r="O2034" s="109"/>
      <c r="P2034" s="109"/>
      <c r="Q2034" s="109"/>
      <c r="R2034" s="109"/>
      <c r="S2034" s="109"/>
      <c r="T2034" s="109"/>
      <c r="U2034" s="109"/>
      <c r="V2034" s="109"/>
      <c r="W2034" s="109"/>
      <c r="X2034" s="109"/>
      <c r="Y2034" s="109"/>
      <c r="Z2034" s="109"/>
      <c r="AA2034" s="109"/>
      <c r="AB2034" s="109"/>
      <c r="AC2034" s="109"/>
      <c r="AD2034" s="109"/>
      <c r="AE2034" s="109"/>
      <c r="AF2034" s="109"/>
      <c r="AG2034" s="109"/>
      <c r="AH2034" s="109"/>
      <c r="AI2034" s="109"/>
      <c r="AJ2034" s="109"/>
      <c r="AK2034" s="109"/>
      <c r="AL2034" s="109"/>
      <c r="AM2034" s="109"/>
      <c r="AN2034" s="109"/>
      <c r="AO2034" s="109"/>
      <c r="AP2034" s="109"/>
      <c r="AQ2034" s="109"/>
      <c r="AR2034" s="109"/>
      <c r="AS2034" s="109"/>
      <c r="AT2034" s="109"/>
      <c r="AU2034" s="109"/>
      <c r="AV2034" s="109"/>
      <c r="AW2034" s="109"/>
      <c r="AX2034" s="109"/>
      <c r="AY2034" s="109"/>
      <c r="AZ2034" s="109"/>
      <c r="BA2034" s="109"/>
      <c r="BB2034" s="109"/>
      <c r="BC2034" s="109"/>
      <c r="BD2034" s="109"/>
      <c r="BE2034" s="109"/>
      <c r="BF2034" s="109"/>
      <c r="BG2034" s="109"/>
      <c r="BH2034" s="109"/>
      <c r="BI2034" s="109"/>
      <c r="BJ2034" s="109"/>
      <c r="BK2034" s="109"/>
      <c r="BL2034" s="109"/>
      <c r="BM2034" s="109"/>
      <c r="BN2034" s="109"/>
      <c r="BO2034" s="109"/>
      <c r="BP2034" s="109"/>
      <c r="BQ2034" s="109"/>
      <c r="BR2034" s="109"/>
      <c r="BS2034" s="109"/>
      <c r="BT2034" s="109"/>
      <c r="BU2034" s="109"/>
      <c r="BV2034" s="109"/>
      <c r="BW2034" s="109"/>
      <c r="BX2034" s="109"/>
      <c r="BY2034" s="109"/>
      <c r="BZ2034" s="109"/>
      <c r="CA2034" s="109"/>
      <c r="CB2034" s="109"/>
      <c r="CC2034" s="109"/>
      <c r="CD2034" s="109"/>
      <c r="CE2034" s="109"/>
      <c r="CF2034" s="109"/>
      <c r="CG2034" s="109"/>
      <c r="CH2034" s="109"/>
      <c r="CI2034" s="109"/>
      <c r="CJ2034" s="109"/>
      <c r="CK2034" s="109"/>
      <c r="CL2034" s="109"/>
      <c r="CM2034" s="109"/>
      <c r="CN2034" s="109"/>
      <c r="CO2034" s="109"/>
      <c r="CP2034" s="109"/>
      <c r="CQ2034" s="109"/>
      <c r="CR2034" s="109"/>
      <c r="CS2034" s="109"/>
      <c r="CT2034" s="109"/>
      <c r="CU2034" s="109"/>
      <c r="CV2034" s="109"/>
      <c r="CW2034" s="109"/>
      <c r="CX2034" s="109"/>
      <c r="CY2034" s="109"/>
      <c r="CZ2034" s="109"/>
      <c r="DA2034" s="109"/>
      <c r="DB2034" s="109"/>
      <c r="DC2034" s="109"/>
      <c r="DD2034" s="109"/>
      <c r="DE2034" s="109"/>
      <c r="DF2034" s="109"/>
      <c r="DG2034" s="109"/>
      <c r="DH2034" s="109"/>
      <c r="DI2034" s="109"/>
      <c r="DJ2034" s="109"/>
      <c r="DK2034" s="109"/>
      <c r="DL2034" s="109"/>
      <c r="DM2034" s="109"/>
      <c r="DN2034" s="109"/>
      <c r="DO2034" s="109"/>
      <c r="DP2034" s="109"/>
      <c r="DQ2034" s="109"/>
      <c r="DR2034" s="109"/>
      <c r="DS2034" s="109"/>
      <c r="DT2034" s="109"/>
      <c r="DU2034" s="109"/>
      <c r="DV2034" s="109"/>
      <c r="DW2034" s="109"/>
      <c r="DX2034" s="109"/>
      <c r="DY2034" s="109"/>
      <c r="DZ2034" s="109"/>
      <c r="EA2034" s="109"/>
      <c r="EB2034" s="109"/>
      <c r="EC2034" s="109"/>
      <c r="ED2034" s="109"/>
      <c r="EE2034" s="109"/>
      <c r="EF2034" s="109"/>
      <c r="EG2034" s="109"/>
      <c r="EH2034" s="109"/>
      <c r="EI2034" s="109"/>
      <c r="EJ2034" s="109"/>
      <c r="EK2034" s="109"/>
      <c r="EL2034" s="109"/>
      <c r="EM2034" s="109"/>
      <c r="EN2034" s="109"/>
      <c r="EO2034" s="109"/>
      <c r="EP2034" s="109"/>
      <c r="EQ2034" s="109"/>
      <c r="ER2034" s="109"/>
      <c r="ES2034" s="109"/>
      <c r="ET2034" s="109"/>
      <c r="EU2034" s="109"/>
      <c r="EV2034" s="109"/>
      <c r="EW2034" s="109"/>
      <c r="EX2034" s="109"/>
      <c r="EY2034" s="109"/>
      <c r="EZ2034" s="109"/>
      <c r="FA2034" s="109"/>
      <c r="FB2034" s="109"/>
      <c r="FC2034" s="109"/>
      <c r="FD2034" s="109"/>
      <c r="FE2034" s="109"/>
      <c r="FF2034" s="109"/>
      <c r="FG2034" s="109"/>
      <c r="FH2034" s="109"/>
      <c r="FI2034" s="109"/>
      <c r="FJ2034" s="109"/>
      <c r="FK2034" s="109"/>
      <c r="FL2034" s="109"/>
      <c r="FM2034" s="109"/>
      <c r="FN2034" s="109"/>
      <c r="FO2034" s="109"/>
      <c r="FP2034" s="109"/>
      <c r="FQ2034" s="109"/>
      <c r="FR2034" s="109"/>
      <c r="FS2034" s="109"/>
      <c r="FT2034" s="109"/>
      <c r="FU2034" s="109"/>
      <c r="FV2034" s="109"/>
      <c r="FW2034" s="109"/>
      <c r="FX2034" s="109"/>
      <c r="FY2034" s="109"/>
      <c r="FZ2034" s="109"/>
      <c r="GA2034" s="109"/>
      <c r="GB2034" s="109"/>
      <c r="GC2034" s="109"/>
      <c r="GD2034" s="109"/>
      <c r="GE2034" s="109"/>
      <c r="GF2034" s="109"/>
      <c r="GG2034" s="109"/>
      <c r="GH2034" s="109"/>
      <c r="GI2034" s="109"/>
      <c r="GJ2034" s="109"/>
      <c r="GK2034" s="109"/>
      <c r="GL2034" s="109"/>
      <c r="GM2034" s="109"/>
      <c r="GN2034" s="109"/>
    </row>
    <row r="2035" spans="1:256" s="34" customFormat="1" ht="21.75" customHeight="1">
      <c r="A2035" s="156" t="s">
        <v>562</v>
      </c>
      <c r="B2035" s="791" t="s">
        <v>563</v>
      </c>
      <c r="C2035" s="835" t="s">
        <v>564</v>
      </c>
      <c r="D2035" s="81" t="s">
        <v>482</v>
      </c>
      <c r="E2035" s="109"/>
      <c r="F2035" s="109"/>
      <c r="G2035" s="344" t="s">
        <v>559</v>
      </c>
      <c r="H2035" s="344">
        <v>10</v>
      </c>
      <c r="I2035" s="166">
        <f t="shared" si="189"/>
        <v>10</v>
      </c>
      <c r="J2035" s="109"/>
      <c r="K2035" s="344"/>
      <c r="L2035" s="792">
        <v>45288</v>
      </c>
      <c r="M2035" s="778">
        <v>45316</v>
      </c>
      <c r="N2035" s="109"/>
      <c r="O2035" s="344"/>
      <c r="P2035" s="344"/>
      <c r="Q2035" s="344"/>
      <c r="R2035" s="344"/>
      <c r="S2035" s="344"/>
      <c r="T2035" s="344"/>
      <c r="U2035" s="344"/>
      <c r="V2035" s="344"/>
      <c r="W2035" s="344"/>
      <c r="X2035" s="344"/>
      <c r="Y2035" s="344"/>
      <c r="Z2035" s="344"/>
      <c r="AA2035" s="344"/>
      <c r="AB2035" s="344"/>
      <c r="AC2035" s="344"/>
      <c r="AD2035" s="344"/>
      <c r="AE2035" s="344"/>
      <c r="AF2035" s="344"/>
      <c r="AG2035" s="344"/>
      <c r="AH2035" s="344"/>
      <c r="AI2035" s="344"/>
      <c r="AJ2035" s="344"/>
      <c r="AK2035" s="344"/>
      <c r="AL2035" s="344"/>
      <c r="AM2035" s="344"/>
      <c r="AN2035" s="344"/>
      <c r="AO2035" s="344"/>
      <c r="AP2035" s="344"/>
      <c r="AQ2035" s="344"/>
      <c r="AR2035" s="344"/>
      <c r="AS2035" s="344"/>
      <c r="AT2035" s="344"/>
      <c r="AU2035" s="344"/>
      <c r="AV2035" s="344"/>
      <c r="AW2035" s="344"/>
      <c r="AX2035" s="344"/>
      <c r="AY2035" s="344"/>
      <c r="AZ2035" s="344"/>
      <c r="BA2035" s="344"/>
      <c r="BB2035" s="344"/>
      <c r="BC2035" s="344"/>
      <c r="BD2035" s="344"/>
      <c r="BE2035" s="344"/>
      <c r="BF2035" s="344"/>
      <c r="BG2035" s="344"/>
      <c r="BH2035" s="344"/>
      <c r="BI2035" s="344"/>
      <c r="BJ2035" s="344"/>
      <c r="BK2035" s="344"/>
      <c r="BL2035" s="344"/>
      <c r="BM2035" s="344"/>
      <c r="BN2035" s="344"/>
      <c r="BO2035" s="344"/>
      <c r="BP2035" s="344"/>
      <c r="BQ2035" s="344"/>
      <c r="BR2035" s="344"/>
      <c r="BS2035" s="344"/>
      <c r="BT2035" s="344"/>
      <c r="BU2035" s="344"/>
      <c r="BV2035" s="344"/>
      <c r="BW2035" s="344"/>
      <c r="BX2035" s="344"/>
      <c r="BY2035" s="344"/>
      <c r="BZ2035" s="344"/>
      <c r="CA2035" s="344"/>
      <c r="CB2035" s="344"/>
      <c r="CC2035" s="344"/>
      <c r="CD2035" s="344"/>
      <c r="CE2035" s="344"/>
      <c r="CF2035" s="344"/>
      <c r="CG2035" s="344"/>
      <c r="CH2035" s="344"/>
      <c r="CI2035" s="344"/>
      <c r="CJ2035" s="344"/>
      <c r="CK2035" s="344"/>
      <c r="CL2035" s="344"/>
      <c r="CM2035" s="344"/>
      <c r="CN2035" s="344"/>
      <c r="CO2035" s="344"/>
      <c r="CP2035" s="344"/>
      <c r="CQ2035" s="344"/>
      <c r="CR2035" s="344"/>
      <c r="CS2035" s="344"/>
      <c r="CT2035" s="344"/>
      <c r="CU2035" s="344"/>
      <c r="CV2035" s="344"/>
      <c r="CW2035" s="344"/>
      <c r="CX2035" s="344"/>
      <c r="CY2035" s="344"/>
      <c r="CZ2035" s="344"/>
      <c r="DA2035" s="344"/>
      <c r="DB2035" s="344"/>
      <c r="DC2035" s="344"/>
      <c r="DD2035" s="344"/>
      <c r="DE2035" s="344"/>
      <c r="DF2035" s="344"/>
      <c r="DG2035" s="344"/>
      <c r="DH2035" s="344"/>
      <c r="DI2035" s="344"/>
      <c r="DJ2035" s="344"/>
      <c r="DK2035" s="344"/>
      <c r="DL2035" s="344"/>
      <c r="DM2035" s="344"/>
      <c r="DN2035" s="344"/>
      <c r="DO2035" s="344"/>
      <c r="DP2035" s="344"/>
      <c r="DQ2035" s="344"/>
      <c r="DR2035" s="344"/>
      <c r="DS2035" s="344"/>
      <c r="DT2035" s="344"/>
      <c r="DU2035" s="344"/>
      <c r="DV2035" s="344"/>
      <c r="DW2035" s="344"/>
      <c r="DX2035" s="344"/>
      <c r="DY2035" s="344"/>
      <c r="DZ2035" s="344"/>
      <c r="EA2035" s="344"/>
      <c r="EB2035" s="344"/>
      <c r="EC2035" s="344"/>
      <c r="ED2035" s="344"/>
      <c r="EE2035" s="344"/>
      <c r="EF2035" s="344"/>
      <c r="EG2035" s="344"/>
      <c r="EH2035" s="344"/>
      <c r="EI2035" s="344"/>
      <c r="EJ2035" s="344"/>
      <c r="EK2035" s="344"/>
      <c r="EL2035" s="344"/>
      <c r="EM2035" s="344"/>
      <c r="EN2035" s="344"/>
      <c r="EO2035" s="344"/>
      <c r="EP2035" s="344"/>
      <c r="EQ2035" s="344"/>
      <c r="ER2035" s="344"/>
      <c r="ES2035" s="344"/>
      <c r="ET2035" s="344"/>
      <c r="EU2035" s="344"/>
      <c r="EV2035" s="344"/>
      <c r="EW2035" s="344"/>
      <c r="EX2035" s="344"/>
      <c r="EY2035" s="344"/>
      <c r="EZ2035" s="344"/>
      <c r="FA2035" s="344"/>
      <c r="FB2035" s="344"/>
      <c r="FC2035" s="344"/>
      <c r="FD2035" s="344"/>
      <c r="FE2035" s="344"/>
      <c r="FF2035" s="344"/>
      <c r="FG2035" s="344"/>
      <c r="FH2035" s="344"/>
      <c r="FI2035" s="344"/>
      <c r="FJ2035" s="344"/>
      <c r="FK2035" s="344"/>
      <c r="FL2035" s="344"/>
      <c r="FM2035" s="344"/>
      <c r="FN2035" s="344"/>
      <c r="FO2035" s="344"/>
      <c r="FP2035" s="344"/>
      <c r="FQ2035" s="344"/>
      <c r="FR2035" s="344"/>
      <c r="FS2035" s="344"/>
      <c r="FT2035" s="344"/>
      <c r="FU2035" s="344"/>
      <c r="FV2035" s="344"/>
      <c r="FW2035" s="344"/>
      <c r="FX2035" s="344"/>
      <c r="FY2035" s="344"/>
      <c r="FZ2035" s="344"/>
      <c r="GA2035" s="344"/>
      <c r="GB2035" s="344"/>
      <c r="GC2035" s="344"/>
      <c r="GD2035" s="344"/>
      <c r="GE2035" s="344"/>
      <c r="GF2035" s="344"/>
      <c r="GG2035" s="344"/>
      <c r="GH2035" s="344"/>
      <c r="GI2035" s="344"/>
      <c r="GJ2035" s="344"/>
      <c r="GK2035" s="344"/>
      <c r="GL2035" s="344"/>
      <c r="GM2035" s="344"/>
      <c r="GN2035" s="344"/>
      <c r="GW2035" s="34">
        <v>10</v>
      </c>
    </row>
    <row r="2036" spans="1:256" s="34" customFormat="1" ht="21.75" customHeight="1">
      <c r="A2036" s="156" t="s">
        <v>562</v>
      </c>
      <c r="B2036" s="791" t="s">
        <v>565</v>
      </c>
      <c r="C2036" s="835" t="s">
        <v>566</v>
      </c>
      <c r="D2036" s="81" t="s">
        <v>482</v>
      </c>
      <c r="E2036" s="109"/>
      <c r="F2036" s="109"/>
      <c r="G2036" s="344" t="s">
        <v>559</v>
      </c>
      <c r="H2036" s="344">
        <v>10</v>
      </c>
      <c r="I2036" s="166">
        <f t="shared" si="189"/>
        <v>10</v>
      </c>
      <c r="J2036" s="109"/>
      <c r="K2036" s="344"/>
      <c r="L2036" s="792">
        <v>45288</v>
      </c>
      <c r="M2036" s="778">
        <v>45316</v>
      </c>
      <c r="N2036" s="109"/>
      <c r="O2036" s="344"/>
      <c r="P2036" s="344"/>
      <c r="Q2036" s="344"/>
      <c r="R2036" s="344"/>
      <c r="S2036" s="344"/>
      <c r="T2036" s="344"/>
      <c r="U2036" s="344"/>
      <c r="V2036" s="344"/>
      <c r="W2036" s="344"/>
      <c r="X2036" s="344"/>
      <c r="Y2036" s="344"/>
      <c r="Z2036" s="344"/>
      <c r="AA2036" s="344"/>
      <c r="AB2036" s="344"/>
      <c r="AC2036" s="344"/>
      <c r="AD2036" s="344"/>
      <c r="AE2036" s="344"/>
      <c r="AF2036" s="344"/>
      <c r="AG2036" s="344"/>
      <c r="AH2036" s="344"/>
      <c r="AI2036" s="344"/>
      <c r="AJ2036" s="344"/>
      <c r="AK2036" s="344"/>
      <c r="AL2036" s="344"/>
      <c r="AM2036" s="344"/>
      <c r="AN2036" s="344"/>
      <c r="AO2036" s="344"/>
      <c r="AP2036" s="344"/>
      <c r="AQ2036" s="344"/>
      <c r="AR2036" s="344"/>
      <c r="AS2036" s="344"/>
      <c r="AT2036" s="344"/>
      <c r="AU2036" s="344"/>
      <c r="AV2036" s="344"/>
      <c r="AW2036" s="344"/>
      <c r="AX2036" s="344"/>
      <c r="AY2036" s="344"/>
      <c r="AZ2036" s="344"/>
      <c r="BA2036" s="344"/>
      <c r="BB2036" s="344"/>
      <c r="BC2036" s="344"/>
      <c r="BD2036" s="344"/>
      <c r="BE2036" s="344"/>
      <c r="BF2036" s="344"/>
      <c r="BG2036" s="344"/>
      <c r="BH2036" s="344"/>
      <c r="BI2036" s="344"/>
      <c r="BJ2036" s="344"/>
      <c r="BK2036" s="344"/>
      <c r="BL2036" s="344"/>
      <c r="BM2036" s="344"/>
      <c r="BN2036" s="344"/>
      <c r="BO2036" s="344"/>
      <c r="BP2036" s="344"/>
      <c r="BQ2036" s="344"/>
      <c r="BR2036" s="344"/>
      <c r="BS2036" s="344"/>
      <c r="BT2036" s="344"/>
      <c r="BU2036" s="344"/>
      <c r="BV2036" s="344"/>
      <c r="BW2036" s="344"/>
      <c r="BX2036" s="344"/>
      <c r="BY2036" s="344"/>
      <c r="BZ2036" s="344"/>
      <c r="CA2036" s="344"/>
      <c r="CB2036" s="344"/>
      <c r="CC2036" s="344"/>
      <c r="CD2036" s="344"/>
      <c r="CE2036" s="344"/>
      <c r="CF2036" s="344"/>
      <c r="CG2036" s="344"/>
      <c r="CH2036" s="344"/>
      <c r="CI2036" s="344"/>
      <c r="CJ2036" s="344"/>
      <c r="CK2036" s="344"/>
      <c r="CL2036" s="344"/>
      <c r="CM2036" s="344"/>
      <c r="CN2036" s="344"/>
      <c r="CO2036" s="344"/>
      <c r="CP2036" s="344"/>
      <c r="CQ2036" s="344"/>
      <c r="CR2036" s="344"/>
      <c r="CS2036" s="344"/>
      <c r="CT2036" s="344"/>
      <c r="CU2036" s="344"/>
      <c r="CV2036" s="344"/>
      <c r="CW2036" s="344"/>
      <c r="CX2036" s="344"/>
      <c r="CY2036" s="344"/>
      <c r="CZ2036" s="344"/>
      <c r="DA2036" s="344"/>
      <c r="DB2036" s="344"/>
      <c r="DC2036" s="344"/>
      <c r="DD2036" s="344"/>
      <c r="DE2036" s="344"/>
      <c r="DF2036" s="344"/>
      <c r="DG2036" s="344"/>
      <c r="DH2036" s="344"/>
      <c r="DI2036" s="344"/>
      <c r="DJ2036" s="344"/>
      <c r="DK2036" s="344"/>
      <c r="DL2036" s="344"/>
      <c r="DM2036" s="344"/>
      <c r="DN2036" s="344"/>
      <c r="DO2036" s="344"/>
      <c r="DP2036" s="344"/>
      <c r="DQ2036" s="344"/>
      <c r="DR2036" s="344"/>
      <c r="DS2036" s="344"/>
      <c r="DT2036" s="344"/>
      <c r="DU2036" s="344"/>
      <c r="DV2036" s="344"/>
      <c r="DW2036" s="344"/>
      <c r="DX2036" s="344"/>
      <c r="DY2036" s="344"/>
      <c r="DZ2036" s="344"/>
      <c r="EA2036" s="344"/>
      <c r="EB2036" s="344"/>
      <c r="EC2036" s="344"/>
      <c r="ED2036" s="344"/>
      <c r="EE2036" s="344"/>
      <c r="EF2036" s="344"/>
      <c r="EG2036" s="344"/>
      <c r="EH2036" s="344"/>
      <c r="EI2036" s="344"/>
      <c r="EJ2036" s="344"/>
      <c r="EK2036" s="344"/>
      <c r="EL2036" s="344"/>
      <c r="EM2036" s="344"/>
      <c r="EN2036" s="344"/>
      <c r="EO2036" s="344"/>
      <c r="EP2036" s="344"/>
      <c r="EQ2036" s="344"/>
      <c r="ER2036" s="344"/>
      <c r="ES2036" s="344"/>
      <c r="ET2036" s="344"/>
      <c r="EU2036" s="344"/>
      <c r="EV2036" s="344"/>
      <c r="EW2036" s="344"/>
      <c r="EX2036" s="344"/>
      <c r="EY2036" s="344"/>
      <c r="EZ2036" s="344"/>
      <c r="FA2036" s="344"/>
      <c r="FB2036" s="344"/>
      <c r="FC2036" s="344"/>
      <c r="FD2036" s="344"/>
      <c r="FE2036" s="344"/>
      <c r="FF2036" s="344"/>
      <c r="FG2036" s="344"/>
      <c r="FH2036" s="344"/>
      <c r="FI2036" s="344"/>
      <c r="FJ2036" s="344"/>
      <c r="FK2036" s="344"/>
      <c r="FL2036" s="344"/>
      <c r="FM2036" s="344"/>
      <c r="FN2036" s="344"/>
      <c r="FO2036" s="344"/>
      <c r="FP2036" s="344"/>
      <c r="FQ2036" s="344"/>
      <c r="FR2036" s="344"/>
      <c r="FS2036" s="344"/>
      <c r="FT2036" s="344"/>
      <c r="FU2036" s="344"/>
      <c r="FV2036" s="344"/>
      <c r="FW2036" s="344"/>
      <c r="FX2036" s="344"/>
      <c r="FY2036" s="344"/>
      <c r="FZ2036" s="344"/>
      <c r="GA2036" s="344"/>
      <c r="GB2036" s="344"/>
      <c r="GC2036" s="344"/>
      <c r="GD2036" s="344"/>
      <c r="GE2036" s="344"/>
      <c r="GF2036" s="344"/>
      <c r="GG2036" s="344"/>
      <c r="GH2036" s="344"/>
      <c r="GI2036" s="344"/>
      <c r="GJ2036" s="344"/>
      <c r="GK2036" s="344"/>
      <c r="GL2036" s="344"/>
      <c r="GM2036" s="344"/>
      <c r="GN2036" s="344"/>
      <c r="GW2036" s="34">
        <v>10</v>
      </c>
    </row>
    <row r="2037" spans="1:256" s="34" customFormat="1" ht="21.75" customHeight="1">
      <c r="A2037" s="156" t="s">
        <v>562</v>
      </c>
      <c r="B2037" s="791" t="s">
        <v>567</v>
      </c>
      <c r="C2037" s="835" t="s">
        <v>568</v>
      </c>
      <c r="D2037" s="81" t="s">
        <v>482</v>
      </c>
      <c r="E2037" s="109"/>
      <c r="F2037" s="109"/>
      <c r="G2037" s="344" t="s">
        <v>559</v>
      </c>
      <c r="H2037" s="344">
        <v>5</v>
      </c>
      <c r="I2037" s="166">
        <f t="shared" si="189"/>
        <v>5</v>
      </c>
      <c r="J2037" s="109"/>
      <c r="K2037" s="344"/>
      <c r="L2037" s="792">
        <v>45288</v>
      </c>
      <c r="M2037" s="778">
        <v>45316</v>
      </c>
      <c r="N2037" s="109"/>
      <c r="O2037" s="344"/>
      <c r="P2037" s="344"/>
      <c r="Q2037" s="344"/>
      <c r="R2037" s="344"/>
      <c r="S2037" s="344"/>
      <c r="T2037" s="344"/>
      <c r="U2037" s="344"/>
      <c r="V2037" s="344"/>
      <c r="W2037" s="344"/>
      <c r="X2037" s="344"/>
      <c r="Y2037" s="344"/>
      <c r="Z2037" s="344"/>
      <c r="AA2037" s="344"/>
      <c r="AB2037" s="344"/>
      <c r="AC2037" s="344"/>
      <c r="AD2037" s="344"/>
      <c r="AE2037" s="344"/>
      <c r="AF2037" s="344"/>
      <c r="AG2037" s="344"/>
      <c r="AH2037" s="344"/>
      <c r="AI2037" s="344"/>
      <c r="AJ2037" s="344"/>
      <c r="AK2037" s="344"/>
      <c r="AL2037" s="344"/>
      <c r="AM2037" s="344"/>
      <c r="AN2037" s="344"/>
      <c r="AO2037" s="344"/>
      <c r="AP2037" s="344"/>
      <c r="AQ2037" s="344"/>
      <c r="AR2037" s="344"/>
      <c r="AS2037" s="344"/>
      <c r="AT2037" s="344"/>
      <c r="AU2037" s="344"/>
      <c r="AV2037" s="344"/>
      <c r="AW2037" s="344"/>
      <c r="AX2037" s="344"/>
      <c r="AY2037" s="344"/>
      <c r="AZ2037" s="344"/>
      <c r="BA2037" s="344"/>
      <c r="BB2037" s="344"/>
      <c r="BC2037" s="344"/>
      <c r="BD2037" s="344"/>
      <c r="BE2037" s="344"/>
      <c r="BF2037" s="344"/>
      <c r="BG2037" s="344"/>
      <c r="BH2037" s="344"/>
      <c r="BI2037" s="344"/>
      <c r="BJ2037" s="344"/>
      <c r="BK2037" s="344"/>
      <c r="BL2037" s="344"/>
      <c r="BM2037" s="344"/>
      <c r="BN2037" s="344"/>
      <c r="BO2037" s="344"/>
      <c r="BP2037" s="344"/>
      <c r="BQ2037" s="344"/>
      <c r="BR2037" s="344"/>
      <c r="BS2037" s="344"/>
      <c r="BT2037" s="344"/>
      <c r="BU2037" s="344"/>
      <c r="BV2037" s="344"/>
      <c r="BW2037" s="344"/>
      <c r="BX2037" s="344"/>
      <c r="BY2037" s="344"/>
      <c r="BZ2037" s="344"/>
      <c r="CA2037" s="344"/>
      <c r="CB2037" s="344"/>
      <c r="CC2037" s="344"/>
      <c r="CD2037" s="344"/>
      <c r="CE2037" s="344"/>
      <c r="CF2037" s="344"/>
      <c r="CG2037" s="344"/>
      <c r="CH2037" s="344"/>
      <c r="CI2037" s="344"/>
      <c r="CJ2037" s="344"/>
      <c r="CK2037" s="344"/>
      <c r="CL2037" s="344"/>
      <c r="CM2037" s="344"/>
      <c r="CN2037" s="344"/>
      <c r="CO2037" s="344"/>
      <c r="CP2037" s="344"/>
      <c r="CQ2037" s="344"/>
      <c r="CR2037" s="344"/>
      <c r="CS2037" s="344"/>
      <c r="CT2037" s="344"/>
      <c r="CU2037" s="344"/>
      <c r="CV2037" s="344"/>
      <c r="CW2037" s="344"/>
      <c r="CX2037" s="344"/>
      <c r="CY2037" s="344"/>
      <c r="CZ2037" s="344"/>
      <c r="DA2037" s="344"/>
      <c r="DB2037" s="344"/>
      <c r="DC2037" s="344"/>
      <c r="DD2037" s="344"/>
      <c r="DE2037" s="344"/>
      <c r="DF2037" s="344"/>
      <c r="DG2037" s="344"/>
      <c r="DH2037" s="344"/>
      <c r="DI2037" s="344"/>
      <c r="DJ2037" s="344"/>
      <c r="DK2037" s="344"/>
      <c r="DL2037" s="344"/>
      <c r="DM2037" s="344"/>
      <c r="DN2037" s="344"/>
      <c r="DO2037" s="344"/>
      <c r="DP2037" s="344"/>
      <c r="DQ2037" s="344"/>
      <c r="DR2037" s="344"/>
      <c r="DS2037" s="344"/>
      <c r="DT2037" s="344"/>
      <c r="DU2037" s="344"/>
      <c r="DV2037" s="344"/>
      <c r="DW2037" s="344"/>
      <c r="DX2037" s="344"/>
      <c r="DY2037" s="344"/>
      <c r="DZ2037" s="344"/>
      <c r="EA2037" s="344"/>
      <c r="EB2037" s="344"/>
      <c r="EC2037" s="344"/>
      <c r="ED2037" s="344"/>
      <c r="EE2037" s="344"/>
      <c r="EF2037" s="344"/>
      <c r="EG2037" s="344"/>
      <c r="EH2037" s="344"/>
      <c r="EI2037" s="344"/>
      <c r="EJ2037" s="344"/>
      <c r="EK2037" s="344"/>
      <c r="EL2037" s="344"/>
      <c r="EM2037" s="344"/>
      <c r="EN2037" s="344"/>
      <c r="EO2037" s="344"/>
      <c r="EP2037" s="344"/>
      <c r="EQ2037" s="344"/>
      <c r="ER2037" s="344"/>
      <c r="ES2037" s="344"/>
      <c r="ET2037" s="344"/>
      <c r="EU2037" s="344"/>
      <c r="EV2037" s="344"/>
      <c r="EW2037" s="344"/>
      <c r="EX2037" s="344"/>
      <c r="EY2037" s="344"/>
      <c r="EZ2037" s="344"/>
      <c r="FA2037" s="344"/>
      <c r="FB2037" s="344"/>
      <c r="FC2037" s="344"/>
      <c r="FD2037" s="344"/>
      <c r="FE2037" s="344"/>
      <c r="FF2037" s="344"/>
      <c r="FG2037" s="344"/>
      <c r="FH2037" s="344"/>
      <c r="FI2037" s="344"/>
      <c r="FJ2037" s="344"/>
      <c r="FK2037" s="344"/>
      <c r="FL2037" s="344"/>
      <c r="FM2037" s="344"/>
      <c r="FN2037" s="344"/>
      <c r="FO2037" s="344"/>
      <c r="FP2037" s="344"/>
      <c r="FQ2037" s="344"/>
      <c r="FR2037" s="344"/>
      <c r="FS2037" s="344"/>
      <c r="FT2037" s="344"/>
      <c r="FU2037" s="344"/>
      <c r="FV2037" s="344"/>
      <c r="FW2037" s="344"/>
      <c r="FX2037" s="344"/>
      <c r="FY2037" s="344"/>
      <c r="FZ2037" s="344"/>
      <c r="GA2037" s="344"/>
      <c r="GB2037" s="344"/>
      <c r="GC2037" s="344"/>
      <c r="GD2037" s="344"/>
      <c r="GE2037" s="344"/>
      <c r="GF2037" s="344"/>
      <c r="GG2037" s="344"/>
      <c r="GH2037" s="344"/>
      <c r="GI2037" s="344"/>
      <c r="GJ2037" s="344"/>
      <c r="GK2037" s="344"/>
      <c r="GL2037" s="344"/>
      <c r="GM2037" s="344"/>
      <c r="GN2037" s="344"/>
      <c r="GW2037" s="34">
        <v>5</v>
      </c>
    </row>
    <row r="2038" spans="1:256" s="34" customFormat="1" ht="21.75" customHeight="1">
      <c r="A2038" s="156" t="s">
        <v>562</v>
      </c>
      <c r="B2038" s="791" t="s">
        <v>569</v>
      </c>
      <c r="C2038" s="835" t="s">
        <v>570</v>
      </c>
      <c r="D2038" s="81" t="s">
        <v>482</v>
      </c>
      <c r="E2038" s="109"/>
      <c r="F2038" s="109"/>
      <c r="G2038" s="344" t="s">
        <v>559</v>
      </c>
      <c r="H2038" s="344">
        <v>5</v>
      </c>
      <c r="I2038" s="166">
        <f t="shared" si="189"/>
        <v>5</v>
      </c>
      <c r="J2038" s="109"/>
      <c r="K2038" s="344"/>
      <c r="L2038" s="792">
        <v>45288</v>
      </c>
      <c r="M2038" s="778">
        <v>45316</v>
      </c>
      <c r="N2038" s="109"/>
      <c r="O2038" s="344"/>
      <c r="P2038" s="344"/>
      <c r="Q2038" s="344"/>
      <c r="R2038" s="344"/>
      <c r="S2038" s="344"/>
      <c r="T2038" s="344"/>
      <c r="U2038" s="344"/>
      <c r="V2038" s="344"/>
      <c r="W2038" s="344"/>
      <c r="X2038" s="344"/>
      <c r="Y2038" s="344"/>
      <c r="Z2038" s="344"/>
      <c r="AA2038" s="344"/>
      <c r="AB2038" s="344"/>
      <c r="AC2038" s="344"/>
      <c r="AD2038" s="344"/>
      <c r="AE2038" s="344"/>
      <c r="AF2038" s="344"/>
      <c r="AG2038" s="344"/>
      <c r="AH2038" s="344"/>
      <c r="AI2038" s="344"/>
      <c r="AJ2038" s="344"/>
      <c r="AK2038" s="344"/>
      <c r="AL2038" s="344"/>
      <c r="AM2038" s="344"/>
      <c r="AN2038" s="344"/>
      <c r="AO2038" s="344"/>
      <c r="AP2038" s="344"/>
      <c r="AQ2038" s="344"/>
      <c r="AR2038" s="344"/>
      <c r="AS2038" s="344"/>
      <c r="AT2038" s="344"/>
      <c r="AU2038" s="344"/>
      <c r="AV2038" s="344"/>
      <c r="AW2038" s="344"/>
      <c r="AX2038" s="344"/>
      <c r="AY2038" s="344"/>
      <c r="AZ2038" s="344"/>
      <c r="BA2038" s="344"/>
      <c r="BB2038" s="344"/>
      <c r="BC2038" s="344"/>
      <c r="BD2038" s="344"/>
      <c r="BE2038" s="344"/>
      <c r="BF2038" s="344"/>
      <c r="BG2038" s="344"/>
      <c r="BH2038" s="344"/>
      <c r="BI2038" s="344"/>
      <c r="BJ2038" s="344"/>
      <c r="BK2038" s="344"/>
      <c r="BL2038" s="344"/>
      <c r="BM2038" s="344"/>
      <c r="BN2038" s="344"/>
      <c r="BO2038" s="344"/>
      <c r="BP2038" s="344"/>
      <c r="BQ2038" s="344"/>
      <c r="BR2038" s="344"/>
      <c r="BS2038" s="344"/>
      <c r="BT2038" s="344"/>
      <c r="BU2038" s="344"/>
      <c r="BV2038" s="344"/>
      <c r="BW2038" s="344"/>
      <c r="BX2038" s="344"/>
      <c r="BY2038" s="344"/>
      <c r="BZ2038" s="344"/>
      <c r="CA2038" s="344"/>
      <c r="CB2038" s="344"/>
      <c r="CC2038" s="344"/>
      <c r="CD2038" s="344"/>
      <c r="CE2038" s="344"/>
      <c r="CF2038" s="344"/>
      <c r="CG2038" s="344"/>
      <c r="CH2038" s="344"/>
      <c r="CI2038" s="344"/>
      <c r="CJ2038" s="344"/>
      <c r="CK2038" s="344"/>
      <c r="CL2038" s="344"/>
      <c r="CM2038" s="344"/>
      <c r="CN2038" s="344"/>
      <c r="CO2038" s="344"/>
      <c r="CP2038" s="344"/>
      <c r="CQ2038" s="344"/>
      <c r="CR2038" s="344"/>
      <c r="CS2038" s="344"/>
      <c r="CT2038" s="344"/>
      <c r="CU2038" s="344"/>
      <c r="CV2038" s="344"/>
      <c r="CW2038" s="344"/>
      <c r="CX2038" s="344"/>
      <c r="CY2038" s="344"/>
      <c r="CZ2038" s="344"/>
      <c r="DA2038" s="344"/>
      <c r="DB2038" s="344"/>
      <c r="DC2038" s="344"/>
      <c r="DD2038" s="344"/>
      <c r="DE2038" s="344"/>
      <c r="DF2038" s="344"/>
      <c r="DG2038" s="344"/>
      <c r="DH2038" s="344"/>
      <c r="DI2038" s="344"/>
      <c r="DJ2038" s="344"/>
      <c r="DK2038" s="344"/>
      <c r="DL2038" s="344"/>
      <c r="DM2038" s="344"/>
      <c r="DN2038" s="344"/>
      <c r="DO2038" s="344"/>
      <c r="DP2038" s="344"/>
      <c r="DQ2038" s="344"/>
      <c r="DR2038" s="344"/>
      <c r="DS2038" s="344"/>
      <c r="DT2038" s="344"/>
      <c r="DU2038" s="344"/>
      <c r="DV2038" s="344"/>
      <c r="DW2038" s="344"/>
      <c r="DX2038" s="344"/>
      <c r="DY2038" s="344"/>
      <c r="DZ2038" s="344"/>
      <c r="EA2038" s="344"/>
      <c r="EB2038" s="344"/>
      <c r="EC2038" s="344"/>
      <c r="ED2038" s="344"/>
      <c r="EE2038" s="344"/>
      <c r="EF2038" s="344"/>
      <c r="EG2038" s="344"/>
      <c r="EH2038" s="344"/>
      <c r="EI2038" s="344"/>
      <c r="EJ2038" s="344"/>
      <c r="EK2038" s="344"/>
      <c r="EL2038" s="344"/>
      <c r="EM2038" s="344"/>
      <c r="EN2038" s="344"/>
      <c r="EO2038" s="344"/>
      <c r="EP2038" s="344"/>
      <c r="EQ2038" s="344"/>
      <c r="ER2038" s="344"/>
      <c r="ES2038" s="344"/>
      <c r="ET2038" s="344"/>
      <c r="EU2038" s="344"/>
      <c r="EV2038" s="344"/>
      <c r="EW2038" s="344"/>
      <c r="EX2038" s="344"/>
      <c r="EY2038" s="344"/>
      <c r="EZ2038" s="344"/>
      <c r="FA2038" s="344"/>
      <c r="FB2038" s="344"/>
      <c r="FC2038" s="344"/>
      <c r="FD2038" s="344"/>
      <c r="FE2038" s="344"/>
      <c r="FF2038" s="344"/>
      <c r="FG2038" s="344"/>
      <c r="FH2038" s="344"/>
      <c r="FI2038" s="344"/>
      <c r="FJ2038" s="344"/>
      <c r="FK2038" s="344"/>
      <c r="FL2038" s="344"/>
      <c r="FM2038" s="344"/>
      <c r="FN2038" s="344"/>
      <c r="FO2038" s="344"/>
      <c r="FP2038" s="344"/>
      <c r="FQ2038" s="344"/>
      <c r="FR2038" s="344"/>
      <c r="FS2038" s="344"/>
      <c r="FT2038" s="344"/>
      <c r="FU2038" s="344"/>
      <c r="FV2038" s="344"/>
      <c r="FW2038" s="344"/>
      <c r="FX2038" s="344"/>
      <c r="FY2038" s="344"/>
      <c r="FZ2038" s="344"/>
      <c r="GA2038" s="344"/>
      <c r="GB2038" s="344"/>
      <c r="GC2038" s="344"/>
      <c r="GD2038" s="344"/>
      <c r="GE2038" s="344"/>
      <c r="GF2038" s="344"/>
      <c r="GG2038" s="344"/>
      <c r="GH2038" s="344"/>
      <c r="GI2038" s="344"/>
      <c r="GJ2038" s="344"/>
      <c r="GK2038" s="344"/>
      <c r="GL2038" s="344"/>
      <c r="GM2038" s="344"/>
      <c r="GN2038" s="344"/>
      <c r="GW2038" s="34">
        <v>5</v>
      </c>
    </row>
    <row r="2039" spans="1:256" s="34" customFormat="1" ht="21.75" customHeight="1">
      <c r="A2039" s="156" t="s">
        <v>562</v>
      </c>
      <c r="B2039" s="156"/>
      <c r="C2039" s="156"/>
      <c r="D2039" s="109"/>
      <c r="E2039" s="109"/>
      <c r="F2039" s="109"/>
      <c r="G2039" s="109"/>
      <c r="H2039" s="109">
        <f>SUM(H2035:H2038)</f>
        <v>30</v>
      </c>
      <c r="I2039" s="109">
        <f>SUM(I2035:I2038)</f>
        <v>30</v>
      </c>
      <c r="J2039" s="109"/>
      <c r="K2039" s="109"/>
      <c r="L2039" s="109"/>
      <c r="M2039" s="109"/>
      <c r="N2039" s="109"/>
      <c r="O2039" s="109"/>
      <c r="P2039" s="109"/>
      <c r="Q2039" s="109"/>
      <c r="R2039" s="109"/>
      <c r="S2039" s="109"/>
      <c r="T2039" s="109"/>
      <c r="U2039" s="109"/>
      <c r="V2039" s="109"/>
      <c r="W2039" s="109"/>
      <c r="X2039" s="109"/>
      <c r="Y2039" s="109"/>
      <c r="Z2039" s="109"/>
      <c r="AA2039" s="109"/>
      <c r="AB2039" s="109"/>
      <c r="AC2039" s="109"/>
      <c r="AD2039" s="109"/>
      <c r="AE2039" s="109"/>
      <c r="AF2039" s="109"/>
      <c r="AG2039" s="109"/>
      <c r="AH2039" s="109"/>
      <c r="AI2039" s="109"/>
      <c r="AJ2039" s="109"/>
      <c r="AK2039" s="109"/>
      <c r="AL2039" s="109"/>
      <c r="AM2039" s="109"/>
      <c r="AN2039" s="109"/>
      <c r="AO2039" s="109"/>
      <c r="AP2039" s="109"/>
      <c r="AQ2039" s="109"/>
      <c r="AR2039" s="109"/>
      <c r="AS2039" s="109"/>
      <c r="AT2039" s="109"/>
      <c r="AU2039" s="109"/>
      <c r="AV2039" s="109"/>
      <c r="AW2039" s="109"/>
      <c r="AX2039" s="109"/>
      <c r="AY2039" s="109"/>
      <c r="AZ2039" s="109"/>
      <c r="BA2039" s="109"/>
      <c r="BB2039" s="109"/>
      <c r="BC2039" s="109"/>
      <c r="BD2039" s="109"/>
      <c r="BE2039" s="109"/>
      <c r="BF2039" s="109"/>
      <c r="BG2039" s="109"/>
      <c r="BH2039" s="109"/>
      <c r="BI2039" s="109"/>
      <c r="BJ2039" s="109"/>
      <c r="BK2039" s="109"/>
      <c r="BL2039" s="109"/>
      <c r="BM2039" s="109"/>
      <c r="BN2039" s="109"/>
      <c r="BO2039" s="109"/>
      <c r="BP2039" s="109"/>
      <c r="BQ2039" s="109"/>
      <c r="BR2039" s="109"/>
      <c r="BS2039" s="109"/>
      <c r="BT2039" s="109"/>
      <c r="BU2039" s="109"/>
      <c r="BV2039" s="109"/>
      <c r="BW2039" s="109"/>
      <c r="BX2039" s="109"/>
      <c r="BY2039" s="109"/>
      <c r="BZ2039" s="109"/>
      <c r="CA2039" s="109"/>
      <c r="CB2039" s="109"/>
      <c r="CC2039" s="109"/>
      <c r="CD2039" s="109"/>
      <c r="CE2039" s="109"/>
      <c r="CF2039" s="109"/>
      <c r="CG2039" s="109"/>
      <c r="CH2039" s="109"/>
      <c r="CI2039" s="109"/>
      <c r="CJ2039" s="109"/>
      <c r="CK2039" s="109"/>
      <c r="CL2039" s="109"/>
      <c r="CM2039" s="109"/>
      <c r="CN2039" s="109"/>
      <c r="CO2039" s="109"/>
      <c r="CP2039" s="109"/>
      <c r="CQ2039" s="109"/>
      <c r="CR2039" s="109"/>
      <c r="CS2039" s="109"/>
      <c r="CT2039" s="109"/>
      <c r="CU2039" s="109"/>
      <c r="CV2039" s="109"/>
      <c r="CW2039" s="109"/>
      <c r="CX2039" s="109"/>
      <c r="CY2039" s="109"/>
      <c r="CZ2039" s="109"/>
      <c r="DA2039" s="109"/>
      <c r="DB2039" s="109"/>
      <c r="DC2039" s="109"/>
      <c r="DD2039" s="109"/>
      <c r="DE2039" s="109"/>
      <c r="DF2039" s="109"/>
      <c r="DG2039" s="109"/>
      <c r="DH2039" s="109"/>
      <c r="DI2039" s="109"/>
      <c r="DJ2039" s="109"/>
      <c r="DK2039" s="109"/>
      <c r="DL2039" s="109"/>
      <c r="DM2039" s="109"/>
      <c r="DN2039" s="109"/>
      <c r="DO2039" s="109"/>
      <c r="DP2039" s="109"/>
      <c r="DQ2039" s="109"/>
      <c r="DR2039" s="109"/>
      <c r="DS2039" s="109"/>
      <c r="DT2039" s="109"/>
      <c r="DU2039" s="109"/>
      <c r="DV2039" s="109"/>
      <c r="DW2039" s="109"/>
      <c r="DX2039" s="109"/>
      <c r="DY2039" s="109"/>
      <c r="DZ2039" s="109"/>
      <c r="EA2039" s="109"/>
      <c r="EB2039" s="109"/>
      <c r="EC2039" s="109"/>
      <c r="ED2039" s="109"/>
      <c r="EE2039" s="109"/>
      <c r="EF2039" s="109"/>
      <c r="EG2039" s="109"/>
      <c r="EH2039" s="109"/>
      <c r="EI2039" s="109"/>
      <c r="EJ2039" s="109"/>
      <c r="EK2039" s="109"/>
      <c r="EL2039" s="109"/>
      <c r="EM2039" s="109"/>
      <c r="EN2039" s="109"/>
      <c r="EO2039" s="109"/>
      <c r="EP2039" s="109"/>
      <c r="EQ2039" s="109"/>
      <c r="ER2039" s="109"/>
      <c r="ES2039" s="109"/>
      <c r="ET2039" s="109"/>
      <c r="EU2039" s="109"/>
      <c r="EV2039" s="109"/>
      <c r="EW2039" s="109"/>
      <c r="EX2039" s="109"/>
      <c r="EY2039" s="109"/>
      <c r="EZ2039" s="109"/>
      <c r="FA2039" s="109"/>
      <c r="FB2039" s="109"/>
      <c r="FC2039" s="109"/>
      <c r="FD2039" s="109"/>
      <c r="FE2039" s="109"/>
      <c r="FF2039" s="109"/>
      <c r="FG2039" s="109"/>
      <c r="FH2039" s="109"/>
      <c r="FI2039" s="109"/>
      <c r="FJ2039" s="109"/>
      <c r="FK2039" s="109"/>
      <c r="FL2039" s="109"/>
      <c r="FM2039" s="109"/>
      <c r="FN2039" s="109"/>
      <c r="FO2039" s="109"/>
      <c r="FP2039" s="109"/>
      <c r="FQ2039" s="109"/>
      <c r="FR2039" s="109"/>
      <c r="FS2039" s="109"/>
      <c r="FT2039" s="109"/>
      <c r="FU2039" s="109"/>
      <c r="FV2039" s="109"/>
      <c r="FW2039" s="109"/>
      <c r="FX2039" s="109"/>
      <c r="FY2039" s="109"/>
      <c r="FZ2039" s="109"/>
      <c r="GA2039" s="109"/>
      <c r="GB2039" s="109"/>
      <c r="GC2039" s="109"/>
      <c r="GD2039" s="109"/>
      <c r="GE2039" s="109"/>
      <c r="GF2039" s="109"/>
      <c r="GG2039" s="109"/>
      <c r="GH2039" s="109"/>
      <c r="GI2039" s="109"/>
      <c r="GJ2039" s="109"/>
      <c r="GK2039" s="109"/>
      <c r="GL2039" s="109"/>
      <c r="GM2039" s="109"/>
      <c r="GN2039" s="109"/>
      <c r="GO2039" s="109"/>
      <c r="GP2039" s="109"/>
      <c r="GQ2039" s="109"/>
    </row>
    <row r="2040" spans="1:256" s="34" customFormat="1" ht="21.75" customHeight="1">
      <c r="A2040" s="156" t="s">
        <v>562</v>
      </c>
      <c r="B2040" s="791" t="s">
        <v>563</v>
      </c>
      <c r="C2040" s="835" t="s">
        <v>564</v>
      </c>
      <c r="D2040" s="81" t="s">
        <v>482</v>
      </c>
      <c r="E2040" s="109"/>
      <c r="F2040" s="109"/>
      <c r="G2040" s="344" t="s">
        <v>571</v>
      </c>
      <c r="H2040" s="344">
        <v>7</v>
      </c>
      <c r="I2040" s="166">
        <f t="shared" si="189"/>
        <v>7</v>
      </c>
      <c r="J2040" s="109"/>
      <c r="K2040" s="344"/>
      <c r="L2040" s="792">
        <v>45322</v>
      </c>
      <c r="M2040" s="217">
        <v>45327</v>
      </c>
      <c r="N2040" s="109"/>
      <c r="O2040" s="344"/>
      <c r="P2040" s="344"/>
      <c r="Q2040" s="344"/>
      <c r="R2040" s="344"/>
      <c r="S2040" s="344"/>
      <c r="T2040" s="344"/>
      <c r="U2040" s="344"/>
      <c r="V2040" s="344"/>
      <c r="W2040" s="344"/>
      <c r="X2040" s="344"/>
      <c r="Y2040" s="344"/>
      <c r="Z2040" s="344"/>
      <c r="AA2040" s="344"/>
      <c r="AB2040" s="344"/>
      <c r="AC2040" s="344"/>
      <c r="AD2040" s="344"/>
      <c r="AE2040" s="344"/>
      <c r="AF2040" s="344"/>
      <c r="AG2040" s="344"/>
      <c r="AH2040" s="344"/>
      <c r="AI2040" s="344"/>
      <c r="AJ2040" s="344"/>
      <c r="AK2040" s="344"/>
      <c r="AL2040" s="344"/>
      <c r="AM2040" s="344"/>
      <c r="AN2040" s="344"/>
      <c r="AO2040" s="344"/>
      <c r="AP2040" s="344"/>
      <c r="AQ2040" s="344"/>
      <c r="AR2040" s="344"/>
      <c r="AS2040" s="344"/>
      <c r="AT2040" s="344"/>
      <c r="AU2040" s="344"/>
      <c r="AV2040" s="344"/>
      <c r="AW2040" s="344"/>
      <c r="AX2040" s="344"/>
      <c r="AY2040" s="344"/>
      <c r="AZ2040" s="344"/>
      <c r="BA2040" s="344"/>
      <c r="BB2040" s="344"/>
      <c r="BC2040" s="344"/>
      <c r="BD2040" s="344"/>
      <c r="BE2040" s="344"/>
      <c r="BF2040" s="344"/>
      <c r="BG2040" s="344"/>
      <c r="BH2040" s="344"/>
      <c r="BI2040" s="344"/>
      <c r="BJ2040" s="344"/>
      <c r="BK2040" s="344"/>
      <c r="BL2040" s="344"/>
      <c r="BM2040" s="344"/>
      <c r="BN2040" s="344"/>
      <c r="BO2040" s="344"/>
      <c r="BP2040" s="344"/>
      <c r="BQ2040" s="344"/>
      <c r="BR2040" s="344"/>
      <c r="BS2040" s="344"/>
      <c r="BT2040" s="344"/>
      <c r="BU2040" s="344"/>
      <c r="BV2040" s="344"/>
      <c r="BW2040" s="344"/>
      <c r="BX2040" s="344"/>
      <c r="BY2040" s="344"/>
      <c r="BZ2040" s="344"/>
      <c r="CA2040" s="344"/>
      <c r="CB2040" s="344"/>
      <c r="CC2040" s="344"/>
      <c r="CD2040" s="344"/>
      <c r="CE2040" s="344"/>
      <c r="CF2040" s="344"/>
      <c r="CG2040" s="344"/>
      <c r="CH2040" s="344"/>
      <c r="CI2040" s="344"/>
      <c r="CJ2040" s="344"/>
      <c r="CK2040" s="344"/>
      <c r="CL2040" s="344"/>
      <c r="CM2040" s="344"/>
      <c r="CN2040" s="344"/>
      <c r="CO2040" s="344"/>
      <c r="CP2040" s="344"/>
      <c r="CQ2040" s="344"/>
      <c r="CR2040" s="344"/>
      <c r="CS2040" s="344"/>
      <c r="CT2040" s="344"/>
      <c r="CU2040" s="344"/>
      <c r="CV2040" s="344"/>
      <c r="CW2040" s="344"/>
      <c r="CX2040" s="344"/>
      <c r="CY2040" s="344"/>
      <c r="CZ2040" s="344"/>
      <c r="DA2040" s="344"/>
      <c r="DB2040" s="344"/>
      <c r="DC2040" s="344"/>
      <c r="DD2040" s="344"/>
      <c r="DE2040" s="344"/>
      <c r="DF2040" s="344"/>
      <c r="DG2040" s="344"/>
      <c r="DH2040" s="344"/>
      <c r="DI2040" s="344"/>
      <c r="DJ2040" s="344"/>
      <c r="DK2040" s="344"/>
      <c r="DL2040" s="344"/>
      <c r="DM2040" s="344"/>
      <c r="DN2040" s="344"/>
      <c r="DO2040" s="344"/>
      <c r="DP2040" s="344"/>
      <c r="DQ2040" s="344"/>
      <c r="DR2040" s="344"/>
      <c r="DS2040" s="344"/>
      <c r="DT2040" s="344"/>
      <c r="DU2040" s="344"/>
      <c r="DV2040" s="344"/>
      <c r="DW2040" s="344"/>
      <c r="DX2040" s="344"/>
      <c r="DY2040" s="344"/>
      <c r="DZ2040" s="344"/>
      <c r="EA2040" s="344"/>
      <c r="EB2040" s="344"/>
      <c r="EC2040" s="344"/>
      <c r="ED2040" s="344"/>
      <c r="EE2040" s="344"/>
      <c r="EF2040" s="344"/>
      <c r="EG2040" s="344"/>
      <c r="EH2040" s="344"/>
      <c r="EI2040" s="344"/>
      <c r="EJ2040" s="344"/>
      <c r="EK2040" s="344"/>
      <c r="EL2040" s="344"/>
      <c r="EM2040" s="344"/>
      <c r="EN2040" s="344"/>
      <c r="EO2040" s="344"/>
      <c r="EP2040" s="344"/>
      <c r="EQ2040" s="344"/>
      <c r="ER2040" s="344"/>
      <c r="ES2040" s="344"/>
      <c r="ET2040" s="344"/>
      <c r="EU2040" s="344"/>
      <c r="EV2040" s="344"/>
      <c r="EW2040" s="344"/>
      <c r="EX2040" s="344"/>
      <c r="EY2040" s="344"/>
      <c r="EZ2040" s="344"/>
      <c r="FA2040" s="344"/>
      <c r="FB2040" s="344"/>
      <c r="FC2040" s="344"/>
      <c r="FD2040" s="344"/>
      <c r="FE2040" s="344"/>
      <c r="FF2040" s="344"/>
      <c r="FG2040" s="344"/>
      <c r="FH2040" s="344"/>
      <c r="FI2040" s="344"/>
      <c r="FJ2040" s="344"/>
      <c r="FK2040" s="344"/>
      <c r="FL2040" s="344"/>
      <c r="FM2040" s="344"/>
      <c r="FN2040" s="344"/>
      <c r="FO2040" s="344"/>
      <c r="FP2040" s="344"/>
      <c r="FQ2040" s="344"/>
      <c r="FR2040" s="344"/>
      <c r="FS2040" s="344"/>
      <c r="FT2040" s="344"/>
      <c r="FU2040" s="344"/>
      <c r="FV2040" s="344"/>
      <c r="FW2040" s="344"/>
      <c r="FX2040" s="344"/>
      <c r="FY2040" s="344"/>
      <c r="FZ2040" s="344"/>
      <c r="GA2040" s="344"/>
      <c r="GB2040" s="344"/>
      <c r="GC2040" s="344"/>
      <c r="GD2040" s="344"/>
      <c r="GE2040" s="344"/>
      <c r="GF2040" s="344"/>
      <c r="GG2040" s="344"/>
      <c r="GH2040" s="344"/>
      <c r="GI2040" s="344"/>
      <c r="GJ2040" s="344"/>
      <c r="GK2040" s="344"/>
      <c r="GL2040" s="344"/>
      <c r="GM2040" s="344"/>
      <c r="GN2040" s="344"/>
      <c r="GO2040" s="344"/>
      <c r="GP2040" s="344"/>
      <c r="GQ2040" s="344"/>
      <c r="HK2040" s="34">
        <v>7</v>
      </c>
    </row>
    <row r="2041" spans="1:256" s="34" customFormat="1" ht="21.75" customHeight="1">
      <c r="A2041" s="156" t="s">
        <v>562</v>
      </c>
      <c r="B2041" s="791" t="s">
        <v>565</v>
      </c>
      <c r="C2041" s="835" t="s">
        <v>566</v>
      </c>
      <c r="D2041" s="81" t="s">
        <v>482</v>
      </c>
      <c r="E2041" s="109"/>
      <c r="F2041" s="109"/>
      <c r="G2041" s="344" t="s">
        <v>571</v>
      </c>
      <c r="H2041" s="344">
        <v>7</v>
      </c>
      <c r="I2041" s="166">
        <f t="shared" si="189"/>
        <v>7</v>
      </c>
      <c r="J2041" s="109"/>
      <c r="K2041" s="344"/>
      <c r="L2041" s="792">
        <v>45322</v>
      </c>
      <c r="M2041" s="217">
        <v>45327</v>
      </c>
      <c r="N2041" s="109"/>
      <c r="O2041" s="344"/>
      <c r="P2041" s="344"/>
      <c r="Q2041" s="344"/>
      <c r="R2041" s="344"/>
      <c r="S2041" s="344"/>
      <c r="T2041" s="344"/>
      <c r="U2041" s="344"/>
      <c r="V2041" s="344"/>
      <c r="W2041" s="344"/>
      <c r="X2041" s="344"/>
      <c r="Y2041" s="344"/>
      <c r="Z2041" s="344"/>
      <c r="AA2041" s="344"/>
      <c r="AB2041" s="344"/>
      <c r="AC2041" s="344"/>
      <c r="AD2041" s="344"/>
      <c r="AE2041" s="344"/>
      <c r="AF2041" s="344"/>
      <c r="AG2041" s="344"/>
      <c r="AH2041" s="344"/>
      <c r="AI2041" s="344"/>
      <c r="AJ2041" s="344"/>
      <c r="AK2041" s="344"/>
      <c r="AL2041" s="344"/>
      <c r="AM2041" s="344"/>
      <c r="AN2041" s="344"/>
      <c r="AO2041" s="344"/>
      <c r="AP2041" s="344"/>
      <c r="AQ2041" s="344"/>
      <c r="AR2041" s="344"/>
      <c r="AS2041" s="344"/>
      <c r="AT2041" s="344"/>
      <c r="AU2041" s="344"/>
      <c r="AV2041" s="344"/>
      <c r="AW2041" s="344"/>
      <c r="AX2041" s="344"/>
      <c r="AY2041" s="344"/>
      <c r="AZ2041" s="344"/>
      <c r="BA2041" s="344"/>
      <c r="BB2041" s="344"/>
      <c r="BC2041" s="344"/>
      <c r="BD2041" s="344"/>
      <c r="BE2041" s="344"/>
      <c r="BF2041" s="344"/>
      <c r="BG2041" s="344"/>
      <c r="BH2041" s="344"/>
      <c r="BI2041" s="344"/>
      <c r="BJ2041" s="344"/>
      <c r="BK2041" s="344"/>
      <c r="BL2041" s="344"/>
      <c r="BM2041" s="344"/>
      <c r="BN2041" s="344"/>
      <c r="BO2041" s="344"/>
      <c r="BP2041" s="344"/>
      <c r="BQ2041" s="344"/>
      <c r="BR2041" s="344"/>
      <c r="BS2041" s="344"/>
      <c r="BT2041" s="344"/>
      <c r="BU2041" s="344"/>
      <c r="BV2041" s="344"/>
      <c r="BW2041" s="344"/>
      <c r="BX2041" s="344"/>
      <c r="BY2041" s="344"/>
      <c r="BZ2041" s="344"/>
      <c r="CA2041" s="344"/>
      <c r="CB2041" s="344"/>
      <c r="CC2041" s="344"/>
      <c r="CD2041" s="344"/>
      <c r="CE2041" s="344"/>
      <c r="CF2041" s="344"/>
      <c r="CG2041" s="344"/>
      <c r="CH2041" s="344"/>
      <c r="CI2041" s="344"/>
      <c r="CJ2041" s="344"/>
      <c r="CK2041" s="344"/>
      <c r="CL2041" s="344"/>
      <c r="CM2041" s="344"/>
      <c r="CN2041" s="344"/>
      <c r="CO2041" s="344"/>
      <c r="CP2041" s="344"/>
      <c r="CQ2041" s="344"/>
      <c r="CR2041" s="344"/>
      <c r="CS2041" s="344"/>
      <c r="CT2041" s="344"/>
      <c r="CU2041" s="344"/>
      <c r="CV2041" s="344"/>
      <c r="CW2041" s="344"/>
      <c r="CX2041" s="344"/>
      <c r="CY2041" s="344"/>
      <c r="CZ2041" s="344"/>
      <c r="DA2041" s="344"/>
      <c r="DB2041" s="344"/>
      <c r="DC2041" s="344"/>
      <c r="DD2041" s="344"/>
      <c r="DE2041" s="344"/>
      <c r="DF2041" s="344"/>
      <c r="DG2041" s="344"/>
      <c r="DH2041" s="344"/>
      <c r="DI2041" s="344"/>
      <c r="DJ2041" s="344"/>
      <c r="DK2041" s="344"/>
      <c r="DL2041" s="344"/>
      <c r="DM2041" s="344"/>
      <c r="DN2041" s="344"/>
      <c r="DO2041" s="344"/>
      <c r="DP2041" s="344"/>
      <c r="DQ2041" s="344"/>
      <c r="DR2041" s="344"/>
      <c r="DS2041" s="344"/>
      <c r="DT2041" s="344"/>
      <c r="DU2041" s="344"/>
      <c r="DV2041" s="344"/>
      <c r="DW2041" s="344"/>
      <c r="DX2041" s="344"/>
      <c r="DY2041" s="344"/>
      <c r="DZ2041" s="344"/>
      <c r="EA2041" s="344"/>
      <c r="EB2041" s="344"/>
      <c r="EC2041" s="344"/>
      <c r="ED2041" s="344"/>
      <c r="EE2041" s="344"/>
      <c r="EF2041" s="344"/>
      <c r="EG2041" s="344"/>
      <c r="EH2041" s="344"/>
      <c r="EI2041" s="344"/>
      <c r="EJ2041" s="344"/>
      <c r="EK2041" s="344"/>
      <c r="EL2041" s="344"/>
      <c r="EM2041" s="344"/>
      <c r="EN2041" s="344"/>
      <c r="EO2041" s="344"/>
      <c r="EP2041" s="344"/>
      <c r="EQ2041" s="344"/>
      <c r="ER2041" s="344"/>
      <c r="ES2041" s="344"/>
      <c r="ET2041" s="344"/>
      <c r="EU2041" s="344"/>
      <c r="EV2041" s="344"/>
      <c r="EW2041" s="344"/>
      <c r="EX2041" s="344"/>
      <c r="EY2041" s="344"/>
      <c r="EZ2041" s="344"/>
      <c r="FA2041" s="344"/>
      <c r="FB2041" s="344"/>
      <c r="FC2041" s="344"/>
      <c r="FD2041" s="344"/>
      <c r="FE2041" s="344"/>
      <c r="FF2041" s="344"/>
      <c r="FG2041" s="344"/>
      <c r="FH2041" s="344"/>
      <c r="FI2041" s="344"/>
      <c r="FJ2041" s="344"/>
      <c r="FK2041" s="344"/>
      <c r="FL2041" s="344"/>
      <c r="FM2041" s="344"/>
      <c r="FN2041" s="344"/>
      <c r="FO2041" s="344"/>
      <c r="FP2041" s="344"/>
      <c r="FQ2041" s="344"/>
      <c r="FR2041" s="344"/>
      <c r="FS2041" s="344"/>
      <c r="FT2041" s="344"/>
      <c r="FU2041" s="344"/>
      <c r="FV2041" s="344"/>
      <c r="FW2041" s="344"/>
      <c r="FX2041" s="344"/>
      <c r="FY2041" s="344"/>
      <c r="FZ2041" s="344"/>
      <c r="GA2041" s="344"/>
      <c r="GB2041" s="344"/>
      <c r="GC2041" s="344"/>
      <c r="GD2041" s="344"/>
      <c r="GE2041" s="344"/>
      <c r="GF2041" s="344"/>
      <c r="GG2041" s="344"/>
      <c r="GH2041" s="344"/>
      <c r="GI2041" s="344"/>
      <c r="GJ2041" s="344"/>
      <c r="GK2041" s="344"/>
      <c r="GL2041" s="344"/>
      <c r="GM2041" s="344"/>
      <c r="GN2041" s="344"/>
      <c r="GO2041" s="344"/>
      <c r="GP2041" s="344"/>
      <c r="GQ2041" s="344"/>
      <c r="HK2041" s="34">
        <v>7</v>
      </c>
    </row>
    <row r="2042" spans="1:256" s="34" customFormat="1" ht="21.75" customHeight="1">
      <c r="A2042" s="156" t="s">
        <v>562</v>
      </c>
      <c r="B2042" s="791" t="s">
        <v>567</v>
      </c>
      <c r="C2042" s="835" t="s">
        <v>568</v>
      </c>
      <c r="D2042" s="81" t="s">
        <v>482</v>
      </c>
      <c r="E2042" s="109"/>
      <c r="F2042" s="109"/>
      <c r="G2042" s="344" t="s">
        <v>571</v>
      </c>
      <c r="H2042" s="344">
        <v>3</v>
      </c>
      <c r="I2042" s="166">
        <f t="shared" si="189"/>
        <v>3</v>
      </c>
      <c r="J2042" s="109"/>
      <c r="K2042" s="344"/>
      <c r="L2042" s="792">
        <v>45322</v>
      </c>
      <c r="M2042" s="217">
        <v>45327</v>
      </c>
      <c r="N2042" s="109"/>
      <c r="O2042" s="344"/>
      <c r="P2042" s="344"/>
      <c r="Q2042" s="344"/>
      <c r="R2042" s="344"/>
      <c r="S2042" s="344"/>
      <c r="T2042" s="344"/>
      <c r="U2042" s="344"/>
      <c r="V2042" s="344"/>
      <c r="W2042" s="344"/>
      <c r="X2042" s="344"/>
      <c r="Y2042" s="344"/>
      <c r="Z2042" s="344"/>
      <c r="AA2042" s="344"/>
      <c r="AB2042" s="344"/>
      <c r="AC2042" s="344"/>
      <c r="AD2042" s="344"/>
      <c r="AE2042" s="344"/>
      <c r="AF2042" s="344"/>
      <c r="AG2042" s="344"/>
      <c r="AH2042" s="344"/>
      <c r="AI2042" s="344"/>
      <c r="AJ2042" s="344"/>
      <c r="AK2042" s="344"/>
      <c r="AL2042" s="344"/>
      <c r="AM2042" s="344"/>
      <c r="AN2042" s="344"/>
      <c r="AO2042" s="344"/>
      <c r="AP2042" s="344"/>
      <c r="AQ2042" s="344"/>
      <c r="AR2042" s="344"/>
      <c r="AS2042" s="344"/>
      <c r="AT2042" s="344"/>
      <c r="AU2042" s="344"/>
      <c r="AV2042" s="344"/>
      <c r="AW2042" s="344"/>
      <c r="AX2042" s="344"/>
      <c r="AY2042" s="344"/>
      <c r="AZ2042" s="344"/>
      <c r="BA2042" s="344"/>
      <c r="BB2042" s="344"/>
      <c r="BC2042" s="344"/>
      <c r="BD2042" s="344"/>
      <c r="BE2042" s="344"/>
      <c r="BF2042" s="344"/>
      <c r="BG2042" s="344"/>
      <c r="BH2042" s="344"/>
      <c r="BI2042" s="344"/>
      <c r="BJ2042" s="344"/>
      <c r="BK2042" s="344"/>
      <c r="BL2042" s="344"/>
      <c r="BM2042" s="344"/>
      <c r="BN2042" s="344"/>
      <c r="BO2042" s="344"/>
      <c r="BP2042" s="344"/>
      <c r="BQ2042" s="344"/>
      <c r="BR2042" s="344"/>
      <c r="BS2042" s="344"/>
      <c r="BT2042" s="344"/>
      <c r="BU2042" s="344"/>
      <c r="BV2042" s="344"/>
      <c r="BW2042" s="344"/>
      <c r="BX2042" s="344"/>
      <c r="BY2042" s="344"/>
      <c r="BZ2042" s="344"/>
      <c r="CA2042" s="344"/>
      <c r="CB2042" s="344"/>
      <c r="CC2042" s="344"/>
      <c r="CD2042" s="344"/>
      <c r="CE2042" s="344"/>
      <c r="CF2042" s="344"/>
      <c r="CG2042" s="344"/>
      <c r="CH2042" s="344"/>
      <c r="CI2042" s="344"/>
      <c r="CJ2042" s="344"/>
      <c r="CK2042" s="344"/>
      <c r="CL2042" s="344"/>
      <c r="CM2042" s="344"/>
      <c r="CN2042" s="344"/>
      <c r="CO2042" s="344"/>
      <c r="CP2042" s="344"/>
      <c r="CQ2042" s="344"/>
      <c r="CR2042" s="344"/>
      <c r="CS2042" s="344"/>
      <c r="CT2042" s="344"/>
      <c r="CU2042" s="344"/>
      <c r="CV2042" s="344"/>
      <c r="CW2042" s="344"/>
      <c r="CX2042" s="344"/>
      <c r="CY2042" s="344"/>
      <c r="CZ2042" s="344"/>
      <c r="DA2042" s="344"/>
      <c r="DB2042" s="344"/>
      <c r="DC2042" s="344"/>
      <c r="DD2042" s="344"/>
      <c r="DE2042" s="344"/>
      <c r="DF2042" s="344"/>
      <c r="DG2042" s="344"/>
      <c r="DH2042" s="344"/>
      <c r="DI2042" s="344"/>
      <c r="DJ2042" s="344"/>
      <c r="DK2042" s="344"/>
      <c r="DL2042" s="344"/>
      <c r="DM2042" s="344"/>
      <c r="DN2042" s="344"/>
      <c r="DO2042" s="344"/>
      <c r="DP2042" s="344"/>
      <c r="DQ2042" s="344"/>
      <c r="DR2042" s="344"/>
      <c r="DS2042" s="344"/>
      <c r="DT2042" s="344"/>
      <c r="DU2042" s="344"/>
      <c r="DV2042" s="344"/>
      <c r="DW2042" s="344"/>
      <c r="DX2042" s="344"/>
      <c r="DY2042" s="344"/>
      <c r="DZ2042" s="344"/>
      <c r="EA2042" s="344"/>
      <c r="EB2042" s="344"/>
      <c r="EC2042" s="344"/>
      <c r="ED2042" s="344"/>
      <c r="EE2042" s="344"/>
      <c r="EF2042" s="344"/>
      <c r="EG2042" s="344"/>
      <c r="EH2042" s="344"/>
      <c r="EI2042" s="344"/>
      <c r="EJ2042" s="344"/>
      <c r="EK2042" s="344"/>
      <c r="EL2042" s="344"/>
      <c r="EM2042" s="344"/>
      <c r="EN2042" s="344"/>
      <c r="EO2042" s="344"/>
      <c r="EP2042" s="344"/>
      <c r="EQ2042" s="344"/>
      <c r="ER2042" s="344"/>
      <c r="ES2042" s="344"/>
      <c r="ET2042" s="344"/>
      <c r="EU2042" s="344"/>
      <c r="EV2042" s="344"/>
      <c r="EW2042" s="344"/>
      <c r="EX2042" s="344"/>
      <c r="EY2042" s="344"/>
      <c r="EZ2042" s="344"/>
      <c r="FA2042" s="344"/>
      <c r="FB2042" s="344"/>
      <c r="FC2042" s="344"/>
      <c r="FD2042" s="344"/>
      <c r="FE2042" s="344"/>
      <c r="FF2042" s="344"/>
      <c r="FG2042" s="344"/>
      <c r="FH2042" s="344"/>
      <c r="FI2042" s="344"/>
      <c r="FJ2042" s="344"/>
      <c r="FK2042" s="344"/>
      <c r="FL2042" s="344"/>
      <c r="FM2042" s="344"/>
      <c r="FN2042" s="344"/>
      <c r="FO2042" s="344"/>
      <c r="FP2042" s="344"/>
      <c r="FQ2042" s="344"/>
      <c r="FR2042" s="344"/>
      <c r="FS2042" s="344"/>
      <c r="FT2042" s="344"/>
      <c r="FU2042" s="344"/>
      <c r="FV2042" s="344"/>
      <c r="FW2042" s="344"/>
      <c r="FX2042" s="344"/>
      <c r="FY2042" s="344"/>
      <c r="FZ2042" s="344"/>
      <c r="GA2042" s="344"/>
      <c r="GB2042" s="344"/>
      <c r="GC2042" s="344"/>
      <c r="GD2042" s="344"/>
      <c r="GE2042" s="344"/>
      <c r="GF2042" s="344"/>
      <c r="GG2042" s="344"/>
      <c r="GH2042" s="344"/>
      <c r="GI2042" s="344"/>
      <c r="GJ2042" s="344"/>
      <c r="GK2042" s="344"/>
      <c r="GL2042" s="344"/>
      <c r="GM2042" s="344"/>
      <c r="GN2042" s="344"/>
      <c r="GO2042" s="344"/>
      <c r="GP2042" s="344"/>
      <c r="GQ2042" s="344"/>
      <c r="HK2042" s="34">
        <v>3</v>
      </c>
    </row>
    <row r="2043" spans="1:256" s="34" customFormat="1" ht="21.75" customHeight="1">
      <c r="A2043" s="156" t="s">
        <v>562</v>
      </c>
      <c r="B2043" s="791" t="s">
        <v>569</v>
      </c>
      <c r="C2043" s="835" t="s">
        <v>570</v>
      </c>
      <c r="D2043" s="81" t="s">
        <v>482</v>
      </c>
      <c r="E2043" s="109"/>
      <c r="F2043" s="109"/>
      <c r="G2043" s="344" t="s">
        <v>571</v>
      </c>
      <c r="H2043" s="344">
        <v>3</v>
      </c>
      <c r="I2043" s="166">
        <f t="shared" si="189"/>
        <v>3</v>
      </c>
      <c r="J2043" s="109"/>
      <c r="K2043" s="344"/>
      <c r="L2043" s="792">
        <v>45322</v>
      </c>
      <c r="M2043" s="217">
        <v>45327</v>
      </c>
      <c r="N2043" s="109"/>
      <c r="O2043" s="344"/>
      <c r="P2043" s="344"/>
      <c r="Q2043" s="344"/>
      <c r="R2043" s="344"/>
      <c r="S2043" s="344"/>
      <c r="T2043" s="344"/>
      <c r="U2043" s="344"/>
      <c r="V2043" s="344"/>
      <c r="W2043" s="344"/>
      <c r="X2043" s="344"/>
      <c r="Y2043" s="344"/>
      <c r="Z2043" s="344"/>
      <c r="AA2043" s="344"/>
      <c r="AB2043" s="344"/>
      <c r="AC2043" s="344"/>
      <c r="AD2043" s="344"/>
      <c r="AE2043" s="344"/>
      <c r="AF2043" s="344"/>
      <c r="AG2043" s="344"/>
      <c r="AH2043" s="344"/>
      <c r="AI2043" s="344"/>
      <c r="AJ2043" s="344"/>
      <c r="AK2043" s="344"/>
      <c r="AL2043" s="344"/>
      <c r="AM2043" s="344"/>
      <c r="AN2043" s="344"/>
      <c r="AO2043" s="344"/>
      <c r="AP2043" s="344"/>
      <c r="AQ2043" s="344"/>
      <c r="AR2043" s="344"/>
      <c r="AS2043" s="344"/>
      <c r="AT2043" s="344"/>
      <c r="AU2043" s="344"/>
      <c r="AV2043" s="344"/>
      <c r="AW2043" s="344"/>
      <c r="AX2043" s="344"/>
      <c r="AY2043" s="344"/>
      <c r="AZ2043" s="344"/>
      <c r="BA2043" s="344"/>
      <c r="BB2043" s="344"/>
      <c r="BC2043" s="344"/>
      <c r="BD2043" s="344"/>
      <c r="BE2043" s="344"/>
      <c r="BF2043" s="344"/>
      <c r="BG2043" s="344"/>
      <c r="BH2043" s="344"/>
      <c r="BI2043" s="344"/>
      <c r="BJ2043" s="344"/>
      <c r="BK2043" s="344"/>
      <c r="BL2043" s="344"/>
      <c r="BM2043" s="344"/>
      <c r="BN2043" s="344"/>
      <c r="BO2043" s="344"/>
      <c r="BP2043" s="344"/>
      <c r="BQ2043" s="344"/>
      <c r="BR2043" s="344"/>
      <c r="BS2043" s="344"/>
      <c r="BT2043" s="344"/>
      <c r="BU2043" s="344"/>
      <c r="BV2043" s="344"/>
      <c r="BW2043" s="344"/>
      <c r="BX2043" s="344"/>
      <c r="BY2043" s="344"/>
      <c r="BZ2043" s="344"/>
      <c r="CA2043" s="344"/>
      <c r="CB2043" s="344"/>
      <c r="CC2043" s="344"/>
      <c r="CD2043" s="344"/>
      <c r="CE2043" s="344"/>
      <c r="CF2043" s="344"/>
      <c r="CG2043" s="344"/>
      <c r="CH2043" s="344"/>
      <c r="CI2043" s="344"/>
      <c r="CJ2043" s="344"/>
      <c r="CK2043" s="344"/>
      <c r="CL2043" s="344"/>
      <c r="CM2043" s="344"/>
      <c r="CN2043" s="344"/>
      <c r="CO2043" s="344"/>
      <c r="CP2043" s="344"/>
      <c r="CQ2043" s="344"/>
      <c r="CR2043" s="344"/>
      <c r="CS2043" s="344"/>
      <c r="CT2043" s="344"/>
      <c r="CU2043" s="344"/>
      <c r="CV2043" s="344"/>
      <c r="CW2043" s="344"/>
      <c r="CX2043" s="344"/>
      <c r="CY2043" s="344"/>
      <c r="CZ2043" s="344"/>
      <c r="DA2043" s="344"/>
      <c r="DB2043" s="344"/>
      <c r="DC2043" s="344"/>
      <c r="DD2043" s="344"/>
      <c r="DE2043" s="344"/>
      <c r="DF2043" s="344"/>
      <c r="DG2043" s="344"/>
      <c r="DH2043" s="344"/>
      <c r="DI2043" s="344"/>
      <c r="DJ2043" s="344"/>
      <c r="DK2043" s="344"/>
      <c r="DL2043" s="344"/>
      <c r="DM2043" s="344"/>
      <c r="DN2043" s="344"/>
      <c r="DO2043" s="344"/>
      <c r="DP2043" s="344"/>
      <c r="DQ2043" s="344"/>
      <c r="DR2043" s="344"/>
      <c r="DS2043" s="344"/>
      <c r="DT2043" s="344"/>
      <c r="DU2043" s="344"/>
      <c r="DV2043" s="344"/>
      <c r="DW2043" s="344"/>
      <c r="DX2043" s="344"/>
      <c r="DY2043" s="344"/>
      <c r="DZ2043" s="344"/>
      <c r="EA2043" s="344"/>
      <c r="EB2043" s="344"/>
      <c r="EC2043" s="344"/>
      <c r="ED2043" s="344"/>
      <c r="EE2043" s="344"/>
      <c r="EF2043" s="344"/>
      <c r="EG2043" s="344"/>
      <c r="EH2043" s="344"/>
      <c r="EI2043" s="344"/>
      <c r="EJ2043" s="344"/>
      <c r="EK2043" s="344"/>
      <c r="EL2043" s="344"/>
      <c r="EM2043" s="344"/>
      <c r="EN2043" s="344"/>
      <c r="EO2043" s="344"/>
      <c r="EP2043" s="344"/>
      <c r="EQ2043" s="344"/>
      <c r="ER2043" s="344"/>
      <c r="ES2043" s="344"/>
      <c r="ET2043" s="344"/>
      <c r="EU2043" s="344"/>
      <c r="EV2043" s="344"/>
      <c r="EW2043" s="344"/>
      <c r="EX2043" s="344"/>
      <c r="EY2043" s="344"/>
      <c r="EZ2043" s="344"/>
      <c r="FA2043" s="344"/>
      <c r="FB2043" s="344"/>
      <c r="FC2043" s="344"/>
      <c r="FD2043" s="344"/>
      <c r="FE2043" s="344"/>
      <c r="FF2043" s="344"/>
      <c r="FG2043" s="344"/>
      <c r="FH2043" s="344"/>
      <c r="FI2043" s="344"/>
      <c r="FJ2043" s="344"/>
      <c r="FK2043" s="344"/>
      <c r="FL2043" s="344"/>
      <c r="FM2043" s="344"/>
      <c r="FN2043" s="344"/>
      <c r="FO2043" s="344"/>
      <c r="FP2043" s="344"/>
      <c r="FQ2043" s="344"/>
      <c r="FR2043" s="344"/>
      <c r="FS2043" s="344"/>
      <c r="FT2043" s="344"/>
      <c r="FU2043" s="344"/>
      <c r="FV2043" s="344"/>
      <c r="FW2043" s="344"/>
      <c r="FX2043" s="344"/>
      <c r="FY2043" s="344"/>
      <c r="FZ2043" s="344"/>
      <c r="GA2043" s="344"/>
      <c r="GB2043" s="344"/>
      <c r="GC2043" s="344"/>
      <c r="GD2043" s="344"/>
      <c r="GE2043" s="344"/>
      <c r="GF2043" s="344"/>
      <c r="GG2043" s="344"/>
      <c r="GH2043" s="344"/>
      <c r="GI2043" s="344"/>
      <c r="GJ2043" s="344"/>
      <c r="GK2043" s="344"/>
      <c r="GL2043" s="344"/>
      <c r="GM2043" s="344"/>
      <c r="GN2043" s="344"/>
      <c r="GO2043" s="344"/>
      <c r="GP2043" s="344"/>
      <c r="GQ2043" s="344"/>
      <c r="HK2043" s="34">
        <v>3</v>
      </c>
    </row>
    <row r="2044" spans="1:256" s="34" customFormat="1" ht="21.75" customHeight="1">
      <c r="A2044" s="156" t="s">
        <v>562</v>
      </c>
      <c r="B2044" s="156"/>
      <c r="C2044" s="156"/>
      <c r="D2044" s="109"/>
      <c r="E2044" s="109"/>
      <c r="F2044" s="109"/>
      <c r="G2044" s="109"/>
      <c r="H2044" s="109">
        <f>SUM(H2040:H2043)</f>
        <v>20</v>
      </c>
      <c r="I2044" s="109">
        <f>SUM(I2040:I2043)</f>
        <v>20</v>
      </c>
      <c r="J2044" s="109"/>
      <c r="K2044" s="344"/>
      <c r="L2044" s="344"/>
      <c r="M2044" s="109"/>
      <c r="N2044" s="109"/>
      <c r="O2044" s="344"/>
      <c r="P2044" s="344"/>
      <c r="Q2044" s="344"/>
      <c r="R2044" s="344"/>
      <c r="S2044" s="344"/>
      <c r="T2044" s="344"/>
      <c r="U2044" s="344"/>
      <c r="V2044" s="344"/>
      <c r="W2044" s="344"/>
      <c r="X2044" s="344"/>
      <c r="Y2044" s="344"/>
      <c r="Z2044" s="344"/>
      <c r="AA2044" s="344"/>
      <c r="AB2044" s="344"/>
      <c r="AC2044" s="344"/>
      <c r="AD2044" s="344"/>
      <c r="AE2044" s="344"/>
      <c r="AF2044" s="344"/>
      <c r="AG2044" s="344"/>
      <c r="AH2044" s="344"/>
      <c r="AI2044" s="344"/>
      <c r="AJ2044" s="344"/>
      <c r="AK2044" s="344"/>
      <c r="AL2044" s="344"/>
      <c r="AM2044" s="344"/>
      <c r="AN2044" s="344"/>
      <c r="AO2044" s="344"/>
      <c r="AP2044" s="344"/>
      <c r="AQ2044" s="344"/>
      <c r="AR2044" s="344"/>
      <c r="AS2044" s="344"/>
      <c r="AT2044" s="344"/>
      <c r="AU2044" s="344"/>
      <c r="AV2044" s="344"/>
      <c r="AW2044" s="344"/>
      <c r="AX2044" s="344"/>
      <c r="AY2044" s="344"/>
      <c r="AZ2044" s="344"/>
      <c r="BA2044" s="344"/>
      <c r="BB2044" s="344"/>
      <c r="BC2044" s="344"/>
      <c r="BD2044" s="344"/>
      <c r="BE2044" s="344"/>
      <c r="BF2044" s="344"/>
      <c r="BG2044" s="344"/>
      <c r="BH2044" s="344"/>
      <c r="BI2044" s="344"/>
      <c r="BJ2044" s="344"/>
      <c r="BK2044" s="344"/>
      <c r="BL2044" s="344"/>
      <c r="BM2044" s="344"/>
      <c r="BN2044" s="344"/>
      <c r="BO2044" s="344"/>
      <c r="BP2044" s="344"/>
      <c r="BQ2044" s="344"/>
      <c r="BR2044" s="344"/>
      <c r="BS2044" s="344"/>
      <c r="BT2044" s="344"/>
      <c r="BU2044" s="344"/>
      <c r="BV2044" s="344"/>
      <c r="BW2044" s="344"/>
      <c r="BX2044" s="344"/>
      <c r="BY2044" s="344"/>
      <c r="BZ2044" s="344"/>
      <c r="CA2044" s="344"/>
      <c r="CB2044" s="344"/>
      <c r="CC2044" s="344"/>
      <c r="CD2044" s="344"/>
      <c r="CE2044" s="344"/>
      <c r="CF2044" s="344"/>
      <c r="CG2044" s="344"/>
      <c r="CH2044" s="344"/>
      <c r="CI2044" s="344"/>
      <c r="CJ2044" s="344"/>
      <c r="CK2044" s="344"/>
      <c r="CL2044" s="344"/>
      <c r="CM2044" s="344"/>
      <c r="CN2044" s="344"/>
      <c r="CO2044" s="344"/>
      <c r="CP2044" s="344"/>
      <c r="CQ2044" s="344"/>
      <c r="CR2044" s="344"/>
      <c r="CS2044" s="344"/>
      <c r="CT2044" s="344"/>
      <c r="CU2044" s="344"/>
      <c r="CV2044" s="344"/>
      <c r="CW2044" s="344"/>
      <c r="CX2044" s="344"/>
      <c r="CY2044" s="344"/>
      <c r="CZ2044" s="344"/>
      <c r="DA2044" s="344"/>
      <c r="DB2044" s="344"/>
      <c r="DC2044" s="344"/>
      <c r="DD2044" s="344"/>
      <c r="DE2044" s="344"/>
      <c r="DF2044" s="344"/>
      <c r="DG2044" s="344"/>
      <c r="DH2044" s="344"/>
      <c r="DI2044" s="344"/>
      <c r="DJ2044" s="344"/>
      <c r="DK2044" s="344"/>
      <c r="DL2044" s="344"/>
      <c r="DM2044" s="344"/>
      <c r="DN2044" s="344"/>
      <c r="DO2044" s="344"/>
      <c r="DP2044" s="344"/>
      <c r="DQ2044" s="344"/>
      <c r="DR2044" s="344"/>
      <c r="DS2044" s="344"/>
      <c r="DT2044" s="344"/>
      <c r="DU2044" s="344"/>
      <c r="DV2044" s="344"/>
      <c r="DW2044" s="344"/>
      <c r="DX2044" s="344"/>
      <c r="DY2044" s="344"/>
      <c r="DZ2044" s="344"/>
      <c r="EA2044" s="344"/>
      <c r="EB2044" s="344"/>
      <c r="EC2044" s="344"/>
      <c r="ED2044" s="344"/>
      <c r="EE2044" s="344"/>
      <c r="EF2044" s="344"/>
      <c r="EG2044" s="344"/>
      <c r="EH2044" s="344"/>
      <c r="EI2044" s="344"/>
      <c r="EJ2044" s="344"/>
      <c r="EK2044" s="344"/>
      <c r="EL2044" s="344"/>
      <c r="EM2044" s="344"/>
      <c r="EN2044" s="344"/>
      <c r="EO2044" s="344"/>
      <c r="EP2044" s="344"/>
      <c r="EQ2044" s="344"/>
      <c r="ER2044" s="344"/>
      <c r="ES2044" s="344"/>
      <c r="ET2044" s="344"/>
      <c r="EU2044" s="344"/>
      <c r="EV2044" s="344"/>
      <c r="EW2044" s="344"/>
      <c r="EX2044" s="344"/>
      <c r="EY2044" s="344"/>
      <c r="EZ2044" s="344"/>
      <c r="FA2044" s="344"/>
      <c r="FB2044" s="344"/>
      <c r="FC2044" s="344"/>
      <c r="FD2044" s="344"/>
      <c r="FE2044" s="344"/>
      <c r="FF2044" s="344"/>
      <c r="FG2044" s="344"/>
      <c r="FH2044" s="344"/>
      <c r="FI2044" s="344"/>
      <c r="FJ2044" s="344"/>
      <c r="FK2044" s="344"/>
      <c r="FL2044" s="344"/>
      <c r="FM2044" s="344"/>
      <c r="FN2044" s="344"/>
      <c r="FO2044" s="344"/>
      <c r="FP2044" s="344"/>
      <c r="FQ2044" s="344"/>
      <c r="FR2044" s="344"/>
      <c r="FS2044" s="344"/>
      <c r="FT2044" s="344"/>
      <c r="FU2044" s="344"/>
      <c r="FV2044" s="344"/>
      <c r="FW2044" s="344"/>
      <c r="FX2044" s="344"/>
      <c r="FY2044" s="344"/>
      <c r="FZ2044" s="344"/>
      <c r="GA2044" s="344"/>
      <c r="GB2044" s="344"/>
      <c r="GC2044" s="344"/>
      <c r="GD2044" s="344"/>
      <c r="GE2044" s="344"/>
      <c r="GF2044" s="344"/>
      <c r="GG2044" s="344"/>
      <c r="GH2044" s="344"/>
      <c r="GI2044" s="344"/>
      <c r="GJ2044" s="344"/>
      <c r="GK2044" s="344"/>
      <c r="GL2044" s="344"/>
      <c r="GM2044" s="344"/>
      <c r="GN2044" s="344"/>
      <c r="GO2044" s="344"/>
      <c r="GP2044" s="344"/>
      <c r="GQ2044" s="344"/>
    </row>
    <row r="2045" spans="1:256" s="34" customFormat="1" ht="21.75" customHeight="1">
      <c r="A2045" s="156" t="s">
        <v>562</v>
      </c>
      <c r="B2045" s="791" t="s">
        <v>563</v>
      </c>
      <c r="C2045" s="835" t="s">
        <v>564</v>
      </c>
      <c r="D2045" s="81" t="s">
        <v>482</v>
      </c>
      <c r="E2045" s="109"/>
      <c r="F2045" s="109"/>
      <c r="G2045" s="344" t="s">
        <v>561</v>
      </c>
      <c r="H2045" s="344">
        <v>12</v>
      </c>
      <c r="I2045" s="166">
        <f t="shared" si="189"/>
        <v>12</v>
      </c>
      <c r="J2045" s="109"/>
      <c r="K2045" s="344"/>
      <c r="L2045" s="792">
        <v>45359</v>
      </c>
      <c r="M2045" s="217">
        <v>45366</v>
      </c>
      <c r="N2045" s="109"/>
      <c r="O2045" s="344"/>
      <c r="P2045" s="344"/>
      <c r="Q2045" s="344"/>
      <c r="R2045" s="344"/>
      <c r="S2045" s="344"/>
      <c r="T2045" s="344"/>
      <c r="U2045" s="344"/>
      <c r="V2045" s="344"/>
      <c r="W2045" s="344"/>
      <c r="X2045" s="344"/>
      <c r="Y2045" s="344"/>
      <c r="Z2045" s="344"/>
      <c r="AA2045" s="344"/>
      <c r="AB2045" s="344"/>
      <c r="AC2045" s="344"/>
      <c r="AD2045" s="344"/>
      <c r="AE2045" s="344"/>
      <c r="AF2045" s="344"/>
      <c r="AG2045" s="344"/>
      <c r="AH2045" s="344"/>
      <c r="AI2045" s="344"/>
      <c r="AJ2045" s="344"/>
      <c r="AK2045" s="344"/>
      <c r="AL2045" s="344"/>
      <c r="AM2045" s="344"/>
      <c r="AN2045" s="344"/>
      <c r="AO2045" s="344"/>
      <c r="AP2045" s="344"/>
      <c r="AQ2045" s="344"/>
      <c r="AR2045" s="344"/>
      <c r="AS2045" s="344"/>
      <c r="AT2045" s="344"/>
      <c r="AU2045" s="344"/>
      <c r="AV2045" s="344"/>
      <c r="AW2045" s="344"/>
      <c r="AX2045" s="344"/>
      <c r="AY2045" s="344"/>
      <c r="AZ2045" s="344"/>
      <c r="BA2045" s="344"/>
      <c r="BB2045" s="344"/>
      <c r="BC2045" s="344"/>
      <c r="BD2045" s="344"/>
      <c r="BE2045" s="344"/>
      <c r="BF2045" s="344"/>
      <c r="BG2045" s="344"/>
      <c r="BH2045" s="344"/>
      <c r="BI2045" s="344"/>
      <c r="BJ2045" s="344"/>
      <c r="BK2045" s="344"/>
      <c r="BL2045" s="344"/>
      <c r="BM2045" s="344"/>
      <c r="BN2045" s="344"/>
      <c r="BO2045" s="344"/>
      <c r="BP2045" s="344"/>
      <c r="BQ2045" s="344"/>
      <c r="BR2045" s="344"/>
      <c r="BS2045" s="344"/>
      <c r="BT2045" s="344"/>
      <c r="BU2045" s="344"/>
      <c r="BV2045" s="344"/>
      <c r="BW2045" s="344"/>
      <c r="BX2045" s="344"/>
      <c r="BY2045" s="344"/>
      <c r="BZ2045" s="344"/>
      <c r="CA2045" s="344"/>
      <c r="CB2045" s="344"/>
      <c r="CC2045" s="344"/>
      <c r="CD2045" s="344"/>
      <c r="CE2045" s="344"/>
      <c r="CF2045" s="344"/>
      <c r="CG2045" s="344"/>
      <c r="CH2045" s="344"/>
      <c r="CI2045" s="344"/>
      <c r="CJ2045" s="344"/>
      <c r="CK2045" s="344"/>
      <c r="CL2045" s="344"/>
      <c r="CM2045" s="344"/>
      <c r="CN2045" s="344"/>
      <c r="CO2045" s="344"/>
      <c r="CP2045" s="344"/>
      <c r="CQ2045" s="344"/>
      <c r="CR2045" s="344"/>
      <c r="CS2045" s="344"/>
      <c r="CT2045" s="344"/>
      <c r="CU2045" s="344"/>
      <c r="CV2045" s="344"/>
      <c r="CW2045" s="344"/>
      <c r="CX2045" s="344"/>
      <c r="CY2045" s="344"/>
      <c r="CZ2045" s="344"/>
      <c r="DA2045" s="344"/>
      <c r="DB2045" s="344"/>
      <c r="DC2045" s="344"/>
      <c r="DD2045" s="344"/>
      <c r="DE2045" s="344"/>
      <c r="DF2045" s="344"/>
      <c r="DG2045" s="344"/>
      <c r="DH2045" s="344"/>
      <c r="DI2045" s="344"/>
      <c r="DJ2045" s="344"/>
      <c r="DK2045" s="344"/>
      <c r="DL2045" s="344"/>
      <c r="DM2045" s="344"/>
      <c r="DN2045" s="344"/>
      <c r="DO2045" s="344"/>
      <c r="DP2045" s="344"/>
      <c r="DQ2045" s="344"/>
      <c r="DR2045" s="344"/>
      <c r="DS2045" s="344"/>
      <c r="DT2045" s="344"/>
      <c r="DU2045" s="344"/>
      <c r="DV2045" s="344"/>
      <c r="DW2045" s="344"/>
      <c r="DX2045" s="344"/>
      <c r="DY2045" s="344"/>
      <c r="DZ2045" s="344"/>
      <c r="EA2045" s="344"/>
      <c r="EB2045" s="344"/>
      <c r="EC2045" s="344"/>
      <c r="ED2045" s="344"/>
      <c r="EE2045" s="344"/>
      <c r="EF2045" s="344"/>
      <c r="EG2045" s="344"/>
      <c r="EH2045" s="344"/>
      <c r="EI2045" s="344"/>
      <c r="EJ2045" s="344"/>
      <c r="EK2045" s="344"/>
      <c r="EL2045" s="344"/>
      <c r="EM2045" s="344"/>
      <c r="EN2045" s="344"/>
      <c r="EO2045" s="344"/>
      <c r="EP2045" s="344"/>
      <c r="EQ2045" s="344"/>
      <c r="ER2045" s="344"/>
      <c r="ES2045" s="344"/>
      <c r="ET2045" s="344"/>
      <c r="EU2045" s="344"/>
      <c r="EV2045" s="344"/>
      <c r="EW2045" s="344"/>
      <c r="EX2045" s="344"/>
      <c r="EY2045" s="344"/>
      <c r="EZ2045" s="344"/>
      <c r="FA2045" s="344"/>
      <c r="FB2045" s="344"/>
      <c r="FC2045" s="344"/>
      <c r="FD2045" s="344"/>
      <c r="FE2045" s="344"/>
      <c r="FF2045" s="344"/>
      <c r="FG2045" s="344"/>
      <c r="FH2045" s="344"/>
      <c r="FI2045" s="344"/>
      <c r="FJ2045" s="344"/>
      <c r="FK2045" s="344"/>
      <c r="FL2045" s="344"/>
      <c r="FM2045" s="344"/>
      <c r="FN2045" s="344"/>
      <c r="FO2045" s="344"/>
      <c r="FP2045" s="344"/>
      <c r="FQ2045" s="344"/>
      <c r="FR2045" s="344"/>
      <c r="FS2045" s="344"/>
      <c r="FT2045" s="344"/>
      <c r="FU2045" s="344"/>
      <c r="FV2045" s="344"/>
      <c r="FW2045" s="344"/>
      <c r="FX2045" s="344"/>
      <c r="FY2045" s="344"/>
      <c r="FZ2045" s="344"/>
      <c r="GA2045" s="344"/>
      <c r="GB2045" s="344"/>
      <c r="GC2045" s="344"/>
      <c r="GD2045" s="344"/>
      <c r="GE2045" s="344"/>
      <c r="GF2045" s="344"/>
      <c r="GG2045" s="344"/>
      <c r="GH2045" s="344"/>
      <c r="GI2045" s="344"/>
      <c r="GJ2045" s="344"/>
      <c r="GK2045" s="344"/>
      <c r="GL2045" s="344"/>
      <c r="GM2045" s="344"/>
      <c r="GN2045" s="344"/>
      <c r="GO2045" s="344"/>
      <c r="GP2045" s="344"/>
      <c r="GQ2045" s="344"/>
      <c r="IV2045" s="34">
        <v>12</v>
      </c>
    </row>
    <row r="2046" spans="1:256" s="34" customFormat="1" ht="21.75" customHeight="1">
      <c r="A2046" s="156" t="s">
        <v>562</v>
      </c>
      <c r="B2046" s="791" t="s">
        <v>565</v>
      </c>
      <c r="C2046" s="835" t="s">
        <v>566</v>
      </c>
      <c r="D2046" s="81" t="s">
        <v>482</v>
      </c>
      <c r="E2046" s="109"/>
      <c r="F2046" s="109"/>
      <c r="G2046" s="344" t="s">
        <v>561</v>
      </c>
      <c r="H2046" s="344">
        <v>12</v>
      </c>
      <c r="I2046" s="166">
        <f t="shared" si="189"/>
        <v>12</v>
      </c>
      <c r="J2046" s="109"/>
      <c r="K2046" s="344"/>
      <c r="L2046" s="792">
        <v>45359</v>
      </c>
      <c r="M2046" s="217">
        <v>45366</v>
      </c>
      <c r="N2046" s="109"/>
      <c r="O2046" s="344"/>
      <c r="P2046" s="344"/>
      <c r="Q2046" s="344"/>
      <c r="R2046" s="344"/>
      <c r="S2046" s="344"/>
      <c r="T2046" s="344"/>
      <c r="U2046" s="344"/>
      <c r="V2046" s="344"/>
      <c r="W2046" s="344"/>
      <c r="X2046" s="344"/>
      <c r="Y2046" s="344"/>
      <c r="Z2046" s="344"/>
      <c r="AA2046" s="344"/>
      <c r="AB2046" s="344"/>
      <c r="AC2046" s="344"/>
      <c r="AD2046" s="344"/>
      <c r="AE2046" s="344"/>
      <c r="AF2046" s="344"/>
      <c r="AG2046" s="344"/>
      <c r="AH2046" s="344"/>
      <c r="AI2046" s="344"/>
      <c r="AJ2046" s="344"/>
      <c r="AK2046" s="344"/>
      <c r="AL2046" s="344"/>
      <c r="AM2046" s="344"/>
      <c r="AN2046" s="344"/>
      <c r="AO2046" s="344"/>
      <c r="AP2046" s="344"/>
      <c r="AQ2046" s="344"/>
      <c r="AR2046" s="344"/>
      <c r="AS2046" s="344"/>
      <c r="AT2046" s="344"/>
      <c r="AU2046" s="344"/>
      <c r="AV2046" s="344"/>
      <c r="AW2046" s="344"/>
      <c r="AX2046" s="344"/>
      <c r="AY2046" s="344"/>
      <c r="AZ2046" s="344"/>
      <c r="BA2046" s="344"/>
      <c r="BB2046" s="344"/>
      <c r="BC2046" s="344"/>
      <c r="BD2046" s="344"/>
      <c r="BE2046" s="344"/>
      <c r="BF2046" s="344"/>
      <c r="BG2046" s="344"/>
      <c r="BH2046" s="344"/>
      <c r="BI2046" s="344"/>
      <c r="BJ2046" s="344"/>
      <c r="BK2046" s="344"/>
      <c r="BL2046" s="344"/>
      <c r="BM2046" s="344"/>
      <c r="BN2046" s="344"/>
      <c r="BO2046" s="344"/>
      <c r="BP2046" s="344"/>
      <c r="BQ2046" s="344"/>
      <c r="BR2046" s="344"/>
      <c r="BS2046" s="344"/>
      <c r="BT2046" s="344"/>
      <c r="BU2046" s="344"/>
      <c r="BV2046" s="344"/>
      <c r="BW2046" s="344"/>
      <c r="BX2046" s="344"/>
      <c r="BY2046" s="344"/>
      <c r="BZ2046" s="344"/>
      <c r="CA2046" s="344"/>
      <c r="CB2046" s="344"/>
      <c r="CC2046" s="344"/>
      <c r="CD2046" s="344"/>
      <c r="CE2046" s="344"/>
      <c r="CF2046" s="344"/>
      <c r="CG2046" s="344"/>
      <c r="CH2046" s="344"/>
      <c r="CI2046" s="344"/>
      <c r="CJ2046" s="344"/>
      <c r="CK2046" s="344"/>
      <c r="CL2046" s="344"/>
      <c r="CM2046" s="344"/>
      <c r="CN2046" s="344"/>
      <c r="CO2046" s="344"/>
      <c r="CP2046" s="344"/>
      <c r="CQ2046" s="344"/>
      <c r="CR2046" s="344"/>
      <c r="CS2046" s="344"/>
      <c r="CT2046" s="344"/>
      <c r="CU2046" s="344"/>
      <c r="CV2046" s="344"/>
      <c r="CW2046" s="344"/>
      <c r="CX2046" s="344"/>
      <c r="CY2046" s="344"/>
      <c r="CZ2046" s="344"/>
      <c r="DA2046" s="344"/>
      <c r="DB2046" s="344"/>
      <c r="DC2046" s="344"/>
      <c r="DD2046" s="344"/>
      <c r="DE2046" s="344"/>
      <c r="DF2046" s="344"/>
      <c r="DG2046" s="344"/>
      <c r="DH2046" s="344"/>
      <c r="DI2046" s="344"/>
      <c r="DJ2046" s="344"/>
      <c r="DK2046" s="344"/>
      <c r="DL2046" s="344"/>
      <c r="DM2046" s="344"/>
      <c r="DN2046" s="344"/>
      <c r="DO2046" s="344"/>
      <c r="DP2046" s="344"/>
      <c r="DQ2046" s="344"/>
      <c r="DR2046" s="344"/>
      <c r="DS2046" s="344"/>
      <c r="DT2046" s="344"/>
      <c r="DU2046" s="344"/>
      <c r="DV2046" s="344"/>
      <c r="DW2046" s="344"/>
      <c r="DX2046" s="344"/>
      <c r="DY2046" s="344"/>
      <c r="DZ2046" s="344"/>
      <c r="EA2046" s="344"/>
      <c r="EB2046" s="344"/>
      <c r="EC2046" s="344"/>
      <c r="ED2046" s="344"/>
      <c r="EE2046" s="344"/>
      <c r="EF2046" s="344"/>
      <c r="EG2046" s="344"/>
      <c r="EH2046" s="344"/>
      <c r="EI2046" s="344"/>
      <c r="EJ2046" s="344"/>
      <c r="EK2046" s="344"/>
      <c r="EL2046" s="344"/>
      <c r="EM2046" s="344"/>
      <c r="EN2046" s="344"/>
      <c r="EO2046" s="344"/>
      <c r="EP2046" s="344"/>
      <c r="EQ2046" s="344"/>
      <c r="ER2046" s="344"/>
      <c r="ES2046" s="344"/>
      <c r="ET2046" s="344"/>
      <c r="EU2046" s="344"/>
      <c r="EV2046" s="344"/>
      <c r="EW2046" s="344"/>
      <c r="EX2046" s="344"/>
      <c r="EY2046" s="344"/>
      <c r="EZ2046" s="344"/>
      <c r="FA2046" s="344"/>
      <c r="FB2046" s="344"/>
      <c r="FC2046" s="344"/>
      <c r="FD2046" s="344"/>
      <c r="FE2046" s="344"/>
      <c r="FF2046" s="344"/>
      <c r="FG2046" s="344"/>
      <c r="FH2046" s="344"/>
      <c r="FI2046" s="344"/>
      <c r="FJ2046" s="344"/>
      <c r="FK2046" s="344"/>
      <c r="FL2046" s="344"/>
      <c r="FM2046" s="344"/>
      <c r="FN2046" s="344"/>
      <c r="FO2046" s="344"/>
      <c r="FP2046" s="344"/>
      <c r="FQ2046" s="344"/>
      <c r="FR2046" s="344"/>
      <c r="FS2046" s="344"/>
      <c r="FT2046" s="344"/>
      <c r="FU2046" s="344"/>
      <c r="FV2046" s="344"/>
      <c r="FW2046" s="344"/>
      <c r="FX2046" s="344"/>
      <c r="FY2046" s="344"/>
      <c r="FZ2046" s="344"/>
      <c r="GA2046" s="344"/>
      <c r="GB2046" s="344"/>
      <c r="GC2046" s="344"/>
      <c r="GD2046" s="344"/>
      <c r="GE2046" s="344"/>
      <c r="GF2046" s="344"/>
      <c r="GG2046" s="344"/>
      <c r="GH2046" s="344"/>
      <c r="GI2046" s="344"/>
      <c r="GJ2046" s="344"/>
      <c r="GK2046" s="344"/>
      <c r="GL2046" s="344"/>
      <c r="GM2046" s="344"/>
      <c r="GN2046" s="344"/>
      <c r="GO2046" s="344"/>
      <c r="GP2046" s="344"/>
      <c r="GQ2046" s="344"/>
      <c r="IV2046" s="34">
        <v>12</v>
      </c>
    </row>
    <row r="2047" spans="1:256" s="34" customFormat="1" ht="21.75" customHeight="1">
      <c r="A2047" s="156" t="s">
        <v>562</v>
      </c>
      <c r="B2047" s="791" t="s">
        <v>567</v>
      </c>
      <c r="C2047" s="835" t="s">
        <v>568</v>
      </c>
      <c r="D2047" s="81" t="s">
        <v>482</v>
      </c>
      <c r="E2047" s="109"/>
      <c r="F2047" s="109"/>
      <c r="G2047" s="344" t="s">
        <v>561</v>
      </c>
      <c r="H2047" s="344">
        <v>4</v>
      </c>
      <c r="I2047" s="166">
        <f t="shared" si="189"/>
        <v>4</v>
      </c>
      <c r="J2047" s="109"/>
      <c r="K2047" s="344"/>
      <c r="L2047" s="792">
        <v>45359</v>
      </c>
      <c r="M2047" s="217">
        <v>45366</v>
      </c>
      <c r="N2047" s="109"/>
      <c r="O2047" s="344"/>
      <c r="P2047" s="344"/>
      <c r="Q2047" s="344"/>
      <c r="R2047" s="344"/>
      <c r="S2047" s="344"/>
      <c r="T2047" s="344"/>
      <c r="U2047" s="344"/>
      <c r="V2047" s="344"/>
      <c r="W2047" s="344"/>
      <c r="X2047" s="344"/>
      <c r="Y2047" s="344"/>
      <c r="Z2047" s="344"/>
      <c r="AA2047" s="344"/>
      <c r="AB2047" s="344"/>
      <c r="AC2047" s="344"/>
      <c r="AD2047" s="344"/>
      <c r="AE2047" s="344"/>
      <c r="AF2047" s="344"/>
      <c r="AG2047" s="344"/>
      <c r="AH2047" s="344"/>
      <c r="AI2047" s="344"/>
      <c r="AJ2047" s="344"/>
      <c r="AK2047" s="344"/>
      <c r="AL2047" s="344"/>
      <c r="AM2047" s="344"/>
      <c r="AN2047" s="344"/>
      <c r="AO2047" s="344"/>
      <c r="AP2047" s="344"/>
      <c r="AQ2047" s="344"/>
      <c r="AR2047" s="344"/>
      <c r="AS2047" s="344"/>
      <c r="AT2047" s="344"/>
      <c r="AU2047" s="344"/>
      <c r="AV2047" s="344"/>
      <c r="AW2047" s="344"/>
      <c r="AX2047" s="344"/>
      <c r="AY2047" s="344"/>
      <c r="AZ2047" s="344"/>
      <c r="BA2047" s="344"/>
      <c r="BB2047" s="344"/>
      <c r="BC2047" s="344"/>
      <c r="BD2047" s="344"/>
      <c r="BE2047" s="344"/>
      <c r="BF2047" s="344"/>
      <c r="BG2047" s="344"/>
      <c r="BH2047" s="344"/>
      <c r="BI2047" s="344"/>
      <c r="BJ2047" s="344"/>
      <c r="BK2047" s="344"/>
      <c r="BL2047" s="344"/>
      <c r="BM2047" s="344"/>
      <c r="BN2047" s="344"/>
      <c r="BO2047" s="344"/>
      <c r="BP2047" s="344"/>
      <c r="BQ2047" s="344"/>
      <c r="BR2047" s="344"/>
      <c r="BS2047" s="344"/>
      <c r="BT2047" s="344"/>
      <c r="BU2047" s="344"/>
      <c r="BV2047" s="344"/>
      <c r="BW2047" s="344"/>
      <c r="BX2047" s="344"/>
      <c r="BY2047" s="344"/>
      <c r="BZ2047" s="344"/>
      <c r="CA2047" s="344"/>
      <c r="CB2047" s="344"/>
      <c r="CC2047" s="344"/>
      <c r="CD2047" s="344"/>
      <c r="CE2047" s="344"/>
      <c r="CF2047" s="344"/>
      <c r="CG2047" s="344"/>
      <c r="CH2047" s="344"/>
      <c r="CI2047" s="344"/>
      <c r="CJ2047" s="344"/>
      <c r="CK2047" s="344"/>
      <c r="CL2047" s="344"/>
      <c r="CM2047" s="344"/>
      <c r="CN2047" s="344"/>
      <c r="CO2047" s="344"/>
      <c r="CP2047" s="344"/>
      <c r="CQ2047" s="344"/>
      <c r="CR2047" s="344"/>
      <c r="CS2047" s="344"/>
      <c r="CT2047" s="344"/>
      <c r="CU2047" s="344"/>
      <c r="CV2047" s="344"/>
      <c r="CW2047" s="344"/>
      <c r="CX2047" s="344"/>
      <c r="CY2047" s="344"/>
      <c r="CZ2047" s="344"/>
      <c r="DA2047" s="344"/>
      <c r="DB2047" s="344"/>
      <c r="DC2047" s="344"/>
      <c r="DD2047" s="344"/>
      <c r="DE2047" s="344"/>
      <c r="DF2047" s="344"/>
      <c r="DG2047" s="344"/>
      <c r="DH2047" s="344"/>
      <c r="DI2047" s="344"/>
      <c r="DJ2047" s="344"/>
      <c r="DK2047" s="344"/>
      <c r="DL2047" s="344"/>
      <c r="DM2047" s="344"/>
      <c r="DN2047" s="344"/>
      <c r="DO2047" s="344"/>
      <c r="DP2047" s="344"/>
      <c r="DQ2047" s="344"/>
      <c r="DR2047" s="344"/>
      <c r="DS2047" s="344"/>
      <c r="DT2047" s="344"/>
      <c r="DU2047" s="344"/>
      <c r="DV2047" s="344"/>
      <c r="DW2047" s="344"/>
      <c r="DX2047" s="344"/>
      <c r="DY2047" s="344"/>
      <c r="DZ2047" s="344"/>
      <c r="EA2047" s="344"/>
      <c r="EB2047" s="344"/>
      <c r="EC2047" s="344"/>
      <c r="ED2047" s="344"/>
      <c r="EE2047" s="344"/>
      <c r="EF2047" s="344"/>
      <c r="EG2047" s="344"/>
      <c r="EH2047" s="344"/>
      <c r="EI2047" s="344"/>
      <c r="EJ2047" s="344"/>
      <c r="EK2047" s="344"/>
      <c r="EL2047" s="344"/>
      <c r="EM2047" s="344"/>
      <c r="EN2047" s="344"/>
      <c r="EO2047" s="344"/>
      <c r="EP2047" s="344"/>
      <c r="EQ2047" s="344"/>
      <c r="ER2047" s="344"/>
      <c r="ES2047" s="344"/>
      <c r="ET2047" s="344"/>
      <c r="EU2047" s="344"/>
      <c r="EV2047" s="344"/>
      <c r="EW2047" s="344"/>
      <c r="EX2047" s="344"/>
      <c r="EY2047" s="344"/>
      <c r="EZ2047" s="344"/>
      <c r="FA2047" s="344"/>
      <c r="FB2047" s="344"/>
      <c r="FC2047" s="344"/>
      <c r="FD2047" s="344"/>
      <c r="FE2047" s="344"/>
      <c r="FF2047" s="344"/>
      <c r="FG2047" s="344"/>
      <c r="FH2047" s="344"/>
      <c r="FI2047" s="344"/>
      <c r="FJ2047" s="344"/>
      <c r="FK2047" s="344"/>
      <c r="FL2047" s="344"/>
      <c r="FM2047" s="344"/>
      <c r="FN2047" s="344"/>
      <c r="FO2047" s="344"/>
      <c r="FP2047" s="344"/>
      <c r="FQ2047" s="344"/>
      <c r="FR2047" s="344"/>
      <c r="FS2047" s="344"/>
      <c r="FT2047" s="344"/>
      <c r="FU2047" s="344"/>
      <c r="FV2047" s="344"/>
      <c r="FW2047" s="344"/>
      <c r="FX2047" s="344"/>
      <c r="FY2047" s="344"/>
      <c r="FZ2047" s="344"/>
      <c r="GA2047" s="344"/>
      <c r="GB2047" s="344"/>
      <c r="GC2047" s="344"/>
      <c r="GD2047" s="344"/>
      <c r="GE2047" s="344"/>
      <c r="GF2047" s="344"/>
      <c r="GG2047" s="344"/>
      <c r="GH2047" s="344"/>
      <c r="GI2047" s="344"/>
      <c r="GJ2047" s="344"/>
      <c r="GK2047" s="344"/>
      <c r="GL2047" s="344"/>
      <c r="GM2047" s="344"/>
      <c r="GN2047" s="344"/>
      <c r="GO2047" s="344"/>
      <c r="GP2047" s="344"/>
      <c r="GQ2047" s="344"/>
      <c r="IV2047" s="34">
        <v>4</v>
      </c>
    </row>
    <row r="2048" spans="1:256" s="34" customFormat="1" ht="21.75" customHeight="1">
      <c r="A2048" s="156" t="s">
        <v>562</v>
      </c>
      <c r="B2048" s="791" t="s">
        <v>569</v>
      </c>
      <c r="C2048" s="835" t="s">
        <v>570</v>
      </c>
      <c r="D2048" s="81" t="s">
        <v>482</v>
      </c>
      <c r="E2048" s="109"/>
      <c r="F2048" s="109"/>
      <c r="G2048" s="344" t="s">
        <v>561</v>
      </c>
      <c r="H2048" s="344">
        <v>4</v>
      </c>
      <c r="I2048" s="166">
        <f t="shared" si="189"/>
        <v>4</v>
      </c>
      <c r="J2048" s="109"/>
      <c r="K2048" s="344"/>
      <c r="L2048" s="792">
        <v>45359</v>
      </c>
      <c r="M2048" s="217">
        <v>45366</v>
      </c>
      <c r="N2048" s="109"/>
      <c r="O2048" s="344"/>
      <c r="P2048" s="344"/>
      <c r="Q2048" s="344"/>
      <c r="R2048" s="344"/>
      <c r="S2048" s="344"/>
      <c r="T2048" s="344"/>
      <c r="U2048" s="344"/>
      <c r="V2048" s="344"/>
      <c r="W2048" s="344"/>
      <c r="X2048" s="344"/>
      <c r="Y2048" s="344"/>
      <c r="Z2048" s="344"/>
      <c r="AA2048" s="344"/>
      <c r="AB2048" s="344"/>
      <c r="AC2048" s="344"/>
      <c r="AD2048" s="344"/>
      <c r="AE2048" s="344"/>
      <c r="AF2048" s="344"/>
      <c r="AG2048" s="344"/>
      <c r="AH2048" s="344"/>
      <c r="AI2048" s="344"/>
      <c r="AJ2048" s="344"/>
      <c r="AK2048" s="344"/>
      <c r="AL2048" s="344"/>
      <c r="AM2048" s="344"/>
      <c r="AN2048" s="344"/>
      <c r="AO2048" s="344"/>
      <c r="AP2048" s="344"/>
      <c r="AQ2048" s="344"/>
      <c r="AR2048" s="344"/>
      <c r="AS2048" s="344"/>
      <c r="AT2048" s="344"/>
      <c r="AU2048" s="344"/>
      <c r="AV2048" s="344"/>
      <c r="AW2048" s="344"/>
      <c r="AX2048" s="344"/>
      <c r="AY2048" s="344"/>
      <c r="AZ2048" s="344"/>
      <c r="BA2048" s="344"/>
      <c r="BB2048" s="344"/>
      <c r="BC2048" s="344"/>
      <c r="BD2048" s="344"/>
      <c r="BE2048" s="344"/>
      <c r="BF2048" s="344"/>
      <c r="BG2048" s="344"/>
      <c r="BH2048" s="344"/>
      <c r="BI2048" s="344"/>
      <c r="BJ2048" s="344"/>
      <c r="BK2048" s="344"/>
      <c r="BL2048" s="344"/>
      <c r="BM2048" s="344"/>
      <c r="BN2048" s="344"/>
      <c r="BO2048" s="344"/>
      <c r="BP2048" s="344"/>
      <c r="BQ2048" s="344"/>
      <c r="BR2048" s="344"/>
      <c r="BS2048" s="344"/>
      <c r="BT2048" s="344"/>
      <c r="BU2048" s="344"/>
      <c r="BV2048" s="344"/>
      <c r="BW2048" s="344"/>
      <c r="BX2048" s="344"/>
      <c r="BY2048" s="344"/>
      <c r="BZ2048" s="344"/>
      <c r="CA2048" s="344"/>
      <c r="CB2048" s="344"/>
      <c r="CC2048" s="344"/>
      <c r="CD2048" s="344"/>
      <c r="CE2048" s="344"/>
      <c r="CF2048" s="344"/>
      <c r="CG2048" s="344"/>
      <c r="CH2048" s="344"/>
      <c r="CI2048" s="344"/>
      <c r="CJ2048" s="344"/>
      <c r="CK2048" s="344"/>
      <c r="CL2048" s="344"/>
      <c r="CM2048" s="344"/>
      <c r="CN2048" s="344"/>
      <c r="CO2048" s="344"/>
      <c r="CP2048" s="344"/>
      <c r="CQ2048" s="344"/>
      <c r="CR2048" s="344"/>
      <c r="CS2048" s="344"/>
      <c r="CT2048" s="344"/>
      <c r="CU2048" s="344"/>
      <c r="CV2048" s="344"/>
      <c r="CW2048" s="344"/>
      <c r="CX2048" s="344"/>
      <c r="CY2048" s="344"/>
      <c r="CZ2048" s="344"/>
      <c r="DA2048" s="344"/>
      <c r="DB2048" s="344"/>
      <c r="DC2048" s="344"/>
      <c r="DD2048" s="344"/>
      <c r="DE2048" s="344"/>
      <c r="DF2048" s="344"/>
      <c r="DG2048" s="344"/>
      <c r="DH2048" s="344"/>
      <c r="DI2048" s="344"/>
      <c r="DJ2048" s="344"/>
      <c r="DK2048" s="344"/>
      <c r="DL2048" s="344"/>
      <c r="DM2048" s="344"/>
      <c r="DN2048" s="344"/>
      <c r="DO2048" s="344"/>
      <c r="DP2048" s="344"/>
      <c r="DQ2048" s="344"/>
      <c r="DR2048" s="344"/>
      <c r="DS2048" s="344"/>
      <c r="DT2048" s="344"/>
      <c r="DU2048" s="344"/>
      <c r="DV2048" s="344"/>
      <c r="DW2048" s="344"/>
      <c r="DX2048" s="344"/>
      <c r="DY2048" s="344"/>
      <c r="DZ2048" s="344"/>
      <c r="EA2048" s="344"/>
      <c r="EB2048" s="344"/>
      <c r="EC2048" s="344"/>
      <c r="ED2048" s="344"/>
      <c r="EE2048" s="344"/>
      <c r="EF2048" s="344"/>
      <c r="EG2048" s="344"/>
      <c r="EH2048" s="344"/>
      <c r="EI2048" s="344"/>
      <c r="EJ2048" s="344"/>
      <c r="EK2048" s="344"/>
      <c r="EL2048" s="344"/>
      <c r="EM2048" s="344"/>
      <c r="EN2048" s="344"/>
      <c r="EO2048" s="344"/>
      <c r="EP2048" s="344"/>
      <c r="EQ2048" s="344"/>
      <c r="ER2048" s="344"/>
      <c r="ES2048" s="344"/>
      <c r="ET2048" s="344"/>
      <c r="EU2048" s="344"/>
      <c r="EV2048" s="344"/>
      <c r="EW2048" s="344"/>
      <c r="EX2048" s="344"/>
      <c r="EY2048" s="344"/>
      <c r="EZ2048" s="344"/>
      <c r="FA2048" s="344"/>
      <c r="FB2048" s="344"/>
      <c r="FC2048" s="344"/>
      <c r="FD2048" s="344"/>
      <c r="FE2048" s="344"/>
      <c r="FF2048" s="344"/>
      <c r="FG2048" s="344"/>
      <c r="FH2048" s="344"/>
      <c r="FI2048" s="344"/>
      <c r="FJ2048" s="344"/>
      <c r="FK2048" s="344"/>
      <c r="FL2048" s="344"/>
      <c r="FM2048" s="344"/>
      <c r="FN2048" s="344"/>
      <c r="FO2048" s="344"/>
      <c r="FP2048" s="344"/>
      <c r="FQ2048" s="344"/>
      <c r="FR2048" s="344"/>
      <c r="FS2048" s="344"/>
      <c r="FT2048" s="344"/>
      <c r="FU2048" s="344"/>
      <c r="FV2048" s="344"/>
      <c r="FW2048" s="344"/>
      <c r="FX2048" s="344"/>
      <c r="FY2048" s="344"/>
      <c r="FZ2048" s="344"/>
      <c r="GA2048" s="344"/>
      <c r="GB2048" s="344"/>
      <c r="GC2048" s="344"/>
      <c r="GD2048" s="344"/>
      <c r="GE2048" s="344"/>
      <c r="GF2048" s="344"/>
      <c r="GG2048" s="344"/>
      <c r="GH2048" s="344"/>
      <c r="GI2048" s="344"/>
      <c r="GJ2048" s="344"/>
      <c r="GK2048" s="344"/>
      <c r="GL2048" s="344"/>
      <c r="GM2048" s="344"/>
      <c r="GN2048" s="344"/>
      <c r="GO2048" s="344"/>
      <c r="GP2048" s="344"/>
      <c r="GQ2048" s="344"/>
      <c r="IV2048" s="34">
        <v>4</v>
      </c>
    </row>
    <row r="2049" spans="1:199" s="34" customFormat="1" ht="21.75" customHeight="1">
      <c r="A2049" s="156" t="s">
        <v>562</v>
      </c>
      <c r="B2049" s="156"/>
      <c r="C2049" s="156"/>
      <c r="D2049" s="109"/>
      <c r="E2049" s="109"/>
      <c r="F2049" s="109"/>
      <c r="G2049" s="344"/>
      <c r="H2049" s="109">
        <f>SUM(H2045:H2048)</f>
        <v>32</v>
      </c>
      <c r="I2049" s="109">
        <f>SUM(I2045:I2048)</f>
        <v>32</v>
      </c>
      <c r="J2049" s="109"/>
      <c r="K2049" s="344"/>
      <c r="L2049" s="344"/>
      <c r="M2049" s="109"/>
      <c r="N2049" s="109"/>
      <c r="O2049" s="344"/>
      <c r="P2049" s="344"/>
      <c r="Q2049" s="344"/>
      <c r="R2049" s="344"/>
      <c r="S2049" s="344"/>
      <c r="T2049" s="344"/>
      <c r="U2049" s="344"/>
      <c r="V2049" s="344"/>
      <c r="W2049" s="344"/>
      <c r="X2049" s="344"/>
      <c r="Y2049" s="344"/>
      <c r="Z2049" s="344"/>
      <c r="AA2049" s="344"/>
      <c r="AB2049" s="344"/>
      <c r="AC2049" s="344"/>
      <c r="AD2049" s="344"/>
      <c r="AE2049" s="344"/>
      <c r="AF2049" s="344"/>
      <c r="AG2049" s="344"/>
      <c r="AH2049" s="344"/>
      <c r="AI2049" s="344"/>
      <c r="AJ2049" s="344"/>
      <c r="AK2049" s="344"/>
      <c r="AL2049" s="344"/>
      <c r="AM2049" s="344"/>
      <c r="AN2049" s="344"/>
      <c r="AO2049" s="344"/>
      <c r="AP2049" s="344"/>
      <c r="AQ2049" s="344"/>
      <c r="AR2049" s="344"/>
      <c r="AS2049" s="344"/>
      <c r="AT2049" s="344"/>
      <c r="AU2049" s="344"/>
      <c r="AV2049" s="344"/>
      <c r="AW2049" s="344"/>
      <c r="AX2049" s="344"/>
      <c r="AY2049" s="344"/>
      <c r="AZ2049" s="344"/>
      <c r="BA2049" s="344"/>
      <c r="BB2049" s="344"/>
      <c r="BC2049" s="344"/>
      <c r="BD2049" s="344"/>
      <c r="BE2049" s="344"/>
      <c r="BF2049" s="344"/>
      <c r="BG2049" s="344"/>
      <c r="BH2049" s="344"/>
      <c r="BI2049" s="344"/>
      <c r="BJ2049" s="344"/>
      <c r="BK2049" s="344"/>
      <c r="BL2049" s="344"/>
      <c r="BM2049" s="344"/>
      <c r="BN2049" s="344"/>
      <c r="BO2049" s="344"/>
      <c r="BP2049" s="344"/>
      <c r="BQ2049" s="344"/>
      <c r="BR2049" s="344"/>
      <c r="BS2049" s="344"/>
      <c r="BT2049" s="344"/>
      <c r="BU2049" s="344"/>
      <c r="BV2049" s="344"/>
      <c r="BW2049" s="344"/>
      <c r="BX2049" s="344"/>
      <c r="BY2049" s="344"/>
      <c r="BZ2049" s="344"/>
      <c r="CA2049" s="344"/>
      <c r="CB2049" s="344"/>
      <c r="CC2049" s="344"/>
      <c r="CD2049" s="344"/>
      <c r="CE2049" s="344"/>
      <c r="CF2049" s="344"/>
      <c r="CG2049" s="344"/>
      <c r="CH2049" s="344"/>
      <c r="CI2049" s="344"/>
      <c r="CJ2049" s="344"/>
      <c r="CK2049" s="344"/>
      <c r="CL2049" s="344"/>
      <c r="CM2049" s="344"/>
      <c r="CN2049" s="344"/>
      <c r="CO2049" s="344"/>
      <c r="CP2049" s="344"/>
      <c r="CQ2049" s="344"/>
      <c r="CR2049" s="344"/>
      <c r="CS2049" s="344"/>
      <c r="CT2049" s="344"/>
      <c r="CU2049" s="344"/>
      <c r="CV2049" s="344"/>
      <c r="CW2049" s="344"/>
      <c r="CX2049" s="344"/>
      <c r="CY2049" s="344"/>
      <c r="CZ2049" s="344"/>
      <c r="DA2049" s="344"/>
      <c r="DB2049" s="344"/>
      <c r="DC2049" s="344"/>
      <c r="DD2049" s="344"/>
      <c r="DE2049" s="344"/>
      <c r="DF2049" s="344"/>
      <c r="DG2049" s="344"/>
      <c r="DH2049" s="344"/>
      <c r="DI2049" s="344"/>
      <c r="DJ2049" s="344"/>
      <c r="DK2049" s="344"/>
      <c r="DL2049" s="344"/>
      <c r="DM2049" s="344"/>
      <c r="DN2049" s="344"/>
      <c r="DO2049" s="344"/>
      <c r="DP2049" s="344"/>
      <c r="DQ2049" s="344"/>
      <c r="DR2049" s="344"/>
      <c r="DS2049" s="344"/>
      <c r="DT2049" s="344"/>
      <c r="DU2049" s="344"/>
      <c r="DV2049" s="344"/>
      <c r="DW2049" s="344"/>
      <c r="DX2049" s="344"/>
      <c r="DY2049" s="344"/>
      <c r="DZ2049" s="344"/>
      <c r="EA2049" s="344"/>
      <c r="EB2049" s="344"/>
      <c r="EC2049" s="344"/>
      <c r="ED2049" s="344"/>
      <c r="EE2049" s="344"/>
      <c r="EF2049" s="344"/>
      <c r="EG2049" s="344"/>
      <c r="EH2049" s="344"/>
      <c r="EI2049" s="344"/>
      <c r="EJ2049" s="344"/>
      <c r="EK2049" s="344"/>
      <c r="EL2049" s="344"/>
      <c r="EM2049" s="344"/>
      <c r="EN2049" s="344"/>
      <c r="EO2049" s="344"/>
      <c r="EP2049" s="344"/>
      <c r="EQ2049" s="344"/>
      <c r="ER2049" s="344"/>
      <c r="ES2049" s="344"/>
      <c r="ET2049" s="344"/>
      <c r="EU2049" s="344"/>
      <c r="EV2049" s="344"/>
      <c r="EW2049" s="344"/>
      <c r="EX2049" s="344"/>
      <c r="EY2049" s="344"/>
      <c r="EZ2049" s="344"/>
      <c r="FA2049" s="344"/>
      <c r="FB2049" s="344"/>
      <c r="FC2049" s="344"/>
      <c r="FD2049" s="344"/>
      <c r="FE2049" s="344"/>
      <c r="FF2049" s="344"/>
      <c r="FG2049" s="344"/>
      <c r="FH2049" s="344"/>
      <c r="FI2049" s="344"/>
      <c r="FJ2049" s="344"/>
      <c r="FK2049" s="344"/>
      <c r="FL2049" s="344"/>
      <c r="FM2049" s="344"/>
      <c r="FN2049" s="344"/>
      <c r="FO2049" s="344"/>
      <c r="FP2049" s="344"/>
      <c r="FQ2049" s="344"/>
      <c r="FR2049" s="344"/>
      <c r="FS2049" s="344"/>
      <c r="FT2049" s="344"/>
      <c r="FU2049" s="344"/>
      <c r="FV2049" s="344"/>
      <c r="FW2049" s="344"/>
      <c r="FX2049" s="344"/>
      <c r="FY2049" s="344"/>
      <c r="FZ2049" s="344"/>
      <c r="GA2049" s="344"/>
      <c r="GB2049" s="344"/>
      <c r="GC2049" s="344"/>
      <c r="GD2049" s="344"/>
      <c r="GE2049" s="344"/>
      <c r="GF2049" s="344"/>
      <c r="GG2049" s="344"/>
      <c r="GH2049" s="344"/>
      <c r="GI2049" s="344"/>
      <c r="GJ2049" s="344"/>
      <c r="GK2049" s="344"/>
      <c r="GL2049" s="344"/>
      <c r="GM2049" s="344"/>
      <c r="GN2049" s="344"/>
      <c r="GO2049" s="344"/>
      <c r="GP2049" s="344"/>
      <c r="GQ2049" s="344"/>
    </row>
    <row r="2050" spans="1:199" s="34" customFormat="1" ht="21.75" customHeight="1">
      <c r="A2050" s="155" t="s">
        <v>562</v>
      </c>
      <c r="B2050" s="770" t="s">
        <v>565</v>
      </c>
      <c r="C2050" s="770" t="s">
        <v>572</v>
      </c>
      <c r="D2050" s="81" t="s">
        <v>482</v>
      </c>
      <c r="E2050" s="109"/>
      <c r="F2050" s="109"/>
      <c r="G2050" s="836" t="s">
        <v>573</v>
      </c>
      <c r="H2050" s="769">
        <v>2</v>
      </c>
      <c r="I2050" s="166">
        <f>SUM(O2050:GF2050)</f>
        <v>3</v>
      </c>
      <c r="J2050" s="156"/>
      <c r="K2050" s="861">
        <v>41.34</v>
      </c>
      <c r="L2050" s="862">
        <v>45196</v>
      </c>
      <c r="M2050" s="156"/>
      <c r="N2050" s="156"/>
      <c r="FL2050" s="34">
        <v>2</v>
      </c>
      <c r="FP2050" s="769">
        <v>1</v>
      </c>
    </row>
    <row r="2051" spans="1:199" s="34" customFormat="1" ht="21.75" customHeight="1">
      <c r="A2051" s="155" t="s">
        <v>562</v>
      </c>
      <c r="B2051" s="770" t="s">
        <v>569</v>
      </c>
      <c r="C2051" s="770" t="s">
        <v>574</v>
      </c>
      <c r="D2051" s="81" t="s">
        <v>482</v>
      </c>
      <c r="E2051" s="109"/>
      <c r="F2051" s="109"/>
      <c r="G2051" s="836" t="s">
        <v>573</v>
      </c>
      <c r="H2051" s="769">
        <v>3</v>
      </c>
      <c r="I2051" s="166">
        <f>SUM(O2051:GF2051)</f>
        <v>3</v>
      </c>
      <c r="J2051" s="156"/>
      <c r="K2051" s="861">
        <v>41.37</v>
      </c>
      <c r="L2051" s="862">
        <v>45196</v>
      </c>
      <c r="M2051" s="156"/>
      <c r="N2051" s="156"/>
      <c r="FL2051" s="34">
        <v>3</v>
      </c>
      <c r="FP2051" s="769"/>
    </row>
    <row r="2052" spans="1:199" s="34" customFormat="1" ht="21.75" customHeight="1">
      <c r="A2052" s="155" t="s">
        <v>562</v>
      </c>
      <c r="B2052" s="770" t="s">
        <v>563</v>
      </c>
      <c r="C2052" s="770" t="s">
        <v>575</v>
      </c>
      <c r="D2052" s="81" t="s">
        <v>482</v>
      </c>
      <c r="E2052" s="109"/>
      <c r="F2052" s="109"/>
      <c r="G2052" s="836" t="s">
        <v>573</v>
      </c>
      <c r="H2052" s="769">
        <v>2</v>
      </c>
      <c r="I2052" s="166">
        <f>SUM(O2052:GF2052)</f>
        <v>3</v>
      </c>
      <c r="J2052" s="156"/>
      <c r="K2052" s="861">
        <v>41.34</v>
      </c>
      <c r="L2052" s="862">
        <v>45196</v>
      </c>
      <c r="M2052" s="156"/>
      <c r="N2052" s="156"/>
      <c r="FL2052" s="34">
        <v>2</v>
      </c>
      <c r="FP2052" s="769">
        <v>1</v>
      </c>
    </row>
    <row r="2053" spans="1:199" s="34" customFormat="1" ht="21.75" customHeight="1">
      <c r="A2053" s="155" t="s">
        <v>562</v>
      </c>
      <c r="B2053" s="770" t="s">
        <v>567</v>
      </c>
      <c r="C2053" s="770" t="s">
        <v>576</v>
      </c>
      <c r="D2053" s="81" t="s">
        <v>482</v>
      </c>
      <c r="E2053" s="109"/>
      <c r="F2053" s="109"/>
      <c r="G2053" s="836" t="s">
        <v>573</v>
      </c>
      <c r="H2053" s="769">
        <v>3</v>
      </c>
      <c r="I2053" s="166">
        <f>SUM(O2053:GF2053)</f>
        <v>3</v>
      </c>
      <c r="J2053" s="156"/>
      <c r="K2053" s="861">
        <v>41.37</v>
      </c>
      <c r="L2053" s="862">
        <v>45196</v>
      </c>
      <c r="M2053" s="156"/>
      <c r="N2053" s="156"/>
      <c r="FL2053" s="34">
        <v>3</v>
      </c>
      <c r="FP2053" s="769"/>
    </row>
    <row r="2054" spans="1:199" s="34" customFormat="1" ht="21.75" customHeight="1">
      <c r="A2054" s="156" t="s">
        <v>562</v>
      </c>
      <c r="B2054" s="156"/>
      <c r="C2054" s="156"/>
      <c r="D2054" s="109"/>
      <c r="E2054" s="109"/>
      <c r="F2054" s="109"/>
      <c r="G2054" s="478"/>
      <c r="H2054" s="109">
        <f>SUM(H2050:H2053)</f>
        <v>10</v>
      </c>
      <c r="I2054" s="109">
        <f>SUM(I2050:I2053)</f>
        <v>12</v>
      </c>
      <c r="J2054" s="156"/>
      <c r="K2054" s="156"/>
      <c r="L2054" s="156"/>
      <c r="M2054" s="156"/>
      <c r="N2054" s="156"/>
    </row>
    <row r="2055" spans="1:199" s="34" customFormat="1" ht="21.75" customHeight="1">
      <c r="A2055" s="155" t="s">
        <v>562</v>
      </c>
      <c r="B2055" s="770" t="s">
        <v>565</v>
      </c>
      <c r="C2055" s="770" t="s">
        <v>572</v>
      </c>
      <c r="D2055" s="81" t="s">
        <v>482</v>
      </c>
      <c r="E2055" s="109"/>
      <c r="F2055" s="109"/>
      <c r="G2055" s="836" t="s">
        <v>577</v>
      </c>
      <c r="H2055" s="109">
        <v>21</v>
      </c>
      <c r="I2055" s="166">
        <f>SUM(O2055:GF2055)</f>
        <v>8</v>
      </c>
      <c r="J2055" s="156"/>
      <c r="K2055" s="861">
        <v>41.34</v>
      </c>
      <c r="L2055" s="862">
        <v>45179</v>
      </c>
      <c r="M2055" s="156"/>
      <c r="N2055" s="156"/>
      <c r="FP2055" s="769">
        <v>8</v>
      </c>
    </row>
    <row r="2056" spans="1:199" s="34" customFormat="1" ht="21.75" customHeight="1">
      <c r="A2056" s="155" t="s">
        <v>562</v>
      </c>
      <c r="B2056" s="770" t="s">
        <v>569</v>
      </c>
      <c r="C2056" s="770" t="s">
        <v>574</v>
      </c>
      <c r="D2056" s="81" t="s">
        <v>482</v>
      </c>
      <c r="E2056" s="109"/>
      <c r="F2056" s="109"/>
      <c r="G2056" s="836" t="s">
        <v>577</v>
      </c>
      <c r="H2056" s="109">
        <v>8</v>
      </c>
      <c r="I2056" s="166">
        <f>SUM(O2056:GF2056)</f>
        <v>20</v>
      </c>
      <c r="J2056" s="156"/>
      <c r="K2056" s="861">
        <v>41.37</v>
      </c>
      <c r="L2056" s="862">
        <v>45179</v>
      </c>
      <c r="M2056" s="156"/>
      <c r="N2056" s="156"/>
      <c r="FP2056" s="769">
        <v>20</v>
      </c>
    </row>
    <row r="2057" spans="1:199" s="34" customFormat="1" ht="21.75" customHeight="1">
      <c r="A2057" s="155" t="s">
        <v>562</v>
      </c>
      <c r="B2057" s="770" t="s">
        <v>563</v>
      </c>
      <c r="C2057" s="770" t="s">
        <v>575</v>
      </c>
      <c r="D2057" s="81" t="s">
        <v>482</v>
      </c>
      <c r="E2057" s="109"/>
      <c r="F2057" s="109"/>
      <c r="G2057" s="836" t="s">
        <v>577</v>
      </c>
      <c r="H2057" s="109">
        <v>21</v>
      </c>
      <c r="I2057" s="166">
        <f>SUM(O2057:GF2057)</f>
        <v>21</v>
      </c>
      <c r="J2057" s="156"/>
      <c r="K2057" s="861">
        <v>41.34</v>
      </c>
      <c r="L2057" s="862">
        <v>45179</v>
      </c>
      <c r="M2057" s="156"/>
      <c r="N2057" s="156"/>
      <c r="FP2057" s="769">
        <v>21</v>
      </c>
    </row>
    <row r="2058" spans="1:199" s="34" customFormat="1" ht="21.75" customHeight="1">
      <c r="A2058" s="155" t="s">
        <v>562</v>
      </c>
      <c r="B2058" s="770" t="s">
        <v>567</v>
      </c>
      <c r="C2058" s="770" t="s">
        <v>576</v>
      </c>
      <c r="D2058" s="81" t="s">
        <v>482</v>
      </c>
      <c r="E2058" s="109"/>
      <c r="F2058" s="109"/>
      <c r="G2058" s="836" t="s">
        <v>577</v>
      </c>
      <c r="H2058" s="109">
        <v>21</v>
      </c>
      <c r="I2058" s="166">
        <f>SUM(O2058:GF2058)</f>
        <v>20</v>
      </c>
      <c r="J2058" s="156"/>
      <c r="K2058" s="861">
        <v>41.37</v>
      </c>
      <c r="L2058" s="862">
        <v>45179</v>
      </c>
      <c r="M2058" s="156"/>
      <c r="N2058" s="156"/>
      <c r="FP2058" s="769">
        <v>20</v>
      </c>
    </row>
    <row r="2059" spans="1:199" s="34" customFormat="1" ht="21.75" customHeight="1">
      <c r="A2059" s="156" t="s">
        <v>562</v>
      </c>
      <c r="B2059" s="156"/>
      <c r="C2059" s="156"/>
      <c r="D2059" s="109"/>
      <c r="E2059" s="109"/>
      <c r="F2059" s="109"/>
      <c r="G2059" s="109"/>
      <c r="H2059" s="109">
        <f>SUM(H2055:H2058)</f>
        <v>71</v>
      </c>
      <c r="I2059" s="109">
        <f>SUM(I2055:I2058)</f>
        <v>69</v>
      </c>
      <c r="J2059" s="109"/>
      <c r="K2059" s="109"/>
      <c r="L2059" s="109"/>
      <c r="M2059" s="109"/>
      <c r="N2059" s="109"/>
      <c r="O2059" s="109"/>
      <c r="P2059" s="109"/>
      <c r="Q2059" s="109"/>
      <c r="R2059" s="109"/>
      <c r="S2059" s="109"/>
      <c r="T2059" s="109"/>
      <c r="U2059" s="109"/>
      <c r="V2059" s="109"/>
      <c r="W2059" s="109"/>
      <c r="X2059" s="109"/>
      <c r="Y2059" s="109"/>
      <c r="Z2059" s="109"/>
      <c r="AA2059" s="109"/>
      <c r="AB2059" s="109"/>
      <c r="AC2059" s="109"/>
      <c r="AD2059" s="109"/>
      <c r="AE2059" s="109"/>
      <c r="AF2059" s="109"/>
      <c r="AG2059" s="109"/>
      <c r="AH2059" s="109"/>
      <c r="AI2059" s="109"/>
      <c r="AJ2059" s="109"/>
      <c r="AK2059" s="109"/>
      <c r="AL2059" s="109"/>
      <c r="AM2059" s="109"/>
      <c r="AN2059" s="109"/>
      <c r="AO2059" s="109"/>
      <c r="AP2059" s="109"/>
      <c r="AQ2059" s="109"/>
      <c r="AR2059" s="109"/>
      <c r="AS2059" s="109"/>
      <c r="AT2059" s="109"/>
      <c r="AU2059" s="109"/>
      <c r="AV2059" s="109"/>
      <c r="AW2059" s="109"/>
      <c r="AX2059" s="109"/>
      <c r="AY2059" s="109"/>
      <c r="AZ2059" s="109"/>
      <c r="BA2059" s="109"/>
      <c r="BB2059" s="109"/>
      <c r="BC2059" s="109"/>
      <c r="BD2059" s="109"/>
      <c r="BE2059" s="109"/>
      <c r="BF2059" s="109"/>
      <c r="BG2059" s="109"/>
      <c r="BH2059" s="109"/>
      <c r="BI2059" s="109"/>
      <c r="BJ2059" s="109"/>
      <c r="BK2059" s="109"/>
      <c r="BL2059" s="109"/>
      <c r="BM2059" s="109"/>
      <c r="BN2059" s="109"/>
      <c r="BO2059" s="109"/>
      <c r="BP2059" s="109"/>
      <c r="BQ2059" s="109"/>
      <c r="BR2059" s="109"/>
      <c r="BS2059" s="109"/>
      <c r="BT2059" s="109"/>
      <c r="BU2059" s="109"/>
      <c r="BV2059" s="109"/>
      <c r="BW2059" s="109"/>
      <c r="BX2059" s="109"/>
      <c r="BY2059" s="109"/>
      <c r="BZ2059" s="109"/>
      <c r="CA2059" s="109"/>
      <c r="CB2059" s="109"/>
      <c r="CC2059" s="109"/>
      <c r="CD2059" s="109"/>
      <c r="CE2059" s="109"/>
      <c r="CF2059" s="109"/>
      <c r="CG2059" s="109"/>
      <c r="CH2059" s="109"/>
      <c r="CI2059" s="109"/>
      <c r="CJ2059" s="109"/>
      <c r="CK2059" s="109"/>
      <c r="CL2059" s="109"/>
      <c r="CM2059" s="109"/>
      <c r="CN2059" s="109"/>
      <c r="CO2059" s="109"/>
      <c r="CP2059" s="109"/>
      <c r="CQ2059" s="109"/>
      <c r="CR2059" s="109"/>
      <c r="CS2059" s="109"/>
      <c r="CT2059" s="109"/>
      <c r="CU2059" s="109"/>
      <c r="CV2059" s="109"/>
      <c r="CW2059" s="109"/>
      <c r="CX2059" s="109"/>
      <c r="CY2059" s="109"/>
      <c r="CZ2059" s="109"/>
      <c r="DA2059" s="109"/>
      <c r="DB2059" s="109"/>
      <c r="DC2059" s="109"/>
      <c r="DD2059" s="109"/>
      <c r="DE2059" s="109"/>
      <c r="DF2059" s="109"/>
      <c r="DG2059" s="109"/>
      <c r="DH2059" s="109"/>
      <c r="DI2059" s="109"/>
      <c r="DJ2059" s="109"/>
      <c r="DK2059" s="109"/>
      <c r="DL2059" s="109"/>
      <c r="DM2059" s="109"/>
      <c r="DN2059" s="109"/>
      <c r="DO2059" s="109"/>
      <c r="DP2059" s="109"/>
      <c r="DQ2059" s="109"/>
      <c r="DR2059" s="109"/>
      <c r="DS2059" s="109"/>
      <c r="DT2059" s="109"/>
      <c r="DU2059" s="109"/>
      <c r="DV2059" s="109"/>
      <c r="DW2059" s="109"/>
      <c r="DX2059" s="109"/>
      <c r="DY2059" s="109"/>
      <c r="DZ2059" s="109"/>
      <c r="EA2059" s="109"/>
      <c r="EB2059" s="109"/>
      <c r="EC2059" s="109"/>
      <c r="ED2059" s="109"/>
      <c r="EE2059" s="109"/>
      <c r="EF2059" s="109"/>
      <c r="EG2059" s="109"/>
      <c r="EH2059" s="109"/>
      <c r="EI2059" s="109"/>
      <c r="EJ2059" s="109"/>
      <c r="EK2059" s="109"/>
      <c r="EL2059" s="109"/>
      <c r="EM2059" s="109"/>
      <c r="EN2059" s="109"/>
      <c r="EO2059" s="109"/>
      <c r="EP2059" s="109"/>
      <c r="EQ2059" s="109"/>
      <c r="ER2059" s="109"/>
      <c r="ES2059" s="109"/>
      <c r="ET2059" s="109"/>
      <c r="EU2059" s="109"/>
      <c r="EV2059" s="109"/>
      <c r="EW2059" s="109"/>
      <c r="EX2059" s="109"/>
      <c r="EY2059" s="109"/>
      <c r="EZ2059" s="109"/>
      <c r="FA2059" s="109"/>
      <c r="FB2059" s="109"/>
      <c r="FC2059" s="109"/>
      <c r="FD2059" s="109"/>
      <c r="FE2059" s="109"/>
      <c r="FF2059" s="109"/>
      <c r="FG2059" s="109"/>
      <c r="FH2059" s="109"/>
      <c r="FI2059" s="109"/>
      <c r="FJ2059" s="109"/>
      <c r="FK2059" s="109"/>
      <c r="FL2059" s="109"/>
    </row>
    <row r="2060" spans="1:199" s="34" customFormat="1" ht="21.75" customHeight="1">
      <c r="A2060" s="155" t="s">
        <v>562</v>
      </c>
      <c r="B2060" s="770" t="s">
        <v>565</v>
      </c>
      <c r="C2060" s="770" t="s">
        <v>572</v>
      </c>
      <c r="D2060" s="81" t="s">
        <v>482</v>
      </c>
      <c r="E2060" s="109"/>
      <c r="F2060" s="109"/>
      <c r="G2060" s="836" t="s">
        <v>578</v>
      </c>
      <c r="H2060" s="769"/>
      <c r="I2060" s="166">
        <f>SUM(O2060:GF2060)</f>
        <v>2</v>
      </c>
      <c r="J2060" s="109"/>
      <c r="K2060" s="861">
        <v>41.34</v>
      </c>
      <c r="L2060" s="862">
        <v>45195</v>
      </c>
      <c r="M2060" s="109"/>
      <c r="N2060" s="109"/>
      <c r="O2060" s="344"/>
      <c r="P2060" s="344"/>
      <c r="Q2060" s="344"/>
      <c r="R2060" s="344"/>
      <c r="S2060" s="344"/>
      <c r="T2060" s="344"/>
      <c r="U2060" s="344"/>
      <c r="V2060" s="344"/>
      <c r="W2060" s="344"/>
      <c r="X2060" s="344"/>
      <c r="Y2060" s="344"/>
      <c r="Z2060" s="344"/>
      <c r="AA2060" s="344"/>
      <c r="AB2060" s="344"/>
      <c r="AC2060" s="344"/>
      <c r="AD2060" s="344"/>
      <c r="AE2060" s="344"/>
      <c r="AF2060" s="344"/>
      <c r="AG2060" s="344"/>
      <c r="AH2060" s="344"/>
      <c r="AI2060" s="344"/>
      <c r="AJ2060" s="344"/>
      <c r="AK2060" s="344"/>
      <c r="AL2060" s="344"/>
      <c r="AM2060" s="344"/>
      <c r="AN2060" s="344"/>
      <c r="AO2060" s="344"/>
      <c r="AP2060" s="344"/>
      <c r="AQ2060" s="344"/>
      <c r="AR2060" s="344"/>
      <c r="AS2060" s="344"/>
      <c r="AT2060" s="344"/>
      <c r="AU2060" s="344"/>
      <c r="AV2060" s="344"/>
      <c r="AW2060" s="344"/>
      <c r="AX2060" s="344"/>
      <c r="AY2060" s="344"/>
      <c r="AZ2060" s="344"/>
      <c r="BA2060" s="344"/>
      <c r="BB2060" s="344"/>
      <c r="BC2060" s="344"/>
      <c r="BD2060" s="344"/>
      <c r="BE2060" s="344"/>
      <c r="BF2060" s="344"/>
      <c r="BG2060" s="344"/>
      <c r="BH2060" s="344"/>
      <c r="BI2060" s="344"/>
      <c r="BJ2060" s="344"/>
      <c r="BK2060" s="344"/>
      <c r="BL2060" s="344"/>
      <c r="BM2060" s="344"/>
      <c r="BN2060" s="344"/>
      <c r="BO2060" s="344"/>
      <c r="BP2060" s="344"/>
      <c r="BQ2060" s="344"/>
      <c r="BR2060" s="344"/>
      <c r="BS2060" s="344"/>
      <c r="BT2060" s="344"/>
      <c r="BU2060" s="344"/>
      <c r="BV2060" s="344"/>
      <c r="BW2060" s="344"/>
      <c r="BX2060" s="344"/>
      <c r="BY2060" s="344"/>
      <c r="BZ2060" s="344"/>
      <c r="CA2060" s="344"/>
      <c r="CB2060" s="344"/>
      <c r="CC2060" s="344"/>
      <c r="CD2060" s="344"/>
      <c r="CE2060" s="344"/>
      <c r="CF2060" s="344"/>
      <c r="CG2060" s="344"/>
      <c r="CH2060" s="344"/>
      <c r="CI2060" s="344"/>
      <c r="CJ2060" s="344"/>
      <c r="CK2060" s="344"/>
      <c r="CL2060" s="344"/>
      <c r="CM2060" s="344"/>
      <c r="CN2060" s="344"/>
      <c r="CO2060" s="344"/>
      <c r="CP2060" s="344"/>
      <c r="CQ2060" s="344"/>
      <c r="CR2060" s="344"/>
      <c r="CS2060" s="344"/>
      <c r="CT2060" s="344"/>
      <c r="CU2060" s="344"/>
      <c r="CV2060" s="344"/>
      <c r="CW2060" s="344"/>
      <c r="CX2060" s="344"/>
      <c r="CY2060" s="344"/>
      <c r="CZ2060" s="344"/>
      <c r="DA2060" s="344"/>
      <c r="DB2060" s="344"/>
      <c r="DC2060" s="344"/>
      <c r="DD2060" s="344"/>
      <c r="DE2060" s="344"/>
      <c r="DF2060" s="344"/>
      <c r="DG2060" s="344"/>
      <c r="DH2060" s="344"/>
      <c r="DI2060" s="344"/>
      <c r="DJ2060" s="344"/>
      <c r="DK2060" s="344"/>
      <c r="DL2060" s="344"/>
      <c r="DM2060" s="344"/>
      <c r="DN2060" s="344"/>
      <c r="DO2060" s="344"/>
      <c r="DP2060" s="344"/>
      <c r="DQ2060" s="344"/>
      <c r="DR2060" s="344"/>
      <c r="DS2060" s="344"/>
      <c r="DT2060" s="344"/>
      <c r="DU2060" s="344"/>
      <c r="DV2060" s="344"/>
      <c r="DW2060" s="344"/>
      <c r="DX2060" s="344"/>
      <c r="DY2060" s="344"/>
      <c r="DZ2060" s="344"/>
      <c r="EA2060" s="344"/>
      <c r="EB2060" s="344"/>
      <c r="EC2060" s="344"/>
      <c r="ED2060" s="344"/>
      <c r="EE2060" s="344"/>
      <c r="EF2060" s="344"/>
      <c r="EG2060" s="344"/>
      <c r="EH2060" s="344"/>
      <c r="EI2060" s="344"/>
      <c r="EJ2060" s="344"/>
      <c r="EK2060" s="344"/>
      <c r="EL2060" s="344"/>
      <c r="EM2060" s="344"/>
      <c r="EN2060" s="344"/>
      <c r="EO2060" s="344"/>
      <c r="EP2060" s="344"/>
      <c r="EQ2060" s="344"/>
      <c r="ER2060" s="344"/>
      <c r="ES2060" s="344"/>
      <c r="ET2060" s="344"/>
      <c r="EU2060" s="344"/>
      <c r="EV2060" s="344"/>
      <c r="EW2060" s="344"/>
      <c r="EX2060" s="344"/>
      <c r="EY2060" s="344"/>
      <c r="EZ2060" s="344"/>
      <c r="FA2060" s="344"/>
      <c r="FB2060" s="344"/>
      <c r="FC2060" s="344"/>
      <c r="FD2060" s="344"/>
      <c r="FE2060" s="344"/>
      <c r="FF2060" s="344"/>
      <c r="FG2060" s="344"/>
      <c r="FH2060" s="344"/>
      <c r="FI2060" s="344"/>
      <c r="FJ2060" s="344"/>
      <c r="FK2060" s="344"/>
      <c r="FL2060" s="344"/>
      <c r="FZ2060" s="769">
        <v>2</v>
      </c>
    </row>
    <row r="2061" spans="1:199" s="34" customFormat="1" ht="21.75" customHeight="1">
      <c r="A2061" s="155" t="s">
        <v>562</v>
      </c>
      <c r="B2061" s="770" t="s">
        <v>569</v>
      </c>
      <c r="C2061" s="770" t="s">
        <v>574</v>
      </c>
      <c r="D2061" s="81" t="s">
        <v>482</v>
      </c>
      <c r="E2061" s="109"/>
      <c r="F2061" s="109"/>
      <c r="G2061" s="836" t="s">
        <v>578</v>
      </c>
      <c r="H2061" s="769">
        <v>2</v>
      </c>
      <c r="I2061" s="166">
        <f>SUM(O2061:GF2061)</f>
        <v>0</v>
      </c>
      <c r="J2061" s="109"/>
      <c r="K2061" s="861">
        <v>41.37</v>
      </c>
      <c r="L2061" s="862">
        <v>45195</v>
      </c>
      <c r="M2061" s="109"/>
      <c r="N2061" s="109"/>
      <c r="O2061" s="344"/>
      <c r="P2061" s="344"/>
      <c r="Q2061" s="344"/>
      <c r="R2061" s="344"/>
      <c r="S2061" s="344"/>
      <c r="T2061" s="344"/>
      <c r="U2061" s="344"/>
      <c r="V2061" s="344"/>
      <c r="W2061" s="344"/>
      <c r="X2061" s="344"/>
      <c r="Y2061" s="344"/>
      <c r="Z2061" s="344"/>
      <c r="AA2061" s="344"/>
      <c r="AB2061" s="344"/>
      <c r="AC2061" s="344"/>
      <c r="AD2061" s="344"/>
      <c r="AE2061" s="344"/>
      <c r="AF2061" s="344"/>
      <c r="AG2061" s="344"/>
      <c r="AH2061" s="344"/>
      <c r="AI2061" s="344"/>
      <c r="AJ2061" s="344"/>
      <c r="AK2061" s="344"/>
      <c r="AL2061" s="344"/>
      <c r="AM2061" s="344"/>
      <c r="AN2061" s="344"/>
      <c r="AO2061" s="344"/>
      <c r="AP2061" s="344"/>
      <c r="AQ2061" s="344"/>
      <c r="AR2061" s="344"/>
      <c r="AS2061" s="344"/>
      <c r="AT2061" s="344"/>
      <c r="AU2061" s="344"/>
      <c r="AV2061" s="344"/>
      <c r="AW2061" s="344"/>
      <c r="AX2061" s="344"/>
      <c r="AY2061" s="344"/>
      <c r="AZ2061" s="344"/>
      <c r="BA2061" s="344"/>
      <c r="BB2061" s="344"/>
      <c r="BC2061" s="344"/>
      <c r="BD2061" s="344"/>
      <c r="BE2061" s="344"/>
      <c r="BF2061" s="344"/>
      <c r="BG2061" s="344"/>
      <c r="BH2061" s="344"/>
      <c r="BI2061" s="344"/>
      <c r="BJ2061" s="344"/>
      <c r="BK2061" s="344"/>
      <c r="BL2061" s="344"/>
      <c r="BM2061" s="344"/>
      <c r="BN2061" s="344"/>
      <c r="BO2061" s="344"/>
      <c r="BP2061" s="344"/>
      <c r="BQ2061" s="344"/>
      <c r="BR2061" s="344"/>
      <c r="BS2061" s="344"/>
      <c r="BT2061" s="344"/>
      <c r="BU2061" s="344"/>
      <c r="BV2061" s="344"/>
      <c r="BW2061" s="344"/>
      <c r="BX2061" s="344"/>
      <c r="BY2061" s="344"/>
      <c r="BZ2061" s="344"/>
      <c r="CA2061" s="344"/>
      <c r="CB2061" s="344"/>
      <c r="CC2061" s="344"/>
      <c r="CD2061" s="344"/>
      <c r="CE2061" s="344"/>
      <c r="CF2061" s="344"/>
      <c r="CG2061" s="344"/>
      <c r="CH2061" s="344"/>
      <c r="CI2061" s="344"/>
      <c r="CJ2061" s="344"/>
      <c r="CK2061" s="344"/>
      <c r="CL2061" s="344"/>
      <c r="CM2061" s="344"/>
      <c r="CN2061" s="344"/>
      <c r="CO2061" s="344"/>
      <c r="CP2061" s="344"/>
      <c r="CQ2061" s="344"/>
      <c r="CR2061" s="344"/>
      <c r="CS2061" s="344"/>
      <c r="CT2061" s="344"/>
      <c r="CU2061" s="344"/>
      <c r="CV2061" s="344"/>
      <c r="CW2061" s="344"/>
      <c r="CX2061" s="344"/>
      <c r="CY2061" s="344"/>
      <c r="CZ2061" s="344"/>
      <c r="DA2061" s="344"/>
      <c r="DB2061" s="344"/>
      <c r="DC2061" s="344"/>
      <c r="DD2061" s="344"/>
      <c r="DE2061" s="344"/>
      <c r="DF2061" s="344"/>
      <c r="DG2061" s="344"/>
      <c r="DH2061" s="344"/>
      <c r="DI2061" s="344"/>
      <c r="DJ2061" s="344"/>
      <c r="DK2061" s="344"/>
      <c r="DL2061" s="344"/>
      <c r="DM2061" s="344"/>
      <c r="DN2061" s="344"/>
      <c r="DO2061" s="344"/>
      <c r="DP2061" s="344"/>
      <c r="DQ2061" s="344"/>
      <c r="DR2061" s="344"/>
      <c r="DS2061" s="344"/>
      <c r="DT2061" s="344"/>
      <c r="DU2061" s="344"/>
      <c r="DV2061" s="344"/>
      <c r="DW2061" s="344"/>
      <c r="DX2061" s="344"/>
      <c r="DY2061" s="344"/>
      <c r="DZ2061" s="344"/>
      <c r="EA2061" s="344"/>
      <c r="EB2061" s="344"/>
      <c r="EC2061" s="344"/>
      <c r="ED2061" s="344"/>
      <c r="EE2061" s="344"/>
      <c r="EF2061" s="344"/>
      <c r="EG2061" s="344"/>
      <c r="EH2061" s="344"/>
      <c r="EI2061" s="344"/>
      <c r="EJ2061" s="344"/>
      <c r="EK2061" s="344"/>
      <c r="EL2061" s="344"/>
      <c r="EM2061" s="344"/>
      <c r="EN2061" s="344"/>
      <c r="EO2061" s="344"/>
      <c r="EP2061" s="344"/>
      <c r="EQ2061" s="344"/>
      <c r="ER2061" s="344"/>
      <c r="ES2061" s="344"/>
      <c r="ET2061" s="344"/>
      <c r="EU2061" s="344"/>
      <c r="EV2061" s="344"/>
      <c r="EW2061" s="344"/>
      <c r="EX2061" s="344"/>
      <c r="EY2061" s="344"/>
      <c r="EZ2061" s="344"/>
      <c r="FA2061" s="344"/>
      <c r="FB2061" s="344"/>
      <c r="FC2061" s="344"/>
      <c r="FD2061" s="344"/>
      <c r="FE2061" s="344"/>
      <c r="FF2061" s="344"/>
      <c r="FG2061" s="344"/>
      <c r="FH2061" s="344"/>
      <c r="FI2061" s="344"/>
      <c r="FJ2061" s="344"/>
      <c r="FK2061" s="344"/>
      <c r="FL2061" s="344"/>
      <c r="FZ2061" s="769"/>
    </row>
    <row r="2062" spans="1:199" s="34" customFormat="1" ht="21.75" customHeight="1">
      <c r="A2062" s="155" t="s">
        <v>562</v>
      </c>
      <c r="B2062" s="770" t="s">
        <v>563</v>
      </c>
      <c r="C2062" s="770" t="s">
        <v>575</v>
      </c>
      <c r="D2062" s="81" t="s">
        <v>482</v>
      </c>
      <c r="E2062" s="109"/>
      <c r="F2062" s="109"/>
      <c r="G2062" s="836" t="s">
        <v>578</v>
      </c>
      <c r="H2062" s="769"/>
      <c r="I2062" s="166">
        <f>SUM(O2062:GF2062)</f>
        <v>2</v>
      </c>
      <c r="J2062" s="109"/>
      <c r="K2062" s="861">
        <v>41.34</v>
      </c>
      <c r="L2062" s="862">
        <v>45195</v>
      </c>
      <c r="M2062" s="109"/>
      <c r="N2062" s="109"/>
      <c r="O2062" s="344"/>
      <c r="P2062" s="344"/>
      <c r="Q2062" s="344"/>
      <c r="R2062" s="344"/>
      <c r="S2062" s="344"/>
      <c r="T2062" s="344"/>
      <c r="U2062" s="344"/>
      <c r="V2062" s="344"/>
      <c r="W2062" s="344"/>
      <c r="X2062" s="344"/>
      <c r="Y2062" s="344"/>
      <c r="Z2062" s="344"/>
      <c r="AA2062" s="344"/>
      <c r="AB2062" s="344"/>
      <c r="AC2062" s="344"/>
      <c r="AD2062" s="344"/>
      <c r="AE2062" s="344"/>
      <c r="AF2062" s="344"/>
      <c r="AG2062" s="344"/>
      <c r="AH2062" s="344"/>
      <c r="AI2062" s="344"/>
      <c r="AJ2062" s="344"/>
      <c r="AK2062" s="344"/>
      <c r="AL2062" s="344"/>
      <c r="AM2062" s="344"/>
      <c r="AN2062" s="344"/>
      <c r="AO2062" s="344"/>
      <c r="AP2062" s="344"/>
      <c r="AQ2062" s="344"/>
      <c r="AR2062" s="344"/>
      <c r="AS2062" s="344"/>
      <c r="AT2062" s="344"/>
      <c r="AU2062" s="344"/>
      <c r="AV2062" s="344"/>
      <c r="AW2062" s="344"/>
      <c r="AX2062" s="344"/>
      <c r="AY2062" s="344"/>
      <c r="AZ2062" s="344"/>
      <c r="BA2062" s="344"/>
      <c r="BB2062" s="344"/>
      <c r="BC2062" s="344"/>
      <c r="BD2062" s="344"/>
      <c r="BE2062" s="344"/>
      <c r="BF2062" s="344"/>
      <c r="BG2062" s="344"/>
      <c r="BH2062" s="344"/>
      <c r="BI2062" s="344"/>
      <c r="BJ2062" s="344"/>
      <c r="BK2062" s="344"/>
      <c r="BL2062" s="344"/>
      <c r="BM2062" s="344"/>
      <c r="BN2062" s="344"/>
      <c r="BO2062" s="344"/>
      <c r="BP2062" s="344"/>
      <c r="BQ2062" s="344"/>
      <c r="BR2062" s="344"/>
      <c r="BS2062" s="344"/>
      <c r="BT2062" s="344"/>
      <c r="BU2062" s="344"/>
      <c r="BV2062" s="344"/>
      <c r="BW2062" s="344"/>
      <c r="BX2062" s="344"/>
      <c r="BY2062" s="344"/>
      <c r="BZ2062" s="344"/>
      <c r="CA2062" s="344"/>
      <c r="CB2062" s="344"/>
      <c r="CC2062" s="344"/>
      <c r="CD2062" s="344"/>
      <c r="CE2062" s="344"/>
      <c r="CF2062" s="344"/>
      <c r="CG2062" s="344"/>
      <c r="CH2062" s="344"/>
      <c r="CI2062" s="344"/>
      <c r="CJ2062" s="344"/>
      <c r="CK2062" s="344"/>
      <c r="CL2062" s="344"/>
      <c r="CM2062" s="344"/>
      <c r="CN2062" s="344"/>
      <c r="CO2062" s="344"/>
      <c r="CP2062" s="344"/>
      <c r="CQ2062" s="344"/>
      <c r="CR2062" s="344"/>
      <c r="CS2062" s="344"/>
      <c r="CT2062" s="344"/>
      <c r="CU2062" s="344"/>
      <c r="CV2062" s="344"/>
      <c r="CW2062" s="344"/>
      <c r="CX2062" s="344"/>
      <c r="CY2062" s="344"/>
      <c r="CZ2062" s="344"/>
      <c r="DA2062" s="344"/>
      <c r="DB2062" s="344"/>
      <c r="DC2062" s="344"/>
      <c r="DD2062" s="344"/>
      <c r="DE2062" s="344"/>
      <c r="DF2062" s="344"/>
      <c r="DG2062" s="344"/>
      <c r="DH2062" s="344"/>
      <c r="DI2062" s="344"/>
      <c r="DJ2062" s="344"/>
      <c r="DK2062" s="344"/>
      <c r="DL2062" s="344"/>
      <c r="DM2062" s="344"/>
      <c r="DN2062" s="344"/>
      <c r="DO2062" s="344"/>
      <c r="DP2062" s="344"/>
      <c r="DQ2062" s="344"/>
      <c r="DR2062" s="344"/>
      <c r="DS2062" s="344"/>
      <c r="DT2062" s="344"/>
      <c r="DU2062" s="344"/>
      <c r="DV2062" s="344"/>
      <c r="DW2062" s="344"/>
      <c r="DX2062" s="344"/>
      <c r="DY2062" s="344"/>
      <c r="DZ2062" s="344"/>
      <c r="EA2062" s="344"/>
      <c r="EB2062" s="344"/>
      <c r="EC2062" s="344"/>
      <c r="ED2062" s="344"/>
      <c r="EE2062" s="344"/>
      <c r="EF2062" s="344"/>
      <c r="EG2062" s="344"/>
      <c r="EH2062" s="344"/>
      <c r="EI2062" s="344"/>
      <c r="EJ2062" s="344"/>
      <c r="EK2062" s="344"/>
      <c r="EL2062" s="344"/>
      <c r="EM2062" s="344"/>
      <c r="EN2062" s="344"/>
      <c r="EO2062" s="344"/>
      <c r="EP2062" s="344"/>
      <c r="EQ2062" s="344"/>
      <c r="ER2062" s="344"/>
      <c r="ES2062" s="344"/>
      <c r="ET2062" s="344"/>
      <c r="EU2062" s="344"/>
      <c r="EV2062" s="344"/>
      <c r="EW2062" s="344"/>
      <c r="EX2062" s="344"/>
      <c r="EY2062" s="344"/>
      <c r="EZ2062" s="344"/>
      <c r="FA2062" s="344"/>
      <c r="FB2062" s="344"/>
      <c r="FC2062" s="344"/>
      <c r="FD2062" s="344"/>
      <c r="FE2062" s="344"/>
      <c r="FF2062" s="344"/>
      <c r="FG2062" s="344"/>
      <c r="FH2062" s="344"/>
      <c r="FI2062" s="344"/>
      <c r="FJ2062" s="344"/>
      <c r="FK2062" s="344"/>
      <c r="FL2062" s="344"/>
      <c r="FZ2062" s="769">
        <v>2</v>
      </c>
    </row>
    <row r="2063" spans="1:199" s="34" customFormat="1" ht="21.75" customHeight="1">
      <c r="A2063" s="155" t="s">
        <v>562</v>
      </c>
      <c r="B2063" s="770" t="s">
        <v>567</v>
      </c>
      <c r="C2063" s="770" t="s">
        <v>576</v>
      </c>
      <c r="D2063" s="81" t="s">
        <v>482</v>
      </c>
      <c r="E2063" s="109"/>
      <c r="F2063" s="109"/>
      <c r="G2063" s="836" t="s">
        <v>578</v>
      </c>
      <c r="H2063" s="769">
        <v>2</v>
      </c>
      <c r="I2063" s="166">
        <f>SUM(O2063:GF2063)</f>
        <v>0</v>
      </c>
      <c r="J2063" s="109"/>
      <c r="K2063" s="861">
        <v>41.37</v>
      </c>
      <c r="L2063" s="862">
        <v>45195</v>
      </c>
      <c r="M2063" s="109"/>
      <c r="N2063" s="109"/>
      <c r="O2063" s="344"/>
      <c r="P2063" s="344"/>
      <c r="Q2063" s="344"/>
      <c r="R2063" s="344"/>
      <c r="S2063" s="344"/>
      <c r="T2063" s="344"/>
      <c r="U2063" s="344"/>
      <c r="V2063" s="344"/>
      <c r="W2063" s="344"/>
      <c r="X2063" s="344"/>
      <c r="Y2063" s="344"/>
      <c r="Z2063" s="344"/>
      <c r="AA2063" s="344"/>
      <c r="AB2063" s="344"/>
      <c r="AC2063" s="344"/>
      <c r="AD2063" s="344"/>
      <c r="AE2063" s="344"/>
      <c r="AF2063" s="344"/>
      <c r="AG2063" s="344"/>
      <c r="AH2063" s="344"/>
      <c r="AI2063" s="344"/>
      <c r="AJ2063" s="344"/>
      <c r="AK2063" s="344"/>
      <c r="AL2063" s="344"/>
      <c r="AM2063" s="344"/>
      <c r="AN2063" s="344"/>
      <c r="AO2063" s="344"/>
      <c r="AP2063" s="344"/>
      <c r="AQ2063" s="344"/>
      <c r="AR2063" s="344"/>
      <c r="AS2063" s="344"/>
      <c r="AT2063" s="344"/>
      <c r="AU2063" s="344"/>
      <c r="AV2063" s="344"/>
      <c r="AW2063" s="344"/>
      <c r="AX2063" s="344"/>
      <c r="AY2063" s="344"/>
      <c r="AZ2063" s="344"/>
      <c r="BA2063" s="344"/>
      <c r="BB2063" s="344"/>
      <c r="BC2063" s="344"/>
      <c r="BD2063" s="344"/>
      <c r="BE2063" s="344"/>
      <c r="BF2063" s="344"/>
      <c r="BG2063" s="344"/>
      <c r="BH2063" s="344"/>
      <c r="BI2063" s="344"/>
      <c r="BJ2063" s="344"/>
      <c r="BK2063" s="344"/>
      <c r="BL2063" s="344"/>
      <c r="BM2063" s="344"/>
      <c r="BN2063" s="344"/>
      <c r="BO2063" s="344"/>
      <c r="BP2063" s="344"/>
      <c r="BQ2063" s="344"/>
      <c r="BR2063" s="344"/>
      <c r="BS2063" s="344"/>
      <c r="BT2063" s="344"/>
      <c r="BU2063" s="344"/>
      <c r="BV2063" s="344"/>
      <c r="BW2063" s="344"/>
      <c r="BX2063" s="344"/>
      <c r="BY2063" s="344"/>
      <c r="BZ2063" s="344"/>
      <c r="CA2063" s="344"/>
      <c r="CB2063" s="344"/>
      <c r="CC2063" s="344"/>
      <c r="CD2063" s="344"/>
      <c r="CE2063" s="344"/>
      <c r="CF2063" s="344"/>
      <c r="CG2063" s="344"/>
      <c r="CH2063" s="344"/>
      <c r="CI2063" s="344"/>
      <c r="CJ2063" s="344"/>
      <c r="CK2063" s="344"/>
      <c r="CL2063" s="344"/>
      <c r="CM2063" s="344"/>
      <c r="CN2063" s="344"/>
      <c r="CO2063" s="344"/>
      <c r="CP2063" s="344"/>
      <c r="CQ2063" s="344"/>
      <c r="CR2063" s="344"/>
      <c r="CS2063" s="344"/>
      <c r="CT2063" s="344"/>
      <c r="CU2063" s="344"/>
      <c r="CV2063" s="344"/>
      <c r="CW2063" s="344"/>
      <c r="CX2063" s="344"/>
      <c r="CY2063" s="344"/>
      <c r="CZ2063" s="344"/>
      <c r="DA2063" s="344"/>
      <c r="DB2063" s="344"/>
      <c r="DC2063" s="344"/>
      <c r="DD2063" s="344"/>
      <c r="DE2063" s="344"/>
      <c r="DF2063" s="344"/>
      <c r="DG2063" s="344"/>
      <c r="DH2063" s="344"/>
      <c r="DI2063" s="344"/>
      <c r="DJ2063" s="344"/>
      <c r="DK2063" s="344"/>
      <c r="DL2063" s="344"/>
      <c r="DM2063" s="344"/>
      <c r="DN2063" s="344"/>
      <c r="DO2063" s="344"/>
      <c r="DP2063" s="344"/>
      <c r="DQ2063" s="344"/>
      <c r="DR2063" s="344"/>
      <c r="DS2063" s="344"/>
      <c r="DT2063" s="344"/>
      <c r="DU2063" s="344"/>
      <c r="DV2063" s="344"/>
      <c r="DW2063" s="344"/>
      <c r="DX2063" s="344"/>
      <c r="DY2063" s="344"/>
      <c r="DZ2063" s="344"/>
      <c r="EA2063" s="344"/>
      <c r="EB2063" s="344"/>
      <c r="EC2063" s="344"/>
      <c r="ED2063" s="344"/>
      <c r="EE2063" s="344"/>
      <c r="EF2063" s="344"/>
      <c r="EG2063" s="344"/>
      <c r="EH2063" s="344"/>
      <c r="EI2063" s="344"/>
      <c r="EJ2063" s="344"/>
      <c r="EK2063" s="344"/>
      <c r="EL2063" s="344"/>
      <c r="EM2063" s="344"/>
      <c r="EN2063" s="344"/>
      <c r="EO2063" s="344"/>
      <c r="EP2063" s="344"/>
      <c r="EQ2063" s="344"/>
      <c r="ER2063" s="344"/>
      <c r="ES2063" s="344"/>
      <c r="ET2063" s="344"/>
      <c r="EU2063" s="344"/>
      <c r="EV2063" s="344"/>
      <c r="EW2063" s="344"/>
      <c r="EX2063" s="344"/>
      <c r="EY2063" s="344"/>
      <c r="EZ2063" s="344"/>
      <c r="FA2063" s="344"/>
      <c r="FB2063" s="344"/>
      <c r="FC2063" s="344"/>
      <c r="FD2063" s="344"/>
      <c r="FE2063" s="344"/>
      <c r="FF2063" s="344"/>
      <c r="FG2063" s="344"/>
      <c r="FH2063" s="344"/>
      <c r="FI2063" s="344"/>
      <c r="FJ2063" s="344"/>
      <c r="FK2063" s="344"/>
      <c r="FL2063" s="344"/>
      <c r="FZ2063" s="769"/>
    </row>
    <row r="2064" spans="1:199" s="34" customFormat="1" ht="21.75" customHeight="1">
      <c r="A2064" s="156" t="s">
        <v>562</v>
      </c>
      <c r="B2064" s="156"/>
      <c r="C2064" s="156"/>
      <c r="D2064" s="109"/>
      <c r="E2064" s="109"/>
      <c r="F2064" s="109"/>
      <c r="G2064" s="109"/>
      <c r="H2064" s="109">
        <f>SUM(H2060:H2063)</f>
        <v>4</v>
      </c>
      <c r="I2064" s="109">
        <f>SUM(I2060:I2063)</f>
        <v>4</v>
      </c>
      <c r="J2064" s="109"/>
      <c r="K2064" s="109"/>
      <c r="L2064" s="109"/>
      <c r="M2064" s="109"/>
      <c r="N2064" s="109"/>
      <c r="O2064" s="109"/>
      <c r="P2064" s="109"/>
      <c r="Q2064" s="109"/>
      <c r="R2064" s="109"/>
      <c r="S2064" s="109"/>
      <c r="T2064" s="109"/>
      <c r="U2064" s="109"/>
      <c r="V2064" s="109"/>
      <c r="W2064" s="109"/>
      <c r="X2064" s="109"/>
      <c r="Y2064" s="109"/>
      <c r="Z2064" s="109"/>
      <c r="AA2064" s="109"/>
      <c r="AB2064" s="109"/>
      <c r="AC2064" s="109"/>
      <c r="AD2064" s="109"/>
      <c r="AE2064" s="109"/>
      <c r="AF2064" s="109"/>
      <c r="AG2064" s="109"/>
      <c r="AH2064" s="109"/>
      <c r="AI2064" s="109"/>
      <c r="AJ2064" s="109"/>
      <c r="AK2064" s="109"/>
      <c r="AL2064" s="109"/>
      <c r="AM2064" s="109"/>
      <c r="AN2064" s="109"/>
      <c r="AO2064" s="109"/>
      <c r="AP2064" s="109"/>
      <c r="AQ2064" s="109"/>
      <c r="AR2064" s="109"/>
      <c r="AS2064" s="109"/>
      <c r="AT2064" s="109"/>
      <c r="AU2064" s="109"/>
      <c r="AV2064" s="109"/>
      <c r="AW2064" s="109"/>
      <c r="AX2064" s="109"/>
      <c r="AY2064" s="109"/>
      <c r="AZ2064" s="109"/>
      <c r="BA2064" s="109"/>
      <c r="BB2064" s="109"/>
      <c r="BC2064" s="109"/>
      <c r="BD2064" s="109"/>
      <c r="BE2064" s="109"/>
      <c r="BF2064" s="109"/>
      <c r="BG2064" s="109"/>
      <c r="BH2064" s="109"/>
      <c r="BI2064" s="109"/>
      <c r="BJ2064" s="109"/>
      <c r="BK2064" s="109"/>
      <c r="BL2064" s="109"/>
      <c r="BM2064" s="109"/>
      <c r="BN2064" s="109"/>
      <c r="BO2064" s="109"/>
      <c r="BP2064" s="109"/>
      <c r="BQ2064" s="109"/>
      <c r="BR2064" s="109"/>
      <c r="BS2064" s="109"/>
      <c r="BT2064" s="109"/>
      <c r="BU2064" s="109"/>
      <c r="BV2064" s="109"/>
      <c r="BW2064" s="109"/>
      <c r="BX2064" s="109"/>
      <c r="BY2064" s="109"/>
      <c r="BZ2064" s="109"/>
      <c r="CA2064" s="109"/>
      <c r="CB2064" s="109"/>
      <c r="CC2064" s="109"/>
      <c r="CD2064" s="109"/>
      <c r="CE2064" s="109"/>
      <c r="CF2064" s="109"/>
      <c r="CG2064" s="109"/>
      <c r="CH2064" s="109"/>
      <c r="CI2064" s="109"/>
      <c r="CJ2064" s="109"/>
      <c r="CK2064" s="109"/>
      <c r="CL2064" s="109"/>
      <c r="CM2064" s="109"/>
      <c r="CN2064" s="109"/>
      <c r="CO2064" s="109"/>
      <c r="CP2064" s="109"/>
      <c r="CQ2064" s="109"/>
      <c r="CR2064" s="109"/>
      <c r="CS2064" s="109"/>
      <c r="CT2064" s="109"/>
      <c r="CU2064" s="109"/>
      <c r="CV2064" s="109"/>
      <c r="CW2064" s="109"/>
      <c r="CX2064" s="109"/>
      <c r="CY2064" s="109"/>
      <c r="CZ2064" s="109"/>
      <c r="DA2064" s="109"/>
      <c r="DB2064" s="109"/>
      <c r="DC2064" s="109"/>
      <c r="DD2064" s="109"/>
      <c r="DE2064" s="109"/>
      <c r="DF2064" s="109"/>
      <c r="DG2064" s="109"/>
      <c r="DH2064" s="109"/>
      <c r="DI2064" s="109"/>
      <c r="DJ2064" s="109"/>
      <c r="DK2064" s="109"/>
      <c r="DL2064" s="109"/>
      <c r="DM2064" s="109"/>
      <c r="DN2064" s="109"/>
      <c r="DO2064" s="109"/>
      <c r="DP2064" s="109"/>
      <c r="DQ2064" s="109"/>
      <c r="DR2064" s="109"/>
      <c r="DS2064" s="109"/>
      <c r="DT2064" s="109"/>
      <c r="DU2064" s="109"/>
      <c r="DV2064" s="109"/>
      <c r="DW2064" s="109"/>
      <c r="DX2064" s="109"/>
      <c r="DY2064" s="109"/>
      <c r="DZ2064" s="109"/>
      <c r="EA2064" s="109"/>
      <c r="EB2064" s="109"/>
      <c r="EC2064" s="109"/>
      <c r="ED2064" s="109"/>
      <c r="EE2064" s="109"/>
      <c r="EF2064" s="109"/>
      <c r="EG2064" s="109"/>
      <c r="EH2064" s="109"/>
      <c r="EI2064" s="109"/>
      <c r="EJ2064" s="109"/>
      <c r="EK2064" s="109"/>
      <c r="EL2064" s="109"/>
      <c r="EM2064" s="109"/>
      <c r="EN2064" s="109"/>
      <c r="EO2064" s="109"/>
      <c r="EP2064" s="109"/>
      <c r="EQ2064" s="109"/>
      <c r="ER2064" s="109"/>
      <c r="ES2064" s="109"/>
      <c r="ET2064" s="109"/>
      <c r="EU2064" s="109"/>
      <c r="EV2064" s="109"/>
      <c r="EW2064" s="109"/>
      <c r="EX2064" s="109"/>
      <c r="EY2064" s="109"/>
      <c r="EZ2064" s="109"/>
      <c r="FA2064" s="109"/>
      <c r="FB2064" s="109"/>
      <c r="FC2064" s="109"/>
      <c r="FD2064" s="109"/>
      <c r="FE2064" s="109"/>
      <c r="FF2064" s="109"/>
      <c r="FG2064" s="109"/>
      <c r="FH2064" s="109"/>
      <c r="FI2064" s="109"/>
      <c r="FJ2064" s="109"/>
      <c r="FK2064" s="109"/>
      <c r="FL2064" s="109"/>
      <c r="FM2064" s="109"/>
      <c r="FN2064" s="109"/>
      <c r="FO2064" s="109"/>
      <c r="FP2064" s="109"/>
      <c r="FQ2064" s="109"/>
      <c r="FR2064" s="109"/>
      <c r="FS2064" s="109"/>
      <c r="FT2064" s="109"/>
    </row>
    <row r="2065" spans="1:185" s="34" customFormat="1" ht="21.75" customHeight="1">
      <c r="A2065" s="155" t="s">
        <v>562</v>
      </c>
      <c r="B2065" s="770" t="s">
        <v>565</v>
      </c>
      <c r="C2065" s="770" t="s">
        <v>572</v>
      </c>
      <c r="D2065" s="81" t="s">
        <v>482</v>
      </c>
      <c r="E2065" s="109"/>
      <c r="F2065" s="109"/>
      <c r="G2065" s="836" t="s">
        <v>579</v>
      </c>
      <c r="H2065" s="769"/>
      <c r="I2065" s="166">
        <f>SUM(O2065:GF2065)</f>
        <v>0</v>
      </c>
      <c r="J2065" s="109"/>
      <c r="K2065" s="109"/>
      <c r="L2065" s="109"/>
      <c r="M2065" s="109"/>
      <c r="N2065" s="109"/>
      <c r="O2065" s="344"/>
      <c r="P2065" s="344"/>
      <c r="Q2065" s="344"/>
      <c r="R2065" s="344"/>
      <c r="S2065" s="344"/>
      <c r="T2065" s="344"/>
      <c r="U2065" s="344"/>
      <c r="V2065" s="344"/>
      <c r="W2065" s="344"/>
      <c r="X2065" s="344"/>
      <c r="Y2065" s="344"/>
      <c r="Z2065" s="344"/>
      <c r="AA2065" s="344"/>
      <c r="AB2065" s="344"/>
      <c r="AC2065" s="344"/>
      <c r="AD2065" s="344"/>
      <c r="AE2065" s="344"/>
      <c r="AF2065" s="344"/>
      <c r="AG2065" s="344"/>
      <c r="AH2065" s="344"/>
      <c r="AI2065" s="344"/>
      <c r="AJ2065" s="344"/>
      <c r="AK2065" s="344"/>
      <c r="AL2065" s="344"/>
      <c r="AM2065" s="344"/>
      <c r="AN2065" s="344"/>
      <c r="AO2065" s="344"/>
      <c r="AP2065" s="344"/>
      <c r="AQ2065" s="344"/>
      <c r="AR2065" s="344"/>
      <c r="AS2065" s="344"/>
      <c r="AT2065" s="344"/>
      <c r="AU2065" s="344"/>
      <c r="AV2065" s="344"/>
      <c r="AW2065" s="344"/>
      <c r="AX2065" s="344"/>
      <c r="AY2065" s="344"/>
      <c r="AZ2065" s="344"/>
      <c r="BA2065" s="344"/>
      <c r="BB2065" s="344"/>
      <c r="BC2065" s="344"/>
      <c r="BD2065" s="344"/>
      <c r="BE2065" s="344"/>
      <c r="BF2065" s="344"/>
      <c r="BG2065" s="344"/>
      <c r="BH2065" s="344"/>
      <c r="BI2065" s="344"/>
      <c r="BJ2065" s="344"/>
      <c r="BK2065" s="344"/>
      <c r="BL2065" s="344"/>
      <c r="BM2065" s="344"/>
      <c r="BN2065" s="344"/>
      <c r="BO2065" s="344"/>
      <c r="BP2065" s="344"/>
      <c r="BQ2065" s="344"/>
      <c r="BR2065" s="344"/>
      <c r="BS2065" s="344"/>
      <c r="BT2065" s="344"/>
      <c r="BU2065" s="344"/>
      <c r="BV2065" s="344"/>
      <c r="BW2065" s="344"/>
      <c r="BX2065" s="344"/>
      <c r="BY2065" s="344"/>
      <c r="BZ2065" s="344"/>
      <c r="CA2065" s="344"/>
      <c r="CB2065" s="344"/>
      <c r="CC2065" s="344"/>
      <c r="CD2065" s="344"/>
      <c r="CE2065" s="344"/>
      <c r="CF2065" s="344"/>
      <c r="CG2065" s="344"/>
      <c r="CH2065" s="344"/>
      <c r="CI2065" s="344"/>
      <c r="CJ2065" s="344"/>
      <c r="CK2065" s="344"/>
      <c r="CL2065" s="344"/>
      <c r="CM2065" s="344"/>
      <c r="CN2065" s="344"/>
      <c r="CO2065" s="344"/>
      <c r="CP2065" s="344"/>
      <c r="CQ2065" s="344"/>
      <c r="CR2065" s="344"/>
      <c r="CS2065" s="344"/>
      <c r="CT2065" s="344"/>
      <c r="CU2065" s="344"/>
      <c r="CV2065" s="344"/>
      <c r="CW2065" s="344"/>
      <c r="CX2065" s="344"/>
      <c r="CY2065" s="344"/>
      <c r="CZ2065" s="344"/>
      <c r="DA2065" s="344"/>
      <c r="DB2065" s="344"/>
      <c r="DC2065" s="344"/>
      <c r="DD2065" s="344"/>
      <c r="DE2065" s="344"/>
      <c r="DF2065" s="344"/>
      <c r="DG2065" s="344"/>
      <c r="DH2065" s="344"/>
      <c r="DI2065" s="344"/>
      <c r="DJ2065" s="344"/>
      <c r="DK2065" s="344"/>
      <c r="DL2065" s="344"/>
      <c r="DM2065" s="344"/>
      <c r="DN2065" s="344"/>
      <c r="DO2065" s="344"/>
      <c r="DP2065" s="344"/>
      <c r="DQ2065" s="344"/>
      <c r="DR2065" s="344"/>
      <c r="DS2065" s="344"/>
      <c r="DT2065" s="344"/>
      <c r="DU2065" s="344"/>
      <c r="DV2065" s="344"/>
      <c r="DW2065" s="344"/>
      <c r="DX2065" s="344"/>
      <c r="DY2065" s="344"/>
      <c r="DZ2065" s="344"/>
      <c r="EA2065" s="344"/>
      <c r="EB2065" s="344"/>
      <c r="EC2065" s="344"/>
      <c r="ED2065" s="344"/>
      <c r="EE2065" s="344"/>
      <c r="EF2065" s="344"/>
      <c r="EG2065" s="344"/>
      <c r="EH2065" s="344"/>
      <c r="EI2065" s="344"/>
      <c r="EJ2065" s="344"/>
      <c r="EK2065" s="344"/>
      <c r="EL2065" s="344"/>
      <c r="EM2065" s="344"/>
      <c r="EN2065" s="344"/>
      <c r="EO2065" s="344"/>
      <c r="EP2065" s="344"/>
      <c r="EQ2065" s="344"/>
      <c r="ER2065" s="344"/>
      <c r="ES2065" s="344"/>
      <c r="ET2065" s="344"/>
      <c r="EU2065" s="344"/>
      <c r="EV2065" s="344"/>
      <c r="EW2065" s="344"/>
      <c r="EX2065" s="344"/>
      <c r="EY2065" s="344"/>
      <c r="EZ2065" s="344"/>
      <c r="FA2065" s="344"/>
      <c r="FB2065" s="344"/>
      <c r="FC2065" s="344"/>
      <c r="FD2065" s="344"/>
      <c r="FE2065" s="344"/>
      <c r="FF2065" s="344"/>
      <c r="FG2065" s="344"/>
      <c r="FH2065" s="344"/>
      <c r="FI2065" s="344"/>
      <c r="FJ2065" s="344"/>
      <c r="FK2065" s="344"/>
      <c r="FL2065" s="344"/>
      <c r="FM2065" s="344"/>
      <c r="FN2065" s="344"/>
      <c r="FO2065" s="344"/>
      <c r="FP2065" s="344"/>
      <c r="FQ2065" s="344"/>
      <c r="FR2065" s="344"/>
      <c r="FS2065" s="344"/>
      <c r="FT2065" s="344"/>
      <c r="FZ2065" s="769"/>
    </row>
    <row r="2066" spans="1:185" s="34" customFormat="1" ht="21.75" customHeight="1">
      <c r="A2066" s="155" t="s">
        <v>562</v>
      </c>
      <c r="B2066" s="770" t="s">
        <v>569</v>
      </c>
      <c r="C2066" s="770" t="s">
        <v>574</v>
      </c>
      <c r="D2066" s="81" t="s">
        <v>482</v>
      </c>
      <c r="E2066" s="109"/>
      <c r="F2066" s="109"/>
      <c r="G2066" s="836" t="s">
        <v>579</v>
      </c>
      <c r="H2066" s="769">
        <v>10</v>
      </c>
      <c r="I2066" s="166">
        <f>SUM(O2066:GF2066)</f>
        <v>10</v>
      </c>
      <c r="J2066" s="109"/>
      <c r="K2066" s="109"/>
      <c r="L2066" s="109"/>
      <c r="M2066" s="109"/>
      <c r="N2066" s="109"/>
      <c r="O2066" s="344"/>
      <c r="P2066" s="344"/>
      <c r="Q2066" s="344"/>
      <c r="R2066" s="344"/>
      <c r="S2066" s="344"/>
      <c r="T2066" s="344"/>
      <c r="U2066" s="344"/>
      <c r="V2066" s="344"/>
      <c r="W2066" s="344"/>
      <c r="X2066" s="344"/>
      <c r="Y2066" s="344"/>
      <c r="Z2066" s="344"/>
      <c r="AA2066" s="344"/>
      <c r="AB2066" s="344"/>
      <c r="AC2066" s="344"/>
      <c r="AD2066" s="344"/>
      <c r="AE2066" s="344"/>
      <c r="AF2066" s="344"/>
      <c r="AG2066" s="344"/>
      <c r="AH2066" s="344"/>
      <c r="AI2066" s="344"/>
      <c r="AJ2066" s="344"/>
      <c r="AK2066" s="344"/>
      <c r="AL2066" s="344"/>
      <c r="AM2066" s="344"/>
      <c r="AN2066" s="344"/>
      <c r="AO2066" s="344"/>
      <c r="AP2066" s="344"/>
      <c r="AQ2066" s="344"/>
      <c r="AR2066" s="344"/>
      <c r="AS2066" s="344"/>
      <c r="AT2066" s="344"/>
      <c r="AU2066" s="344"/>
      <c r="AV2066" s="344"/>
      <c r="AW2066" s="344"/>
      <c r="AX2066" s="344"/>
      <c r="AY2066" s="344"/>
      <c r="AZ2066" s="344"/>
      <c r="BA2066" s="344"/>
      <c r="BB2066" s="344"/>
      <c r="BC2066" s="344"/>
      <c r="BD2066" s="344"/>
      <c r="BE2066" s="344"/>
      <c r="BF2066" s="344"/>
      <c r="BG2066" s="344"/>
      <c r="BH2066" s="344"/>
      <c r="BI2066" s="344"/>
      <c r="BJ2066" s="344"/>
      <c r="BK2066" s="344"/>
      <c r="BL2066" s="344"/>
      <c r="BM2066" s="344"/>
      <c r="BN2066" s="344"/>
      <c r="BO2066" s="344"/>
      <c r="BP2066" s="344"/>
      <c r="BQ2066" s="344"/>
      <c r="BR2066" s="344"/>
      <c r="BS2066" s="344"/>
      <c r="BT2066" s="344"/>
      <c r="BU2066" s="344"/>
      <c r="BV2066" s="344"/>
      <c r="BW2066" s="344"/>
      <c r="BX2066" s="344"/>
      <c r="BY2066" s="344"/>
      <c r="BZ2066" s="344"/>
      <c r="CA2066" s="344"/>
      <c r="CB2066" s="344"/>
      <c r="CC2066" s="344"/>
      <c r="CD2066" s="344"/>
      <c r="CE2066" s="344"/>
      <c r="CF2066" s="344"/>
      <c r="CG2066" s="344"/>
      <c r="CH2066" s="344"/>
      <c r="CI2066" s="344"/>
      <c r="CJ2066" s="344"/>
      <c r="CK2066" s="344"/>
      <c r="CL2066" s="344"/>
      <c r="CM2066" s="344"/>
      <c r="CN2066" s="344"/>
      <c r="CO2066" s="344"/>
      <c r="CP2066" s="344"/>
      <c r="CQ2066" s="344"/>
      <c r="CR2066" s="344"/>
      <c r="CS2066" s="344"/>
      <c r="CT2066" s="344"/>
      <c r="CU2066" s="344"/>
      <c r="CV2066" s="344"/>
      <c r="CW2066" s="344"/>
      <c r="CX2066" s="344"/>
      <c r="CY2066" s="344"/>
      <c r="CZ2066" s="344"/>
      <c r="DA2066" s="344"/>
      <c r="DB2066" s="344"/>
      <c r="DC2066" s="344"/>
      <c r="DD2066" s="344"/>
      <c r="DE2066" s="344"/>
      <c r="DF2066" s="344"/>
      <c r="DG2066" s="344"/>
      <c r="DH2066" s="344"/>
      <c r="DI2066" s="344"/>
      <c r="DJ2066" s="344"/>
      <c r="DK2066" s="344"/>
      <c r="DL2066" s="344"/>
      <c r="DM2066" s="344"/>
      <c r="DN2066" s="344"/>
      <c r="DO2066" s="344"/>
      <c r="DP2066" s="344"/>
      <c r="DQ2066" s="344"/>
      <c r="DR2066" s="344"/>
      <c r="DS2066" s="344"/>
      <c r="DT2066" s="344"/>
      <c r="DU2066" s="344"/>
      <c r="DV2066" s="344"/>
      <c r="DW2066" s="344"/>
      <c r="DX2066" s="344"/>
      <c r="DY2066" s="344"/>
      <c r="DZ2066" s="344"/>
      <c r="EA2066" s="344"/>
      <c r="EB2066" s="344"/>
      <c r="EC2066" s="344"/>
      <c r="ED2066" s="344"/>
      <c r="EE2066" s="344"/>
      <c r="EF2066" s="344"/>
      <c r="EG2066" s="344"/>
      <c r="EH2066" s="344"/>
      <c r="EI2066" s="344"/>
      <c r="EJ2066" s="344"/>
      <c r="EK2066" s="344"/>
      <c r="EL2066" s="344"/>
      <c r="EM2066" s="344"/>
      <c r="EN2066" s="344"/>
      <c r="EO2066" s="344"/>
      <c r="EP2066" s="344"/>
      <c r="EQ2066" s="344"/>
      <c r="ER2066" s="344"/>
      <c r="ES2066" s="344"/>
      <c r="ET2066" s="344"/>
      <c r="EU2066" s="344"/>
      <c r="EV2066" s="344"/>
      <c r="EW2066" s="344"/>
      <c r="EX2066" s="344"/>
      <c r="EY2066" s="344"/>
      <c r="EZ2066" s="344"/>
      <c r="FA2066" s="344"/>
      <c r="FB2066" s="344"/>
      <c r="FC2066" s="344"/>
      <c r="FD2066" s="344"/>
      <c r="FE2066" s="344"/>
      <c r="FF2066" s="344"/>
      <c r="FG2066" s="344"/>
      <c r="FH2066" s="344"/>
      <c r="FI2066" s="344"/>
      <c r="FJ2066" s="344"/>
      <c r="FK2066" s="344"/>
      <c r="FL2066" s="344"/>
      <c r="FM2066" s="344"/>
      <c r="FN2066" s="344"/>
      <c r="FO2066" s="344"/>
      <c r="FP2066" s="344"/>
      <c r="FQ2066" s="344"/>
      <c r="FR2066" s="344"/>
      <c r="FS2066" s="344"/>
      <c r="FT2066" s="344"/>
      <c r="FZ2066" s="769">
        <v>10</v>
      </c>
    </row>
    <row r="2067" spans="1:185" s="34" customFormat="1" ht="21.75" customHeight="1">
      <c r="A2067" s="155" t="s">
        <v>562</v>
      </c>
      <c r="B2067" s="770" t="s">
        <v>563</v>
      </c>
      <c r="C2067" s="770" t="s">
        <v>575</v>
      </c>
      <c r="D2067" s="81" t="s">
        <v>482</v>
      </c>
      <c r="E2067" s="109"/>
      <c r="F2067" s="109"/>
      <c r="G2067" s="836" t="s">
        <v>579</v>
      </c>
      <c r="H2067" s="769"/>
      <c r="I2067" s="166">
        <f>SUM(O2067:GF2067)</f>
        <v>0</v>
      </c>
      <c r="J2067" s="109"/>
      <c r="K2067" s="109"/>
      <c r="L2067" s="109"/>
      <c r="M2067" s="109"/>
      <c r="N2067" s="109"/>
      <c r="O2067" s="344"/>
      <c r="P2067" s="344"/>
      <c r="Q2067" s="344"/>
      <c r="R2067" s="344"/>
      <c r="S2067" s="344"/>
      <c r="T2067" s="344"/>
      <c r="U2067" s="344"/>
      <c r="V2067" s="344"/>
      <c r="W2067" s="344"/>
      <c r="X2067" s="344"/>
      <c r="Y2067" s="344"/>
      <c r="Z2067" s="344"/>
      <c r="AA2067" s="344"/>
      <c r="AB2067" s="344"/>
      <c r="AC2067" s="344"/>
      <c r="AD2067" s="344"/>
      <c r="AE2067" s="344"/>
      <c r="AF2067" s="344"/>
      <c r="AG2067" s="344"/>
      <c r="AH2067" s="344"/>
      <c r="AI2067" s="344"/>
      <c r="AJ2067" s="344"/>
      <c r="AK2067" s="344"/>
      <c r="AL2067" s="344"/>
      <c r="AM2067" s="344"/>
      <c r="AN2067" s="344"/>
      <c r="AO2067" s="344"/>
      <c r="AP2067" s="344"/>
      <c r="AQ2067" s="344"/>
      <c r="AR2067" s="344"/>
      <c r="AS2067" s="344"/>
      <c r="AT2067" s="344"/>
      <c r="AU2067" s="344"/>
      <c r="AV2067" s="344"/>
      <c r="AW2067" s="344"/>
      <c r="AX2067" s="344"/>
      <c r="AY2067" s="344"/>
      <c r="AZ2067" s="344"/>
      <c r="BA2067" s="344"/>
      <c r="BB2067" s="344"/>
      <c r="BC2067" s="344"/>
      <c r="BD2067" s="344"/>
      <c r="BE2067" s="344"/>
      <c r="BF2067" s="344"/>
      <c r="BG2067" s="344"/>
      <c r="BH2067" s="344"/>
      <c r="BI2067" s="344"/>
      <c r="BJ2067" s="344"/>
      <c r="BK2067" s="344"/>
      <c r="BL2067" s="344"/>
      <c r="BM2067" s="344"/>
      <c r="BN2067" s="344"/>
      <c r="BO2067" s="344"/>
      <c r="BP2067" s="344"/>
      <c r="BQ2067" s="344"/>
      <c r="BR2067" s="344"/>
      <c r="BS2067" s="344"/>
      <c r="BT2067" s="344"/>
      <c r="BU2067" s="344"/>
      <c r="BV2067" s="344"/>
      <c r="BW2067" s="344"/>
      <c r="BX2067" s="344"/>
      <c r="BY2067" s="344"/>
      <c r="BZ2067" s="344"/>
      <c r="CA2067" s="344"/>
      <c r="CB2067" s="344"/>
      <c r="CC2067" s="344"/>
      <c r="CD2067" s="344"/>
      <c r="CE2067" s="344"/>
      <c r="CF2067" s="344"/>
      <c r="CG2067" s="344"/>
      <c r="CH2067" s="344"/>
      <c r="CI2067" s="344"/>
      <c r="CJ2067" s="344"/>
      <c r="CK2067" s="344"/>
      <c r="CL2067" s="344"/>
      <c r="CM2067" s="344"/>
      <c r="CN2067" s="344"/>
      <c r="CO2067" s="344"/>
      <c r="CP2067" s="344"/>
      <c r="CQ2067" s="344"/>
      <c r="CR2067" s="344"/>
      <c r="CS2067" s="344"/>
      <c r="CT2067" s="344"/>
      <c r="CU2067" s="344"/>
      <c r="CV2067" s="344"/>
      <c r="CW2067" s="344"/>
      <c r="CX2067" s="344"/>
      <c r="CY2067" s="344"/>
      <c r="CZ2067" s="344"/>
      <c r="DA2067" s="344"/>
      <c r="DB2067" s="344"/>
      <c r="DC2067" s="344"/>
      <c r="DD2067" s="344"/>
      <c r="DE2067" s="344"/>
      <c r="DF2067" s="344"/>
      <c r="DG2067" s="344"/>
      <c r="DH2067" s="344"/>
      <c r="DI2067" s="344"/>
      <c r="DJ2067" s="344"/>
      <c r="DK2067" s="344"/>
      <c r="DL2067" s="344"/>
      <c r="DM2067" s="344"/>
      <c r="DN2067" s="344"/>
      <c r="DO2067" s="344"/>
      <c r="DP2067" s="344"/>
      <c r="DQ2067" s="344"/>
      <c r="DR2067" s="344"/>
      <c r="DS2067" s="344"/>
      <c r="DT2067" s="344"/>
      <c r="DU2067" s="344"/>
      <c r="DV2067" s="344"/>
      <c r="DW2067" s="344"/>
      <c r="DX2067" s="344"/>
      <c r="DY2067" s="344"/>
      <c r="DZ2067" s="344"/>
      <c r="EA2067" s="344"/>
      <c r="EB2067" s="344"/>
      <c r="EC2067" s="344"/>
      <c r="ED2067" s="344"/>
      <c r="EE2067" s="344"/>
      <c r="EF2067" s="344"/>
      <c r="EG2067" s="344"/>
      <c r="EH2067" s="344"/>
      <c r="EI2067" s="344"/>
      <c r="EJ2067" s="344"/>
      <c r="EK2067" s="344"/>
      <c r="EL2067" s="344"/>
      <c r="EM2067" s="344"/>
      <c r="EN2067" s="344"/>
      <c r="EO2067" s="344"/>
      <c r="EP2067" s="344"/>
      <c r="EQ2067" s="344"/>
      <c r="ER2067" s="344"/>
      <c r="ES2067" s="344"/>
      <c r="ET2067" s="344"/>
      <c r="EU2067" s="344"/>
      <c r="EV2067" s="344"/>
      <c r="EW2067" s="344"/>
      <c r="EX2067" s="344"/>
      <c r="EY2067" s="344"/>
      <c r="EZ2067" s="344"/>
      <c r="FA2067" s="344"/>
      <c r="FB2067" s="344"/>
      <c r="FC2067" s="344"/>
      <c r="FD2067" s="344"/>
      <c r="FE2067" s="344"/>
      <c r="FF2067" s="344"/>
      <c r="FG2067" s="344"/>
      <c r="FH2067" s="344"/>
      <c r="FI2067" s="344"/>
      <c r="FJ2067" s="344"/>
      <c r="FK2067" s="344"/>
      <c r="FL2067" s="344"/>
      <c r="FM2067" s="344"/>
      <c r="FN2067" s="344"/>
      <c r="FO2067" s="344"/>
      <c r="FP2067" s="344"/>
      <c r="FQ2067" s="344"/>
      <c r="FR2067" s="344"/>
      <c r="FS2067" s="344"/>
      <c r="FT2067" s="344"/>
      <c r="FZ2067" s="769"/>
    </row>
    <row r="2068" spans="1:185" s="34" customFormat="1" ht="21.75" customHeight="1">
      <c r="A2068" s="155" t="s">
        <v>562</v>
      </c>
      <c r="B2068" s="770" t="s">
        <v>567</v>
      </c>
      <c r="C2068" s="770" t="s">
        <v>576</v>
      </c>
      <c r="D2068" s="81" t="s">
        <v>482</v>
      </c>
      <c r="E2068" s="109"/>
      <c r="F2068" s="109"/>
      <c r="G2068" s="836" t="s">
        <v>579</v>
      </c>
      <c r="H2068" s="769">
        <v>10</v>
      </c>
      <c r="I2068" s="166">
        <f>SUM(O2068:GF2068)</f>
        <v>10</v>
      </c>
      <c r="J2068" s="109"/>
      <c r="K2068" s="109"/>
      <c r="L2068" s="109"/>
      <c r="M2068" s="109"/>
      <c r="N2068" s="109"/>
      <c r="O2068" s="344"/>
      <c r="P2068" s="344"/>
      <c r="Q2068" s="344"/>
      <c r="R2068" s="344"/>
      <c r="S2068" s="344"/>
      <c r="T2068" s="344"/>
      <c r="U2068" s="344"/>
      <c r="V2068" s="344"/>
      <c r="W2068" s="344"/>
      <c r="X2068" s="344"/>
      <c r="Y2068" s="344"/>
      <c r="Z2068" s="344"/>
      <c r="AA2068" s="344"/>
      <c r="AB2068" s="344"/>
      <c r="AC2068" s="344"/>
      <c r="AD2068" s="344"/>
      <c r="AE2068" s="344"/>
      <c r="AF2068" s="344"/>
      <c r="AG2068" s="344"/>
      <c r="AH2068" s="344"/>
      <c r="AI2068" s="344"/>
      <c r="AJ2068" s="344"/>
      <c r="AK2068" s="344"/>
      <c r="AL2068" s="344"/>
      <c r="AM2068" s="344"/>
      <c r="AN2068" s="344"/>
      <c r="AO2068" s="344"/>
      <c r="AP2068" s="344"/>
      <c r="AQ2068" s="344"/>
      <c r="AR2068" s="344"/>
      <c r="AS2068" s="344"/>
      <c r="AT2068" s="344"/>
      <c r="AU2068" s="344"/>
      <c r="AV2068" s="344"/>
      <c r="AW2068" s="344"/>
      <c r="AX2068" s="344"/>
      <c r="AY2068" s="344"/>
      <c r="AZ2068" s="344"/>
      <c r="BA2068" s="344"/>
      <c r="BB2068" s="344"/>
      <c r="BC2068" s="344"/>
      <c r="BD2068" s="344"/>
      <c r="BE2068" s="344"/>
      <c r="BF2068" s="344"/>
      <c r="BG2068" s="344"/>
      <c r="BH2068" s="344"/>
      <c r="BI2068" s="344"/>
      <c r="BJ2068" s="344"/>
      <c r="BK2068" s="344"/>
      <c r="BL2068" s="344"/>
      <c r="BM2068" s="344"/>
      <c r="BN2068" s="344"/>
      <c r="BO2068" s="344"/>
      <c r="BP2068" s="344"/>
      <c r="BQ2068" s="344"/>
      <c r="BR2068" s="344"/>
      <c r="BS2068" s="344"/>
      <c r="BT2068" s="344"/>
      <c r="BU2068" s="344"/>
      <c r="BV2068" s="344"/>
      <c r="BW2068" s="344"/>
      <c r="BX2068" s="344"/>
      <c r="BY2068" s="344"/>
      <c r="BZ2068" s="344"/>
      <c r="CA2068" s="344"/>
      <c r="CB2068" s="344"/>
      <c r="CC2068" s="344"/>
      <c r="CD2068" s="344"/>
      <c r="CE2068" s="344"/>
      <c r="CF2068" s="344"/>
      <c r="CG2068" s="344"/>
      <c r="CH2068" s="344"/>
      <c r="CI2068" s="344"/>
      <c r="CJ2068" s="344"/>
      <c r="CK2068" s="344"/>
      <c r="CL2068" s="344"/>
      <c r="CM2068" s="344"/>
      <c r="CN2068" s="344"/>
      <c r="CO2068" s="344"/>
      <c r="CP2068" s="344"/>
      <c r="CQ2068" s="344"/>
      <c r="CR2068" s="344"/>
      <c r="CS2068" s="344"/>
      <c r="CT2068" s="344"/>
      <c r="CU2068" s="344"/>
      <c r="CV2068" s="344"/>
      <c r="CW2068" s="344"/>
      <c r="CX2068" s="344"/>
      <c r="CY2068" s="344"/>
      <c r="CZ2068" s="344"/>
      <c r="DA2068" s="344"/>
      <c r="DB2068" s="344"/>
      <c r="DC2068" s="344"/>
      <c r="DD2068" s="344"/>
      <c r="DE2068" s="344"/>
      <c r="DF2068" s="344"/>
      <c r="DG2068" s="344"/>
      <c r="DH2068" s="344"/>
      <c r="DI2068" s="344"/>
      <c r="DJ2068" s="344"/>
      <c r="DK2068" s="344"/>
      <c r="DL2068" s="344"/>
      <c r="DM2068" s="344"/>
      <c r="DN2068" s="344"/>
      <c r="DO2068" s="344"/>
      <c r="DP2068" s="344"/>
      <c r="DQ2068" s="344"/>
      <c r="DR2068" s="344"/>
      <c r="DS2068" s="344"/>
      <c r="DT2068" s="344"/>
      <c r="DU2068" s="344"/>
      <c r="DV2068" s="344"/>
      <c r="DW2068" s="344"/>
      <c r="DX2068" s="344"/>
      <c r="DY2068" s="344"/>
      <c r="DZ2068" s="344"/>
      <c r="EA2068" s="344"/>
      <c r="EB2068" s="344"/>
      <c r="EC2068" s="344"/>
      <c r="ED2068" s="344"/>
      <c r="EE2068" s="344"/>
      <c r="EF2068" s="344"/>
      <c r="EG2068" s="344"/>
      <c r="EH2068" s="344"/>
      <c r="EI2068" s="344"/>
      <c r="EJ2068" s="344"/>
      <c r="EK2068" s="344"/>
      <c r="EL2068" s="344"/>
      <c r="EM2068" s="344"/>
      <c r="EN2068" s="344"/>
      <c r="EO2068" s="344"/>
      <c r="EP2068" s="344"/>
      <c r="EQ2068" s="344"/>
      <c r="ER2068" s="344"/>
      <c r="ES2068" s="344"/>
      <c r="ET2068" s="344"/>
      <c r="EU2068" s="344"/>
      <c r="EV2068" s="344"/>
      <c r="EW2068" s="344"/>
      <c r="EX2068" s="344"/>
      <c r="EY2068" s="344"/>
      <c r="EZ2068" s="344"/>
      <c r="FA2068" s="344"/>
      <c r="FB2068" s="344"/>
      <c r="FC2068" s="344"/>
      <c r="FD2068" s="344"/>
      <c r="FE2068" s="344"/>
      <c r="FF2068" s="344"/>
      <c r="FG2068" s="344"/>
      <c r="FH2068" s="344"/>
      <c r="FI2068" s="344"/>
      <c r="FJ2068" s="344"/>
      <c r="FK2068" s="344"/>
      <c r="FL2068" s="344"/>
      <c r="FM2068" s="344"/>
      <c r="FN2068" s="344"/>
      <c r="FO2068" s="344"/>
      <c r="FP2068" s="344"/>
      <c r="FQ2068" s="344"/>
      <c r="FR2068" s="344"/>
      <c r="FS2068" s="344"/>
      <c r="FT2068" s="344"/>
      <c r="FZ2068" s="769">
        <v>10</v>
      </c>
    </row>
    <row r="2069" spans="1:185" s="34" customFormat="1" ht="21.75" customHeight="1">
      <c r="A2069" s="156" t="s">
        <v>562</v>
      </c>
      <c r="B2069" s="156"/>
      <c r="C2069" s="156"/>
      <c r="D2069" s="109"/>
      <c r="E2069" s="109"/>
      <c r="F2069" s="109"/>
      <c r="G2069" s="109"/>
      <c r="H2069" s="109">
        <f>SUM(H2065:H2068)</f>
        <v>20</v>
      </c>
      <c r="I2069" s="109">
        <f>SUM(I2065:I2068)</f>
        <v>20</v>
      </c>
      <c r="J2069" s="109"/>
      <c r="K2069" s="109"/>
      <c r="L2069" s="109"/>
      <c r="M2069" s="109"/>
      <c r="N2069" s="109"/>
      <c r="O2069" s="109"/>
      <c r="P2069" s="109"/>
      <c r="Q2069" s="109"/>
      <c r="R2069" s="109"/>
      <c r="S2069" s="109"/>
      <c r="T2069" s="109"/>
      <c r="U2069" s="109"/>
      <c r="V2069" s="109"/>
      <c r="W2069" s="109"/>
      <c r="X2069" s="109"/>
      <c r="Y2069" s="109"/>
      <c r="Z2069" s="109"/>
      <c r="AA2069" s="109"/>
      <c r="AB2069" s="109"/>
      <c r="AC2069" s="109"/>
      <c r="AD2069" s="109"/>
      <c r="AE2069" s="109"/>
      <c r="AF2069" s="109"/>
      <c r="AG2069" s="109"/>
      <c r="AH2069" s="109"/>
      <c r="AI2069" s="109"/>
      <c r="AJ2069" s="109"/>
      <c r="AK2069" s="109"/>
      <c r="AL2069" s="109"/>
      <c r="AM2069" s="109"/>
      <c r="AN2069" s="109"/>
      <c r="AO2069" s="109"/>
      <c r="AP2069" s="109"/>
      <c r="AQ2069" s="109"/>
      <c r="AR2069" s="109"/>
      <c r="AS2069" s="109"/>
      <c r="AT2069" s="109"/>
      <c r="AU2069" s="109"/>
      <c r="AV2069" s="109"/>
      <c r="AW2069" s="109"/>
      <c r="AX2069" s="109"/>
      <c r="AY2069" s="109"/>
      <c r="AZ2069" s="109"/>
      <c r="BA2069" s="109"/>
      <c r="BB2069" s="109"/>
      <c r="BC2069" s="109"/>
      <c r="BD2069" s="109"/>
      <c r="BE2069" s="109"/>
      <c r="BF2069" s="109"/>
      <c r="BG2069" s="109"/>
      <c r="BH2069" s="109"/>
      <c r="BI2069" s="109"/>
      <c r="BJ2069" s="109"/>
      <c r="BK2069" s="109"/>
      <c r="BL2069" s="109"/>
      <c r="BM2069" s="109"/>
      <c r="BN2069" s="109"/>
      <c r="BO2069" s="109"/>
      <c r="BP2069" s="109"/>
      <c r="BQ2069" s="109"/>
      <c r="BR2069" s="109"/>
      <c r="BS2069" s="109"/>
      <c r="BT2069" s="109"/>
      <c r="BU2069" s="109"/>
      <c r="BV2069" s="109"/>
      <c r="BW2069" s="109"/>
      <c r="BX2069" s="109"/>
      <c r="BY2069" s="109"/>
      <c r="BZ2069" s="109"/>
      <c r="CA2069" s="109"/>
      <c r="CB2069" s="109"/>
      <c r="CC2069" s="109"/>
      <c r="CD2069" s="109"/>
      <c r="CE2069" s="109"/>
      <c r="CF2069" s="109"/>
      <c r="CG2069" s="109"/>
      <c r="CH2069" s="109"/>
      <c r="CI2069" s="109"/>
      <c r="CJ2069" s="109"/>
      <c r="CK2069" s="109"/>
      <c r="CL2069" s="109"/>
      <c r="CM2069" s="109"/>
      <c r="CN2069" s="109"/>
      <c r="CO2069" s="109"/>
      <c r="CP2069" s="109"/>
      <c r="CQ2069" s="109"/>
      <c r="CR2069" s="109"/>
      <c r="CS2069" s="109"/>
      <c r="CT2069" s="109"/>
      <c r="CU2069" s="109"/>
      <c r="CV2069" s="109"/>
      <c r="CW2069" s="109"/>
      <c r="CX2069" s="109"/>
      <c r="CY2069" s="109"/>
      <c r="CZ2069" s="109"/>
      <c r="DA2069" s="109"/>
      <c r="DB2069" s="109"/>
      <c r="DC2069" s="109"/>
      <c r="DD2069" s="109"/>
      <c r="DE2069" s="109"/>
      <c r="DF2069" s="109"/>
      <c r="DG2069" s="109"/>
      <c r="DH2069" s="109"/>
      <c r="DI2069" s="109"/>
      <c r="DJ2069" s="109"/>
      <c r="DK2069" s="109"/>
      <c r="DL2069" s="109"/>
      <c r="DM2069" s="109"/>
      <c r="DN2069" s="109"/>
      <c r="DO2069" s="109"/>
      <c r="DP2069" s="109"/>
      <c r="DQ2069" s="109"/>
      <c r="DR2069" s="109"/>
      <c r="DS2069" s="109"/>
      <c r="DT2069" s="109"/>
      <c r="DU2069" s="109"/>
      <c r="DV2069" s="109"/>
      <c r="DW2069" s="109"/>
      <c r="DX2069" s="109"/>
      <c r="DY2069" s="109"/>
      <c r="DZ2069" s="109"/>
      <c r="EA2069" s="109"/>
      <c r="EB2069" s="109"/>
      <c r="EC2069" s="109"/>
      <c r="ED2069" s="109"/>
      <c r="EE2069" s="109"/>
      <c r="EF2069" s="109"/>
      <c r="EG2069" s="109"/>
      <c r="EH2069" s="109"/>
      <c r="EI2069" s="109"/>
      <c r="EJ2069" s="109"/>
      <c r="EK2069" s="109"/>
      <c r="EL2069" s="109"/>
      <c r="EM2069" s="109"/>
      <c r="EN2069" s="109"/>
      <c r="EO2069" s="109"/>
      <c r="EP2069" s="109"/>
      <c r="EQ2069" s="109"/>
      <c r="ER2069" s="109"/>
      <c r="ES2069" s="109"/>
      <c r="ET2069" s="109"/>
      <c r="EU2069" s="109"/>
      <c r="EV2069" s="109"/>
      <c r="EW2069" s="109"/>
      <c r="EX2069" s="109"/>
      <c r="EY2069" s="109"/>
      <c r="EZ2069" s="109"/>
      <c r="FA2069" s="109"/>
      <c r="FB2069" s="109"/>
      <c r="FC2069" s="109"/>
      <c r="FD2069" s="109"/>
      <c r="FE2069" s="109"/>
      <c r="FF2069" s="109"/>
      <c r="FG2069" s="109"/>
      <c r="FH2069" s="109"/>
      <c r="FI2069" s="109"/>
      <c r="FJ2069" s="109"/>
      <c r="FK2069" s="109"/>
      <c r="FL2069" s="109"/>
      <c r="FM2069" s="109"/>
      <c r="FN2069" s="109"/>
      <c r="FO2069" s="109"/>
      <c r="FP2069" s="109"/>
      <c r="FQ2069" s="109"/>
      <c r="FR2069" s="109"/>
      <c r="FS2069" s="109"/>
      <c r="FT2069" s="109"/>
      <c r="FU2069" s="109"/>
      <c r="FV2069" s="109"/>
      <c r="FW2069" s="109"/>
      <c r="FX2069" s="109"/>
      <c r="FY2069" s="109"/>
    </row>
    <row r="2070" spans="1:185" s="34" customFormat="1" ht="21.75" customHeight="1">
      <c r="A2070" s="155" t="s">
        <v>562</v>
      </c>
      <c r="B2070" s="770" t="s">
        <v>565</v>
      </c>
      <c r="C2070" s="770" t="s">
        <v>572</v>
      </c>
      <c r="D2070" s="81" t="s">
        <v>482</v>
      </c>
      <c r="E2070" s="109"/>
      <c r="F2070" s="109"/>
      <c r="G2070" s="836" t="s">
        <v>580</v>
      </c>
      <c r="H2070" s="109">
        <v>3</v>
      </c>
      <c r="I2070" s="166">
        <f>SUM(O2070:GF2070)</f>
        <v>3</v>
      </c>
      <c r="J2070" s="109"/>
      <c r="K2070" s="109"/>
      <c r="L2070" s="109"/>
      <c r="M2070" s="109"/>
      <c r="N2070" s="109"/>
      <c r="O2070" s="344"/>
      <c r="P2070" s="344"/>
      <c r="Q2070" s="344"/>
      <c r="R2070" s="344"/>
      <c r="S2070" s="344"/>
      <c r="T2070" s="344"/>
      <c r="U2070" s="344"/>
      <c r="V2070" s="344"/>
      <c r="W2070" s="344"/>
      <c r="X2070" s="344"/>
      <c r="Y2070" s="344"/>
      <c r="Z2070" s="344"/>
      <c r="AA2070" s="344"/>
      <c r="AB2070" s="344"/>
      <c r="AC2070" s="344"/>
      <c r="AD2070" s="344"/>
      <c r="AE2070" s="344"/>
      <c r="AF2070" s="344"/>
      <c r="AG2070" s="344"/>
      <c r="AH2070" s="344"/>
      <c r="AI2070" s="344"/>
      <c r="AJ2070" s="344"/>
      <c r="AK2070" s="344"/>
      <c r="AL2070" s="344"/>
      <c r="AM2070" s="344"/>
      <c r="AN2070" s="344"/>
      <c r="AO2070" s="344"/>
      <c r="AP2070" s="344"/>
      <c r="AQ2070" s="344"/>
      <c r="AR2070" s="344"/>
      <c r="AS2070" s="344"/>
      <c r="AT2070" s="344"/>
      <c r="AU2070" s="344"/>
      <c r="AV2070" s="344"/>
      <c r="AW2070" s="344"/>
      <c r="AX2070" s="344"/>
      <c r="AY2070" s="344"/>
      <c r="AZ2070" s="344"/>
      <c r="BA2070" s="344"/>
      <c r="BB2070" s="344"/>
      <c r="BC2070" s="344"/>
      <c r="BD2070" s="344"/>
      <c r="BE2070" s="344"/>
      <c r="BF2070" s="344"/>
      <c r="BG2070" s="344"/>
      <c r="BH2070" s="344"/>
      <c r="BI2070" s="344"/>
      <c r="BJ2070" s="344"/>
      <c r="BK2070" s="344"/>
      <c r="BL2070" s="344"/>
      <c r="BM2070" s="344"/>
      <c r="BN2070" s="344"/>
      <c r="BO2070" s="344"/>
      <c r="BP2070" s="344"/>
      <c r="BQ2070" s="344"/>
      <c r="BR2070" s="344"/>
      <c r="BS2070" s="344"/>
      <c r="BT2070" s="344"/>
      <c r="BU2070" s="344"/>
      <c r="BV2070" s="344"/>
      <c r="BW2070" s="344"/>
      <c r="BX2070" s="344"/>
      <c r="BY2070" s="344"/>
      <c r="BZ2070" s="344"/>
      <c r="CA2070" s="344"/>
      <c r="CB2070" s="344"/>
      <c r="CC2070" s="344"/>
      <c r="CD2070" s="344"/>
      <c r="CE2070" s="344"/>
      <c r="CF2070" s="344"/>
      <c r="CG2070" s="344"/>
      <c r="CH2070" s="344"/>
      <c r="CI2070" s="344"/>
      <c r="CJ2070" s="344"/>
      <c r="CK2070" s="344"/>
      <c r="CL2070" s="344"/>
      <c r="CM2070" s="344"/>
      <c r="CN2070" s="344"/>
      <c r="CO2070" s="344"/>
      <c r="CP2070" s="344"/>
      <c r="CQ2070" s="344"/>
      <c r="CR2070" s="344"/>
      <c r="CS2070" s="344"/>
      <c r="CT2070" s="344"/>
      <c r="CU2070" s="344"/>
      <c r="CV2070" s="344"/>
      <c r="CW2070" s="344"/>
      <c r="CX2070" s="344"/>
      <c r="CY2070" s="344"/>
      <c r="CZ2070" s="344"/>
      <c r="DA2070" s="344"/>
      <c r="DB2070" s="344"/>
      <c r="DC2070" s="344"/>
      <c r="DD2070" s="344"/>
      <c r="DE2070" s="344"/>
      <c r="DF2070" s="344"/>
      <c r="DG2070" s="344"/>
      <c r="DH2070" s="344"/>
      <c r="DI2070" s="344"/>
      <c r="DJ2070" s="344"/>
      <c r="DK2070" s="344"/>
      <c r="DL2070" s="344"/>
      <c r="DM2070" s="344"/>
      <c r="DN2070" s="344"/>
      <c r="DO2070" s="344"/>
      <c r="DP2070" s="344"/>
      <c r="DQ2070" s="344"/>
      <c r="DR2070" s="344"/>
      <c r="DS2070" s="344"/>
      <c r="DT2070" s="344"/>
      <c r="DU2070" s="344"/>
      <c r="DV2070" s="344"/>
      <c r="DW2070" s="344"/>
      <c r="DX2070" s="344"/>
      <c r="DY2070" s="344"/>
      <c r="DZ2070" s="344"/>
      <c r="EA2070" s="344"/>
      <c r="EB2070" s="344"/>
      <c r="EC2070" s="344"/>
      <c r="ED2070" s="344"/>
      <c r="EE2070" s="344"/>
      <c r="EF2070" s="344"/>
      <c r="EG2070" s="344"/>
      <c r="EH2070" s="344"/>
      <c r="EI2070" s="344"/>
      <c r="EJ2070" s="344"/>
      <c r="EK2070" s="344"/>
      <c r="EL2070" s="344"/>
      <c r="EM2070" s="344"/>
      <c r="EN2070" s="344"/>
      <c r="EO2070" s="344"/>
      <c r="EP2070" s="344"/>
      <c r="EQ2070" s="344"/>
      <c r="ER2070" s="344"/>
      <c r="ES2070" s="344"/>
      <c r="ET2070" s="344"/>
      <c r="EU2070" s="344"/>
      <c r="EV2070" s="344"/>
      <c r="EW2070" s="344"/>
      <c r="EX2070" s="344"/>
      <c r="EY2070" s="344"/>
      <c r="EZ2070" s="344"/>
      <c r="FA2070" s="344"/>
      <c r="FB2070" s="344"/>
      <c r="FC2070" s="344"/>
      <c r="FD2070" s="344"/>
      <c r="FE2070" s="344"/>
      <c r="FF2070" s="344"/>
      <c r="FG2070" s="344"/>
      <c r="FH2070" s="344"/>
      <c r="FI2070" s="344"/>
      <c r="FJ2070" s="344"/>
      <c r="FK2070" s="344"/>
      <c r="FL2070" s="344"/>
      <c r="FM2070" s="344"/>
      <c r="FN2070" s="344"/>
      <c r="FO2070" s="344"/>
      <c r="FP2070" s="344"/>
      <c r="FQ2070" s="344"/>
      <c r="FR2070" s="344"/>
      <c r="FS2070" s="344"/>
      <c r="FT2070" s="344"/>
      <c r="FU2070" s="344"/>
      <c r="FV2070" s="344"/>
      <c r="FW2070" s="344"/>
      <c r="FX2070" s="344"/>
      <c r="FY2070" s="344"/>
      <c r="GC2070" s="34">
        <v>3</v>
      </c>
    </row>
    <row r="2071" spans="1:185" s="34" customFormat="1" ht="21.75" customHeight="1">
      <c r="A2071" s="155" t="s">
        <v>562</v>
      </c>
      <c r="B2071" s="770" t="s">
        <v>569</v>
      </c>
      <c r="C2071" s="770" t="s">
        <v>574</v>
      </c>
      <c r="D2071" s="81" t="s">
        <v>482</v>
      </c>
      <c r="E2071" s="109"/>
      <c r="F2071" s="109"/>
      <c r="G2071" s="836" t="s">
        <v>580</v>
      </c>
      <c r="H2071" s="109">
        <v>3</v>
      </c>
      <c r="I2071" s="166">
        <f>SUM(O2071:GF2071)</f>
        <v>3</v>
      </c>
      <c r="J2071" s="109"/>
      <c r="K2071" s="109"/>
      <c r="L2071" s="109"/>
      <c r="M2071" s="109"/>
      <c r="N2071" s="109"/>
      <c r="O2071" s="344"/>
      <c r="P2071" s="344"/>
      <c r="Q2071" s="344"/>
      <c r="R2071" s="344"/>
      <c r="S2071" s="344"/>
      <c r="T2071" s="344"/>
      <c r="U2071" s="344"/>
      <c r="V2071" s="344"/>
      <c r="W2071" s="344"/>
      <c r="X2071" s="344"/>
      <c r="Y2071" s="344"/>
      <c r="Z2071" s="344"/>
      <c r="AA2071" s="344"/>
      <c r="AB2071" s="344"/>
      <c r="AC2071" s="344"/>
      <c r="AD2071" s="344"/>
      <c r="AE2071" s="344"/>
      <c r="AF2071" s="344"/>
      <c r="AG2071" s="344"/>
      <c r="AH2071" s="344"/>
      <c r="AI2071" s="344"/>
      <c r="AJ2071" s="344"/>
      <c r="AK2071" s="344"/>
      <c r="AL2071" s="344"/>
      <c r="AM2071" s="344"/>
      <c r="AN2071" s="344"/>
      <c r="AO2071" s="344"/>
      <c r="AP2071" s="344"/>
      <c r="AQ2071" s="344"/>
      <c r="AR2071" s="344"/>
      <c r="AS2071" s="344"/>
      <c r="AT2071" s="344"/>
      <c r="AU2071" s="344"/>
      <c r="AV2071" s="344"/>
      <c r="AW2071" s="344"/>
      <c r="AX2071" s="344"/>
      <c r="AY2071" s="344"/>
      <c r="AZ2071" s="344"/>
      <c r="BA2071" s="344"/>
      <c r="BB2071" s="344"/>
      <c r="BC2071" s="344"/>
      <c r="BD2071" s="344"/>
      <c r="BE2071" s="344"/>
      <c r="BF2071" s="344"/>
      <c r="BG2071" s="344"/>
      <c r="BH2071" s="344"/>
      <c r="BI2071" s="344"/>
      <c r="BJ2071" s="344"/>
      <c r="BK2071" s="344"/>
      <c r="BL2071" s="344"/>
      <c r="BM2071" s="344"/>
      <c r="BN2071" s="344"/>
      <c r="BO2071" s="344"/>
      <c r="BP2071" s="344"/>
      <c r="BQ2071" s="344"/>
      <c r="BR2071" s="344"/>
      <c r="BS2071" s="344"/>
      <c r="BT2071" s="344"/>
      <c r="BU2071" s="344"/>
      <c r="BV2071" s="344"/>
      <c r="BW2071" s="344"/>
      <c r="BX2071" s="344"/>
      <c r="BY2071" s="344"/>
      <c r="BZ2071" s="344"/>
      <c r="CA2071" s="344"/>
      <c r="CB2071" s="344"/>
      <c r="CC2071" s="344"/>
      <c r="CD2071" s="344"/>
      <c r="CE2071" s="344"/>
      <c r="CF2071" s="344"/>
      <c r="CG2071" s="344"/>
      <c r="CH2071" s="344"/>
      <c r="CI2071" s="344"/>
      <c r="CJ2071" s="344"/>
      <c r="CK2071" s="344"/>
      <c r="CL2071" s="344"/>
      <c r="CM2071" s="344"/>
      <c r="CN2071" s="344"/>
      <c r="CO2071" s="344"/>
      <c r="CP2071" s="344"/>
      <c r="CQ2071" s="344"/>
      <c r="CR2071" s="344"/>
      <c r="CS2071" s="344"/>
      <c r="CT2071" s="344"/>
      <c r="CU2071" s="344"/>
      <c r="CV2071" s="344"/>
      <c r="CW2071" s="344"/>
      <c r="CX2071" s="344"/>
      <c r="CY2071" s="344"/>
      <c r="CZ2071" s="344"/>
      <c r="DA2071" s="344"/>
      <c r="DB2071" s="344"/>
      <c r="DC2071" s="344"/>
      <c r="DD2071" s="344"/>
      <c r="DE2071" s="344"/>
      <c r="DF2071" s="344"/>
      <c r="DG2071" s="344"/>
      <c r="DH2071" s="344"/>
      <c r="DI2071" s="344"/>
      <c r="DJ2071" s="344"/>
      <c r="DK2071" s="344"/>
      <c r="DL2071" s="344"/>
      <c r="DM2071" s="344"/>
      <c r="DN2071" s="344"/>
      <c r="DO2071" s="344"/>
      <c r="DP2071" s="344"/>
      <c r="DQ2071" s="344"/>
      <c r="DR2071" s="344"/>
      <c r="DS2071" s="344"/>
      <c r="DT2071" s="344"/>
      <c r="DU2071" s="344"/>
      <c r="DV2071" s="344"/>
      <c r="DW2071" s="344"/>
      <c r="DX2071" s="344"/>
      <c r="DY2071" s="344"/>
      <c r="DZ2071" s="344"/>
      <c r="EA2071" s="344"/>
      <c r="EB2071" s="344"/>
      <c r="EC2071" s="344"/>
      <c r="ED2071" s="344"/>
      <c r="EE2071" s="344"/>
      <c r="EF2071" s="344"/>
      <c r="EG2071" s="344"/>
      <c r="EH2071" s="344"/>
      <c r="EI2071" s="344"/>
      <c r="EJ2071" s="344"/>
      <c r="EK2071" s="344"/>
      <c r="EL2071" s="344"/>
      <c r="EM2071" s="344"/>
      <c r="EN2071" s="344"/>
      <c r="EO2071" s="344"/>
      <c r="EP2071" s="344"/>
      <c r="EQ2071" s="344"/>
      <c r="ER2071" s="344"/>
      <c r="ES2071" s="344"/>
      <c r="ET2071" s="344"/>
      <c r="EU2071" s="344"/>
      <c r="EV2071" s="344"/>
      <c r="EW2071" s="344"/>
      <c r="EX2071" s="344"/>
      <c r="EY2071" s="344"/>
      <c r="EZ2071" s="344"/>
      <c r="FA2071" s="344"/>
      <c r="FB2071" s="344"/>
      <c r="FC2071" s="344"/>
      <c r="FD2071" s="344"/>
      <c r="FE2071" s="344"/>
      <c r="FF2071" s="344"/>
      <c r="FG2071" s="344"/>
      <c r="FH2071" s="344"/>
      <c r="FI2071" s="344"/>
      <c r="FJ2071" s="344"/>
      <c r="FK2071" s="344"/>
      <c r="FL2071" s="344"/>
      <c r="FM2071" s="344"/>
      <c r="FN2071" s="344"/>
      <c r="FO2071" s="344"/>
      <c r="FP2071" s="344"/>
      <c r="FQ2071" s="344"/>
      <c r="FR2071" s="344"/>
      <c r="FS2071" s="344"/>
      <c r="FT2071" s="344"/>
      <c r="FU2071" s="344"/>
      <c r="FV2071" s="344"/>
      <c r="FW2071" s="344"/>
      <c r="FX2071" s="344"/>
      <c r="FY2071" s="344"/>
      <c r="GC2071" s="34">
        <v>3</v>
      </c>
    </row>
    <row r="2072" spans="1:185" s="34" customFormat="1" ht="21.75" customHeight="1">
      <c r="A2072" s="155" t="s">
        <v>562</v>
      </c>
      <c r="B2072" s="770" t="s">
        <v>563</v>
      </c>
      <c r="C2072" s="770" t="s">
        <v>575</v>
      </c>
      <c r="D2072" s="81" t="s">
        <v>482</v>
      </c>
      <c r="E2072" s="109"/>
      <c r="F2072" s="109"/>
      <c r="G2072" s="836" t="s">
        <v>580</v>
      </c>
      <c r="H2072" s="109">
        <v>3</v>
      </c>
      <c r="I2072" s="166">
        <f>SUM(O2072:GF2072)</f>
        <v>3</v>
      </c>
      <c r="J2072" s="109"/>
      <c r="K2072" s="109"/>
      <c r="L2072" s="109"/>
      <c r="M2072" s="109"/>
      <c r="N2072" s="109"/>
      <c r="O2072" s="344"/>
      <c r="P2072" s="344"/>
      <c r="Q2072" s="344"/>
      <c r="R2072" s="344"/>
      <c r="S2072" s="344"/>
      <c r="T2072" s="344"/>
      <c r="U2072" s="344"/>
      <c r="V2072" s="344"/>
      <c r="W2072" s="344"/>
      <c r="X2072" s="344"/>
      <c r="Y2072" s="344"/>
      <c r="Z2072" s="344"/>
      <c r="AA2072" s="344"/>
      <c r="AB2072" s="344"/>
      <c r="AC2072" s="344"/>
      <c r="AD2072" s="344"/>
      <c r="AE2072" s="344"/>
      <c r="AF2072" s="344"/>
      <c r="AG2072" s="344"/>
      <c r="AH2072" s="344"/>
      <c r="AI2072" s="344"/>
      <c r="AJ2072" s="344"/>
      <c r="AK2072" s="344"/>
      <c r="AL2072" s="344"/>
      <c r="AM2072" s="344"/>
      <c r="AN2072" s="344"/>
      <c r="AO2072" s="344"/>
      <c r="AP2072" s="344"/>
      <c r="AQ2072" s="344"/>
      <c r="AR2072" s="344"/>
      <c r="AS2072" s="344"/>
      <c r="AT2072" s="344"/>
      <c r="AU2072" s="344"/>
      <c r="AV2072" s="344"/>
      <c r="AW2072" s="344"/>
      <c r="AX2072" s="344"/>
      <c r="AY2072" s="344"/>
      <c r="AZ2072" s="344"/>
      <c r="BA2072" s="344"/>
      <c r="BB2072" s="344"/>
      <c r="BC2072" s="344"/>
      <c r="BD2072" s="344"/>
      <c r="BE2072" s="344"/>
      <c r="BF2072" s="344"/>
      <c r="BG2072" s="344"/>
      <c r="BH2072" s="344"/>
      <c r="BI2072" s="344"/>
      <c r="BJ2072" s="344"/>
      <c r="BK2072" s="344"/>
      <c r="BL2072" s="344"/>
      <c r="BM2072" s="344"/>
      <c r="BN2072" s="344"/>
      <c r="BO2072" s="344"/>
      <c r="BP2072" s="344"/>
      <c r="BQ2072" s="344"/>
      <c r="BR2072" s="344"/>
      <c r="BS2072" s="344"/>
      <c r="BT2072" s="344"/>
      <c r="BU2072" s="344"/>
      <c r="BV2072" s="344"/>
      <c r="BW2072" s="344"/>
      <c r="BX2072" s="344"/>
      <c r="BY2072" s="344"/>
      <c r="BZ2072" s="344"/>
      <c r="CA2072" s="344"/>
      <c r="CB2072" s="344"/>
      <c r="CC2072" s="344"/>
      <c r="CD2072" s="344"/>
      <c r="CE2072" s="344"/>
      <c r="CF2072" s="344"/>
      <c r="CG2072" s="344"/>
      <c r="CH2072" s="344"/>
      <c r="CI2072" s="344"/>
      <c r="CJ2072" s="344"/>
      <c r="CK2072" s="344"/>
      <c r="CL2072" s="344"/>
      <c r="CM2072" s="344"/>
      <c r="CN2072" s="344"/>
      <c r="CO2072" s="344"/>
      <c r="CP2072" s="344"/>
      <c r="CQ2072" s="344"/>
      <c r="CR2072" s="344"/>
      <c r="CS2072" s="344"/>
      <c r="CT2072" s="344"/>
      <c r="CU2072" s="344"/>
      <c r="CV2072" s="344"/>
      <c r="CW2072" s="344"/>
      <c r="CX2072" s="344"/>
      <c r="CY2072" s="344"/>
      <c r="CZ2072" s="344"/>
      <c r="DA2072" s="344"/>
      <c r="DB2072" s="344"/>
      <c r="DC2072" s="344"/>
      <c r="DD2072" s="344"/>
      <c r="DE2072" s="344"/>
      <c r="DF2072" s="344"/>
      <c r="DG2072" s="344"/>
      <c r="DH2072" s="344"/>
      <c r="DI2072" s="344"/>
      <c r="DJ2072" s="344"/>
      <c r="DK2072" s="344"/>
      <c r="DL2072" s="344"/>
      <c r="DM2072" s="344"/>
      <c r="DN2072" s="344"/>
      <c r="DO2072" s="344"/>
      <c r="DP2072" s="344"/>
      <c r="DQ2072" s="344"/>
      <c r="DR2072" s="344"/>
      <c r="DS2072" s="344"/>
      <c r="DT2072" s="344"/>
      <c r="DU2072" s="344"/>
      <c r="DV2072" s="344"/>
      <c r="DW2072" s="344"/>
      <c r="DX2072" s="344"/>
      <c r="DY2072" s="344"/>
      <c r="DZ2072" s="344"/>
      <c r="EA2072" s="344"/>
      <c r="EB2072" s="344"/>
      <c r="EC2072" s="344"/>
      <c r="ED2072" s="344"/>
      <c r="EE2072" s="344"/>
      <c r="EF2072" s="344"/>
      <c r="EG2072" s="344"/>
      <c r="EH2072" s="344"/>
      <c r="EI2072" s="344"/>
      <c r="EJ2072" s="344"/>
      <c r="EK2072" s="344"/>
      <c r="EL2072" s="344"/>
      <c r="EM2072" s="344"/>
      <c r="EN2072" s="344"/>
      <c r="EO2072" s="344"/>
      <c r="EP2072" s="344"/>
      <c r="EQ2072" s="344"/>
      <c r="ER2072" s="344"/>
      <c r="ES2072" s="344"/>
      <c r="ET2072" s="344"/>
      <c r="EU2072" s="344"/>
      <c r="EV2072" s="344"/>
      <c r="EW2072" s="344"/>
      <c r="EX2072" s="344"/>
      <c r="EY2072" s="344"/>
      <c r="EZ2072" s="344"/>
      <c r="FA2072" s="344"/>
      <c r="FB2072" s="344"/>
      <c r="FC2072" s="344"/>
      <c r="FD2072" s="344"/>
      <c r="FE2072" s="344"/>
      <c r="FF2072" s="344"/>
      <c r="FG2072" s="344"/>
      <c r="FH2072" s="344"/>
      <c r="FI2072" s="344"/>
      <c r="FJ2072" s="344"/>
      <c r="FK2072" s="344"/>
      <c r="FL2072" s="344"/>
      <c r="FM2072" s="344"/>
      <c r="FN2072" s="344"/>
      <c r="FO2072" s="344"/>
      <c r="FP2072" s="344"/>
      <c r="FQ2072" s="344"/>
      <c r="FR2072" s="344"/>
      <c r="FS2072" s="344"/>
      <c r="FT2072" s="344"/>
      <c r="FU2072" s="344"/>
      <c r="FV2072" s="344"/>
      <c r="FW2072" s="344"/>
      <c r="FX2072" s="344"/>
      <c r="FY2072" s="344"/>
      <c r="GC2072" s="34">
        <v>3</v>
      </c>
    </row>
    <row r="2073" spans="1:185" s="34" customFormat="1" ht="21.75" customHeight="1">
      <c r="A2073" s="155" t="s">
        <v>562</v>
      </c>
      <c r="B2073" s="770" t="s">
        <v>567</v>
      </c>
      <c r="C2073" s="770" t="s">
        <v>576</v>
      </c>
      <c r="D2073" s="81" t="s">
        <v>482</v>
      </c>
      <c r="E2073" s="109"/>
      <c r="F2073" s="109"/>
      <c r="G2073" s="836" t="s">
        <v>580</v>
      </c>
      <c r="H2073" s="109">
        <v>3</v>
      </c>
      <c r="I2073" s="166">
        <f>SUM(O2073:GF2073)</f>
        <v>3</v>
      </c>
      <c r="J2073" s="109"/>
      <c r="K2073" s="109"/>
      <c r="L2073" s="109"/>
      <c r="M2073" s="109"/>
      <c r="N2073" s="109"/>
      <c r="O2073" s="344"/>
      <c r="P2073" s="344"/>
      <c r="Q2073" s="344"/>
      <c r="R2073" s="344"/>
      <c r="S2073" s="344"/>
      <c r="T2073" s="344"/>
      <c r="U2073" s="344"/>
      <c r="V2073" s="344"/>
      <c r="W2073" s="344"/>
      <c r="X2073" s="344"/>
      <c r="Y2073" s="344"/>
      <c r="Z2073" s="344"/>
      <c r="AA2073" s="344"/>
      <c r="AB2073" s="344"/>
      <c r="AC2073" s="344"/>
      <c r="AD2073" s="344"/>
      <c r="AE2073" s="344"/>
      <c r="AF2073" s="344"/>
      <c r="AG2073" s="344"/>
      <c r="AH2073" s="344"/>
      <c r="AI2073" s="344"/>
      <c r="AJ2073" s="344"/>
      <c r="AK2073" s="344"/>
      <c r="AL2073" s="344"/>
      <c r="AM2073" s="344"/>
      <c r="AN2073" s="344"/>
      <c r="AO2073" s="344"/>
      <c r="AP2073" s="344"/>
      <c r="AQ2073" s="344"/>
      <c r="AR2073" s="344"/>
      <c r="AS2073" s="344"/>
      <c r="AT2073" s="344"/>
      <c r="AU2073" s="344"/>
      <c r="AV2073" s="344"/>
      <c r="AW2073" s="344"/>
      <c r="AX2073" s="344"/>
      <c r="AY2073" s="344"/>
      <c r="AZ2073" s="344"/>
      <c r="BA2073" s="344"/>
      <c r="BB2073" s="344"/>
      <c r="BC2073" s="344"/>
      <c r="BD2073" s="344"/>
      <c r="BE2073" s="344"/>
      <c r="BF2073" s="344"/>
      <c r="BG2073" s="344"/>
      <c r="BH2073" s="344"/>
      <c r="BI2073" s="344"/>
      <c r="BJ2073" s="344"/>
      <c r="BK2073" s="344"/>
      <c r="BL2073" s="344"/>
      <c r="BM2073" s="344"/>
      <c r="BN2073" s="344"/>
      <c r="BO2073" s="344"/>
      <c r="BP2073" s="344"/>
      <c r="BQ2073" s="344"/>
      <c r="BR2073" s="344"/>
      <c r="BS2073" s="344"/>
      <c r="BT2073" s="344"/>
      <c r="BU2073" s="344"/>
      <c r="BV2073" s="344"/>
      <c r="BW2073" s="344"/>
      <c r="BX2073" s="344"/>
      <c r="BY2073" s="344"/>
      <c r="BZ2073" s="344"/>
      <c r="CA2073" s="344"/>
      <c r="CB2073" s="344"/>
      <c r="CC2073" s="344"/>
      <c r="CD2073" s="344"/>
      <c r="CE2073" s="344"/>
      <c r="CF2073" s="344"/>
      <c r="CG2073" s="344"/>
      <c r="CH2073" s="344"/>
      <c r="CI2073" s="344"/>
      <c r="CJ2073" s="344"/>
      <c r="CK2073" s="344"/>
      <c r="CL2073" s="344"/>
      <c r="CM2073" s="344"/>
      <c r="CN2073" s="344"/>
      <c r="CO2073" s="344"/>
      <c r="CP2073" s="344"/>
      <c r="CQ2073" s="344"/>
      <c r="CR2073" s="344"/>
      <c r="CS2073" s="344"/>
      <c r="CT2073" s="344"/>
      <c r="CU2073" s="344"/>
      <c r="CV2073" s="344"/>
      <c r="CW2073" s="344"/>
      <c r="CX2073" s="344"/>
      <c r="CY2073" s="344"/>
      <c r="CZ2073" s="344"/>
      <c r="DA2073" s="344"/>
      <c r="DB2073" s="344"/>
      <c r="DC2073" s="344"/>
      <c r="DD2073" s="344"/>
      <c r="DE2073" s="344"/>
      <c r="DF2073" s="344"/>
      <c r="DG2073" s="344"/>
      <c r="DH2073" s="344"/>
      <c r="DI2073" s="344"/>
      <c r="DJ2073" s="344"/>
      <c r="DK2073" s="344"/>
      <c r="DL2073" s="344"/>
      <c r="DM2073" s="344"/>
      <c r="DN2073" s="344"/>
      <c r="DO2073" s="344"/>
      <c r="DP2073" s="344"/>
      <c r="DQ2073" s="344"/>
      <c r="DR2073" s="344"/>
      <c r="DS2073" s="344"/>
      <c r="DT2073" s="344"/>
      <c r="DU2073" s="344"/>
      <c r="DV2073" s="344"/>
      <c r="DW2073" s="344"/>
      <c r="DX2073" s="344"/>
      <c r="DY2073" s="344"/>
      <c r="DZ2073" s="344"/>
      <c r="EA2073" s="344"/>
      <c r="EB2073" s="344"/>
      <c r="EC2073" s="344"/>
      <c r="ED2073" s="344"/>
      <c r="EE2073" s="344"/>
      <c r="EF2073" s="344"/>
      <c r="EG2073" s="344"/>
      <c r="EH2073" s="344"/>
      <c r="EI2073" s="344"/>
      <c r="EJ2073" s="344"/>
      <c r="EK2073" s="344"/>
      <c r="EL2073" s="344"/>
      <c r="EM2073" s="344"/>
      <c r="EN2073" s="344"/>
      <c r="EO2073" s="344"/>
      <c r="EP2073" s="344"/>
      <c r="EQ2073" s="344"/>
      <c r="ER2073" s="344"/>
      <c r="ES2073" s="344"/>
      <c r="ET2073" s="344"/>
      <c r="EU2073" s="344"/>
      <c r="EV2073" s="344"/>
      <c r="EW2073" s="344"/>
      <c r="EX2073" s="344"/>
      <c r="EY2073" s="344"/>
      <c r="EZ2073" s="344"/>
      <c r="FA2073" s="344"/>
      <c r="FB2073" s="344"/>
      <c r="FC2073" s="344"/>
      <c r="FD2073" s="344"/>
      <c r="FE2073" s="344"/>
      <c r="FF2073" s="344"/>
      <c r="FG2073" s="344"/>
      <c r="FH2073" s="344"/>
      <c r="FI2073" s="344"/>
      <c r="FJ2073" s="344"/>
      <c r="FK2073" s="344"/>
      <c r="FL2073" s="344"/>
      <c r="FM2073" s="344"/>
      <c r="FN2073" s="344"/>
      <c r="FO2073" s="344"/>
      <c r="FP2073" s="344"/>
      <c r="FQ2073" s="344"/>
      <c r="FR2073" s="344"/>
      <c r="FS2073" s="344"/>
      <c r="FT2073" s="344"/>
      <c r="FU2073" s="344"/>
      <c r="FV2073" s="344"/>
      <c r="FW2073" s="344"/>
      <c r="FX2073" s="344"/>
      <c r="FY2073" s="344"/>
      <c r="GC2073" s="34">
        <v>3</v>
      </c>
    </row>
    <row r="2074" spans="1:185" s="34" customFormat="1" ht="21.75" customHeight="1">
      <c r="A2074" s="156" t="s">
        <v>562</v>
      </c>
      <c r="B2074" s="156"/>
      <c r="C2074" s="156"/>
      <c r="D2074" s="109"/>
      <c r="E2074" s="109"/>
      <c r="F2074" s="109"/>
      <c r="G2074" s="109"/>
      <c r="H2074" s="109">
        <f>SUM(H2070:H2073)</f>
        <v>12</v>
      </c>
      <c r="I2074" s="109">
        <f>SUM(I2070:I2073)</f>
        <v>12</v>
      </c>
      <c r="J2074" s="109"/>
      <c r="K2074" s="109"/>
      <c r="L2074" s="109"/>
      <c r="M2074" s="109"/>
      <c r="N2074" s="109"/>
      <c r="O2074" s="344"/>
      <c r="P2074" s="344"/>
      <c r="Q2074" s="344"/>
      <c r="R2074" s="344"/>
      <c r="S2074" s="344"/>
      <c r="T2074" s="344"/>
      <c r="U2074" s="344"/>
      <c r="V2074" s="344"/>
      <c r="W2074" s="344"/>
      <c r="X2074" s="344"/>
      <c r="Y2074" s="344"/>
      <c r="Z2074" s="344"/>
      <c r="AA2074" s="344"/>
      <c r="AB2074" s="344"/>
      <c r="AC2074" s="344"/>
      <c r="AD2074" s="344"/>
      <c r="AE2074" s="344"/>
      <c r="AF2074" s="344"/>
      <c r="AG2074" s="344"/>
      <c r="AH2074" s="344"/>
      <c r="AI2074" s="344"/>
      <c r="AJ2074" s="344"/>
      <c r="AK2074" s="344"/>
      <c r="AL2074" s="344"/>
      <c r="AM2074" s="344"/>
      <c r="AN2074" s="344"/>
      <c r="AO2074" s="344"/>
      <c r="AP2074" s="344"/>
      <c r="AQ2074" s="344"/>
      <c r="AR2074" s="344"/>
      <c r="AS2074" s="344"/>
      <c r="AT2074" s="344"/>
      <c r="AU2074" s="344"/>
      <c r="AV2074" s="344"/>
      <c r="AW2074" s="344"/>
      <c r="AX2074" s="344"/>
      <c r="AY2074" s="344"/>
      <c r="AZ2074" s="344"/>
      <c r="BA2074" s="344"/>
      <c r="BB2074" s="344"/>
      <c r="BC2074" s="344"/>
      <c r="BD2074" s="344"/>
      <c r="BE2074" s="344"/>
      <c r="BF2074" s="344"/>
      <c r="BG2074" s="344"/>
      <c r="BH2074" s="344"/>
      <c r="BI2074" s="344"/>
      <c r="BJ2074" s="344"/>
      <c r="BK2074" s="344"/>
      <c r="BL2074" s="344"/>
      <c r="BM2074" s="344"/>
      <c r="BN2074" s="344"/>
      <c r="BO2074" s="344"/>
      <c r="BP2074" s="344"/>
      <c r="BQ2074" s="344"/>
      <c r="BR2074" s="344"/>
      <c r="BS2074" s="344"/>
      <c r="BT2074" s="344"/>
      <c r="BU2074" s="344"/>
      <c r="BV2074" s="344"/>
      <c r="BW2074" s="344"/>
      <c r="BX2074" s="344"/>
      <c r="BY2074" s="344"/>
      <c r="BZ2074" s="344"/>
      <c r="CA2074" s="344"/>
      <c r="CB2074" s="344"/>
      <c r="CC2074" s="344"/>
      <c r="CD2074" s="344"/>
      <c r="CE2074" s="344"/>
      <c r="CF2074" s="344"/>
      <c r="CG2074" s="344"/>
      <c r="CH2074" s="344"/>
      <c r="CI2074" s="344"/>
      <c r="CJ2074" s="344"/>
      <c r="CK2074" s="344"/>
      <c r="CL2074" s="344"/>
      <c r="CM2074" s="344"/>
      <c r="CN2074" s="344"/>
      <c r="CO2074" s="344"/>
      <c r="CP2074" s="344"/>
      <c r="CQ2074" s="344"/>
      <c r="CR2074" s="344"/>
      <c r="CS2074" s="344"/>
      <c r="CT2074" s="344"/>
      <c r="CU2074" s="344"/>
      <c r="CV2074" s="344"/>
      <c r="CW2074" s="344"/>
      <c r="CX2074" s="344"/>
      <c r="CY2074" s="344"/>
      <c r="CZ2074" s="344"/>
      <c r="DA2074" s="344"/>
      <c r="DB2074" s="344"/>
      <c r="DC2074" s="344"/>
      <c r="DD2074" s="344"/>
      <c r="DE2074" s="344"/>
      <c r="DF2074" s="344"/>
      <c r="DG2074" s="344"/>
      <c r="DH2074" s="344"/>
      <c r="DI2074" s="344"/>
      <c r="DJ2074" s="344"/>
      <c r="DK2074" s="344"/>
      <c r="DL2074" s="344"/>
      <c r="DM2074" s="344"/>
      <c r="DN2074" s="344"/>
      <c r="DO2074" s="344"/>
      <c r="DP2074" s="344"/>
      <c r="DQ2074" s="344"/>
      <c r="DR2074" s="344"/>
      <c r="DS2074" s="344"/>
      <c r="DT2074" s="344"/>
      <c r="DU2074" s="344"/>
      <c r="DV2074" s="344"/>
      <c r="DW2074" s="344"/>
      <c r="DX2074" s="344"/>
      <c r="DY2074" s="344"/>
      <c r="DZ2074" s="344"/>
      <c r="EA2074" s="344"/>
      <c r="EB2074" s="344"/>
      <c r="EC2074" s="344"/>
      <c r="ED2074" s="344"/>
      <c r="EE2074" s="344"/>
      <c r="EF2074" s="344"/>
      <c r="EG2074" s="344"/>
      <c r="EH2074" s="344"/>
      <c r="EI2074" s="344"/>
      <c r="EJ2074" s="344"/>
      <c r="EK2074" s="344"/>
      <c r="EL2074" s="344"/>
      <c r="EM2074" s="344"/>
      <c r="EN2074" s="344"/>
      <c r="EO2074" s="344"/>
      <c r="EP2074" s="344"/>
      <c r="EQ2074" s="344"/>
      <c r="ER2074" s="344"/>
      <c r="ES2074" s="344"/>
      <c r="ET2074" s="344"/>
      <c r="EU2074" s="344"/>
      <c r="EV2074" s="344"/>
      <c r="EW2074" s="344"/>
      <c r="EX2074" s="344"/>
      <c r="EY2074" s="344"/>
      <c r="EZ2074" s="344"/>
      <c r="FA2074" s="344"/>
      <c r="FB2074" s="344"/>
      <c r="FC2074" s="344"/>
      <c r="FD2074" s="344"/>
      <c r="FE2074" s="344"/>
      <c r="FF2074" s="344"/>
      <c r="FG2074" s="344"/>
      <c r="FH2074" s="344"/>
      <c r="FI2074" s="344"/>
      <c r="FJ2074" s="344"/>
      <c r="FK2074" s="344"/>
      <c r="FL2074" s="344"/>
      <c r="FM2074" s="344"/>
      <c r="FN2074" s="344"/>
      <c r="FO2074" s="344"/>
      <c r="FP2074" s="344"/>
      <c r="FQ2074" s="344"/>
      <c r="FR2074" s="344"/>
      <c r="FS2074" s="344"/>
      <c r="FT2074" s="344"/>
      <c r="FU2074" s="344"/>
      <c r="FV2074" s="344"/>
      <c r="FW2074" s="344"/>
      <c r="FX2074" s="344"/>
      <c r="FY2074" s="344"/>
    </row>
    <row r="2075" spans="1:185" s="34" customFormat="1" ht="21.75" customHeight="1">
      <c r="A2075" s="4" t="s">
        <v>581</v>
      </c>
      <c r="B2075" s="4" t="s">
        <v>582</v>
      </c>
      <c r="C2075" s="4" t="s">
        <v>582</v>
      </c>
      <c r="D2075" s="2" t="s">
        <v>195</v>
      </c>
      <c r="E2075" s="92"/>
      <c r="F2075" s="4"/>
      <c r="G2075" s="92"/>
      <c r="H2075" s="2"/>
      <c r="I2075" s="166">
        <f>SUM(O2075:P2075)</f>
        <v>0</v>
      </c>
      <c r="J2075" s="90"/>
      <c r="K2075" s="4"/>
      <c r="L2075" s="92"/>
      <c r="M2075" s="92"/>
      <c r="N2075" s="92"/>
    </row>
    <row r="2076" spans="1:185" s="34" customFormat="1" ht="21.75" customHeight="1">
      <c r="A2076" s="4" t="s">
        <v>581</v>
      </c>
      <c r="B2076" s="4" t="s">
        <v>583</v>
      </c>
      <c r="C2076" s="4" t="s">
        <v>583</v>
      </c>
      <c r="D2076" s="2" t="s">
        <v>195</v>
      </c>
      <c r="E2076" s="92"/>
      <c r="F2076" s="4"/>
      <c r="G2076" s="92"/>
      <c r="H2076" s="2"/>
      <c r="I2076" s="166">
        <f>SUM(O2076:P2076)</f>
        <v>0</v>
      </c>
      <c r="J2076" s="90"/>
      <c r="K2076" s="4"/>
      <c r="L2076" s="92"/>
      <c r="M2076" s="92"/>
      <c r="N2076" s="92"/>
    </row>
    <row r="2077" spans="1:185" s="34" customFormat="1" ht="21.75" customHeight="1">
      <c r="A2077" s="4" t="s">
        <v>581</v>
      </c>
      <c r="B2077" s="4" t="s">
        <v>584</v>
      </c>
      <c r="C2077" s="4" t="s">
        <v>584</v>
      </c>
      <c r="D2077" s="2" t="s">
        <v>195</v>
      </c>
      <c r="E2077" s="92"/>
      <c r="F2077" s="4"/>
      <c r="G2077" s="92"/>
      <c r="H2077" s="2"/>
      <c r="I2077" s="166">
        <f>SUM(O2077:P2077)</f>
        <v>0</v>
      </c>
      <c r="J2077" s="90"/>
      <c r="K2077" s="4"/>
      <c r="L2077" s="92"/>
      <c r="M2077" s="92"/>
      <c r="N2077" s="92"/>
    </row>
    <row r="2078" spans="1:185" s="34" customFormat="1" ht="21.75" customHeight="1">
      <c r="A2078" s="156" t="s">
        <v>581</v>
      </c>
      <c r="B2078" s="156"/>
      <c r="C2078" s="156"/>
      <c r="D2078" s="6"/>
      <c r="E2078" s="6"/>
      <c r="F2078" s="6"/>
      <c r="G2078" s="812"/>
      <c r="H2078" s="6"/>
      <c r="I2078" s="6"/>
      <c r="J2078" s="837"/>
      <c r="K2078" s="837"/>
      <c r="L2078" s="837"/>
      <c r="M2078" s="837"/>
      <c r="N2078" s="837"/>
    </row>
    <row r="2079" spans="1:185" s="34" customFormat="1" ht="15">
      <c r="A2079" s="173" t="s">
        <v>292</v>
      </c>
      <c r="B2079" s="151">
        <v>641283816</v>
      </c>
      <c r="C2079" s="151" t="s">
        <v>585</v>
      </c>
      <c r="D2079" s="2" t="s">
        <v>586</v>
      </c>
      <c r="E2079" s="109"/>
      <c r="F2079" s="109"/>
      <c r="G2079" s="478">
        <v>1038351000</v>
      </c>
      <c r="H2079" s="109">
        <v>8000</v>
      </c>
      <c r="I2079" s="166"/>
      <c r="J2079" s="90" t="s">
        <v>38</v>
      </c>
      <c r="K2079" s="322">
        <v>6.3170999999999999</v>
      </c>
      <c r="L2079" s="217">
        <v>44670</v>
      </c>
      <c r="M2079" s="217">
        <v>44712</v>
      </c>
      <c r="N2079" s="92" t="s">
        <v>38</v>
      </c>
    </row>
    <row r="2080" spans="1:185" s="34" customFormat="1" ht="15">
      <c r="A2080" s="83" t="s">
        <v>292</v>
      </c>
      <c r="B2080" s="151">
        <v>644942416</v>
      </c>
      <c r="C2080" s="151" t="s">
        <v>587</v>
      </c>
      <c r="D2080" s="2" t="s">
        <v>586</v>
      </c>
      <c r="E2080" s="109"/>
      <c r="F2080" s="109"/>
      <c r="G2080" s="478">
        <v>1038361000</v>
      </c>
      <c r="H2080" s="109">
        <v>8000</v>
      </c>
      <c r="I2080" s="166"/>
      <c r="J2080" s="90" t="s">
        <v>38</v>
      </c>
      <c r="K2080" s="322">
        <v>0.2868</v>
      </c>
      <c r="L2080" s="217">
        <v>44670</v>
      </c>
      <c r="M2080" s="217">
        <v>44712</v>
      </c>
      <c r="N2080" s="92" t="s">
        <v>38</v>
      </c>
    </row>
    <row r="2081" spans="1:43" s="34" customFormat="1">
      <c r="A2081" s="156" t="s">
        <v>292</v>
      </c>
      <c r="B2081" s="156"/>
      <c r="C2081" s="156"/>
      <c r="D2081" s="2" t="s">
        <v>586</v>
      </c>
      <c r="E2081" s="109"/>
      <c r="F2081" s="109"/>
      <c r="G2081" s="478"/>
      <c r="H2081" s="109"/>
      <c r="I2081" s="109"/>
      <c r="J2081" s="109"/>
      <c r="K2081" s="109"/>
      <c r="L2081" s="109"/>
      <c r="M2081" s="109"/>
      <c r="N2081" s="92" t="s">
        <v>38</v>
      </c>
    </row>
    <row r="2082" spans="1:43" s="34" customFormat="1" ht="15">
      <c r="A2082" s="173" t="s">
        <v>292</v>
      </c>
      <c r="B2082" s="151">
        <v>641283816</v>
      </c>
      <c r="C2082" s="151" t="s">
        <v>585</v>
      </c>
      <c r="D2082" s="2" t="s">
        <v>586</v>
      </c>
      <c r="E2082" s="109"/>
      <c r="F2082" s="109"/>
      <c r="G2082" s="478">
        <v>1044861000</v>
      </c>
      <c r="H2082" s="109">
        <v>49</v>
      </c>
      <c r="I2082" s="166"/>
      <c r="J2082" s="90" t="s">
        <v>38</v>
      </c>
      <c r="K2082" s="322">
        <v>6.3170999999999999</v>
      </c>
      <c r="L2082" s="217">
        <v>44728</v>
      </c>
      <c r="M2082" s="217">
        <v>44761</v>
      </c>
      <c r="N2082" s="92" t="s">
        <v>38</v>
      </c>
    </row>
    <row r="2083" spans="1:43" s="34" customFormat="1" ht="15">
      <c r="A2083" s="173" t="s">
        <v>292</v>
      </c>
      <c r="B2083" s="151">
        <v>641283817</v>
      </c>
      <c r="C2083" s="151" t="s">
        <v>588</v>
      </c>
      <c r="D2083" s="2" t="s">
        <v>586</v>
      </c>
      <c r="E2083" s="109"/>
      <c r="F2083" s="109"/>
      <c r="G2083" s="478">
        <v>1044741000</v>
      </c>
      <c r="H2083" s="109">
        <v>8000</v>
      </c>
      <c r="I2083" s="166"/>
      <c r="J2083" s="90" t="s">
        <v>38</v>
      </c>
      <c r="K2083" s="322"/>
      <c r="L2083" s="217"/>
      <c r="M2083" s="217"/>
      <c r="N2083" s="92" t="s">
        <v>38</v>
      </c>
    </row>
    <row r="2084" spans="1:43" s="34" customFormat="1" ht="15">
      <c r="A2084" s="83" t="s">
        <v>292</v>
      </c>
      <c r="B2084" s="151">
        <v>644942416</v>
      </c>
      <c r="C2084" s="151" t="s">
        <v>587</v>
      </c>
      <c r="D2084" s="2" t="s">
        <v>586</v>
      </c>
      <c r="E2084" s="109"/>
      <c r="F2084" s="109"/>
      <c r="G2084" s="478" t="s">
        <v>407</v>
      </c>
      <c r="H2084" s="109">
        <v>8000</v>
      </c>
      <c r="I2084" s="166"/>
      <c r="J2084" s="90" t="s">
        <v>38</v>
      </c>
      <c r="K2084" s="322">
        <v>0.2868</v>
      </c>
      <c r="L2084" s="109"/>
      <c r="M2084" s="109"/>
      <c r="N2084" s="92" t="s">
        <v>38</v>
      </c>
    </row>
    <row r="2085" spans="1:43" s="34" customFormat="1">
      <c r="A2085" s="156" t="s">
        <v>292</v>
      </c>
      <c r="B2085" s="156"/>
      <c r="C2085" s="156"/>
      <c r="D2085" s="2" t="s">
        <v>586</v>
      </c>
      <c r="E2085" s="109"/>
      <c r="F2085" s="109"/>
      <c r="G2085" s="478"/>
      <c r="H2085" s="109"/>
      <c r="I2085" s="109"/>
      <c r="J2085" s="109"/>
      <c r="K2085" s="109"/>
      <c r="L2085" s="109"/>
      <c r="M2085" s="109"/>
      <c r="N2085" s="92" t="s">
        <v>38</v>
      </c>
    </row>
    <row r="2086" spans="1:43" s="34" customFormat="1" ht="15">
      <c r="A2086" s="173" t="s">
        <v>292</v>
      </c>
      <c r="B2086" s="151">
        <v>641283817</v>
      </c>
      <c r="C2086" s="151" t="s">
        <v>588</v>
      </c>
      <c r="D2086" s="2" t="s">
        <v>586</v>
      </c>
      <c r="E2086" s="109"/>
      <c r="F2086" s="109"/>
      <c r="G2086" s="478">
        <v>1056381000</v>
      </c>
      <c r="H2086" s="109">
        <v>4000</v>
      </c>
      <c r="I2086" s="166"/>
      <c r="J2086" s="90" t="s">
        <v>38</v>
      </c>
      <c r="K2086" s="322">
        <v>6.3170999999999999</v>
      </c>
      <c r="L2086" s="217">
        <v>44810</v>
      </c>
      <c r="M2086" s="109"/>
      <c r="N2086" s="92" t="s">
        <v>38</v>
      </c>
    </row>
    <row r="2087" spans="1:43" s="34" customFormat="1" ht="15">
      <c r="A2087" s="83" t="s">
        <v>292</v>
      </c>
      <c r="B2087" s="151">
        <v>644942416</v>
      </c>
      <c r="C2087" s="151" t="s">
        <v>587</v>
      </c>
      <c r="D2087" s="2" t="s">
        <v>586</v>
      </c>
      <c r="E2087" s="109"/>
      <c r="F2087" s="109"/>
      <c r="G2087" s="478">
        <v>1056461000</v>
      </c>
      <c r="H2087" s="109">
        <v>4000</v>
      </c>
      <c r="I2087" s="166"/>
      <c r="J2087" s="90" t="s">
        <v>38</v>
      </c>
      <c r="K2087" s="322">
        <v>0.2868</v>
      </c>
      <c r="L2087" s="217">
        <v>44810</v>
      </c>
      <c r="M2087" s="109"/>
      <c r="N2087" s="92" t="s">
        <v>38</v>
      </c>
    </row>
    <row r="2088" spans="1:43" s="34" customFormat="1">
      <c r="A2088" s="156" t="s">
        <v>292</v>
      </c>
      <c r="B2088" s="156"/>
      <c r="C2088" s="156"/>
      <c r="D2088" s="2" t="s">
        <v>586</v>
      </c>
      <c r="E2088" s="109"/>
      <c r="F2088" s="109"/>
      <c r="G2088" s="478"/>
      <c r="H2088" s="109"/>
      <c r="I2088" s="109"/>
      <c r="J2088" s="109"/>
      <c r="K2088" s="109"/>
      <c r="L2088" s="109"/>
      <c r="M2088" s="109"/>
      <c r="N2088" s="109"/>
    </row>
    <row r="2089" spans="1:43" s="34" customFormat="1" ht="15">
      <c r="A2089" s="173" t="s">
        <v>292</v>
      </c>
      <c r="B2089" s="151">
        <v>641283817</v>
      </c>
      <c r="C2089" s="151" t="s">
        <v>588</v>
      </c>
      <c r="D2089" s="2" t="s">
        <v>586</v>
      </c>
      <c r="E2089" s="109"/>
      <c r="F2089" s="109"/>
      <c r="G2089" s="478">
        <v>1056561000</v>
      </c>
      <c r="H2089" s="109">
        <v>4000</v>
      </c>
      <c r="I2089" s="166"/>
      <c r="J2089" s="90" t="s">
        <v>38</v>
      </c>
      <c r="K2089" s="322">
        <v>6.3349000000000002</v>
      </c>
      <c r="L2089" s="217">
        <v>44841</v>
      </c>
      <c r="M2089" s="217">
        <v>44858</v>
      </c>
      <c r="N2089" s="109" t="s">
        <v>45</v>
      </c>
    </row>
    <row r="2090" spans="1:43" s="34" customFormat="1" ht="15">
      <c r="A2090" s="83" t="s">
        <v>292</v>
      </c>
      <c r="B2090" s="151">
        <v>644942416</v>
      </c>
      <c r="C2090" s="151" t="s">
        <v>587</v>
      </c>
      <c r="D2090" s="2" t="s">
        <v>586</v>
      </c>
      <c r="E2090" s="109"/>
      <c r="F2090" s="109"/>
      <c r="G2090" s="478">
        <v>1056571000</v>
      </c>
      <c r="H2090" s="109">
        <v>4000</v>
      </c>
      <c r="I2090" s="166"/>
      <c r="J2090" s="90" t="s">
        <v>38</v>
      </c>
      <c r="K2090" s="322">
        <v>0.2868</v>
      </c>
      <c r="L2090" s="217">
        <v>44841</v>
      </c>
      <c r="M2090" s="217">
        <v>44858</v>
      </c>
      <c r="N2090" s="109" t="s">
        <v>45</v>
      </c>
    </row>
    <row r="2091" spans="1:43" s="34" customFormat="1">
      <c r="A2091" s="156" t="s">
        <v>292</v>
      </c>
      <c r="B2091" s="156"/>
      <c r="C2091" s="156"/>
      <c r="D2091" s="2" t="s">
        <v>586</v>
      </c>
      <c r="E2091" s="109"/>
      <c r="F2091" s="109"/>
      <c r="G2091" s="478"/>
      <c r="H2091" s="109"/>
      <c r="I2091" s="109"/>
      <c r="J2091" s="109"/>
      <c r="K2091" s="109"/>
      <c r="L2091" s="109"/>
      <c r="M2091" s="109"/>
      <c r="N2091" s="109"/>
    </row>
    <row r="2092" spans="1:43" s="34" customFormat="1" ht="15">
      <c r="A2092" s="173" t="s">
        <v>292</v>
      </c>
      <c r="B2092" s="151">
        <v>641283817</v>
      </c>
      <c r="C2092" s="151" t="s">
        <v>588</v>
      </c>
      <c r="D2092" s="2" t="s">
        <v>586</v>
      </c>
      <c r="E2092" s="109"/>
      <c r="F2092" s="109"/>
      <c r="G2092" s="478">
        <v>1065781000</v>
      </c>
      <c r="H2092" s="109">
        <v>4000</v>
      </c>
      <c r="I2092" s="166"/>
      <c r="J2092" s="90" t="s">
        <v>38</v>
      </c>
      <c r="K2092" s="322">
        <v>6.3349000000000002</v>
      </c>
      <c r="L2092" s="217">
        <v>44880</v>
      </c>
      <c r="M2092" s="217">
        <v>44914</v>
      </c>
      <c r="N2092" s="109" t="s">
        <v>45</v>
      </c>
      <c r="AO2092" s="34">
        <v>4000</v>
      </c>
    </row>
    <row r="2093" spans="1:43" s="34" customFormat="1" ht="15">
      <c r="A2093" s="83" t="s">
        <v>292</v>
      </c>
      <c r="B2093" s="151">
        <v>644942416</v>
      </c>
      <c r="C2093" s="151" t="s">
        <v>587</v>
      </c>
      <c r="D2093" s="2" t="s">
        <v>586</v>
      </c>
      <c r="E2093" s="109"/>
      <c r="F2093" s="109"/>
      <c r="G2093" s="478">
        <v>1065781000</v>
      </c>
      <c r="H2093" s="109">
        <v>4000</v>
      </c>
      <c r="I2093" s="166"/>
      <c r="J2093" s="90" t="s">
        <v>38</v>
      </c>
      <c r="K2093" s="322">
        <v>0.2868</v>
      </c>
      <c r="L2093" s="217">
        <v>44880</v>
      </c>
      <c r="M2093" s="217">
        <v>44914</v>
      </c>
      <c r="N2093" s="109" t="s">
        <v>45</v>
      </c>
      <c r="AO2093" s="34">
        <v>4000</v>
      </c>
    </row>
    <row r="2094" spans="1:43" s="34" customFormat="1">
      <c r="A2094" s="156" t="s">
        <v>292</v>
      </c>
      <c r="B2094" s="156"/>
      <c r="C2094" s="156"/>
      <c r="D2094" s="2" t="s">
        <v>586</v>
      </c>
      <c r="E2094" s="109"/>
      <c r="F2094" s="109"/>
      <c r="G2094" s="478"/>
      <c r="H2094" s="109"/>
      <c r="I2094" s="109"/>
      <c r="J2094" s="109"/>
      <c r="K2094" s="109"/>
      <c r="L2094" s="109"/>
      <c r="M2094" s="109"/>
      <c r="N2094" s="109"/>
    </row>
    <row r="2095" spans="1:43" s="34" customFormat="1" ht="15">
      <c r="A2095" s="173" t="s">
        <v>292</v>
      </c>
      <c r="B2095" s="151">
        <v>641283817</v>
      </c>
      <c r="C2095" s="151" t="s">
        <v>588</v>
      </c>
      <c r="D2095" s="2" t="s">
        <v>586</v>
      </c>
      <c r="E2095" s="109"/>
      <c r="F2095" s="109"/>
      <c r="G2095" s="478">
        <v>1067901000</v>
      </c>
      <c r="H2095" s="109">
        <v>4000</v>
      </c>
      <c r="I2095" s="109"/>
      <c r="J2095" s="90" t="s">
        <v>38</v>
      </c>
      <c r="K2095" s="322">
        <v>6.3349000000000002</v>
      </c>
      <c r="L2095" s="217">
        <v>44886</v>
      </c>
      <c r="M2095" s="217">
        <v>44563</v>
      </c>
      <c r="N2095" s="109" t="s">
        <v>45</v>
      </c>
      <c r="AQ2095" s="34">
        <v>4000</v>
      </c>
    </row>
    <row r="2096" spans="1:43" s="34" customFormat="1" ht="15">
      <c r="A2096" s="83" t="s">
        <v>292</v>
      </c>
      <c r="B2096" s="151">
        <v>644942416</v>
      </c>
      <c r="C2096" s="151" t="s">
        <v>587</v>
      </c>
      <c r="D2096" s="2" t="s">
        <v>586</v>
      </c>
      <c r="E2096" s="109"/>
      <c r="F2096" s="109"/>
      <c r="G2096" s="478" t="s">
        <v>589</v>
      </c>
      <c r="H2096" s="109">
        <v>4000</v>
      </c>
      <c r="I2096" s="109"/>
      <c r="J2096" s="90" t="s">
        <v>38</v>
      </c>
      <c r="K2096" s="322">
        <v>0.2868</v>
      </c>
      <c r="L2096" s="217">
        <v>44886</v>
      </c>
      <c r="M2096" s="217">
        <v>44563</v>
      </c>
      <c r="N2096" s="109" t="s">
        <v>45</v>
      </c>
      <c r="AQ2096" s="34">
        <v>4000</v>
      </c>
    </row>
    <row r="2097" spans="1:89" s="34" customFormat="1" ht="14.4" thickBot="1">
      <c r="A2097" s="156" t="s">
        <v>292</v>
      </c>
      <c r="B2097" s="156"/>
      <c r="C2097" s="156"/>
      <c r="D2097" s="2" t="s">
        <v>586</v>
      </c>
      <c r="E2097" s="109"/>
      <c r="F2097" s="109"/>
      <c r="G2097" s="478"/>
      <c r="H2097" s="109"/>
      <c r="I2097" s="109"/>
      <c r="J2097" s="109"/>
      <c r="K2097" s="109"/>
      <c r="L2097" s="109"/>
      <c r="M2097" s="109"/>
      <c r="N2097" s="109"/>
    </row>
    <row r="2098" spans="1:89" s="34" customFormat="1" ht="15">
      <c r="A2098" s="173" t="s">
        <v>292</v>
      </c>
      <c r="B2098" s="151">
        <v>641283817</v>
      </c>
      <c r="C2098" s="151" t="s">
        <v>588</v>
      </c>
      <c r="D2098" s="2" t="s">
        <v>586</v>
      </c>
      <c r="E2098" s="109"/>
      <c r="F2098" s="109"/>
      <c r="G2098" s="479">
        <v>1071931000</v>
      </c>
      <c r="H2098" s="109">
        <v>4000</v>
      </c>
      <c r="I2098" s="109"/>
      <c r="J2098" s="90" t="s">
        <v>38</v>
      </c>
      <c r="K2098" s="322">
        <v>6.3349000000000002</v>
      </c>
      <c r="L2098" s="217">
        <v>44936</v>
      </c>
      <c r="M2098" s="217">
        <v>44955</v>
      </c>
      <c r="N2098" s="109" t="s">
        <v>45</v>
      </c>
      <c r="BA2098" s="34">
        <v>4000</v>
      </c>
    </row>
    <row r="2099" spans="1:89" s="34" customFormat="1" ht="15">
      <c r="A2099" s="83" t="s">
        <v>292</v>
      </c>
      <c r="B2099" s="151">
        <v>644942416</v>
      </c>
      <c r="C2099" s="151" t="s">
        <v>587</v>
      </c>
      <c r="D2099" s="2" t="s">
        <v>586</v>
      </c>
      <c r="E2099" s="109"/>
      <c r="F2099" s="109"/>
      <c r="G2099" s="480" t="s">
        <v>590</v>
      </c>
      <c r="H2099" s="109">
        <v>4000</v>
      </c>
      <c r="I2099" s="109"/>
      <c r="J2099" s="90" t="s">
        <v>38</v>
      </c>
      <c r="K2099" s="322">
        <v>0.2868</v>
      </c>
      <c r="L2099" s="217">
        <v>44936</v>
      </c>
      <c r="M2099" s="217">
        <v>44955</v>
      </c>
      <c r="N2099" s="109" t="s">
        <v>45</v>
      </c>
      <c r="BA2099" s="34">
        <v>4000</v>
      </c>
    </row>
    <row r="2100" spans="1:89" s="34" customFormat="1" ht="14.4" thickBot="1">
      <c r="A2100" s="156" t="s">
        <v>292</v>
      </c>
      <c r="B2100" s="156"/>
      <c r="C2100" s="156"/>
      <c r="D2100" s="2" t="s">
        <v>586</v>
      </c>
      <c r="E2100" s="109"/>
      <c r="F2100" s="109"/>
      <c r="G2100" s="478"/>
      <c r="H2100" s="109"/>
      <c r="I2100" s="109"/>
      <c r="J2100" s="109"/>
      <c r="K2100" s="109"/>
      <c r="L2100" s="109"/>
      <c r="M2100" s="109"/>
      <c r="N2100" s="109"/>
    </row>
    <row r="2101" spans="1:89" s="34" customFormat="1" ht="15">
      <c r="A2101" s="173" t="s">
        <v>292</v>
      </c>
      <c r="B2101" s="151">
        <v>641283817</v>
      </c>
      <c r="C2101" s="151" t="s">
        <v>588</v>
      </c>
      <c r="D2101" s="2" t="s">
        <v>586</v>
      </c>
      <c r="E2101" s="109"/>
      <c r="F2101" s="109"/>
      <c r="G2101" s="479" t="s">
        <v>591</v>
      </c>
      <c r="H2101" s="109">
        <v>1550</v>
      </c>
      <c r="I2101" s="109"/>
      <c r="J2101" s="90" t="s">
        <v>38</v>
      </c>
      <c r="K2101" s="109"/>
      <c r="L2101" s="217">
        <v>45280</v>
      </c>
      <c r="M2101" s="217">
        <v>44965</v>
      </c>
      <c r="N2101" s="109" t="s">
        <v>45</v>
      </c>
      <c r="BI2101" s="34">
        <v>1550</v>
      </c>
    </row>
    <row r="2102" spans="1:89" s="34" customFormat="1" ht="15">
      <c r="A2102" s="83" t="s">
        <v>292</v>
      </c>
      <c r="B2102" s="151">
        <v>644942416</v>
      </c>
      <c r="C2102" s="151" t="s">
        <v>587</v>
      </c>
      <c r="D2102" s="2" t="s">
        <v>586</v>
      </c>
      <c r="E2102" s="109"/>
      <c r="F2102" s="109"/>
      <c r="G2102" s="480"/>
      <c r="H2102" s="109"/>
      <c r="I2102" s="109"/>
      <c r="J2102" s="90" t="s">
        <v>38</v>
      </c>
      <c r="K2102" s="109"/>
      <c r="L2102" s="109"/>
      <c r="M2102" s="109"/>
      <c r="N2102" s="109"/>
    </row>
    <row r="2103" spans="1:89" s="34" customFormat="1" ht="14.4" thickBot="1">
      <c r="A2103" s="156" t="s">
        <v>292</v>
      </c>
      <c r="B2103" s="156"/>
      <c r="C2103" s="156"/>
      <c r="D2103" s="2" t="s">
        <v>586</v>
      </c>
      <c r="E2103" s="109"/>
      <c r="F2103" s="109"/>
      <c r="G2103" s="478"/>
      <c r="H2103" s="109"/>
      <c r="I2103" s="109"/>
      <c r="J2103" s="109"/>
      <c r="K2103" s="109"/>
      <c r="L2103" s="109"/>
      <c r="M2103" s="109"/>
      <c r="N2103" s="109"/>
    </row>
    <row r="2104" spans="1:89" s="34" customFormat="1" ht="15">
      <c r="A2104" s="173" t="s">
        <v>292</v>
      </c>
      <c r="B2104" s="151">
        <v>641283817</v>
      </c>
      <c r="C2104" s="151" t="s">
        <v>588</v>
      </c>
      <c r="D2104" s="2" t="s">
        <v>586</v>
      </c>
      <c r="E2104" s="109"/>
      <c r="F2104" s="109"/>
      <c r="G2104" s="479">
        <v>1078261000</v>
      </c>
      <c r="H2104" s="109">
        <v>4000</v>
      </c>
      <c r="I2104" s="109"/>
      <c r="J2104" s="90" t="s">
        <v>45</v>
      </c>
      <c r="K2104" s="322">
        <v>6.3349000000000002</v>
      </c>
      <c r="L2104" s="217">
        <v>44964</v>
      </c>
      <c r="M2104" s="217">
        <v>45005</v>
      </c>
      <c r="N2104" s="109"/>
      <c r="BS2104" s="34">
        <v>4000</v>
      </c>
      <c r="BX2104" s="34">
        <v>4000</v>
      </c>
    </row>
    <row r="2105" spans="1:89" s="34" customFormat="1" ht="15">
      <c r="A2105" s="83" t="s">
        <v>292</v>
      </c>
      <c r="B2105" s="151">
        <v>644942416</v>
      </c>
      <c r="C2105" s="151" t="s">
        <v>587</v>
      </c>
      <c r="D2105" s="2" t="s">
        <v>586</v>
      </c>
      <c r="E2105" s="109"/>
      <c r="F2105" s="109"/>
      <c r="G2105" s="815">
        <v>1078261000</v>
      </c>
      <c r="H2105" s="109">
        <v>4000</v>
      </c>
      <c r="I2105" s="109"/>
      <c r="J2105" s="90" t="s">
        <v>45</v>
      </c>
      <c r="K2105" s="322">
        <v>0.2868</v>
      </c>
      <c r="L2105" s="217">
        <v>44964</v>
      </c>
      <c r="M2105" s="217">
        <v>45005</v>
      </c>
      <c r="N2105" s="109"/>
      <c r="BS2105" s="34">
        <v>4000</v>
      </c>
      <c r="BX2105" s="34">
        <v>4000</v>
      </c>
    </row>
    <row r="2106" spans="1:89" s="34" customFormat="1" ht="14.4" thickBot="1">
      <c r="A2106" s="156" t="s">
        <v>292</v>
      </c>
      <c r="B2106" s="156"/>
      <c r="C2106" s="156"/>
      <c r="D2106" s="2" t="s">
        <v>586</v>
      </c>
      <c r="E2106" s="109"/>
      <c r="F2106" s="109"/>
      <c r="G2106" s="478"/>
      <c r="H2106" s="109"/>
      <c r="I2106" s="109"/>
      <c r="J2106" s="109"/>
      <c r="K2106" s="109"/>
      <c r="L2106" s="109"/>
      <c r="M2106" s="109"/>
      <c r="N2106" s="109"/>
    </row>
    <row r="2107" spans="1:89" s="34" customFormat="1" ht="15">
      <c r="A2107" s="173" t="s">
        <v>292</v>
      </c>
      <c r="B2107" s="151">
        <v>641283817</v>
      </c>
      <c r="C2107" s="151" t="s">
        <v>588</v>
      </c>
      <c r="D2107" s="2" t="s">
        <v>586</v>
      </c>
      <c r="E2107" s="109"/>
      <c r="F2107" s="109"/>
      <c r="G2107" s="479">
        <v>10784310</v>
      </c>
      <c r="H2107" s="109">
        <v>4000</v>
      </c>
      <c r="I2107" s="109"/>
      <c r="J2107" s="90" t="s">
        <v>45</v>
      </c>
      <c r="K2107" s="322">
        <v>6.3349000000000002</v>
      </c>
      <c r="L2107" s="217">
        <v>44967</v>
      </c>
      <c r="M2107" s="217">
        <v>44977</v>
      </c>
      <c r="N2107" s="109"/>
    </row>
    <row r="2108" spans="1:89" s="34" customFormat="1" ht="15">
      <c r="A2108" s="83" t="s">
        <v>292</v>
      </c>
      <c r="B2108" s="151">
        <v>644942416</v>
      </c>
      <c r="C2108" s="151" t="s">
        <v>587</v>
      </c>
      <c r="D2108" s="2" t="s">
        <v>586</v>
      </c>
      <c r="E2108" s="109"/>
      <c r="F2108" s="109"/>
      <c r="G2108" s="815">
        <v>10784310</v>
      </c>
      <c r="H2108" s="109">
        <v>4000</v>
      </c>
      <c r="I2108" s="109"/>
      <c r="J2108" s="90" t="s">
        <v>45</v>
      </c>
      <c r="K2108" s="322">
        <v>0.2868</v>
      </c>
      <c r="L2108" s="217">
        <v>44967</v>
      </c>
      <c r="M2108" s="217">
        <v>44977</v>
      </c>
      <c r="N2108" s="109"/>
    </row>
    <row r="2109" spans="1:89" s="34" customFormat="1" ht="14.4" thickBot="1">
      <c r="A2109" s="156" t="s">
        <v>292</v>
      </c>
      <c r="B2109" s="156"/>
      <c r="C2109" s="156"/>
      <c r="D2109" s="2" t="s">
        <v>586</v>
      </c>
      <c r="E2109" s="109"/>
      <c r="F2109" s="109"/>
      <c r="G2109" s="478"/>
      <c r="H2109" s="109"/>
      <c r="I2109" s="109"/>
      <c r="J2109" s="109"/>
      <c r="K2109" s="109"/>
      <c r="L2109" s="109"/>
      <c r="M2109" s="109"/>
      <c r="N2109" s="109"/>
    </row>
    <row r="2110" spans="1:89" s="34" customFormat="1" ht="15">
      <c r="A2110" s="173" t="s">
        <v>292</v>
      </c>
      <c r="B2110" s="151">
        <v>641283817</v>
      </c>
      <c r="C2110" s="151" t="s">
        <v>588</v>
      </c>
      <c r="D2110" s="2" t="s">
        <v>586</v>
      </c>
      <c r="E2110" s="109"/>
      <c r="F2110" s="109"/>
      <c r="G2110" s="479" t="s">
        <v>592</v>
      </c>
      <c r="H2110" s="109">
        <v>4000</v>
      </c>
      <c r="I2110" s="109"/>
      <c r="J2110" s="90" t="s">
        <v>45</v>
      </c>
      <c r="K2110" s="322">
        <v>6.3349000000000002</v>
      </c>
      <c r="L2110" s="217">
        <v>44988</v>
      </c>
      <c r="M2110" s="217">
        <v>45026</v>
      </c>
      <c r="N2110" s="109"/>
      <c r="CK2110" s="34">
        <v>4000</v>
      </c>
    </row>
    <row r="2111" spans="1:89" s="34" customFormat="1" ht="15">
      <c r="A2111" s="83" t="s">
        <v>292</v>
      </c>
      <c r="B2111" s="151">
        <v>644942416</v>
      </c>
      <c r="C2111" s="151" t="s">
        <v>587</v>
      </c>
      <c r="D2111" s="2" t="s">
        <v>586</v>
      </c>
      <c r="E2111" s="109"/>
      <c r="F2111" s="109"/>
      <c r="G2111" s="815" t="s">
        <v>592</v>
      </c>
      <c r="H2111" s="109">
        <v>4000</v>
      </c>
      <c r="I2111" s="109"/>
      <c r="J2111" s="90" t="s">
        <v>45</v>
      </c>
      <c r="K2111" s="322">
        <v>0.2868</v>
      </c>
      <c r="L2111" s="217">
        <v>44988</v>
      </c>
      <c r="M2111" s="217">
        <v>45026</v>
      </c>
      <c r="N2111" s="109"/>
      <c r="CK2111" s="34">
        <v>4000</v>
      </c>
    </row>
    <row r="2112" spans="1:89" s="34" customFormat="1" ht="14.4" thickBot="1">
      <c r="A2112" s="156" t="s">
        <v>292</v>
      </c>
      <c r="B2112" s="156"/>
      <c r="C2112" s="156"/>
      <c r="D2112" s="2" t="s">
        <v>586</v>
      </c>
      <c r="E2112" s="109"/>
      <c r="F2112" s="109"/>
      <c r="G2112" s="478"/>
      <c r="H2112" s="109"/>
      <c r="I2112" s="109"/>
      <c r="J2112" s="109"/>
      <c r="K2112" s="109"/>
      <c r="L2112" s="109"/>
      <c r="M2112" s="109"/>
      <c r="N2112" s="109"/>
    </row>
    <row r="2113" spans="1:168" s="34" customFormat="1" ht="15.6" thickBot="1">
      <c r="A2113" s="173" t="s">
        <v>292</v>
      </c>
      <c r="B2113" s="151">
        <v>641283817</v>
      </c>
      <c r="C2113" s="151" t="s">
        <v>588</v>
      </c>
      <c r="D2113" s="2" t="s">
        <v>586</v>
      </c>
      <c r="E2113" s="109"/>
      <c r="F2113" s="109"/>
      <c r="G2113" s="479">
        <v>1084121000</v>
      </c>
      <c r="H2113" s="109">
        <v>4000</v>
      </c>
      <c r="I2113" s="109"/>
      <c r="J2113" s="90" t="s">
        <v>45</v>
      </c>
      <c r="K2113" s="109"/>
      <c r="L2113" s="109"/>
      <c r="M2113" s="109"/>
      <c r="N2113" s="109"/>
      <c r="CO2113" s="34">
        <v>4000</v>
      </c>
    </row>
    <row r="2114" spans="1:168" s="34" customFormat="1" ht="15">
      <c r="A2114" s="83" t="s">
        <v>292</v>
      </c>
      <c r="B2114" s="151">
        <v>644942416</v>
      </c>
      <c r="C2114" s="151" t="s">
        <v>587</v>
      </c>
      <c r="D2114" s="2" t="s">
        <v>586</v>
      </c>
      <c r="E2114" s="109"/>
      <c r="F2114" s="109"/>
      <c r="G2114" s="479">
        <v>1084121000</v>
      </c>
      <c r="H2114" s="109">
        <v>4000</v>
      </c>
      <c r="I2114" s="109"/>
      <c r="J2114" s="90" t="s">
        <v>45</v>
      </c>
      <c r="K2114" s="109"/>
      <c r="L2114" s="109"/>
      <c r="M2114" s="109"/>
      <c r="N2114" s="109"/>
      <c r="CO2114" s="34">
        <v>4000</v>
      </c>
    </row>
    <row r="2115" spans="1:168" s="34" customFormat="1">
      <c r="A2115" s="156" t="s">
        <v>292</v>
      </c>
      <c r="B2115" s="156"/>
      <c r="C2115" s="156"/>
      <c r="D2115" s="2" t="s">
        <v>586</v>
      </c>
      <c r="E2115" s="109"/>
      <c r="F2115" s="109"/>
      <c r="G2115" s="478"/>
      <c r="H2115" s="109"/>
      <c r="I2115" s="109"/>
      <c r="J2115" s="109"/>
      <c r="K2115" s="109"/>
      <c r="L2115" s="109"/>
      <c r="M2115" s="109"/>
      <c r="N2115" s="109"/>
    </row>
    <row r="2116" spans="1:168" s="34" customFormat="1" ht="16.8">
      <c r="A2116" s="173" t="s">
        <v>292</v>
      </c>
      <c r="B2116" s="151">
        <v>641283817</v>
      </c>
      <c r="C2116" s="151" t="s">
        <v>588</v>
      </c>
      <c r="D2116" s="2" t="s">
        <v>586</v>
      </c>
      <c r="E2116" s="109"/>
      <c r="F2116" s="109"/>
      <c r="G2116" s="481">
        <v>1088391000</v>
      </c>
      <c r="H2116" s="109">
        <v>4000</v>
      </c>
      <c r="I2116" s="109"/>
      <c r="J2116" s="90" t="s">
        <v>45</v>
      </c>
      <c r="K2116" s="322">
        <v>6.3349000000000002</v>
      </c>
      <c r="L2116" s="217">
        <v>45037</v>
      </c>
      <c r="M2116" s="217">
        <v>45052</v>
      </c>
      <c r="N2116" s="109"/>
      <c r="DL2116" s="34">
        <v>4000</v>
      </c>
    </row>
    <row r="2117" spans="1:168" s="34" customFormat="1" ht="16.8">
      <c r="A2117" s="83" t="s">
        <v>292</v>
      </c>
      <c r="B2117" s="151">
        <v>644942416</v>
      </c>
      <c r="C2117" s="151" t="s">
        <v>587</v>
      </c>
      <c r="D2117" s="2" t="s">
        <v>586</v>
      </c>
      <c r="E2117" s="109"/>
      <c r="F2117" s="109"/>
      <c r="G2117" s="481">
        <v>1088391000</v>
      </c>
      <c r="H2117" s="109">
        <v>4000</v>
      </c>
      <c r="I2117" s="109"/>
      <c r="J2117" s="90" t="s">
        <v>45</v>
      </c>
      <c r="K2117" s="322">
        <v>0.2868</v>
      </c>
      <c r="L2117" s="217">
        <v>45037</v>
      </c>
      <c r="M2117" s="217">
        <v>45052</v>
      </c>
      <c r="N2117" s="109"/>
      <c r="DL2117" s="34">
        <v>4000</v>
      </c>
    </row>
    <row r="2118" spans="1:168" s="34" customFormat="1">
      <c r="A2118" s="156" t="s">
        <v>292</v>
      </c>
      <c r="B2118" s="156"/>
      <c r="C2118" s="156"/>
      <c r="D2118" s="2" t="s">
        <v>586</v>
      </c>
      <c r="E2118" s="109"/>
      <c r="F2118" s="109"/>
      <c r="G2118" s="478"/>
      <c r="H2118" s="109"/>
      <c r="I2118" s="109"/>
      <c r="J2118" s="109"/>
      <c r="K2118" s="109"/>
      <c r="L2118" s="109"/>
      <c r="M2118" s="109"/>
      <c r="N2118" s="109"/>
    </row>
    <row r="2119" spans="1:168" s="34" customFormat="1" ht="16.8">
      <c r="A2119" s="173" t="s">
        <v>292</v>
      </c>
      <c r="B2119" s="151">
        <v>641283817</v>
      </c>
      <c r="C2119" s="151" t="s">
        <v>588</v>
      </c>
      <c r="D2119" s="2" t="s">
        <v>586</v>
      </c>
      <c r="E2119" s="109"/>
      <c r="F2119" s="109"/>
      <c r="G2119" s="631">
        <v>1092471000</v>
      </c>
      <c r="H2119" s="109">
        <v>4000</v>
      </c>
      <c r="I2119" s="109"/>
      <c r="J2119" s="90" t="s">
        <v>45</v>
      </c>
      <c r="K2119" s="322">
        <v>6.3349000000000002</v>
      </c>
      <c r="L2119" s="217">
        <v>45076</v>
      </c>
      <c r="M2119" s="217">
        <v>45052</v>
      </c>
      <c r="N2119" s="109"/>
      <c r="EB2119" s="34">
        <v>4000</v>
      </c>
    </row>
    <row r="2120" spans="1:168" s="34" customFormat="1" ht="16.8">
      <c r="A2120" s="83" t="s">
        <v>292</v>
      </c>
      <c r="B2120" s="151">
        <v>644942416</v>
      </c>
      <c r="C2120" s="151" t="s">
        <v>587</v>
      </c>
      <c r="D2120" s="2" t="s">
        <v>586</v>
      </c>
      <c r="E2120" s="109"/>
      <c r="F2120" s="109"/>
      <c r="G2120" s="631">
        <v>1092471000</v>
      </c>
      <c r="H2120" s="109">
        <v>4000</v>
      </c>
      <c r="I2120" s="109"/>
      <c r="J2120" s="90" t="s">
        <v>45</v>
      </c>
      <c r="K2120" s="322">
        <v>0.2868</v>
      </c>
      <c r="L2120" s="217">
        <v>45076</v>
      </c>
      <c r="M2120" s="217">
        <v>45052</v>
      </c>
      <c r="N2120" s="109"/>
      <c r="EB2120" s="34">
        <v>4000</v>
      </c>
    </row>
    <row r="2121" spans="1:168" s="34" customFormat="1">
      <c r="A2121" s="156" t="s">
        <v>292</v>
      </c>
      <c r="B2121" s="156"/>
      <c r="C2121" s="156"/>
      <c r="D2121" s="2" t="s">
        <v>586</v>
      </c>
      <c r="E2121" s="109"/>
      <c r="F2121" s="109"/>
      <c r="G2121" s="478"/>
      <c r="H2121" s="109"/>
      <c r="I2121" s="109"/>
      <c r="J2121" s="109"/>
      <c r="K2121" s="109"/>
      <c r="L2121" s="109"/>
      <c r="M2121" s="109"/>
      <c r="N2121" s="109"/>
    </row>
    <row r="2122" spans="1:168" s="34" customFormat="1" ht="15">
      <c r="A2122" s="173" t="s">
        <v>292</v>
      </c>
      <c r="B2122" s="151">
        <v>641283817</v>
      </c>
      <c r="C2122" s="151" t="s">
        <v>588</v>
      </c>
      <c r="D2122" s="2" t="s">
        <v>586</v>
      </c>
      <c r="E2122" s="109"/>
      <c r="F2122" s="109"/>
      <c r="G2122" s="478">
        <v>1094151000</v>
      </c>
      <c r="H2122" s="109">
        <v>4000</v>
      </c>
      <c r="I2122" s="109"/>
      <c r="J2122" s="90" t="s">
        <v>45</v>
      </c>
      <c r="K2122" s="322">
        <v>6.3349000000000002</v>
      </c>
      <c r="L2122" s="217">
        <v>45090</v>
      </c>
      <c r="M2122" s="217">
        <v>45156</v>
      </c>
      <c r="N2122" s="109"/>
      <c r="EG2122" s="34">
        <v>4000</v>
      </c>
    </row>
    <row r="2123" spans="1:168" s="34" customFormat="1" ht="15">
      <c r="A2123" s="83" t="s">
        <v>292</v>
      </c>
      <c r="B2123" s="151">
        <v>644942416</v>
      </c>
      <c r="C2123" s="151" t="s">
        <v>587</v>
      </c>
      <c r="D2123" s="2" t="s">
        <v>586</v>
      </c>
      <c r="E2123" s="109"/>
      <c r="F2123" s="109"/>
      <c r="G2123" s="478"/>
      <c r="H2123" s="109">
        <v>4000</v>
      </c>
      <c r="I2123" s="109"/>
      <c r="J2123" s="90" t="s">
        <v>45</v>
      </c>
      <c r="K2123" s="322">
        <v>0.2868</v>
      </c>
      <c r="L2123" s="217">
        <v>45090</v>
      </c>
      <c r="M2123" s="217">
        <v>45156</v>
      </c>
      <c r="N2123" s="109"/>
      <c r="EG2123" s="34">
        <v>4000</v>
      </c>
    </row>
    <row r="2124" spans="1:168" s="34" customFormat="1">
      <c r="A2124" s="156" t="s">
        <v>292</v>
      </c>
      <c r="B2124" s="156"/>
      <c r="C2124" s="156"/>
      <c r="D2124" s="2" t="s">
        <v>586</v>
      </c>
      <c r="E2124" s="109"/>
      <c r="F2124" s="109"/>
      <c r="G2124" s="478"/>
      <c r="H2124" s="109"/>
      <c r="I2124" s="109"/>
      <c r="J2124" s="90" t="s">
        <v>45</v>
      </c>
      <c r="K2124" s="109"/>
      <c r="L2124" s="109"/>
      <c r="M2124" s="109"/>
      <c r="N2124" s="109"/>
    </row>
    <row r="2125" spans="1:168" s="34" customFormat="1" ht="15">
      <c r="A2125" s="173" t="s">
        <v>292</v>
      </c>
      <c r="B2125" s="151">
        <v>641283817</v>
      </c>
      <c r="C2125" s="151" t="s">
        <v>588</v>
      </c>
      <c r="D2125" s="2" t="s">
        <v>586</v>
      </c>
      <c r="E2125" s="109"/>
      <c r="F2125" s="109"/>
      <c r="G2125" s="478">
        <v>1100250100</v>
      </c>
      <c r="H2125" s="109">
        <v>4000</v>
      </c>
      <c r="I2125" s="109"/>
      <c r="J2125" s="90" t="s">
        <v>45</v>
      </c>
      <c r="K2125" s="322">
        <v>6.3349000000000002</v>
      </c>
      <c r="L2125" s="217">
        <v>45154</v>
      </c>
      <c r="M2125" s="109"/>
      <c r="N2125" s="109"/>
      <c r="FF2125" s="34">
        <v>4000</v>
      </c>
    </row>
    <row r="2126" spans="1:168" s="34" customFormat="1" ht="15">
      <c r="A2126" s="83" t="s">
        <v>292</v>
      </c>
      <c r="B2126" s="151">
        <v>644942416</v>
      </c>
      <c r="C2126" s="151" t="s">
        <v>587</v>
      </c>
      <c r="D2126" s="2" t="s">
        <v>586</v>
      </c>
      <c r="E2126" s="109"/>
      <c r="F2126" s="109"/>
      <c r="G2126" s="478">
        <v>1102491000</v>
      </c>
      <c r="H2126" s="109">
        <v>4000</v>
      </c>
      <c r="I2126" s="109"/>
      <c r="J2126" s="90" t="s">
        <v>45</v>
      </c>
      <c r="K2126" s="322">
        <v>0.2868</v>
      </c>
      <c r="L2126" s="217">
        <v>45154</v>
      </c>
      <c r="M2126" s="109"/>
      <c r="N2126" s="109"/>
      <c r="FF2126" s="34">
        <v>4000</v>
      </c>
    </row>
    <row r="2127" spans="1:168" s="34" customFormat="1">
      <c r="A2127" s="156" t="s">
        <v>292</v>
      </c>
      <c r="B2127" s="156"/>
      <c r="C2127" s="156"/>
      <c r="D2127" s="2" t="s">
        <v>586</v>
      </c>
      <c r="E2127" s="109"/>
      <c r="F2127" s="109"/>
      <c r="G2127" s="478"/>
      <c r="H2127" s="109"/>
      <c r="I2127" s="109"/>
      <c r="J2127" s="90" t="s">
        <v>45</v>
      </c>
      <c r="K2127" s="109"/>
      <c r="L2127" s="109"/>
      <c r="M2127" s="109"/>
      <c r="N2127" s="109"/>
    </row>
    <row r="2128" spans="1:168" s="34" customFormat="1" ht="15">
      <c r="A2128" s="173" t="s">
        <v>292</v>
      </c>
      <c r="B2128" s="151">
        <v>641283817</v>
      </c>
      <c r="C2128" s="151" t="s">
        <v>588</v>
      </c>
      <c r="D2128" s="2" t="s">
        <v>586</v>
      </c>
      <c r="E2128" s="109"/>
      <c r="F2128" s="109"/>
      <c r="G2128" s="478">
        <v>1108461000</v>
      </c>
      <c r="H2128" s="109">
        <v>4000</v>
      </c>
      <c r="I2128" s="109"/>
      <c r="J2128" s="90" t="s">
        <v>45</v>
      </c>
      <c r="K2128" s="322">
        <v>6.3349000000000002</v>
      </c>
      <c r="L2128" s="217">
        <v>45197</v>
      </c>
      <c r="M2128" s="217">
        <v>45201</v>
      </c>
      <c r="N2128" s="109"/>
      <c r="FL2128" s="34">
        <v>4000</v>
      </c>
    </row>
    <row r="2129" spans="1:205" s="34" customFormat="1" ht="15">
      <c r="A2129" s="83" t="s">
        <v>292</v>
      </c>
      <c r="B2129" s="151">
        <v>644942416</v>
      </c>
      <c r="C2129" s="151" t="s">
        <v>587</v>
      </c>
      <c r="D2129" s="2" t="s">
        <v>586</v>
      </c>
      <c r="E2129" s="109"/>
      <c r="F2129" s="109"/>
      <c r="G2129" s="478">
        <v>1107271000</v>
      </c>
      <c r="H2129" s="109">
        <v>4000</v>
      </c>
      <c r="I2129" s="109"/>
      <c r="J2129" s="90" t="s">
        <v>45</v>
      </c>
      <c r="K2129" s="322">
        <v>0.2868</v>
      </c>
      <c r="L2129" s="217">
        <v>45197</v>
      </c>
      <c r="M2129" s="217">
        <v>45201</v>
      </c>
      <c r="N2129" s="109"/>
      <c r="FL2129" s="34">
        <v>4000</v>
      </c>
    </row>
    <row r="2130" spans="1:205" s="34" customFormat="1">
      <c r="A2130" s="156" t="s">
        <v>292</v>
      </c>
      <c r="B2130" s="156"/>
      <c r="C2130" s="156"/>
      <c r="D2130" s="2" t="s">
        <v>586</v>
      </c>
      <c r="E2130" s="109"/>
      <c r="F2130" s="109"/>
      <c r="G2130" s="478"/>
      <c r="H2130" s="109"/>
      <c r="I2130" s="109"/>
      <c r="J2130" s="109"/>
      <c r="K2130" s="109"/>
      <c r="L2130" s="109"/>
      <c r="M2130" s="109"/>
      <c r="N2130" s="109"/>
    </row>
    <row r="2131" spans="1:205" s="34" customFormat="1" ht="15">
      <c r="A2131" s="173" t="s">
        <v>292</v>
      </c>
      <c r="B2131" s="151">
        <v>641283817</v>
      </c>
      <c r="C2131" s="151" t="s">
        <v>588</v>
      </c>
      <c r="D2131" s="2" t="s">
        <v>586</v>
      </c>
      <c r="E2131" s="109"/>
      <c r="F2131" s="109"/>
      <c r="G2131" s="478">
        <v>1104661000</v>
      </c>
      <c r="H2131" s="109">
        <v>4000</v>
      </c>
      <c r="I2131" s="109"/>
      <c r="J2131" s="90" t="s">
        <v>45</v>
      </c>
      <c r="K2131" s="322">
        <v>6.3349000000000002</v>
      </c>
      <c r="L2131" s="217">
        <v>45211</v>
      </c>
      <c r="M2131" s="109"/>
      <c r="N2131" s="109"/>
      <c r="FR2131" s="34">
        <v>4000</v>
      </c>
    </row>
    <row r="2132" spans="1:205" s="34" customFormat="1" ht="15">
      <c r="A2132" s="83" t="s">
        <v>292</v>
      </c>
      <c r="B2132" s="151">
        <v>644942416</v>
      </c>
      <c r="C2132" s="151" t="s">
        <v>587</v>
      </c>
      <c r="D2132" s="2" t="s">
        <v>586</v>
      </c>
      <c r="E2132" s="109"/>
      <c r="F2132" s="109"/>
      <c r="G2132" s="478">
        <v>1112291000</v>
      </c>
      <c r="H2132" s="109">
        <v>4000</v>
      </c>
      <c r="I2132" s="109"/>
      <c r="J2132" s="90" t="s">
        <v>45</v>
      </c>
      <c r="K2132" s="322">
        <v>0.2868</v>
      </c>
      <c r="L2132" s="217">
        <v>45211</v>
      </c>
      <c r="M2132" s="109"/>
      <c r="N2132" s="109"/>
      <c r="FR2132" s="34">
        <v>4000</v>
      </c>
    </row>
    <row r="2133" spans="1:205" s="34" customFormat="1">
      <c r="A2133" s="156" t="s">
        <v>292</v>
      </c>
      <c r="B2133" s="156"/>
      <c r="C2133" s="156"/>
      <c r="D2133" s="156"/>
      <c r="E2133" s="156"/>
      <c r="F2133" s="156"/>
      <c r="G2133" s="156"/>
      <c r="H2133" s="156"/>
      <c r="I2133" s="156"/>
      <c r="J2133" s="156"/>
      <c r="K2133" s="109"/>
      <c r="L2133" s="109"/>
      <c r="M2133" s="109"/>
      <c r="N2133" s="109"/>
    </row>
    <row r="2134" spans="1:205" s="34" customFormat="1" ht="15">
      <c r="A2134" s="173" t="s">
        <v>292</v>
      </c>
      <c r="B2134" s="151">
        <v>641283817</v>
      </c>
      <c r="C2134" s="151" t="s">
        <v>588</v>
      </c>
      <c r="D2134" s="2" t="s">
        <v>586</v>
      </c>
      <c r="E2134" s="156"/>
      <c r="F2134" s="156"/>
      <c r="G2134" s="838">
        <v>111830</v>
      </c>
      <c r="H2134" s="156">
        <v>4000</v>
      </c>
      <c r="I2134" s="156"/>
      <c r="J2134" s="90" t="s">
        <v>45</v>
      </c>
      <c r="K2134" s="322">
        <v>6.3349000000000002</v>
      </c>
      <c r="L2134" s="217">
        <v>45247</v>
      </c>
      <c r="M2134" s="217">
        <v>45270</v>
      </c>
      <c r="N2134" s="109" t="s">
        <v>593</v>
      </c>
      <c r="GD2134" s="34">
        <v>4000</v>
      </c>
    </row>
    <row r="2135" spans="1:205" s="34" customFormat="1" ht="15">
      <c r="A2135" s="83" t="s">
        <v>292</v>
      </c>
      <c r="B2135" s="151">
        <v>644942416</v>
      </c>
      <c r="C2135" s="151" t="s">
        <v>587</v>
      </c>
      <c r="D2135" s="2" t="s">
        <v>586</v>
      </c>
      <c r="E2135" s="156"/>
      <c r="F2135" s="156"/>
      <c r="G2135" s="839">
        <v>111831</v>
      </c>
      <c r="H2135" s="156">
        <v>4000</v>
      </c>
      <c r="I2135" s="156"/>
      <c r="J2135" s="90" t="s">
        <v>45</v>
      </c>
      <c r="K2135" s="322">
        <v>0.2868</v>
      </c>
      <c r="L2135" s="217">
        <v>45247</v>
      </c>
      <c r="M2135" s="217">
        <v>45270</v>
      </c>
      <c r="N2135" s="109"/>
      <c r="GD2135" s="34">
        <v>4000</v>
      </c>
    </row>
    <row r="2136" spans="1:205" s="34" customFormat="1">
      <c r="A2136" s="156" t="s">
        <v>292</v>
      </c>
      <c r="B2136" s="156"/>
      <c r="C2136" s="156"/>
      <c r="D2136" s="156"/>
      <c r="E2136" s="156"/>
      <c r="F2136" s="156"/>
      <c r="G2136" s="156"/>
      <c r="H2136" s="156"/>
      <c r="I2136" s="156"/>
      <c r="J2136" s="156"/>
      <c r="K2136" s="109"/>
      <c r="L2136" s="109"/>
      <c r="M2136" s="109"/>
      <c r="N2136" s="109"/>
    </row>
    <row r="2137" spans="1:205" s="34" customFormat="1" ht="15">
      <c r="A2137" s="173" t="s">
        <v>292</v>
      </c>
      <c r="B2137" s="151">
        <v>641283817</v>
      </c>
      <c r="C2137" s="151" t="s">
        <v>588</v>
      </c>
      <c r="D2137" s="2" t="s">
        <v>586</v>
      </c>
      <c r="E2137" s="156"/>
      <c r="F2137" s="156"/>
      <c r="G2137" s="838">
        <v>111832</v>
      </c>
      <c r="H2137" s="156">
        <v>4000</v>
      </c>
      <c r="I2137" s="156"/>
      <c r="J2137" s="90" t="s">
        <v>45</v>
      </c>
      <c r="K2137" s="322">
        <v>6.3349000000000002</v>
      </c>
      <c r="L2137" s="217">
        <v>45247</v>
      </c>
      <c r="M2137" s="217">
        <v>45298</v>
      </c>
      <c r="N2137" s="109"/>
      <c r="GH2137" s="34">
        <v>4000</v>
      </c>
    </row>
    <row r="2138" spans="1:205" s="34" customFormat="1" ht="15">
      <c r="A2138" s="83" t="s">
        <v>292</v>
      </c>
      <c r="B2138" s="151">
        <v>644942416</v>
      </c>
      <c r="C2138" s="151" t="s">
        <v>587</v>
      </c>
      <c r="D2138" s="2" t="s">
        <v>586</v>
      </c>
      <c r="E2138" s="156"/>
      <c r="F2138" s="156"/>
      <c r="G2138" s="839">
        <v>111833</v>
      </c>
      <c r="H2138" s="156">
        <v>4000</v>
      </c>
      <c r="I2138" s="156"/>
      <c r="J2138" s="90" t="s">
        <v>45</v>
      </c>
      <c r="K2138" s="322">
        <v>0.2868</v>
      </c>
      <c r="L2138" s="217">
        <v>45247</v>
      </c>
      <c r="M2138" s="217">
        <v>45298</v>
      </c>
      <c r="N2138" s="109"/>
      <c r="GH2138" s="34">
        <v>4000</v>
      </c>
    </row>
    <row r="2139" spans="1:205" s="34" customFormat="1">
      <c r="A2139" s="156" t="s">
        <v>292</v>
      </c>
      <c r="B2139" s="156"/>
      <c r="C2139" s="156"/>
      <c r="D2139" s="156"/>
      <c r="E2139" s="156"/>
      <c r="F2139" s="156"/>
      <c r="G2139" s="156"/>
      <c r="H2139" s="156"/>
      <c r="I2139" s="156"/>
      <c r="J2139" s="156"/>
      <c r="K2139" s="109"/>
      <c r="L2139" s="109"/>
      <c r="M2139" s="109"/>
      <c r="N2139" s="109"/>
    </row>
    <row r="2140" spans="1:205" s="34" customFormat="1" ht="30">
      <c r="A2140" s="173" t="s">
        <v>292</v>
      </c>
      <c r="B2140" s="151">
        <v>641283817</v>
      </c>
      <c r="C2140" s="151" t="s">
        <v>588</v>
      </c>
      <c r="D2140" s="2" t="s">
        <v>586</v>
      </c>
      <c r="E2140" s="156"/>
      <c r="F2140" s="156"/>
      <c r="G2140" s="839" t="s">
        <v>594</v>
      </c>
      <c r="H2140" s="156">
        <v>4000</v>
      </c>
      <c r="I2140" s="156"/>
      <c r="J2140" s="90" t="s">
        <v>45</v>
      </c>
      <c r="K2140" s="322">
        <v>6.3349000000000002</v>
      </c>
      <c r="L2140" s="217">
        <v>45274</v>
      </c>
      <c r="M2140" s="217">
        <v>44946</v>
      </c>
      <c r="N2140" s="109"/>
      <c r="GN2140" s="34">
        <v>4000</v>
      </c>
    </row>
    <row r="2141" spans="1:205" s="34" customFormat="1" ht="15">
      <c r="A2141" s="83" t="s">
        <v>292</v>
      </c>
      <c r="B2141" s="151">
        <v>644942416</v>
      </c>
      <c r="C2141" s="151" t="s">
        <v>587</v>
      </c>
      <c r="D2141" s="2" t="s">
        <v>586</v>
      </c>
      <c r="E2141" s="156"/>
      <c r="F2141" s="156"/>
      <c r="G2141" s="839" t="s">
        <v>595</v>
      </c>
      <c r="H2141" s="156">
        <v>4000</v>
      </c>
      <c r="I2141" s="156"/>
      <c r="J2141" s="90" t="s">
        <v>45</v>
      </c>
      <c r="K2141" s="322">
        <v>0.2868</v>
      </c>
      <c r="L2141" s="109"/>
      <c r="M2141" s="109"/>
      <c r="N2141" s="109"/>
      <c r="GN2141" s="34">
        <v>4000</v>
      </c>
    </row>
    <row r="2142" spans="1:205" s="34" customFormat="1">
      <c r="A2142" s="156" t="s">
        <v>292</v>
      </c>
      <c r="B2142" s="156"/>
      <c r="C2142" s="156"/>
      <c r="D2142" s="156"/>
      <c r="E2142" s="156"/>
      <c r="F2142" s="156"/>
      <c r="G2142" s="156"/>
      <c r="H2142" s="156"/>
      <c r="I2142" s="156"/>
      <c r="J2142" s="156"/>
      <c r="K2142" s="109"/>
      <c r="L2142" s="109"/>
      <c r="M2142" s="109"/>
      <c r="N2142" s="109"/>
    </row>
    <row r="2143" spans="1:205" s="34" customFormat="1" ht="15">
      <c r="A2143" s="173" t="s">
        <v>292</v>
      </c>
      <c r="B2143" s="151">
        <v>641283817</v>
      </c>
      <c r="C2143" s="151" t="s">
        <v>588</v>
      </c>
      <c r="D2143" s="2" t="s">
        <v>586</v>
      </c>
      <c r="E2143" s="156"/>
      <c r="F2143" s="156"/>
      <c r="G2143" s="839">
        <v>11242410</v>
      </c>
      <c r="H2143" s="156">
        <v>4000</v>
      </c>
      <c r="I2143" s="156"/>
      <c r="J2143" s="90" t="s">
        <v>45</v>
      </c>
      <c r="K2143" s="109"/>
      <c r="L2143" s="217">
        <v>45287</v>
      </c>
      <c r="M2143" s="109"/>
      <c r="N2143" s="109"/>
      <c r="GW2143" s="34">
        <v>4000</v>
      </c>
    </row>
    <row r="2144" spans="1:205" s="34" customFormat="1" ht="15">
      <c r="A2144" s="83" t="s">
        <v>292</v>
      </c>
      <c r="B2144" s="151">
        <v>644942416</v>
      </c>
      <c r="C2144" s="151" t="s">
        <v>587</v>
      </c>
      <c r="D2144" s="2" t="s">
        <v>586</v>
      </c>
      <c r="E2144" s="156"/>
      <c r="F2144" s="156"/>
      <c r="G2144" s="839">
        <v>1124251</v>
      </c>
      <c r="H2144" s="156">
        <v>4000</v>
      </c>
      <c r="I2144" s="156"/>
      <c r="J2144" s="90" t="s">
        <v>45</v>
      </c>
      <c r="K2144" s="109"/>
      <c r="L2144" s="217">
        <v>45287</v>
      </c>
      <c r="M2144" s="109"/>
      <c r="N2144" s="109"/>
      <c r="GW2144" s="34">
        <v>4000</v>
      </c>
    </row>
    <row r="2145" spans="1:297" s="34" customFormat="1">
      <c r="A2145" s="156" t="s">
        <v>292</v>
      </c>
      <c r="B2145" s="156"/>
      <c r="C2145" s="156"/>
      <c r="D2145" s="156"/>
      <c r="E2145" s="156"/>
      <c r="F2145" s="156"/>
      <c r="G2145" s="156"/>
      <c r="H2145" s="156"/>
      <c r="I2145" s="156"/>
      <c r="J2145" s="156"/>
      <c r="K2145" s="109"/>
      <c r="L2145" s="109"/>
      <c r="M2145" s="109"/>
      <c r="N2145" s="109"/>
    </row>
    <row r="2146" spans="1:297" s="34" customFormat="1" ht="15">
      <c r="A2146" s="173" t="s">
        <v>292</v>
      </c>
      <c r="B2146" s="151">
        <v>641283817</v>
      </c>
      <c r="C2146" s="151" t="s">
        <v>588</v>
      </c>
      <c r="D2146" s="2" t="s">
        <v>586</v>
      </c>
      <c r="E2146" s="156"/>
      <c r="F2146" s="156"/>
      <c r="G2146" s="839">
        <v>1125161</v>
      </c>
      <c r="H2146" s="156">
        <v>4000</v>
      </c>
      <c r="I2146" s="156"/>
      <c r="J2146" s="90" t="s">
        <v>45</v>
      </c>
      <c r="K2146" s="322">
        <v>6.7149999999999999</v>
      </c>
      <c r="L2146" s="217">
        <v>45299</v>
      </c>
      <c r="M2146" s="109"/>
      <c r="N2146" s="109"/>
      <c r="HG2146" s="34">
        <v>4000</v>
      </c>
    </row>
    <row r="2147" spans="1:297" s="34" customFormat="1" ht="15">
      <c r="A2147" s="83" t="s">
        <v>292</v>
      </c>
      <c r="B2147" s="151">
        <v>644942416</v>
      </c>
      <c r="C2147" s="151" t="s">
        <v>587</v>
      </c>
      <c r="D2147" s="2" t="s">
        <v>586</v>
      </c>
      <c r="E2147" s="156"/>
      <c r="F2147" s="156"/>
      <c r="G2147" s="839">
        <v>1125171</v>
      </c>
      <c r="H2147" s="156">
        <v>4000</v>
      </c>
      <c r="I2147" s="156"/>
      <c r="J2147" s="90" t="s">
        <v>45</v>
      </c>
      <c r="K2147" s="322">
        <v>0.34399999999999997</v>
      </c>
      <c r="L2147" s="217">
        <v>45299</v>
      </c>
      <c r="M2147" s="109"/>
      <c r="N2147" s="109"/>
      <c r="HG2147" s="34">
        <v>4000</v>
      </c>
    </row>
    <row r="2148" spans="1:297" s="34" customFormat="1">
      <c r="A2148" s="156" t="s">
        <v>292</v>
      </c>
      <c r="B2148" s="156"/>
      <c r="C2148" s="156"/>
      <c r="D2148" s="156"/>
      <c r="E2148" s="156"/>
      <c r="F2148" s="156"/>
      <c r="G2148" s="156"/>
      <c r="H2148" s="156"/>
      <c r="I2148" s="156"/>
      <c r="J2148" s="156"/>
      <c r="K2148" s="109"/>
      <c r="L2148" s="109"/>
      <c r="M2148" s="109"/>
      <c r="N2148" s="109"/>
    </row>
    <row r="2149" spans="1:297" s="34" customFormat="1" ht="15">
      <c r="A2149" s="173" t="s">
        <v>292</v>
      </c>
      <c r="B2149" s="151">
        <v>641283817</v>
      </c>
      <c r="C2149" s="151" t="s">
        <v>588</v>
      </c>
      <c r="D2149" s="2" t="s">
        <v>586</v>
      </c>
      <c r="E2149" s="156"/>
      <c r="F2149" s="156"/>
      <c r="G2149" s="881">
        <v>1129731</v>
      </c>
      <c r="H2149" s="156">
        <v>4000</v>
      </c>
      <c r="I2149" s="156"/>
      <c r="J2149" s="90" t="s">
        <v>45</v>
      </c>
      <c r="K2149" s="322">
        <v>6.7149999999999999</v>
      </c>
      <c r="L2149" s="217">
        <v>45352</v>
      </c>
      <c r="M2149" s="109"/>
      <c r="N2149" s="109"/>
      <c r="IM2149" s="34">
        <v>4000</v>
      </c>
    </row>
    <row r="2150" spans="1:297" s="34" customFormat="1" ht="15">
      <c r="A2150" s="83" t="s">
        <v>292</v>
      </c>
      <c r="B2150" s="151">
        <v>644942416</v>
      </c>
      <c r="C2150" s="151" t="s">
        <v>587</v>
      </c>
      <c r="D2150" s="2" t="s">
        <v>586</v>
      </c>
      <c r="E2150" s="156"/>
      <c r="F2150" s="156"/>
      <c r="G2150" s="881">
        <v>1129741</v>
      </c>
      <c r="H2150" s="156">
        <v>4000</v>
      </c>
      <c r="I2150" s="156"/>
      <c r="J2150" s="90" t="s">
        <v>45</v>
      </c>
      <c r="K2150" s="322">
        <v>0.34399999999999997</v>
      </c>
      <c r="L2150" s="217">
        <v>45352</v>
      </c>
      <c r="M2150" s="109"/>
      <c r="N2150" s="109"/>
      <c r="IM2150" s="34">
        <v>4000</v>
      </c>
    </row>
    <row r="2151" spans="1:297" s="34" customFormat="1">
      <c r="A2151" s="156" t="s">
        <v>292</v>
      </c>
      <c r="B2151" s="156"/>
      <c r="C2151" s="156"/>
      <c r="D2151" s="156"/>
      <c r="E2151" s="156"/>
      <c r="F2151" s="156"/>
      <c r="G2151" s="156"/>
      <c r="H2151" s="156"/>
      <c r="I2151" s="156"/>
      <c r="J2151" s="156"/>
      <c r="K2151" s="109"/>
      <c r="L2151" s="109"/>
      <c r="M2151" s="109"/>
      <c r="N2151" s="109"/>
    </row>
    <row r="2152" spans="1:297" s="34" customFormat="1" ht="15">
      <c r="A2152" s="173" t="s">
        <v>292</v>
      </c>
      <c r="B2152" s="151">
        <v>641283817</v>
      </c>
      <c r="C2152" s="151" t="s">
        <v>588</v>
      </c>
      <c r="D2152" s="2" t="s">
        <v>586</v>
      </c>
      <c r="E2152" s="156"/>
      <c r="F2152" s="156"/>
      <c r="G2152" s="881">
        <v>113502100</v>
      </c>
      <c r="H2152" s="156">
        <v>4000</v>
      </c>
      <c r="I2152" s="156"/>
      <c r="J2152" s="90" t="s">
        <v>45</v>
      </c>
      <c r="K2152" s="322">
        <v>6.7149999999999999</v>
      </c>
      <c r="L2152" s="217">
        <v>45379</v>
      </c>
      <c r="M2152" s="109"/>
      <c r="N2152" s="109"/>
      <c r="IV2152" s="34">
        <v>4000</v>
      </c>
    </row>
    <row r="2153" spans="1:297" s="34" customFormat="1" ht="15">
      <c r="A2153" s="83" t="s">
        <v>292</v>
      </c>
      <c r="B2153" s="151">
        <v>644942416</v>
      </c>
      <c r="C2153" s="151" t="s">
        <v>587</v>
      </c>
      <c r="D2153" s="2" t="s">
        <v>586</v>
      </c>
      <c r="E2153" s="156"/>
      <c r="F2153" s="156"/>
      <c r="G2153" s="881">
        <v>113503100</v>
      </c>
      <c r="H2153" s="156">
        <v>4000</v>
      </c>
      <c r="I2153" s="156"/>
      <c r="J2153" s="90" t="s">
        <v>45</v>
      </c>
      <c r="K2153" s="322">
        <v>0.34399999999999997</v>
      </c>
      <c r="L2153" s="217">
        <v>45379</v>
      </c>
      <c r="M2153" s="109"/>
      <c r="N2153" s="109"/>
      <c r="IV2153" s="34">
        <v>4000</v>
      </c>
    </row>
    <row r="2154" spans="1:297" s="34" customFormat="1">
      <c r="A2154" s="156" t="s">
        <v>292</v>
      </c>
      <c r="B2154" s="156"/>
      <c r="C2154" s="156"/>
      <c r="D2154" s="156"/>
      <c r="E2154" s="156"/>
      <c r="F2154" s="156"/>
      <c r="G2154" s="156"/>
      <c r="H2154" s="156"/>
      <c r="I2154" s="156"/>
      <c r="J2154" s="156"/>
      <c r="K2154" s="109"/>
      <c r="L2154" s="109"/>
      <c r="M2154" s="109"/>
      <c r="N2154" s="109"/>
    </row>
    <row r="2155" spans="1:297" s="34" customFormat="1" ht="15">
      <c r="A2155" s="173" t="s">
        <v>292</v>
      </c>
      <c r="B2155" s="151">
        <v>641283817</v>
      </c>
      <c r="C2155" s="151" t="s">
        <v>588</v>
      </c>
      <c r="D2155" s="2" t="s">
        <v>586</v>
      </c>
      <c r="E2155" s="156"/>
      <c r="F2155" s="156"/>
      <c r="G2155" s="881">
        <v>1135051</v>
      </c>
      <c r="H2155" s="156">
        <v>4000</v>
      </c>
      <c r="I2155" s="156"/>
      <c r="J2155" s="90" t="s">
        <v>45</v>
      </c>
      <c r="K2155" s="322">
        <v>6.7149999999999999</v>
      </c>
      <c r="L2155" s="217">
        <v>45357</v>
      </c>
      <c r="M2155" s="109"/>
      <c r="N2155" s="109"/>
      <c r="JQ2155" s="34">
        <v>3400</v>
      </c>
      <c r="KK2155" s="34">
        <v>600</v>
      </c>
    </row>
    <row r="2156" spans="1:297" s="34" customFormat="1" ht="15">
      <c r="A2156" s="83" t="s">
        <v>292</v>
      </c>
      <c r="B2156" s="151">
        <v>644942416</v>
      </c>
      <c r="C2156" s="151" t="s">
        <v>587</v>
      </c>
      <c r="D2156" s="2" t="s">
        <v>586</v>
      </c>
      <c r="E2156" s="156"/>
      <c r="F2156" s="156"/>
      <c r="G2156" s="881">
        <v>1135061</v>
      </c>
      <c r="H2156" s="156">
        <v>4000</v>
      </c>
      <c r="I2156" s="156"/>
      <c r="J2156" s="90" t="s">
        <v>45</v>
      </c>
      <c r="K2156" s="322">
        <v>0.34399999999999997</v>
      </c>
      <c r="L2156" s="217">
        <v>45357</v>
      </c>
      <c r="M2156" s="109"/>
      <c r="N2156" s="109"/>
      <c r="JQ2156" s="34">
        <v>4000</v>
      </c>
    </row>
    <row r="2157" spans="1:297" s="34" customFormat="1">
      <c r="A2157" s="156" t="s">
        <v>292</v>
      </c>
      <c r="B2157" s="156"/>
      <c r="C2157" s="156"/>
      <c r="D2157" s="156"/>
      <c r="E2157" s="156"/>
      <c r="F2157" s="156"/>
      <c r="G2157" s="156"/>
      <c r="H2157" s="156"/>
      <c r="I2157" s="156"/>
      <c r="J2157" s="156"/>
      <c r="K2157" s="109"/>
      <c r="L2157" s="109"/>
      <c r="M2157" s="109"/>
      <c r="N2157" s="109"/>
    </row>
    <row r="2158" spans="1:297" s="34" customFormat="1" ht="15">
      <c r="A2158" s="173" t="s">
        <v>292</v>
      </c>
      <c r="B2158" s="151">
        <v>641283817</v>
      </c>
      <c r="C2158" s="151" t="s">
        <v>588</v>
      </c>
      <c r="D2158" s="2" t="s">
        <v>586</v>
      </c>
      <c r="E2158" s="156"/>
      <c r="F2158" s="156"/>
      <c r="G2158" s="156"/>
      <c r="H2158" s="156">
        <v>4000</v>
      </c>
      <c r="I2158" s="156"/>
      <c r="J2158" s="90" t="s">
        <v>45</v>
      </c>
      <c r="K2158" s="322">
        <v>6.7149999999999999</v>
      </c>
      <c r="L2158" s="217">
        <v>45384</v>
      </c>
      <c r="M2158" s="217">
        <v>45425</v>
      </c>
      <c r="N2158" s="109"/>
      <c r="KJ2158" s="34">
        <v>4000</v>
      </c>
    </row>
    <row r="2159" spans="1:297" s="34" customFormat="1" ht="15">
      <c r="A2159" s="83" t="s">
        <v>292</v>
      </c>
      <c r="B2159" s="151">
        <v>644942416</v>
      </c>
      <c r="C2159" s="151" t="s">
        <v>587</v>
      </c>
      <c r="D2159" s="2" t="s">
        <v>586</v>
      </c>
      <c r="E2159" s="156"/>
      <c r="F2159" s="156"/>
      <c r="G2159" s="156">
        <v>1135051</v>
      </c>
      <c r="H2159" s="156">
        <v>4000</v>
      </c>
      <c r="I2159" s="156"/>
      <c r="J2159" s="90" t="s">
        <v>45</v>
      </c>
      <c r="K2159" s="322">
        <v>0.34399999999999997</v>
      </c>
      <c r="L2159" s="217">
        <v>45384</v>
      </c>
      <c r="M2159" s="217">
        <v>45425</v>
      </c>
      <c r="N2159" s="109"/>
      <c r="KJ2159" s="34">
        <v>4000</v>
      </c>
    </row>
    <row r="2160" spans="1:297" s="34" customFormat="1">
      <c r="A2160" s="156" t="s">
        <v>292</v>
      </c>
      <c r="B2160" s="156"/>
      <c r="C2160" s="156"/>
      <c r="D2160" s="156"/>
      <c r="E2160" s="156"/>
      <c r="F2160" s="156"/>
      <c r="G2160" s="156"/>
      <c r="H2160" s="156"/>
      <c r="I2160" s="156"/>
      <c r="J2160" s="156"/>
      <c r="K2160" s="109"/>
      <c r="L2160" s="109"/>
      <c r="M2160" s="109"/>
      <c r="N2160" s="109"/>
    </row>
    <row r="2161" spans="1:394" s="34" customFormat="1">
      <c r="A2161" s="4" t="s">
        <v>596</v>
      </c>
      <c r="B2161" s="4">
        <v>29302001</v>
      </c>
      <c r="C2161" s="4">
        <v>29302001</v>
      </c>
      <c r="D2161" s="2" t="s">
        <v>597</v>
      </c>
      <c r="E2161" s="92"/>
      <c r="F2161" s="4"/>
      <c r="G2161" s="92"/>
      <c r="H2161" s="2">
        <v>100</v>
      </c>
      <c r="I2161" s="166"/>
      <c r="J2161" s="90"/>
      <c r="K2161" s="863">
        <v>9.1199999999999992</v>
      </c>
      <c r="L2161" s="250">
        <v>44392</v>
      </c>
      <c r="M2161" s="2"/>
      <c r="N2161" s="92" t="s">
        <v>38</v>
      </c>
    </row>
    <row r="2162" spans="1:394" s="34" customFormat="1">
      <c r="A2162" s="4" t="s">
        <v>596</v>
      </c>
      <c r="B2162" s="4">
        <v>29302901</v>
      </c>
      <c r="C2162" s="4">
        <v>29302901</v>
      </c>
      <c r="D2162" s="2" t="s">
        <v>597</v>
      </c>
      <c r="E2162" s="92"/>
      <c r="F2162" s="4"/>
      <c r="G2162" s="92"/>
      <c r="H2162" s="2">
        <v>100</v>
      </c>
      <c r="I2162" s="166"/>
      <c r="J2162" s="90"/>
      <c r="K2162" s="2">
        <v>0.64</v>
      </c>
      <c r="L2162" s="250">
        <v>44392</v>
      </c>
      <c r="M2162" s="2"/>
      <c r="N2162" s="92" t="s">
        <v>38</v>
      </c>
    </row>
    <row r="2163" spans="1:394" s="34" customFormat="1">
      <c r="A2163" s="156" t="s">
        <v>596</v>
      </c>
      <c r="B2163" s="156"/>
      <c r="C2163" s="156"/>
      <c r="D2163" s="2" t="s">
        <v>597</v>
      </c>
      <c r="E2163" s="109"/>
      <c r="F2163" s="109"/>
      <c r="G2163" s="478"/>
      <c r="H2163" s="109"/>
      <c r="I2163" s="109"/>
      <c r="J2163" s="109"/>
      <c r="K2163" s="109"/>
      <c r="L2163" s="109"/>
      <c r="M2163" s="109"/>
      <c r="N2163" s="109"/>
    </row>
    <row r="2164" spans="1:394" s="34" customFormat="1">
      <c r="A2164" s="4" t="s">
        <v>596</v>
      </c>
      <c r="B2164" s="4">
        <v>29302001</v>
      </c>
      <c r="C2164" s="4">
        <v>29302001</v>
      </c>
      <c r="D2164" s="2" t="s">
        <v>597</v>
      </c>
      <c r="E2164" s="92"/>
      <c r="F2164" s="4"/>
      <c r="G2164" s="92">
        <v>216275</v>
      </c>
      <c r="H2164" s="2">
        <v>6</v>
      </c>
      <c r="I2164" s="166"/>
      <c r="J2164" s="90"/>
      <c r="K2164" s="864">
        <v>9.1199999999999992</v>
      </c>
      <c r="L2164" s="250">
        <v>44420</v>
      </c>
      <c r="M2164" s="2"/>
      <c r="N2164" s="92" t="s">
        <v>38</v>
      </c>
    </row>
    <row r="2165" spans="1:394" s="34" customFormat="1">
      <c r="A2165" s="4" t="s">
        <v>596</v>
      </c>
      <c r="B2165" s="4">
        <v>29302901</v>
      </c>
      <c r="C2165" s="4">
        <v>29302901</v>
      </c>
      <c r="D2165" s="2" t="s">
        <v>597</v>
      </c>
      <c r="E2165" s="92"/>
      <c r="F2165" s="4"/>
      <c r="G2165" s="92">
        <v>216275</v>
      </c>
      <c r="H2165" s="2">
        <v>6</v>
      </c>
      <c r="I2165" s="166"/>
      <c r="J2165" s="90"/>
      <c r="K2165" s="2">
        <v>0.64</v>
      </c>
      <c r="L2165" s="250">
        <v>44420</v>
      </c>
      <c r="M2165" s="2"/>
      <c r="N2165" s="92" t="s">
        <v>38</v>
      </c>
    </row>
    <row r="2166" spans="1:394" s="34" customFormat="1">
      <c r="A2166" s="156" t="s">
        <v>596</v>
      </c>
      <c r="B2166" s="156"/>
      <c r="C2166" s="156"/>
      <c r="D2166" s="2" t="s">
        <v>597</v>
      </c>
      <c r="E2166" s="109"/>
      <c r="F2166" s="109"/>
      <c r="G2166" s="478"/>
      <c r="H2166" s="109"/>
      <c r="I2166" s="109"/>
      <c r="J2166" s="109"/>
      <c r="K2166" s="109"/>
      <c r="L2166" s="109"/>
      <c r="M2166" s="109"/>
      <c r="N2166" s="109"/>
    </row>
    <row r="2167" spans="1:394" s="34" customFormat="1">
      <c r="A2167" s="4" t="s">
        <v>596</v>
      </c>
      <c r="B2167" s="4">
        <v>29302001</v>
      </c>
      <c r="C2167" s="4">
        <v>29302001</v>
      </c>
      <c r="D2167" s="2" t="s">
        <v>597</v>
      </c>
      <c r="E2167" s="109"/>
      <c r="F2167" s="109"/>
      <c r="G2167" s="478"/>
      <c r="H2167" s="109"/>
      <c r="I2167" s="109"/>
      <c r="J2167" s="109"/>
      <c r="K2167" s="109"/>
      <c r="L2167" s="109"/>
      <c r="M2167" s="109"/>
      <c r="N2167" s="92" t="s">
        <v>38</v>
      </c>
    </row>
    <row r="2168" spans="1:394" s="34" customFormat="1">
      <c r="A2168" s="4" t="s">
        <v>596</v>
      </c>
      <c r="B2168" s="4">
        <v>29302901</v>
      </c>
      <c r="C2168" s="4">
        <v>29302901</v>
      </c>
      <c r="D2168" s="2" t="s">
        <v>597</v>
      </c>
      <c r="E2168" s="109"/>
      <c r="F2168" s="109"/>
      <c r="G2168" s="478"/>
      <c r="H2168" s="109"/>
      <c r="I2168" s="109"/>
      <c r="J2168" s="109"/>
      <c r="K2168" s="109"/>
      <c r="L2168" s="109"/>
      <c r="M2168" s="109"/>
      <c r="N2168" s="92" t="s">
        <v>38</v>
      </c>
    </row>
    <row r="2169" spans="1:394" s="34" customFormat="1">
      <c r="A2169" s="156" t="s">
        <v>596</v>
      </c>
      <c r="B2169" s="156"/>
      <c r="C2169" s="156"/>
      <c r="D2169" s="2" t="s">
        <v>597</v>
      </c>
      <c r="E2169" s="109"/>
      <c r="F2169" s="109"/>
      <c r="G2169" s="478"/>
      <c r="H2169" s="109"/>
      <c r="I2169" s="109"/>
      <c r="J2169" s="109"/>
      <c r="K2169" s="109"/>
      <c r="L2169" s="109"/>
      <c r="M2169" s="109"/>
      <c r="N2169" s="109"/>
    </row>
    <row r="2170" spans="1:394" s="34" customFormat="1">
      <c r="A2170" s="4" t="s">
        <v>596</v>
      </c>
      <c r="B2170" s="4">
        <v>29308401</v>
      </c>
      <c r="C2170" s="4">
        <v>29308401</v>
      </c>
      <c r="D2170" s="2" t="s">
        <v>597</v>
      </c>
      <c r="E2170" s="109"/>
      <c r="F2170" s="109"/>
      <c r="G2170" s="478"/>
      <c r="H2170" s="109">
        <v>6</v>
      </c>
      <c r="I2170" s="166"/>
      <c r="J2170" s="90"/>
      <c r="K2170" s="109">
        <v>8.56</v>
      </c>
      <c r="L2170" s="217">
        <v>44681</v>
      </c>
      <c r="M2170" s="109"/>
      <c r="N2170" s="92" t="s">
        <v>38</v>
      </c>
    </row>
    <row r="2171" spans="1:394" s="34" customFormat="1">
      <c r="A2171" s="156" t="s">
        <v>596</v>
      </c>
      <c r="B2171" s="156"/>
      <c r="C2171" s="156"/>
      <c r="D2171" s="2" t="s">
        <v>597</v>
      </c>
      <c r="E2171" s="109"/>
      <c r="F2171" s="109"/>
      <c r="G2171" s="478"/>
      <c r="H2171" s="109"/>
      <c r="I2171" s="109"/>
      <c r="J2171" s="109"/>
      <c r="K2171" s="109"/>
      <c r="L2171" s="109"/>
      <c r="M2171" s="109"/>
      <c r="N2171" s="109"/>
    </row>
    <row r="2172" spans="1:394" s="34" customFormat="1">
      <c r="A2172" s="155" t="s">
        <v>598</v>
      </c>
      <c r="B2172" s="155" t="s">
        <v>599</v>
      </c>
      <c r="C2172" s="2">
        <v>447230007</v>
      </c>
      <c r="D2172" s="225" t="s">
        <v>195</v>
      </c>
      <c r="F2172" s="102"/>
      <c r="H2172" s="81"/>
      <c r="I2172" s="81"/>
      <c r="J2172" s="183"/>
      <c r="K2172" s="81"/>
      <c r="L2172" s="81"/>
      <c r="M2172" s="81"/>
      <c r="AE2172" s="34">
        <v>800</v>
      </c>
      <c r="AH2172" s="34">
        <v>800</v>
      </c>
      <c r="AR2172" s="34">
        <v>0</v>
      </c>
      <c r="AW2172" s="34">
        <v>0</v>
      </c>
      <c r="BC2172" s="34">
        <v>0</v>
      </c>
      <c r="BJ2172" s="34">
        <v>0</v>
      </c>
      <c r="BR2172" s="34">
        <v>0</v>
      </c>
      <c r="BU2172" s="34">
        <v>0</v>
      </c>
      <c r="BW2172" s="34">
        <v>0</v>
      </c>
      <c r="CA2172" s="34">
        <v>0</v>
      </c>
      <c r="CD2172" s="34">
        <v>0</v>
      </c>
      <c r="CE2172" s="34">
        <v>0</v>
      </c>
      <c r="CL2172" s="34">
        <v>0</v>
      </c>
      <c r="CN2172" s="34">
        <v>0</v>
      </c>
      <c r="CP2172" s="34">
        <v>0</v>
      </c>
      <c r="CS2172" s="34">
        <v>0</v>
      </c>
      <c r="CU2172" s="34">
        <v>0</v>
      </c>
      <c r="CX2172" s="34">
        <v>0</v>
      </c>
      <c r="DB2172" s="34">
        <v>1000</v>
      </c>
      <c r="DF2172" s="34">
        <v>1000</v>
      </c>
      <c r="DI2172" s="34">
        <v>1000</v>
      </c>
      <c r="DL2172" s="34">
        <v>1000</v>
      </c>
      <c r="DP2172" s="34">
        <v>1000</v>
      </c>
      <c r="DU2172" s="34">
        <v>1000</v>
      </c>
      <c r="DZ2172" s="34">
        <v>800</v>
      </c>
      <c r="EC2172" s="34">
        <v>800</v>
      </c>
      <c r="EF2172" s="34">
        <v>800</v>
      </c>
      <c r="EH2172" s="34">
        <v>1800</v>
      </c>
      <c r="EL2172" s="34">
        <v>1000</v>
      </c>
      <c r="EN2172" s="34">
        <v>1000</v>
      </c>
      <c r="EP2172" s="34">
        <v>1000</v>
      </c>
      <c r="ET2172" s="34">
        <v>0</v>
      </c>
      <c r="EV2172" s="34">
        <v>1000</v>
      </c>
      <c r="EY2172" s="34">
        <v>1000</v>
      </c>
      <c r="FB2172" s="34">
        <v>1000</v>
      </c>
      <c r="FD2172" s="34">
        <v>1000</v>
      </c>
      <c r="FG2172" s="34">
        <v>1000</v>
      </c>
      <c r="FI2172" s="34">
        <v>1000</v>
      </c>
      <c r="FK2172" s="34">
        <v>1000</v>
      </c>
      <c r="FM2172" s="34">
        <v>600</v>
      </c>
      <c r="FQ2172" s="34">
        <v>600</v>
      </c>
      <c r="FS2172" s="34">
        <v>1200</v>
      </c>
      <c r="FW2172" s="34">
        <v>1200</v>
      </c>
      <c r="FZ2172" s="34">
        <v>0</v>
      </c>
      <c r="GB2172" s="34">
        <v>0</v>
      </c>
      <c r="GD2172" s="34">
        <v>0</v>
      </c>
      <c r="GF2172" s="34">
        <v>0</v>
      </c>
      <c r="GH2172" s="34">
        <v>0</v>
      </c>
      <c r="GJ2172" s="34">
        <v>0</v>
      </c>
      <c r="GM2172" s="34">
        <v>0</v>
      </c>
      <c r="GO2172" s="34">
        <v>0</v>
      </c>
      <c r="GQ2172" s="34">
        <v>0</v>
      </c>
      <c r="GT2172" s="34">
        <v>0</v>
      </c>
      <c r="GW2172" s="34">
        <v>0</v>
      </c>
      <c r="GY2172" s="34">
        <v>0</v>
      </c>
      <c r="HF2172" s="34">
        <v>0</v>
      </c>
      <c r="HM2172" s="34">
        <v>0</v>
      </c>
      <c r="HT2172" s="34">
        <v>0</v>
      </c>
      <c r="IA2172" s="34">
        <v>453</v>
      </c>
      <c r="IH2172" s="34">
        <v>0</v>
      </c>
      <c r="IO2172" s="34">
        <v>600</v>
      </c>
      <c r="IV2172" s="34">
        <v>400</v>
      </c>
      <c r="JC2172" s="34">
        <v>600</v>
      </c>
      <c r="JI2172" s="34">
        <v>600</v>
      </c>
      <c r="JQ2172" s="34">
        <v>400</v>
      </c>
      <c r="JX2172" s="34">
        <v>200</v>
      </c>
      <c r="KE2172" s="34">
        <v>400</v>
      </c>
      <c r="KL2172" s="34">
        <v>300</v>
      </c>
      <c r="KS2172" s="34">
        <v>300</v>
      </c>
      <c r="KZ2172" s="34">
        <v>260</v>
      </c>
      <c r="LG2172" s="34">
        <v>0</v>
      </c>
      <c r="LN2172" s="34">
        <v>0</v>
      </c>
      <c r="LU2172" s="34">
        <v>0</v>
      </c>
      <c r="MB2172" s="34">
        <v>0</v>
      </c>
      <c r="MI2172" s="34">
        <v>0</v>
      </c>
      <c r="MP2172" s="34">
        <v>0</v>
      </c>
      <c r="MW2172" s="34">
        <v>0</v>
      </c>
      <c r="ND2172" s="34">
        <v>0</v>
      </c>
      <c r="NK2172" s="34">
        <v>0</v>
      </c>
      <c r="NR2172" s="34">
        <v>0</v>
      </c>
      <c r="NY2172" s="34">
        <v>0</v>
      </c>
      <c r="OD2172" s="34">
        <v>0</v>
      </c>
    </row>
    <row r="2173" spans="1:394" s="34" customFormat="1">
      <c r="A2173" s="155" t="s">
        <v>598</v>
      </c>
      <c r="B2173" s="155" t="s">
        <v>600</v>
      </c>
      <c r="C2173" s="2">
        <v>447250009</v>
      </c>
      <c r="D2173" s="225" t="s">
        <v>195</v>
      </c>
      <c r="F2173" s="102"/>
      <c r="H2173" s="81"/>
      <c r="I2173" s="81"/>
      <c r="J2173" s="183"/>
      <c r="K2173" s="81"/>
      <c r="L2173" s="81"/>
      <c r="M2173" s="81"/>
      <c r="AE2173" s="34">
        <v>0</v>
      </c>
      <c r="AH2173" s="34">
        <v>0</v>
      </c>
      <c r="AR2173" s="34">
        <v>0</v>
      </c>
      <c r="AW2173" s="34">
        <v>0</v>
      </c>
      <c r="BC2173" s="34">
        <v>0</v>
      </c>
      <c r="BJ2173" s="34">
        <v>0</v>
      </c>
      <c r="BR2173" s="34">
        <v>0</v>
      </c>
      <c r="BU2173" s="34">
        <v>0</v>
      </c>
      <c r="BW2173" s="34">
        <v>0</v>
      </c>
      <c r="CA2173" s="34">
        <v>0</v>
      </c>
      <c r="CD2173" s="34">
        <v>0</v>
      </c>
      <c r="CE2173" s="34">
        <v>0</v>
      </c>
      <c r="CL2173" s="34">
        <v>0</v>
      </c>
      <c r="CN2173" s="34">
        <v>0</v>
      </c>
      <c r="CP2173" s="34">
        <v>0</v>
      </c>
      <c r="CS2173" s="34">
        <v>0</v>
      </c>
      <c r="CU2173" s="34">
        <v>0</v>
      </c>
      <c r="CX2173" s="34">
        <v>0</v>
      </c>
      <c r="DB2173" s="34">
        <v>0</v>
      </c>
      <c r="DF2173" s="34">
        <v>0</v>
      </c>
      <c r="DI2173" s="34">
        <v>0</v>
      </c>
      <c r="DL2173" s="34">
        <v>0</v>
      </c>
      <c r="DP2173" s="34">
        <v>0</v>
      </c>
      <c r="DU2173" s="34">
        <v>0</v>
      </c>
      <c r="DZ2173" s="34">
        <v>0</v>
      </c>
      <c r="EC2173" s="34">
        <v>0</v>
      </c>
      <c r="EF2173" s="34">
        <v>0</v>
      </c>
      <c r="EH2173" s="34">
        <v>0</v>
      </c>
      <c r="EL2173" s="34">
        <v>0</v>
      </c>
      <c r="EN2173" s="34">
        <v>0</v>
      </c>
      <c r="EP2173" s="34">
        <v>0</v>
      </c>
      <c r="ET2173" s="34">
        <v>0</v>
      </c>
      <c r="EV2173" s="34">
        <v>0</v>
      </c>
      <c r="EY2173" s="34">
        <v>0</v>
      </c>
      <c r="FB2173" s="34">
        <v>0</v>
      </c>
      <c r="FD2173" s="34">
        <v>0</v>
      </c>
      <c r="FG2173" s="34">
        <v>0</v>
      </c>
      <c r="FI2173" s="34">
        <v>0</v>
      </c>
      <c r="FK2173" s="34">
        <v>0</v>
      </c>
      <c r="FM2173" s="34">
        <v>0</v>
      </c>
      <c r="FQ2173" s="34">
        <v>0</v>
      </c>
      <c r="FS2173" s="34">
        <v>0</v>
      </c>
      <c r="FW2173" s="34">
        <v>0</v>
      </c>
      <c r="FZ2173" s="34">
        <v>0</v>
      </c>
      <c r="GB2173" s="34">
        <v>0</v>
      </c>
      <c r="GD2173" s="34">
        <v>0</v>
      </c>
      <c r="GF2173" s="34">
        <v>0</v>
      </c>
      <c r="GH2173" s="34">
        <v>0</v>
      </c>
      <c r="GJ2173" s="34">
        <v>0</v>
      </c>
      <c r="GM2173" s="34">
        <v>0</v>
      </c>
      <c r="GO2173" s="34">
        <v>0</v>
      </c>
      <c r="GQ2173" s="34">
        <v>0</v>
      </c>
      <c r="GT2173" s="34">
        <v>0</v>
      </c>
      <c r="GW2173" s="34">
        <v>0</v>
      </c>
      <c r="GY2173" s="34">
        <v>0</v>
      </c>
      <c r="HF2173" s="34">
        <v>0</v>
      </c>
      <c r="HM2173" s="34">
        <v>0</v>
      </c>
      <c r="HT2173" s="34">
        <v>0</v>
      </c>
      <c r="IA2173" s="34">
        <v>0</v>
      </c>
      <c r="IH2173" s="34">
        <v>0</v>
      </c>
      <c r="IO2173" s="34">
        <v>0</v>
      </c>
      <c r="IV2173" s="34">
        <v>0</v>
      </c>
      <c r="JC2173" s="34">
        <v>0</v>
      </c>
      <c r="JI2173" s="34">
        <v>0</v>
      </c>
      <c r="JQ2173" s="34">
        <v>0</v>
      </c>
      <c r="JX2173" s="34">
        <v>0</v>
      </c>
      <c r="KE2173" s="34">
        <v>0</v>
      </c>
      <c r="KL2173" s="34">
        <v>0</v>
      </c>
      <c r="KS2173" s="34">
        <v>0</v>
      </c>
      <c r="KZ2173" s="34">
        <v>0</v>
      </c>
      <c r="LG2173" s="34">
        <v>0</v>
      </c>
      <c r="LN2173" s="34">
        <v>0</v>
      </c>
      <c r="LU2173" s="34">
        <v>0</v>
      </c>
      <c r="MB2173" s="34">
        <v>0</v>
      </c>
      <c r="MI2173" s="34">
        <v>0</v>
      </c>
      <c r="MP2173" s="34">
        <v>0</v>
      </c>
      <c r="MW2173" s="34">
        <v>0</v>
      </c>
      <c r="ND2173" s="34">
        <v>0</v>
      </c>
      <c r="NK2173" s="34">
        <v>0</v>
      </c>
      <c r="NR2173" s="34">
        <v>0</v>
      </c>
      <c r="NY2173" s="34">
        <v>0</v>
      </c>
      <c r="OD2173" s="34">
        <v>0</v>
      </c>
    </row>
    <row r="2174" spans="1:394" s="34" customFormat="1">
      <c r="A2174" s="155" t="s">
        <v>598</v>
      </c>
      <c r="B2174" s="155" t="s">
        <v>601</v>
      </c>
      <c r="C2174" s="2">
        <v>448010005</v>
      </c>
      <c r="D2174" s="225" t="s">
        <v>195</v>
      </c>
      <c r="F2174" s="102"/>
      <c r="H2174" s="81"/>
      <c r="I2174" s="81"/>
      <c r="J2174" s="183"/>
      <c r="K2174" s="81"/>
      <c r="L2174" s="81"/>
      <c r="M2174" s="81"/>
      <c r="AE2174" s="34">
        <v>800</v>
      </c>
      <c r="AH2174" s="34">
        <v>800</v>
      </c>
      <c r="AR2174" s="34">
        <v>0</v>
      </c>
      <c r="AW2174" s="34">
        <v>0</v>
      </c>
      <c r="BC2174" s="34">
        <v>0</v>
      </c>
      <c r="BJ2174" s="34">
        <v>0</v>
      </c>
      <c r="BR2174" s="34">
        <v>0</v>
      </c>
      <c r="BU2174" s="34">
        <v>0</v>
      </c>
      <c r="BW2174" s="34">
        <v>0</v>
      </c>
      <c r="CA2174" s="34">
        <v>0</v>
      </c>
      <c r="CD2174" s="34">
        <v>0</v>
      </c>
      <c r="CE2174" s="34">
        <v>0</v>
      </c>
      <c r="CL2174" s="34">
        <v>0</v>
      </c>
      <c r="CN2174" s="34">
        <v>0</v>
      </c>
      <c r="CP2174" s="34">
        <v>0</v>
      </c>
      <c r="CS2174" s="34">
        <v>0</v>
      </c>
      <c r="CU2174" s="34">
        <v>0</v>
      </c>
      <c r="CX2174" s="34">
        <v>700</v>
      </c>
      <c r="DB2174" s="34">
        <v>700</v>
      </c>
      <c r="DF2174" s="34">
        <v>700</v>
      </c>
      <c r="DI2174" s="34">
        <v>700</v>
      </c>
      <c r="DL2174" s="34">
        <v>700</v>
      </c>
      <c r="DP2174" s="34">
        <v>700</v>
      </c>
      <c r="DU2174" s="34">
        <v>700</v>
      </c>
      <c r="DZ2174" s="34">
        <v>700</v>
      </c>
      <c r="EC2174" s="34">
        <v>700</v>
      </c>
      <c r="EF2174" s="34">
        <v>700</v>
      </c>
      <c r="EH2174" s="34">
        <v>700</v>
      </c>
      <c r="EL2174" s="34">
        <v>1400</v>
      </c>
      <c r="EN2174" s="34">
        <v>700</v>
      </c>
      <c r="EP2174" s="34">
        <v>700</v>
      </c>
      <c r="ET2174" s="34">
        <v>0</v>
      </c>
      <c r="EV2174" s="34">
        <v>700</v>
      </c>
      <c r="EY2174" s="34">
        <v>700</v>
      </c>
      <c r="FB2174" s="34">
        <v>700</v>
      </c>
      <c r="FD2174" s="34">
        <v>700</v>
      </c>
      <c r="FG2174" s="34">
        <v>0</v>
      </c>
      <c r="FI2174" s="34">
        <v>700</v>
      </c>
      <c r="FK2174" s="34">
        <v>0</v>
      </c>
      <c r="FM2174" s="34">
        <v>0</v>
      </c>
      <c r="FQ2174" s="34">
        <v>0</v>
      </c>
      <c r="FS2174" s="34">
        <v>0</v>
      </c>
      <c r="FW2174" s="34">
        <v>400</v>
      </c>
      <c r="FZ2174" s="34">
        <v>400</v>
      </c>
      <c r="GB2174" s="34">
        <v>0</v>
      </c>
      <c r="GD2174" s="34">
        <v>400</v>
      </c>
      <c r="GF2174" s="34">
        <v>0</v>
      </c>
      <c r="GH2174" s="34">
        <v>0</v>
      </c>
      <c r="GJ2174" s="34">
        <v>0</v>
      </c>
      <c r="GM2174" s="34">
        <v>0</v>
      </c>
      <c r="GO2174" s="34">
        <v>0</v>
      </c>
      <c r="GQ2174" s="34">
        <v>0</v>
      </c>
      <c r="GT2174" s="34">
        <v>0</v>
      </c>
      <c r="GW2174" s="34">
        <v>0</v>
      </c>
      <c r="GY2174" s="34">
        <v>500</v>
      </c>
      <c r="HF2174" s="34">
        <v>600</v>
      </c>
      <c r="HM2174" s="34">
        <v>1100</v>
      </c>
      <c r="HT2174" s="34">
        <v>0</v>
      </c>
      <c r="IA2174" s="34">
        <v>500</v>
      </c>
      <c r="IH2174" s="34">
        <v>720</v>
      </c>
      <c r="IO2174" s="34">
        <v>960</v>
      </c>
      <c r="IV2174" s="34">
        <v>400</v>
      </c>
      <c r="JC2174" s="34">
        <v>720</v>
      </c>
      <c r="JI2174" s="34">
        <v>0</v>
      </c>
      <c r="JQ2174" s="34">
        <v>0</v>
      </c>
      <c r="JX2174" s="34">
        <v>0</v>
      </c>
      <c r="KE2174" s="34">
        <v>480</v>
      </c>
      <c r="KL2174" s="34">
        <v>480</v>
      </c>
      <c r="KS2174" s="34">
        <v>480</v>
      </c>
      <c r="KZ2174" s="34">
        <v>240</v>
      </c>
      <c r="LG2174" s="34">
        <v>240</v>
      </c>
      <c r="LN2174" s="34">
        <v>240</v>
      </c>
      <c r="LU2174" s="34">
        <v>0</v>
      </c>
      <c r="MB2174" s="34">
        <v>0</v>
      </c>
      <c r="MI2174" s="34">
        <v>0</v>
      </c>
      <c r="MP2174" s="34">
        <v>0</v>
      </c>
      <c r="MW2174" s="34">
        <v>300</v>
      </c>
      <c r="ND2174" s="34">
        <v>480</v>
      </c>
      <c r="NK2174" s="34">
        <v>1440</v>
      </c>
      <c r="NR2174" s="34">
        <v>720</v>
      </c>
      <c r="NY2174" s="34">
        <v>960</v>
      </c>
      <c r="OD2174" s="34">
        <v>960</v>
      </c>
    </row>
    <row r="2175" spans="1:394" s="34" customFormat="1">
      <c r="A2175" s="155" t="s">
        <v>598</v>
      </c>
      <c r="B2175" s="155" t="s">
        <v>602</v>
      </c>
      <c r="C2175" s="2">
        <v>448000005</v>
      </c>
      <c r="D2175" s="225" t="s">
        <v>195</v>
      </c>
      <c r="F2175" s="102"/>
      <c r="H2175" s="81"/>
      <c r="I2175" s="81"/>
      <c r="J2175" s="183"/>
      <c r="K2175" s="81"/>
      <c r="L2175" s="81"/>
      <c r="M2175" s="81"/>
      <c r="AE2175" s="34">
        <v>800</v>
      </c>
      <c r="AH2175" s="34">
        <v>800</v>
      </c>
      <c r="AR2175" s="34">
        <v>0</v>
      </c>
      <c r="AW2175" s="34">
        <v>0</v>
      </c>
      <c r="BC2175" s="34">
        <v>0</v>
      </c>
      <c r="BJ2175" s="34">
        <v>0</v>
      </c>
      <c r="BR2175" s="34">
        <v>0</v>
      </c>
      <c r="BU2175" s="34">
        <v>0</v>
      </c>
      <c r="BW2175" s="34">
        <v>0</v>
      </c>
      <c r="CA2175" s="34">
        <v>0</v>
      </c>
      <c r="CD2175" s="34">
        <v>0</v>
      </c>
      <c r="CE2175" s="34">
        <v>0</v>
      </c>
      <c r="CL2175" s="34">
        <v>0</v>
      </c>
      <c r="CN2175" s="34">
        <v>0</v>
      </c>
      <c r="CP2175" s="34">
        <v>0</v>
      </c>
      <c r="CS2175" s="34">
        <v>0</v>
      </c>
      <c r="CU2175" s="34">
        <v>0</v>
      </c>
      <c r="CX2175" s="34">
        <v>700</v>
      </c>
      <c r="DB2175" s="34">
        <v>700</v>
      </c>
      <c r="DF2175" s="34">
        <v>700</v>
      </c>
      <c r="DI2175" s="34">
        <v>700</v>
      </c>
      <c r="DL2175" s="34">
        <v>700</v>
      </c>
      <c r="DP2175" s="34">
        <v>700</v>
      </c>
      <c r="DU2175" s="34">
        <v>700</v>
      </c>
      <c r="DZ2175" s="34">
        <v>700</v>
      </c>
      <c r="EC2175" s="34">
        <v>700</v>
      </c>
      <c r="EF2175" s="34">
        <v>700</v>
      </c>
      <c r="EH2175" s="34">
        <v>700</v>
      </c>
      <c r="EL2175" s="34">
        <v>700</v>
      </c>
      <c r="EN2175" s="34">
        <v>700</v>
      </c>
      <c r="EP2175" s="34">
        <v>700</v>
      </c>
      <c r="ET2175" s="34">
        <v>0</v>
      </c>
      <c r="EV2175" s="34">
        <v>700</v>
      </c>
      <c r="EY2175" s="34">
        <v>700</v>
      </c>
      <c r="FB2175" s="34">
        <v>700</v>
      </c>
      <c r="FD2175" s="34">
        <v>700</v>
      </c>
      <c r="FG2175" s="34">
        <v>700</v>
      </c>
      <c r="FI2175" s="34">
        <v>700</v>
      </c>
      <c r="FK2175" s="34">
        <v>0</v>
      </c>
      <c r="FM2175" s="34">
        <v>0</v>
      </c>
      <c r="FQ2175" s="34">
        <v>0</v>
      </c>
      <c r="FS2175" s="34">
        <v>0</v>
      </c>
      <c r="FW2175" s="34">
        <v>0</v>
      </c>
      <c r="FZ2175" s="34">
        <v>0</v>
      </c>
      <c r="GB2175" s="34">
        <v>0</v>
      </c>
      <c r="GD2175" s="34">
        <v>400</v>
      </c>
      <c r="GF2175" s="34">
        <v>0</v>
      </c>
      <c r="GH2175" s="34">
        <v>0</v>
      </c>
      <c r="GJ2175" s="34">
        <v>0</v>
      </c>
      <c r="GM2175" s="34">
        <v>0</v>
      </c>
      <c r="GO2175" s="34">
        <v>0</v>
      </c>
      <c r="GQ2175" s="34">
        <v>0</v>
      </c>
      <c r="GT2175" s="34">
        <v>401</v>
      </c>
      <c r="GW2175" s="34">
        <v>500</v>
      </c>
      <c r="GY2175" s="34">
        <v>500</v>
      </c>
      <c r="HF2175" s="34">
        <v>500</v>
      </c>
      <c r="HM2175" s="34">
        <v>500</v>
      </c>
      <c r="HT2175" s="34">
        <v>0</v>
      </c>
      <c r="IA2175" s="34">
        <v>500</v>
      </c>
      <c r="IH2175" s="34">
        <v>720</v>
      </c>
      <c r="IO2175" s="34">
        <v>720</v>
      </c>
      <c r="IV2175" s="34">
        <v>740</v>
      </c>
      <c r="JC2175" s="34">
        <v>740</v>
      </c>
      <c r="JI2175" s="34">
        <v>0</v>
      </c>
      <c r="JQ2175" s="34">
        <v>0</v>
      </c>
      <c r="JX2175" s="34">
        <v>0</v>
      </c>
      <c r="KE2175" s="34">
        <v>480</v>
      </c>
      <c r="KL2175" s="34">
        <v>480</v>
      </c>
      <c r="KS2175" s="34">
        <v>480</v>
      </c>
      <c r="KZ2175" s="34">
        <v>240</v>
      </c>
      <c r="LG2175" s="34">
        <v>240</v>
      </c>
      <c r="LN2175" s="34">
        <v>240</v>
      </c>
      <c r="LU2175" s="34">
        <v>0</v>
      </c>
      <c r="MB2175" s="34">
        <v>120</v>
      </c>
      <c r="MI2175" s="34">
        <v>120</v>
      </c>
      <c r="MP2175" s="34">
        <v>0</v>
      </c>
      <c r="MW2175" s="34">
        <v>480</v>
      </c>
      <c r="ND2175" s="34">
        <v>720</v>
      </c>
      <c r="NK2175" s="34">
        <v>720</v>
      </c>
      <c r="NR2175" s="34">
        <v>720</v>
      </c>
      <c r="NY2175" s="34">
        <v>960</v>
      </c>
      <c r="OD2175" s="34">
        <v>960</v>
      </c>
    </row>
    <row r="2176" spans="1:394" s="34" customFormat="1">
      <c r="A2176" s="155" t="s">
        <v>297</v>
      </c>
      <c r="B2176" s="4" t="s">
        <v>310</v>
      </c>
      <c r="C2176" s="2" t="s">
        <v>310</v>
      </c>
      <c r="D2176" s="225" t="s">
        <v>195</v>
      </c>
      <c r="F2176" s="102"/>
      <c r="H2176" s="81"/>
      <c r="I2176" s="81"/>
      <c r="J2176" s="183"/>
      <c r="K2176" s="81"/>
      <c r="L2176" s="81"/>
      <c r="M2176" s="81"/>
      <c r="BJ2176" s="34">
        <v>0</v>
      </c>
      <c r="BR2176" s="34">
        <v>0</v>
      </c>
      <c r="BU2176" s="34">
        <v>0</v>
      </c>
      <c r="BW2176" s="34">
        <v>0</v>
      </c>
      <c r="CA2176" s="34">
        <v>0</v>
      </c>
      <c r="CD2176" s="34">
        <v>0</v>
      </c>
      <c r="CE2176" s="34">
        <v>0</v>
      </c>
      <c r="CL2176" s="34">
        <v>0</v>
      </c>
      <c r="CN2176" s="34">
        <v>0</v>
      </c>
      <c r="CP2176" s="34">
        <v>0</v>
      </c>
      <c r="CS2176" s="34">
        <v>0</v>
      </c>
      <c r="CU2176" s="34">
        <v>0</v>
      </c>
      <c r="CX2176" s="34">
        <v>100</v>
      </c>
      <c r="DB2176" s="34">
        <v>100</v>
      </c>
      <c r="DF2176" s="34">
        <v>100</v>
      </c>
      <c r="DI2176" s="34">
        <v>100</v>
      </c>
      <c r="DL2176" s="34">
        <v>0</v>
      </c>
      <c r="DP2176" s="34">
        <v>100</v>
      </c>
      <c r="DU2176" s="34">
        <v>100</v>
      </c>
      <c r="DZ2176" s="34">
        <v>0</v>
      </c>
      <c r="EC2176" s="34">
        <v>0</v>
      </c>
      <c r="EF2176" s="34">
        <v>0</v>
      </c>
      <c r="EH2176" s="34">
        <v>0</v>
      </c>
      <c r="EL2176" s="34">
        <v>0</v>
      </c>
      <c r="EN2176" s="34">
        <v>100</v>
      </c>
      <c r="EP2176" s="34">
        <v>150</v>
      </c>
      <c r="ET2176" s="34">
        <v>0</v>
      </c>
      <c r="EV2176" s="34">
        <v>100</v>
      </c>
      <c r="EY2176" s="34">
        <v>0</v>
      </c>
      <c r="FB2176" s="34">
        <v>0</v>
      </c>
      <c r="FD2176" s="34">
        <v>0</v>
      </c>
      <c r="FG2176" s="34">
        <v>0</v>
      </c>
      <c r="FI2176" s="34">
        <v>0</v>
      </c>
      <c r="FK2176" s="34">
        <v>0</v>
      </c>
      <c r="FM2176" s="34">
        <v>0</v>
      </c>
      <c r="FQ2176" s="34">
        <v>0</v>
      </c>
      <c r="FS2176" s="34">
        <v>0</v>
      </c>
      <c r="FW2176" s="34">
        <v>0</v>
      </c>
      <c r="FZ2176" s="34">
        <v>0</v>
      </c>
      <c r="GB2176" s="34">
        <v>0</v>
      </c>
      <c r="GD2176" s="34">
        <v>0</v>
      </c>
      <c r="GF2176" s="34">
        <v>0</v>
      </c>
      <c r="GH2176" s="34">
        <v>0</v>
      </c>
      <c r="GJ2176" s="34">
        <v>0</v>
      </c>
      <c r="GM2176" s="34">
        <v>0</v>
      </c>
      <c r="GO2176" s="34">
        <v>0</v>
      </c>
      <c r="GQ2176" s="34">
        <v>0</v>
      </c>
      <c r="GT2176" s="34">
        <v>0</v>
      </c>
      <c r="GW2176" s="34">
        <v>0</v>
      </c>
      <c r="GY2176" s="34">
        <v>0</v>
      </c>
      <c r="HF2176" s="34">
        <v>0</v>
      </c>
      <c r="HM2176" s="34">
        <v>0</v>
      </c>
      <c r="HT2176" s="34">
        <v>0</v>
      </c>
      <c r="IA2176" s="34">
        <v>0</v>
      </c>
      <c r="IH2176" s="34">
        <v>0</v>
      </c>
      <c r="IO2176" s="34">
        <v>0</v>
      </c>
      <c r="IV2176" s="34">
        <v>0</v>
      </c>
      <c r="JC2176" s="34">
        <v>0</v>
      </c>
      <c r="JI2176" s="34">
        <v>0</v>
      </c>
      <c r="JQ2176" s="34">
        <v>0</v>
      </c>
      <c r="JX2176" s="34">
        <v>0</v>
      </c>
      <c r="KE2176" s="34">
        <v>0</v>
      </c>
      <c r="KL2176" s="34">
        <v>0</v>
      </c>
      <c r="KS2176" s="34">
        <v>0</v>
      </c>
      <c r="KZ2176" s="34">
        <v>0</v>
      </c>
      <c r="LG2176" s="34">
        <v>0</v>
      </c>
      <c r="LN2176" s="34">
        <v>0</v>
      </c>
      <c r="LU2176" s="34">
        <v>0</v>
      </c>
      <c r="MB2176" s="34">
        <v>0</v>
      </c>
      <c r="MI2176" s="34">
        <v>0</v>
      </c>
      <c r="MP2176" s="34">
        <v>0</v>
      </c>
      <c r="MW2176" s="34">
        <v>0</v>
      </c>
      <c r="ND2176" s="34">
        <v>0</v>
      </c>
      <c r="NK2176" s="34">
        <v>0</v>
      </c>
      <c r="NR2176" s="34">
        <v>0</v>
      </c>
      <c r="NY2176" s="34">
        <v>0</v>
      </c>
      <c r="OD2176" s="34">
        <v>0</v>
      </c>
    </row>
    <row r="2177" spans="1:394" s="34" customFormat="1">
      <c r="A2177" s="155" t="s">
        <v>297</v>
      </c>
      <c r="B2177" s="4" t="s">
        <v>311</v>
      </c>
      <c r="C2177" s="2" t="s">
        <v>311</v>
      </c>
      <c r="D2177" s="225" t="s">
        <v>195</v>
      </c>
      <c r="F2177" s="102"/>
      <c r="H2177" s="81"/>
      <c r="I2177" s="81"/>
      <c r="J2177" s="183"/>
      <c r="K2177" s="81"/>
      <c r="L2177" s="81"/>
      <c r="M2177" s="81"/>
      <c r="BJ2177" s="34">
        <v>1200</v>
      </c>
      <c r="BR2177" s="34">
        <v>1000</v>
      </c>
      <c r="BU2177" s="34">
        <v>1000</v>
      </c>
      <c r="BW2177" s="34">
        <v>1000</v>
      </c>
      <c r="BY2177" s="34">
        <v>800</v>
      </c>
      <c r="CD2177" s="34">
        <v>0</v>
      </c>
      <c r="CE2177" s="34">
        <v>0</v>
      </c>
      <c r="CL2177" s="34">
        <v>1000</v>
      </c>
      <c r="CN2177" s="34">
        <v>0</v>
      </c>
      <c r="CP2177" s="34">
        <v>800</v>
      </c>
      <c r="CS2177" s="34">
        <v>600</v>
      </c>
      <c r="CU2177" s="34">
        <v>1000</v>
      </c>
      <c r="CX2177" s="34">
        <v>1000</v>
      </c>
      <c r="DB2177" s="34">
        <v>1000</v>
      </c>
      <c r="DF2177" s="34">
        <v>1500</v>
      </c>
      <c r="DI2177" s="34">
        <v>800</v>
      </c>
      <c r="DL2177" s="34">
        <v>2000</v>
      </c>
      <c r="DP2177" s="34">
        <v>0</v>
      </c>
      <c r="DU2177" s="34">
        <v>1500</v>
      </c>
      <c r="DZ2177" s="34">
        <v>1000</v>
      </c>
      <c r="EC2177" s="34">
        <v>1000</v>
      </c>
      <c r="EF2177" s="34">
        <v>1000</v>
      </c>
      <c r="EH2177" s="34">
        <v>800</v>
      </c>
      <c r="EL2177" s="34">
        <v>800</v>
      </c>
      <c r="EN2177" s="34">
        <v>1000</v>
      </c>
      <c r="EP2177" s="34">
        <v>2000</v>
      </c>
      <c r="ET2177" s="34">
        <v>2000</v>
      </c>
      <c r="EV2177" s="34">
        <v>2000</v>
      </c>
      <c r="EY2177" s="34">
        <v>2000</v>
      </c>
      <c r="FB2177" s="34">
        <v>2000</v>
      </c>
      <c r="FD2177" s="34">
        <v>800</v>
      </c>
      <c r="FG2177" s="34">
        <v>800</v>
      </c>
      <c r="FI2177" s="34">
        <v>800</v>
      </c>
      <c r="FK2177" s="34">
        <v>0</v>
      </c>
      <c r="FM2177" s="34">
        <v>0</v>
      </c>
      <c r="FQ2177" s="34">
        <v>0</v>
      </c>
      <c r="FS2177" s="34">
        <v>0</v>
      </c>
      <c r="FW2177" s="34">
        <v>0</v>
      </c>
      <c r="FZ2177" s="34">
        <v>0</v>
      </c>
      <c r="GB2177" s="34">
        <v>0</v>
      </c>
      <c r="GD2177" s="34">
        <v>0</v>
      </c>
      <c r="GF2177" s="34">
        <v>0</v>
      </c>
      <c r="GH2177" s="34">
        <v>0</v>
      </c>
      <c r="GJ2177" s="34">
        <v>0</v>
      </c>
      <c r="GM2177" s="34">
        <v>0</v>
      </c>
      <c r="GO2177" s="34">
        <v>0</v>
      </c>
      <c r="GQ2177" s="34">
        <v>0</v>
      </c>
      <c r="GT2177" s="34">
        <v>0</v>
      </c>
      <c r="GW2177" s="34">
        <v>0</v>
      </c>
      <c r="GY2177" s="34">
        <v>0</v>
      </c>
      <c r="HF2177" s="34">
        <v>0</v>
      </c>
      <c r="HM2177" s="34">
        <v>0</v>
      </c>
      <c r="HT2177" s="34">
        <v>0</v>
      </c>
      <c r="IA2177" s="34">
        <v>0</v>
      </c>
      <c r="IH2177" s="34">
        <v>0</v>
      </c>
      <c r="IO2177" s="34">
        <v>0</v>
      </c>
      <c r="IV2177" s="34">
        <v>0</v>
      </c>
      <c r="JC2177" s="34">
        <v>0</v>
      </c>
      <c r="JI2177" s="34">
        <v>0</v>
      </c>
      <c r="JQ2177" s="34">
        <v>0</v>
      </c>
      <c r="JX2177" s="34">
        <v>0</v>
      </c>
      <c r="KE2177" s="34">
        <v>0</v>
      </c>
      <c r="KL2177" s="34">
        <v>0</v>
      </c>
      <c r="KS2177" s="34">
        <v>0</v>
      </c>
      <c r="KZ2177" s="34">
        <v>0</v>
      </c>
      <c r="LG2177" s="34">
        <v>0</v>
      </c>
      <c r="LN2177" s="34">
        <v>0</v>
      </c>
      <c r="LU2177" s="34">
        <v>0</v>
      </c>
      <c r="MB2177" s="34">
        <v>0</v>
      </c>
      <c r="MI2177" s="34">
        <v>0</v>
      </c>
      <c r="MP2177" s="34">
        <v>0</v>
      </c>
      <c r="MW2177" s="34">
        <v>0</v>
      </c>
      <c r="ND2177" s="34">
        <v>0</v>
      </c>
      <c r="NK2177" s="34">
        <v>0</v>
      </c>
      <c r="NR2177" s="34">
        <v>0</v>
      </c>
      <c r="NY2177" s="34">
        <v>0</v>
      </c>
      <c r="OD2177" s="34">
        <v>0</v>
      </c>
    </row>
    <row r="2178" spans="1:394" s="34" customFormat="1">
      <c r="A2178" s="155" t="s">
        <v>603</v>
      </c>
      <c r="B2178" s="155" t="s">
        <v>604</v>
      </c>
      <c r="C2178" s="2" t="s">
        <v>604</v>
      </c>
      <c r="D2178" s="225" t="s">
        <v>195</v>
      </c>
      <c r="F2178" s="102"/>
      <c r="H2178" s="81"/>
      <c r="I2178" s="81"/>
      <c r="J2178" s="183"/>
      <c r="K2178" s="81"/>
      <c r="L2178" s="81"/>
      <c r="M2178" s="81"/>
      <c r="AE2178" s="34">
        <v>0</v>
      </c>
      <c r="AH2178" s="34">
        <v>0</v>
      </c>
      <c r="AR2178" s="34">
        <v>0</v>
      </c>
      <c r="AW2178" s="34">
        <v>0</v>
      </c>
      <c r="BC2178" s="34">
        <v>0</v>
      </c>
      <c r="BJ2178" s="34">
        <v>0</v>
      </c>
      <c r="BR2178" s="34">
        <v>0</v>
      </c>
      <c r="BU2178" s="34">
        <v>0</v>
      </c>
      <c r="BW2178" s="34">
        <v>0</v>
      </c>
      <c r="CA2178" s="34">
        <v>0</v>
      </c>
      <c r="CD2178" s="34">
        <v>0</v>
      </c>
      <c r="CE2178" s="34">
        <v>0</v>
      </c>
      <c r="CL2178" s="34">
        <v>0</v>
      </c>
      <c r="CN2178" s="34">
        <v>0</v>
      </c>
      <c r="CP2178" s="34">
        <v>0</v>
      </c>
      <c r="CS2178" s="34">
        <v>0</v>
      </c>
      <c r="CU2178" s="34">
        <v>0</v>
      </c>
      <c r="CX2178" s="34">
        <v>0</v>
      </c>
      <c r="DB2178" s="34">
        <v>0</v>
      </c>
      <c r="DF2178" s="34">
        <v>0</v>
      </c>
      <c r="DI2178" s="34">
        <v>0</v>
      </c>
      <c r="DL2178" s="34">
        <v>0</v>
      </c>
      <c r="DP2178" s="34">
        <v>0</v>
      </c>
      <c r="DU2178" s="34">
        <v>0</v>
      </c>
      <c r="DZ2178" s="34">
        <v>0</v>
      </c>
      <c r="EC2178" s="34">
        <v>0</v>
      </c>
      <c r="EF2178" s="34">
        <v>0</v>
      </c>
      <c r="EH2178" s="34">
        <v>0</v>
      </c>
      <c r="EL2178" s="34">
        <v>0</v>
      </c>
      <c r="EN2178" s="34">
        <v>0</v>
      </c>
      <c r="EP2178" s="34">
        <v>0</v>
      </c>
      <c r="ET2178" s="34">
        <v>0</v>
      </c>
      <c r="EV2178" s="34">
        <v>0</v>
      </c>
      <c r="EY2178" s="34">
        <v>0</v>
      </c>
      <c r="FB2178" s="34">
        <v>0</v>
      </c>
      <c r="FD2178" s="34">
        <v>0</v>
      </c>
      <c r="FG2178" s="34">
        <v>0</v>
      </c>
      <c r="FI2178" s="34">
        <v>0</v>
      </c>
      <c r="FK2178" s="34">
        <v>0</v>
      </c>
      <c r="FM2178" s="34">
        <v>0</v>
      </c>
      <c r="FQ2178" s="34">
        <v>0</v>
      </c>
      <c r="FS2178" s="34">
        <v>0</v>
      </c>
      <c r="FW2178" s="34">
        <v>0</v>
      </c>
      <c r="FZ2178" s="34">
        <v>0</v>
      </c>
      <c r="GB2178" s="34">
        <v>0</v>
      </c>
      <c r="GD2178" s="34">
        <v>0</v>
      </c>
      <c r="GF2178" s="34">
        <v>0</v>
      </c>
      <c r="GH2178" s="34">
        <v>0</v>
      </c>
      <c r="GJ2178" s="34">
        <v>0</v>
      </c>
      <c r="GM2178" s="34">
        <v>0</v>
      </c>
      <c r="GO2178" s="34">
        <v>0</v>
      </c>
      <c r="GQ2178" s="34">
        <v>0</v>
      </c>
      <c r="GT2178" s="34">
        <v>0</v>
      </c>
      <c r="GW2178" s="34">
        <v>0</v>
      </c>
      <c r="GY2178" s="34">
        <v>0</v>
      </c>
      <c r="HF2178" s="34">
        <v>0</v>
      </c>
      <c r="HM2178" s="34">
        <v>0</v>
      </c>
      <c r="HT2178" s="34">
        <v>0</v>
      </c>
      <c r="IA2178" s="34">
        <v>0</v>
      </c>
      <c r="IH2178" s="34">
        <v>0</v>
      </c>
      <c r="IO2178" s="34">
        <v>0</v>
      </c>
      <c r="IV2178" s="34">
        <v>0</v>
      </c>
      <c r="JC2178" s="34">
        <v>0</v>
      </c>
      <c r="JI2178" s="34">
        <v>0</v>
      </c>
      <c r="JQ2178" s="34">
        <v>0</v>
      </c>
      <c r="JX2178" s="34">
        <v>0</v>
      </c>
      <c r="KE2178" s="34">
        <v>0</v>
      </c>
      <c r="KL2178" s="34">
        <v>0</v>
      </c>
      <c r="KS2178" s="34">
        <v>0</v>
      </c>
      <c r="KZ2178" s="34">
        <v>0</v>
      </c>
      <c r="LG2178" s="34">
        <v>0</v>
      </c>
      <c r="LN2178" s="34">
        <v>0</v>
      </c>
      <c r="LU2178" s="34">
        <v>0</v>
      </c>
      <c r="MB2178" s="34">
        <v>0</v>
      </c>
      <c r="MI2178" s="34">
        <v>0</v>
      </c>
      <c r="MP2178" s="34">
        <v>0</v>
      </c>
      <c r="MW2178" s="34">
        <v>0</v>
      </c>
      <c r="ND2178" s="34">
        <v>0</v>
      </c>
      <c r="NK2178" s="34">
        <v>0</v>
      </c>
      <c r="NR2178" s="34">
        <v>0</v>
      </c>
      <c r="NY2178" s="34">
        <v>0</v>
      </c>
      <c r="OD2178" s="34">
        <v>0</v>
      </c>
    </row>
    <row r="2179" spans="1:394" s="34" customFormat="1">
      <c r="A2179" s="155" t="s">
        <v>603</v>
      </c>
      <c r="B2179" s="155" t="s">
        <v>605</v>
      </c>
      <c r="C2179" s="2" t="s">
        <v>605</v>
      </c>
      <c r="D2179" s="225" t="s">
        <v>195</v>
      </c>
      <c r="F2179" s="102"/>
      <c r="H2179" s="81"/>
      <c r="I2179" s="81"/>
      <c r="J2179" s="183"/>
      <c r="K2179" s="81"/>
      <c r="L2179" s="81"/>
      <c r="M2179" s="81"/>
      <c r="AE2179" s="34">
        <v>0</v>
      </c>
      <c r="AH2179" s="34">
        <v>0</v>
      </c>
      <c r="AR2179" s="34">
        <v>0</v>
      </c>
      <c r="AW2179" s="34">
        <v>0</v>
      </c>
      <c r="BC2179" s="34">
        <v>0</v>
      </c>
      <c r="BJ2179" s="34">
        <v>0</v>
      </c>
      <c r="BR2179" s="34">
        <v>0</v>
      </c>
      <c r="BU2179" s="34">
        <v>0</v>
      </c>
      <c r="BW2179" s="34">
        <v>0</v>
      </c>
      <c r="CA2179" s="34">
        <v>0</v>
      </c>
      <c r="CD2179" s="34">
        <v>0</v>
      </c>
      <c r="CE2179" s="34">
        <v>0</v>
      </c>
      <c r="CL2179" s="34">
        <v>0</v>
      </c>
      <c r="CN2179" s="34">
        <v>0</v>
      </c>
      <c r="CP2179" s="34">
        <v>0</v>
      </c>
      <c r="CS2179" s="34">
        <v>0</v>
      </c>
      <c r="CU2179" s="34">
        <v>0</v>
      </c>
      <c r="CX2179" s="34">
        <v>0</v>
      </c>
      <c r="DB2179" s="34">
        <v>0</v>
      </c>
      <c r="DF2179" s="34">
        <v>0</v>
      </c>
      <c r="DI2179" s="34">
        <v>0</v>
      </c>
      <c r="DL2179" s="34">
        <v>0</v>
      </c>
      <c r="DP2179" s="34">
        <v>0</v>
      </c>
      <c r="DU2179" s="34">
        <v>0</v>
      </c>
      <c r="DZ2179" s="34">
        <v>0</v>
      </c>
      <c r="EC2179" s="34">
        <v>0</v>
      </c>
      <c r="EF2179" s="34">
        <v>0</v>
      </c>
      <c r="EH2179" s="34">
        <v>0</v>
      </c>
      <c r="EL2179" s="34">
        <v>0</v>
      </c>
      <c r="EN2179" s="34">
        <v>0</v>
      </c>
      <c r="EP2179" s="34">
        <v>0</v>
      </c>
      <c r="ET2179" s="34">
        <v>0</v>
      </c>
      <c r="EV2179" s="34">
        <v>0</v>
      </c>
      <c r="EY2179" s="34">
        <v>0</v>
      </c>
      <c r="FB2179" s="34">
        <v>0</v>
      </c>
      <c r="FD2179" s="34">
        <v>0</v>
      </c>
      <c r="FG2179" s="34">
        <v>0</v>
      </c>
      <c r="FI2179" s="34">
        <v>0</v>
      </c>
      <c r="FK2179" s="34">
        <v>0</v>
      </c>
      <c r="FM2179" s="34">
        <v>0</v>
      </c>
      <c r="FQ2179" s="34">
        <v>0</v>
      </c>
      <c r="FS2179" s="34">
        <v>0</v>
      </c>
      <c r="FW2179" s="34">
        <v>0</v>
      </c>
      <c r="FZ2179" s="34">
        <v>0</v>
      </c>
      <c r="GB2179" s="34">
        <v>0</v>
      </c>
      <c r="GD2179" s="34">
        <v>0</v>
      </c>
      <c r="GF2179" s="34">
        <v>0</v>
      </c>
      <c r="GH2179" s="34">
        <v>0</v>
      </c>
      <c r="GJ2179" s="34">
        <v>0</v>
      </c>
      <c r="GM2179" s="34">
        <v>0</v>
      </c>
      <c r="GO2179" s="34">
        <v>0</v>
      </c>
      <c r="GQ2179" s="34">
        <v>0</v>
      </c>
      <c r="GT2179" s="34">
        <v>0</v>
      </c>
      <c r="GW2179" s="34">
        <v>0</v>
      </c>
      <c r="GY2179" s="34">
        <v>0</v>
      </c>
      <c r="HF2179" s="34">
        <v>0</v>
      </c>
      <c r="HM2179" s="34">
        <v>0</v>
      </c>
      <c r="HT2179" s="34">
        <v>0</v>
      </c>
      <c r="IA2179" s="34">
        <v>0</v>
      </c>
      <c r="IH2179" s="34">
        <v>0</v>
      </c>
      <c r="IO2179" s="34">
        <v>0</v>
      </c>
      <c r="IV2179" s="34">
        <v>0</v>
      </c>
      <c r="JC2179" s="34">
        <v>0</v>
      </c>
      <c r="JI2179" s="34">
        <v>0</v>
      </c>
      <c r="JQ2179" s="34">
        <v>0</v>
      </c>
      <c r="JX2179" s="34">
        <v>0</v>
      </c>
      <c r="KE2179" s="34">
        <v>0</v>
      </c>
      <c r="KL2179" s="34">
        <v>0</v>
      </c>
      <c r="KS2179" s="34">
        <v>0</v>
      </c>
      <c r="KZ2179" s="34">
        <v>0</v>
      </c>
      <c r="LG2179" s="34">
        <v>0</v>
      </c>
      <c r="LN2179" s="34">
        <v>0</v>
      </c>
      <c r="LU2179" s="34">
        <v>0</v>
      </c>
      <c r="MB2179" s="34">
        <v>0</v>
      </c>
      <c r="MI2179" s="34">
        <v>0</v>
      </c>
      <c r="MP2179" s="34">
        <v>0</v>
      </c>
      <c r="MW2179" s="34">
        <v>0</v>
      </c>
      <c r="ND2179" s="34">
        <v>0</v>
      </c>
      <c r="NK2179" s="34">
        <v>0</v>
      </c>
      <c r="NR2179" s="34">
        <v>0</v>
      </c>
      <c r="NY2179" s="34">
        <v>0</v>
      </c>
      <c r="OD2179" s="34">
        <v>0</v>
      </c>
    </row>
    <row r="2180" spans="1:394" s="34" customFormat="1">
      <c r="A2180" s="155" t="s">
        <v>603</v>
      </c>
      <c r="B2180" s="155" t="s">
        <v>606</v>
      </c>
      <c r="C2180" s="2" t="s">
        <v>606</v>
      </c>
      <c r="D2180" s="225" t="s">
        <v>195</v>
      </c>
      <c r="F2180" s="102"/>
      <c r="H2180" s="81"/>
      <c r="I2180" s="81"/>
      <c r="J2180" s="183"/>
      <c r="K2180" s="81"/>
      <c r="L2180" s="81"/>
      <c r="M2180" s="81"/>
      <c r="AE2180" s="34">
        <v>800</v>
      </c>
      <c r="AH2180" s="34">
        <v>800</v>
      </c>
      <c r="AR2180" s="34">
        <v>1800</v>
      </c>
      <c r="AW2180" s="34">
        <v>1000</v>
      </c>
      <c r="BC2180" s="34">
        <v>1000</v>
      </c>
      <c r="BJ2180" s="34">
        <v>1000</v>
      </c>
      <c r="BR2180" s="34">
        <v>1000</v>
      </c>
      <c r="BU2180" s="34">
        <v>0</v>
      </c>
      <c r="BW2180" s="34">
        <v>0</v>
      </c>
      <c r="CA2180" s="34">
        <v>0</v>
      </c>
      <c r="CD2180" s="34">
        <v>0</v>
      </c>
      <c r="CE2180" s="34">
        <v>0</v>
      </c>
      <c r="CL2180" s="34">
        <v>0</v>
      </c>
      <c r="CN2180" s="34">
        <v>1000</v>
      </c>
      <c r="CP2180" s="34">
        <v>1400</v>
      </c>
      <c r="CS2180" s="34">
        <v>1400</v>
      </c>
      <c r="CU2180" s="34">
        <v>1000</v>
      </c>
      <c r="CX2180" s="34">
        <v>1000</v>
      </c>
      <c r="DB2180" s="34">
        <v>1500</v>
      </c>
      <c r="DF2180" s="34">
        <v>1500</v>
      </c>
      <c r="DI2180" s="34">
        <v>1400</v>
      </c>
      <c r="DL2180" s="34">
        <v>1400</v>
      </c>
      <c r="DP2180" s="34">
        <v>0</v>
      </c>
      <c r="DU2180" s="34">
        <v>1200</v>
      </c>
      <c r="DZ2180" s="34">
        <v>1000</v>
      </c>
      <c r="EC2180" s="34">
        <v>1000</v>
      </c>
      <c r="EF2180" s="34">
        <v>1000</v>
      </c>
      <c r="EH2180" s="34">
        <v>1000</v>
      </c>
      <c r="EL2180" s="34">
        <v>1000</v>
      </c>
      <c r="EN2180" s="34">
        <v>0</v>
      </c>
      <c r="EP2180" s="34">
        <v>1000</v>
      </c>
      <c r="ET2180" s="34">
        <v>0</v>
      </c>
      <c r="EV2180" s="34">
        <v>2000</v>
      </c>
      <c r="EY2180" s="34">
        <v>0</v>
      </c>
      <c r="FB2180" s="34">
        <v>2000</v>
      </c>
      <c r="FD2180" s="34">
        <v>2000</v>
      </c>
      <c r="FG2180" s="34">
        <v>2000</v>
      </c>
      <c r="FI2180" s="34">
        <v>0</v>
      </c>
      <c r="FK2180" s="34">
        <v>1600</v>
      </c>
      <c r="FM2180" s="34">
        <v>1600</v>
      </c>
      <c r="FQ2180" s="34">
        <v>1600</v>
      </c>
      <c r="FS2180" s="34">
        <v>1600</v>
      </c>
      <c r="FW2180" s="34">
        <v>0</v>
      </c>
      <c r="FZ2180" s="34">
        <v>0</v>
      </c>
      <c r="GB2180" s="34">
        <v>1000</v>
      </c>
      <c r="GD2180" s="34">
        <v>1300</v>
      </c>
      <c r="GF2180" s="34">
        <v>0</v>
      </c>
      <c r="GH2180" s="34">
        <v>0</v>
      </c>
      <c r="GJ2180" s="34">
        <v>0</v>
      </c>
      <c r="GM2180" s="34">
        <v>1000</v>
      </c>
      <c r="GO2180" s="34">
        <v>1000</v>
      </c>
      <c r="GQ2180" s="34">
        <v>1000</v>
      </c>
      <c r="GT2180" s="34">
        <v>2000</v>
      </c>
      <c r="GW2180" s="34">
        <v>1000</v>
      </c>
      <c r="GY2180" s="34">
        <v>1000</v>
      </c>
      <c r="HF2180" s="34">
        <v>1300</v>
      </c>
      <c r="HM2180" s="34">
        <v>0</v>
      </c>
      <c r="HT2180" s="34">
        <v>0</v>
      </c>
      <c r="IA2180" s="34">
        <v>3200</v>
      </c>
      <c r="IH2180" s="34">
        <v>1200</v>
      </c>
      <c r="IO2180" s="34">
        <v>1200</v>
      </c>
      <c r="IV2180" s="34">
        <v>2500</v>
      </c>
      <c r="JC2180" s="34">
        <v>1200</v>
      </c>
      <c r="JI2180" s="34">
        <v>1100</v>
      </c>
      <c r="JQ2180" s="34">
        <v>275</v>
      </c>
      <c r="JX2180" s="34">
        <v>0</v>
      </c>
      <c r="KE2180" s="34">
        <v>0</v>
      </c>
      <c r="KL2180" s="34">
        <v>0</v>
      </c>
      <c r="KS2180" s="34">
        <v>0</v>
      </c>
      <c r="KZ2180" s="34">
        <v>0</v>
      </c>
      <c r="LG2180" s="34">
        <v>0</v>
      </c>
      <c r="LN2180" s="34">
        <v>0</v>
      </c>
      <c r="LU2180" s="34">
        <v>0</v>
      </c>
      <c r="MB2180" s="34">
        <v>0</v>
      </c>
      <c r="MI2180" s="34">
        <v>0</v>
      </c>
      <c r="MP2180" s="34">
        <v>0</v>
      </c>
      <c r="MW2180" s="34">
        <v>0</v>
      </c>
      <c r="ND2180" s="34">
        <v>0</v>
      </c>
      <c r="NK2180" s="34">
        <v>0</v>
      </c>
      <c r="NR2180" s="34">
        <v>0</v>
      </c>
      <c r="NY2180" s="34">
        <v>0</v>
      </c>
      <c r="OD2180" s="34">
        <v>0</v>
      </c>
    </row>
    <row r="2181" spans="1:394" s="34" customFormat="1">
      <c r="A2181" s="155" t="s">
        <v>603</v>
      </c>
      <c r="B2181" s="155" t="s">
        <v>607</v>
      </c>
      <c r="C2181" s="2" t="s">
        <v>607</v>
      </c>
      <c r="D2181" s="225" t="s">
        <v>195</v>
      </c>
      <c r="F2181" s="102"/>
      <c r="H2181" s="81"/>
      <c r="I2181" s="81"/>
      <c r="J2181" s="183"/>
      <c r="K2181" s="81"/>
      <c r="L2181" s="81"/>
      <c r="M2181" s="81"/>
      <c r="AE2181" s="34">
        <v>800</v>
      </c>
      <c r="AH2181" s="34">
        <v>800</v>
      </c>
      <c r="AR2181" s="34">
        <v>600</v>
      </c>
      <c r="AW2181" s="34">
        <v>600</v>
      </c>
      <c r="BC2181" s="34">
        <v>1000</v>
      </c>
      <c r="BJ2181" s="34">
        <v>1000</v>
      </c>
      <c r="BR2181" s="34">
        <v>0</v>
      </c>
      <c r="BU2181" s="34">
        <v>0</v>
      </c>
      <c r="BW2181" s="34">
        <v>0</v>
      </c>
      <c r="CA2181" s="34">
        <v>0</v>
      </c>
      <c r="CD2181" s="34">
        <v>0</v>
      </c>
      <c r="CE2181" s="34">
        <v>0</v>
      </c>
      <c r="CL2181" s="34">
        <v>0</v>
      </c>
      <c r="CN2181" s="34">
        <v>1200</v>
      </c>
      <c r="CP2181" s="34">
        <v>1200</v>
      </c>
      <c r="CS2181" s="34">
        <v>1200</v>
      </c>
      <c r="CU2181" s="34">
        <v>1000</v>
      </c>
      <c r="CX2181" s="34">
        <v>1000</v>
      </c>
      <c r="DB2181" s="34">
        <v>1000</v>
      </c>
      <c r="DF2181" s="34">
        <v>1000</v>
      </c>
      <c r="DI2181" s="34">
        <v>1200</v>
      </c>
      <c r="DL2181" s="34">
        <v>1200</v>
      </c>
      <c r="DP2181" s="34">
        <v>0</v>
      </c>
      <c r="DU2181" s="34">
        <v>1200</v>
      </c>
      <c r="DZ2181" s="34">
        <v>1000</v>
      </c>
      <c r="EC2181" s="34">
        <v>1000</v>
      </c>
      <c r="EF2181" s="34">
        <v>1000</v>
      </c>
      <c r="EH2181" s="34">
        <v>1000</v>
      </c>
      <c r="EL2181" s="34">
        <v>1000</v>
      </c>
      <c r="EN2181" s="34">
        <v>0</v>
      </c>
      <c r="EP2181" s="34">
        <v>1000</v>
      </c>
      <c r="ET2181" s="34">
        <v>2000</v>
      </c>
      <c r="EV2181" s="34">
        <v>0</v>
      </c>
      <c r="EY2181" s="34">
        <v>2000</v>
      </c>
      <c r="FB2181" s="34">
        <v>1000</v>
      </c>
      <c r="FD2181" s="34">
        <v>1000</v>
      </c>
      <c r="FG2181" s="34">
        <v>2000</v>
      </c>
      <c r="FI2181" s="34">
        <v>0</v>
      </c>
      <c r="FK2181" s="34">
        <v>1000</v>
      </c>
      <c r="FM2181" s="34">
        <v>1000</v>
      </c>
      <c r="FQ2181" s="34">
        <v>1000</v>
      </c>
      <c r="FS2181" s="34">
        <v>1000</v>
      </c>
      <c r="FW2181" s="34">
        <v>1600</v>
      </c>
      <c r="FZ2181" s="34">
        <v>1000</v>
      </c>
      <c r="GB2181" s="34">
        <v>1300</v>
      </c>
      <c r="GD2181" s="34">
        <v>1300</v>
      </c>
      <c r="GF2181" s="34">
        <v>1300</v>
      </c>
      <c r="GH2181" s="34">
        <v>1000</v>
      </c>
      <c r="GJ2181" s="34">
        <v>1000</v>
      </c>
      <c r="GM2181" s="34">
        <v>500</v>
      </c>
      <c r="GO2181" s="34">
        <v>500</v>
      </c>
      <c r="GQ2181" s="34">
        <v>1000</v>
      </c>
      <c r="GT2181" s="34">
        <v>1000</v>
      </c>
      <c r="GW2181" s="34">
        <v>1000</v>
      </c>
      <c r="GY2181" s="34">
        <v>1000</v>
      </c>
      <c r="HF2181" s="34">
        <v>1300</v>
      </c>
      <c r="HM2181" s="34">
        <v>0</v>
      </c>
      <c r="HT2181" s="34">
        <v>0</v>
      </c>
      <c r="IA2181" s="34">
        <v>1900</v>
      </c>
      <c r="IH2181" s="34">
        <v>1100</v>
      </c>
      <c r="IO2181" s="34">
        <v>1000</v>
      </c>
      <c r="IV2181" s="34">
        <v>1900</v>
      </c>
      <c r="JC2181" s="34">
        <v>1300</v>
      </c>
      <c r="JI2181" s="34">
        <v>0</v>
      </c>
      <c r="JQ2181" s="34">
        <v>0</v>
      </c>
      <c r="JX2181" s="34">
        <v>0</v>
      </c>
      <c r="KE2181" s="34">
        <v>0</v>
      </c>
      <c r="KL2181" s="34">
        <v>0</v>
      </c>
      <c r="KS2181" s="34">
        <v>0</v>
      </c>
      <c r="KZ2181" s="34">
        <v>0</v>
      </c>
      <c r="LG2181" s="34">
        <v>0</v>
      </c>
      <c r="LN2181" s="34">
        <v>0</v>
      </c>
      <c r="LU2181" s="34">
        <v>0</v>
      </c>
      <c r="MB2181" s="34">
        <v>0</v>
      </c>
      <c r="MI2181" s="34">
        <v>0</v>
      </c>
      <c r="MP2181" s="34">
        <v>0</v>
      </c>
      <c r="MW2181" s="34">
        <v>0</v>
      </c>
      <c r="ND2181" s="34">
        <v>0</v>
      </c>
      <c r="NK2181" s="34">
        <v>0</v>
      </c>
      <c r="NR2181" s="34">
        <v>0</v>
      </c>
      <c r="NY2181" s="34">
        <v>0</v>
      </c>
      <c r="OD2181" s="34">
        <v>0</v>
      </c>
    </row>
    <row r="2182" spans="1:394" s="34" customFormat="1">
      <c r="A2182" s="155" t="s">
        <v>603</v>
      </c>
      <c r="B2182" s="155" t="s">
        <v>608</v>
      </c>
      <c r="C2182" s="2" t="s">
        <v>608</v>
      </c>
      <c r="D2182" s="225" t="s">
        <v>195</v>
      </c>
      <c r="F2182" s="102"/>
      <c r="H2182" s="81"/>
      <c r="I2182" s="81"/>
      <c r="J2182" s="183"/>
      <c r="K2182" s="81"/>
      <c r="L2182" s="81"/>
      <c r="M2182" s="81"/>
      <c r="AE2182" s="34">
        <v>200</v>
      </c>
      <c r="AH2182" s="34">
        <v>0</v>
      </c>
      <c r="AR2182" s="34">
        <v>400</v>
      </c>
      <c r="AW2182" s="34">
        <v>200</v>
      </c>
      <c r="BC2182" s="34">
        <v>200</v>
      </c>
      <c r="BJ2182" s="34">
        <v>200</v>
      </c>
      <c r="BR2182" s="34">
        <v>0</v>
      </c>
      <c r="BU2182" s="34">
        <v>0</v>
      </c>
      <c r="BW2182" s="34">
        <v>0</v>
      </c>
      <c r="CA2182" s="34">
        <v>0</v>
      </c>
      <c r="CD2182" s="34">
        <v>0</v>
      </c>
      <c r="CE2182" s="34">
        <v>0</v>
      </c>
      <c r="CL2182" s="34">
        <v>0</v>
      </c>
      <c r="CN2182" s="34">
        <v>0</v>
      </c>
      <c r="CP2182" s="34">
        <v>0</v>
      </c>
      <c r="CS2182" s="34">
        <v>0</v>
      </c>
      <c r="CU2182" s="34">
        <v>0</v>
      </c>
      <c r="CX2182" s="34">
        <v>0</v>
      </c>
      <c r="DB2182" s="34">
        <v>0</v>
      </c>
      <c r="DF2182" s="34">
        <v>0</v>
      </c>
      <c r="DI2182" s="34">
        <v>0</v>
      </c>
      <c r="DL2182" s="34">
        <v>0</v>
      </c>
      <c r="DP2182" s="34">
        <v>0</v>
      </c>
      <c r="DU2182" s="34">
        <v>0</v>
      </c>
      <c r="DZ2182" s="34">
        <v>0</v>
      </c>
      <c r="EC2182" s="34">
        <v>0</v>
      </c>
      <c r="EF2182" s="34">
        <v>0</v>
      </c>
      <c r="EH2182" s="34">
        <v>0</v>
      </c>
      <c r="EL2182" s="34">
        <v>0</v>
      </c>
      <c r="EN2182" s="34">
        <v>0</v>
      </c>
      <c r="EP2182" s="34">
        <v>200</v>
      </c>
      <c r="ET2182" s="34">
        <v>200</v>
      </c>
      <c r="EV2182" s="34">
        <v>0</v>
      </c>
      <c r="EY2182" s="34">
        <v>200</v>
      </c>
      <c r="FB2182" s="34">
        <v>200</v>
      </c>
      <c r="FD2182" s="34">
        <v>200</v>
      </c>
      <c r="FG2182" s="34">
        <v>0</v>
      </c>
      <c r="FI2182" s="34">
        <v>0</v>
      </c>
      <c r="FK2182" s="34">
        <v>0</v>
      </c>
      <c r="FM2182" s="34">
        <v>0</v>
      </c>
      <c r="FQ2182" s="34">
        <v>0</v>
      </c>
      <c r="FS2182" s="34">
        <v>0</v>
      </c>
      <c r="FW2182" s="34">
        <v>0</v>
      </c>
      <c r="FZ2182" s="34">
        <v>0</v>
      </c>
      <c r="GB2182" s="34">
        <v>0</v>
      </c>
      <c r="GD2182" s="34">
        <v>200</v>
      </c>
      <c r="GF2182" s="34">
        <v>200</v>
      </c>
      <c r="GH2182" s="34">
        <v>200</v>
      </c>
      <c r="GJ2182" s="34">
        <v>200</v>
      </c>
      <c r="GM2182" s="34">
        <v>0</v>
      </c>
      <c r="GO2182" s="34">
        <v>0</v>
      </c>
      <c r="GQ2182" s="34">
        <v>0</v>
      </c>
      <c r="GT2182" s="34">
        <v>0</v>
      </c>
      <c r="GW2182" s="34">
        <v>0</v>
      </c>
      <c r="GY2182" s="34">
        <v>0</v>
      </c>
      <c r="HF2182" s="34">
        <v>0</v>
      </c>
      <c r="HM2182" s="34">
        <v>0</v>
      </c>
      <c r="HT2182" s="34">
        <v>0</v>
      </c>
      <c r="IA2182" s="34">
        <v>0</v>
      </c>
      <c r="IH2182" s="34">
        <v>0</v>
      </c>
      <c r="IO2182" s="34">
        <v>0</v>
      </c>
      <c r="IV2182" s="34">
        <v>0</v>
      </c>
      <c r="JC2182" s="34">
        <v>0</v>
      </c>
      <c r="JI2182" s="34">
        <v>0</v>
      </c>
      <c r="JQ2182" s="34">
        <v>0</v>
      </c>
      <c r="JX2182" s="34">
        <v>0</v>
      </c>
      <c r="KE2182" s="34">
        <v>0</v>
      </c>
      <c r="KL2182" s="34">
        <v>0</v>
      </c>
      <c r="KS2182" s="34">
        <v>0</v>
      </c>
      <c r="KZ2182" s="34">
        <v>0</v>
      </c>
      <c r="LG2182" s="34">
        <v>0</v>
      </c>
      <c r="LN2182" s="34">
        <v>0</v>
      </c>
      <c r="LU2182" s="34">
        <v>0</v>
      </c>
      <c r="MB2182" s="34">
        <v>0</v>
      </c>
      <c r="MI2182" s="34">
        <v>0</v>
      </c>
      <c r="MP2182" s="34">
        <v>0</v>
      </c>
      <c r="MW2182" s="34">
        <v>0</v>
      </c>
      <c r="ND2182" s="34">
        <v>0</v>
      </c>
      <c r="NK2182" s="34">
        <v>0</v>
      </c>
      <c r="NR2182" s="34">
        <v>0</v>
      </c>
      <c r="NY2182" s="34">
        <v>0</v>
      </c>
      <c r="OD2182" s="34">
        <v>0</v>
      </c>
    </row>
    <row r="2183" spans="1:394" s="34" customFormat="1">
      <c r="A2183" s="155" t="s">
        <v>603</v>
      </c>
      <c r="B2183" s="155" t="s">
        <v>609</v>
      </c>
      <c r="C2183" s="230" t="s">
        <v>609</v>
      </c>
      <c r="D2183" s="225" t="s">
        <v>195</v>
      </c>
      <c r="F2183" s="102"/>
      <c r="H2183" s="81"/>
      <c r="I2183" s="81"/>
      <c r="J2183" s="183"/>
      <c r="K2183" s="81"/>
      <c r="L2183" s="81"/>
      <c r="M2183" s="81"/>
      <c r="AE2183" s="34">
        <v>0</v>
      </c>
      <c r="AH2183" s="34">
        <v>0</v>
      </c>
      <c r="AR2183" s="34">
        <v>0</v>
      </c>
      <c r="AW2183" s="34">
        <v>200</v>
      </c>
      <c r="BC2183" s="34">
        <v>0</v>
      </c>
      <c r="BJ2183" s="34">
        <v>0</v>
      </c>
      <c r="BR2183" s="34">
        <v>0</v>
      </c>
      <c r="BU2183" s="34">
        <v>0</v>
      </c>
      <c r="BW2183" s="34">
        <v>0</v>
      </c>
      <c r="CA2183" s="34">
        <v>0</v>
      </c>
      <c r="CD2183" s="34">
        <v>0</v>
      </c>
      <c r="CE2183" s="34">
        <v>0</v>
      </c>
      <c r="CL2183" s="34">
        <v>0</v>
      </c>
      <c r="CN2183" s="34">
        <v>0</v>
      </c>
      <c r="CP2183" s="34">
        <v>0</v>
      </c>
      <c r="CS2183" s="34">
        <v>0</v>
      </c>
      <c r="CU2183" s="34">
        <v>0</v>
      </c>
      <c r="CX2183" s="34">
        <v>0</v>
      </c>
      <c r="DB2183" s="34">
        <v>0</v>
      </c>
      <c r="DF2183" s="34">
        <v>0</v>
      </c>
      <c r="DI2183" s="34">
        <v>0</v>
      </c>
      <c r="DL2183" s="34">
        <v>0</v>
      </c>
      <c r="DP2183" s="34">
        <v>0</v>
      </c>
      <c r="DU2183" s="34">
        <v>0</v>
      </c>
      <c r="DZ2183" s="34">
        <v>0</v>
      </c>
      <c r="EC2183" s="34">
        <v>0</v>
      </c>
      <c r="EF2183" s="34">
        <v>0</v>
      </c>
      <c r="EH2183" s="34">
        <v>0</v>
      </c>
      <c r="EL2183" s="34">
        <v>0</v>
      </c>
      <c r="EN2183" s="34">
        <v>0</v>
      </c>
      <c r="EP2183" s="34">
        <v>0</v>
      </c>
      <c r="ET2183" s="34">
        <v>0</v>
      </c>
      <c r="EV2183" s="34">
        <v>0</v>
      </c>
      <c r="EY2183" s="34">
        <v>0</v>
      </c>
      <c r="FB2183" s="34">
        <v>0</v>
      </c>
      <c r="FD2183" s="34">
        <v>0</v>
      </c>
      <c r="FG2183" s="34">
        <v>0</v>
      </c>
      <c r="FI2183" s="34">
        <v>0</v>
      </c>
      <c r="FK2183" s="34">
        <v>0</v>
      </c>
      <c r="FM2183" s="34">
        <v>0</v>
      </c>
      <c r="FQ2183" s="34">
        <v>0</v>
      </c>
      <c r="FS2183" s="34">
        <v>0</v>
      </c>
      <c r="FW2183" s="34">
        <v>0</v>
      </c>
      <c r="FZ2183" s="34">
        <v>0</v>
      </c>
      <c r="GB2183" s="34">
        <v>0</v>
      </c>
      <c r="GD2183" s="34">
        <v>0</v>
      </c>
      <c r="GF2183" s="34">
        <v>0</v>
      </c>
      <c r="GH2183" s="34">
        <v>0</v>
      </c>
      <c r="GJ2183" s="34">
        <v>0</v>
      </c>
      <c r="GM2183" s="34">
        <v>0</v>
      </c>
      <c r="GO2183" s="34">
        <v>0</v>
      </c>
      <c r="GQ2183" s="34">
        <v>0</v>
      </c>
      <c r="GT2183" s="34">
        <v>0</v>
      </c>
      <c r="GW2183" s="34">
        <v>0</v>
      </c>
      <c r="GY2183" s="34">
        <v>0</v>
      </c>
      <c r="HF2183" s="34">
        <v>0</v>
      </c>
      <c r="HM2183" s="34">
        <v>0</v>
      </c>
      <c r="HT2183" s="34">
        <v>0</v>
      </c>
      <c r="IA2183" s="34">
        <v>0</v>
      </c>
      <c r="IH2183" s="34">
        <v>0</v>
      </c>
      <c r="IO2183" s="34">
        <v>0</v>
      </c>
      <c r="IV2183" s="34">
        <v>0</v>
      </c>
      <c r="JC2183" s="34">
        <v>0</v>
      </c>
      <c r="JI2183" s="34">
        <v>0</v>
      </c>
      <c r="JQ2183" s="34">
        <v>0</v>
      </c>
      <c r="JX2183" s="34">
        <v>0</v>
      </c>
      <c r="KE2183" s="34">
        <v>0</v>
      </c>
      <c r="KL2183" s="34">
        <v>0</v>
      </c>
      <c r="KS2183" s="34">
        <v>0</v>
      </c>
      <c r="KZ2183" s="34">
        <v>0</v>
      </c>
      <c r="LG2183" s="34">
        <v>0</v>
      </c>
      <c r="LN2183" s="34">
        <v>0</v>
      </c>
      <c r="LU2183" s="34">
        <v>0</v>
      </c>
      <c r="MB2183" s="34">
        <v>0</v>
      </c>
      <c r="MI2183" s="34">
        <v>0</v>
      </c>
      <c r="MP2183" s="34">
        <v>0</v>
      </c>
      <c r="MW2183" s="34">
        <v>0</v>
      </c>
      <c r="ND2183" s="34">
        <v>0</v>
      </c>
      <c r="NK2183" s="34">
        <v>0</v>
      </c>
      <c r="NR2183" s="34">
        <v>0</v>
      </c>
      <c r="NY2183" s="34">
        <v>0</v>
      </c>
      <c r="OD2183" s="34">
        <v>0</v>
      </c>
    </row>
    <row r="2184" spans="1:394" s="34" customFormat="1">
      <c r="A2184" s="155" t="s">
        <v>603</v>
      </c>
      <c r="B2184" s="155" t="s">
        <v>610</v>
      </c>
      <c r="C2184" s="230" t="s">
        <v>610</v>
      </c>
      <c r="D2184" s="225" t="s">
        <v>195</v>
      </c>
      <c r="F2184" s="102"/>
      <c r="H2184" s="81"/>
      <c r="I2184" s="81"/>
      <c r="J2184" s="183"/>
      <c r="K2184" s="81"/>
      <c r="L2184" s="81"/>
      <c r="M2184" s="81"/>
      <c r="AE2184" s="34">
        <v>0</v>
      </c>
      <c r="AH2184" s="34">
        <v>0</v>
      </c>
      <c r="AR2184" s="34">
        <v>200</v>
      </c>
      <c r="AW2184" s="34">
        <v>0</v>
      </c>
      <c r="BC2184" s="34">
        <v>0</v>
      </c>
      <c r="BJ2184" s="34">
        <v>0</v>
      </c>
      <c r="BR2184" s="34">
        <v>0</v>
      </c>
      <c r="BU2184" s="34">
        <v>0</v>
      </c>
      <c r="BW2184" s="34">
        <v>0</v>
      </c>
      <c r="CA2184" s="34">
        <v>0</v>
      </c>
      <c r="CD2184" s="34">
        <v>0</v>
      </c>
      <c r="CE2184" s="34">
        <v>0</v>
      </c>
      <c r="CL2184" s="34">
        <v>0</v>
      </c>
      <c r="CN2184" s="34">
        <v>0</v>
      </c>
      <c r="CP2184" s="34">
        <v>0</v>
      </c>
      <c r="CS2184" s="34">
        <v>0</v>
      </c>
      <c r="CU2184" s="34">
        <v>0</v>
      </c>
      <c r="CX2184" s="34">
        <v>0</v>
      </c>
      <c r="DB2184" s="34">
        <v>0</v>
      </c>
      <c r="DF2184" s="34">
        <v>0</v>
      </c>
      <c r="DI2184" s="34">
        <v>0</v>
      </c>
      <c r="DL2184" s="34">
        <v>0</v>
      </c>
      <c r="DP2184" s="34">
        <v>0</v>
      </c>
      <c r="DU2184" s="34">
        <v>0</v>
      </c>
      <c r="DZ2184" s="34">
        <v>0</v>
      </c>
      <c r="EC2184" s="34">
        <v>0</v>
      </c>
      <c r="EF2184" s="34">
        <v>0</v>
      </c>
      <c r="EH2184" s="34">
        <v>0</v>
      </c>
      <c r="EL2184" s="34">
        <v>0</v>
      </c>
      <c r="EN2184" s="34">
        <v>0</v>
      </c>
      <c r="EP2184" s="34">
        <v>0</v>
      </c>
      <c r="ET2184" s="34">
        <v>0</v>
      </c>
      <c r="EV2184" s="34">
        <v>0</v>
      </c>
      <c r="EY2184" s="34">
        <v>0</v>
      </c>
      <c r="FB2184" s="34">
        <v>0</v>
      </c>
      <c r="FD2184" s="34">
        <v>0</v>
      </c>
      <c r="FG2184" s="34">
        <v>0</v>
      </c>
      <c r="FI2184" s="34">
        <v>0</v>
      </c>
      <c r="FK2184" s="34">
        <v>0</v>
      </c>
      <c r="FM2184" s="34">
        <v>0</v>
      </c>
      <c r="FQ2184" s="34">
        <v>0</v>
      </c>
      <c r="FS2184" s="34">
        <v>0</v>
      </c>
      <c r="FW2184" s="34">
        <v>0</v>
      </c>
      <c r="FZ2184" s="34">
        <v>0</v>
      </c>
      <c r="GB2184" s="34">
        <v>0</v>
      </c>
      <c r="GD2184" s="34">
        <v>0</v>
      </c>
      <c r="GF2184" s="34">
        <v>0</v>
      </c>
      <c r="GH2184" s="34">
        <v>0</v>
      </c>
      <c r="GJ2184" s="34">
        <v>0</v>
      </c>
      <c r="GM2184" s="34">
        <v>0</v>
      </c>
      <c r="GO2184" s="34">
        <v>0</v>
      </c>
      <c r="GQ2184" s="34">
        <v>0</v>
      </c>
      <c r="GT2184" s="34">
        <v>0</v>
      </c>
      <c r="GW2184" s="34">
        <v>0</v>
      </c>
      <c r="GY2184" s="34">
        <v>0</v>
      </c>
      <c r="HF2184" s="34">
        <v>0</v>
      </c>
      <c r="HM2184" s="34">
        <v>0</v>
      </c>
      <c r="HT2184" s="34">
        <v>0</v>
      </c>
      <c r="IA2184" s="34">
        <v>0</v>
      </c>
      <c r="IH2184" s="34">
        <v>0</v>
      </c>
      <c r="IO2184" s="34">
        <v>0</v>
      </c>
      <c r="IV2184" s="34">
        <v>0</v>
      </c>
      <c r="JC2184" s="34">
        <v>0</v>
      </c>
      <c r="JI2184" s="34">
        <v>0</v>
      </c>
      <c r="JQ2184" s="34">
        <v>0</v>
      </c>
      <c r="JX2184" s="34">
        <v>0</v>
      </c>
      <c r="KE2184" s="34">
        <v>0</v>
      </c>
      <c r="KL2184" s="34">
        <v>0</v>
      </c>
      <c r="KS2184" s="34">
        <v>0</v>
      </c>
      <c r="KZ2184" s="34">
        <v>0</v>
      </c>
      <c r="LG2184" s="34">
        <v>0</v>
      </c>
      <c r="LN2184" s="34">
        <v>0</v>
      </c>
      <c r="LU2184" s="34">
        <v>0</v>
      </c>
      <c r="MB2184" s="34">
        <v>0</v>
      </c>
      <c r="MI2184" s="34">
        <v>0</v>
      </c>
      <c r="MP2184" s="34">
        <v>0</v>
      </c>
      <c r="MW2184" s="34">
        <v>0</v>
      </c>
      <c r="ND2184" s="34">
        <v>0</v>
      </c>
      <c r="NK2184" s="34">
        <v>0</v>
      </c>
      <c r="NR2184" s="34">
        <v>0</v>
      </c>
      <c r="NY2184" s="34">
        <v>0</v>
      </c>
      <c r="OD2184" s="34">
        <v>0</v>
      </c>
    </row>
    <row r="2185" spans="1:394" s="34" customFormat="1">
      <c r="A2185" s="155" t="s">
        <v>603</v>
      </c>
      <c r="B2185" s="155" t="s">
        <v>611</v>
      </c>
      <c r="C2185" s="230" t="s">
        <v>612</v>
      </c>
      <c r="D2185" s="225" t="s">
        <v>195</v>
      </c>
      <c r="F2185" s="102"/>
      <c r="H2185" s="81"/>
      <c r="I2185" s="81"/>
      <c r="J2185" s="183"/>
      <c r="K2185" s="81"/>
      <c r="L2185" s="81"/>
      <c r="M2185" s="81"/>
      <c r="AE2185" s="34">
        <v>0</v>
      </c>
      <c r="AH2185" s="34">
        <v>0</v>
      </c>
      <c r="AR2185" s="34">
        <v>0</v>
      </c>
      <c r="AW2185" s="34">
        <v>0</v>
      </c>
      <c r="BC2185" s="34">
        <v>0</v>
      </c>
      <c r="BJ2185" s="34">
        <v>0</v>
      </c>
      <c r="BR2185" s="34">
        <v>0</v>
      </c>
      <c r="BU2185" s="34">
        <v>0</v>
      </c>
      <c r="BW2185" s="34">
        <v>0</v>
      </c>
      <c r="CA2185" s="34">
        <v>0</v>
      </c>
      <c r="CD2185" s="34">
        <v>0</v>
      </c>
      <c r="CE2185" s="34">
        <v>0</v>
      </c>
      <c r="CL2185" s="34">
        <v>0</v>
      </c>
      <c r="CN2185" s="34">
        <v>0</v>
      </c>
      <c r="CP2185" s="34">
        <v>0</v>
      </c>
      <c r="CS2185" s="34">
        <v>0</v>
      </c>
      <c r="CU2185" s="34">
        <v>0</v>
      </c>
      <c r="CX2185" s="34">
        <v>0</v>
      </c>
      <c r="DB2185" s="34">
        <v>0</v>
      </c>
      <c r="DF2185" s="34">
        <v>0</v>
      </c>
      <c r="DI2185" s="34">
        <v>0</v>
      </c>
      <c r="DL2185" s="34">
        <v>0</v>
      </c>
      <c r="DP2185" s="34">
        <v>0</v>
      </c>
      <c r="DU2185" s="34">
        <v>0</v>
      </c>
      <c r="DZ2185" s="34">
        <v>0</v>
      </c>
      <c r="EC2185" s="34">
        <v>0</v>
      </c>
      <c r="EF2185" s="34">
        <v>0</v>
      </c>
      <c r="EH2185" s="34">
        <v>0</v>
      </c>
      <c r="EL2185" s="34">
        <v>0</v>
      </c>
      <c r="EN2185" s="34">
        <v>0</v>
      </c>
      <c r="EP2185" s="34">
        <v>0</v>
      </c>
      <c r="ET2185" s="34">
        <v>0</v>
      </c>
      <c r="EV2185" s="34">
        <v>0</v>
      </c>
      <c r="EY2185" s="34">
        <v>0</v>
      </c>
      <c r="FB2185" s="34">
        <v>0</v>
      </c>
      <c r="FD2185" s="34">
        <v>0</v>
      </c>
      <c r="FG2185" s="34">
        <v>0</v>
      </c>
      <c r="FI2185" s="34">
        <v>0</v>
      </c>
      <c r="FK2185" s="34">
        <v>0</v>
      </c>
      <c r="FM2185" s="34">
        <v>0</v>
      </c>
      <c r="FQ2185" s="34">
        <v>0</v>
      </c>
      <c r="FS2185" s="34">
        <v>0</v>
      </c>
      <c r="FW2185" s="34">
        <v>0</v>
      </c>
      <c r="FZ2185" s="34">
        <v>0</v>
      </c>
      <c r="GB2185" s="34">
        <v>0</v>
      </c>
      <c r="GD2185" s="34">
        <v>0</v>
      </c>
      <c r="GF2185" s="34">
        <v>0</v>
      </c>
      <c r="GH2185" s="34">
        <v>0</v>
      </c>
      <c r="GJ2185" s="34">
        <v>0</v>
      </c>
      <c r="GM2185" s="34">
        <v>0</v>
      </c>
      <c r="GO2185" s="34">
        <v>0</v>
      </c>
      <c r="GQ2185" s="34">
        <v>0</v>
      </c>
      <c r="GT2185" s="34">
        <v>0</v>
      </c>
      <c r="GW2185" s="34">
        <v>0</v>
      </c>
      <c r="GY2185" s="34">
        <v>0</v>
      </c>
      <c r="HF2185" s="34">
        <v>0</v>
      </c>
      <c r="HM2185" s="34">
        <v>0</v>
      </c>
      <c r="HT2185" s="34">
        <v>0</v>
      </c>
      <c r="IA2185" s="34">
        <v>0</v>
      </c>
      <c r="IH2185" s="34">
        <v>0</v>
      </c>
      <c r="IO2185" s="34">
        <v>0</v>
      </c>
      <c r="IV2185" s="34">
        <v>0</v>
      </c>
      <c r="JC2185" s="34">
        <v>0</v>
      </c>
      <c r="JI2185" s="34">
        <v>0</v>
      </c>
      <c r="JQ2185" s="34">
        <v>0</v>
      </c>
      <c r="JX2185" s="34">
        <v>0</v>
      </c>
      <c r="KE2185" s="34">
        <v>0</v>
      </c>
      <c r="KL2185" s="34">
        <v>0</v>
      </c>
      <c r="KS2185" s="34">
        <v>0</v>
      </c>
      <c r="KZ2185" s="34">
        <v>0</v>
      </c>
      <c r="LG2185" s="34">
        <v>0</v>
      </c>
      <c r="LN2185" s="34">
        <v>0</v>
      </c>
      <c r="LU2185" s="34">
        <v>0</v>
      </c>
      <c r="MB2185" s="34">
        <v>0</v>
      </c>
      <c r="MI2185" s="34">
        <v>0</v>
      </c>
      <c r="MP2185" s="34">
        <v>0</v>
      </c>
      <c r="MW2185" s="34">
        <v>0</v>
      </c>
      <c r="ND2185" s="34">
        <v>0</v>
      </c>
      <c r="NK2185" s="34">
        <v>0</v>
      </c>
      <c r="NR2185" s="34">
        <v>0</v>
      </c>
      <c r="NY2185" s="34">
        <v>0</v>
      </c>
      <c r="OD2185" s="34">
        <v>0</v>
      </c>
    </row>
    <row r="2186" spans="1:394" s="34" customFormat="1">
      <c r="A2186" s="155" t="s">
        <v>603</v>
      </c>
      <c r="B2186" s="155" t="s">
        <v>613</v>
      </c>
      <c r="C2186" s="230" t="s">
        <v>612</v>
      </c>
      <c r="D2186" s="225" t="s">
        <v>195</v>
      </c>
      <c r="F2186" s="102"/>
      <c r="H2186" s="81"/>
      <c r="I2186" s="81"/>
      <c r="J2186" s="183"/>
      <c r="K2186" s="81"/>
      <c r="L2186" s="81"/>
      <c r="M2186" s="81"/>
      <c r="AE2186" s="34">
        <v>0</v>
      </c>
      <c r="AH2186" s="34">
        <v>0</v>
      </c>
      <c r="AR2186" s="34">
        <v>0</v>
      </c>
      <c r="AW2186" s="34">
        <v>0</v>
      </c>
      <c r="BC2186" s="34">
        <v>0</v>
      </c>
      <c r="BJ2186" s="34">
        <v>0</v>
      </c>
      <c r="BR2186" s="34">
        <v>0</v>
      </c>
      <c r="BU2186" s="34">
        <v>0</v>
      </c>
      <c r="BW2186" s="34">
        <v>0</v>
      </c>
      <c r="CA2186" s="34">
        <v>0</v>
      </c>
      <c r="CD2186" s="34">
        <v>0</v>
      </c>
      <c r="CE2186" s="34">
        <v>0</v>
      </c>
      <c r="CL2186" s="34">
        <v>0</v>
      </c>
      <c r="CN2186" s="34">
        <v>0</v>
      </c>
      <c r="CP2186" s="34">
        <v>0</v>
      </c>
      <c r="CS2186" s="34">
        <v>0</v>
      </c>
      <c r="CU2186" s="34">
        <v>0</v>
      </c>
      <c r="CX2186" s="34">
        <v>0</v>
      </c>
      <c r="DB2186" s="34">
        <v>0</v>
      </c>
      <c r="DF2186" s="34">
        <v>0</v>
      </c>
      <c r="DI2186" s="34">
        <v>0</v>
      </c>
      <c r="DL2186" s="34">
        <v>0</v>
      </c>
      <c r="DP2186" s="34">
        <v>0</v>
      </c>
      <c r="DU2186" s="34">
        <v>0</v>
      </c>
      <c r="DZ2186" s="34">
        <v>0</v>
      </c>
      <c r="EC2186" s="34">
        <v>0</v>
      </c>
      <c r="EF2186" s="34">
        <v>0</v>
      </c>
      <c r="EH2186" s="34">
        <v>0</v>
      </c>
      <c r="EL2186" s="34">
        <v>0</v>
      </c>
      <c r="EN2186" s="34">
        <v>0</v>
      </c>
      <c r="EP2186" s="34">
        <v>0</v>
      </c>
      <c r="ET2186" s="34">
        <v>0</v>
      </c>
      <c r="EV2186" s="34">
        <v>0</v>
      </c>
      <c r="EY2186" s="34">
        <v>0</v>
      </c>
      <c r="FB2186" s="34">
        <v>0</v>
      </c>
      <c r="FD2186" s="34">
        <v>0</v>
      </c>
      <c r="FG2186" s="34">
        <v>0</v>
      </c>
      <c r="FI2186" s="34">
        <v>0</v>
      </c>
      <c r="FK2186" s="34">
        <v>0</v>
      </c>
      <c r="FM2186" s="34">
        <v>0</v>
      </c>
      <c r="FQ2186" s="34">
        <v>0</v>
      </c>
      <c r="FS2186" s="34">
        <v>0</v>
      </c>
      <c r="FW2186" s="34">
        <v>0</v>
      </c>
      <c r="FZ2186" s="34">
        <v>100</v>
      </c>
      <c r="GB2186" s="34">
        <v>0</v>
      </c>
      <c r="GD2186" s="34">
        <v>0</v>
      </c>
      <c r="GF2186" s="34">
        <v>0</v>
      </c>
      <c r="GH2186" s="34">
        <v>0</v>
      </c>
      <c r="GJ2186" s="34">
        <v>0</v>
      </c>
      <c r="GM2186" s="34">
        <v>0</v>
      </c>
      <c r="GO2186" s="34">
        <v>0</v>
      </c>
      <c r="GQ2186" s="34">
        <v>0</v>
      </c>
      <c r="GT2186" s="34">
        <v>0</v>
      </c>
      <c r="GW2186" s="34">
        <v>0</v>
      </c>
      <c r="GY2186" s="34">
        <v>0</v>
      </c>
      <c r="HF2186" s="34">
        <v>0</v>
      </c>
      <c r="HM2186" s="34">
        <v>0</v>
      </c>
      <c r="HT2186" s="34">
        <v>0</v>
      </c>
      <c r="IA2186" s="34">
        <v>0</v>
      </c>
      <c r="IH2186" s="34">
        <v>100</v>
      </c>
      <c r="IO2186" s="34">
        <v>0</v>
      </c>
      <c r="IV2186" s="34">
        <v>0</v>
      </c>
      <c r="JC2186" s="34">
        <v>0</v>
      </c>
      <c r="JI2186" s="34">
        <v>0</v>
      </c>
      <c r="JQ2186" s="34">
        <v>0</v>
      </c>
      <c r="JX2186" s="34">
        <v>0</v>
      </c>
      <c r="KE2186" s="34">
        <v>0</v>
      </c>
      <c r="KL2186" s="34">
        <v>0</v>
      </c>
      <c r="KS2186" s="34">
        <v>0</v>
      </c>
      <c r="KZ2186" s="34">
        <v>0</v>
      </c>
      <c r="LG2186" s="34">
        <v>0</v>
      </c>
      <c r="LN2186" s="34">
        <v>0</v>
      </c>
      <c r="LU2186" s="34">
        <v>0</v>
      </c>
      <c r="MB2186" s="34">
        <v>0</v>
      </c>
      <c r="MI2186" s="34">
        <v>0</v>
      </c>
      <c r="MP2186" s="34">
        <v>0</v>
      </c>
      <c r="MW2186" s="34">
        <v>0</v>
      </c>
      <c r="ND2186" s="34">
        <v>0</v>
      </c>
      <c r="NK2186" s="34">
        <v>0</v>
      </c>
      <c r="NR2186" s="34">
        <v>10</v>
      </c>
      <c r="NY2186" s="34">
        <v>0</v>
      </c>
      <c r="OD2186" s="34">
        <v>0</v>
      </c>
    </row>
    <row r="2187" spans="1:394" s="34" customFormat="1" ht="14.4">
      <c r="A2187" s="155" t="s">
        <v>614</v>
      </c>
      <c r="B2187" s="151" t="s">
        <v>615</v>
      </c>
      <c r="C2187" s="84" t="s">
        <v>615</v>
      </c>
      <c r="D2187" s="225" t="s">
        <v>195</v>
      </c>
      <c r="F2187" s="102"/>
      <c r="H2187" s="81"/>
      <c r="I2187" s="81"/>
      <c r="J2187" s="183"/>
      <c r="K2187" s="81"/>
      <c r="L2187" s="81"/>
      <c r="M2187" s="81"/>
      <c r="AE2187" s="34">
        <v>0</v>
      </c>
      <c r="AH2187" s="34">
        <v>0</v>
      </c>
      <c r="AR2187" s="34">
        <v>1800</v>
      </c>
      <c r="AW2187" s="34">
        <v>0</v>
      </c>
      <c r="BC2187" s="34">
        <v>0</v>
      </c>
      <c r="BJ2187" s="34">
        <v>0</v>
      </c>
      <c r="BR2187" s="34">
        <v>0</v>
      </c>
      <c r="BU2187" s="34">
        <v>0</v>
      </c>
      <c r="BW2187" s="34">
        <v>0</v>
      </c>
      <c r="CA2187" s="34">
        <v>0</v>
      </c>
      <c r="CD2187" s="34">
        <v>0</v>
      </c>
      <c r="CE2187" s="34">
        <v>0</v>
      </c>
      <c r="CL2187" s="34">
        <v>0</v>
      </c>
      <c r="CN2187" s="34">
        <v>0</v>
      </c>
      <c r="CP2187" s="34">
        <v>0</v>
      </c>
      <c r="CS2187" s="34">
        <v>0</v>
      </c>
      <c r="CU2187" s="34">
        <v>0</v>
      </c>
      <c r="CX2187" s="34">
        <v>0</v>
      </c>
      <c r="DB2187" s="34">
        <v>0</v>
      </c>
      <c r="DF2187" s="34">
        <v>0</v>
      </c>
      <c r="DI2187" s="34">
        <v>0</v>
      </c>
      <c r="DL2187" s="34">
        <v>0</v>
      </c>
      <c r="DP2187" s="34">
        <v>0</v>
      </c>
      <c r="DU2187" s="34">
        <v>0</v>
      </c>
      <c r="DZ2187" s="34">
        <v>0</v>
      </c>
      <c r="EC2187" s="34">
        <v>0</v>
      </c>
      <c r="EF2187" s="34">
        <v>0</v>
      </c>
      <c r="EH2187" s="34">
        <v>0</v>
      </c>
      <c r="EL2187" s="34">
        <v>0</v>
      </c>
      <c r="EN2187" s="34">
        <v>0</v>
      </c>
      <c r="EP2187" s="34">
        <v>0</v>
      </c>
      <c r="ET2187" s="34">
        <v>0</v>
      </c>
      <c r="EV2187" s="34">
        <v>0</v>
      </c>
      <c r="EY2187" s="34">
        <v>0</v>
      </c>
      <c r="FB2187" s="34">
        <v>0</v>
      </c>
      <c r="FD2187" s="34">
        <v>0</v>
      </c>
      <c r="FG2187" s="34">
        <v>0</v>
      </c>
      <c r="FI2187" s="34">
        <v>0</v>
      </c>
      <c r="FK2187" s="34">
        <v>0</v>
      </c>
      <c r="FM2187" s="34">
        <v>0</v>
      </c>
      <c r="FQ2187" s="34">
        <v>0</v>
      </c>
      <c r="FS2187" s="34">
        <v>0</v>
      </c>
      <c r="FW2187" s="34">
        <v>0</v>
      </c>
      <c r="FZ2187" s="34">
        <v>0</v>
      </c>
      <c r="GB2187" s="34">
        <v>0</v>
      </c>
      <c r="GD2187" s="34">
        <v>0</v>
      </c>
      <c r="GF2187" s="34">
        <v>0</v>
      </c>
      <c r="GH2187" s="34">
        <v>0</v>
      </c>
      <c r="GJ2187" s="34">
        <v>0</v>
      </c>
      <c r="GM2187" s="34">
        <v>0</v>
      </c>
      <c r="GO2187" s="34">
        <v>0</v>
      </c>
      <c r="GQ2187" s="34">
        <v>0</v>
      </c>
      <c r="GT2187" s="34">
        <v>0</v>
      </c>
      <c r="GW2187" s="34">
        <v>0</v>
      </c>
      <c r="GY2187" s="34">
        <v>0</v>
      </c>
      <c r="HF2187" s="34">
        <v>0</v>
      </c>
      <c r="HM2187" s="34">
        <v>0</v>
      </c>
      <c r="HT2187" s="34">
        <v>0</v>
      </c>
      <c r="IA2187" s="34">
        <v>0</v>
      </c>
      <c r="IH2187" s="34">
        <v>0</v>
      </c>
      <c r="IO2187" s="34">
        <v>0</v>
      </c>
      <c r="IV2187" s="34">
        <v>0</v>
      </c>
      <c r="JC2187" s="34">
        <v>0</v>
      </c>
      <c r="JI2187" s="34">
        <v>0</v>
      </c>
      <c r="JQ2187" s="34">
        <v>0</v>
      </c>
      <c r="JX2187" s="34">
        <v>0</v>
      </c>
      <c r="KE2187" s="34">
        <v>0</v>
      </c>
      <c r="KL2187" s="34">
        <v>0</v>
      </c>
      <c r="KS2187" s="34">
        <v>0</v>
      </c>
      <c r="KZ2187" s="34">
        <v>0</v>
      </c>
      <c r="LG2187" s="34">
        <v>0</v>
      </c>
      <c r="LN2187" s="34">
        <v>0</v>
      </c>
      <c r="LU2187" s="34">
        <v>0</v>
      </c>
      <c r="MB2187" s="34">
        <v>0</v>
      </c>
      <c r="MI2187" s="34">
        <v>0</v>
      </c>
      <c r="MP2187" s="34">
        <v>0</v>
      </c>
      <c r="MW2187" s="34">
        <v>0</v>
      </c>
      <c r="ND2187" s="34">
        <v>0</v>
      </c>
      <c r="NK2187" s="34">
        <v>0</v>
      </c>
      <c r="NR2187" s="34">
        <v>0</v>
      </c>
      <c r="NY2187" s="34">
        <v>0</v>
      </c>
      <c r="OD2187" s="34">
        <v>0</v>
      </c>
    </row>
    <row r="2188" spans="1:394" s="34" customFormat="1" ht="14.4">
      <c r="A2188" s="155" t="s">
        <v>614</v>
      </c>
      <c r="B2188" s="151" t="s">
        <v>616</v>
      </c>
      <c r="C2188" s="84" t="s">
        <v>616</v>
      </c>
      <c r="D2188" s="225" t="s">
        <v>195</v>
      </c>
      <c r="F2188" s="102"/>
      <c r="H2188" s="81"/>
      <c r="I2188" s="81"/>
      <c r="J2188" s="183"/>
      <c r="K2188" s="81"/>
      <c r="L2188" s="81"/>
      <c r="M2188" s="81"/>
      <c r="AE2188" s="34">
        <v>0</v>
      </c>
      <c r="AH2188" s="34">
        <v>0</v>
      </c>
      <c r="AR2188" s="34">
        <v>1800</v>
      </c>
      <c r="AW2188" s="34">
        <v>0</v>
      </c>
      <c r="BC2188" s="34">
        <v>0</v>
      </c>
      <c r="BJ2188" s="34">
        <v>0</v>
      </c>
      <c r="BR2188" s="34">
        <v>0</v>
      </c>
      <c r="BU2188" s="34">
        <v>0</v>
      </c>
      <c r="BW2188" s="34">
        <v>0</v>
      </c>
      <c r="CA2188" s="34">
        <v>0</v>
      </c>
      <c r="CD2188" s="34">
        <v>0</v>
      </c>
      <c r="CE2188" s="34">
        <v>0</v>
      </c>
      <c r="CL2188" s="34">
        <v>0</v>
      </c>
      <c r="CN2188" s="34">
        <v>0</v>
      </c>
      <c r="CP2188" s="34">
        <v>0</v>
      </c>
      <c r="CS2188" s="34">
        <v>0</v>
      </c>
      <c r="CU2188" s="34">
        <v>0</v>
      </c>
      <c r="CX2188" s="34">
        <v>0</v>
      </c>
      <c r="DB2188" s="34">
        <v>0</v>
      </c>
      <c r="DF2188" s="34">
        <v>0</v>
      </c>
      <c r="DI2188" s="34">
        <v>0</v>
      </c>
      <c r="DL2188" s="34">
        <v>0</v>
      </c>
      <c r="DP2188" s="34">
        <v>0</v>
      </c>
      <c r="DU2188" s="34">
        <v>0</v>
      </c>
      <c r="DZ2188" s="34">
        <v>0</v>
      </c>
      <c r="EC2188" s="34">
        <v>0</v>
      </c>
      <c r="EF2188" s="34">
        <v>0</v>
      </c>
      <c r="EH2188" s="34">
        <v>0</v>
      </c>
      <c r="EL2188" s="34">
        <v>0</v>
      </c>
      <c r="EN2188" s="34">
        <v>0</v>
      </c>
      <c r="EP2188" s="34">
        <v>0</v>
      </c>
      <c r="ET2188" s="34">
        <v>0</v>
      </c>
      <c r="EV2188" s="34">
        <v>0</v>
      </c>
      <c r="EY2188" s="34">
        <v>0</v>
      </c>
      <c r="FB2188" s="34">
        <v>0</v>
      </c>
      <c r="FD2188" s="34">
        <v>0</v>
      </c>
      <c r="FG2188" s="34">
        <v>0</v>
      </c>
      <c r="FI2188" s="34">
        <v>0</v>
      </c>
      <c r="FK2188" s="34">
        <v>0</v>
      </c>
      <c r="FM2188" s="34">
        <v>0</v>
      </c>
      <c r="FQ2188" s="34">
        <v>0</v>
      </c>
      <c r="FS2188" s="34">
        <v>0</v>
      </c>
      <c r="FW2188" s="34">
        <v>0</v>
      </c>
      <c r="FZ2188" s="34">
        <v>0</v>
      </c>
      <c r="GB2188" s="34">
        <v>0</v>
      </c>
      <c r="GD2188" s="34">
        <v>0</v>
      </c>
      <c r="GF2188" s="34">
        <v>0</v>
      </c>
      <c r="GH2188" s="34">
        <v>0</v>
      </c>
      <c r="GJ2188" s="34">
        <v>0</v>
      </c>
      <c r="GM2188" s="34">
        <v>0</v>
      </c>
      <c r="GO2188" s="34">
        <v>0</v>
      </c>
      <c r="GQ2188" s="34">
        <v>0</v>
      </c>
      <c r="GT2188" s="34">
        <v>0</v>
      </c>
      <c r="GW2188" s="34">
        <v>0</v>
      </c>
      <c r="GY2188" s="34">
        <v>0</v>
      </c>
      <c r="HF2188" s="34">
        <v>0</v>
      </c>
      <c r="HM2188" s="34">
        <v>0</v>
      </c>
      <c r="HT2188" s="34">
        <v>0</v>
      </c>
      <c r="IA2188" s="34">
        <v>0</v>
      </c>
      <c r="IH2188" s="34">
        <v>0</v>
      </c>
      <c r="IO2188" s="34">
        <v>0</v>
      </c>
      <c r="IV2188" s="34">
        <v>0</v>
      </c>
      <c r="JC2188" s="34">
        <v>0</v>
      </c>
      <c r="JI2188" s="34">
        <v>0</v>
      </c>
      <c r="JQ2188" s="34">
        <v>0</v>
      </c>
      <c r="JX2188" s="34">
        <v>0</v>
      </c>
      <c r="KE2188" s="34">
        <v>0</v>
      </c>
      <c r="KL2188" s="34">
        <v>0</v>
      </c>
      <c r="KS2188" s="34">
        <v>0</v>
      </c>
      <c r="KZ2188" s="34">
        <v>0</v>
      </c>
      <c r="LG2188" s="34">
        <v>0</v>
      </c>
      <c r="LN2188" s="34">
        <v>0</v>
      </c>
      <c r="LU2188" s="34">
        <v>0</v>
      </c>
      <c r="MB2188" s="34">
        <v>0</v>
      </c>
      <c r="MI2188" s="34">
        <v>0</v>
      </c>
      <c r="MP2188" s="34">
        <v>0</v>
      </c>
      <c r="MW2188" s="34">
        <v>0</v>
      </c>
      <c r="ND2188" s="34">
        <v>0</v>
      </c>
      <c r="NK2188" s="34">
        <v>0</v>
      </c>
      <c r="NR2188" s="34">
        <v>0</v>
      </c>
      <c r="NY2188" s="34">
        <v>0</v>
      </c>
      <c r="OD2188" s="34">
        <v>0</v>
      </c>
    </row>
    <row r="2189" spans="1:394" s="34" customFormat="1" ht="14.4">
      <c r="A2189" s="155" t="s">
        <v>614</v>
      </c>
      <c r="B2189" s="151" t="s">
        <v>617</v>
      </c>
      <c r="C2189" s="84" t="s">
        <v>617</v>
      </c>
      <c r="D2189" s="225" t="s">
        <v>195</v>
      </c>
      <c r="F2189" s="102"/>
      <c r="H2189" s="81"/>
      <c r="I2189" s="81"/>
      <c r="J2189" s="183"/>
      <c r="K2189" s="81"/>
      <c r="L2189" s="81"/>
      <c r="M2189" s="81"/>
      <c r="AE2189" s="34">
        <v>0</v>
      </c>
      <c r="AH2189" s="34">
        <v>0</v>
      </c>
      <c r="AR2189" s="34">
        <v>0</v>
      </c>
      <c r="AW2189" s="34">
        <v>0</v>
      </c>
      <c r="BC2189" s="34">
        <v>0</v>
      </c>
      <c r="BJ2189" s="34">
        <v>0</v>
      </c>
      <c r="BR2189" s="34">
        <v>0</v>
      </c>
      <c r="BU2189" s="34">
        <v>0</v>
      </c>
      <c r="BW2189" s="34">
        <v>0</v>
      </c>
      <c r="CA2189" s="34">
        <v>0</v>
      </c>
      <c r="CD2189" s="34">
        <v>0</v>
      </c>
      <c r="CE2189" s="34">
        <v>0</v>
      </c>
      <c r="CL2189" s="34">
        <v>0</v>
      </c>
      <c r="CN2189" s="34">
        <v>0</v>
      </c>
      <c r="CP2189" s="34">
        <v>0</v>
      </c>
      <c r="CS2189" s="34">
        <v>0</v>
      </c>
      <c r="CU2189" s="34">
        <v>0</v>
      </c>
      <c r="CX2189" s="34">
        <v>0</v>
      </c>
      <c r="DB2189" s="34">
        <v>0</v>
      </c>
      <c r="DF2189" s="34">
        <v>0</v>
      </c>
      <c r="DI2189" s="34">
        <v>0</v>
      </c>
      <c r="DL2189" s="34">
        <v>0</v>
      </c>
      <c r="DP2189" s="34">
        <v>0</v>
      </c>
      <c r="DU2189" s="34">
        <v>0</v>
      </c>
      <c r="DZ2189" s="34">
        <v>0</v>
      </c>
      <c r="EC2189" s="34">
        <v>0</v>
      </c>
      <c r="EF2189" s="34">
        <v>0</v>
      </c>
      <c r="EH2189" s="34">
        <v>0</v>
      </c>
      <c r="EL2189" s="34">
        <v>0</v>
      </c>
      <c r="EN2189" s="34">
        <v>0</v>
      </c>
      <c r="EP2189" s="34">
        <v>0</v>
      </c>
      <c r="ET2189" s="34">
        <v>0</v>
      </c>
      <c r="EV2189" s="34">
        <v>0</v>
      </c>
      <c r="EY2189" s="34">
        <v>0</v>
      </c>
      <c r="FB2189" s="34">
        <v>0</v>
      </c>
      <c r="FD2189" s="34">
        <v>0</v>
      </c>
      <c r="FG2189" s="34">
        <v>0</v>
      </c>
      <c r="FI2189" s="34">
        <v>0</v>
      </c>
      <c r="FK2189" s="34">
        <v>0</v>
      </c>
      <c r="FM2189" s="34">
        <v>0</v>
      </c>
      <c r="FQ2189" s="34">
        <v>0</v>
      </c>
      <c r="FS2189" s="34">
        <v>0</v>
      </c>
      <c r="FW2189" s="34">
        <v>548</v>
      </c>
      <c r="FZ2189" s="34">
        <v>0</v>
      </c>
      <c r="GB2189" s="34">
        <v>100</v>
      </c>
      <c r="GD2189" s="34">
        <v>0</v>
      </c>
      <c r="GF2189" s="34">
        <v>0</v>
      </c>
      <c r="GH2189" s="34">
        <v>0</v>
      </c>
      <c r="GJ2189" s="34">
        <v>0</v>
      </c>
      <c r="GM2189" s="34">
        <v>0</v>
      </c>
      <c r="GO2189" s="34">
        <v>0</v>
      </c>
      <c r="GQ2189" s="34">
        <v>0</v>
      </c>
      <c r="GT2189" s="34">
        <v>0</v>
      </c>
      <c r="GW2189" s="34">
        <v>496</v>
      </c>
      <c r="GY2189" s="34">
        <v>500</v>
      </c>
      <c r="HF2189" s="34">
        <v>500</v>
      </c>
      <c r="HM2189" s="34">
        <v>500</v>
      </c>
      <c r="HT2189" s="34">
        <v>0</v>
      </c>
      <c r="IA2189" s="34">
        <v>500</v>
      </c>
      <c r="IH2189" s="34">
        <v>0</v>
      </c>
      <c r="IO2189" s="34">
        <v>0</v>
      </c>
      <c r="IV2189" s="34">
        <v>100</v>
      </c>
      <c r="JC2189" s="34">
        <v>200</v>
      </c>
      <c r="JI2189" s="34">
        <v>0</v>
      </c>
      <c r="JQ2189" s="34">
        <v>100</v>
      </c>
      <c r="JX2189" s="34">
        <v>0</v>
      </c>
      <c r="KE2189" s="34">
        <v>0</v>
      </c>
      <c r="KL2189" s="34">
        <v>300</v>
      </c>
      <c r="KS2189" s="34">
        <v>0</v>
      </c>
      <c r="KZ2189" s="34">
        <v>0</v>
      </c>
      <c r="LG2189" s="34">
        <v>0</v>
      </c>
      <c r="LN2189" s="34">
        <v>0</v>
      </c>
      <c r="LU2189" s="34">
        <v>0</v>
      </c>
      <c r="MB2189" s="34">
        <v>100</v>
      </c>
      <c r="MI2189" s="34">
        <v>50</v>
      </c>
      <c r="MP2189" s="34">
        <v>0</v>
      </c>
      <c r="MW2189" s="34">
        <v>0</v>
      </c>
      <c r="ND2189" s="34">
        <v>100</v>
      </c>
      <c r="NK2189" s="34">
        <v>100</v>
      </c>
      <c r="NR2189" s="34">
        <v>0</v>
      </c>
      <c r="NY2189" s="34">
        <v>0</v>
      </c>
      <c r="OD2189" s="34">
        <v>0</v>
      </c>
    </row>
    <row r="2190" spans="1:394" s="34" customFormat="1" ht="14.4">
      <c r="A2190" s="155" t="s">
        <v>614</v>
      </c>
      <c r="B2190" s="151" t="s">
        <v>618</v>
      </c>
      <c r="C2190" s="84" t="s">
        <v>616</v>
      </c>
      <c r="D2190" s="225" t="s">
        <v>195</v>
      </c>
      <c r="F2190" s="102"/>
      <c r="H2190" s="81"/>
      <c r="I2190" s="81"/>
      <c r="J2190" s="183"/>
      <c r="K2190" s="81"/>
      <c r="L2190" s="81"/>
      <c r="M2190" s="81"/>
      <c r="AE2190" s="34">
        <v>0</v>
      </c>
      <c r="AH2190" s="34">
        <v>0</v>
      </c>
      <c r="AR2190" s="34">
        <v>0</v>
      </c>
      <c r="AW2190" s="34">
        <v>0</v>
      </c>
      <c r="BC2190" s="34">
        <v>0</v>
      </c>
      <c r="BJ2190" s="34">
        <v>0</v>
      </c>
      <c r="BR2190" s="34">
        <v>0</v>
      </c>
      <c r="BU2190" s="34">
        <v>0</v>
      </c>
      <c r="BW2190" s="34">
        <v>0</v>
      </c>
      <c r="CA2190" s="34">
        <v>0</v>
      </c>
      <c r="CD2190" s="34">
        <v>0</v>
      </c>
      <c r="CE2190" s="34">
        <v>0</v>
      </c>
      <c r="CL2190" s="34">
        <v>0</v>
      </c>
      <c r="CN2190" s="34">
        <v>0</v>
      </c>
      <c r="CP2190" s="34">
        <v>0</v>
      </c>
      <c r="CS2190" s="34">
        <v>0</v>
      </c>
      <c r="CU2190" s="34">
        <v>0</v>
      </c>
      <c r="CX2190" s="34">
        <v>0</v>
      </c>
      <c r="DB2190" s="34">
        <v>0</v>
      </c>
      <c r="DF2190" s="34">
        <v>0</v>
      </c>
      <c r="DI2190" s="34">
        <v>0</v>
      </c>
      <c r="DL2190" s="34">
        <v>0</v>
      </c>
      <c r="DP2190" s="34">
        <v>0</v>
      </c>
      <c r="DU2190" s="34">
        <v>0</v>
      </c>
      <c r="DZ2190" s="34">
        <v>0</v>
      </c>
      <c r="EC2190" s="34">
        <v>0</v>
      </c>
      <c r="EF2190" s="34">
        <v>0</v>
      </c>
      <c r="EH2190" s="34">
        <v>0</v>
      </c>
      <c r="EL2190" s="34">
        <v>0</v>
      </c>
      <c r="EN2190" s="34">
        <v>0</v>
      </c>
      <c r="EP2190" s="34">
        <v>0</v>
      </c>
      <c r="ET2190" s="34">
        <v>0</v>
      </c>
      <c r="EV2190" s="34">
        <v>0</v>
      </c>
      <c r="EY2190" s="34">
        <v>0</v>
      </c>
      <c r="FB2190" s="34">
        <v>0</v>
      </c>
      <c r="FD2190" s="34">
        <v>0</v>
      </c>
      <c r="FG2190" s="34">
        <v>0</v>
      </c>
      <c r="FI2190" s="34">
        <v>0</v>
      </c>
      <c r="FK2190" s="34">
        <v>0</v>
      </c>
      <c r="FM2190" s="34">
        <v>0</v>
      </c>
      <c r="FQ2190" s="34">
        <v>0</v>
      </c>
      <c r="FS2190" s="34">
        <v>0</v>
      </c>
      <c r="FW2190" s="34">
        <v>0</v>
      </c>
      <c r="FZ2190" s="34">
        <v>0</v>
      </c>
      <c r="GB2190" s="34">
        <v>0</v>
      </c>
      <c r="GD2190" s="34">
        <v>0</v>
      </c>
      <c r="GF2190" s="34">
        <v>0</v>
      </c>
      <c r="GH2190" s="34">
        <v>0</v>
      </c>
      <c r="GJ2190" s="34">
        <v>0</v>
      </c>
      <c r="GM2190" s="34">
        <v>0</v>
      </c>
      <c r="GO2190" s="34">
        <v>0</v>
      </c>
      <c r="GQ2190" s="34">
        <v>0</v>
      </c>
      <c r="GT2190" s="34">
        <v>0</v>
      </c>
      <c r="GW2190" s="34">
        <v>0</v>
      </c>
      <c r="GY2190" s="34">
        <v>0</v>
      </c>
      <c r="HF2190" s="34">
        <v>0</v>
      </c>
      <c r="HM2190" s="34">
        <v>0</v>
      </c>
      <c r="HT2190" s="34">
        <v>0</v>
      </c>
      <c r="IA2190" s="34">
        <v>0</v>
      </c>
      <c r="IH2190" s="34">
        <v>0</v>
      </c>
      <c r="IO2190" s="34">
        <v>0</v>
      </c>
      <c r="IV2190" s="34">
        <v>0</v>
      </c>
      <c r="JC2190" s="34">
        <v>0</v>
      </c>
      <c r="JI2190" s="34">
        <v>0</v>
      </c>
      <c r="JQ2190" s="34">
        <v>0</v>
      </c>
      <c r="JX2190" s="34">
        <v>0</v>
      </c>
      <c r="KE2190" s="34">
        <v>0</v>
      </c>
      <c r="KL2190" s="34">
        <v>0</v>
      </c>
      <c r="KS2190" s="34">
        <v>0</v>
      </c>
      <c r="KZ2190" s="34">
        <v>0</v>
      </c>
      <c r="LG2190" s="34">
        <v>0</v>
      </c>
      <c r="LN2190" s="34">
        <v>0</v>
      </c>
      <c r="LU2190" s="34">
        <v>0</v>
      </c>
      <c r="MB2190" s="34">
        <v>0</v>
      </c>
      <c r="MI2190" s="34">
        <v>0</v>
      </c>
      <c r="MP2190" s="34">
        <v>0</v>
      </c>
      <c r="MW2190" s="34">
        <v>0</v>
      </c>
      <c r="ND2190" s="34">
        <v>0</v>
      </c>
      <c r="NK2190" s="34">
        <v>0</v>
      </c>
      <c r="NR2190" s="34">
        <v>0</v>
      </c>
      <c r="NY2190" s="34">
        <v>0</v>
      </c>
      <c r="OD2190" s="34">
        <v>0</v>
      </c>
    </row>
    <row r="2191" spans="1:394" s="34" customFormat="1" ht="14.4">
      <c r="A2191" s="155" t="s">
        <v>614</v>
      </c>
      <c r="B2191" s="271" t="s">
        <v>619</v>
      </c>
      <c r="C2191" s="84" t="s">
        <v>619</v>
      </c>
      <c r="D2191" s="225" t="s">
        <v>195</v>
      </c>
      <c r="F2191" s="102"/>
      <c r="H2191" s="81"/>
      <c r="I2191" s="81"/>
      <c r="J2191" s="183"/>
      <c r="K2191" s="81"/>
      <c r="L2191" s="81"/>
      <c r="M2191" s="81"/>
      <c r="AE2191" s="34">
        <v>0</v>
      </c>
      <c r="AH2191" s="34">
        <v>0</v>
      </c>
      <c r="AR2191" s="34">
        <v>0</v>
      </c>
      <c r="AW2191" s="34">
        <v>0</v>
      </c>
      <c r="BC2191" s="34">
        <v>0</v>
      </c>
      <c r="BJ2191" s="34">
        <v>0</v>
      </c>
      <c r="BR2191" s="34">
        <v>0</v>
      </c>
      <c r="BU2191" s="34">
        <v>0</v>
      </c>
      <c r="BW2191" s="34">
        <v>0</v>
      </c>
      <c r="CA2191" s="34">
        <v>0</v>
      </c>
      <c r="CD2191" s="34">
        <v>0</v>
      </c>
      <c r="CE2191" s="34">
        <v>0</v>
      </c>
      <c r="CL2191" s="34">
        <v>0</v>
      </c>
      <c r="CN2191" s="34">
        <v>0</v>
      </c>
      <c r="CP2191" s="34">
        <v>0</v>
      </c>
      <c r="CS2191" s="34">
        <v>0</v>
      </c>
      <c r="CU2191" s="34">
        <v>0</v>
      </c>
      <c r="CX2191" s="34">
        <v>0</v>
      </c>
      <c r="DB2191" s="34">
        <v>0</v>
      </c>
      <c r="DF2191" s="34">
        <v>0</v>
      </c>
      <c r="DI2191" s="34">
        <v>0</v>
      </c>
      <c r="DL2191" s="34">
        <v>0</v>
      </c>
      <c r="DP2191" s="34">
        <v>0</v>
      </c>
      <c r="DU2191" s="34">
        <v>0</v>
      </c>
      <c r="DZ2191" s="34">
        <v>0</v>
      </c>
      <c r="EC2191" s="34">
        <v>0</v>
      </c>
      <c r="EF2191" s="34">
        <v>0</v>
      </c>
      <c r="EH2191" s="34">
        <v>0</v>
      </c>
      <c r="EL2191" s="34">
        <v>0</v>
      </c>
      <c r="EN2191" s="34">
        <v>0</v>
      </c>
      <c r="EP2191" s="34">
        <v>0</v>
      </c>
      <c r="ET2191" s="34">
        <v>0</v>
      </c>
      <c r="EV2191" s="34">
        <v>0</v>
      </c>
      <c r="EY2191" s="34">
        <v>0</v>
      </c>
      <c r="FB2191" s="34">
        <v>0</v>
      </c>
      <c r="FD2191" s="34">
        <v>0</v>
      </c>
      <c r="FG2191" s="34">
        <v>0</v>
      </c>
      <c r="FI2191" s="34">
        <v>0</v>
      </c>
      <c r="FK2191" s="34">
        <v>0</v>
      </c>
      <c r="FM2191" s="34">
        <v>0</v>
      </c>
      <c r="FQ2191" s="34">
        <v>0</v>
      </c>
      <c r="FS2191" s="34">
        <v>0</v>
      </c>
      <c r="FW2191" s="34">
        <v>0</v>
      </c>
      <c r="FZ2191" s="34">
        <v>0</v>
      </c>
      <c r="GB2191" s="34">
        <v>0</v>
      </c>
      <c r="GD2191" s="34">
        <v>0</v>
      </c>
      <c r="GF2191" s="34">
        <v>0</v>
      </c>
      <c r="GH2191" s="34">
        <v>0</v>
      </c>
      <c r="GJ2191" s="34">
        <v>0</v>
      </c>
      <c r="GM2191" s="34">
        <v>0</v>
      </c>
      <c r="GO2191" s="34">
        <v>0</v>
      </c>
      <c r="GQ2191" s="34">
        <v>0</v>
      </c>
      <c r="GT2191" s="34">
        <v>0</v>
      </c>
      <c r="GW2191" s="34">
        <v>0</v>
      </c>
      <c r="GY2191" s="34">
        <v>0</v>
      </c>
      <c r="HF2191" s="34">
        <v>0</v>
      </c>
      <c r="HM2191" s="34">
        <v>0</v>
      </c>
      <c r="HT2191" s="34">
        <v>0</v>
      </c>
      <c r="IA2191" s="34">
        <v>200</v>
      </c>
      <c r="IH2191" s="34">
        <v>150</v>
      </c>
      <c r="IO2191" s="34">
        <v>0</v>
      </c>
      <c r="IV2191" s="34">
        <v>50</v>
      </c>
      <c r="JC2191" s="34">
        <v>0</v>
      </c>
      <c r="JI2191" s="34">
        <v>50</v>
      </c>
      <c r="JQ2191" s="34">
        <v>0</v>
      </c>
      <c r="JX2191" s="34">
        <v>0</v>
      </c>
      <c r="KE2191" s="34">
        <v>0</v>
      </c>
      <c r="KL2191" s="34">
        <v>0</v>
      </c>
      <c r="KS2191" s="34">
        <v>0</v>
      </c>
      <c r="KZ2191" s="34">
        <v>0</v>
      </c>
      <c r="LG2191" s="34">
        <v>0</v>
      </c>
      <c r="LN2191" s="34">
        <v>0</v>
      </c>
      <c r="LU2191" s="34">
        <v>0</v>
      </c>
      <c r="MB2191" s="34">
        <v>0</v>
      </c>
      <c r="MI2191" s="34">
        <v>0</v>
      </c>
      <c r="MP2191" s="34">
        <v>0</v>
      </c>
      <c r="MW2191" s="34">
        <v>0</v>
      </c>
      <c r="ND2191" s="34">
        <v>0</v>
      </c>
      <c r="NK2191" s="34">
        <v>0</v>
      </c>
      <c r="NR2191" s="34">
        <v>0</v>
      </c>
      <c r="NY2191" s="34">
        <v>0</v>
      </c>
      <c r="OD2191" s="34">
        <v>0</v>
      </c>
    </row>
    <row r="2192" spans="1:394" s="34" customFormat="1" ht="14.4">
      <c r="A2192" s="155" t="s">
        <v>614</v>
      </c>
      <c r="B2192" s="151" t="s">
        <v>620</v>
      </c>
      <c r="C2192" s="84" t="s">
        <v>620</v>
      </c>
      <c r="D2192" s="225" t="s">
        <v>195</v>
      </c>
      <c r="F2192" s="102"/>
      <c r="H2192" s="81"/>
      <c r="I2192" s="81"/>
      <c r="J2192" s="183"/>
      <c r="K2192" s="81"/>
      <c r="L2192" s="81"/>
      <c r="M2192" s="81"/>
      <c r="AE2192" s="34">
        <v>0</v>
      </c>
      <c r="AH2192" s="34">
        <v>0</v>
      </c>
      <c r="AR2192" s="34">
        <v>0</v>
      </c>
      <c r="AW2192" s="34">
        <v>0</v>
      </c>
      <c r="BC2192" s="34">
        <v>0</v>
      </c>
      <c r="BJ2192" s="34">
        <v>0</v>
      </c>
      <c r="BR2192" s="34">
        <v>0</v>
      </c>
      <c r="BU2192" s="34">
        <v>0</v>
      </c>
      <c r="BW2192" s="34">
        <v>0</v>
      </c>
      <c r="CA2192" s="34">
        <v>0</v>
      </c>
      <c r="CD2192" s="34">
        <v>0</v>
      </c>
      <c r="CE2192" s="34">
        <v>0</v>
      </c>
      <c r="CL2192" s="34">
        <v>0</v>
      </c>
      <c r="CN2192" s="34">
        <v>0</v>
      </c>
      <c r="CP2192" s="34">
        <v>0</v>
      </c>
      <c r="CS2192" s="34">
        <v>0</v>
      </c>
      <c r="CU2192" s="34">
        <v>0</v>
      </c>
      <c r="CX2192" s="34">
        <v>0</v>
      </c>
      <c r="DB2192" s="34">
        <v>0</v>
      </c>
      <c r="DF2192" s="34">
        <v>0</v>
      </c>
      <c r="DI2192" s="34">
        <v>0</v>
      </c>
      <c r="DL2192" s="34">
        <v>0</v>
      </c>
      <c r="DP2192" s="34">
        <v>0</v>
      </c>
      <c r="DU2192" s="34">
        <v>0</v>
      </c>
      <c r="DZ2192" s="34">
        <v>0</v>
      </c>
      <c r="EC2192" s="34">
        <v>0</v>
      </c>
      <c r="EF2192" s="34">
        <v>0</v>
      </c>
      <c r="EH2192" s="34">
        <v>0</v>
      </c>
      <c r="EL2192" s="34">
        <v>0</v>
      </c>
      <c r="EN2192" s="34">
        <v>0</v>
      </c>
      <c r="EP2192" s="34">
        <v>0</v>
      </c>
      <c r="ET2192" s="34">
        <v>0</v>
      </c>
      <c r="EV2192" s="34">
        <v>0</v>
      </c>
      <c r="EY2192" s="34">
        <v>0</v>
      </c>
      <c r="FB2192" s="34">
        <v>0</v>
      </c>
      <c r="FD2192" s="34">
        <v>0</v>
      </c>
      <c r="FG2192" s="34">
        <v>0</v>
      </c>
      <c r="FI2192" s="34">
        <v>0</v>
      </c>
      <c r="FK2192" s="34">
        <v>0</v>
      </c>
      <c r="FM2192" s="34">
        <v>0</v>
      </c>
      <c r="FQ2192" s="34">
        <v>0</v>
      </c>
      <c r="FS2192" s="34">
        <v>0</v>
      </c>
      <c r="FW2192" s="34">
        <v>0</v>
      </c>
      <c r="FZ2192" s="34">
        <v>0</v>
      </c>
      <c r="GB2192" s="34">
        <v>0</v>
      </c>
      <c r="GD2192" s="34">
        <v>0</v>
      </c>
      <c r="GF2192" s="34">
        <v>0</v>
      </c>
      <c r="GH2192" s="34">
        <v>0</v>
      </c>
      <c r="GJ2192" s="34">
        <v>0</v>
      </c>
      <c r="GM2192" s="34">
        <v>0</v>
      </c>
      <c r="GO2192" s="34">
        <v>0</v>
      </c>
      <c r="GQ2192" s="34">
        <v>0</v>
      </c>
      <c r="GT2192" s="34">
        <v>0</v>
      </c>
      <c r="GW2192" s="34">
        <v>0</v>
      </c>
      <c r="GY2192" s="34">
        <v>0</v>
      </c>
      <c r="HF2192" s="34">
        <v>0</v>
      </c>
      <c r="HM2192" s="34">
        <v>0</v>
      </c>
      <c r="HT2192" s="34">
        <v>0</v>
      </c>
      <c r="IA2192" s="34">
        <v>0</v>
      </c>
      <c r="IH2192" s="34">
        <v>0</v>
      </c>
      <c r="IO2192" s="34">
        <v>0</v>
      </c>
      <c r="IV2192" s="34">
        <v>0</v>
      </c>
      <c r="JC2192" s="34">
        <v>0</v>
      </c>
      <c r="JI2192" s="34">
        <v>0</v>
      </c>
      <c r="JQ2192" s="34">
        <v>0</v>
      </c>
      <c r="JX2192" s="34">
        <v>0</v>
      </c>
      <c r="KE2192" s="34">
        <v>0</v>
      </c>
      <c r="KL2192" s="34">
        <v>0</v>
      </c>
      <c r="KS2192" s="34">
        <v>0</v>
      </c>
      <c r="KZ2192" s="34">
        <v>0</v>
      </c>
      <c r="LG2192" s="34">
        <v>0</v>
      </c>
      <c r="LN2192" s="34">
        <v>0</v>
      </c>
      <c r="LU2192" s="34">
        <v>0</v>
      </c>
      <c r="MB2192" s="34">
        <v>0</v>
      </c>
      <c r="MI2192" s="34">
        <v>0</v>
      </c>
      <c r="MP2192" s="34">
        <v>0</v>
      </c>
      <c r="MW2192" s="34">
        <v>0</v>
      </c>
      <c r="ND2192" s="34">
        <v>0</v>
      </c>
      <c r="NK2192" s="34">
        <v>0</v>
      </c>
      <c r="NR2192" s="34">
        <v>0</v>
      </c>
      <c r="NY2192" s="34">
        <v>0</v>
      </c>
      <c r="OD2192" s="34">
        <v>0</v>
      </c>
    </row>
    <row r="2193" spans="1:394" s="34" customFormat="1" ht="14.4">
      <c r="A2193" s="155" t="s">
        <v>614</v>
      </c>
      <c r="B2193" s="271" t="s">
        <v>621</v>
      </c>
      <c r="C2193" s="84" t="s">
        <v>621</v>
      </c>
      <c r="D2193" s="225" t="s">
        <v>195</v>
      </c>
      <c r="F2193" s="102"/>
      <c r="H2193" s="81"/>
      <c r="I2193" s="81"/>
      <c r="J2193" s="183"/>
      <c r="K2193" s="81"/>
      <c r="L2193" s="81"/>
      <c r="M2193" s="81"/>
      <c r="AE2193" s="34">
        <v>0</v>
      </c>
      <c r="AH2193" s="34">
        <v>0</v>
      </c>
      <c r="AR2193" s="34">
        <v>0</v>
      </c>
      <c r="AW2193" s="34">
        <v>0</v>
      </c>
      <c r="BC2193" s="34">
        <v>0</v>
      </c>
      <c r="BJ2193" s="34">
        <v>0</v>
      </c>
      <c r="BR2193" s="34">
        <v>0</v>
      </c>
      <c r="BU2193" s="34">
        <v>0</v>
      </c>
      <c r="BW2193" s="34">
        <v>0</v>
      </c>
      <c r="CA2193" s="34">
        <v>0</v>
      </c>
      <c r="CD2193" s="34">
        <v>0</v>
      </c>
      <c r="CE2193" s="34">
        <v>0</v>
      </c>
      <c r="CL2193" s="34">
        <v>0</v>
      </c>
      <c r="CN2193" s="34">
        <v>0</v>
      </c>
      <c r="CP2193" s="34">
        <v>0</v>
      </c>
      <c r="CS2193" s="34">
        <v>0</v>
      </c>
      <c r="CU2193" s="34">
        <v>0</v>
      </c>
      <c r="CX2193" s="34">
        <v>0</v>
      </c>
      <c r="DB2193" s="34">
        <v>0</v>
      </c>
      <c r="DF2193" s="34">
        <v>0</v>
      </c>
      <c r="DI2193" s="34">
        <v>0</v>
      </c>
      <c r="DL2193" s="34">
        <v>0</v>
      </c>
      <c r="DP2193" s="34">
        <v>0</v>
      </c>
      <c r="DU2193" s="34">
        <v>0</v>
      </c>
      <c r="DZ2193" s="34">
        <v>0</v>
      </c>
      <c r="EC2193" s="34">
        <v>0</v>
      </c>
      <c r="EF2193" s="34">
        <v>0</v>
      </c>
      <c r="EH2193" s="34">
        <v>0</v>
      </c>
      <c r="EL2193" s="34">
        <v>0</v>
      </c>
      <c r="EN2193" s="34">
        <v>0</v>
      </c>
      <c r="EP2193" s="34">
        <v>0</v>
      </c>
      <c r="ET2193" s="34">
        <v>0</v>
      </c>
      <c r="EV2193" s="34">
        <v>0</v>
      </c>
      <c r="EY2193" s="34">
        <v>0</v>
      </c>
      <c r="FB2193" s="34">
        <v>0</v>
      </c>
      <c r="FD2193" s="34">
        <v>0</v>
      </c>
      <c r="FG2193" s="34">
        <v>0</v>
      </c>
      <c r="FI2193" s="34">
        <v>0</v>
      </c>
      <c r="FK2193" s="34">
        <v>0</v>
      </c>
      <c r="FM2193" s="34">
        <v>0</v>
      </c>
      <c r="FQ2193" s="34">
        <v>0</v>
      </c>
      <c r="FS2193" s="34">
        <v>0</v>
      </c>
      <c r="FW2193" s="34">
        <v>0</v>
      </c>
      <c r="FZ2193" s="34">
        <v>0</v>
      </c>
      <c r="GB2193" s="34">
        <v>0</v>
      </c>
      <c r="GD2193" s="34">
        <v>0</v>
      </c>
      <c r="GF2193" s="34">
        <v>0</v>
      </c>
      <c r="GH2193" s="34">
        <v>0</v>
      </c>
      <c r="GJ2193" s="34">
        <v>0</v>
      </c>
      <c r="GM2193" s="34">
        <v>0</v>
      </c>
      <c r="GO2193" s="34">
        <v>0</v>
      </c>
      <c r="GQ2193" s="34">
        <v>0</v>
      </c>
      <c r="GT2193" s="34">
        <v>0</v>
      </c>
      <c r="GW2193" s="34">
        <v>0</v>
      </c>
      <c r="GY2193" s="34">
        <v>0</v>
      </c>
      <c r="HF2193" s="34">
        <v>0</v>
      </c>
      <c r="HM2193" s="34">
        <v>0</v>
      </c>
      <c r="HT2193" s="34">
        <v>0</v>
      </c>
      <c r="IA2193" s="34">
        <v>0</v>
      </c>
      <c r="IH2193" s="34">
        <v>100</v>
      </c>
      <c r="IO2193" s="34">
        <v>0</v>
      </c>
      <c r="IV2193" s="34">
        <v>0</v>
      </c>
      <c r="JC2193" s="34">
        <v>0</v>
      </c>
      <c r="JI2193" s="34">
        <v>50</v>
      </c>
      <c r="JQ2193" s="34">
        <v>0</v>
      </c>
      <c r="JX2193" s="34">
        <v>0</v>
      </c>
      <c r="KE2193" s="34">
        <v>0</v>
      </c>
      <c r="KL2193" s="34">
        <v>0</v>
      </c>
      <c r="KS2193" s="34">
        <v>0</v>
      </c>
      <c r="KZ2193" s="34">
        <v>0</v>
      </c>
      <c r="LG2193" s="34">
        <v>0</v>
      </c>
      <c r="LN2193" s="34">
        <v>50</v>
      </c>
      <c r="LU2193" s="34">
        <v>0</v>
      </c>
      <c r="MB2193" s="34">
        <v>0</v>
      </c>
      <c r="MI2193" s="34">
        <v>0</v>
      </c>
      <c r="MP2193" s="34">
        <v>0</v>
      </c>
      <c r="MW2193" s="34">
        <v>0</v>
      </c>
      <c r="ND2193" s="34">
        <v>0</v>
      </c>
      <c r="NK2193" s="34">
        <v>0</v>
      </c>
      <c r="NR2193" s="34">
        <v>0</v>
      </c>
      <c r="NY2193" s="34">
        <v>0</v>
      </c>
      <c r="OD2193" s="34">
        <v>0</v>
      </c>
    </row>
    <row r="2194" spans="1:394" s="34" customFormat="1">
      <c r="A2194" s="155" t="s">
        <v>622</v>
      </c>
      <c r="B2194" s="4" t="s">
        <v>623</v>
      </c>
      <c r="C2194" s="2">
        <v>447580103</v>
      </c>
      <c r="D2194" s="225" t="s">
        <v>195</v>
      </c>
      <c r="F2194" s="102"/>
      <c r="H2194" s="81"/>
      <c r="I2194" s="81"/>
      <c r="J2194" s="183"/>
      <c r="K2194" s="81"/>
      <c r="L2194" s="81"/>
      <c r="M2194" s="81"/>
      <c r="AE2194" s="34">
        <v>800</v>
      </c>
      <c r="AH2194" s="34">
        <v>800</v>
      </c>
      <c r="AR2194" s="34">
        <v>0</v>
      </c>
      <c r="AW2194" s="34">
        <v>0</v>
      </c>
      <c r="BC2194" s="34">
        <v>0</v>
      </c>
      <c r="BJ2194" s="34">
        <v>0</v>
      </c>
      <c r="BR2194" s="34">
        <v>0</v>
      </c>
      <c r="BU2194" s="34">
        <v>0</v>
      </c>
      <c r="BW2194" s="34">
        <v>0</v>
      </c>
      <c r="CA2194" s="34">
        <v>0</v>
      </c>
      <c r="CD2194" s="34">
        <v>0</v>
      </c>
      <c r="CE2194" s="34">
        <v>0</v>
      </c>
      <c r="CL2194" s="34">
        <v>0</v>
      </c>
      <c r="CN2194" s="34">
        <v>0</v>
      </c>
      <c r="CP2194" s="34">
        <v>0</v>
      </c>
      <c r="CS2194" s="34">
        <v>0</v>
      </c>
      <c r="CU2194" s="34">
        <v>0</v>
      </c>
      <c r="CX2194" s="34">
        <v>0</v>
      </c>
      <c r="DB2194" s="34">
        <v>1000</v>
      </c>
      <c r="DF2194" s="34">
        <v>1000</v>
      </c>
      <c r="DI2194" s="34">
        <v>1000</v>
      </c>
      <c r="DL2194" s="34">
        <v>1000</v>
      </c>
      <c r="DP2194" s="34">
        <v>1200</v>
      </c>
      <c r="DU2194" s="34">
        <v>1000</v>
      </c>
      <c r="DZ2194" s="34">
        <v>1000</v>
      </c>
      <c r="EC2194" s="34">
        <v>1000</v>
      </c>
      <c r="EF2194" s="34">
        <v>1000</v>
      </c>
      <c r="EH2194" s="34">
        <v>1000</v>
      </c>
      <c r="EL2194" s="34">
        <v>800</v>
      </c>
      <c r="EN2194" s="34">
        <v>0</v>
      </c>
      <c r="EP2194" s="34">
        <v>800</v>
      </c>
      <c r="ET2194" s="34">
        <v>800</v>
      </c>
      <c r="EV2194" s="34">
        <v>1000</v>
      </c>
      <c r="EY2194" s="34">
        <v>1000</v>
      </c>
      <c r="FB2194" s="34">
        <v>1000</v>
      </c>
      <c r="FD2194" s="34">
        <v>1000</v>
      </c>
      <c r="FG2194" s="34">
        <v>1000</v>
      </c>
      <c r="FI2194" s="34">
        <v>1000</v>
      </c>
      <c r="FK2194" s="34">
        <v>600</v>
      </c>
      <c r="FM2194" s="34">
        <v>600</v>
      </c>
      <c r="FQ2194" s="34">
        <v>600</v>
      </c>
      <c r="FS2194" s="34">
        <v>600</v>
      </c>
      <c r="FW2194" s="34">
        <v>0</v>
      </c>
      <c r="FZ2194" s="34">
        <v>0</v>
      </c>
      <c r="GB2194" s="34">
        <v>0</v>
      </c>
      <c r="GD2194" s="34">
        <v>0</v>
      </c>
      <c r="GF2194" s="34">
        <v>0</v>
      </c>
      <c r="GH2194" s="34">
        <v>0</v>
      </c>
      <c r="GJ2194" s="34">
        <v>0</v>
      </c>
      <c r="GM2194" s="34">
        <v>400</v>
      </c>
      <c r="GO2194" s="34">
        <v>400</v>
      </c>
      <c r="GQ2194" s="34">
        <v>0</v>
      </c>
      <c r="GT2194" s="34">
        <v>0</v>
      </c>
      <c r="GW2194" s="34">
        <v>595</v>
      </c>
      <c r="GY2194" s="34">
        <v>600</v>
      </c>
      <c r="HF2194" s="34">
        <v>400</v>
      </c>
      <c r="HM2194" s="34">
        <v>400</v>
      </c>
      <c r="HT2194" s="34">
        <v>0</v>
      </c>
      <c r="IA2194" s="34">
        <v>1000</v>
      </c>
      <c r="IH2194" s="34">
        <v>400</v>
      </c>
      <c r="IO2194" s="34">
        <v>0</v>
      </c>
      <c r="IV2194" s="34">
        <v>600</v>
      </c>
      <c r="JC2194" s="34">
        <v>400</v>
      </c>
      <c r="JI2194" s="34">
        <v>0</v>
      </c>
      <c r="JQ2194" s="34">
        <v>0</v>
      </c>
      <c r="JX2194" s="34">
        <v>0</v>
      </c>
      <c r="KE2194" s="34">
        <v>0</v>
      </c>
      <c r="KL2194" s="34">
        <v>0</v>
      </c>
      <c r="KS2194" s="34">
        <v>0</v>
      </c>
      <c r="KZ2194" s="34">
        <v>0</v>
      </c>
      <c r="LG2194" s="34">
        <v>0</v>
      </c>
      <c r="LN2194" s="34">
        <v>0</v>
      </c>
      <c r="LU2194" s="34">
        <v>0</v>
      </c>
      <c r="MB2194" s="34">
        <v>0</v>
      </c>
      <c r="MI2194" s="34">
        <v>0</v>
      </c>
      <c r="MP2194" s="34">
        <v>0</v>
      </c>
      <c r="MW2194" s="34">
        <v>0</v>
      </c>
      <c r="ND2194" s="34">
        <v>0</v>
      </c>
      <c r="NK2194" s="34">
        <v>0</v>
      </c>
      <c r="NR2194" s="34">
        <v>0</v>
      </c>
      <c r="NY2194" s="34">
        <v>0</v>
      </c>
      <c r="OD2194" s="34">
        <v>0</v>
      </c>
    </row>
    <row r="2195" spans="1:394" s="34" customFormat="1">
      <c r="A2195" s="155" t="s">
        <v>622</v>
      </c>
      <c r="B2195" s="453" t="s">
        <v>624</v>
      </c>
      <c r="C2195" s="2">
        <v>447580104</v>
      </c>
      <c r="D2195" s="225" t="s">
        <v>195</v>
      </c>
      <c r="F2195" s="102"/>
      <c r="H2195" s="81"/>
      <c r="I2195" s="81"/>
      <c r="J2195" s="183"/>
      <c r="K2195" s="81"/>
      <c r="L2195" s="81"/>
      <c r="M2195" s="81"/>
      <c r="JC2195" s="34">
        <v>0</v>
      </c>
      <c r="JI2195" s="34">
        <v>600</v>
      </c>
      <c r="JQ2195" s="34">
        <v>600</v>
      </c>
      <c r="JX2195" s="34">
        <v>600</v>
      </c>
      <c r="KE2195" s="34">
        <v>600</v>
      </c>
      <c r="KL2195" s="34">
        <v>300</v>
      </c>
      <c r="KS2195" s="34">
        <v>300</v>
      </c>
      <c r="KZ2195" s="34">
        <v>100</v>
      </c>
      <c r="LG2195" s="34">
        <v>0</v>
      </c>
      <c r="LN2195" s="34">
        <v>0</v>
      </c>
      <c r="LU2195" s="34">
        <v>0</v>
      </c>
      <c r="MB2195" s="34">
        <v>0</v>
      </c>
      <c r="MI2195" s="34">
        <v>545</v>
      </c>
      <c r="MP2195" s="34">
        <v>0</v>
      </c>
      <c r="MW2195" s="34">
        <v>600</v>
      </c>
      <c r="ND2195" s="34">
        <v>600</v>
      </c>
      <c r="NK2195" s="34">
        <v>600</v>
      </c>
      <c r="NR2195" s="34">
        <v>600</v>
      </c>
      <c r="NY2195" s="34">
        <v>1000</v>
      </c>
      <c r="OD2195" s="34">
        <v>1000</v>
      </c>
    </row>
    <row r="2196" spans="1:394" s="34" customFormat="1">
      <c r="A2196" s="155" t="s">
        <v>622</v>
      </c>
      <c r="B2196" s="4" t="s">
        <v>625</v>
      </c>
      <c r="C2196" s="2">
        <v>447600103</v>
      </c>
      <c r="D2196" s="225" t="s">
        <v>195</v>
      </c>
      <c r="F2196" s="102"/>
      <c r="H2196" s="81"/>
      <c r="I2196" s="81"/>
      <c r="J2196" s="183"/>
      <c r="K2196" s="81"/>
      <c r="L2196" s="81"/>
      <c r="M2196" s="81"/>
      <c r="AE2196" s="34">
        <v>1000</v>
      </c>
      <c r="AH2196" s="34">
        <v>800</v>
      </c>
      <c r="AR2196" s="34">
        <v>0</v>
      </c>
      <c r="AW2196" s="34">
        <v>0</v>
      </c>
      <c r="BC2196" s="34">
        <v>0</v>
      </c>
      <c r="BJ2196" s="34">
        <v>0</v>
      </c>
      <c r="BR2196" s="34">
        <v>0</v>
      </c>
      <c r="BU2196" s="34">
        <v>0</v>
      </c>
      <c r="BW2196" s="34">
        <v>0</v>
      </c>
      <c r="CA2196" s="34">
        <v>0</v>
      </c>
      <c r="CD2196" s="34">
        <v>0</v>
      </c>
      <c r="CE2196" s="34">
        <v>0</v>
      </c>
      <c r="CL2196" s="34">
        <v>0</v>
      </c>
      <c r="CN2196" s="34">
        <v>0</v>
      </c>
      <c r="CP2196" s="34">
        <v>0</v>
      </c>
      <c r="CS2196" s="34">
        <v>0</v>
      </c>
      <c r="CU2196" s="34">
        <v>0</v>
      </c>
      <c r="CX2196" s="34">
        <v>0</v>
      </c>
      <c r="DB2196" s="34">
        <v>1000</v>
      </c>
      <c r="DF2196" s="34">
        <v>1000</v>
      </c>
      <c r="DI2196" s="34">
        <v>1000</v>
      </c>
      <c r="DL2196" s="34">
        <v>1000</v>
      </c>
      <c r="DP2196" s="34">
        <v>1000</v>
      </c>
      <c r="DU2196" s="34">
        <v>1000</v>
      </c>
      <c r="DZ2196" s="34">
        <v>1000</v>
      </c>
      <c r="EC2196" s="34">
        <v>1000</v>
      </c>
      <c r="EF2196" s="34">
        <v>1000</v>
      </c>
      <c r="EH2196" s="34">
        <v>1000</v>
      </c>
      <c r="EL2196" s="34">
        <v>1000</v>
      </c>
      <c r="EN2196" s="34">
        <v>0</v>
      </c>
      <c r="EP2196" s="34">
        <v>600</v>
      </c>
      <c r="ET2196" s="34">
        <v>600</v>
      </c>
      <c r="EV2196" s="34">
        <v>1000</v>
      </c>
      <c r="EY2196" s="34">
        <v>1000</v>
      </c>
      <c r="FB2196" s="34">
        <v>1000</v>
      </c>
      <c r="FD2196" s="34">
        <v>1000</v>
      </c>
      <c r="FG2196" s="34">
        <v>1000</v>
      </c>
      <c r="FI2196" s="34">
        <v>1000</v>
      </c>
      <c r="FK2196" s="34">
        <v>1000</v>
      </c>
      <c r="FM2196" s="34">
        <v>600</v>
      </c>
      <c r="FQ2196" s="34">
        <v>600</v>
      </c>
      <c r="FS2196" s="34">
        <v>600</v>
      </c>
      <c r="FW2196" s="34">
        <v>0</v>
      </c>
      <c r="FZ2196" s="34">
        <v>0</v>
      </c>
      <c r="GB2196" s="34">
        <v>0</v>
      </c>
      <c r="GD2196" s="34">
        <v>0</v>
      </c>
      <c r="GF2196" s="34">
        <v>0</v>
      </c>
      <c r="GH2196" s="34">
        <v>0</v>
      </c>
      <c r="GJ2196" s="34">
        <v>0</v>
      </c>
      <c r="GM2196" s="34">
        <v>400</v>
      </c>
      <c r="GO2196" s="34">
        <v>600</v>
      </c>
      <c r="GQ2196" s="34">
        <v>0</v>
      </c>
      <c r="GT2196" s="34">
        <v>0</v>
      </c>
      <c r="GW2196" s="34">
        <v>575</v>
      </c>
      <c r="GY2196" s="34">
        <v>400</v>
      </c>
      <c r="HF2196" s="34">
        <v>400</v>
      </c>
      <c r="HM2196" s="34">
        <v>400</v>
      </c>
      <c r="HT2196" s="34">
        <v>0</v>
      </c>
      <c r="IA2196" s="34">
        <v>1200</v>
      </c>
      <c r="IH2196" s="34">
        <v>0</v>
      </c>
      <c r="IO2196" s="34">
        <v>0</v>
      </c>
      <c r="IV2196" s="34">
        <v>600</v>
      </c>
      <c r="JC2196" s="34">
        <v>14</v>
      </c>
      <c r="JI2196" s="34">
        <v>0</v>
      </c>
      <c r="JQ2196" s="34">
        <v>0</v>
      </c>
      <c r="JX2196" s="34">
        <v>0</v>
      </c>
      <c r="KE2196" s="34">
        <v>0</v>
      </c>
      <c r="KL2196" s="34">
        <v>0</v>
      </c>
      <c r="KS2196" s="34">
        <v>0</v>
      </c>
      <c r="KZ2196" s="34">
        <v>0</v>
      </c>
      <c r="LG2196" s="34">
        <v>0</v>
      </c>
      <c r="LN2196" s="34">
        <v>0</v>
      </c>
      <c r="LU2196" s="34">
        <v>0</v>
      </c>
      <c r="MB2196" s="34">
        <v>0</v>
      </c>
      <c r="MI2196" s="34">
        <v>0</v>
      </c>
      <c r="MP2196" s="34">
        <v>0</v>
      </c>
      <c r="MW2196" s="34">
        <v>0</v>
      </c>
      <c r="ND2196" s="34">
        <v>0</v>
      </c>
      <c r="NK2196" s="34">
        <v>0</v>
      </c>
      <c r="NR2196" s="34">
        <v>0</v>
      </c>
      <c r="NY2196" s="34">
        <v>0</v>
      </c>
      <c r="OD2196" s="34">
        <v>0</v>
      </c>
    </row>
    <row r="2197" spans="1:394" s="34" customFormat="1">
      <c r="A2197" s="155" t="s">
        <v>622</v>
      </c>
      <c r="B2197" s="453" t="s">
        <v>626</v>
      </c>
      <c r="C2197" s="2">
        <v>447600104</v>
      </c>
      <c r="D2197" s="225" t="s">
        <v>195</v>
      </c>
      <c r="F2197" s="102"/>
      <c r="H2197" s="81"/>
      <c r="I2197" s="81"/>
      <c r="J2197" s="183"/>
      <c r="K2197" s="81"/>
      <c r="L2197" s="81"/>
      <c r="M2197" s="81"/>
      <c r="JC2197" s="34">
        <v>0</v>
      </c>
      <c r="JI2197" s="34">
        <v>400</v>
      </c>
      <c r="JQ2197" s="34">
        <v>600</v>
      </c>
      <c r="JX2197" s="34">
        <v>600</v>
      </c>
      <c r="KE2197" s="34">
        <v>600</v>
      </c>
      <c r="KL2197" s="34">
        <v>300</v>
      </c>
      <c r="KS2197" s="34">
        <v>300</v>
      </c>
      <c r="KZ2197" s="34">
        <v>100</v>
      </c>
      <c r="LG2197" s="34">
        <v>0</v>
      </c>
      <c r="LN2197" s="34">
        <v>0</v>
      </c>
      <c r="LU2197" s="34">
        <v>0</v>
      </c>
      <c r="MB2197" s="34">
        <v>0</v>
      </c>
      <c r="MI2197" s="34">
        <v>476</v>
      </c>
      <c r="MP2197" s="34">
        <v>0</v>
      </c>
      <c r="MW2197" s="34">
        <v>600</v>
      </c>
      <c r="ND2197" s="34">
        <v>600</v>
      </c>
      <c r="NK2197" s="34">
        <v>600</v>
      </c>
      <c r="NR2197" s="34">
        <v>600</v>
      </c>
      <c r="NY2197" s="34">
        <v>1000</v>
      </c>
      <c r="OD2197" s="34">
        <v>1000</v>
      </c>
    </row>
    <row r="2198" spans="1:394" s="34" customFormat="1" ht="14.4">
      <c r="A2198" s="269" t="s">
        <v>627</v>
      </c>
      <c r="B2198" s="164" t="s">
        <v>628</v>
      </c>
      <c r="C2198" s="84" t="s">
        <v>628</v>
      </c>
      <c r="D2198" s="225" t="s">
        <v>195</v>
      </c>
      <c r="F2198" s="102"/>
      <c r="H2198" s="81"/>
      <c r="I2198" s="81"/>
      <c r="J2198" s="183"/>
      <c r="K2198" s="81"/>
      <c r="L2198" s="81"/>
      <c r="M2198" s="81"/>
      <c r="AE2198" s="34">
        <v>1200</v>
      </c>
      <c r="AH2198" s="34">
        <v>0</v>
      </c>
      <c r="AJ2198" s="34">
        <v>1000</v>
      </c>
      <c r="AR2198" s="34">
        <v>0</v>
      </c>
      <c r="AW2198" s="34">
        <v>1000</v>
      </c>
      <c r="BC2198" s="34">
        <v>1600</v>
      </c>
      <c r="BJ2198" s="34">
        <v>600</v>
      </c>
      <c r="BR2198" s="34">
        <v>1000</v>
      </c>
      <c r="BU2198" s="34">
        <v>1200</v>
      </c>
      <c r="BW2198" s="34">
        <v>1000</v>
      </c>
      <c r="CA2198" s="34">
        <v>0</v>
      </c>
      <c r="CD2198" s="34">
        <v>0</v>
      </c>
      <c r="CE2198" s="34">
        <v>0</v>
      </c>
      <c r="CL2198" s="34">
        <v>400</v>
      </c>
      <c r="CN2198" s="34">
        <v>400</v>
      </c>
      <c r="CP2198" s="34">
        <v>400</v>
      </c>
      <c r="CS2198" s="34">
        <v>400</v>
      </c>
      <c r="CU2198" s="34">
        <v>800</v>
      </c>
      <c r="CX2198" s="34">
        <v>800</v>
      </c>
      <c r="DB2198" s="34">
        <v>600</v>
      </c>
      <c r="DF2198" s="34">
        <v>800</v>
      </c>
      <c r="DI2198" s="34">
        <v>600</v>
      </c>
      <c r="DL2198" s="34">
        <v>600</v>
      </c>
      <c r="DP2198" s="34">
        <v>600</v>
      </c>
      <c r="DU2198" s="34">
        <v>600</v>
      </c>
      <c r="DZ2198" s="34">
        <v>600</v>
      </c>
      <c r="EC2198" s="34">
        <v>600</v>
      </c>
      <c r="EF2198" s="34">
        <v>600</v>
      </c>
      <c r="EH2198" s="34">
        <v>0</v>
      </c>
      <c r="EL2198" s="34">
        <v>600</v>
      </c>
      <c r="EN2198" s="34">
        <v>600</v>
      </c>
      <c r="EP2198" s="34">
        <v>600</v>
      </c>
      <c r="ET2198" s="34">
        <v>600</v>
      </c>
      <c r="EV2198" s="34">
        <v>600</v>
      </c>
      <c r="EY2198" s="34">
        <v>600</v>
      </c>
      <c r="FB2198" s="34">
        <v>0</v>
      </c>
      <c r="FD2198" s="34">
        <v>0</v>
      </c>
      <c r="FG2198" s="34">
        <v>0</v>
      </c>
      <c r="FI2198" s="34">
        <v>600</v>
      </c>
      <c r="FK2198" s="34">
        <v>0</v>
      </c>
      <c r="FM2198" s="34">
        <v>0</v>
      </c>
      <c r="FQ2198" s="34">
        <v>800</v>
      </c>
      <c r="FS2198" s="34">
        <v>0</v>
      </c>
      <c r="FW2198" s="34">
        <v>400</v>
      </c>
      <c r="FZ2198" s="34">
        <v>600</v>
      </c>
      <c r="GB2198" s="34">
        <v>600</v>
      </c>
      <c r="GD2198" s="34">
        <v>600</v>
      </c>
      <c r="GF2198" s="34">
        <v>650</v>
      </c>
      <c r="GH2198" s="34">
        <v>650</v>
      </c>
      <c r="GJ2198" s="34">
        <v>400</v>
      </c>
      <c r="GM2198" s="34">
        <v>300</v>
      </c>
      <c r="GO2198" s="34">
        <v>0</v>
      </c>
      <c r="GQ2198" s="34">
        <v>0</v>
      </c>
      <c r="GT2198" s="34">
        <v>0</v>
      </c>
      <c r="GW2198" s="34">
        <v>0</v>
      </c>
      <c r="GY2198" s="34">
        <v>0</v>
      </c>
      <c r="HF2198" s="34">
        <v>0</v>
      </c>
      <c r="HM2198" s="34">
        <v>0</v>
      </c>
      <c r="HT2198" s="34">
        <v>0</v>
      </c>
      <c r="IA2198" s="34">
        <v>0</v>
      </c>
      <c r="IH2198" s="34">
        <v>0</v>
      </c>
      <c r="IO2198" s="34">
        <v>0</v>
      </c>
      <c r="IV2198" s="34">
        <v>0</v>
      </c>
      <c r="JC2198" s="34">
        <v>0</v>
      </c>
      <c r="JI2198" s="34">
        <v>0</v>
      </c>
      <c r="JQ2198" s="34">
        <v>0</v>
      </c>
      <c r="JX2198" s="34">
        <v>0</v>
      </c>
      <c r="KE2198" s="34">
        <v>0</v>
      </c>
      <c r="KL2198" s="34">
        <v>0</v>
      </c>
      <c r="KS2198" s="34">
        <v>0</v>
      </c>
      <c r="KZ2198" s="34">
        <v>0</v>
      </c>
      <c r="LG2198" s="34">
        <v>0</v>
      </c>
      <c r="LN2198" s="34">
        <v>0</v>
      </c>
      <c r="LU2198" s="34">
        <v>0</v>
      </c>
      <c r="MB2198" s="34">
        <v>0</v>
      </c>
      <c r="MI2198" s="34">
        <v>0</v>
      </c>
      <c r="MP2198" s="34">
        <v>0</v>
      </c>
      <c r="MW2198" s="34">
        <v>0</v>
      </c>
      <c r="ND2198" s="34">
        <v>0</v>
      </c>
      <c r="NK2198" s="34">
        <v>0</v>
      </c>
      <c r="NR2198" s="34">
        <v>0</v>
      </c>
      <c r="NY2198" s="34">
        <v>0</v>
      </c>
      <c r="OD2198" s="34">
        <v>0</v>
      </c>
    </row>
    <row r="2199" spans="1:394" s="34" customFormat="1" ht="14.4">
      <c r="A2199" s="269" t="s">
        <v>627</v>
      </c>
      <c r="B2199" s="164" t="s">
        <v>629</v>
      </c>
      <c r="C2199" s="84" t="s">
        <v>629</v>
      </c>
      <c r="D2199" s="225" t="s">
        <v>195</v>
      </c>
      <c r="F2199" s="102"/>
      <c r="H2199" s="81"/>
      <c r="I2199" s="81"/>
      <c r="J2199" s="183"/>
      <c r="K2199" s="81"/>
      <c r="L2199" s="81"/>
      <c r="M2199" s="81"/>
      <c r="AE2199" s="34">
        <v>600</v>
      </c>
      <c r="AH2199" s="34">
        <v>700</v>
      </c>
      <c r="AR2199" s="34">
        <v>0</v>
      </c>
      <c r="AW2199" s="34">
        <v>2000</v>
      </c>
      <c r="BC2199" s="34">
        <v>2400</v>
      </c>
      <c r="BJ2199" s="34">
        <v>400</v>
      </c>
      <c r="BR2199" s="34">
        <v>400</v>
      </c>
      <c r="BU2199" s="34">
        <v>800</v>
      </c>
      <c r="BW2199" s="34">
        <v>400</v>
      </c>
      <c r="BY2199" s="34">
        <v>400</v>
      </c>
      <c r="CD2199" s="34">
        <v>800</v>
      </c>
      <c r="CE2199" s="34">
        <v>500</v>
      </c>
      <c r="CL2199" s="34">
        <v>1000</v>
      </c>
      <c r="CN2199" s="34">
        <v>1000</v>
      </c>
      <c r="CP2199" s="34">
        <v>500</v>
      </c>
      <c r="CS2199" s="34">
        <v>600</v>
      </c>
      <c r="CU2199" s="34">
        <v>600</v>
      </c>
      <c r="CX2199" s="34">
        <v>1000</v>
      </c>
      <c r="DB2199" s="34">
        <v>1000</v>
      </c>
      <c r="DF2199" s="34">
        <v>1300</v>
      </c>
      <c r="DI2199" s="34">
        <v>800</v>
      </c>
      <c r="DL2199" s="34">
        <v>600</v>
      </c>
      <c r="DP2199" s="34">
        <v>400</v>
      </c>
      <c r="DU2199" s="34">
        <v>800</v>
      </c>
      <c r="DZ2199" s="34">
        <v>400</v>
      </c>
      <c r="EC2199" s="34">
        <v>600</v>
      </c>
      <c r="EF2199" s="34">
        <v>400</v>
      </c>
      <c r="EH2199" s="34">
        <v>400</v>
      </c>
      <c r="EL2199" s="34">
        <v>800</v>
      </c>
      <c r="EN2199" s="34">
        <v>0</v>
      </c>
      <c r="EP2199" s="34">
        <v>800</v>
      </c>
      <c r="ET2199" s="34">
        <v>1600</v>
      </c>
      <c r="EV2199" s="34">
        <v>800</v>
      </c>
      <c r="EY2199" s="34">
        <v>1200</v>
      </c>
      <c r="FB2199" s="34">
        <v>1200</v>
      </c>
      <c r="FD2199" s="34">
        <v>800</v>
      </c>
      <c r="FG2199" s="34">
        <v>400</v>
      </c>
      <c r="FI2199" s="34">
        <v>400</v>
      </c>
      <c r="FK2199" s="34">
        <v>200</v>
      </c>
      <c r="FM2199" s="34">
        <v>200</v>
      </c>
      <c r="FQ2199" s="34">
        <v>200</v>
      </c>
      <c r="FS2199" s="34">
        <v>0</v>
      </c>
      <c r="FW2199" s="34">
        <v>0</v>
      </c>
      <c r="FZ2199" s="34">
        <v>0</v>
      </c>
      <c r="GB2199" s="34">
        <v>0</v>
      </c>
      <c r="GD2199" s="34">
        <v>200</v>
      </c>
      <c r="GF2199" s="34">
        <v>600</v>
      </c>
      <c r="GH2199" s="34">
        <v>600</v>
      </c>
      <c r="GJ2199" s="34">
        <v>400</v>
      </c>
      <c r="GM2199" s="34">
        <v>300</v>
      </c>
      <c r="GO2199" s="34">
        <v>0</v>
      </c>
      <c r="GQ2199" s="34">
        <v>200</v>
      </c>
      <c r="GT2199" s="34">
        <v>200</v>
      </c>
      <c r="GW2199" s="34">
        <v>400</v>
      </c>
      <c r="GY2199" s="34">
        <v>200</v>
      </c>
      <c r="HF2199" s="34">
        <v>0</v>
      </c>
      <c r="HM2199" s="34">
        <v>0</v>
      </c>
      <c r="HT2199" s="34">
        <v>0</v>
      </c>
      <c r="IA2199" s="34">
        <v>0</v>
      </c>
      <c r="IH2199" s="34">
        <v>0</v>
      </c>
      <c r="IO2199" s="34">
        <v>0</v>
      </c>
      <c r="IV2199" s="34">
        <v>0</v>
      </c>
      <c r="JC2199" s="34">
        <v>0</v>
      </c>
      <c r="JI2199" s="34">
        <v>0</v>
      </c>
      <c r="JQ2199" s="34">
        <v>0</v>
      </c>
      <c r="JX2199" s="34">
        <v>0</v>
      </c>
      <c r="KE2199" s="34">
        <v>0</v>
      </c>
      <c r="KL2199" s="34">
        <v>0</v>
      </c>
      <c r="KS2199" s="34">
        <v>0</v>
      </c>
      <c r="KZ2199" s="34">
        <v>0</v>
      </c>
      <c r="LG2199" s="34">
        <v>0</v>
      </c>
      <c r="LN2199" s="34">
        <v>0</v>
      </c>
      <c r="LU2199" s="34">
        <v>0</v>
      </c>
      <c r="MB2199" s="34">
        <v>0</v>
      </c>
      <c r="MI2199" s="34">
        <v>0</v>
      </c>
      <c r="MP2199" s="34">
        <v>0</v>
      </c>
      <c r="MW2199" s="34">
        <v>0</v>
      </c>
      <c r="ND2199" s="34">
        <v>0</v>
      </c>
      <c r="NK2199" s="34">
        <v>0</v>
      </c>
      <c r="NR2199" s="34">
        <v>0</v>
      </c>
      <c r="NY2199" s="34">
        <v>0</v>
      </c>
      <c r="OD2199" s="34">
        <v>0</v>
      </c>
    </row>
    <row r="2200" spans="1:394" s="34" customFormat="1" ht="14.4">
      <c r="A2200" s="269" t="s">
        <v>627</v>
      </c>
      <c r="B2200" s="164" t="s">
        <v>630</v>
      </c>
      <c r="C2200" s="84" t="s">
        <v>630</v>
      </c>
      <c r="D2200" s="225" t="s">
        <v>195</v>
      </c>
      <c r="F2200" s="102"/>
      <c r="H2200" s="81"/>
      <c r="I2200" s="81"/>
      <c r="J2200" s="183"/>
      <c r="K2200" s="81"/>
      <c r="L2200" s="81"/>
      <c r="M2200" s="81"/>
      <c r="AE2200" s="34">
        <v>400</v>
      </c>
      <c r="AH2200" s="34">
        <v>400</v>
      </c>
      <c r="AR2200" s="34">
        <v>0</v>
      </c>
      <c r="AW2200" s="34">
        <v>0</v>
      </c>
      <c r="BC2200" s="34">
        <v>0</v>
      </c>
      <c r="BJ2200" s="34">
        <v>0</v>
      </c>
      <c r="BR2200" s="34">
        <v>0</v>
      </c>
      <c r="BU2200" s="34">
        <v>0</v>
      </c>
      <c r="BW2200" s="34">
        <v>0</v>
      </c>
      <c r="BY2200" s="34">
        <v>0</v>
      </c>
      <c r="CD2200" s="34">
        <v>0</v>
      </c>
      <c r="CE2200" s="34">
        <v>0</v>
      </c>
      <c r="CL2200" s="34">
        <v>1000</v>
      </c>
      <c r="CN2200" s="34">
        <v>1500</v>
      </c>
      <c r="CP2200" s="34">
        <v>500</v>
      </c>
      <c r="CS2200" s="34">
        <v>600</v>
      </c>
      <c r="CU2200" s="34">
        <v>1000</v>
      </c>
      <c r="CX2200" s="34">
        <v>1000</v>
      </c>
      <c r="DB2200" s="34">
        <v>600</v>
      </c>
      <c r="DF2200" s="34">
        <v>400</v>
      </c>
      <c r="DI2200" s="34">
        <v>600</v>
      </c>
      <c r="DL2200" s="34">
        <v>400</v>
      </c>
      <c r="DP2200" s="34">
        <v>400</v>
      </c>
      <c r="DU2200" s="34">
        <v>400</v>
      </c>
      <c r="DZ2200" s="34">
        <v>800</v>
      </c>
      <c r="EC2200" s="34">
        <v>400</v>
      </c>
      <c r="EF2200" s="34">
        <v>400</v>
      </c>
      <c r="EH2200" s="34">
        <v>0</v>
      </c>
      <c r="EL2200" s="34">
        <v>0</v>
      </c>
      <c r="EN2200" s="34">
        <v>600</v>
      </c>
      <c r="EP2200" s="34">
        <v>600</v>
      </c>
      <c r="ET2200" s="34">
        <v>600</v>
      </c>
      <c r="EV2200" s="34">
        <v>600</v>
      </c>
      <c r="EY2200" s="34">
        <v>600</v>
      </c>
      <c r="FB2200" s="34">
        <v>600</v>
      </c>
      <c r="FD2200" s="34">
        <v>600</v>
      </c>
      <c r="FG2200" s="34">
        <v>600</v>
      </c>
      <c r="FI2200" s="34">
        <v>0</v>
      </c>
      <c r="FK2200" s="34">
        <v>0</v>
      </c>
      <c r="FM2200" s="34">
        <v>600</v>
      </c>
      <c r="FQ2200" s="34">
        <v>0</v>
      </c>
      <c r="FS2200" s="34">
        <v>600</v>
      </c>
      <c r="FW2200" s="34">
        <v>200</v>
      </c>
      <c r="FZ2200" s="34">
        <v>400</v>
      </c>
      <c r="GB2200" s="34">
        <v>0</v>
      </c>
      <c r="GD2200" s="34">
        <v>400</v>
      </c>
      <c r="GF2200" s="34">
        <v>0</v>
      </c>
      <c r="GH2200" s="34">
        <v>0</v>
      </c>
      <c r="GJ2200" s="34">
        <v>0</v>
      </c>
      <c r="GM2200" s="34">
        <v>200</v>
      </c>
      <c r="GO2200" s="34">
        <v>0</v>
      </c>
      <c r="GQ2200" s="34">
        <v>0</v>
      </c>
      <c r="GT2200" s="34">
        <v>200</v>
      </c>
      <c r="GW2200" s="34">
        <v>0</v>
      </c>
      <c r="GY2200" s="34">
        <v>0</v>
      </c>
      <c r="HF2200" s="34">
        <v>0</v>
      </c>
      <c r="HM2200" s="34">
        <v>0</v>
      </c>
      <c r="HT2200" s="34">
        <v>0</v>
      </c>
      <c r="IA2200" s="34">
        <v>0</v>
      </c>
      <c r="IH2200" s="34">
        <v>0</v>
      </c>
      <c r="IO2200" s="34">
        <v>0</v>
      </c>
      <c r="IV2200" s="34">
        <v>0</v>
      </c>
      <c r="JC2200" s="34">
        <v>0</v>
      </c>
      <c r="JI2200" s="34">
        <v>0</v>
      </c>
      <c r="JQ2200" s="34">
        <v>0</v>
      </c>
      <c r="JX2200" s="34">
        <v>0</v>
      </c>
      <c r="KE2200" s="34">
        <v>0</v>
      </c>
      <c r="KL2200" s="34">
        <v>0</v>
      </c>
      <c r="KS2200" s="34">
        <v>0</v>
      </c>
      <c r="KZ2200" s="34">
        <v>0</v>
      </c>
      <c r="LG2200" s="34">
        <v>0</v>
      </c>
      <c r="LN2200" s="34">
        <v>0</v>
      </c>
      <c r="LU2200" s="34">
        <v>0</v>
      </c>
      <c r="MB2200" s="34">
        <v>0</v>
      </c>
      <c r="MI2200" s="34">
        <v>0</v>
      </c>
      <c r="MP2200" s="34">
        <v>0</v>
      </c>
      <c r="MW2200" s="34">
        <v>0</v>
      </c>
      <c r="ND2200" s="34">
        <v>0</v>
      </c>
      <c r="NK2200" s="34">
        <v>0</v>
      </c>
      <c r="NR2200" s="34">
        <v>0</v>
      </c>
      <c r="NY2200" s="34">
        <v>0</v>
      </c>
      <c r="OD2200" s="34">
        <v>0</v>
      </c>
    </row>
    <row r="2201" spans="1:394" s="34" customFormat="1" ht="14.4">
      <c r="A2201" s="269" t="s">
        <v>627</v>
      </c>
      <c r="B2201" s="164" t="s">
        <v>631</v>
      </c>
      <c r="C2201" s="84" t="s">
        <v>631</v>
      </c>
      <c r="D2201" s="225" t="s">
        <v>195</v>
      </c>
      <c r="F2201" s="102"/>
      <c r="H2201" s="81"/>
      <c r="I2201" s="81"/>
      <c r="J2201" s="183"/>
      <c r="K2201" s="81"/>
      <c r="L2201" s="81"/>
      <c r="M2201" s="81"/>
      <c r="AE2201" s="34">
        <v>900</v>
      </c>
      <c r="AH2201" s="34">
        <v>0</v>
      </c>
      <c r="AR2201" s="34">
        <v>0</v>
      </c>
      <c r="AW2201" s="34">
        <v>800</v>
      </c>
      <c r="BC2201" s="34">
        <v>1200</v>
      </c>
      <c r="BJ2201" s="34">
        <v>800</v>
      </c>
      <c r="BR2201" s="34">
        <v>600</v>
      </c>
      <c r="BU2201" s="34">
        <v>400</v>
      </c>
      <c r="BW2201" s="34">
        <v>0</v>
      </c>
      <c r="BY2201" s="34">
        <v>600</v>
      </c>
      <c r="CD2201" s="34">
        <v>600</v>
      </c>
      <c r="CE2201" s="34">
        <v>600</v>
      </c>
      <c r="CL2201" s="34">
        <v>600</v>
      </c>
      <c r="CN2201" s="34">
        <v>600</v>
      </c>
      <c r="CP2201" s="34">
        <v>600</v>
      </c>
      <c r="CS2201" s="34">
        <v>600</v>
      </c>
      <c r="CU2201" s="34">
        <v>1000</v>
      </c>
      <c r="CX2201" s="34">
        <v>1000</v>
      </c>
      <c r="DB2201" s="34">
        <v>800</v>
      </c>
      <c r="DF2201" s="34">
        <v>800</v>
      </c>
      <c r="DI2201" s="34">
        <v>800</v>
      </c>
      <c r="DL2201" s="34">
        <v>800</v>
      </c>
      <c r="DP2201" s="34">
        <v>800</v>
      </c>
      <c r="DU2201" s="34">
        <v>800</v>
      </c>
      <c r="DZ2201" s="34">
        <v>800</v>
      </c>
      <c r="EC2201" s="34">
        <v>800</v>
      </c>
      <c r="EF2201" s="34">
        <v>500</v>
      </c>
      <c r="EH2201" s="34">
        <v>500</v>
      </c>
      <c r="EL2201" s="34">
        <v>500</v>
      </c>
      <c r="EN2201" s="34">
        <v>500</v>
      </c>
      <c r="EP2201" s="34">
        <v>500</v>
      </c>
      <c r="ET2201" s="34">
        <v>500</v>
      </c>
      <c r="EV2201" s="34">
        <v>500</v>
      </c>
      <c r="EY2201" s="34">
        <v>500</v>
      </c>
      <c r="FB2201" s="34">
        <v>1200</v>
      </c>
      <c r="FD2201" s="34">
        <v>1200</v>
      </c>
      <c r="FG2201" s="34">
        <v>1200</v>
      </c>
      <c r="FI2201" s="34">
        <v>400</v>
      </c>
      <c r="FK2201" s="34">
        <v>400</v>
      </c>
      <c r="FM2201" s="34">
        <v>400</v>
      </c>
      <c r="FQ2201" s="34">
        <v>400</v>
      </c>
      <c r="FS2201" s="34">
        <v>400</v>
      </c>
      <c r="FW2201" s="34">
        <v>0</v>
      </c>
      <c r="FZ2201" s="34">
        <v>0</v>
      </c>
      <c r="GB2201" s="34">
        <v>600</v>
      </c>
      <c r="GD2201" s="34">
        <v>600</v>
      </c>
      <c r="GF2201" s="34">
        <v>400</v>
      </c>
      <c r="GH2201" s="34">
        <v>400</v>
      </c>
      <c r="GJ2201" s="34">
        <v>400</v>
      </c>
      <c r="GM2201" s="34">
        <v>400</v>
      </c>
      <c r="GO2201" s="34">
        <v>0</v>
      </c>
      <c r="GQ2201" s="34">
        <v>200</v>
      </c>
      <c r="GT2201" s="34">
        <v>200</v>
      </c>
      <c r="GW2201" s="34">
        <v>200</v>
      </c>
      <c r="GY2201" s="34">
        <v>300</v>
      </c>
      <c r="HF2201" s="34">
        <v>0</v>
      </c>
      <c r="HM2201" s="34">
        <v>0</v>
      </c>
      <c r="HT2201" s="34">
        <v>0</v>
      </c>
      <c r="IA2201" s="34">
        <v>0</v>
      </c>
      <c r="IH2201" s="34">
        <v>0</v>
      </c>
      <c r="IO2201" s="34">
        <v>300</v>
      </c>
      <c r="IV2201" s="34">
        <v>0</v>
      </c>
      <c r="JC2201" s="34">
        <v>0</v>
      </c>
      <c r="JI2201" s="34">
        <v>0</v>
      </c>
      <c r="JQ2201" s="34">
        <v>0</v>
      </c>
      <c r="JX2201" s="34">
        <v>0</v>
      </c>
      <c r="KE2201" s="34">
        <v>0</v>
      </c>
      <c r="KL2201" s="34">
        <v>0</v>
      </c>
      <c r="KS2201" s="34">
        <v>0</v>
      </c>
      <c r="KZ2201" s="34">
        <v>0</v>
      </c>
      <c r="LG2201" s="34">
        <v>0</v>
      </c>
      <c r="LN2201" s="34">
        <v>0</v>
      </c>
      <c r="LU2201" s="34">
        <v>0</v>
      </c>
      <c r="MB2201" s="34">
        <v>0</v>
      </c>
      <c r="MI2201" s="34">
        <v>0</v>
      </c>
      <c r="MP2201" s="34">
        <v>0</v>
      </c>
      <c r="MW2201" s="34">
        <v>0</v>
      </c>
      <c r="ND2201" s="34">
        <v>0</v>
      </c>
      <c r="NK2201" s="34">
        <v>0</v>
      </c>
      <c r="NR2201" s="34">
        <v>0</v>
      </c>
      <c r="NY2201" s="34">
        <v>0</v>
      </c>
      <c r="OD2201" s="34">
        <v>0</v>
      </c>
    </row>
    <row r="2202" spans="1:394" s="34" customFormat="1" ht="14.4">
      <c r="A2202" s="269" t="s">
        <v>627</v>
      </c>
      <c r="B2202" s="164" t="s">
        <v>632</v>
      </c>
      <c r="C2202" s="84" t="s">
        <v>632</v>
      </c>
      <c r="D2202" s="225" t="s">
        <v>195</v>
      </c>
      <c r="F2202" s="102"/>
      <c r="H2202" s="81"/>
      <c r="I2202" s="81"/>
      <c r="J2202" s="183"/>
      <c r="K2202" s="81"/>
      <c r="L2202" s="81"/>
      <c r="M2202" s="81"/>
      <c r="AE2202" s="34">
        <v>0</v>
      </c>
      <c r="AH2202" s="34">
        <v>0</v>
      </c>
      <c r="AR2202" s="34">
        <v>0</v>
      </c>
      <c r="AW2202" s="34">
        <v>0</v>
      </c>
      <c r="BC2202" s="34">
        <v>400</v>
      </c>
      <c r="BJ2202" s="34">
        <v>400</v>
      </c>
      <c r="BR2202" s="34">
        <v>400</v>
      </c>
      <c r="BU2202" s="34">
        <v>800</v>
      </c>
      <c r="BW2202" s="34">
        <v>400</v>
      </c>
      <c r="BY2202" s="34">
        <v>600</v>
      </c>
      <c r="CD2202" s="34">
        <v>1200</v>
      </c>
      <c r="CE2202" s="34">
        <v>600</v>
      </c>
      <c r="CL2202" s="34">
        <v>1000</v>
      </c>
      <c r="CN2202" s="34">
        <v>600</v>
      </c>
      <c r="CP2202" s="34">
        <v>600</v>
      </c>
      <c r="CS2202" s="34">
        <v>400</v>
      </c>
      <c r="CU2202" s="34">
        <v>400</v>
      </c>
      <c r="CX2202" s="34">
        <v>600</v>
      </c>
      <c r="DB2202" s="34">
        <v>600</v>
      </c>
      <c r="DF2202" s="34">
        <v>400</v>
      </c>
      <c r="DI2202" s="34">
        <v>400</v>
      </c>
      <c r="DL2202" s="34">
        <v>400</v>
      </c>
      <c r="DP2202" s="34">
        <v>400</v>
      </c>
      <c r="DU2202" s="34">
        <v>400</v>
      </c>
      <c r="DZ2202" s="34">
        <v>800</v>
      </c>
      <c r="EC2202" s="34">
        <v>400</v>
      </c>
      <c r="EF2202" s="34">
        <v>400</v>
      </c>
      <c r="EH2202" s="34">
        <v>400</v>
      </c>
      <c r="EL2202" s="34">
        <v>0</v>
      </c>
      <c r="EN2202" s="34">
        <v>600</v>
      </c>
      <c r="EP2202" s="34">
        <v>600</v>
      </c>
      <c r="ET2202" s="34">
        <v>1200</v>
      </c>
      <c r="EV2202" s="34">
        <v>600</v>
      </c>
      <c r="EY2202" s="34">
        <v>600</v>
      </c>
      <c r="FB2202" s="34">
        <v>600</v>
      </c>
      <c r="FD2202" s="34">
        <v>600</v>
      </c>
      <c r="FG2202" s="34">
        <v>0</v>
      </c>
      <c r="FI2202" s="34">
        <v>200</v>
      </c>
      <c r="FK2202" s="34">
        <v>200</v>
      </c>
      <c r="FM2202" s="34">
        <v>200</v>
      </c>
      <c r="FQ2202" s="34">
        <v>200</v>
      </c>
      <c r="FS2202" s="34">
        <v>200</v>
      </c>
      <c r="FW2202" s="34">
        <v>0</v>
      </c>
      <c r="FZ2202" s="34">
        <v>600</v>
      </c>
      <c r="GB2202" s="34">
        <v>400</v>
      </c>
      <c r="GD2202" s="34">
        <v>600</v>
      </c>
      <c r="GF2202" s="34">
        <v>0</v>
      </c>
      <c r="GH2202" s="34">
        <v>0</v>
      </c>
      <c r="GJ2202" s="34">
        <v>0</v>
      </c>
      <c r="GM2202" s="34">
        <v>0</v>
      </c>
      <c r="GO2202" s="34">
        <v>0</v>
      </c>
      <c r="GQ2202" s="34">
        <v>0</v>
      </c>
      <c r="GT2202" s="34">
        <v>0</v>
      </c>
      <c r="GW2202" s="34">
        <v>0</v>
      </c>
      <c r="GY2202" s="34">
        <v>0</v>
      </c>
      <c r="HF2202" s="34">
        <v>0</v>
      </c>
      <c r="HM2202" s="34">
        <v>0</v>
      </c>
      <c r="HT2202" s="34">
        <v>0</v>
      </c>
      <c r="IA2202" s="34">
        <v>0</v>
      </c>
      <c r="IH2202" s="34">
        <v>0</v>
      </c>
      <c r="IO2202" s="34">
        <v>0</v>
      </c>
      <c r="IV2202" s="34">
        <v>0</v>
      </c>
      <c r="JC2202" s="34">
        <v>0</v>
      </c>
      <c r="JI2202" s="34">
        <v>0</v>
      </c>
      <c r="JQ2202" s="34">
        <v>0</v>
      </c>
      <c r="JX2202" s="34">
        <v>0</v>
      </c>
      <c r="KE2202" s="34">
        <v>0</v>
      </c>
      <c r="KL2202" s="34">
        <v>0</v>
      </c>
      <c r="KS2202" s="34">
        <v>0</v>
      </c>
      <c r="KZ2202" s="34">
        <v>0</v>
      </c>
      <c r="LG2202" s="34">
        <v>0</v>
      </c>
      <c r="LN2202" s="34">
        <v>0</v>
      </c>
      <c r="LU2202" s="34">
        <v>0</v>
      </c>
      <c r="MB2202" s="34">
        <v>0</v>
      </c>
      <c r="MI2202" s="34">
        <v>0</v>
      </c>
      <c r="MP2202" s="34">
        <v>0</v>
      </c>
      <c r="MW2202" s="34">
        <v>0</v>
      </c>
      <c r="ND2202" s="34">
        <v>0</v>
      </c>
      <c r="NK2202" s="34">
        <v>0</v>
      </c>
      <c r="NR2202" s="34">
        <v>0</v>
      </c>
      <c r="NY2202" s="34">
        <v>0</v>
      </c>
      <c r="OD2202" s="34">
        <v>0</v>
      </c>
    </row>
    <row r="2203" spans="1:394" s="34" customFormat="1" ht="14.4">
      <c r="A2203" s="269" t="s">
        <v>627</v>
      </c>
      <c r="B2203" s="164" t="s">
        <v>633</v>
      </c>
      <c r="C2203" s="84" t="s">
        <v>633</v>
      </c>
      <c r="D2203" s="225" t="s">
        <v>195</v>
      </c>
      <c r="F2203" s="102"/>
      <c r="H2203" s="81"/>
      <c r="I2203" s="81"/>
      <c r="J2203" s="183"/>
      <c r="K2203" s="81"/>
      <c r="L2203" s="81"/>
      <c r="M2203" s="81"/>
      <c r="AE2203" s="34">
        <v>0</v>
      </c>
      <c r="AH2203" s="34">
        <v>0</v>
      </c>
      <c r="AR2203" s="34">
        <v>0</v>
      </c>
      <c r="AW2203" s="34">
        <v>0</v>
      </c>
      <c r="BC2203" s="34">
        <v>0</v>
      </c>
      <c r="BJ2203" s="34">
        <v>0</v>
      </c>
      <c r="BR2203" s="34">
        <v>0</v>
      </c>
      <c r="BU2203" s="34">
        <v>0</v>
      </c>
      <c r="BW2203" s="34">
        <v>0</v>
      </c>
      <c r="CA2203" s="34">
        <v>0</v>
      </c>
      <c r="CD2203" s="34">
        <v>0</v>
      </c>
      <c r="CE2203" s="34">
        <v>0</v>
      </c>
      <c r="CL2203" s="34">
        <v>0</v>
      </c>
      <c r="CN2203" s="34">
        <v>0</v>
      </c>
      <c r="CP2203" s="34">
        <v>0</v>
      </c>
      <c r="CS2203" s="34">
        <v>0</v>
      </c>
      <c r="CU2203" s="34">
        <v>0</v>
      </c>
      <c r="CW2203" s="34">
        <v>100</v>
      </c>
      <c r="CX2203" s="34">
        <v>100</v>
      </c>
      <c r="DB2203" s="34">
        <v>200</v>
      </c>
      <c r="DF2203" s="34">
        <v>0</v>
      </c>
      <c r="DI2203" s="34">
        <v>0</v>
      </c>
      <c r="DL2203" s="34">
        <v>0</v>
      </c>
      <c r="DP2203" s="34">
        <v>0</v>
      </c>
      <c r="DU2203" s="34">
        <v>0</v>
      </c>
      <c r="DZ2203" s="34">
        <v>0</v>
      </c>
      <c r="EC2203" s="34">
        <v>0</v>
      </c>
      <c r="EF2203" s="34">
        <v>0</v>
      </c>
      <c r="EH2203" s="34">
        <v>0</v>
      </c>
      <c r="EL2203" s="34">
        <v>0</v>
      </c>
      <c r="EN2203" s="34">
        <v>0</v>
      </c>
      <c r="EP2203" s="34">
        <v>0</v>
      </c>
      <c r="ET2203" s="34">
        <v>0</v>
      </c>
      <c r="EV2203" s="34">
        <v>0</v>
      </c>
      <c r="EY2203" s="34">
        <v>0</v>
      </c>
      <c r="FB2203" s="34">
        <v>0</v>
      </c>
      <c r="FD2203" s="34">
        <v>0</v>
      </c>
      <c r="FG2203" s="34">
        <v>0</v>
      </c>
      <c r="FI2203" s="34">
        <v>0</v>
      </c>
      <c r="FK2203" s="34">
        <v>0</v>
      </c>
      <c r="FM2203" s="34">
        <v>0</v>
      </c>
      <c r="FQ2203" s="34">
        <v>0</v>
      </c>
      <c r="FS2203" s="34">
        <v>0</v>
      </c>
      <c r="FW2203" s="34">
        <v>0</v>
      </c>
      <c r="FZ2203" s="34">
        <v>0</v>
      </c>
      <c r="GB2203" s="34">
        <v>0</v>
      </c>
      <c r="GD2203" s="34">
        <v>0</v>
      </c>
      <c r="GF2203" s="34">
        <v>0</v>
      </c>
      <c r="GH2203" s="34">
        <v>0</v>
      </c>
      <c r="GJ2203" s="34">
        <v>0</v>
      </c>
      <c r="GM2203" s="34">
        <v>0</v>
      </c>
      <c r="GO2203" s="34">
        <v>0</v>
      </c>
      <c r="GQ2203" s="34">
        <v>100</v>
      </c>
      <c r="GT2203" s="34">
        <v>0</v>
      </c>
      <c r="GW2203" s="34">
        <v>0</v>
      </c>
      <c r="GY2203" s="34">
        <v>0</v>
      </c>
      <c r="HF2203" s="34">
        <v>0</v>
      </c>
      <c r="HM2203" s="34">
        <v>0</v>
      </c>
      <c r="HT2203" s="34">
        <v>0</v>
      </c>
      <c r="IA2203" s="34">
        <v>0</v>
      </c>
      <c r="IH2203" s="34">
        <v>0</v>
      </c>
      <c r="IO2203" s="34">
        <v>0</v>
      </c>
      <c r="IV2203" s="34">
        <v>0</v>
      </c>
      <c r="JC2203" s="34">
        <v>0</v>
      </c>
      <c r="JI2203" s="34">
        <v>0</v>
      </c>
      <c r="JQ2203" s="34">
        <v>0</v>
      </c>
      <c r="JX2203" s="34">
        <v>0</v>
      </c>
      <c r="KE2203" s="34">
        <v>0</v>
      </c>
      <c r="KL2203" s="34">
        <v>0</v>
      </c>
      <c r="KS2203" s="34">
        <v>0</v>
      </c>
      <c r="KZ2203" s="34">
        <v>0</v>
      </c>
      <c r="LG2203" s="34">
        <v>0</v>
      </c>
      <c r="LN2203" s="34">
        <v>0</v>
      </c>
      <c r="LU2203" s="34">
        <v>0</v>
      </c>
      <c r="MB2203" s="34">
        <v>0</v>
      </c>
      <c r="MI2203" s="34">
        <v>0</v>
      </c>
      <c r="MP2203" s="34">
        <v>0</v>
      </c>
      <c r="MW2203" s="34">
        <v>0</v>
      </c>
      <c r="ND2203" s="34">
        <v>0</v>
      </c>
      <c r="NK2203" s="34">
        <v>0</v>
      </c>
      <c r="NR2203" s="34">
        <v>0</v>
      </c>
      <c r="NY2203" s="34">
        <v>0</v>
      </c>
      <c r="OD2203" s="34">
        <v>0</v>
      </c>
    </row>
    <row r="2204" spans="1:394" s="34" customFormat="1" ht="14.4">
      <c r="A2204" s="269" t="s">
        <v>627</v>
      </c>
      <c r="B2204" s="164" t="s">
        <v>634</v>
      </c>
      <c r="C2204" s="84" t="s">
        <v>634</v>
      </c>
      <c r="D2204" s="225" t="s">
        <v>195</v>
      </c>
      <c r="F2204" s="102"/>
      <c r="H2204" s="81"/>
      <c r="I2204" s="81"/>
      <c r="J2204" s="183"/>
      <c r="K2204" s="81"/>
      <c r="L2204" s="81"/>
      <c r="M2204" s="81"/>
      <c r="AE2204" s="34">
        <v>0</v>
      </c>
      <c r="AH2204" s="34">
        <v>0</v>
      </c>
      <c r="AR2204" s="34">
        <v>0</v>
      </c>
      <c r="AW2204" s="34">
        <v>0</v>
      </c>
      <c r="BC2204" s="34">
        <v>0</v>
      </c>
      <c r="BJ2204" s="34">
        <v>0</v>
      </c>
      <c r="BR2204" s="34">
        <v>0</v>
      </c>
      <c r="BU2204" s="34">
        <v>0</v>
      </c>
      <c r="BW2204" s="34">
        <v>0</v>
      </c>
      <c r="CA2204" s="34">
        <v>0</v>
      </c>
      <c r="CD2204" s="34">
        <v>0</v>
      </c>
      <c r="CE2204" s="34">
        <v>0</v>
      </c>
      <c r="CL2204" s="34">
        <v>0</v>
      </c>
      <c r="CN2204" s="34">
        <v>200</v>
      </c>
      <c r="CP2204" s="34">
        <v>200</v>
      </c>
      <c r="CS2204" s="34">
        <v>200</v>
      </c>
      <c r="CU2204" s="34">
        <v>100</v>
      </c>
      <c r="CX2204" s="34">
        <v>200</v>
      </c>
      <c r="DB2204" s="34">
        <v>200</v>
      </c>
      <c r="DF2204" s="34">
        <v>200</v>
      </c>
      <c r="DI2204" s="34">
        <v>600</v>
      </c>
      <c r="DL2204" s="34">
        <v>100</v>
      </c>
      <c r="DP2204" s="34">
        <v>100</v>
      </c>
      <c r="DU2204" s="34">
        <v>100</v>
      </c>
      <c r="DZ2204" s="34">
        <v>0</v>
      </c>
      <c r="EC2204" s="34">
        <v>100</v>
      </c>
      <c r="EF2204" s="34">
        <v>100</v>
      </c>
      <c r="EH2204" s="34">
        <v>0</v>
      </c>
      <c r="EL2204" s="34">
        <v>0</v>
      </c>
      <c r="EN2204" s="34">
        <v>0</v>
      </c>
      <c r="EP2204" s="34">
        <v>0</v>
      </c>
      <c r="ET2204" s="34">
        <v>0</v>
      </c>
      <c r="EV2204" s="34">
        <v>200</v>
      </c>
      <c r="EY2204" s="34">
        <v>200</v>
      </c>
      <c r="FB2204" s="34">
        <v>200</v>
      </c>
      <c r="FD2204" s="34">
        <v>200</v>
      </c>
      <c r="FG2204" s="34">
        <v>200</v>
      </c>
      <c r="FI2204" s="34">
        <v>200</v>
      </c>
      <c r="FK2204" s="34">
        <v>200</v>
      </c>
      <c r="FM2204" s="34">
        <v>200</v>
      </c>
      <c r="FQ2204" s="34">
        <v>200</v>
      </c>
      <c r="FS2204" s="34">
        <v>100</v>
      </c>
      <c r="FW2204" s="34">
        <v>200</v>
      </c>
      <c r="FZ2204" s="34">
        <v>200</v>
      </c>
      <c r="GB2204" s="34">
        <v>200</v>
      </c>
      <c r="GD2204" s="34">
        <v>100</v>
      </c>
      <c r="GF2204" s="34">
        <v>0</v>
      </c>
      <c r="GH2204" s="34">
        <v>0</v>
      </c>
      <c r="GJ2204" s="34">
        <v>0</v>
      </c>
      <c r="GM2204" s="34">
        <v>0</v>
      </c>
      <c r="GO2204" s="34">
        <v>0</v>
      </c>
      <c r="GQ2204" s="34">
        <v>0</v>
      </c>
      <c r="GT2204" s="34">
        <v>0</v>
      </c>
      <c r="GW2204" s="34">
        <v>0</v>
      </c>
      <c r="GY2204" s="34">
        <v>0</v>
      </c>
      <c r="HF2204" s="34">
        <v>0</v>
      </c>
      <c r="HM2204" s="34">
        <v>0</v>
      </c>
      <c r="HT2204" s="34">
        <v>0</v>
      </c>
      <c r="IA2204" s="34">
        <v>0</v>
      </c>
      <c r="IH2204" s="34">
        <v>0</v>
      </c>
      <c r="IO2204" s="34">
        <v>0</v>
      </c>
      <c r="IV2204" s="34">
        <v>0</v>
      </c>
      <c r="JC2204" s="34">
        <v>0</v>
      </c>
      <c r="JI2204" s="34">
        <v>0</v>
      </c>
      <c r="JQ2204" s="34">
        <v>0</v>
      </c>
      <c r="JX2204" s="34">
        <v>0</v>
      </c>
      <c r="KE2204" s="34">
        <v>0</v>
      </c>
      <c r="KL2204" s="34">
        <v>0</v>
      </c>
      <c r="KS2204" s="34">
        <v>0</v>
      </c>
      <c r="KZ2204" s="34">
        <v>0</v>
      </c>
      <c r="LG2204" s="34">
        <v>0</v>
      </c>
      <c r="LN2204" s="34">
        <v>0</v>
      </c>
      <c r="LU2204" s="34">
        <v>0</v>
      </c>
      <c r="MB2204" s="34">
        <v>0</v>
      </c>
      <c r="MI2204" s="34">
        <v>0</v>
      </c>
      <c r="MP2204" s="34">
        <v>0</v>
      </c>
      <c r="MW2204" s="34">
        <v>0</v>
      </c>
      <c r="ND2204" s="34">
        <v>0</v>
      </c>
      <c r="NK2204" s="34">
        <v>0</v>
      </c>
      <c r="NR2204" s="34">
        <v>0</v>
      </c>
      <c r="NY2204" s="34">
        <v>0</v>
      </c>
      <c r="OD2204" s="34">
        <v>0</v>
      </c>
    </row>
    <row r="2205" spans="1:394" s="34" customFormat="1" ht="14.4">
      <c r="A2205" s="269" t="s">
        <v>627</v>
      </c>
      <c r="B2205" s="164" t="s">
        <v>635</v>
      </c>
      <c r="C2205" s="84" t="s">
        <v>635</v>
      </c>
      <c r="D2205" s="225" t="s">
        <v>195</v>
      </c>
      <c r="F2205" s="102"/>
      <c r="H2205" s="81"/>
      <c r="I2205" s="81"/>
      <c r="J2205" s="183"/>
      <c r="K2205" s="81"/>
      <c r="L2205" s="81"/>
      <c r="M2205" s="81"/>
      <c r="AE2205" s="34">
        <v>0</v>
      </c>
      <c r="AH2205" s="34">
        <v>0</v>
      </c>
      <c r="AR2205" s="34">
        <v>0</v>
      </c>
      <c r="AW2205" s="34">
        <v>0</v>
      </c>
      <c r="BC2205" s="34">
        <v>0</v>
      </c>
      <c r="BJ2205" s="34">
        <v>0</v>
      </c>
      <c r="BR2205" s="34">
        <v>0</v>
      </c>
      <c r="BU2205" s="34">
        <v>0</v>
      </c>
      <c r="BW2205" s="34">
        <v>0</v>
      </c>
      <c r="CA2205" s="34">
        <v>0</v>
      </c>
      <c r="CD2205" s="34">
        <v>0</v>
      </c>
      <c r="CE2205" s="34">
        <v>0</v>
      </c>
      <c r="CL2205" s="34">
        <v>0</v>
      </c>
      <c r="CN2205" s="34">
        <v>200</v>
      </c>
      <c r="CP2205" s="34">
        <v>200</v>
      </c>
      <c r="CS2205" s="34">
        <v>200</v>
      </c>
      <c r="CU2205" s="34">
        <v>0</v>
      </c>
      <c r="CX2205" s="34">
        <v>200</v>
      </c>
      <c r="DB2205" s="34">
        <v>0</v>
      </c>
      <c r="DF2205" s="34">
        <v>0</v>
      </c>
      <c r="DI2205" s="34">
        <v>600</v>
      </c>
      <c r="DL2205" s="34">
        <v>400</v>
      </c>
      <c r="DP2205" s="34">
        <v>200</v>
      </c>
      <c r="DU2205" s="34">
        <v>0</v>
      </c>
      <c r="DZ2205" s="34">
        <v>0</v>
      </c>
      <c r="EC2205" s="34">
        <v>0</v>
      </c>
      <c r="EF2205" s="34">
        <v>200</v>
      </c>
      <c r="EH2205" s="34">
        <v>0</v>
      </c>
      <c r="EL2205" s="34">
        <v>0</v>
      </c>
      <c r="EN2205" s="34">
        <v>0</v>
      </c>
      <c r="EP2205" s="34">
        <v>0</v>
      </c>
      <c r="ET2205" s="34">
        <v>200</v>
      </c>
      <c r="EV2205" s="34">
        <v>200</v>
      </c>
      <c r="EY2205" s="34">
        <v>200</v>
      </c>
      <c r="FB2205" s="34">
        <v>200</v>
      </c>
      <c r="FD2205" s="34">
        <v>200</v>
      </c>
      <c r="FG2205" s="34">
        <v>300</v>
      </c>
      <c r="FI2205" s="34">
        <v>0</v>
      </c>
      <c r="FK2205" s="34">
        <v>200</v>
      </c>
      <c r="FM2205" s="34">
        <v>200</v>
      </c>
      <c r="FQ2205" s="34">
        <v>200</v>
      </c>
      <c r="FS2205" s="34">
        <v>200</v>
      </c>
      <c r="FW2205" s="34">
        <v>100</v>
      </c>
      <c r="FZ2205" s="34">
        <v>400</v>
      </c>
      <c r="GB2205" s="34">
        <v>0</v>
      </c>
      <c r="GD2205" s="34">
        <v>200</v>
      </c>
      <c r="GF2205" s="34">
        <v>0</v>
      </c>
      <c r="GH2205" s="34">
        <v>0</v>
      </c>
      <c r="GJ2205" s="34">
        <v>0</v>
      </c>
      <c r="GM2205" s="34">
        <v>0</v>
      </c>
      <c r="GO2205" s="34">
        <v>0</v>
      </c>
      <c r="GQ2205" s="34">
        <v>0</v>
      </c>
      <c r="GT2205" s="34">
        <v>0</v>
      </c>
      <c r="GW2205" s="34">
        <v>100</v>
      </c>
      <c r="GY2205" s="34">
        <v>0</v>
      </c>
      <c r="HF2205" s="34">
        <v>0</v>
      </c>
      <c r="HM2205" s="34">
        <v>0</v>
      </c>
      <c r="HT2205" s="34">
        <v>0</v>
      </c>
      <c r="IA2205" s="34">
        <v>0</v>
      </c>
      <c r="IH2205" s="34">
        <v>0</v>
      </c>
      <c r="IO2205" s="34">
        <v>0</v>
      </c>
      <c r="IV2205" s="34">
        <v>0</v>
      </c>
      <c r="JC2205" s="34">
        <v>0</v>
      </c>
      <c r="JI2205" s="34">
        <v>0</v>
      </c>
      <c r="JQ2205" s="34">
        <v>0</v>
      </c>
      <c r="JX2205" s="34">
        <v>0</v>
      </c>
      <c r="KE2205" s="34">
        <v>0</v>
      </c>
      <c r="KL2205" s="34">
        <v>0</v>
      </c>
      <c r="KS2205" s="34">
        <v>0</v>
      </c>
      <c r="KZ2205" s="34">
        <v>0</v>
      </c>
      <c r="LG2205" s="34">
        <v>0</v>
      </c>
      <c r="LN2205" s="34">
        <v>0</v>
      </c>
      <c r="LU2205" s="34">
        <v>0</v>
      </c>
      <c r="MB2205" s="34">
        <v>0</v>
      </c>
      <c r="MI2205" s="34">
        <v>0</v>
      </c>
      <c r="MP2205" s="34">
        <v>0</v>
      </c>
      <c r="MW2205" s="34">
        <v>0</v>
      </c>
      <c r="ND2205" s="34">
        <v>0</v>
      </c>
      <c r="NK2205" s="34">
        <v>0</v>
      </c>
      <c r="NR2205" s="34">
        <v>0</v>
      </c>
      <c r="NY2205" s="34">
        <v>0</v>
      </c>
      <c r="OD2205" s="34">
        <v>0</v>
      </c>
    </row>
    <row r="2206" spans="1:394" s="34" customFormat="1" ht="14.4">
      <c r="A2206" s="155" t="s">
        <v>636</v>
      </c>
      <c r="B2206" s="455" t="s">
        <v>637</v>
      </c>
      <c r="C2206" s="84" t="s">
        <v>637</v>
      </c>
      <c r="D2206" s="225" t="s">
        <v>195</v>
      </c>
      <c r="F2206" s="102"/>
      <c r="H2206" s="81"/>
      <c r="I2206" s="81"/>
      <c r="J2206" s="183"/>
      <c r="K2206" s="81"/>
      <c r="L2206" s="81"/>
      <c r="M2206" s="81"/>
      <c r="AE2206" s="34">
        <v>0</v>
      </c>
      <c r="AH2206" s="34">
        <v>0</v>
      </c>
      <c r="AR2206" s="34">
        <v>0</v>
      </c>
      <c r="AW2206" s="34">
        <v>150</v>
      </c>
      <c r="BC2206" s="34">
        <v>0</v>
      </c>
      <c r="BJ2206" s="34">
        <v>0</v>
      </c>
      <c r="BR2206" s="34">
        <v>0</v>
      </c>
      <c r="BU2206" s="34">
        <v>0</v>
      </c>
      <c r="BW2206" s="34">
        <v>0</v>
      </c>
      <c r="CA2206" s="34">
        <v>20</v>
      </c>
      <c r="CE2206" s="34">
        <v>0</v>
      </c>
      <c r="CL2206" s="34">
        <v>0</v>
      </c>
      <c r="CN2206" s="34">
        <v>0</v>
      </c>
      <c r="CP2206" s="34">
        <v>0</v>
      </c>
      <c r="CS2206" s="34">
        <v>0</v>
      </c>
      <c r="CU2206" s="34">
        <v>0</v>
      </c>
      <c r="CX2206" s="34">
        <v>0</v>
      </c>
      <c r="DB2206" s="34">
        <v>0</v>
      </c>
      <c r="DF2206" s="34">
        <v>0</v>
      </c>
      <c r="DI2206" s="34">
        <v>0</v>
      </c>
      <c r="DL2206" s="34">
        <v>0</v>
      </c>
      <c r="DP2206" s="34">
        <v>0</v>
      </c>
      <c r="DU2206" s="34">
        <v>0</v>
      </c>
      <c r="DZ2206" s="34">
        <v>0</v>
      </c>
      <c r="EC2206" s="34">
        <v>0</v>
      </c>
      <c r="EF2206" s="34">
        <v>0</v>
      </c>
      <c r="EH2206" s="34">
        <v>0</v>
      </c>
      <c r="EJ2206" s="34">
        <v>300</v>
      </c>
      <c r="EN2206" s="34">
        <v>200</v>
      </c>
      <c r="EP2206" s="34">
        <v>0</v>
      </c>
      <c r="ET2206" s="34">
        <v>200</v>
      </c>
      <c r="EV2206" s="34">
        <v>0</v>
      </c>
      <c r="EY2206" s="34">
        <v>400</v>
      </c>
      <c r="FB2206" s="34">
        <v>400</v>
      </c>
      <c r="FD2206" s="34">
        <v>800</v>
      </c>
      <c r="FG2206" s="34">
        <v>800</v>
      </c>
      <c r="FI2206" s="34">
        <v>0</v>
      </c>
      <c r="FK2206" s="34">
        <v>1000</v>
      </c>
      <c r="FM2206" s="34">
        <v>1000</v>
      </c>
      <c r="FQ2206" s="34">
        <v>1000</v>
      </c>
      <c r="FS2206" s="34">
        <v>1000</v>
      </c>
      <c r="FW2206" s="34">
        <v>2000</v>
      </c>
      <c r="FZ2206" s="34">
        <v>2000</v>
      </c>
      <c r="GB2206" s="34">
        <v>2000</v>
      </c>
      <c r="GD2206" s="34">
        <v>2000</v>
      </c>
      <c r="GF2206" s="34">
        <v>2500</v>
      </c>
      <c r="GH2206" s="34">
        <v>2500</v>
      </c>
      <c r="GJ2206" s="34">
        <v>2500</v>
      </c>
      <c r="GM2206" s="34">
        <v>2500</v>
      </c>
      <c r="GO2206" s="34">
        <v>4800</v>
      </c>
      <c r="GQ2206" s="34">
        <v>4387</v>
      </c>
      <c r="GT2206" s="34">
        <v>2100</v>
      </c>
      <c r="GW2206" s="34">
        <v>4000</v>
      </c>
      <c r="GY2206" s="34">
        <v>1500</v>
      </c>
      <c r="HF2206" s="34">
        <v>3500</v>
      </c>
      <c r="HT2206" s="34">
        <v>0</v>
      </c>
      <c r="HX2206" s="34">
        <v>1400</v>
      </c>
      <c r="IA2206" s="34">
        <v>1500</v>
      </c>
      <c r="IH2206" s="34">
        <v>2000</v>
      </c>
      <c r="IO2206" s="34">
        <v>1500</v>
      </c>
      <c r="IV2206" s="117">
        <v>2400</v>
      </c>
      <c r="JC2206" s="34">
        <v>8100</v>
      </c>
      <c r="JI2206" s="34">
        <v>4800</v>
      </c>
      <c r="JQ2206" s="34">
        <v>0</v>
      </c>
      <c r="JX2206" s="34">
        <v>3000</v>
      </c>
      <c r="KE2206" s="34">
        <v>3000</v>
      </c>
      <c r="KL2206" s="34">
        <v>3000</v>
      </c>
      <c r="KS2206" s="34">
        <v>4000</v>
      </c>
      <c r="KZ2206" s="34">
        <v>4000</v>
      </c>
      <c r="LG2206" s="34">
        <v>4000</v>
      </c>
      <c r="LN2206" s="34">
        <v>2500</v>
      </c>
      <c r="LU2206" s="34">
        <v>3500</v>
      </c>
      <c r="MB2206" s="34">
        <v>3500</v>
      </c>
      <c r="MI2206" s="34">
        <v>3500</v>
      </c>
      <c r="MP2206" s="34">
        <v>8700</v>
      </c>
      <c r="MW2206" s="34">
        <v>4500</v>
      </c>
      <c r="ND2206" s="34">
        <v>4500</v>
      </c>
      <c r="NK2206" s="34">
        <v>2000</v>
      </c>
      <c r="NR2206" s="34">
        <v>2000</v>
      </c>
      <c r="NY2206" s="34">
        <v>2000</v>
      </c>
      <c r="OD2206" s="34">
        <v>2000</v>
      </c>
    </row>
    <row r="2207" spans="1:394" s="34" customFormat="1" ht="14.4">
      <c r="A2207" s="155" t="s">
        <v>636</v>
      </c>
      <c r="B2207" s="455" t="s">
        <v>638</v>
      </c>
      <c r="C2207" s="84" t="s">
        <v>638</v>
      </c>
      <c r="D2207" s="225" t="s">
        <v>195</v>
      </c>
      <c r="F2207" s="102"/>
      <c r="H2207" s="81"/>
      <c r="I2207" s="81"/>
      <c r="J2207" s="183"/>
      <c r="K2207" s="81"/>
      <c r="L2207" s="81"/>
      <c r="M2207" s="81"/>
      <c r="AE2207" s="34">
        <v>0</v>
      </c>
      <c r="AH2207" s="34">
        <v>0</v>
      </c>
      <c r="AR2207" s="34">
        <v>0</v>
      </c>
      <c r="AW2207" s="34">
        <v>150</v>
      </c>
      <c r="BC2207" s="34">
        <v>0</v>
      </c>
      <c r="BG2207" s="34">
        <v>20</v>
      </c>
      <c r="BR2207" s="34">
        <v>0</v>
      </c>
      <c r="BU2207" s="34">
        <v>0</v>
      </c>
      <c r="BW2207" s="34">
        <v>0</v>
      </c>
      <c r="CA2207" s="34">
        <v>20</v>
      </c>
      <c r="CE2207" s="34">
        <v>0</v>
      </c>
      <c r="CL2207" s="34">
        <v>0</v>
      </c>
      <c r="CN2207" s="34">
        <v>0</v>
      </c>
      <c r="CP2207" s="34">
        <v>0</v>
      </c>
      <c r="CS2207" s="34">
        <v>0</v>
      </c>
      <c r="CU2207" s="34">
        <v>0</v>
      </c>
      <c r="CX2207" s="34">
        <v>0</v>
      </c>
      <c r="DB2207" s="34">
        <v>0</v>
      </c>
      <c r="DF2207" s="34">
        <v>0</v>
      </c>
      <c r="DI2207" s="34">
        <v>0</v>
      </c>
      <c r="DL2207" s="34">
        <v>0</v>
      </c>
      <c r="DP2207" s="34">
        <v>0</v>
      </c>
      <c r="DU2207" s="34">
        <v>0</v>
      </c>
      <c r="DZ2207" s="34">
        <v>0</v>
      </c>
      <c r="EC2207" s="34">
        <v>20</v>
      </c>
      <c r="EF2207" s="34">
        <v>0</v>
      </c>
      <c r="EH2207" s="34">
        <v>0</v>
      </c>
      <c r="EJ2207" s="34">
        <v>300</v>
      </c>
      <c r="EN2207" s="34">
        <v>0</v>
      </c>
      <c r="EP2207" s="34">
        <v>200</v>
      </c>
      <c r="ET2207" s="34">
        <v>200</v>
      </c>
      <c r="EV2207" s="34">
        <v>0</v>
      </c>
      <c r="EY2207" s="34">
        <v>400</v>
      </c>
      <c r="FB2207" s="34">
        <v>0</v>
      </c>
      <c r="FD2207" s="34">
        <v>800</v>
      </c>
      <c r="FG2207" s="34">
        <v>900</v>
      </c>
      <c r="FI2207" s="34">
        <v>0</v>
      </c>
      <c r="FK2207" s="34">
        <v>1000</v>
      </c>
      <c r="FM2207" s="34">
        <v>1000</v>
      </c>
      <c r="FQ2207" s="34">
        <v>1000</v>
      </c>
      <c r="FS2207" s="34">
        <v>1000</v>
      </c>
      <c r="FW2207" s="34">
        <v>2000</v>
      </c>
      <c r="FZ2207" s="34">
        <v>2000</v>
      </c>
      <c r="GB2207" s="34">
        <v>2000</v>
      </c>
      <c r="GD2207" s="34">
        <v>2000</v>
      </c>
      <c r="GF2207" s="34">
        <v>2500</v>
      </c>
      <c r="GH2207" s="34">
        <v>2500</v>
      </c>
      <c r="GJ2207" s="34">
        <v>2500</v>
      </c>
      <c r="GM2207" s="34">
        <v>2600</v>
      </c>
      <c r="GO2207" s="34">
        <v>4400</v>
      </c>
      <c r="GQ2207" s="34">
        <v>4386</v>
      </c>
      <c r="GT2207" s="34">
        <v>1500</v>
      </c>
      <c r="GW2207" s="34">
        <v>4000</v>
      </c>
      <c r="GY2207" s="34">
        <v>1500</v>
      </c>
      <c r="HF2207" s="34">
        <v>3500</v>
      </c>
      <c r="HM2207" s="34">
        <v>500</v>
      </c>
      <c r="HT2207" s="34">
        <v>0</v>
      </c>
      <c r="HX2207" s="34">
        <v>700</v>
      </c>
      <c r="IA2207" s="34">
        <v>1500</v>
      </c>
      <c r="IH2207" s="34">
        <v>1200</v>
      </c>
      <c r="IO2207" s="34">
        <v>2400</v>
      </c>
      <c r="IV2207" s="882">
        <v>4700</v>
      </c>
      <c r="JC2207" s="34">
        <v>9600</v>
      </c>
      <c r="JI2207" s="34">
        <v>0</v>
      </c>
      <c r="JQ2207" s="34">
        <v>0</v>
      </c>
      <c r="JX2207" s="34">
        <v>3000</v>
      </c>
      <c r="KE2207" s="34">
        <v>4000</v>
      </c>
      <c r="KL2207" s="34">
        <v>3000</v>
      </c>
      <c r="KS2207" s="34">
        <v>4000</v>
      </c>
      <c r="KZ2207" s="34">
        <v>3500</v>
      </c>
      <c r="LG2207" s="34">
        <v>3500</v>
      </c>
      <c r="LN2207" s="34">
        <v>3500</v>
      </c>
      <c r="LU2207" s="34">
        <v>3000</v>
      </c>
      <c r="MB2207" s="34">
        <v>3500</v>
      </c>
      <c r="MI2207" s="34">
        <v>3500</v>
      </c>
      <c r="MP2207" s="34">
        <v>8800</v>
      </c>
      <c r="MW2207" s="34">
        <v>4500</v>
      </c>
      <c r="ND2207" s="34">
        <v>4500</v>
      </c>
      <c r="NK2207" s="34">
        <v>2000</v>
      </c>
      <c r="NR2207" s="34">
        <v>2000</v>
      </c>
      <c r="NY2207" s="34">
        <v>2000</v>
      </c>
      <c r="OD2207" s="34">
        <v>2000</v>
      </c>
    </row>
    <row r="2208" spans="1:394" s="34" customFormat="1" ht="14.4">
      <c r="A2208" s="155" t="s">
        <v>636</v>
      </c>
      <c r="B2208" s="455" t="s">
        <v>639</v>
      </c>
      <c r="C2208" s="84" t="s">
        <v>639</v>
      </c>
      <c r="D2208" s="225" t="s">
        <v>195</v>
      </c>
      <c r="F2208" s="102"/>
      <c r="H2208" s="81"/>
      <c r="I2208" s="81"/>
      <c r="J2208" s="183"/>
      <c r="K2208" s="81"/>
      <c r="L2208" s="81"/>
      <c r="M2208" s="81"/>
      <c r="AE2208" s="34">
        <v>0</v>
      </c>
      <c r="AH2208" s="34">
        <v>0</v>
      </c>
      <c r="AR2208" s="34">
        <v>0</v>
      </c>
      <c r="AW2208" s="34">
        <v>150</v>
      </c>
      <c r="BC2208" s="34">
        <v>0</v>
      </c>
      <c r="BJ2208" s="34">
        <v>0</v>
      </c>
      <c r="BR2208" s="34">
        <v>0</v>
      </c>
      <c r="BU2208" s="34">
        <v>0</v>
      </c>
      <c r="BW2208" s="34">
        <v>0</v>
      </c>
      <c r="CA2208" s="34">
        <v>100</v>
      </c>
      <c r="CD2208" s="34">
        <v>0</v>
      </c>
      <c r="CE2208" s="34">
        <v>0</v>
      </c>
      <c r="CL2208" s="34">
        <v>0</v>
      </c>
      <c r="CN2208" s="34">
        <v>0</v>
      </c>
      <c r="CP2208" s="34">
        <v>0</v>
      </c>
      <c r="CS2208" s="34">
        <v>0</v>
      </c>
      <c r="CU2208" s="34">
        <v>0</v>
      </c>
      <c r="CX2208" s="34">
        <v>0</v>
      </c>
      <c r="DB2208" s="34">
        <v>0</v>
      </c>
      <c r="DF2208" s="34">
        <v>0</v>
      </c>
      <c r="DI2208" s="34">
        <v>0</v>
      </c>
      <c r="DL2208" s="34">
        <v>0</v>
      </c>
      <c r="DP2208" s="34">
        <v>0</v>
      </c>
      <c r="DU2208" s="34">
        <v>0</v>
      </c>
      <c r="DZ2208" s="34">
        <v>100</v>
      </c>
      <c r="EC2208" s="34">
        <v>0</v>
      </c>
      <c r="EF2208" s="34">
        <v>0</v>
      </c>
      <c r="EH2208" s="34">
        <v>0</v>
      </c>
      <c r="EJ2208" s="34">
        <v>200</v>
      </c>
      <c r="EN2208" s="34">
        <v>0</v>
      </c>
      <c r="EP2208" s="34">
        <v>200</v>
      </c>
      <c r="ET2208" s="34">
        <v>200</v>
      </c>
      <c r="EV2208" s="34">
        <v>0</v>
      </c>
      <c r="EY2208" s="34">
        <v>400</v>
      </c>
      <c r="FB2208" s="34">
        <v>0</v>
      </c>
      <c r="FD2208" s="34">
        <v>800</v>
      </c>
      <c r="FG2208" s="34">
        <v>900</v>
      </c>
      <c r="FI2208" s="34">
        <v>0</v>
      </c>
      <c r="FK2208" s="34">
        <v>1000</v>
      </c>
      <c r="FM2208" s="34">
        <v>1000</v>
      </c>
      <c r="FQ2208" s="34">
        <v>1000</v>
      </c>
      <c r="FS2208" s="34">
        <v>1000</v>
      </c>
      <c r="FW2208" s="34">
        <v>2000</v>
      </c>
      <c r="FZ2208" s="34">
        <v>2000</v>
      </c>
      <c r="GB2208" s="34">
        <v>2000</v>
      </c>
      <c r="GD2208" s="34">
        <v>2000</v>
      </c>
      <c r="GF2208" s="34">
        <v>2500</v>
      </c>
      <c r="GH2208" s="34">
        <v>2500</v>
      </c>
      <c r="GJ2208" s="34">
        <v>2500</v>
      </c>
      <c r="GM2208" s="34">
        <v>2600</v>
      </c>
      <c r="GO2208" s="34">
        <v>4400</v>
      </c>
      <c r="GQ2208" s="34">
        <v>4393</v>
      </c>
      <c r="GT2208" s="34">
        <v>1700</v>
      </c>
      <c r="GW2208" s="34">
        <v>4000</v>
      </c>
      <c r="GY2208" s="34">
        <v>3500</v>
      </c>
      <c r="HF2208" s="34">
        <v>3500</v>
      </c>
      <c r="HM2208" s="34">
        <v>3500</v>
      </c>
      <c r="HT2208" s="34">
        <v>0</v>
      </c>
      <c r="IA2208" s="34">
        <v>3500</v>
      </c>
      <c r="IH2208" s="34">
        <v>3200</v>
      </c>
      <c r="IO2208" s="34">
        <v>4000</v>
      </c>
      <c r="IV2208" s="883">
        <v>5500</v>
      </c>
      <c r="JC2208" s="34">
        <v>3000</v>
      </c>
      <c r="JI2208" s="34">
        <v>1500</v>
      </c>
      <c r="JQ2208" s="34">
        <v>0</v>
      </c>
      <c r="JX2208" s="34">
        <v>3500</v>
      </c>
      <c r="KE2208" s="34">
        <v>3500</v>
      </c>
      <c r="KL2208" s="34">
        <v>3500</v>
      </c>
      <c r="KS2208" s="34">
        <v>3500</v>
      </c>
      <c r="KZ2208" s="34">
        <v>4000</v>
      </c>
      <c r="LG2208" s="34">
        <v>3500</v>
      </c>
      <c r="LN2208" s="34">
        <v>3500</v>
      </c>
      <c r="LU2208" s="34">
        <v>3500</v>
      </c>
      <c r="MB2208" s="34">
        <v>3500</v>
      </c>
      <c r="MI2208" s="34">
        <v>3000</v>
      </c>
      <c r="MP2208" s="34">
        <v>8800</v>
      </c>
      <c r="MW2208" s="34">
        <v>4500</v>
      </c>
      <c r="ND2208" s="34">
        <v>4500</v>
      </c>
      <c r="NK2208" s="34">
        <v>2000</v>
      </c>
      <c r="NR2208" s="34">
        <v>2000</v>
      </c>
      <c r="NY2208" s="34">
        <v>2000</v>
      </c>
      <c r="OD2208" s="34">
        <v>2000</v>
      </c>
    </row>
    <row r="2209" spans="1:394" s="34" customFormat="1" ht="14.4">
      <c r="A2209" s="155" t="s">
        <v>636</v>
      </c>
      <c r="B2209" s="455" t="s">
        <v>640</v>
      </c>
      <c r="C2209" s="84" t="s">
        <v>640</v>
      </c>
      <c r="D2209" s="225" t="s">
        <v>195</v>
      </c>
      <c r="F2209" s="102"/>
      <c r="H2209" s="81"/>
      <c r="I2209" s="81"/>
      <c r="J2209" s="183"/>
      <c r="K2209" s="81"/>
      <c r="L2209" s="81"/>
      <c r="M2209" s="81"/>
      <c r="AE2209" s="34">
        <v>0</v>
      </c>
      <c r="AH2209" s="34">
        <v>0</v>
      </c>
      <c r="AR2209" s="34">
        <v>0</v>
      </c>
      <c r="AW2209" s="34">
        <v>150</v>
      </c>
      <c r="BC2209" s="34">
        <v>0</v>
      </c>
      <c r="BJ2209" s="34">
        <v>0</v>
      </c>
      <c r="BR2209" s="34">
        <v>0</v>
      </c>
      <c r="BU2209" s="34">
        <v>0</v>
      </c>
      <c r="BW2209" s="34">
        <v>0</v>
      </c>
      <c r="CA2209" s="34">
        <v>100</v>
      </c>
      <c r="CD2209" s="34">
        <v>0</v>
      </c>
      <c r="CE2209" s="34">
        <v>0</v>
      </c>
      <c r="CL2209" s="34">
        <v>0</v>
      </c>
      <c r="CN2209" s="34">
        <v>0</v>
      </c>
      <c r="CP2209" s="34">
        <v>0</v>
      </c>
      <c r="CS2209" s="34">
        <v>0</v>
      </c>
      <c r="CU2209" s="34">
        <v>0</v>
      </c>
      <c r="CX2209" s="34">
        <v>0</v>
      </c>
      <c r="DB2209" s="34">
        <v>0</v>
      </c>
      <c r="DF2209" s="34">
        <v>0</v>
      </c>
      <c r="DI2209" s="34">
        <v>0</v>
      </c>
      <c r="DL2209" s="34">
        <v>0</v>
      </c>
      <c r="DP2209" s="34">
        <v>0</v>
      </c>
      <c r="DU2209" s="34">
        <v>0</v>
      </c>
      <c r="DZ2209" s="34">
        <v>0</v>
      </c>
      <c r="EC2209" s="34">
        <v>100</v>
      </c>
      <c r="EF2209" s="34">
        <v>0</v>
      </c>
      <c r="EH2209" s="34">
        <v>0</v>
      </c>
      <c r="EJ2209" s="34">
        <v>300</v>
      </c>
      <c r="EN2209" s="34">
        <v>0</v>
      </c>
      <c r="EP2209" s="34">
        <v>200</v>
      </c>
      <c r="ET2209" s="34">
        <v>200</v>
      </c>
      <c r="EV2209" s="34">
        <v>0</v>
      </c>
      <c r="EY2209" s="34">
        <v>0</v>
      </c>
      <c r="FB2209" s="34">
        <v>0</v>
      </c>
      <c r="FD2209" s="34">
        <v>800</v>
      </c>
      <c r="FG2209" s="34">
        <v>900</v>
      </c>
      <c r="FI2209" s="34">
        <v>0</v>
      </c>
      <c r="FK2209" s="34">
        <v>2000</v>
      </c>
      <c r="FM2209" s="34">
        <v>1000</v>
      </c>
      <c r="FQ2209" s="34">
        <v>1000</v>
      </c>
      <c r="FS2209" s="34">
        <v>1000</v>
      </c>
      <c r="FW2209" s="34">
        <v>2000</v>
      </c>
      <c r="FZ2209" s="34">
        <v>2000</v>
      </c>
      <c r="GB2209" s="34">
        <v>2000</v>
      </c>
      <c r="GD2209" s="34">
        <v>2000</v>
      </c>
      <c r="GF2209" s="34">
        <v>2500</v>
      </c>
      <c r="GH2209" s="34">
        <v>2500</v>
      </c>
      <c r="GJ2209" s="34">
        <v>2500</v>
      </c>
      <c r="GM2209" s="34">
        <v>2500</v>
      </c>
      <c r="GO2209" s="34">
        <v>4200</v>
      </c>
      <c r="GQ2209" s="34">
        <v>4096</v>
      </c>
      <c r="GT2209" s="34">
        <v>1800</v>
      </c>
      <c r="GW2209" s="34">
        <v>4000</v>
      </c>
      <c r="GY2209" s="34">
        <v>3500</v>
      </c>
      <c r="HF2209" s="34">
        <v>3500</v>
      </c>
      <c r="HM2209" s="34">
        <v>3500</v>
      </c>
      <c r="HT2209" s="34">
        <v>0</v>
      </c>
      <c r="IA2209" s="34">
        <v>3500</v>
      </c>
      <c r="IH2209" s="34">
        <v>3100</v>
      </c>
      <c r="IO2209" s="34">
        <v>3000</v>
      </c>
      <c r="IV2209" s="883">
        <v>5500</v>
      </c>
      <c r="JC2209" s="34">
        <v>4000</v>
      </c>
      <c r="JI2209" s="34">
        <v>2500</v>
      </c>
      <c r="JQ2209" s="34">
        <v>0</v>
      </c>
      <c r="JX2209" s="34">
        <v>2500</v>
      </c>
      <c r="KE2209" s="34">
        <v>3500</v>
      </c>
      <c r="KL2209" s="34">
        <v>3200</v>
      </c>
      <c r="KS2209" s="34">
        <v>4000</v>
      </c>
      <c r="KZ2209" s="34">
        <v>4000</v>
      </c>
      <c r="LG2209" s="34">
        <v>3200</v>
      </c>
      <c r="LN2209" s="34">
        <v>3500</v>
      </c>
      <c r="LU2209" s="34">
        <v>3500</v>
      </c>
      <c r="MB2209" s="34">
        <v>3200</v>
      </c>
      <c r="MI2209" s="34">
        <v>3400</v>
      </c>
      <c r="MP2209" s="34">
        <v>8900</v>
      </c>
      <c r="MW2209" s="34">
        <v>4500</v>
      </c>
      <c r="ND2209" s="34">
        <v>4500</v>
      </c>
      <c r="NK2209" s="34">
        <v>2000</v>
      </c>
      <c r="NR2209" s="34">
        <v>2000</v>
      </c>
      <c r="NY2209" s="34">
        <v>2000</v>
      </c>
      <c r="OD2209" s="34">
        <v>2000</v>
      </c>
    </row>
    <row r="2210" spans="1:394" s="34" customFormat="1" ht="14.4">
      <c r="A2210" s="155" t="s">
        <v>636</v>
      </c>
      <c r="B2210" s="151" t="s">
        <v>641</v>
      </c>
      <c r="C2210" s="84" t="s">
        <v>641</v>
      </c>
      <c r="D2210" s="225" t="s">
        <v>195</v>
      </c>
      <c r="F2210" s="102"/>
      <c r="H2210" s="81"/>
      <c r="I2210" s="81"/>
      <c r="J2210" s="183"/>
      <c r="K2210" s="81"/>
      <c r="L2210" s="81"/>
      <c r="M2210" s="81"/>
      <c r="AE2210" s="34">
        <v>0</v>
      </c>
      <c r="AH2210" s="34">
        <v>0</v>
      </c>
      <c r="AR2210" s="34">
        <v>0</v>
      </c>
      <c r="AW2210" s="34">
        <v>0</v>
      </c>
      <c r="BC2210" s="34">
        <v>0</v>
      </c>
      <c r="BJ2210" s="34">
        <v>0</v>
      </c>
      <c r="BR2210" s="34">
        <v>0</v>
      </c>
      <c r="BU2210" s="34">
        <v>0</v>
      </c>
      <c r="BW2210" s="34">
        <v>0</v>
      </c>
      <c r="CA2210" s="34">
        <v>0</v>
      </c>
      <c r="CD2210" s="34">
        <v>0</v>
      </c>
      <c r="CE2210" s="34">
        <v>0</v>
      </c>
      <c r="CL2210" s="34">
        <v>0</v>
      </c>
      <c r="CN2210" s="34">
        <v>0</v>
      </c>
      <c r="CP2210" s="34">
        <v>0</v>
      </c>
      <c r="CS2210" s="34">
        <v>0</v>
      </c>
      <c r="CU2210" s="34">
        <v>0</v>
      </c>
      <c r="CX2210" s="34">
        <v>0</v>
      </c>
      <c r="DB2210" s="34">
        <v>0</v>
      </c>
      <c r="DF2210" s="34">
        <v>0</v>
      </c>
      <c r="DI2210" s="34">
        <v>0</v>
      </c>
      <c r="DL2210" s="34">
        <v>0</v>
      </c>
      <c r="DP2210" s="34">
        <v>0</v>
      </c>
      <c r="DU2210" s="34">
        <v>0</v>
      </c>
      <c r="DZ2210" s="34">
        <v>0</v>
      </c>
      <c r="EC2210" s="34">
        <v>0</v>
      </c>
      <c r="EF2210" s="34">
        <v>0</v>
      </c>
      <c r="EH2210" s="34">
        <v>0</v>
      </c>
      <c r="EL2210" s="34">
        <v>0</v>
      </c>
      <c r="EN2210" s="34">
        <v>0</v>
      </c>
      <c r="EP2210" s="34">
        <v>0</v>
      </c>
      <c r="ET2210" s="34">
        <v>0</v>
      </c>
      <c r="EV2210" s="34">
        <v>0</v>
      </c>
      <c r="EY2210" s="34">
        <v>0</v>
      </c>
      <c r="FB2210" s="34">
        <v>0</v>
      </c>
      <c r="FD2210" s="34">
        <v>0</v>
      </c>
      <c r="FG2210" s="34">
        <v>0</v>
      </c>
      <c r="FI2210" s="34">
        <v>0</v>
      </c>
      <c r="FK2210" s="34">
        <v>0</v>
      </c>
      <c r="FM2210" s="34">
        <v>0</v>
      </c>
      <c r="FQ2210" s="34">
        <v>0</v>
      </c>
      <c r="FS2210" s="34">
        <v>0</v>
      </c>
      <c r="FW2210" s="34">
        <v>0</v>
      </c>
      <c r="FZ2210" s="34">
        <v>0</v>
      </c>
      <c r="GB2210" s="34">
        <v>0</v>
      </c>
      <c r="GD2210" s="34">
        <v>0</v>
      </c>
      <c r="GF2210" s="34">
        <v>0</v>
      </c>
      <c r="GH2210" s="34">
        <v>0</v>
      </c>
      <c r="GJ2210" s="34">
        <v>0</v>
      </c>
      <c r="GM2210" s="34">
        <v>0</v>
      </c>
      <c r="GO2210" s="34">
        <v>0</v>
      </c>
      <c r="GQ2210" s="34">
        <v>0</v>
      </c>
      <c r="GT2210" s="34">
        <v>0</v>
      </c>
      <c r="GW2210" s="34">
        <v>0</v>
      </c>
      <c r="GY2210" s="34">
        <v>0</v>
      </c>
      <c r="HF2210" s="34">
        <v>0</v>
      </c>
      <c r="HM2210" s="34">
        <v>0</v>
      </c>
      <c r="HT2210" s="34">
        <v>0</v>
      </c>
      <c r="IA2210" s="34">
        <v>0</v>
      </c>
      <c r="IH2210" s="34">
        <v>0</v>
      </c>
      <c r="IO2210" s="34">
        <v>0</v>
      </c>
      <c r="IV2210" s="34">
        <v>0</v>
      </c>
      <c r="JC2210" s="34">
        <v>0</v>
      </c>
      <c r="JI2210" s="34">
        <v>0</v>
      </c>
      <c r="JQ2210" s="34">
        <v>0</v>
      </c>
      <c r="JX2210" s="34">
        <v>0</v>
      </c>
      <c r="KE2210" s="34">
        <v>0</v>
      </c>
      <c r="KL2210" s="34">
        <v>0</v>
      </c>
      <c r="KS2210" s="34">
        <v>0</v>
      </c>
      <c r="KZ2210" s="34">
        <v>0</v>
      </c>
      <c r="LG2210" s="34">
        <v>0</v>
      </c>
      <c r="LN2210" s="34">
        <v>0</v>
      </c>
      <c r="LU2210" s="34">
        <v>0</v>
      </c>
      <c r="MB2210" s="34">
        <v>0</v>
      </c>
      <c r="MI2210" s="34">
        <v>0</v>
      </c>
      <c r="MP2210" s="34">
        <v>0</v>
      </c>
      <c r="MW2210" s="34">
        <v>0</v>
      </c>
      <c r="ND2210" s="34">
        <v>0</v>
      </c>
      <c r="NK2210" s="34">
        <v>0</v>
      </c>
      <c r="NR2210" s="34">
        <v>0</v>
      </c>
      <c r="NY2210" s="34">
        <v>0</v>
      </c>
      <c r="OD2210" s="34">
        <v>0</v>
      </c>
    </row>
    <row r="2211" spans="1:394" s="34" customFormat="1" ht="14.4">
      <c r="A2211" s="155" t="s">
        <v>636</v>
      </c>
      <c r="B2211" s="151" t="s">
        <v>642</v>
      </c>
      <c r="C2211" s="84" t="s">
        <v>642</v>
      </c>
      <c r="D2211" s="225" t="s">
        <v>195</v>
      </c>
      <c r="F2211" s="102"/>
      <c r="H2211" s="81"/>
      <c r="I2211" s="81"/>
      <c r="J2211" s="183"/>
      <c r="K2211" s="81"/>
      <c r="L2211" s="81"/>
      <c r="M2211" s="81"/>
      <c r="AE2211" s="34">
        <v>0</v>
      </c>
      <c r="AH2211" s="34">
        <v>0</v>
      </c>
      <c r="AR2211" s="34">
        <v>0</v>
      </c>
      <c r="AW2211" s="34">
        <v>0</v>
      </c>
      <c r="BC2211" s="34">
        <v>0</v>
      </c>
      <c r="BJ2211" s="34">
        <v>0</v>
      </c>
      <c r="BR2211" s="34">
        <v>0</v>
      </c>
      <c r="BU2211" s="34">
        <v>0</v>
      </c>
      <c r="BW2211" s="34">
        <v>0</v>
      </c>
      <c r="CA2211" s="34">
        <v>0</v>
      </c>
      <c r="CD2211" s="34">
        <v>0</v>
      </c>
      <c r="CE2211" s="34">
        <v>0</v>
      </c>
      <c r="CL2211" s="34">
        <v>0</v>
      </c>
      <c r="CN2211" s="34">
        <v>0</v>
      </c>
      <c r="CP2211" s="34">
        <v>0</v>
      </c>
      <c r="CS2211" s="34">
        <v>0</v>
      </c>
      <c r="CU2211" s="34">
        <v>0</v>
      </c>
      <c r="CX2211" s="34">
        <v>0</v>
      </c>
      <c r="DB2211" s="34">
        <v>0</v>
      </c>
      <c r="DF2211" s="34">
        <v>0</v>
      </c>
      <c r="DI2211" s="34">
        <v>0</v>
      </c>
      <c r="DL2211" s="34">
        <v>0</v>
      </c>
      <c r="DP2211" s="34">
        <v>0</v>
      </c>
      <c r="DU2211" s="34">
        <v>0</v>
      </c>
      <c r="DZ2211" s="34">
        <v>0</v>
      </c>
      <c r="EC2211" s="34">
        <v>0</v>
      </c>
      <c r="EF2211" s="34">
        <v>0</v>
      </c>
      <c r="EH2211" s="34">
        <v>0</v>
      </c>
      <c r="EL2211" s="34">
        <v>0</v>
      </c>
      <c r="EN2211" s="34">
        <v>0</v>
      </c>
      <c r="EP2211" s="34">
        <v>0</v>
      </c>
      <c r="ET2211" s="34">
        <v>0</v>
      </c>
      <c r="EV2211" s="34">
        <v>0</v>
      </c>
      <c r="EY2211" s="34">
        <v>0</v>
      </c>
      <c r="FB2211" s="34">
        <v>0</v>
      </c>
      <c r="FD2211" s="34">
        <v>0</v>
      </c>
      <c r="FG2211" s="34">
        <v>0</v>
      </c>
      <c r="FI2211" s="34">
        <v>0</v>
      </c>
      <c r="FK2211" s="34">
        <v>0</v>
      </c>
      <c r="FM2211" s="34">
        <v>0</v>
      </c>
      <c r="FQ2211" s="34">
        <v>0</v>
      </c>
      <c r="FS2211" s="34">
        <v>0</v>
      </c>
      <c r="FW2211" s="34">
        <v>0</v>
      </c>
      <c r="FZ2211" s="34">
        <v>0</v>
      </c>
      <c r="GB2211" s="34">
        <v>0</v>
      </c>
      <c r="GD2211" s="34">
        <v>0</v>
      </c>
      <c r="GF2211" s="34">
        <v>0</v>
      </c>
      <c r="GH2211" s="34">
        <v>0</v>
      </c>
      <c r="GJ2211" s="34">
        <v>0</v>
      </c>
      <c r="GM2211" s="34">
        <v>0</v>
      </c>
      <c r="GO2211" s="34">
        <v>0</v>
      </c>
      <c r="GQ2211" s="34">
        <v>0</v>
      </c>
      <c r="GT2211" s="34">
        <v>0</v>
      </c>
      <c r="GW2211" s="34">
        <v>0</v>
      </c>
      <c r="GY2211" s="34">
        <v>0</v>
      </c>
      <c r="HF2211" s="34">
        <v>0</v>
      </c>
      <c r="HM2211" s="34">
        <v>0</v>
      </c>
      <c r="HT2211" s="34">
        <v>0</v>
      </c>
      <c r="IA2211" s="34">
        <v>0</v>
      </c>
      <c r="IH2211" s="34">
        <v>0</v>
      </c>
      <c r="IO2211" s="34">
        <v>0</v>
      </c>
      <c r="IV2211" s="34">
        <v>0</v>
      </c>
      <c r="JC2211" s="34">
        <v>0</v>
      </c>
      <c r="JI2211" s="34">
        <v>0</v>
      </c>
      <c r="JQ2211" s="34">
        <v>0</v>
      </c>
      <c r="JX2211" s="34">
        <v>0</v>
      </c>
      <c r="KE2211" s="34">
        <v>0</v>
      </c>
      <c r="KL2211" s="34">
        <v>0</v>
      </c>
      <c r="KS2211" s="34">
        <v>0</v>
      </c>
      <c r="KZ2211" s="34">
        <v>0</v>
      </c>
      <c r="LG2211" s="34">
        <v>0</v>
      </c>
      <c r="LN2211" s="34">
        <v>0</v>
      </c>
      <c r="LU2211" s="34">
        <v>0</v>
      </c>
      <c r="MB2211" s="34">
        <v>0</v>
      </c>
      <c r="MI2211" s="34">
        <v>0</v>
      </c>
      <c r="MP2211" s="34">
        <v>0</v>
      </c>
      <c r="MW2211" s="34">
        <v>0</v>
      </c>
      <c r="ND2211" s="34">
        <v>0</v>
      </c>
      <c r="NK2211" s="34">
        <v>0</v>
      </c>
      <c r="NR2211" s="34">
        <v>0</v>
      </c>
      <c r="NY2211" s="34">
        <v>0</v>
      </c>
      <c r="OD2211" s="34">
        <v>0</v>
      </c>
    </row>
    <row r="2212" spans="1:394" s="34" customFormat="1" ht="14.4">
      <c r="A2212" s="155" t="s">
        <v>636</v>
      </c>
      <c r="B2212" s="151" t="s">
        <v>643</v>
      </c>
      <c r="C2212" s="84" t="s">
        <v>643</v>
      </c>
      <c r="D2212" s="225" t="s">
        <v>195</v>
      </c>
      <c r="F2212" s="102"/>
      <c r="H2212" s="81"/>
      <c r="I2212" s="81"/>
      <c r="J2212" s="183"/>
      <c r="K2212" s="81"/>
      <c r="L2212" s="81"/>
      <c r="M2212" s="81"/>
      <c r="AE2212" s="34">
        <v>0</v>
      </c>
      <c r="AH2212" s="34">
        <v>0</v>
      </c>
      <c r="AR2212" s="34">
        <v>0</v>
      </c>
      <c r="AW2212" s="34">
        <v>0</v>
      </c>
      <c r="BC2212" s="34">
        <v>0</v>
      </c>
      <c r="BJ2212" s="34">
        <v>0</v>
      </c>
      <c r="BR2212" s="34">
        <v>0</v>
      </c>
      <c r="BU2212" s="34">
        <v>0</v>
      </c>
      <c r="BW2212" s="34">
        <v>0</v>
      </c>
      <c r="CA2212" s="34">
        <v>0</v>
      </c>
      <c r="CD2212" s="34">
        <v>0</v>
      </c>
      <c r="CE2212" s="34">
        <v>0</v>
      </c>
      <c r="CL2212" s="34">
        <v>0</v>
      </c>
      <c r="CN2212" s="34">
        <v>0</v>
      </c>
      <c r="CP2212" s="34">
        <v>0</v>
      </c>
      <c r="CS2212" s="34">
        <v>0</v>
      </c>
      <c r="CU2212" s="34">
        <v>0</v>
      </c>
      <c r="CX2212" s="34">
        <v>0</v>
      </c>
      <c r="DB2212" s="34">
        <v>0</v>
      </c>
      <c r="DF2212" s="34">
        <v>0</v>
      </c>
      <c r="DI2212" s="34">
        <v>0</v>
      </c>
      <c r="DL2212" s="34">
        <v>0</v>
      </c>
      <c r="DP2212" s="34">
        <v>0</v>
      </c>
      <c r="DU2212" s="34">
        <v>0</v>
      </c>
      <c r="DZ2212" s="34">
        <v>0</v>
      </c>
      <c r="EC2212" s="34">
        <v>0</v>
      </c>
      <c r="EF2212" s="34">
        <v>0</v>
      </c>
      <c r="EH2212" s="34">
        <v>0</v>
      </c>
      <c r="EL2212" s="34">
        <v>0</v>
      </c>
      <c r="EN2212" s="34">
        <v>0</v>
      </c>
      <c r="EP2212" s="34">
        <v>0</v>
      </c>
      <c r="ET2212" s="34">
        <v>0</v>
      </c>
      <c r="EV2212" s="34">
        <v>0</v>
      </c>
      <c r="EY2212" s="34">
        <v>0</v>
      </c>
      <c r="FB2212" s="34">
        <v>0</v>
      </c>
      <c r="FD2212" s="34">
        <v>0</v>
      </c>
      <c r="FG2212" s="34">
        <v>0</v>
      </c>
      <c r="FI2212" s="34">
        <v>0</v>
      </c>
      <c r="FK2212" s="34">
        <v>0</v>
      </c>
      <c r="FM2212" s="34">
        <v>0</v>
      </c>
      <c r="FQ2212" s="34">
        <v>0</v>
      </c>
      <c r="FS2212" s="34">
        <v>0</v>
      </c>
      <c r="FW2212" s="34">
        <v>0</v>
      </c>
      <c r="FZ2212" s="34">
        <v>0</v>
      </c>
      <c r="GB2212" s="34">
        <v>0</v>
      </c>
      <c r="GD2212" s="34">
        <v>0</v>
      </c>
      <c r="GF2212" s="34">
        <v>0</v>
      </c>
      <c r="GH2212" s="34">
        <v>0</v>
      </c>
      <c r="GJ2212" s="34">
        <v>0</v>
      </c>
      <c r="GM2212" s="34">
        <v>0</v>
      </c>
      <c r="GO2212" s="34">
        <v>0</v>
      </c>
      <c r="GQ2212" s="34">
        <v>0</v>
      </c>
      <c r="GT2212" s="34">
        <v>0</v>
      </c>
      <c r="GW2212" s="34">
        <v>0</v>
      </c>
      <c r="GY2212" s="34">
        <v>0</v>
      </c>
      <c r="HF2212" s="34">
        <v>0</v>
      </c>
      <c r="HM2212" s="34">
        <v>0</v>
      </c>
      <c r="HT2212" s="34">
        <v>0</v>
      </c>
      <c r="IA2212" s="34">
        <v>0</v>
      </c>
      <c r="IH2212" s="34">
        <v>0</v>
      </c>
      <c r="IO2212" s="34">
        <v>0</v>
      </c>
      <c r="IV2212" s="34">
        <v>0</v>
      </c>
      <c r="JC2212" s="34">
        <v>0</v>
      </c>
      <c r="JI2212" s="34">
        <v>0</v>
      </c>
      <c r="JQ2212" s="34">
        <v>0</v>
      </c>
      <c r="JX2212" s="34">
        <v>0</v>
      </c>
      <c r="KE2212" s="34">
        <v>0</v>
      </c>
      <c r="KL2212" s="34">
        <v>0</v>
      </c>
      <c r="KS2212" s="34">
        <v>0</v>
      </c>
      <c r="KZ2212" s="34">
        <v>0</v>
      </c>
      <c r="LG2212" s="34">
        <v>0</v>
      </c>
      <c r="LN2212" s="34">
        <v>0</v>
      </c>
      <c r="LU2212" s="34">
        <v>0</v>
      </c>
      <c r="MB2212" s="34">
        <v>0</v>
      </c>
      <c r="MI2212" s="34">
        <v>0</v>
      </c>
      <c r="MP2212" s="34">
        <v>0</v>
      </c>
      <c r="MW2212" s="34">
        <v>0</v>
      </c>
      <c r="ND2212" s="34">
        <v>0</v>
      </c>
      <c r="NK2212" s="34">
        <v>0</v>
      </c>
      <c r="NR2212" s="34">
        <v>0</v>
      </c>
      <c r="NY2212" s="34">
        <v>0</v>
      </c>
      <c r="OD2212" s="34">
        <v>0</v>
      </c>
    </row>
    <row r="2213" spans="1:394" s="34" customFormat="1" ht="14.4">
      <c r="A2213" s="155" t="s">
        <v>636</v>
      </c>
      <c r="B2213" s="151" t="s">
        <v>644</v>
      </c>
      <c r="C2213" s="84" t="s">
        <v>644</v>
      </c>
      <c r="D2213" s="225" t="s">
        <v>195</v>
      </c>
      <c r="F2213" s="102"/>
      <c r="H2213" s="81"/>
      <c r="I2213" s="81"/>
      <c r="J2213" s="183"/>
      <c r="K2213" s="81"/>
      <c r="L2213" s="81"/>
      <c r="M2213" s="81"/>
      <c r="AE2213" s="34">
        <v>0</v>
      </c>
      <c r="AH2213" s="34">
        <v>0</v>
      </c>
      <c r="AR2213" s="34">
        <v>0</v>
      </c>
      <c r="AW2213" s="34">
        <v>0</v>
      </c>
      <c r="BC2213" s="34">
        <v>0</v>
      </c>
      <c r="BJ2213" s="34">
        <v>0</v>
      </c>
      <c r="BR2213" s="34">
        <v>0</v>
      </c>
      <c r="BU2213" s="34">
        <v>0</v>
      </c>
      <c r="BW2213" s="34">
        <v>0</v>
      </c>
      <c r="CA2213" s="34">
        <v>0</v>
      </c>
      <c r="CD2213" s="34">
        <v>0</v>
      </c>
      <c r="CE2213" s="34">
        <v>0</v>
      </c>
      <c r="CL2213" s="34">
        <v>0</v>
      </c>
      <c r="CN2213" s="34">
        <v>0</v>
      </c>
      <c r="CP2213" s="34">
        <v>0</v>
      </c>
      <c r="CS2213" s="34">
        <v>0</v>
      </c>
      <c r="CU2213" s="34">
        <v>0</v>
      </c>
      <c r="CX2213" s="34">
        <v>0</v>
      </c>
      <c r="DB2213" s="34">
        <v>0</v>
      </c>
      <c r="DF2213" s="34">
        <v>0</v>
      </c>
      <c r="DI2213" s="34">
        <v>0</v>
      </c>
      <c r="DL2213" s="34">
        <v>0</v>
      </c>
      <c r="DP2213" s="34">
        <v>0</v>
      </c>
      <c r="DU2213" s="34">
        <v>0</v>
      </c>
      <c r="DZ2213" s="34">
        <v>0</v>
      </c>
      <c r="EC2213" s="34">
        <v>0</v>
      </c>
      <c r="EF2213" s="34">
        <v>0</v>
      </c>
      <c r="EH2213" s="34">
        <v>0</v>
      </c>
      <c r="EL2213" s="34">
        <v>0</v>
      </c>
      <c r="EN2213" s="34">
        <v>0</v>
      </c>
      <c r="EP2213" s="34">
        <v>0</v>
      </c>
      <c r="ET2213" s="34">
        <v>0</v>
      </c>
      <c r="EV2213" s="34">
        <v>0</v>
      </c>
      <c r="EY2213" s="34">
        <v>0</v>
      </c>
      <c r="FB2213" s="34">
        <v>0</v>
      </c>
      <c r="FD2213" s="34">
        <v>0</v>
      </c>
      <c r="FG2213" s="34">
        <v>0</v>
      </c>
      <c r="FI2213" s="34">
        <v>0</v>
      </c>
      <c r="FK2213" s="34">
        <v>0</v>
      </c>
      <c r="FM2213" s="34">
        <v>0</v>
      </c>
      <c r="FQ2213" s="34">
        <v>0</v>
      </c>
      <c r="FS2213" s="34">
        <v>0</v>
      </c>
      <c r="FW2213" s="34">
        <v>0</v>
      </c>
      <c r="FZ2213" s="34">
        <v>0</v>
      </c>
      <c r="GB2213" s="34">
        <v>0</v>
      </c>
      <c r="GD2213" s="34">
        <v>0</v>
      </c>
      <c r="GF2213" s="34">
        <v>0</v>
      </c>
      <c r="GH2213" s="34">
        <v>0</v>
      </c>
      <c r="GJ2213" s="34">
        <v>0</v>
      </c>
      <c r="GM2213" s="34">
        <v>0</v>
      </c>
      <c r="GO2213" s="34">
        <v>0</v>
      </c>
      <c r="GQ2213" s="34">
        <v>0</v>
      </c>
      <c r="GT2213" s="34">
        <v>0</v>
      </c>
      <c r="GW2213" s="34">
        <v>0</v>
      </c>
      <c r="GY2213" s="34">
        <v>0</v>
      </c>
      <c r="HF2213" s="34">
        <v>0</v>
      </c>
      <c r="HM2213" s="34">
        <v>0</v>
      </c>
      <c r="HT2213" s="34">
        <v>0</v>
      </c>
      <c r="IA2213" s="34">
        <v>0</v>
      </c>
      <c r="IH2213" s="34">
        <v>0</v>
      </c>
      <c r="IO2213" s="34">
        <v>0</v>
      </c>
      <c r="IV2213" s="34">
        <v>0</v>
      </c>
      <c r="JC2213" s="34">
        <v>0</v>
      </c>
      <c r="JI2213" s="34">
        <v>0</v>
      </c>
      <c r="JQ2213" s="34">
        <v>0</v>
      </c>
      <c r="JX2213" s="34">
        <v>0</v>
      </c>
      <c r="KE2213" s="34">
        <v>0</v>
      </c>
      <c r="KL2213" s="34">
        <v>0</v>
      </c>
      <c r="KS2213" s="34">
        <v>0</v>
      </c>
      <c r="KZ2213" s="34">
        <v>0</v>
      </c>
      <c r="LG2213" s="34">
        <v>0</v>
      </c>
      <c r="LN2213" s="34">
        <v>0</v>
      </c>
      <c r="LU2213" s="34">
        <v>0</v>
      </c>
      <c r="MB2213" s="34">
        <v>0</v>
      </c>
      <c r="MI2213" s="34">
        <v>0</v>
      </c>
      <c r="MP2213" s="34">
        <v>0</v>
      </c>
      <c r="MW2213" s="34">
        <v>0</v>
      </c>
      <c r="ND2213" s="34">
        <v>0</v>
      </c>
      <c r="NK2213" s="34">
        <v>0</v>
      </c>
      <c r="NR2213" s="34">
        <v>0</v>
      </c>
      <c r="NY2213" s="34">
        <v>0</v>
      </c>
      <c r="OD2213" s="34">
        <v>0</v>
      </c>
    </row>
    <row r="2214" spans="1:394" s="34" customFormat="1" ht="14.4">
      <c r="A2214" s="158" t="s">
        <v>645</v>
      </c>
      <c r="B2214" s="151" t="s">
        <v>646</v>
      </c>
      <c r="C2214" s="84" t="s">
        <v>646</v>
      </c>
      <c r="D2214" s="225" t="s">
        <v>195</v>
      </c>
      <c r="F2214" s="102"/>
      <c r="H2214" s="81"/>
      <c r="I2214" s="81"/>
      <c r="J2214" s="183"/>
      <c r="K2214" s="81"/>
      <c r="L2214" s="81"/>
      <c r="M2214" s="81"/>
      <c r="AE2214" s="34">
        <v>0</v>
      </c>
      <c r="AH2214" s="34">
        <v>0</v>
      </c>
      <c r="AR2214" s="34">
        <v>0</v>
      </c>
      <c r="AW2214" s="34">
        <v>0</v>
      </c>
      <c r="BC2214" s="34">
        <v>0</v>
      </c>
      <c r="BJ2214" s="34">
        <v>0</v>
      </c>
      <c r="BR2214" s="34">
        <v>0</v>
      </c>
      <c r="BU2214" s="34">
        <v>0</v>
      </c>
      <c r="BW2214" s="34">
        <v>0</v>
      </c>
      <c r="CA2214" s="34">
        <v>0</v>
      </c>
      <c r="CD2214" s="34">
        <v>0</v>
      </c>
      <c r="CE2214" s="34">
        <v>0</v>
      </c>
      <c r="CL2214" s="34">
        <v>0</v>
      </c>
      <c r="CN2214" s="34">
        <v>0</v>
      </c>
      <c r="CP2214" s="34">
        <v>0</v>
      </c>
      <c r="CS2214" s="34">
        <v>0</v>
      </c>
      <c r="CU2214" s="34">
        <v>0</v>
      </c>
      <c r="CX2214" s="34">
        <v>0</v>
      </c>
      <c r="DB2214" s="34">
        <v>0</v>
      </c>
      <c r="DF2214" s="34">
        <v>0</v>
      </c>
      <c r="DI2214" s="34">
        <v>0</v>
      </c>
      <c r="DL2214" s="34">
        <v>0</v>
      </c>
      <c r="DP2214" s="34">
        <v>0</v>
      </c>
      <c r="DU2214" s="34">
        <v>0</v>
      </c>
      <c r="DZ2214" s="34">
        <v>0</v>
      </c>
      <c r="EC2214" s="34">
        <v>0</v>
      </c>
      <c r="EF2214" s="34">
        <v>0</v>
      </c>
      <c r="EH2214" s="34">
        <v>0</v>
      </c>
      <c r="EL2214" s="34">
        <v>0</v>
      </c>
      <c r="EN2214" s="34">
        <v>0</v>
      </c>
      <c r="EP2214" s="34">
        <v>0</v>
      </c>
      <c r="ET2214" s="34">
        <v>0</v>
      </c>
      <c r="EV2214" s="34">
        <v>0</v>
      </c>
      <c r="EY2214" s="34">
        <v>0</v>
      </c>
      <c r="FB2214" s="34">
        <v>0</v>
      </c>
      <c r="FD2214" s="34">
        <v>0</v>
      </c>
      <c r="FG2214" s="34">
        <v>0</v>
      </c>
      <c r="FI2214" s="34">
        <v>0</v>
      </c>
      <c r="FK2214" s="34">
        <v>0</v>
      </c>
      <c r="FM2214" s="34">
        <v>0</v>
      </c>
      <c r="FQ2214" s="34">
        <v>0</v>
      </c>
      <c r="FS2214" s="34">
        <v>0</v>
      </c>
      <c r="FW2214" s="34">
        <v>0</v>
      </c>
      <c r="FZ2214" s="34">
        <v>0</v>
      </c>
      <c r="GB2214" s="34">
        <v>0</v>
      </c>
      <c r="GD2214" s="34">
        <v>0</v>
      </c>
      <c r="GF2214" s="34">
        <v>0</v>
      </c>
      <c r="GH2214" s="34">
        <v>0</v>
      </c>
      <c r="GJ2214" s="34">
        <v>0</v>
      </c>
      <c r="GM2214" s="34">
        <v>0</v>
      </c>
      <c r="GO2214" s="34">
        <v>0</v>
      </c>
      <c r="GQ2214" s="34">
        <v>0</v>
      </c>
      <c r="GT2214" s="34">
        <v>0</v>
      </c>
      <c r="GW2214" s="34">
        <v>0</v>
      </c>
      <c r="GY2214" s="34">
        <v>0</v>
      </c>
      <c r="HF2214" s="34">
        <v>0</v>
      </c>
      <c r="HM2214" s="34">
        <v>0</v>
      </c>
      <c r="HT2214" s="34">
        <v>0</v>
      </c>
      <c r="IA2214" s="34">
        <v>0</v>
      </c>
      <c r="IH2214" s="34">
        <v>0</v>
      </c>
      <c r="IO2214" s="34">
        <v>0</v>
      </c>
      <c r="IV2214" s="34">
        <v>0</v>
      </c>
      <c r="JC2214" s="34">
        <v>0</v>
      </c>
      <c r="JI2214" s="34">
        <v>0</v>
      </c>
      <c r="JQ2214" s="34">
        <v>0</v>
      </c>
      <c r="JX2214" s="34">
        <v>0</v>
      </c>
      <c r="KE2214" s="34">
        <v>0</v>
      </c>
      <c r="KL2214" s="34">
        <v>0</v>
      </c>
      <c r="KS2214" s="34">
        <v>0</v>
      </c>
      <c r="KZ2214" s="34">
        <v>0</v>
      </c>
      <c r="LG2214" s="34">
        <v>0</v>
      </c>
      <c r="LN2214" s="34">
        <v>0</v>
      </c>
      <c r="LU2214" s="34">
        <v>0</v>
      </c>
      <c r="MB2214" s="34">
        <v>0</v>
      </c>
      <c r="MI2214" s="34">
        <v>0</v>
      </c>
      <c r="MP2214" s="34">
        <v>0</v>
      </c>
      <c r="MW2214" s="34">
        <v>0</v>
      </c>
      <c r="ND2214" s="34">
        <v>0</v>
      </c>
      <c r="NK2214" s="34">
        <v>0</v>
      </c>
      <c r="NR2214" s="34">
        <v>0</v>
      </c>
      <c r="NY2214" s="34">
        <v>0</v>
      </c>
      <c r="OD2214" s="34">
        <v>0</v>
      </c>
    </row>
    <row r="2215" spans="1:394" s="34" customFormat="1" ht="14.4">
      <c r="A2215" s="158" t="s">
        <v>645</v>
      </c>
      <c r="B2215" s="151" t="s">
        <v>647</v>
      </c>
      <c r="C2215" s="84" t="s">
        <v>647</v>
      </c>
      <c r="D2215" s="225" t="s">
        <v>195</v>
      </c>
      <c r="F2215" s="102"/>
      <c r="H2215" s="81"/>
      <c r="I2215" s="81"/>
      <c r="J2215" s="183"/>
      <c r="K2215" s="81"/>
      <c r="L2215" s="81"/>
      <c r="M2215" s="81"/>
      <c r="AE2215" s="34">
        <v>0</v>
      </c>
      <c r="AH2215" s="34">
        <v>0</v>
      </c>
      <c r="AR2215" s="34">
        <v>0</v>
      </c>
      <c r="AW2215" s="34">
        <v>0</v>
      </c>
      <c r="BC2215" s="34">
        <v>0</v>
      </c>
      <c r="BJ2215" s="34">
        <v>0</v>
      </c>
      <c r="BR2215" s="34">
        <v>0</v>
      </c>
      <c r="BU2215" s="34">
        <v>0</v>
      </c>
      <c r="BW2215" s="34">
        <v>0</v>
      </c>
      <c r="CA2215" s="34">
        <v>0</v>
      </c>
      <c r="CD2215" s="34">
        <v>0</v>
      </c>
      <c r="CE2215" s="34">
        <v>0</v>
      </c>
      <c r="CL2215" s="34">
        <v>0</v>
      </c>
      <c r="CN2215" s="34">
        <v>0</v>
      </c>
      <c r="CP2215" s="34">
        <v>0</v>
      </c>
      <c r="CS2215" s="34">
        <v>0</v>
      </c>
      <c r="CU2215" s="34">
        <v>0</v>
      </c>
      <c r="CX2215" s="34">
        <v>0</v>
      </c>
      <c r="DB2215" s="34">
        <v>0</v>
      </c>
      <c r="DF2215" s="34">
        <v>0</v>
      </c>
      <c r="DI2215" s="34">
        <v>0</v>
      </c>
      <c r="DL2215" s="34">
        <v>0</v>
      </c>
      <c r="DP2215" s="34">
        <v>0</v>
      </c>
      <c r="DU2215" s="34">
        <v>0</v>
      </c>
      <c r="DZ2215" s="34">
        <v>0</v>
      </c>
      <c r="EC2215" s="34">
        <v>0</v>
      </c>
      <c r="EF2215" s="34">
        <v>0</v>
      </c>
      <c r="EH2215" s="34">
        <v>0</v>
      </c>
      <c r="EL2215" s="34">
        <v>0</v>
      </c>
      <c r="EN2215" s="34">
        <v>0</v>
      </c>
      <c r="EP2215" s="34">
        <v>0</v>
      </c>
      <c r="ET2215" s="34">
        <v>0</v>
      </c>
      <c r="EV2215" s="34">
        <v>0</v>
      </c>
      <c r="EY2215" s="34">
        <v>0</v>
      </c>
      <c r="FB2215" s="34">
        <v>0</v>
      </c>
      <c r="FD2215" s="34">
        <v>0</v>
      </c>
      <c r="FG2215" s="34">
        <v>0</v>
      </c>
      <c r="FI2215" s="34">
        <v>0</v>
      </c>
      <c r="FK2215" s="34">
        <v>0</v>
      </c>
      <c r="FM2215" s="34">
        <v>0</v>
      </c>
      <c r="FQ2215" s="34">
        <v>0</v>
      </c>
      <c r="FS2215" s="34">
        <v>0</v>
      </c>
      <c r="FW2215" s="34">
        <v>0</v>
      </c>
      <c r="FZ2215" s="34">
        <v>0</v>
      </c>
      <c r="GB2215" s="34">
        <v>0</v>
      </c>
      <c r="GD2215" s="34">
        <v>0</v>
      </c>
      <c r="GF2215" s="34">
        <v>0</v>
      </c>
      <c r="GH2215" s="34">
        <v>0</v>
      </c>
      <c r="GJ2215" s="34">
        <v>0</v>
      </c>
      <c r="GM2215" s="34">
        <v>0</v>
      </c>
      <c r="GO2215" s="34">
        <v>0</v>
      </c>
      <c r="GQ2215" s="34">
        <v>0</v>
      </c>
      <c r="GT2215" s="34">
        <v>0</v>
      </c>
      <c r="GW2215" s="34">
        <v>0</v>
      </c>
      <c r="GY2215" s="34">
        <v>0</v>
      </c>
      <c r="HF2215" s="34">
        <v>0</v>
      </c>
      <c r="HM2215" s="34">
        <v>0</v>
      </c>
      <c r="HT2215" s="34">
        <v>0</v>
      </c>
      <c r="IA2215" s="34">
        <v>0</v>
      </c>
      <c r="IH2215" s="34">
        <v>0</v>
      </c>
      <c r="IO2215" s="34">
        <v>0</v>
      </c>
      <c r="IV2215" s="34">
        <v>0</v>
      </c>
      <c r="JC2215" s="34">
        <v>0</v>
      </c>
      <c r="JI2215" s="34">
        <v>0</v>
      </c>
      <c r="JQ2215" s="34">
        <v>0</v>
      </c>
      <c r="JX2215" s="34">
        <v>0</v>
      </c>
      <c r="KE2215" s="34">
        <v>0</v>
      </c>
      <c r="KL2215" s="34">
        <v>0</v>
      </c>
      <c r="KS2215" s="34">
        <v>0</v>
      </c>
      <c r="KZ2215" s="34">
        <v>0</v>
      </c>
      <c r="LG2215" s="34">
        <v>0</v>
      </c>
      <c r="LN2215" s="34">
        <v>0</v>
      </c>
      <c r="LU2215" s="34">
        <v>0</v>
      </c>
      <c r="MB2215" s="34">
        <v>0</v>
      </c>
      <c r="MI2215" s="34">
        <v>0</v>
      </c>
      <c r="MP2215" s="34">
        <v>0</v>
      </c>
      <c r="MW2215" s="34">
        <v>0</v>
      </c>
      <c r="ND2215" s="34">
        <v>0</v>
      </c>
      <c r="NK2215" s="34">
        <v>0</v>
      </c>
      <c r="NR2215" s="34">
        <v>0</v>
      </c>
      <c r="NY2215" s="34">
        <v>0</v>
      </c>
      <c r="OD2215" s="34">
        <v>0</v>
      </c>
    </row>
    <row r="2216" spans="1:394" s="34" customFormat="1" ht="14.4">
      <c r="A2216" s="158" t="s">
        <v>645</v>
      </c>
      <c r="B2216" s="151" t="s">
        <v>648</v>
      </c>
      <c r="C2216" s="84" t="s">
        <v>648</v>
      </c>
      <c r="D2216" s="225" t="s">
        <v>195</v>
      </c>
      <c r="F2216" s="102"/>
      <c r="H2216" s="81"/>
      <c r="I2216" s="81"/>
      <c r="J2216" s="183"/>
      <c r="K2216" s="81"/>
      <c r="L2216" s="81"/>
      <c r="M2216" s="81"/>
      <c r="AE2216" s="34">
        <v>0</v>
      </c>
      <c r="AH2216" s="34">
        <v>0</v>
      </c>
      <c r="AR2216" s="34">
        <v>0</v>
      </c>
      <c r="AW2216" s="34">
        <v>0</v>
      </c>
      <c r="BC2216" s="34">
        <v>0</v>
      </c>
      <c r="BJ2216" s="34">
        <v>0</v>
      </c>
      <c r="BR2216" s="34">
        <v>0</v>
      </c>
      <c r="BU2216" s="34">
        <v>0</v>
      </c>
      <c r="BW2216" s="34">
        <v>0</v>
      </c>
      <c r="CA2216" s="34">
        <v>0</v>
      </c>
      <c r="CD2216" s="34">
        <v>0</v>
      </c>
      <c r="CE2216" s="34">
        <v>0</v>
      </c>
      <c r="CL2216" s="34">
        <v>0</v>
      </c>
      <c r="CN2216" s="34">
        <v>0</v>
      </c>
      <c r="CP2216" s="34">
        <v>0</v>
      </c>
      <c r="CS2216" s="34">
        <v>0</v>
      </c>
      <c r="CU2216" s="34">
        <v>0</v>
      </c>
      <c r="CX2216" s="34">
        <v>0</v>
      </c>
      <c r="DB2216" s="34">
        <v>0</v>
      </c>
      <c r="DF2216" s="34">
        <v>0</v>
      </c>
      <c r="DI2216" s="34">
        <v>0</v>
      </c>
      <c r="DL2216" s="34">
        <v>0</v>
      </c>
      <c r="DP2216" s="34">
        <v>0</v>
      </c>
      <c r="DU2216" s="34">
        <v>0</v>
      </c>
      <c r="DZ2216" s="34">
        <v>0</v>
      </c>
      <c r="EC2216" s="34">
        <v>0</v>
      </c>
      <c r="EF2216" s="34">
        <v>0</v>
      </c>
      <c r="EH2216" s="34">
        <v>0</v>
      </c>
      <c r="EL2216" s="34">
        <v>0</v>
      </c>
      <c r="EN2216" s="34">
        <v>0</v>
      </c>
      <c r="EP2216" s="34">
        <v>0</v>
      </c>
      <c r="ET2216" s="34">
        <v>0</v>
      </c>
      <c r="EV2216" s="34">
        <v>0</v>
      </c>
      <c r="EY2216" s="34">
        <v>0</v>
      </c>
      <c r="FB2216" s="34">
        <v>0</v>
      </c>
      <c r="FD2216" s="34">
        <v>0</v>
      </c>
      <c r="FG2216" s="34">
        <v>0</v>
      </c>
      <c r="FI2216" s="34">
        <v>0</v>
      </c>
      <c r="FK2216" s="34">
        <v>0</v>
      </c>
      <c r="FM2216" s="34">
        <v>0</v>
      </c>
      <c r="FQ2216" s="34">
        <v>0</v>
      </c>
      <c r="FS2216" s="34">
        <v>0</v>
      </c>
      <c r="FW2216" s="34">
        <v>0</v>
      </c>
      <c r="FZ2216" s="34">
        <v>0</v>
      </c>
      <c r="GB2216" s="34">
        <v>0</v>
      </c>
      <c r="GD2216" s="34">
        <v>0</v>
      </c>
      <c r="GF2216" s="34">
        <v>0</v>
      </c>
      <c r="GH2216" s="34">
        <v>0</v>
      </c>
      <c r="GJ2216" s="34">
        <v>0</v>
      </c>
      <c r="GM2216" s="34">
        <v>0</v>
      </c>
      <c r="GO2216" s="34">
        <v>0</v>
      </c>
      <c r="GQ2216" s="34">
        <v>0</v>
      </c>
      <c r="GT2216" s="34">
        <v>0</v>
      </c>
      <c r="GW2216" s="34">
        <v>0</v>
      </c>
      <c r="GY2216" s="34">
        <v>0</v>
      </c>
      <c r="HF2216" s="34">
        <v>0</v>
      </c>
      <c r="HM2216" s="34">
        <v>0</v>
      </c>
      <c r="HT2216" s="34">
        <v>0</v>
      </c>
      <c r="IA2216" s="34">
        <v>0</v>
      </c>
      <c r="IH2216" s="34">
        <v>0</v>
      </c>
      <c r="IO2216" s="34">
        <v>0</v>
      </c>
      <c r="IV2216" s="34">
        <v>0</v>
      </c>
      <c r="JC2216" s="34">
        <v>0</v>
      </c>
      <c r="JI2216" s="34">
        <v>0</v>
      </c>
      <c r="JQ2216" s="34">
        <v>0</v>
      </c>
      <c r="JX2216" s="34">
        <v>0</v>
      </c>
      <c r="KE2216" s="34">
        <v>0</v>
      </c>
      <c r="KL2216" s="34">
        <v>0</v>
      </c>
      <c r="KS2216" s="34">
        <v>0</v>
      </c>
      <c r="KZ2216" s="34">
        <v>0</v>
      </c>
      <c r="LG2216" s="34">
        <v>0</v>
      </c>
      <c r="LN2216" s="34">
        <v>0</v>
      </c>
      <c r="LU2216" s="34">
        <v>0</v>
      </c>
      <c r="MB2216" s="34">
        <v>0</v>
      </c>
      <c r="MI2216" s="34">
        <v>0</v>
      </c>
      <c r="MP2216" s="34">
        <v>0</v>
      </c>
      <c r="MW2216" s="34">
        <v>0</v>
      </c>
      <c r="ND2216" s="34">
        <v>0</v>
      </c>
      <c r="NK2216" s="34">
        <v>0</v>
      </c>
      <c r="NR2216" s="34">
        <v>0</v>
      </c>
      <c r="NY2216" s="34">
        <v>0</v>
      </c>
      <c r="OD2216" s="34">
        <v>0</v>
      </c>
    </row>
    <row r="2217" spans="1:394" s="34" customFormat="1" ht="14.4">
      <c r="A2217" s="158" t="s">
        <v>645</v>
      </c>
      <c r="B2217" s="151" t="s">
        <v>649</v>
      </c>
      <c r="C2217" s="84" t="s">
        <v>649</v>
      </c>
      <c r="D2217" s="225" t="s">
        <v>195</v>
      </c>
      <c r="F2217" s="102"/>
      <c r="H2217" s="81"/>
      <c r="I2217" s="81"/>
      <c r="J2217" s="183"/>
      <c r="K2217" s="81"/>
      <c r="L2217" s="81"/>
      <c r="M2217" s="81"/>
      <c r="AE2217" s="34">
        <v>0</v>
      </c>
      <c r="AH2217" s="34">
        <v>0</v>
      </c>
      <c r="AR2217" s="34">
        <v>0</v>
      </c>
      <c r="AW2217" s="34">
        <v>0</v>
      </c>
      <c r="BC2217" s="34">
        <v>0</v>
      </c>
      <c r="BJ2217" s="34">
        <v>0</v>
      </c>
      <c r="BR2217" s="34">
        <v>0</v>
      </c>
      <c r="BU2217" s="34">
        <v>0</v>
      </c>
      <c r="BW2217" s="34">
        <v>0</v>
      </c>
      <c r="CA2217" s="34">
        <v>0</v>
      </c>
      <c r="CD2217" s="34">
        <v>0</v>
      </c>
      <c r="CE2217" s="34">
        <v>0</v>
      </c>
      <c r="CL2217" s="34">
        <v>0</v>
      </c>
      <c r="CN2217" s="34">
        <v>0</v>
      </c>
      <c r="CP2217" s="34">
        <v>0</v>
      </c>
      <c r="CS2217" s="34">
        <v>0</v>
      </c>
      <c r="CU2217" s="34">
        <v>0</v>
      </c>
      <c r="CX2217" s="34">
        <v>0</v>
      </c>
      <c r="DB2217" s="34">
        <v>0</v>
      </c>
      <c r="DF2217" s="34">
        <v>0</v>
      </c>
      <c r="DI2217" s="34">
        <v>0</v>
      </c>
      <c r="DL2217" s="34">
        <v>0</v>
      </c>
      <c r="DP2217" s="34">
        <v>0</v>
      </c>
      <c r="DU2217" s="34">
        <v>0</v>
      </c>
      <c r="DZ2217" s="34">
        <v>0</v>
      </c>
      <c r="EC2217" s="34">
        <v>0</v>
      </c>
      <c r="EF2217" s="34">
        <v>0</v>
      </c>
      <c r="EH2217" s="34">
        <v>0</v>
      </c>
      <c r="EL2217" s="34">
        <v>0</v>
      </c>
      <c r="EN2217" s="34">
        <v>0</v>
      </c>
      <c r="EP2217" s="34">
        <v>0</v>
      </c>
      <c r="ET2217" s="34">
        <v>0</v>
      </c>
      <c r="EV2217" s="34">
        <v>0</v>
      </c>
      <c r="EY2217" s="34">
        <v>0</v>
      </c>
      <c r="FB2217" s="34">
        <v>0</v>
      </c>
      <c r="FD2217" s="34">
        <v>0</v>
      </c>
      <c r="FG2217" s="34">
        <v>0</v>
      </c>
      <c r="FI2217" s="34">
        <v>0</v>
      </c>
      <c r="FK2217" s="34">
        <v>0</v>
      </c>
      <c r="FM2217" s="34">
        <v>0</v>
      </c>
      <c r="FQ2217" s="34">
        <v>0</v>
      </c>
      <c r="FS2217" s="34">
        <v>0</v>
      </c>
      <c r="FW2217" s="34">
        <v>0</v>
      </c>
      <c r="FZ2217" s="34">
        <v>0</v>
      </c>
      <c r="GB2217" s="34">
        <v>0</v>
      </c>
      <c r="GD2217" s="34">
        <v>0</v>
      </c>
      <c r="GF2217" s="34">
        <v>0</v>
      </c>
      <c r="GH2217" s="34">
        <v>0</v>
      </c>
      <c r="GJ2217" s="34">
        <v>0</v>
      </c>
      <c r="GM2217" s="34">
        <v>0</v>
      </c>
      <c r="GO2217" s="34">
        <v>0</v>
      </c>
      <c r="GQ2217" s="34">
        <v>0</v>
      </c>
      <c r="GT2217" s="34">
        <v>0</v>
      </c>
      <c r="GW2217" s="34">
        <v>0</v>
      </c>
      <c r="GY2217" s="34">
        <v>0</v>
      </c>
      <c r="HF2217" s="34">
        <v>0</v>
      </c>
      <c r="HM2217" s="34">
        <v>0</v>
      </c>
      <c r="HT2217" s="34">
        <v>0</v>
      </c>
      <c r="IA2217" s="34">
        <v>0</v>
      </c>
      <c r="IH2217" s="34">
        <v>0</v>
      </c>
      <c r="IO2217" s="34">
        <v>0</v>
      </c>
      <c r="IV2217" s="34">
        <v>0</v>
      </c>
      <c r="JC2217" s="34">
        <v>0</v>
      </c>
      <c r="JI2217" s="34">
        <v>0</v>
      </c>
      <c r="JQ2217" s="34">
        <v>0</v>
      </c>
      <c r="JX2217" s="34">
        <v>0</v>
      </c>
      <c r="KE2217" s="34">
        <v>0</v>
      </c>
      <c r="KL2217" s="34">
        <v>0</v>
      </c>
      <c r="KS2217" s="34">
        <v>0</v>
      </c>
      <c r="KZ2217" s="34">
        <v>0</v>
      </c>
      <c r="LG2217" s="34">
        <v>0</v>
      </c>
      <c r="LN2217" s="34">
        <v>0</v>
      </c>
      <c r="LU2217" s="34">
        <v>0</v>
      </c>
      <c r="MB2217" s="34">
        <v>0</v>
      </c>
      <c r="MI2217" s="34">
        <v>0</v>
      </c>
      <c r="MP2217" s="34">
        <v>0</v>
      </c>
      <c r="MW2217" s="34">
        <v>0</v>
      </c>
      <c r="ND2217" s="34">
        <v>0</v>
      </c>
      <c r="NK2217" s="34">
        <v>0</v>
      </c>
      <c r="NR2217" s="34">
        <v>0</v>
      </c>
      <c r="NY2217" s="34">
        <v>0</v>
      </c>
      <c r="OD2217" s="34">
        <v>0</v>
      </c>
    </row>
    <row r="2218" spans="1:394" s="34" customFormat="1" ht="14.4">
      <c r="A2218" s="158" t="s">
        <v>645</v>
      </c>
      <c r="B2218" s="151" t="s">
        <v>650</v>
      </c>
      <c r="C2218" s="84" t="s">
        <v>650</v>
      </c>
      <c r="D2218" s="225" t="s">
        <v>195</v>
      </c>
      <c r="F2218" s="102"/>
      <c r="H2218" s="81"/>
      <c r="I2218" s="81"/>
      <c r="J2218" s="183"/>
      <c r="K2218" s="81"/>
      <c r="L2218" s="81"/>
      <c r="M2218" s="81"/>
      <c r="AE2218" s="34">
        <v>0</v>
      </c>
      <c r="AH2218" s="34">
        <v>0</v>
      </c>
      <c r="AR2218" s="34">
        <v>0</v>
      </c>
      <c r="AW2218" s="34">
        <v>0</v>
      </c>
      <c r="BC2218" s="34">
        <v>0</v>
      </c>
      <c r="BJ2218" s="34">
        <v>0</v>
      </c>
      <c r="BR2218" s="34">
        <v>0</v>
      </c>
      <c r="BU2218" s="34">
        <v>0</v>
      </c>
      <c r="BW2218" s="34">
        <v>0</v>
      </c>
      <c r="CA2218" s="34">
        <v>50</v>
      </c>
      <c r="CD2218" s="34">
        <v>0</v>
      </c>
      <c r="CE2218" s="34">
        <v>0</v>
      </c>
      <c r="CL2218" s="34">
        <v>0</v>
      </c>
      <c r="CN2218" s="34">
        <v>100</v>
      </c>
      <c r="CP2218" s="34">
        <v>0</v>
      </c>
      <c r="CS2218" s="34">
        <v>0</v>
      </c>
      <c r="CU2218" s="34">
        <v>0</v>
      </c>
      <c r="CX2218" s="34">
        <v>0</v>
      </c>
      <c r="DB2218" s="34">
        <v>0</v>
      </c>
      <c r="DF2218" s="34">
        <v>0</v>
      </c>
      <c r="DI2218" s="34">
        <v>0</v>
      </c>
      <c r="DL2218" s="34">
        <v>0</v>
      </c>
      <c r="DP2218" s="34">
        <v>0</v>
      </c>
      <c r="DU2218" s="34">
        <v>0</v>
      </c>
      <c r="DZ2218" s="34">
        <v>0</v>
      </c>
      <c r="EC2218" s="34">
        <v>0</v>
      </c>
      <c r="EF2218" s="34">
        <v>0</v>
      </c>
      <c r="EH2218" s="34">
        <v>0</v>
      </c>
      <c r="EL2218" s="34">
        <v>0</v>
      </c>
      <c r="EN2218" s="34">
        <v>0</v>
      </c>
      <c r="EP2218" s="34">
        <v>0</v>
      </c>
      <c r="ET2218" s="34">
        <v>0</v>
      </c>
      <c r="EV2218" s="34">
        <v>0</v>
      </c>
      <c r="EY2218" s="34">
        <v>0</v>
      </c>
      <c r="FB2218" s="34">
        <v>0</v>
      </c>
      <c r="FD2218" s="34">
        <v>0</v>
      </c>
      <c r="FG2218" s="34">
        <v>0</v>
      </c>
      <c r="FI2218" s="34">
        <v>0</v>
      </c>
      <c r="FK2218" s="34">
        <v>0</v>
      </c>
      <c r="FM2218" s="34">
        <v>0</v>
      </c>
      <c r="FQ2218" s="34">
        <v>0</v>
      </c>
      <c r="FS2218" s="34">
        <v>0</v>
      </c>
      <c r="FW2218" s="34">
        <v>0</v>
      </c>
      <c r="FZ2218" s="34">
        <v>0</v>
      </c>
      <c r="GB2218" s="34">
        <v>0</v>
      </c>
      <c r="GD2218" s="34">
        <v>0</v>
      </c>
      <c r="GF2218" s="34">
        <v>0</v>
      </c>
      <c r="GH2218" s="34">
        <v>0</v>
      </c>
      <c r="GJ2218" s="34">
        <v>0</v>
      </c>
      <c r="GM2218" s="34">
        <v>0</v>
      </c>
      <c r="GO2218" s="34">
        <v>0</v>
      </c>
      <c r="GQ2218" s="34">
        <v>0</v>
      </c>
      <c r="GT2218" s="34">
        <v>0</v>
      </c>
      <c r="GW2218" s="34">
        <v>0</v>
      </c>
      <c r="GY2218" s="34">
        <v>0</v>
      </c>
      <c r="HF2218" s="34">
        <v>0</v>
      </c>
      <c r="HM2218" s="34">
        <v>0</v>
      </c>
      <c r="HT2218" s="34">
        <v>0</v>
      </c>
      <c r="IA2218" s="34">
        <v>0</v>
      </c>
      <c r="IH2218" s="34">
        <v>0</v>
      </c>
      <c r="IO2218" s="34">
        <v>0</v>
      </c>
      <c r="IV2218" s="34">
        <v>0</v>
      </c>
      <c r="JC2218" s="34">
        <v>0</v>
      </c>
      <c r="JI2218" s="34">
        <v>0</v>
      </c>
      <c r="JQ2218" s="34">
        <v>0</v>
      </c>
      <c r="JX2218" s="34">
        <v>0</v>
      </c>
      <c r="KE2218" s="34">
        <v>0</v>
      </c>
      <c r="KL2218" s="34">
        <v>0</v>
      </c>
      <c r="KS2218" s="34">
        <v>0</v>
      </c>
      <c r="KZ2218" s="34">
        <v>0</v>
      </c>
      <c r="LG2218" s="34">
        <v>0</v>
      </c>
      <c r="LN2218" s="34">
        <v>0</v>
      </c>
      <c r="LU2218" s="34">
        <v>0</v>
      </c>
      <c r="MB2218" s="34">
        <v>0</v>
      </c>
      <c r="MI2218" s="34">
        <v>0</v>
      </c>
      <c r="MP2218" s="34">
        <v>0</v>
      </c>
      <c r="MW2218" s="34">
        <v>0</v>
      </c>
      <c r="ND2218" s="34">
        <v>0</v>
      </c>
      <c r="NK2218" s="34">
        <v>0</v>
      </c>
      <c r="NR2218" s="34">
        <v>0</v>
      </c>
      <c r="NY2218" s="34">
        <v>0</v>
      </c>
      <c r="OD2218" s="34">
        <v>0</v>
      </c>
    </row>
    <row r="2219" spans="1:394" s="34" customFormat="1" ht="14.4">
      <c r="A2219" s="158" t="s">
        <v>645</v>
      </c>
      <c r="B2219" s="151" t="s">
        <v>651</v>
      </c>
      <c r="C2219" s="84" t="s">
        <v>651</v>
      </c>
      <c r="D2219" s="225" t="s">
        <v>195</v>
      </c>
      <c r="F2219" s="102"/>
      <c r="H2219" s="81"/>
      <c r="I2219" s="81"/>
      <c r="J2219" s="183"/>
      <c r="K2219" s="81"/>
      <c r="L2219" s="81"/>
      <c r="M2219" s="81"/>
      <c r="AE2219" s="34">
        <v>0</v>
      </c>
      <c r="AH2219" s="34">
        <v>0</v>
      </c>
      <c r="AR2219" s="34">
        <v>0</v>
      </c>
      <c r="AW2219" s="34">
        <v>0</v>
      </c>
      <c r="BC2219" s="34">
        <v>0</v>
      </c>
      <c r="BJ2219" s="34">
        <v>0</v>
      </c>
      <c r="BR2219" s="34">
        <v>0</v>
      </c>
      <c r="BU2219" s="34">
        <v>0</v>
      </c>
      <c r="BW2219" s="34">
        <v>0</v>
      </c>
      <c r="CA2219" s="34">
        <v>50</v>
      </c>
      <c r="CD2219" s="34">
        <v>0</v>
      </c>
      <c r="CE2219" s="34">
        <v>0</v>
      </c>
      <c r="CL2219" s="34">
        <v>0</v>
      </c>
      <c r="CN2219" s="34">
        <v>100</v>
      </c>
      <c r="CP2219" s="34">
        <v>0</v>
      </c>
      <c r="CS2219" s="34">
        <v>0</v>
      </c>
      <c r="CU2219" s="34">
        <v>0</v>
      </c>
      <c r="CX2219" s="34">
        <v>0</v>
      </c>
      <c r="DB2219" s="34">
        <v>0</v>
      </c>
      <c r="DF2219" s="34">
        <v>0</v>
      </c>
      <c r="DI2219" s="34">
        <v>0</v>
      </c>
      <c r="DL2219" s="34">
        <v>0</v>
      </c>
      <c r="DP2219" s="34">
        <v>0</v>
      </c>
      <c r="DU2219" s="34">
        <v>0</v>
      </c>
      <c r="DZ2219" s="34">
        <v>0</v>
      </c>
      <c r="EC2219" s="34">
        <v>0</v>
      </c>
      <c r="EF2219" s="34">
        <v>0</v>
      </c>
      <c r="EH2219" s="34">
        <v>0</v>
      </c>
      <c r="EL2219" s="34">
        <v>0</v>
      </c>
      <c r="EN2219" s="34">
        <v>0</v>
      </c>
      <c r="EP2219" s="34">
        <v>0</v>
      </c>
      <c r="ET2219" s="34">
        <v>0</v>
      </c>
      <c r="EV2219" s="34">
        <v>0</v>
      </c>
      <c r="EY2219" s="34">
        <v>0</v>
      </c>
      <c r="FB2219" s="34">
        <v>0</v>
      </c>
      <c r="FD2219" s="34">
        <v>0</v>
      </c>
      <c r="FG2219" s="34">
        <v>0</v>
      </c>
      <c r="FI2219" s="34">
        <v>0</v>
      </c>
      <c r="FK2219" s="34">
        <v>0</v>
      </c>
      <c r="FM2219" s="34">
        <v>0</v>
      </c>
      <c r="FQ2219" s="34">
        <v>0</v>
      </c>
      <c r="FS2219" s="34">
        <v>0</v>
      </c>
      <c r="FW2219" s="34">
        <v>0</v>
      </c>
      <c r="FZ2219" s="34">
        <v>0</v>
      </c>
      <c r="GB2219" s="34">
        <v>0</v>
      </c>
      <c r="GD2219" s="34">
        <v>0</v>
      </c>
      <c r="GF2219" s="34">
        <v>0</v>
      </c>
      <c r="GH2219" s="34">
        <v>0</v>
      </c>
      <c r="GJ2219" s="34">
        <v>0</v>
      </c>
      <c r="GM2219" s="34">
        <v>0</v>
      </c>
      <c r="GO2219" s="34">
        <v>0</v>
      </c>
      <c r="GQ2219" s="34">
        <v>0</v>
      </c>
      <c r="GT2219" s="34">
        <v>0</v>
      </c>
      <c r="GW2219" s="34">
        <v>0</v>
      </c>
      <c r="GY2219" s="34">
        <v>0</v>
      </c>
      <c r="HF2219" s="34">
        <v>0</v>
      </c>
      <c r="HM2219" s="34">
        <v>0</v>
      </c>
      <c r="HT2219" s="34">
        <v>0</v>
      </c>
      <c r="IA2219" s="34">
        <v>0</v>
      </c>
      <c r="IH2219" s="34">
        <v>0</v>
      </c>
      <c r="IO2219" s="34">
        <v>0</v>
      </c>
      <c r="IV2219" s="34">
        <v>0</v>
      </c>
      <c r="JC2219" s="34">
        <v>0</v>
      </c>
      <c r="JI2219" s="34">
        <v>0</v>
      </c>
      <c r="JQ2219" s="34">
        <v>0</v>
      </c>
      <c r="JX2219" s="34">
        <v>0</v>
      </c>
      <c r="KE2219" s="34">
        <v>0</v>
      </c>
      <c r="KL2219" s="34">
        <v>0</v>
      </c>
      <c r="KS2219" s="34">
        <v>0</v>
      </c>
      <c r="KZ2219" s="34">
        <v>0</v>
      </c>
      <c r="LG2219" s="34">
        <v>0</v>
      </c>
      <c r="LN2219" s="34">
        <v>0</v>
      </c>
      <c r="LU2219" s="34">
        <v>0</v>
      </c>
      <c r="MB2219" s="34">
        <v>0</v>
      </c>
      <c r="MI2219" s="34">
        <v>0</v>
      </c>
      <c r="MP2219" s="34">
        <v>0</v>
      </c>
      <c r="MW2219" s="34">
        <v>0</v>
      </c>
      <c r="ND2219" s="34">
        <v>0</v>
      </c>
      <c r="NK2219" s="34">
        <v>0</v>
      </c>
      <c r="NR2219" s="34">
        <v>0</v>
      </c>
      <c r="NY2219" s="34">
        <v>0</v>
      </c>
      <c r="OD2219" s="34">
        <v>0</v>
      </c>
    </row>
    <row r="2220" spans="1:394" s="34" customFormat="1" ht="14.4">
      <c r="A2220" s="158" t="s">
        <v>645</v>
      </c>
      <c r="B2220" s="151" t="s">
        <v>652</v>
      </c>
      <c r="C2220" s="84" t="s">
        <v>652</v>
      </c>
      <c r="D2220" s="225" t="s">
        <v>195</v>
      </c>
      <c r="F2220" s="102"/>
      <c r="H2220" s="81"/>
      <c r="I2220" s="81"/>
      <c r="J2220" s="183"/>
      <c r="K2220" s="81"/>
      <c r="L2220" s="81"/>
      <c r="M2220" s="81"/>
      <c r="AE2220" s="34">
        <v>0</v>
      </c>
      <c r="AH2220" s="34">
        <v>0</v>
      </c>
      <c r="AR2220" s="34">
        <v>0</v>
      </c>
      <c r="AW2220" s="34">
        <v>0</v>
      </c>
      <c r="BC2220" s="34">
        <v>0</v>
      </c>
      <c r="BJ2220" s="34">
        <v>0</v>
      </c>
      <c r="BR2220" s="34">
        <v>0</v>
      </c>
      <c r="BU2220" s="34">
        <v>0</v>
      </c>
      <c r="BW2220" s="34">
        <v>0</v>
      </c>
      <c r="CA2220" s="34">
        <v>0</v>
      </c>
      <c r="CD2220" s="34">
        <v>0</v>
      </c>
      <c r="CE2220" s="34">
        <v>0</v>
      </c>
      <c r="CL2220" s="34">
        <v>0</v>
      </c>
      <c r="CN2220" s="34">
        <v>0</v>
      </c>
      <c r="CP2220" s="34">
        <v>0</v>
      </c>
      <c r="CS2220" s="34">
        <v>0</v>
      </c>
      <c r="CU2220" s="34">
        <v>0</v>
      </c>
      <c r="CX2220" s="34">
        <v>0</v>
      </c>
      <c r="DB2220" s="34">
        <v>0</v>
      </c>
      <c r="DF2220" s="34">
        <v>0</v>
      </c>
      <c r="DI2220" s="34">
        <v>0</v>
      </c>
      <c r="DL2220" s="34">
        <v>0</v>
      </c>
      <c r="DP2220" s="34">
        <v>0</v>
      </c>
      <c r="DU2220" s="34">
        <v>0</v>
      </c>
      <c r="DZ2220" s="34">
        <v>0</v>
      </c>
      <c r="EC2220" s="34">
        <v>0</v>
      </c>
      <c r="EF2220" s="34">
        <v>0</v>
      </c>
      <c r="EH2220" s="34">
        <v>0</v>
      </c>
      <c r="EL2220" s="34">
        <v>0</v>
      </c>
      <c r="EN2220" s="34">
        <v>0</v>
      </c>
      <c r="EP2220" s="34">
        <v>0</v>
      </c>
      <c r="ET2220" s="34">
        <v>0</v>
      </c>
      <c r="EV2220" s="34">
        <v>0</v>
      </c>
      <c r="EY2220" s="34">
        <v>0</v>
      </c>
      <c r="FB2220" s="34">
        <v>0</v>
      </c>
      <c r="FD2220" s="34">
        <v>0</v>
      </c>
      <c r="FG2220" s="34">
        <v>0</v>
      </c>
      <c r="FI2220" s="34">
        <v>0</v>
      </c>
      <c r="FK2220" s="34">
        <v>0</v>
      </c>
      <c r="FM2220" s="34">
        <v>0</v>
      </c>
      <c r="FQ2220" s="34">
        <v>0</v>
      </c>
      <c r="FS2220" s="34">
        <v>0</v>
      </c>
      <c r="FW2220" s="34">
        <v>0</v>
      </c>
      <c r="FZ2220" s="34">
        <v>0</v>
      </c>
      <c r="GB2220" s="34">
        <v>0</v>
      </c>
      <c r="GD2220" s="34">
        <v>0</v>
      </c>
      <c r="GF2220" s="34">
        <v>0</v>
      </c>
      <c r="GH2220" s="34">
        <v>0</v>
      </c>
      <c r="GJ2220" s="34">
        <v>0</v>
      </c>
      <c r="GM2220" s="34">
        <v>0</v>
      </c>
      <c r="GO2220" s="34">
        <v>0</v>
      </c>
      <c r="GQ2220" s="34">
        <v>0</v>
      </c>
      <c r="GT2220" s="34">
        <v>0</v>
      </c>
      <c r="GW2220" s="34">
        <v>0</v>
      </c>
      <c r="GY2220" s="34">
        <v>0</v>
      </c>
      <c r="HF2220" s="34">
        <v>0</v>
      </c>
      <c r="HM2220" s="34">
        <v>0</v>
      </c>
      <c r="HT2220" s="34">
        <v>0</v>
      </c>
      <c r="IA2220" s="34">
        <v>0</v>
      </c>
      <c r="IH2220" s="34">
        <v>0</v>
      </c>
      <c r="IO2220" s="34">
        <v>0</v>
      </c>
      <c r="IV2220" s="34">
        <v>0</v>
      </c>
      <c r="JC2220" s="34">
        <v>0</v>
      </c>
      <c r="JI2220" s="34">
        <v>0</v>
      </c>
      <c r="JQ2220" s="34">
        <v>0</v>
      </c>
      <c r="JX2220" s="34">
        <v>0</v>
      </c>
      <c r="KE2220" s="34">
        <v>0</v>
      </c>
      <c r="KL2220" s="34">
        <v>0</v>
      </c>
      <c r="KS2220" s="34">
        <v>0</v>
      </c>
      <c r="KZ2220" s="34">
        <v>0</v>
      </c>
      <c r="LG2220" s="34">
        <v>0</v>
      </c>
      <c r="LN2220" s="34">
        <v>0</v>
      </c>
      <c r="LU2220" s="34">
        <v>0</v>
      </c>
      <c r="MB2220" s="34">
        <v>0</v>
      </c>
      <c r="MI2220" s="34">
        <v>0</v>
      </c>
      <c r="MP2220" s="34">
        <v>0</v>
      </c>
      <c r="MW2220" s="34">
        <v>0</v>
      </c>
      <c r="ND2220" s="34">
        <v>0</v>
      </c>
      <c r="NK2220" s="34">
        <v>0</v>
      </c>
      <c r="NR2220" s="34">
        <v>0</v>
      </c>
      <c r="NY2220" s="34">
        <v>0</v>
      </c>
      <c r="OD2220" s="34">
        <v>0</v>
      </c>
    </row>
    <row r="2221" spans="1:394" s="34" customFormat="1" ht="14.4">
      <c r="A2221" s="158" t="s">
        <v>645</v>
      </c>
      <c r="B2221" s="151" t="s">
        <v>653</v>
      </c>
      <c r="C2221" s="84" t="s">
        <v>653</v>
      </c>
      <c r="D2221" s="225" t="s">
        <v>195</v>
      </c>
      <c r="F2221" s="102"/>
      <c r="H2221" s="81"/>
      <c r="I2221" s="81"/>
      <c r="J2221" s="183"/>
      <c r="K2221" s="81"/>
      <c r="L2221" s="81"/>
      <c r="M2221" s="81"/>
      <c r="AE2221" s="34">
        <v>0</v>
      </c>
      <c r="AH2221" s="34">
        <v>0</v>
      </c>
      <c r="AR2221" s="34">
        <v>0</v>
      </c>
      <c r="AW2221" s="34">
        <v>0</v>
      </c>
      <c r="BC2221" s="34">
        <v>0</v>
      </c>
      <c r="BJ2221" s="34">
        <v>0</v>
      </c>
      <c r="BR2221" s="34">
        <v>0</v>
      </c>
      <c r="BU2221" s="34">
        <v>0</v>
      </c>
      <c r="BW2221" s="34">
        <v>0</v>
      </c>
      <c r="CA2221" s="34">
        <v>0</v>
      </c>
      <c r="CD2221" s="34">
        <v>0</v>
      </c>
      <c r="CE2221" s="34">
        <v>0</v>
      </c>
      <c r="CL2221" s="34">
        <v>0</v>
      </c>
      <c r="CN2221" s="34">
        <v>0</v>
      </c>
      <c r="CP2221" s="34">
        <v>0</v>
      </c>
      <c r="CS2221" s="34">
        <v>0</v>
      </c>
      <c r="CU2221" s="34">
        <v>0</v>
      </c>
      <c r="CX2221" s="34">
        <v>0</v>
      </c>
      <c r="DB2221" s="34">
        <v>0</v>
      </c>
      <c r="DF2221" s="34">
        <v>0</v>
      </c>
      <c r="DI2221" s="34">
        <v>0</v>
      </c>
      <c r="DL2221" s="34">
        <v>0</v>
      </c>
      <c r="DP2221" s="34">
        <v>0</v>
      </c>
      <c r="DU2221" s="34">
        <v>0</v>
      </c>
      <c r="DZ2221" s="34">
        <v>0</v>
      </c>
      <c r="EC2221" s="34">
        <v>0</v>
      </c>
      <c r="EF2221" s="34">
        <v>0</v>
      </c>
      <c r="EH2221" s="34">
        <v>0</v>
      </c>
      <c r="EL2221" s="34">
        <v>0</v>
      </c>
      <c r="EN2221" s="34">
        <v>0</v>
      </c>
      <c r="EP2221" s="34">
        <v>0</v>
      </c>
      <c r="ET2221" s="34">
        <v>0</v>
      </c>
      <c r="EV2221" s="34">
        <v>0</v>
      </c>
      <c r="EY2221" s="34">
        <v>0</v>
      </c>
      <c r="FB2221" s="34">
        <v>0</v>
      </c>
      <c r="FD2221" s="34">
        <v>0</v>
      </c>
      <c r="FG2221" s="34">
        <v>0</v>
      </c>
      <c r="FI2221" s="34">
        <v>0</v>
      </c>
      <c r="FK2221" s="34">
        <v>0</v>
      </c>
      <c r="FM2221" s="34">
        <v>0</v>
      </c>
      <c r="FQ2221" s="34">
        <v>0</v>
      </c>
      <c r="FS2221" s="34">
        <v>0</v>
      </c>
      <c r="FW2221" s="34">
        <v>0</v>
      </c>
      <c r="FZ2221" s="34">
        <v>0</v>
      </c>
      <c r="GB2221" s="34">
        <v>0</v>
      </c>
      <c r="GD2221" s="34">
        <v>0</v>
      </c>
      <c r="GF2221" s="34">
        <v>0</v>
      </c>
      <c r="GH2221" s="34">
        <v>0</v>
      </c>
      <c r="GJ2221" s="34">
        <v>0</v>
      </c>
      <c r="GM2221" s="34">
        <v>0</v>
      </c>
      <c r="GO2221" s="34">
        <v>0</v>
      </c>
      <c r="GQ2221" s="34">
        <v>0</v>
      </c>
      <c r="GT2221" s="34">
        <v>0</v>
      </c>
      <c r="GW2221" s="34">
        <v>0</v>
      </c>
      <c r="GY2221" s="34">
        <v>0</v>
      </c>
      <c r="HF2221" s="34">
        <v>0</v>
      </c>
      <c r="HM2221" s="34">
        <v>0</v>
      </c>
      <c r="HT2221" s="34">
        <v>0</v>
      </c>
      <c r="IA2221" s="34">
        <v>0</v>
      </c>
      <c r="IH2221" s="34">
        <v>0</v>
      </c>
      <c r="IO2221" s="34">
        <v>0</v>
      </c>
      <c r="IV2221" s="34">
        <v>0</v>
      </c>
      <c r="JC2221" s="34">
        <v>0</v>
      </c>
      <c r="JI2221" s="34">
        <v>0</v>
      </c>
      <c r="JQ2221" s="34">
        <v>0</v>
      </c>
      <c r="JX2221" s="34">
        <v>0</v>
      </c>
      <c r="KE2221" s="34">
        <v>0</v>
      </c>
      <c r="KL2221" s="34">
        <v>0</v>
      </c>
      <c r="KS2221" s="34">
        <v>0</v>
      </c>
      <c r="KZ2221" s="34">
        <v>0</v>
      </c>
      <c r="LG2221" s="34">
        <v>0</v>
      </c>
      <c r="LN2221" s="34">
        <v>0</v>
      </c>
      <c r="LU2221" s="34">
        <v>0</v>
      </c>
      <c r="MB2221" s="34">
        <v>0</v>
      </c>
      <c r="MI2221" s="34">
        <v>0</v>
      </c>
      <c r="MP2221" s="34">
        <v>0</v>
      </c>
      <c r="MW2221" s="34">
        <v>0</v>
      </c>
      <c r="ND2221" s="34">
        <v>0</v>
      </c>
      <c r="NK2221" s="34">
        <v>0</v>
      </c>
      <c r="NR2221" s="34">
        <v>0</v>
      </c>
      <c r="NY2221" s="34">
        <v>0</v>
      </c>
      <c r="OD2221" s="34">
        <v>0</v>
      </c>
    </row>
    <row r="2222" spans="1:394" s="34" customFormat="1" ht="14.4">
      <c r="A2222" s="158" t="s">
        <v>645</v>
      </c>
      <c r="B2222" s="270" t="s">
        <v>654</v>
      </c>
      <c r="C2222" s="321" t="s">
        <v>654</v>
      </c>
      <c r="D2222" s="225" t="s">
        <v>195</v>
      </c>
      <c r="F2222" s="102"/>
      <c r="H2222" s="81"/>
      <c r="I2222" s="81"/>
      <c r="J2222" s="183"/>
      <c r="K2222" s="81"/>
      <c r="L2222" s="81"/>
      <c r="M2222" s="81"/>
      <c r="BC2222" s="34">
        <v>0</v>
      </c>
      <c r="BJ2222" s="34">
        <v>0</v>
      </c>
      <c r="BR2222" s="34">
        <v>0</v>
      </c>
      <c r="BU2222" s="34">
        <v>0</v>
      </c>
      <c r="BW2222" s="34">
        <v>0</v>
      </c>
      <c r="CA2222" s="34">
        <v>50</v>
      </c>
      <c r="CD2222" s="34">
        <v>0</v>
      </c>
      <c r="CE2222" s="34">
        <v>0</v>
      </c>
      <c r="CL2222" s="34">
        <v>0</v>
      </c>
      <c r="CN2222" s="34">
        <v>100</v>
      </c>
      <c r="CP2222" s="34">
        <v>0</v>
      </c>
      <c r="CS2222" s="34">
        <v>0</v>
      </c>
      <c r="CU2222" s="34">
        <v>0</v>
      </c>
      <c r="CX2222" s="34">
        <v>0</v>
      </c>
      <c r="DB2222" s="34">
        <v>0</v>
      </c>
      <c r="DF2222" s="34">
        <v>0</v>
      </c>
      <c r="DI2222" s="34">
        <v>0</v>
      </c>
      <c r="DL2222" s="34">
        <v>0</v>
      </c>
      <c r="DP2222" s="34">
        <v>0</v>
      </c>
      <c r="DU2222" s="34">
        <v>0</v>
      </c>
      <c r="DZ2222" s="34">
        <v>0</v>
      </c>
      <c r="EC2222" s="34">
        <v>0</v>
      </c>
      <c r="EF2222" s="34">
        <v>0</v>
      </c>
      <c r="EH2222" s="34">
        <v>0</v>
      </c>
      <c r="EL2222" s="34">
        <v>0</v>
      </c>
      <c r="EN2222" s="34">
        <v>0</v>
      </c>
      <c r="EP2222" s="34">
        <v>0</v>
      </c>
      <c r="ET2222" s="34">
        <v>0</v>
      </c>
      <c r="EV2222" s="34">
        <v>0</v>
      </c>
      <c r="EY2222" s="34">
        <v>0</v>
      </c>
      <c r="FB2222" s="34">
        <v>0</v>
      </c>
      <c r="FD2222" s="34">
        <v>0</v>
      </c>
      <c r="FG2222" s="34">
        <v>0</v>
      </c>
      <c r="FI2222" s="34">
        <v>0</v>
      </c>
      <c r="FK2222" s="34">
        <v>0</v>
      </c>
      <c r="FM2222" s="34">
        <v>0</v>
      </c>
      <c r="FQ2222" s="34">
        <v>0</v>
      </c>
      <c r="FS2222" s="34">
        <v>0</v>
      </c>
      <c r="FW2222" s="34">
        <v>0</v>
      </c>
      <c r="FZ2222" s="34">
        <v>0</v>
      </c>
      <c r="GB2222" s="34">
        <v>0</v>
      </c>
      <c r="GD2222" s="34">
        <v>0</v>
      </c>
      <c r="GF2222" s="34">
        <v>0</v>
      </c>
      <c r="GH2222" s="34">
        <v>0</v>
      </c>
      <c r="GJ2222" s="34">
        <v>0</v>
      </c>
      <c r="GM2222" s="34">
        <v>0</v>
      </c>
      <c r="GO2222" s="34">
        <v>0</v>
      </c>
      <c r="GQ2222" s="34">
        <v>0</v>
      </c>
      <c r="GT2222" s="34">
        <v>0</v>
      </c>
      <c r="GW2222" s="34">
        <v>0</v>
      </c>
      <c r="GY2222" s="34">
        <v>0</v>
      </c>
      <c r="HF2222" s="34">
        <v>0</v>
      </c>
      <c r="HM2222" s="34">
        <v>0</v>
      </c>
      <c r="HT2222" s="34">
        <v>0</v>
      </c>
      <c r="IA2222" s="34">
        <v>0</v>
      </c>
      <c r="IH2222" s="34">
        <v>0</v>
      </c>
      <c r="IO2222" s="34">
        <v>0</v>
      </c>
      <c r="IV2222" s="34">
        <v>0</v>
      </c>
      <c r="JC2222" s="34">
        <v>0</v>
      </c>
      <c r="JI2222" s="34">
        <v>0</v>
      </c>
      <c r="JQ2222" s="34">
        <v>0</v>
      </c>
      <c r="JX2222" s="34">
        <v>0</v>
      </c>
      <c r="KE2222" s="34">
        <v>0</v>
      </c>
      <c r="KL2222" s="34">
        <v>0</v>
      </c>
      <c r="KS2222" s="34">
        <v>0</v>
      </c>
      <c r="KZ2222" s="34">
        <v>0</v>
      </c>
      <c r="LG2222" s="34">
        <v>0</v>
      </c>
      <c r="LN2222" s="34">
        <v>0</v>
      </c>
      <c r="LU2222" s="34">
        <v>0</v>
      </c>
      <c r="MB2222" s="34">
        <v>0</v>
      </c>
      <c r="MI2222" s="34">
        <v>0</v>
      </c>
      <c r="MP2222" s="34">
        <v>0</v>
      </c>
      <c r="MW2222" s="34">
        <v>0</v>
      </c>
      <c r="ND2222" s="34">
        <v>0</v>
      </c>
      <c r="NK2222" s="34">
        <v>0</v>
      </c>
      <c r="NR2222" s="34">
        <v>0</v>
      </c>
      <c r="NY2222" s="34">
        <v>0</v>
      </c>
      <c r="OD2222" s="34">
        <v>0</v>
      </c>
    </row>
    <row r="2223" spans="1:394" s="34" customFormat="1" ht="14.4">
      <c r="A2223" s="158" t="s">
        <v>645</v>
      </c>
      <c r="B2223" s="270" t="s">
        <v>655</v>
      </c>
      <c r="C2223" s="321" t="s">
        <v>655</v>
      </c>
      <c r="D2223" s="225" t="s">
        <v>195</v>
      </c>
      <c r="F2223" s="102"/>
      <c r="H2223" s="81"/>
      <c r="I2223" s="81"/>
      <c r="J2223" s="183"/>
      <c r="K2223" s="81"/>
      <c r="L2223" s="81"/>
      <c r="M2223" s="81"/>
      <c r="BC2223" s="34">
        <v>0</v>
      </c>
      <c r="BJ2223" s="34">
        <v>0</v>
      </c>
      <c r="BR2223" s="34">
        <v>0</v>
      </c>
      <c r="BU2223" s="34">
        <v>0</v>
      </c>
      <c r="BW2223" s="34">
        <v>0</v>
      </c>
      <c r="CA2223" s="34">
        <v>50</v>
      </c>
      <c r="CD2223" s="34">
        <v>0</v>
      </c>
      <c r="CE2223" s="34">
        <v>0</v>
      </c>
      <c r="CL2223" s="34">
        <v>0</v>
      </c>
      <c r="CN2223" s="34">
        <v>100</v>
      </c>
      <c r="CP2223" s="34">
        <v>0</v>
      </c>
      <c r="CS2223" s="34">
        <v>0</v>
      </c>
      <c r="CU2223" s="34">
        <v>0</v>
      </c>
      <c r="CX2223" s="34">
        <v>0</v>
      </c>
      <c r="DB2223" s="34">
        <v>0</v>
      </c>
      <c r="DF2223" s="34">
        <v>0</v>
      </c>
      <c r="DI2223" s="34">
        <v>0</v>
      </c>
      <c r="DL2223" s="34">
        <v>0</v>
      </c>
      <c r="DP2223" s="34">
        <v>0</v>
      </c>
      <c r="DU2223" s="34">
        <v>0</v>
      </c>
      <c r="DZ2223" s="34">
        <v>0</v>
      </c>
      <c r="EC2223" s="34">
        <v>0</v>
      </c>
      <c r="EF2223" s="34">
        <v>0</v>
      </c>
      <c r="EH2223" s="34">
        <v>0</v>
      </c>
      <c r="EL2223" s="34">
        <v>0</v>
      </c>
      <c r="EN2223" s="34">
        <v>0</v>
      </c>
      <c r="EP2223" s="34">
        <v>0</v>
      </c>
      <c r="ET2223" s="34">
        <v>0</v>
      </c>
      <c r="EV2223" s="34">
        <v>0</v>
      </c>
      <c r="EY2223" s="34">
        <v>0</v>
      </c>
      <c r="FB2223" s="34">
        <v>0</v>
      </c>
      <c r="FD2223" s="34">
        <v>0</v>
      </c>
      <c r="FG2223" s="34">
        <v>0</v>
      </c>
      <c r="FI2223" s="34">
        <v>0</v>
      </c>
      <c r="FK2223" s="34">
        <v>0</v>
      </c>
      <c r="FM2223" s="34">
        <v>0</v>
      </c>
      <c r="FQ2223" s="34">
        <v>0</v>
      </c>
      <c r="FS2223" s="34">
        <v>0</v>
      </c>
      <c r="FW2223" s="34">
        <v>0</v>
      </c>
      <c r="FZ2223" s="34">
        <v>0</v>
      </c>
      <c r="GB2223" s="34">
        <v>0</v>
      </c>
      <c r="GD2223" s="34">
        <v>0</v>
      </c>
      <c r="GF2223" s="34">
        <v>0</v>
      </c>
      <c r="GH2223" s="34">
        <v>0</v>
      </c>
      <c r="GJ2223" s="34">
        <v>0</v>
      </c>
      <c r="GM2223" s="34">
        <v>0</v>
      </c>
      <c r="GO2223" s="34">
        <v>0</v>
      </c>
      <c r="GQ2223" s="34">
        <v>0</v>
      </c>
      <c r="GT2223" s="34">
        <v>0</v>
      </c>
      <c r="GW2223" s="34">
        <v>0</v>
      </c>
      <c r="GY2223" s="34">
        <v>0</v>
      </c>
      <c r="HF2223" s="34">
        <v>0</v>
      </c>
      <c r="HM2223" s="34">
        <v>0</v>
      </c>
      <c r="HT2223" s="34">
        <v>0</v>
      </c>
      <c r="IA2223" s="34">
        <v>0</v>
      </c>
      <c r="IH2223" s="34">
        <v>0</v>
      </c>
      <c r="IO2223" s="34">
        <v>0</v>
      </c>
      <c r="IV2223" s="34">
        <v>0</v>
      </c>
      <c r="JC2223" s="34">
        <v>0</v>
      </c>
      <c r="JI2223" s="34">
        <v>0</v>
      </c>
      <c r="JQ2223" s="34">
        <v>0</v>
      </c>
      <c r="JX2223" s="34">
        <v>0</v>
      </c>
      <c r="KE2223" s="34">
        <v>0</v>
      </c>
      <c r="KL2223" s="34">
        <v>0</v>
      </c>
      <c r="KS2223" s="34">
        <v>0</v>
      </c>
      <c r="KZ2223" s="34">
        <v>0</v>
      </c>
      <c r="LG2223" s="34">
        <v>0</v>
      </c>
      <c r="LN2223" s="34">
        <v>0</v>
      </c>
      <c r="LU2223" s="34">
        <v>0</v>
      </c>
      <c r="MB2223" s="34">
        <v>0</v>
      </c>
      <c r="MI2223" s="34">
        <v>0</v>
      </c>
      <c r="MP2223" s="34">
        <v>0</v>
      </c>
      <c r="MW2223" s="34">
        <v>0</v>
      </c>
      <c r="ND2223" s="34">
        <v>0</v>
      </c>
      <c r="NK2223" s="34">
        <v>0</v>
      </c>
      <c r="NR2223" s="34">
        <v>0</v>
      </c>
      <c r="NY2223" s="34">
        <v>0</v>
      </c>
      <c r="OD2223" s="34">
        <v>0</v>
      </c>
    </row>
    <row r="2224" spans="1:394" s="34" customFormat="1">
      <c r="A2224" s="840" t="s">
        <v>656</v>
      </c>
      <c r="B2224" s="102" t="s">
        <v>657</v>
      </c>
      <c r="C2224" s="81" t="s">
        <v>657</v>
      </c>
      <c r="D2224" s="225" t="s">
        <v>195</v>
      </c>
      <c r="F2224" s="102"/>
      <c r="H2224" s="81"/>
      <c r="I2224" s="81"/>
      <c r="J2224" s="183"/>
      <c r="K2224" s="81"/>
      <c r="L2224" s="81"/>
      <c r="M2224" s="81"/>
      <c r="AE2224" s="34">
        <v>0</v>
      </c>
      <c r="AH2224" s="34">
        <v>0</v>
      </c>
      <c r="AR2224" s="34">
        <v>0</v>
      </c>
      <c r="AW2224" s="34">
        <v>0</v>
      </c>
      <c r="BC2224" s="34">
        <v>0</v>
      </c>
      <c r="BJ2224" s="34">
        <v>0</v>
      </c>
      <c r="BR2224" s="34">
        <v>0</v>
      </c>
      <c r="BU2224" s="34">
        <v>0</v>
      </c>
      <c r="BW2224" s="34">
        <v>0</v>
      </c>
      <c r="CA2224" s="34">
        <v>0</v>
      </c>
      <c r="CD2224" s="34">
        <v>0</v>
      </c>
      <c r="CE2224" s="34">
        <v>0</v>
      </c>
      <c r="CL2224" s="34">
        <v>0</v>
      </c>
      <c r="CN2224" s="34">
        <v>0</v>
      </c>
      <c r="CP2224" s="34">
        <v>0</v>
      </c>
      <c r="CS2224" s="34">
        <v>0</v>
      </c>
      <c r="CU2224" s="34">
        <v>0</v>
      </c>
      <c r="CX2224" s="34">
        <v>0</v>
      </c>
      <c r="DB2224" s="34">
        <v>0</v>
      </c>
      <c r="DF2224" s="34">
        <v>0</v>
      </c>
      <c r="DI2224" s="34">
        <v>0</v>
      </c>
      <c r="DL2224" s="34">
        <v>0</v>
      </c>
      <c r="DP2224" s="34">
        <v>0</v>
      </c>
      <c r="DU2224" s="34">
        <v>0</v>
      </c>
      <c r="DZ2224" s="34">
        <v>0</v>
      </c>
      <c r="EC2224" s="34">
        <v>0</v>
      </c>
      <c r="EF2224" s="34">
        <v>0</v>
      </c>
      <c r="EH2224" s="34">
        <v>0</v>
      </c>
      <c r="EL2224" s="34">
        <v>0</v>
      </c>
      <c r="EN2224" s="34">
        <v>0</v>
      </c>
      <c r="EP2224" s="34">
        <v>0</v>
      </c>
      <c r="ET2224" s="34">
        <v>0</v>
      </c>
      <c r="EV2224" s="34">
        <v>0</v>
      </c>
      <c r="EY2224" s="34">
        <v>0</v>
      </c>
      <c r="FB2224" s="34">
        <v>0</v>
      </c>
      <c r="FD2224" s="34">
        <v>0</v>
      </c>
      <c r="FG2224" s="34">
        <v>0</v>
      </c>
      <c r="FI2224" s="34">
        <v>0</v>
      </c>
      <c r="FK2224" s="34">
        <v>0</v>
      </c>
      <c r="FM2224" s="34">
        <v>0</v>
      </c>
      <c r="FQ2224" s="34">
        <v>0</v>
      </c>
      <c r="FS2224" s="34">
        <v>0</v>
      </c>
      <c r="FW2224" s="34">
        <v>0</v>
      </c>
      <c r="FZ2224" s="34">
        <v>200</v>
      </c>
      <c r="GD2224" s="34">
        <v>100</v>
      </c>
      <c r="GF2224" s="34">
        <v>0</v>
      </c>
      <c r="GH2224" s="34">
        <v>0</v>
      </c>
      <c r="GJ2224" s="34">
        <v>0</v>
      </c>
      <c r="GM2224" s="34">
        <v>0</v>
      </c>
      <c r="GO2224" s="34">
        <v>0</v>
      </c>
      <c r="GQ2224" s="34">
        <v>0</v>
      </c>
      <c r="GT2224" s="34">
        <v>0</v>
      </c>
      <c r="GW2224" s="34">
        <v>200</v>
      </c>
      <c r="GY2224" s="34">
        <v>200</v>
      </c>
      <c r="HF2224" s="34">
        <v>300</v>
      </c>
      <c r="HM2224" s="34">
        <v>100</v>
      </c>
      <c r="HT2224" s="34">
        <v>0</v>
      </c>
      <c r="IA2224" s="34">
        <v>200</v>
      </c>
      <c r="IH2224" s="34">
        <v>0</v>
      </c>
      <c r="IO2224" s="34">
        <v>0</v>
      </c>
      <c r="IV2224" s="34">
        <v>0</v>
      </c>
      <c r="JC2224" s="34">
        <v>0</v>
      </c>
      <c r="JI2224" s="34">
        <v>0</v>
      </c>
      <c r="JQ2224" s="34">
        <v>0</v>
      </c>
      <c r="JX2224" s="34">
        <v>0</v>
      </c>
      <c r="KE2224" s="34">
        <v>0</v>
      </c>
      <c r="KL2224" s="34">
        <v>0</v>
      </c>
      <c r="KS2224" s="34">
        <v>0</v>
      </c>
      <c r="KZ2224" s="34">
        <v>0</v>
      </c>
      <c r="LG2224" s="34">
        <v>0</v>
      </c>
      <c r="LN2224" s="34">
        <v>0</v>
      </c>
      <c r="LU2224" s="34">
        <v>0</v>
      </c>
      <c r="MB2224" s="34">
        <v>2</v>
      </c>
      <c r="MI2224" s="34">
        <v>0</v>
      </c>
      <c r="MP2224" s="34">
        <v>0</v>
      </c>
      <c r="MW2224" s="34">
        <v>0</v>
      </c>
      <c r="ND2224" s="34">
        <v>0</v>
      </c>
      <c r="NK2224" s="34">
        <v>0</v>
      </c>
      <c r="NR2224" s="34">
        <v>0</v>
      </c>
      <c r="NY2224" s="34">
        <v>100</v>
      </c>
      <c r="OD2224" s="34">
        <v>0</v>
      </c>
    </row>
    <row r="2225" spans="1:394" s="34" customFormat="1">
      <c r="A2225" s="840" t="s">
        <v>656</v>
      </c>
      <c r="B2225" s="102" t="s">
        <v>658</v>
      </c>
      <c r="C2225" s="81" t="s">
        <v>658</v>
      </c>
      <c r="D2225" s="225" t="s">
        <v>195</v>
      </c>
      <c r="F2225" s="102"/>
      <c r="H2225" s="81"/>
      <c r="I2225" s="81"/>
      <c r="J2225" s="183"/>
      <c r="K2225" s="81"/>
      <c r="L2225" s="81"/>
      <c r="M2225" s="81"/>
      <c r="AE2225" s="34">
        <v>0</v>
      </c>
      <c r="AH2225" s="34">
        <v>0</v>
      </c>
      <c r="AR2225" s="34">
        <v>0</v>
      </c>
      <c r="AW2225" s="34">
        <v>0</v>
      </c>
      <c r="BC2225" s="34">
        <v>0</v>
      </c>
      <c r="BJ2225" s="34">
        <v>0</v>
      </c>
      <c r="BR2225" s="34">
        <v>0</v>
      </c>
      <c r="BU2225" s="34">
        <v>0</v>
      </c>
      <c r="BW2225" s="34">
        <v>0</v>
      </c>
      <c r="CA2225" s="34">
        <v>0</v>
      </c>
      <c r="CD2225" s="34">
        <v>0</v>
      </c>
      <c r="CE2225" s="34">
        <v>0</v>
      </c>
      <c r="CL2225" s="34">
        <v>0</v>
      </c>
      <c r="CN2225" s="34">
        <v>0</v>
      </c>
      <c r="CP2225" s="34">
        <v>0</v>
      </c>
      <c r="CS2225" s="34">
        <v>0</v>
      </c>
      <c r="CU2225" s="34">
        <v>0</v>
      </c>
      <c r="CX2225" s="34">
        <v>0</v>
      </c>
      <c r="DB2225" s="34">
        <v>0</v>
      </c>
      <c r="DF2225" s="34">
        <v>0</v>
      </c>
      <c r="DI2225" s="34">
        <v>0</v>
      </c>
      <c r="DL2225" s="34">
        <v>0</v>
      </c>
      <c r="DP2225" s="34">
        <v>0</v>
      </c>
      <c r="DU2225" s="34">
        <v>0</v>
      </c>
      <c r="DZ2225" s="34">
        <v>0</v>
      </c>
      <c r="EC2225" s="34">
        <v>0</v>
      </c>
      <c r="EF2225" s="34">
        <v>0</v>
      </c>
      <c r="EH2225" s="34">
        <v>0</v>
      </c>
      <c r="EL2225" s="34">
        <v>0</v>
      </c>
      <c r="EN2225" s="34">
        <v>0</v>
      </c>
      <c r="EP2225" s="34">
        <v>0</v>
      </c>
      <c r="ET2225" s="34">
        <v>0</v>
      </c>
      <c r="EV2225" s="34">
        <v>0</v>
      </c>
      <c r="EY2225" s="34">
        <v>0</v>
      </c>
      <c r="FB2225" s="34">
        <v>0</v>
      </c>
      <c r="FD2225" s="34">
        <v>0</v>
      </c>
      <c r="FG2225" s="34">
        <v>0</v>
      </c>
      <c r="FI2225" s="34">
        <v>0</v>
      </c>
      <c r="FK2225" s="34">
        <v>0</v>
      </c>
      <c r="FM2225" s="34">
        <v>0</v>
      </c>
      <c r="FQ2225" s="34">
        <v>0</v>
      </c>
      <c r="FS2225" s="34">
        <v>0</v>
      </c>
      <c r="FW2225" s="34">
        <v>0</v>
      </c>
      <c r="FZ2225" s="34">
        <v>200</v>
      </c>
      <c r="GD2225" s="34">
        <v>100</v>
      </c>
      <c r="GF2225" s="34">
        <v>0</v>
      </c>
      <c r="GH2225" s="34">
        <v>0</v>
      </c>
      <c r="GJ2225" s="34">
        <v>0</v>
      </c>
      <c r="GM2225" s="34">
        <v>0</v>
      </c>
      <c r="GO2225" s="34">
        <v>0</v>
      </c>
      <c r="GQ2225" s="34">
        <v>0</v>
      </c>
      <c r="GT2225" s="34">
        <v>0</v>
      </c>
      <c r="GW2225" s="34">
        <v>200</v>
      </c>
      <c r="GY2225" s="34">
        <v>300</v>
      </c>
      <c r="HF2225" s="34">
        <v>200</v>
      </c>
      <c r="HM2225" s="34">
        <v>100</v>
      </c>
      <c r="HT2225" s="34">
        <v>0</v>
      </c>
      <c r="IA2225" s="34">
        <v>200</v>
      </c>
      <c r="IH2225" s="34">
        <v>0</v>
      </c>
      <c r="IO2225" s="34">
        <v>0</v>
      </c>
      <c r="IV2225" s="34">
        <v>0</v>
      </c>
      <c r="JC2225" s="34">
        <v>0</v>
      </c>
      <c r="JI2225" s="34">
        <v>0</v>
      </c>
      <c r="JQ2225" s="34">
        <v>0</v>
      </c>
      <c r="JX2225" s="34">
        <v>0</v>
      </c>
      <c r="KE2225" s="34">
        <v>0</v>
      </c>
      <c r="KL2225" s="34">
        <v>0</v>
      </c>
      <c r="KS2225" s="34">
        <v>0</v>
      </c>
      <c r="KZ2225" s="34">
        <v>0</v>
      </c>
      <c r="LG2225" s="34">
        <v>0</v>
      </c>
      <c r="LN2225" s="34">
        <v>0</v>
      </c>
      <c r="LU2225" s="34">
        <v>101</v>
      </c>
      <c r="MB2225" s="34">
        <v>0</v>
      </c>
      <c r="MI2225" s="34">
        <v>0</v>
      </c>
      <c r="MP2225" s="34">
        <v>0</v>
      </c>
      <c r="MW2225" s="34">
        <v>0</v>
      </c>
      <c r="ND2225" s="34">
        <v>0</v>
      </c>
      <c r="NK2225" s="34">
        <v>0</v>
      </c>
      <c r="NR2225" s="34">
        <v>0</v>
      </c>
      <c r="NY2225" s="34">
        <v>0</v>
      </c>
      <c r="OD2225" s="34">
        <v>0</v>
      </c>
    </row>
    <row r="2226" spans="1:394" s="34" customFormat="1" ht="14.4">
      <c r="A2226" s="117" t="s">
        <v>659</v>
      </c>
      <c r="B2226" s="323">
        <v>30447402</v>
      </c>
      <c r="C2226" s="84">
        <v>30447402</v>
      </c>
      <c r="D2226" s="225" t="s">
        <v>195</v>
      </c>
      <c r="F2226" s="102"/>
      <c r="H2226" s="81"/>
      <c r="I2226" s="81"/>
      <c r="J2226" s="183"/>
      <c r="K2226" s="81"/>
      <c r="L2226" s="81"/>
      <c r="M2226" s="81"/>
      <c r="AE2226" s="34">
        <v>0</v>
      </c>
      <c r="AH2226" s="34">
        <v>0</v>
      </c>
      <c r="AR2226" s="34">
        <v>0</v>
      </c>
      <c r="AW2226" s="34">
        <v>0</v>
      </c>
      <c r="BC2226" s="34">
        <v>0</v>
      </c>
      <c r="BJ2226" s="34">
        <v>0</v>
      </c>
      <c r="BR2226" s="34">
        <v>0</v>
      </c>
      <c r="BU2226" s="34">
        <v>0</v>
      </c>
      <c r="BW2226" s="34">
        <v>0</v>
      </c>
      <c r="CA2226" s="34">
        <v>0</v>
      </c>
      <c r="CD2226" s="34">
        <v>0</v>
      </c>
      <c r="CE2226" s="34">
        <v>0</v>
      </c>
      <c r="CL2226" s="34">
        <v>0</v>
      </c>
      <c r="CN2226" s="34">
        <v>0</v>
      </c>
      <c r="CP2226" s="34">
        <v>0</v>
      </c>
      <c r="CS2226" s="34">
        <v>0</v>
      </c>
      <c r="CU2226" s="34">
        <v>0</v>
      </c>
      <c r="CX2226" s="34">
        <v>0</v>
      </c>
      <c r="DB2226" s="34">
        <v>0</v>
      </c>
      <c r="DF2226" s="34">
        <v>0</v>
      </c>
      <c r="DI2226" s="34">
        <v>0</v>
      </c>
      <c r="DL2226" s="34">
        <v>0</v>
      </c>
      <c r="DP2226" s="34">
        <v>0</v>
      </c>
      <c r="DU2226" s="34">
        <v>0</v>
      </c>
      <c r="DZ2226" s="34">
        <v>0</v>
      </c>
      <c r="EC2226" s="34">
        <v>0</v>
      </c>
      <c r="EF2226" s="34">
        <v>0</v>
      </c>
      <c r="EH2226" s="34">
        <v>0</v>
      </c>
      <c r="EL2226" s="34">
        <v>0</v>
      </c>
      <c r="EN2226" s="34">
        <v>0</v>
      </c>
      <c r="EP2226" s="34">
        <v>0</v>
      </c>
      <c r="ET2226" s="34">
        <v>0</v>
      </c>
      <c r="EV2226" s="34">
        <v>0</v>
      </c>
      <c r="EY2226" s="34">
        <v>0</v>
      </c>
      <c r="FB2226" s="34">
        <v>0</v>
      </c>
      <c r="FD2226" s="34">
        <v>0</v>
      </c>
      <c r="FG2226" s="34">
        <v>0</v>
      </c>
      <c r="FI2226" s="34">
        <v>0</v>
      </c>
      <c r="FK2226" s="34">
        <v>0</v>
      </c>
      <c r="FM2226" s="34">
        <v>0</v>
      </c>
      <c r="FQ2226" s="34">
        <v>0</v>
      </c>
      <c r="FS2226" s="34">
        <v>0</v>
      </c>
      <c r="FW2226" s="34">
        <v>0</v>
      </c>
      <c r="FZ2226" s="34">
        <v>0</v>
      </c>
      <c r="GB2226" s="34">
        <v>0</v>
      </c>
      <c r="GD2226" s="34">
        <v>0</v>
      </c>
      <c r="GF2226" s="34">
        <v>0</v>
      </c>
      <c r="GH2226" s="34">
        <v>0</v>
      </c>
      <c r="GJ2226" s="34">
        <v>0</v>
      </c>
      <c r="GM2226" s="34">
        <v>0</v>
      </c>
      <c r="GO2226" s="34">
        <v>0</v>
      </c>
      <c r="GQ2226" s="34">
        <v>0</v>
      </c>
      <c r="GT2226" s="34">
        <v>0</v>
      </c>
      <c r="GW2226" s="34">
        <v>0</v>
      </c>
      <c r="GY2226" s="34">
        <v>0</v>
      </c>
      <c r="HF2226" s="34">
        <v>0</v>
      </c>
      <c r="HM2226" s="34">
        <v>0</v>
      </c>
      <c r="HT2226" s="34">
        <v>0</v>
      </c>
      <c r="IA2226" s="34">
        <v>0</v>
      </c>
      <c r="IH2226" s="34">
        <v>0</v>
      </c>
      <c r="IO2226" s="34">
        <v>0</v>
      </c>
      <c r="IV2226" s="34">
        <v>0</v>
      </c>
      <c r="JC2226" s="34">
        <v>0</v>
      </c>
      <c r="JI2226" s="34">
        <v>0</v>
      </c>
      <c r="JQ2226" s="34">
        <v>0</v>
      </c>
      <c r="JX2226" s="34">
        <v>0</v>
      </c>
      <c r="KE2226" s="34">
        <v>0</v>
      </c>
      <c r="KL2226" s="34">
        <v>0</v>
      </c>
      <c r="KS2226" s="34">
        <v>0</v>
      </c>
      <c r="KZ2226" s="34">
        <v>0</v>
      </c>
      <c r="LG2226" s="34">
        <v>0</v>
      </c>
      <c r="LN2226" s="34">
        <v>0</v>
      </c>
      <c r="LU2226" s="34">
        <v>0</v>
      </c>
      <c r="MB2226" s="34">
        <v>0</v>
      </c>
      <c r="MI2226" s="34">
        <v>0</v>
      </c>
      <c r="MP2226" s="34">
        <v>0</v>
      </c>
      <c r="MW2226" s="34">
        <v>0</v>
      </c>
      <c r="ND2226" s="34">
        <v>0</v>
      </c>
      <c r="NK2226" s="34">
        <v>0</v>
      </c>
      <c r="NR2226" s="34">
        <v>0</v>
      </c>
      <c r="NY2226" s="34">
        <v>0</v>
      </c>
      <c r="OD2226" s="34">
        <v>0</v>
      </c>
    </row>
    <row r="2227" spans="1:394" s="34" customFormat="1" ht="14.4">
      <c r="A2227" s="117" t="s">
        <v>659</v>
      </c>
      <c r="B2227" s="323">
        <v>30447502</v>
      </c>
      <c r="C2227" s="84">
        <v>30447502</v>
      </c>
      <c r="D2227" s="225" t="s">
        <v>195</v>
      </c>
      <c r="F2227" s="102"/>
      <c r="H2227" s="81"/>
      <c r="I2227" s="81"/>
      <c r="J2227" s="183"/>
      <c r="K2227" s="81"/>
      <c r="L2227" s="81"/>
      <c r="M2227" s="81"/>
      <c r="AE2227" s="34">
        <v>0</v>
      </c>
      <c r="AH2227" s="34">
        <v>0</v>
      </c>
      <c r="AR2227" s="34">
        <v>0</v>
      </c>
      <c r="AW2227" s="34">
        <v>0</v>
      </c>
      <c r="BC2227" s="34">
        <v>0</v>
      </c>
      <c r="BJ2227" s="34">
        <v>0</v>
      </c>
      <c r="BR2227" s="34">
        <v>0</v>
      </c>
      <c r="BU2227" s="34">
        <v>0</v>
      </c>
      <c r="BW2227" s="34">
        <v>0</v>
      </c>
      <c r="CA2227" s="34">
        <v>0</v>
      </c>
      <c r="CD2227" s="34">
        <v>0</v>
      </c>
      <c r="CE2227" s="34">
        <v>0</v>
      </c>
      <c r="CL2227" s="34">
        <v>0</v>
      </c>
      <c r="CN2227" s="34">
        <v>0</v>
      </c>
      <c r="CP2227" s="34">
        <v>0</v>
      </c>
      <c r="CS2227" s="34">
        <v>0</v>
      </c>
      <c r="CU2227" s="34">
        <v>0</v>
      </c>
      <c r="CX2227" s="34">
        <v>0</v>
      </c>
      <c r="DB2227" s="34">
        <v>0</v>
      </c>
      <c r="DF2227" s="34">
        <v>0</v>
      </c>
      <c r="DI2227" s="34">
        <v>0</v>
      </c>
      <c r="DL2227" s="34">
        <v>0</v>
      </c>
      <c r="DP2227" s="34">
        <v>0</v>
      </c>
      <c r="DU2227" s="34">
        <v>0</v>
      </c>
      <c r="DZ2227" s="34">
        <v>0</v>
      </c>
      <c r="EC2227" s="34">
        <v>0</v>
      </c>
      <c r="EF2227" s="34">
        <v>0</v>
      </c>
      <c r="EH2227" s="34">
        <v>0</v>
      </c>
      <c r="EL2227" s="34">
        <v>0</v>
      </c>
      <c r="EN2227" s="34">
        <v>0</v>
      </c>
      <c r="EP2227" s="34">
        <v>0</v>
      </c>
      <c r="ET2227" s="34">
        <v>0</v>
      </c>
      <c r="EV2227" s="34">
        <v>0</v>
      </c>
      <c r="EY2227" s="34">
        <v>0</v>
      </c>
      <c r="FB2227" s="34">
        <v>0</v>
      </c>
      <c r="FD2227" s="34">
        <v>0</v>
      </c>
      <c r="FG2227" s="34">
        <v>0</v>
      </c>
      <c r="FI2227" s="34">
        <v>0</v>
      </c>
      <c r="FK2227" s="34">
        <v>0</v>
      </c>
      <c r="FM2227" s="34">
        <v>0</v>
      </c>
      <c r="FQ2227" s="34">
        <v>0</v>
      </c>
      <c r="FS2227" s="34">
        <v>0</v>
      </c>
      <c r="FW2227" s="34">
        <v>0</v>
      </c>
      <c r="FZ2227" s="34">
        <v>0</v>
      </c>
      <c r="GB2227" s="34">
        <v>0</v>
      </c>
      <c r="GD2227" s="34">
        <v>0</v>
      </c>
      <c r="GF2227" s="34">
        <v>0</v>
      </c>
      <c r="GH2227" s="34">
        <v>0</v>
      </c>
      <c r="GJ2227" s="34">
        <v>0</v>
      </c>
      <c r="GM2227" s="34">
        <v>0</v>
      </c>
      <c r="GO2227" s="34">
        <v>0</v>
      </c>
      <c r="GQ2227" s="34">
        <v>0</v>
      </c>
      <c r="GT2227" s="34">
        <v>0</v>
      </c>
      <c r="GW2227" s="34">
        <v>0</v>
      </c>
      <c r="GY2227" s="34">
        <v>0</v>
      </c>
      <c r="HF2227" s="34">
        <v>0</v>
      </c>
      <c r="HM2227" s="34">
        <v>0</v>
      </c>
      <c r="HT2227" s="34">
        <v>0</v>
      </c>
      <c r="IA2227" s="34">
        <v>0</v>
      </c>
      <c r="IH2227" s="34">
        <v>0</v>
      </c>
      <c r="IO2227" s="34">
        <v>0</v>
      </c>
      <c r="IV2227" s="34">
        <v>0</v>
      </c>
      <c r="JC2227" s="34">
        <v>0</v>
      </c>
      <c r="JI2227" s="34">
        <v>0</v>
      </c>
      <c r="JQ2227" s="34">
        <v>0</v>
      </c>
      <c r="JX2227" s="34">
        <v>0</v>
      </c>
      <c r="KE2227" s="34">
        <v>0</v>
      </c>
      <c r="KL2227" s="34">
        <v>0</v>
      </c>
      <c r="KS2227" s="34">
        <v>0</v>
      </c>
      <c r="KZ2227" s="34">
        <v>0</v>
      </c>
      <c r="LG2227" s="34">
        <v>0</v>
      </c>
      <c r="LN2227" s="34">
        <v>0</v>
      </c>
      <c r="LU2227" s="34">
        <v>0</v>
      </c>
      <c r="MB2227" s="34">
        <v>0</v>
      </c>
      <c r="MI2227" s="34">
        <v>0</v>
      </c>
      <c r="MP2227" s="34">
        <v>0</v>
      </c>
      <c r="MW2227" s="34">
        <v>0</v>
      </c>
      <c r="ND2227" s="34">
        <v>0</v>
      </c>
      <c r="NK2227" s="34">
        <v>0</v>
      </c>
      <c r="NR2227" s="34">
        <v>0</v>
      </c>
      <c r="NY2227" s="34">
        <v>0</v>
      </c>
      <c r="OD2227" s="34">
        <v>0</v>
      </c>
    </row>
    <row r="2228" spans="1:394" s="34" customFormat="1" ht="14.4">
      <c r="A2228" s="117" t="s">
        <v>659</v>
      </c>
      <c r="B2228" s="151">
        <v>30448801</v>
      </c>
      <c r="C2228" s="84">
        <v>30448801</v>
      </c>
      <c r="D2228" s="225" t="s">
        <v>195</v>
      </c>
      <c r="F2228" s="102"/>
      <c r="H2228" s="81"/>
      <c r="I2228" s="81"/>
      <c r="J2228" s="183"/>
      <c r="K2228" s="81"/>
      <c r="L2228" s="81"/>
      <c r="M2228" s="81"/>
      <c r="AE2228" s="34">
        <v>0</v>
      </c>
      <c r="AH2228" s="34">
        <v>0</v>
      </c>
      <c r="AR2228" s="34">
        <v>0</v>
      </c>
      <c r="AW2228" s="34">
        <v>0</v>
      </c>
      <c r="BC2228" s="34">
        <v>0</v>
      </c>
      <c r="BJ2228" s="34">
        <v>0</v>
      </c>
      <c r="BR2228" s="34">
        <v>0</v>
      </c>
      <c r="BU2228" s="34">
        <v>0</v>
      </c>
      <c r="BW2228" s="34">
        <v>0</v>
      </c>
      <c r="CA2228" s="34">
        <v>0</v>
      </c>
      <c r="CD2228" s="34">
        <v>0</v>
      </c>
      <c r="CE2228" s="34">
        <v>0</v>
      </c>
      <c r="CL2228" s="34">
        <v>0</v>
      </c>
      <c r="CN2228" s="34">
        <v>0</v>
      </c>
      <c r="CP2228" s="34">
        <v>0</v>
      </c>
      <c r="CS2228" s="34">
        <v>0</v>
      </c>
      <c r="CU2228" s="34">
        <v>0</v>
      </c>
      <c r="CX2228" s="34">
        <v>0</v>
      </c>
      <c r="DB2228" s="34">
        <v>0</v>
      </c>
      <c r="DF2228" s="34">
        <v>0</v>
      </c>
      <c r="DI2228" s="34">
        <v>0</v>
      </c>
      <c r="DL2228" s="34">
        <v>0</v>
      </c>
      <c r="DP2228" s="34">
        <v>0</v>
      </c>
      <c r="DU2228" s="34">
        <v>0</v>
      </c>
      <c r="DZ2228" s="34">
        <v>0</v>
      </c>
      <c r="EC2228" s="34">
        <v>0</v>
      </c>
      <c r="EF2228" s="34">
        <v>0</v>
      </c>
      <c r="EH2228" s="34">
        <v>0</v>
      </c>
      <c r="EL2228" s="34">
        <v>0</v>
      </c>
      <c r="EN2228" s="34">
        <v>0</v>
      </c>
      <c r="EP2228" s="34">
        <v>0</v>
      </c>
      <c r="ET2228" s="34">
        <v>0</v>
      </c>
      <c r="EV2228" s="34">
        <v>0</v>
      </c>
      <c r="EY2228" s="34">
        <v>0</v>
      </c>
      <c r="FB2228" s="34">
        <v>0</v>
      </c>
      <c r="FD2228" s="34">
        <v>0</v>
      </c>
      <c r="FG2228" s="34">
        <v>0</v>
      </c>
      <c r="FI2228" s="34">
        <v>0</v>
      </c>
      <c r="FK2228" s="34">
        <v>0</v>
      </c>
      <c r="FM2228" s="34">
        <v>0</v>
      </c>
      <c r="FQ2228" s="34">
        <v>0</v>
      </c>
      <c r="FS2228" s="34">
        <v>0</v>
      </c>
      <c r="FW2228" s="34">
        <v>0</v>
      </c>
      <c r="FZ2228" s="34">
        <v>0</v>
      </c>
      <c r="GB2228" s="34">
        <v>0</v>
      </c>
      <c r="GD2228" s="34">
        <v>0</v>
      </c>
      <c r="GF2228" s="34">
        <v>0</v>
      </c>
      <c r="GH2228" s="34">
        <v>0</v>
      </c>
      <c r="GJ2228" s="34">
        <v>0</v>
      </c>
      <c r="GM2228" s="34">
        <v>0</v>
      </c>
      <c r="GO2228" s="34">
        <v>0</v>
      </c>
      <c r="GQ2228" s="34">
        <v>0</v>
      </c>
      <c r="GT2228" s="34">
        <v>0</v>
      </c>
      <c r="GW2228" s="34">
        <v>0</v>
      </c>
      <c r="GY2228" s="34">
        <v>0</v>
      </c>
      <c r="HF2228" s="34">
        <v>0</v>
      </c>
      <c r="HM2228" s="34">
        <v>0</v>
      </c>
      <c r="HT2228" s="34">
        <v>0</v>
      </c>
      <c r="IA2228" s="34">
        <v>0</v>
      </c>
      <c r="IH2228" s="34">
        <v>0</v>
      </c>
      <c r="IO2228" s="34">
        <v>0</v>
      </c>
      <c r="IV2228" s="34">
        <v>0</v>
      </c>
      <c r="JC2228" s="34">
        <v>0</v>
      </c>
      <c r="JI2228" s="34">
        <v>0</v>
      </c>
      <c r="JQ2228" s="34">
        <v>0</v>
      </c>
      <c r="JX2228" s="34">
        <v>0</v>
      </c>
      <c r="KE2228" s="34">
        <v>0</v>
      </c>
      <c r="KL2228" s="34">
        <v>0</v>
      </c>
      <c r="KS2228" s="34">
        <v>0</v>
      </c>
      <c r="KZ2228" s="34">
        <v>0</v>
      </c>
      <c r="LG2228" s="34">
        <v>0</v>
      </c>
      <c r="LN2228" s="34">
        <v>0</v>
      </c>
      <c r="LU2228" s="34">
        <v>0</v>
      </c>
      <c r="MB2228" s="34">
        <v>0</v>
      </c>
      <c r="MI2228" s="34">
        <v>0</v>
      </c>
      <c r="MP2228" s="34">
        <v>0</v>
      </c>
      <c r="MW2228" s="34">
        <v>0</v>
      </c>
      <c r="ND2228" s="34">
        <v>0</v>
      </c>
      <c r="NK2228" s="34">
        <v>0</v>
      </c>
      <c r="NR2228" s="34">
        <v>0</v>
      </c>
      <c r="NY2228" s="34">
        <v>0</v>
      </c>
      <c r="OD2228" s="34">
        <v>0</v>
      </c>
    </row>
    <row r="2229" spans="1:394" s="34" customFormat="1" ht="14.4">
      <c r="A2229" s="117" t="s">
        <v>292</v>
      </c>
      <c r="B2229" s="164">
        <v>641283817</v>
      </c>
      <c r="C2229" s="117">
        <v>641283817</v>
      </c>
      <c r="D2229" s="225" t="s">
        <v>195</v>
      </c>
      <c r="F2229" s="102"/>
      <c r="H2229" s="81"/>
      <c r="I2229" s="81"/>
      <c r="J2229" s="183"/>
      <c r="K2229" s="81"/>
      <c r="L2229" s="81"/>
      <c r="M2229" s="81"/>
      <c r="AJ2229" s="34">
        <v>80</v>
      </c>
      <c r="AR2229" s="34">
        <v>0</v>
      </c>
      <c r="AW2229" s="34">
        <v>0</v>
      </c>
      <c r="BC2229" s="34">
        <v>0</v>
      </c>
      <c r="BJ2229" s="34">
        <v>0</v>
      </c>
      <c r="BR2229" s="34">
        <v>0</v>
      </c>
      <c r="BU2229" s="34">
        <v>0</v>
      </c>
      <c r="BW2229" s="34">
        <v>0</v>
      </c>
      <c r="CA2229" s="34">
        <v>0</v>
      </c>
      <c r="CD2229" s="34">
        <v>0</v>
      </c>
      <c r="CE2229" s="34">
        <v>0</v>
      </c>
      <c r="CL2229" s="34">
        <v>0</v>
      </c>
      <c r="CP2229" s="34">
        <v>0</v>
      </c>
      <c r="CS2229" s="34">
        <v>0</v>
      </c>
      <c r="CU2229" s="34">
        <v>0</v>
      </c>
      <c r="CX2229" s="34">
        <v>0</v>
      </c>
      <c r="DB2229" s="34">
        <v>0</v>
      </c>
      <c r="DF2229" s="34">
        <v>0</v>
      </c>
      <c r="DI2229" s="34">
        <v>0</v>
      </c>
      <c r="DL2229" s="34">
        <v>800</v>
      </c>
      <c r="DP2229" s="34">
        <v>0</v>
      </c>
      <c r="DU2229" s="34">
        <v>0</v>
      </c>
      <c r="DZ2229" s="34">
        <v>0</v>
      </c>
      <c r="EC2229" s="34">
        <v>0</v>
      </c>
      <c r="EF2229" s="34">
        <v>0</v>
      </c>
      <c r="EH2229" s="34">
        <v>0</v>
      </c>
      <c r="EL2229" s="34">
        <v>0</v>
      </c>
      <c r="EN2229" s="34">
        <v>0</v>
      </c>
      <c r="EP2229" s="34">
        <v>0</v>
      </c>
      <c r="ET2229" s="34">
        <v>0</v>
      </c>
      <c r="EV2229" s="34">
        <v>0</v>
      </c>
      <c r="EY2229" s="34">
        <v>0</v>
      </c>
      <c r="FB2229" s="34">
        <v>0</v>
      </c>
      <c r="FD2229" s="34">
        <v>0</v>
      </c>
      <c r="FG2229" s="34">
        <v>0</v>
      </c>
      <c r="FI2229" s="34">
        <v>0</v>
      </c>
      <c r="FK2229" s="34">
        <v>0</v>
      </c>
      <c r="FM2229" s="34">
        <v>0</v>
      </c>
      <c r="FQ2229" s="34">
        <v>0</v>
      </c>
      <c r="FS2229" s="34">
        <v>0</v>
      </c>
      <c r="FW2229" s="34">
        <v>0</v>
      </c>
      <c r="FZ2229" s="34">
        <v>0</v>
      </c>
      <c r="GB2229" s="34">
        <v>0</v>
      </c>
      <c r="GD2229" s="34">
        <v>0</v>
      </c>
      <c r="GF2229" s="34">
        <v>0</v>
      </c>
      <c r="GH2229" s="34">
        <v>0</v>
      </c>
      <c r="GJ2229" s="34">
        <v>0</v>
      </c>
      <c r="GM2229" s="34">
        <v>0</v>
      </c>
      <c r="GO2229" s="34">
        <v>0</v>
      </c>
      <c r="GQ2229" s="34">
        <v>0</v>
      </c>
      <c r="GT2229" s="34">
        <v>0</v>
      </c>
      <c r="GW2229" s="34">
        <v>0</v>
      </c>
      <c r="GY2229" s="34">
        <v>0</v>
      </c>
      <c r="HF2229" s="34">
        <v>0</v>
      </c>
      <c r="HM2229" s="34">
        <v>0</v>
      </c>
      <c r="HT2229" s="34">
        <v>0</v>
      </c>
      <c r="IA2229" s="34">
        <v>0</v>
      </c>
      <c r="IH2229" s="34">
        <v>0</v>
      </c>
      <c r="IO2229" s="34">
        <v>0</v>
      </c>
      <c r="IV2229" s="34">
        <v>0</v>
      </c>
      <c r="JI2229" s="34">
        <v>0</v>
      </c>
      <c r="JQ2229" s="34">
        <v>0</v>
      </c>
      <c r="JX2229" s="34">
        <v>0</v>
      </c>
      <c r="KE2229" s="34">
        <v>0</v>
      </c>
      <c r="KL2229" s="34">
        <v>0</v>
      </c>
      <c r="KS2229" s="34">
        <v>0</v>
      </c>
      <c r="KZ2229" s="34">
        <v>0</v>
      </c>
      <c r="LG2229" s="34">
        <v>0</v>
      </c>
      <c r="LN2229" s="34">
        <v>0</v>
      </c>
      <c r="LU2229" s="34">
        <v>0</v>
      </c>
      <c r="MB2229" s="34">
        <v>0</v>
      </c>
      <c r="MI2229" s="34">
        <v>0</v>
      </c>
      <c r="MP2229" s="34">
        <v>0</v>
      </c>
      <c r="MW2229" s="34">
        <v>0</v>
      </c>
      <c r="ND2229" s="34">
        <v>0</v>
      </c>
      <c r="NK2229" s="34">
        <v>0</v>
      </c>
      <c r="NR2229" s="34">
        <v>0</v>
      </c>
      <c r="NY2229" s="34">
        <v>0</v>
      </c>
      <c r="OD2229" s="34">
        <v>0</v>
      </c>
    </row>
    <row r="2230" spans="1:394" s="17" customFormat="1" ht="21.75" customHeight="1">
      <c r="A2230" s="83" t="s">
        <v>660</v>
      </c>
      <c r="B2230" s="170" t="s">
        <v>661</v>
      </c>
      <c r="C2230" s="151" t="s">
        <v>661</v>
      </c>
      <c r="D2230" s="84" t="s">
        <v>195</v>
      </c>
      <c r="E2230" s="117" t="s">
        <v>662</v>
      </c>
      <c r="F2230" s="117">
        <v>100</v>
      </c>
      <c r="G2230" s="164"/>
      <c r="H2230" s="84">
        <v>300</v>
      </c>
      <c r="I2230" s="166">
        <f t="shared" ref="I2230:I2247" si="192">SUM(K2230:N2230)</f>
        <v>0</v>
      </c>
      <c r="J2230" s="90"/>
      <c r="K2230" s="850"/>
      <c r="L2230" s="850"/>
      <c r="M2230" s="850"/>
      <c r="N2230" s="850"/>
      <c r="AE2230" s="34">
        <v>0</v>
      </c>
      <c r="AH2230" s="34">
        <v>0</v>
      </c>
      <c r="AI2230" s="34"/>
      <c r="AR2230" s="34">
        <v>0</v>
      </c>
      <c r="AW2230" s="34">
        <v>0</v>
      </c>
      <c r="BC2230" s="34">
        <v>0</v>
      </c>
      <c r="BJ2230" s="34">
        <v>0</v>
      </c>
      <c r="BR2230" s="34">
        <v>0</v>
      </c>
      <c r="BU2230" s="34">
        <v>0</v>
      </c>
      <c r="BW2230" s="34">
        <v>0</v>
      </c>
      <c r="CA2230" s="34">
        <v>0</v>
      </c>
      <c r="CD2230" s="34">
        <v>0</v>
      </c>
      <c r="CE2230" s="34">
        <v>0</v>
      </c>
      <c r="CG2230" s="34"/>
      <c r="CL2230" s="34">
        <v>0</v>
      </c>
      <c r="CN2230" s="34">
        <v>0</v>
      </c>
      <c r="CP2230" s="34">
        <v>0</v>
      </c>
      <c r="CS2230" s="34">
        <v>0</v>
      </c>
      <c r="CU2230" s="34">
        <v>0</v>
      </c>
      <c r="CX2230" s="34">
        <v>0</v>
      </c>
      <c r="DB2230" s="34">
        <v>0</v>
      </c>
      <c r="DF2230" s="34">
        <v>0</v>
      </c>
      <c r="DI2230" s="34">
        <v>0</v>
      </c>
      <c r="DL2230" s="34">
        <v>0</v>
      </c>
      <c r="DP2230" s="34">
        <v>0</v>
      </c>
      <c r="DU2230" s="34">
        <v>0</v>
      </c>
      <c r="DZ2230" s="34">
        <v>0</v>
      </c>
      <c r="EC2230" s="34">
        <v>0</v>
      </c>
      <c r="EF2230" s="34">
        <v>0</v>
      </c>
      <c r="EH2230" s="34">
        <v>0</v>
      </c>
      <c r="EL2230" s="34">
        <v>0</v>
      </c>
      <c r="EN2230" s="34">
        <v>0</v>
      </c>
      <c r="EP2230" s="34">
        <v>0</v>
      </c>
      <c r="ET2230" s="34">
        <v>0</v>
      </c>
      <c r="EV2230" s="34">
        <v>0</v>
      </c>
      <c r="EY2230" s="34">
        <v>0</v>
      </c>
      <c r="FB2230" s="34">
        <v>0</v>
      </c>
      <c r="FD2230" s="34">
        <v>0</v>
      </c>
      <c r="FG2230" s="34">
        <v>0</v>
      </c>
      <c r="FI2230" s="34">
        <v>0</v>
      </c>
      <c r="FK2230" s="34">
        <v>0</v>
      </c>
      <c r="FM2230" s="34">
        <v>0</v>
      </c>
      <c r="FQ2230" s="34">
        <v>0</v>
      </c>
      <c r="FS2230" s="34">
        <v>0</v>
      </c>
      <c r="FW2230" s="34">
        <v>0</v>
      </c>
      <c r="FZ2230" s="34">
        <v>0</v>
      </c>
      <c r="GB2230" s="34">
        <v>0</v>
      </c>
      <c r="GD2230" s="34">
        <v>0</v>
      </c>
      <c r="GF2230" s="34">
        <v>0</v>
      </c>
      <c r="GH2230" s="34">
        <v>0</v>
      </c>
      <c r="GJ2230" s="34">
        <v>0</v>
      </c>
      <c r="GM2230" s="34">
        <v>0</v>
      </c>
      <c r="GO2230" s="34">
        <v>0</v>
      </c>
      <c r="GP2230" s="34"/>
      <c r="GQ2230" s="34">
        <v>0</v>
      </c>
      <c r="GT2230" s="34">
        <v>0</v>
      </c>
      <c r="GW2230" s="34">
        <v>0</v>
      </c>
      <c r="GY2230" s="34">
        <v>0</v>
      </c>
      <c r="HF2230" s="34">
        <v>0</v>
      </c>
      <c r="HM2230" s="34">
        <v>0</v>
      </c>
      <c r="HT2230" s="34">
        <v>0</v>
      </c>
      <c r="IA2230" s="34">
        <v>0</v>
      </c>
      <c r="IH2230" s="34">
        <v>0</v>
      </c>
      <c r="IO2230" s="34">
        <v>0</v>
      </c>
      <c r="IV2230" s="34">
        <v>0</v>
      </c>
      <c r="JC2230" s="34">
        <v>0</v>
      </c>
      <c r="JI2230" s="34">
        <v>0</v>
      </c>
      <c r="JQ2230" s="34">
        <v>0</v>
      </c>
      <c r="JX2230" s="34">
        <v>0</v>
      </c>
      <c r="KE2230" s="34">
        <v>0</v>
      </c>
      <c r="KL2230" s="34">
        <v>0</v>
      </c>
      <c r="KS2230" s="34">
        <v>0</v>
      </c>
      <c r="KZ2230" s="34">
        <v>0</v>
      </c>
      <c r="LG2230" s="34">
        <v>0</v>
      </c>
      <c r="LN2230" s="34">
        <v>0</v>
      </c>
      <c r="LU2230" s="34">
        <v>0</v>
      </c>
      <c r="MB2230" s="34">
        <v>0</v>
      </c>
      <c r="MI2230" s="34">
        <v>0</v>
      </c>
      <c r="MP2230" s="34">
        <v>0</v>
      </c>
      <c r="MW2230" s="34">
        <v>0</v>
      </c>
      <c r="ND2230" s="34">
        <v>0</v>
      </c>
      <c r="NK2230" s="34">
        <v>0</v>
      </c>
      <c r="NR2230" s="34">
        <v>0</v>
      </c>
      <c r="NY2230" s="34">
        <v>0</v>
      </c>
      <c r="OD2230" s="34">
        <v>0</v>
      </c>
    </row>
    <row r="2231" spans="1:394" s="17" customFormat="1" ht="21.75" customHeight="1">
      <c r="A2231" s="83" t="s">
        <v>660</v>
      </c>
      <c r="B2231" s="170" t="s">
        <v>663</v>
      </c>
      <c r="C2231" s="151" t="s">
        <v>663</v>
      </c>
      <c r="D2231" s="84" t="s">
        <v>195</v>
      </c>
      <c r="E2231" s="117" t="s">
        <v>664</v>
      </c>
      <c r="F2231" s="117"/>
      <c r="G2231" s="164"/>
      <c r="H2231" s="84">
        <v>3900</v>
      </c>
      <c r="I2231" s="166">
        <f t="shared" si="192"/>
        <v>0</v>
      </c>
      <c r="J2231" s="90"/>
      <c r="K2231" s="850"/>
      <c r="L2231" s="850"/>
      <c r="M2231" s="850"/>
      <c r="N2231" s="850"/>
      <c r="AE2231" s="34">
        <v>0</v>
      </c>
      <c r="AH2231" s="34">
        <v>0</v>
      </c>
      <c r="AR2231" s="34">
        <v>0</v>
      </c>
      <c r="AW2231" s="34">
        <v>0</v>
      </c>
      <c r="BC2231" s="34">
        <v>0</v>
      </c>
      <c r="BJ2231" s="34">
        <v>0</v>
      </c>
      <c r="BR2231" s="34">
        <v>0</v>
      </c>
      <c r="BU2231" s="34">
        <v>0</v>
      </c>
      <c r="BW2231" s="34">
        <v>0</v>
      </c>
      <c r="CA2231" s="34">
        <v>0</v>
      </c>
      <c r="CD2231" s="34">
        <v>0</v>
      </c>
      <c r="CE2231" s="34">
        <v>0</v>
      </c>
      <c r="CG2231" s="34"/>
      <c r="CL2231" s="34">
        <v>0</v>
      </c>
      <c r="CN2231" s="34">
        <v>0</v>
      </c>
      <c r="CP2231" s="34">
        <v>0</v>
      </c>
      <c r="CS2231" s="34">
        <v>0</v>
      </c>
      <c r="CU2231" s="34">
        <v>0</v>
      </c>
      <c r="CX2231" s="34">
        <v>0</v>
      </c>
      <c r="DB2231" s="34">
        <v>0</v>
      </c>
      <c r="DF2231" s="34">
        <v>0</v>
      </c>
      <c r="DI2231" s="34">
        <v>0</v>
      </c>
      <c r="DL2231" s="34">
        <v>0</v>
      </c>
      <c r="DP2231" s="34">
        <v>0</v>
      </c>
      <c r="DU2231" s="34">
        <v>0</v>
      </c>
      <c r="DZ2231" s="34">
        <v>0</v>
      </c>
      <c r="EC2231" s="34">
        <v>0</v>
      </c>
      <c r="EF2231" s="34">
        <v>0</v>
      </c>
      <c r="EH2231" s="34">
        <v>0</v>
      </c>
      <c r="EL2231" s="34">
        <v>0</v>
      </c>
      <c r="EN2231" s="34">
        <v>0</v>
      </c>
      <c r="EP2231" s="34">
        <v>0</v>
      </c>
      <c r="ET2231" s="34">
        <v>0</v>
      </c>
      <c r="EV2231" s="34">
        <v>0</v>
      </c>
      <c r="EY2231" s="34">
        <v>0</v>
      </c>
      <c r="FB2231" s="34">
        <v>0</v>
      </c>
      <c r="FD2231" s="34">
        <v>0</v>
      </c>
      <c r="FG2231" s="34">
        <v>0</v>
      </c>
      <c r="FI2231" s="34">
        <v>0</v>
      </c>
      <c r="FK2231" s="34">
        <v>0</v>
      </c>
      <c r="FM2231" s="34">
        <v>0</v>
      </c>
      <c r="FQ2231" s="34">
        <v>0</v>
      </c>
      <c r="FS2231" s="34">
        <v>0</v>
      </c>
      <c r="FW2231" s="34">
        <v>0</v>
      </c>
      <c r="FZ2231" s="34">
        <v>0</v>
      </c>
      <c r="GB2231" s="34">
        <v>0</v>
      </c>
      <c r="GD2231" s="34">
        <v>0</v>
      </c>
      <c r="GF2231" s="34">
        <v>0</v>
      </c>
      <c r="GH2231" s="34">
        <v>0</v>
      </c>
      <c r="GJ2231" s="34">
        <v>0</v>
      </c>
      <c r="GM2231" s="34">
        <v>0</v>
      </c>
      <c r="GO2231" s="34">
        <v>0</v>
      </c>
      <c r="GP2231" s="34"/>
      <c r="GQ2231" s="34">
        <v>0</v>
      </c>
      <c r="GT2231" s="34">
        <v>0</v>
      </c>
      <c r="GW2231" s="34">
        <v>0</v>
      </c>
      <c r="GY2231" s="34">
        <v>0</v>
      </c>
      <c r="HF2231" s="34">
        <v>0</v>
      </c>
      <c r="HM2231" s="34">
        <v>0</v>
      </c>
      <c r="HT2231" s="34">
        <v>0</v>
      </c>
      <c r="IA2231" s="34">
        <v>0</v>
      </c>
      <c r="IH2231" s="34">
        <v>0</v>
      </c>
      <c r="IO2231" s="34">
        <v>0</v>
      </c>
      <c r="IV2231" s="34">
        <v>0</v>
      </c>
      <c r="JC2231" s="34">
        <v>0</v>
      </c>
      <c r="JI2231" s="34">
        <v>0</v>
      </c>
      <c r="JQ2231" s="34">
        <v>0</v>
      </c>
      <c r="JX2231" s="34">
        <v>0</v>
      </c>
      <c r="KE2231" s="34">
        <v>0</v>
      </c>
      <c r="KL2231" s="34">
        <v>0</v>
      </c>
      <c r="KS2231" s="34">
        <v>0</v>
      </c>
      <c r="KZ2231" s="34">
        <v>0</v>
      </c>
      <c r="LG2231" s="34">
        <v>0</v>
      </c>
      <c r="LN2231" s="34">
        <v>0</v>
      </c>
      <c r="LU2231" s="34">
        <v>0</v>
      </c>
      <c r="MB2231" s="34">
        <v>0</v>
      </c>
      <c r="MI2231" s="34">
        <v>0</v>
      </c>
      <c r="MP2231" s="34">
        <v>0</v>
      </c>
      <c r="MW2231" s="34">
        <v>0</v>
      </c>
      <c r="ND2231" s="34">
        <v>0</v>
      </c>
      <c r="NK2231" s="34">
        <v>0</v>
      </c>
      <c r="NR2231" s="34">
        <v>0</v>
      </c>
      <c r="NY2231" s="34">
        <v>0</v>
      </c>
      <c r="OD2231" s="34">
        <v>0</v>
      </c>
    </row>
    <row r="2232" spans="1:394" s="17" customFormat="1" ht="21.75" customHeight="1">
      <c r="A2232" s="83" t="s">
        <v>660</v>
      </c>
      <c r="B2232" s="170" t="s">
        <v>665</v>
      </c>
      <c r="C2232" s="151" t="s">
        <v>665</v>
      </c>
      <c r="D2232" s="84" t="s">
        <v>195</v>
      </c>
      <c r="E2232" s="117" t="s">
        <v>666</v>
      </c>
      <c r="F2232" s="117"/>
      <c r="G2232" s="164"/>
      <c r="H2232" s="84">
        <v>3100</v>
      </c>
      <c r="I2232" s="166">
        <f t="shared" si="192"/>
        <v>0</v>
      </c>
      <c r="J2232" s="90"/>
      <c r="K2232" s="850"/>
      <c r="L2232" s="850"/>
      <c r="M2232" s="850"/>
      <c r="N2232" s="850"/>
      <c r="P2232" s="17">
        <v>3000</v>
      </c>
      <c r="R2232" s="17">
        <v>1500</v>
      </c>
      <c r="T2232" s="17">
        <v>1500</v>
      </c>
      <c r="V2232" s="17">
        <v>1100</v>
      </c>
      <c r="AE2232" s="34">
        <v>3000</v>
      </c>
      <c r="AH2232" s="34">
        <v>1500</v>
      </c>
      <c r="AR2232" s="34">
        <v>0</v>
      </c>
      <c r="AW2232" s="34">
        <v>3000</v>
      </c>
      <c r="BC2232" s="34">
        <v>2000</v>
      </c>
      <c r="BJ2232" s="34">
        <v>1000</v>
      </c>
      <c r="BR2232" s="34">
        <v>800</v>
      </c>
      <c r="BU2232" s="34">
        <v>800</v>
      </c>
      <c r="BW2232" s="34">
        <v>1200</v>
      </c>
      <c r="BY2232" s="34">
        <v>1000</v>
      </c>
      <c r="CA2232" s="34"/>
      <c r="CD2232" s="34">
        <v>1000</v>
      </c>
      <c r="CE2232" s="34">
        <v>1000</v>
      </c>
      <c r="CG2232" s="34"/>
      <c r="CL2232" s="34">
        <v>1000</v>
      </c>
      <c r="CN2232" s="34">
        <v>1200</v>
      </c>
      <c r="CP2232" s="34">
        <v>1200</v>
      </c>
      <c r="CS2232" s="34">
        <v>1200</v>
      </c>
      <c r="CU2232" s="34">
        <v>2000</v>
      </c>
      <c r="CX2232" s="34">
        <v>1600</v>
      </c>
      <c r="DB2232" s="34">
        <v>1600</v>
      </c>
      <c r="DF2232" s="34">
        <v>1600</v>
      </c>
      <c r="DI2232" s="34">
        <v>1000</v>
      </c>
      <c r="DL2232" s="34">
        <v>1000</v>
      </c>
      <c r="DP2232" s="34">
        <v>1000</v>
      </c>
      <c r="DU2232" s="34">
        <v>1500</v>
      </c>
      <c r="DZ2232" s="34">
        <v>1500</v>
      </c>
      <c r="EC2232" s="34">
        <v>1000</v>
      </c>
      <c r="EF2232" s="34">
        <v>1000</v>
      </c>
      <c r="EH2232" s="34">
        <v>1000</v>
      </c>
      <c r="EL2232" s="34">
        <v>1000</v>
      </c>
      <c r="EN2232" s="34">
        <v>0</v>
      </c>
      <c r="EP2232" s="34">
        <v>1000</v>
      </c>
      <c r="ET2232" s="34">
        <v>2000</v>
      </c>
      <c r="EV2232" s="34">
        <v>1500</v>
      </c>
      <c r="EY2232" s="34">
        <v>1000</v>
      </c>
      <c r="FB2232" s="34">
        <v>1000</v>
      </c>
      <c r="FD2232" s="34">
        <v>1000</v>
      </c>
      <c r="FG2232" s="34">
        <v>1000</v>
      </c>
      <c r="FI2232" s="34">
        <v>1000</v>
      </c>
      <c r="FK2232" s="34">
        <v>0</v>
      </c>
      <c r="FM2232" s="34">
        <v>0</v>
      </c>
      <c r="FQ2232" s="34">
        <v>0</v>
      </c>
      <c r="FS2232" s="34">
        <v>1300</v>
      </c>
      <c r="FW2232" s="34">
        <v>1000</v>
      </c>
      <c r="FZ2232" s="34">
        <v>1000</v>
      </c>
      <c r="GB2232" s="34">
        <v>1000</v>
      </c>
      <c r="GD2232" s="34">
        <v>1000</v>
      </c>
      <c r="GF2232" s="34">
        <v>1200</v>
      </c>
      <c r="GH2232" s="34">
        <v>1200</v>
      </c>
      <c r="GJ2232" s="34">
        <v>800</v>
      </c>
      <c r="GM2232" s="34">
        <v>500</v>
      </c>
      <c r="GO2232" s="34">
        <v>0</v>
      </c>
      <c r="GP2232" s="34"/>
      <c r="GQ2232" s="34">
        <v>0</v>
      </c>
      <c r="GT2232" s="34">
        <v>0</v>
      </c>
      <c r="GW2232" s="34">
        <v>0</v>
      </c>
      <c r="GY2232" s="34">
        <v>0</v>
      </c>
      <c r="HF2232" s="34">
        <v>0</v>
      </c>
      <c r="HM2232" s="34">
        <v>0</v>
      </c>
      <c r="HT2232" s="34">
        <v>0</v>
      </c>
      <c r="IA2232" s="34">
        <v>0</v>
      </c>
      <c r="IH2232" s="34">
        <v>0</v>
      </c>
      <c r="IO2232" s="34">
        <v>0</v>
      </c>
      <c r="IV2232" s="34">
        <v>0</v>
      </c>
      <c r="JC2232" s="34">
        <v>0</v>
      </c>
      <c r="JI2232" s="34">
        <v>0</v>
      </c>
      <c r="JQ2232" s="34">
        <v>0</v>
      </c>
      <c r="JX2232" s="34">
        <v>0</v>
      </c>
      <c r="KE2232" s="34">
        <v>0</v>
      </c>
      <c r="KL2232" s="34">
        <v>0</v>
      </c>
      <c r="KS2232" s="34">
        <v>0</v>
      </c>
      <c r="KZ2232" s="34">
        <v>0</v>
      </c>
      <c r="LG2232" s="34">
        <v>0</v>
      </c>
      <c r="LN2232" s="34">
        <v>0</v>
      </c>
      <c r="LU2232" s="34">
        <v>0</v>
      </c>
      <c r="MB2232" s="34">
        <v>0</v>
      </c>
      <c r="MI2232" s="34">
        <v>0</v>
      </c>
      <c r="MP2232" s="34">
        <v>0</v>
      </c>
      <c r="MW2232" s="34">
        <v>0</v>
      </c>
      <c r="ND2232" s="34">
        <v>0</v>
      </c>
      <c r="NK2232" s="34">
        <v>0</v>
      </c>
      <c r="NR2232" s="34">
        <v>0</v>
      </c>
      <c r="NY2232" s="34">
        <v>0</v>
      </c>
      <c r="OD2232" s="34">
        <v>0</v>
      </c>
    </row>
    <row r="2233" spans="1:394" s="17" customFormat="1" ht="21.75" customHeight="1">
      <c r="A2233" s="83" t="s">
        <v>660</v>
      </c>
      <c r="B2233" s="170" t="s">
        <v>667</v>
      </c>
      <c r="C2233" s="151" t="s">
        <v>667</v>
      </c>
      <c r="D2233" s="84" t="s">
        <v>195</v>
      </c>
      <c r="E2233" s="117" t="s">
        <v>668</v>
      </c>
      <c r="F2233" s="117"/>
      <c r="G2233" s="164"/>
      <c r="H2233" s="84">
        <v>4500</v>
      </c>
      <c r="I2233" s="166">
        <f t="shared" si="192"/>
        <v>0</v>
      </c>
      <c r="J2233" s="90"/>
      <c r="K2233" s="850"/>
      <c r="L2233" s="850"/>
      <c r="M2233" s="850"/>
      <c r="N2233" s="850"/>
      <c r="AE2233" s="34">
        <v>0</v>
      </c>
      <c r="AH2233" s="34">
        <v>0</v>
      </c>
      <c r="AR2233" s="34">
        <v>0</v>
      </c>
      <c r="AW2233" s="34">
        <v>0</v>
      </c>
      <c r="BC2233" s="34">
        <v>0</v>
      </c>
      <c r="BJ2233" s="34">
        <v>0</v>
      </c>
      <c r="BR2233" s="34">
        <v>0</v>
      </c>
      <c r="BU2233" s="34">
        <v>0</v>
      </c>
      <c r="BW2233" s="34">
        <v>0</v>
      </c>
      <c r="CA2233" s="34">
        <v>0</v>
      </c>
      <c r="CD2233" s="34">
        <v>0</v>
      </c>
      <c r="CE2233" s="34">
        <v>0</v>
      </c>
      <c r="CG2233" s="34"/>
      <c r="CL2233" s="34">
        <v>0</v>
      </c>
      <c r="CN2233" s="34">
        <v>0</v>
      </c>
      <c r="CP2233" s="34">
        <v>0</v>
      </c>
      <c r="CS2233" s="34">
        <v>0</v>
      </c>
      <c r="CU2233" s="34">
        <v>0</v>
      </c>
      <c r="CX2233" s="34">
        <v>0</v>
      </c>
      <c r="DB2233" s="34">
        <v>0</v>
      </c>
      <c r="DF2233" s="34">
        <v>0</v>
      </c>
      <c r="DI2233" s="34">
        <v>0</v>
      </c>
      <c r="DL2233" s="34">
        <v>0</v>
      </c>
      <c r="DP2233" s="34">
        <v>0</v>
      </c>
      <c r="DU2233" s="34">
        <v>0</v>
      </c>
      <c r="DZ2233" s="34">
        <v>0</v>
      </c>
      <c r="EC2233" s="34">
        <v>0</v>
      </c>
      <c r="EF2233" s="34">
        <v>0</v>
      </c>
      <c r="EH2233" s="34">
        <v>0</v>
      </c>
      <c r="EL2233" s="34">
        <v>0</v>
      </c>
      <c r="EN2233" s="34">
        <v>0</v>
      </c>
      <c r="EP2233" s="34">
        <v>0</v>
      </c>
      <c r="ET2233" s="34">
        <v>0</v>
      </c>
      <c r="EV2233" s="34">
        <v>0</v>
      </c>
      <c r="EY2233" s="34">
        <v>0</v>
      </c>
      <c r="FB2233" s="34">
        <v>0</v>
      </c>
      <c r="FD2233" s="34">
        <v>0</v>
      </c>
      <c r="FG2233" s="34">
        <v>0</v>
      </c>
      <c r="FI2233" s="34">
        <v>0</v>
      </c>
      <c r="FK2233" s="34">
        <v>0</v>
      </c>
      <c r="FM2233" s="34">
        <v>0</v>
      </c>
      <c r="FQ2233" s="34">
        <v>0</v>
      </c>
      <c r="FS2233" s="34">
        <v>0</v>
      </c>
      <c r="FW2233" s="34">
        <v>0</v>
      </c>
      <c r="FZ2233" s="34">
        <v>0</v>
      </c>
      <c r="GB2233" s="34">
        <v>0</v>
      </c>
      <c r="GD2233" s="34">
        <v>0</v>
      </c>
      <c r="GF2233" s="34">
        <v>0</v>
      </c>
      <c r="GH2233" s="34">
        <v>0</v>
      </c>
      <c r="GJ2233" s="34">
        <v>0</v>
      </c>
      <c r="GM2233" s="34">
        <v>0</v>
      </c>
      <c r="GO2233" s="34">
        <v>0</v>
      </c>
      <c r="GP2233" s="34"/>
      <c r="GQ2233" s="34">
        <v>0</v>
      </c>
      <c r="GT2233" s="34">
        <v>0</v>
      </c>
      <c r="GW2233" s="34">
        <v>0</v>
      </c>
      <c r="GY2233" s="34">
        <v>0</v>
      </c>
      <c r="HF2233" s="34">
        <v>0</v>
      </c>
      <c r="HM2233" s="34">
        <v>0</v>
      </c>
      <c r="HT2233" s="34">
        <v>0</v>
      </c>
      <c r="IA2233" s="34">
        <v>0</v>
      </c>
      <c r="IH2233" s="34">
        <v>0</v>
      </c>
      <c r="IO2233" s="34">
        <v>0</v>
      </c>
      <c r="IV2233" s="34">
        <v>0</v>
      </c>
      <c r="JC2233" s="34">
        <v>0</v>
      </c>
      <c r="JI2233" s="34">
        <v>0</v>
      </c>
      <c r="JQ2233" s="34">
        <v>0</v>
      </c>
      <c r="JX2233" s="34">
        <v>0</v>
      </c>
      <c r="KE2233" s="34">
        <v>0</v>
      </c>
      <c r="KL2233" s="34">
        <v>0</v>
      </c>
      <c r="KS2233" s="34">
        <v>0</v>
      </c>
      <c r="KZ2233" s="34">
        <v>0</v>
      </c>
      <c r="LG2233" s="34">
        <v>0</v>
      </c>
      <c r="LN2233" s="34">
        <v>0</v>
      </c>
      <c r="LU2233" s="34">
        <v>0</v>
      </c>
      <c r="MB2233" s="34">
        <v>0</v>
      </c>
      <c r="MI2233" s="34">
        <v>0</v>
      </c>
      <c r="MP2233" s="34">
        <v>0</v>
      </c>
      <c r="MW2233" s="34">
        <v>0</v>
      </c>
      <c r="ND2233" s="34">
        <v>0</v>
      </c>
      <c r="NK2233" s="34">
        <v>0</v>
      </c>
      <c r="NR2233" s="34">
        <v>0</v>
      </c>
      <c r="NY2233" s="34">
        <v>0</v>
      </c>
      <c r="OD2233" s="34">
        <v>0</v>
      </c>
    </row>
    <row r="2234" spans="1:394" s="17" customFormat="1" ht="21.75" customHeight="1">
      <c r="A2234" s="83" t="s">
        <v>660</v>
      </c>
      <c r="B2234" s="170" t="s">
        <v>669</v>
      </c>
      <c r="C2234" s="151" t="s">
        <v>669</v>
      </c>
      <c r="D2234" s="84" t="s">
        <v>195</v>
      </c>
      <c r="E2234" s="117" t="s">
        <v>670</v>
      </c>
      <c r="F2234" s="117"/>
      <c r="G2234" s="164"/>
      <c r="H2234" s="84">
        <v>350</v>
      </c>
      <c r="I2234" s="166">
        <f t="shared" si="192"/>
        <v>0</v>
      </c>
      <c r="J2234" s="90"/>
      <c r="K2234" s="850"/>
      <c r="L2234" s="850"/>
      <c r="M2234" s="850"/>
      <c r="N2234" s="850"/>
      <c r="AE2234" s="34">
        <v>0</v>
      </c>
      <c r="AH2234" s="34">
        <v>0</v>
      </c>
      <c r="AR2234" s="34">
        <v>0</v>
      </c>
      <c r="AW2234" s="34">
        <v>0</v>
      </c>
      <c r="BC2234" s="34">
        <v>0</v>
      </c>
      <c r="BJ2234" s="34">
        <v>0</v>
      </c>
      <c r="BR2234" s="34">
        <v>0</v>
      </c>
      <c r="BU2234" s="34">
        <v>0</v>
      </c>
      <c r="BW2234" s="34">
        <v>0</v>
      </c>
      <c r="CA2234" s="34">
        <v>0</v>
      </c>
      <c r="CD2234" s="34">
        <v>0</v>
      </c>
      <c r="CE2234" s="34">
        <v>0</v>
      </c>
      <c r="CG2234" s="34"/>
      <c r="CL2234" s="34">
        <v>0</v>
      </c>
      <c r="CN2234" s="34">
        <v>0</v>
      </c>
      <c r="CP2234" s="34">
        <v>0</v>
      </c>
      <c r="CS2234" s="34">
        <v>0</v>
      </c>
      <c r="CU2234" s="34">
        <v>0</v>
      </c>
      <c r="CX2234" s="34">
        <v>0</v>
      </c>
      <c r="DB2234" s="34">
        <v>0</v>
      </c>
      <c r="DF2234" s="34">
        <v>0</v>
      </c>
      <c r="DI2234" s="34">
        <v>0</v>
      </c>
      <c r="DL2234" s="34">
        <v>0</v>
      </c>
      <c r="DP2234" s="34">
        <v>0</v>
      </c>
      <c r="DU2234" s="34">
        <v>0</v>
      </c>
      <c r="DZ2234" s="34">
        <v>0</v>
      </c>
      <c r="EC2234" s="34">
        <v>0</v>
      </c>
      <c r="EF2234" s="34">
        <v>0</v>
      </c>
      <c r="EH2234" s="34">
        <v>0</v>
      </c>
      <c r="EL2234" s="34">
        <v>0</v>
      </c>
      <c r="EN2234" s="34">
        <v>0</v>
      </c>
      <c r="EP2234" s="34">
        <v>0</v>
      </c>
      <c r="ET2234" s="34">
        <v>0</v>
      </c>
      <c r="EV2234" s="34">
        <v>0</v>
      </c>
      <c r="EY2234" s="34">
        <v>0</v>
      </c>
      <c r="FB2234" s="34">
        <v>0</v>
      </c>
      <c r="FD2234" s="34">
        <v>0</v>
      </c>
      <c r="FG2234" s="34">
        <v>0</v>
      </c>
      <c r="FI2234" s="34">
        <v>0</v>
      </c>
      <c r="FK2234" s="34">
        <v>0</v>
      </c>
      <c r="FM2234" s="34">
        <v>0</v>
      </c>
      <c r="FQ2234" s="34">
        <v>0</v>
      </c>
      <c r="FS2234" s="34">
        <v>0</v>
      </c>
      <c r="FW2234" s="34">
        <v>0</v>
      </c>
      <c r="FZ2234" s="34">
        <v>0</v>
      </c>
      <c r="GB2234" s="34">
        <v>0</v>
      </c>
      <c r="GD2234" s="34">
        <v>0</v>
      </c>
      <c r="GF2234" s="34">
        <v>0</v>
      </c>
      <c r="GH2234" s="34">
        <v>0</v>
      </c>
      <c r="GJ2234" s="34">
        <v>0</v>
      </c>
      <c r="GM2234" s="34">
        <v>0</v>
      </c>
      <c r="GO2234" s="34">
        <v>0</v>
      </c>
      <c r="GP2234" s="34"/>
      <c r="GQ2234" s="34">
        <v>0</v>
      </c>
      <c r="GT2234" s="34">
        <v>0</v>
      </c>
      <c r="GW2234" s="34">
        <v>0</v>
      </c>
      <c r="GY2234" s="34">
        <v>0</v>
      </c>
      <c r="HF2234" s="34">
        <v>0</v>
      </c>
      <c r="HM2234" s="34">
        <v>0</v>
      </c>
      <c r="HT2234" s="34">
        <v>0</v>
      </c>
      <c r="IA2234" s="34">
        <v>0</v>
      </c>
      <c r="IH2234" s="34">
        <v>0</v>
      </c>
      <c r="IO2234" s="34">
        <v>0</v>
      </c>
      <c r="IV2234" s="34">
        <v>0</v>
      </c>
      <c r="JC2234" s="34">
        <v>0</v>
      </c>
      <c r="JI2234" s="34">
        <v>0</v>
      </c>
      <c r="JQ2234" s="34">
        <v>0</v>
      </c>
      <c r="JX2234" s="34">
        <v>0</v>
      </c>
      <c r="KE2234" s="34">
        <v>0</v>
      </c>
      <c r="KL2234" s="34">
        <v>0</v>
      </c>
      <c r="KS2234" s="34">
        <v>0</v>
      </c>
      <c r="KZ2234" s="34">
        <v>0</v>
      </c>
      <c r="LG2234" s="34">
        <v>0</v>
      </c>
      <c r="LN2234" s="34">
        <v>0</v>
      </c>
      <c r="LU2234" s="34">
        <v>0</v>
      </c>
      <c r="MB2234" s="34">
        <v>0</v>
      </c>
      <c r="MI2234" s="34">
        <v>0</v>
      </c>
      <c r="MP2234" s="34">
        <v>0</v>
      </c>
      <c r="MW2234" s="34">
        <v>0</v>
      </c>
      <c r="ND2234" s="34">
        <v>0</v>
      </c>
      <c r="NK2234" s="34">
        <v>0</v>
      </c>
      <c r="NR2234" s="34">
        <v>0</v>
      </c>
      <c r="NY2234" s="34">
        <v>0</v>
      </c>
      <c r="OD2234" s="34">
        <v>0</v>
      </c>
    </row>
    <row r="2235" spans="1:394" s="17" customFormat="1" ht="21.75" customHeight="1">
      <c r="A2235" s="83" t="s">
        <v>660</v>
      </c>
      <c r="B2235" s="170" t="s">
        <v>671</v>
      </c>
      <c r="C2235" s="151" t="s">
        <v>671</v>
      </c>
      <c r="D2235" s="84" t="s">
        <v>195</v>
      </c>
      <c r="E2235" s="117" t="s">
        <v>672</v>
      </c>
      <c r="F2235" s="117"/>
      <c r="G2235" s="164"/>
      <c r="H2235" s="84">
        <v>3400</v>
      </c>
      <c r="I2235" s="166">
        <f t="shared" si="192"/>
        <v>0</v>
      </c>
      <c r="J2235" s="90"/>
      <c r="K2235" s="850"/>
      <c r="L2235" s="850"/>
      <c r="M2235" s="850"/>
      <c r="N2235" s="850"/>
      <c r="AE2235" s="34">
        <v>0</v>
      </c>
      <c r="AH2235" s="34">
        <v>0</v>
      </c>
      <c r="AR2235" s="34">
        <v>0</v>
      </c>
      <c r="AW2235" s="34">
        <v>0</v>
      </c>
      <c r="BC2235" s="34">
        <v>0</v>
      </c>
      <c r="BJ2235" s="34">
        <v>0</v>
      </c>
      <c r="BR2235" s="34">
        <v>0</v>
      </c>
      <c r="BU2235" s="34">
        <v>0</v>
      </c>
      <c r="BW2235" s="34">
        <v>0</v>
      </c>
      <c r="CA2235" s="34">
        <v>0</v>
      </c>
      <c r="CD2235" s="34">
        <v>0</v>
      </c>
      <c r="CE2235" s="34">
        <v>0</v>
      </c>
      <c r="CG2235" s="34"/>
      <c r="CL2235" s="34">
        <v>0</v>
      </c>
      <c r="CN2235" s="34">
        <v>0</v>
      </c>
      <c r="CP2235" s="34">
        <v>0</v>
      </c>
      <c r="CS2235" s="34">
        <v>0</v>
      </c>
      <c r="CU2235" s="34">
        <v>0</v>
      </c>
      <c r="CX2235" s="34">
        <v>0</v>
      </c>
      <c r="DB2235" s="34">
        <v>0</v>
      </c>
      <c r="DF2235" s="34">
        <v>0</v>
      </c>
      <c r="DI2235" s="34">
        <v>0</v>
      </c>
      <c r="DL2235" s="34">
        <v>0</v>
      </c>
      <c r="DP2235" s="34">
        <v>0</v>
      </c>
      <c r="DU2235" s="34">
        <v>0</v>
      </c>
      <c r="DZ2235" s="34">
        <v>0</v>
      </c>
      <c r="EC2235" s="34">
        <v>0</v>
      </c>
      <c r="EF2235" s="34">
        <v>0</v>
      </c>
      <c r="EH2235" s="34">
        <v>0</v>
      </c>
      <c r="EL2235" s="34">
        <v>0</v>
      </c>
      <c r="EN2235" s="34">
        <v>0</v>
      </c>
      <c r="EP2235" s="34">
        <v>0</v>
      </c>
      <c r="ET2235" s="34">
        <v>0</v>
      </c>
      <c r="EV2235" s="34">
        <v>0</v>
      </c>
      <c r="EY2235" s="34">
        <v>0</v>
      </c>
      <c r="FB2235" s="34">
        <v>0</v>
      </c>
      <c r="FD2235" s="34">
        <v>0</v>
      </c>
      <c r="FG2235" s="34">
        <v>0</v>
      </c>
      <c r="FI2235" s="34">
        <v>0</v>
      </c>
      <c r="FK2235" s="34">
        <v>0</v>
      </c>
      <c r="FM2235" s="34">
        <v>0</v>
      </c>
      <c r="FQ2235" s="34">
        <v>0</v>
      </c>
      <c r="FS2235" s="34">
        <v>0</v>
      </c>
      <c r="FW2235" s="34">
        <v>0</v>
      </c>
      <c r="FZ2235" s="34">
        <v>0</v>
      </c>
      <c r="GB2235" s="34">
        <v>0</v>
      </c>
      <c r="GD2235" s="34">
        <v>0</v>
      </c>
      <c r="GF2235" s="34">
        <v>0</v>
      </c>
      <c r="GH2235" s="34">
        <v>0</v>
      </c>
      <c r="GJ2235" s="34">
        <v>0</v>
      </c>
      <c r="GM2235" s="34">
        <v>0</v>
      </c>
      <c r="GO2235" s="34">
        <v>0</v>
      </c>
      <c r="GP2235" s="34"/>
      <c r="GQ2235" s="34">
        <v>0</v>
      </c>
      <c r="GT2235" s="34">
        <v>0</v>
      </c>
      <c r="GW2235" s="34">
        <v>0</v>
      </c>
      <c r="GY2235" s="34">
        <v>0</v>
      </c>
      <c r="HF2235" s="34">
        <v>0</v>
      </c>
      <c r="HM2235" s="34">
        <v>0</v>
      </c>
      <c r="HT2235" s="34">
        <v>0</v>
      </c>
      <c r="IA2235" s="34">
        <v>0</v>
      </c>
      <c r="IH2235" s="34">
        <v>0</v>
      </c>
      <c r="IO2235" s="34">
        <v>0</v>
      </c>
      <c r="IV2235" s="34">
        <v>0</v>
      </c>
      <c r="JC2235" s="34">
        <v>0</v>
      </c>
      <c r="JI2235" s="34">
        <v>0</v>
      </c>
      <c r="JQ2235" s="34">
        <v>0</v>
      </c>
      <c r="JX2235" s="34">
        <v>0</v>
      </c>
      <c r="KE2235" s="34">
        <v>0</v>
      </c>
      <c r="KL2235" s="34">
        <v>0</v>
      </c>
      <c r="KS2235" s="34">
        <v>0</v>
      </c>
      <c r="KZ2235" s="34">
        <v>0</v>
      </c>
      <c r="LG2235" s="34">
        <v>0</v>
      </c>
      <c r="LN2235" s="34">
        <v>0</v>
      </c>
      <c r="LU2235" s="34">
        <v>0</v>
      </c>
      <c r="MB2235" s="34">
        <v>0</v>
      </c>
      <c r="MI2235" s="34">
        <v>0</v>
      </c>
      <c r="MP2235" s="34">
        <v>0</v>
      </c>
      <c r="MW2235" s="34">
        <v>0</v>
      </c>
      <c r="ND2235" s="34">
        <v>0</v>
      </c>
      <c r="NK2235" s="34">
        <v>0</v>
      </c>
      <c r="NR2235" s="34">
        <v>0</v>
      </c>
      <c r="NY2235" s="34">
        <v>0</v>
      </c>
      <c r="OD2235" s="34">
        <v>0</v>
      </c>
    </row>
    <row r="2236" spans="1:394" s="17" customFormat="1" ht="21.75" customHeight="1">
      <c r="A2236" s="83" t="s">
        <v>660</v>
      </c>
      <c r="B2236" s="170" t="s">
        <v>673</v>
      </c>
      <c r="C2236" s="151" t="s">
        <v>673</v>
      </c>
      <c r="D2236" s="84" t="s">
        <v>195</v>
      </c>
      <c r="E2236" s="117" t="s">
        <v>670</v>
      </c>
      <c r="F2236" s="117"/>
      <c r="G2236" s="164"/>
      <c r="H2236" s="84">
        <v>3400</v>
      </c>
      <c r="I2236" s="166">
        <f t="shared" si="192"/>
        <v>0</v>
      </c>
      <c r="J2236" s="90"/>
      <c r="K2236" s="850"/>
      <c r="L2236" s="850"/>
      <c r="M2236" s="850"/>
      <c r="N2236" s="850"/>
      <c r="P2236" s="17">
        <v>1600</v>
      </c>
      <c r="R2236" s="17">
        <v>1000</v>
      </c>
      <c r="T2236" s="17">
        <v>600</v>
      </c>
      <c r="V2236" s="17">
        <v>1200</v>
      </c>
      <c r="AA2236" s="17">
        <v>100</v>
      </c>
      <c r="AE2236" s="34">
        <v>1200</v>
      </c>
      <c r="AH2236" s="34">
        <v>950</v>
      </c>
      <c r="AR2236" s="34">
        <v>0</v>
      </c>
      <c r="AW2236" s="34">
        <v>0</v>
      </c>
      <c r="BC2236" s="34">
        <v>0</v>
      </c>
      <c r="BJ2236" s="34">
        <v>250</v>
      </c>
      <c r="BR2236" s="34">
        <v>1050</v>
      </c>
      <c r="BT2236" s="17">
        <v>500</v>
      </c>
      <c r="BU2236" s="34">
        <v>800</v>
      </c>
      <c r="BW2236" s="34">
        <v>650</v>
      </c>
      <c r="BY2236" s="34">
        <v>800</v>
      </c>
      <c r="CA2236" s="34"/>
      <c r="CD2236" s="34">
        <v>800</v>
      </c>
      <c r="CE2236" s="34">
        <v>800</v>
      </c>
      <c r="CG2236" s="34"/>
      <c r="CL2236" s="34">
        <v>400</v>
      </c>
      <c r="CN2236" s="34">
        <v>800</v>
      </c>
      <c r="CP2236" s="34">
        <v>400</v>
      </c>
      <c r="CS2236" s="34">
        <v>400</v>
      </c>
      <c r="CU2236" s="34">
        <v>400</v>
      </c>
      <c r="CX2236" s="34">
        <v>800</v>
      </c>
      <c r="DB2236" s="34">
        <v>800</v>
      </c>
      <c r="DF2236" s="34">
        <v>1200</v>
      </c>
      <c r="DI2236" s="34">
        <v>800</v>
      </c>
      <c r="DL2236" s="34">
        <v>800</v>
      </c>
      <c r="DP2236" s="34">
        <v>500</v>
      </c>
      <c r="DU2236" s="34">
        <v>500</v>
      </c>
      <c r="DZ2236" s="34">
        <v>500</v>
      </c>
      <c r="EC2236" s="34">
        <v>500</v>
      </c>
      <c r="EF2236" s="34">
        <v>1000</v>
      </c>
      <c r="EH2236" s="34">
        <v>500</v>
      </c>
      <c r="EL2236" s="34">
        <v>500</v>
      </c>
      <c r="EN2236" s="34">
        <v>500</v>
      </c>
      <c r="EP2236" s="34">
        <v>500</v>
      </c>
      <c r="ET2236" s="34">
        <v>1000</v>
      </c>
      <c r="EV2236" s="34">
        <v>1000</v>
      </c>
      <c r="EY2236" s="34">
        <v>500</v>
      </c>
      <c r="FB2236" s="34">
        <v>0</v>
      </c>
      <c r="FD2236" s="34">
        <v>0</v>
      </c>
      <c r="FG2236" s="34">
        <v>0</v>
      </c>
      <c r="FI2236" s="34">
        <v>500</v>
      </c>
      <c r="FK2236" s="34">
        <v>500</v>
      </c>
      <c r="FM2236" s="34">
        <v>0</v>
      </c>
      <c r="FQ2236" s="34">
        <v>0</v>
      </c>
      <c r="FS2236" s="34">
        <v>0</v>
      </c>
      <c r="FW2236" s="34">
        <v>500</v>
      </c>
      <c r="FZ2236" s="34">
        <v>500</v>
      </c>
      <c r="GB2236" s="34">
        <v>500</v>
      </c>
      <c r="GD2236" s="34">
        <v>600</v>
      </c>
      <c r="GF2236" s="34">
        <v>0</v>
      </c>
      <c r="GH2236" s="34">
        <v>600</v>
      </c>
      <c r="GJ2236" s="34">
        <v>600</v>
      </c>
      <c r="GM2236" s="34">
        <v>400</v>
      </c>
      <c r="GO2236" s="34">
        <v>0</v>
      </c>
      <c r="GP2236" s="34"/>
      <c r="GQ2236" s="34">
        <v>0</v>
      </c>
      <c r="GT2236" s="34">
        <v>0</v>
      </c>
      <c r="GW2236" s="34">
        <v>0</v>
      </c>
      <c r="GY2236" s="34">
        <v>0</v>
      </c>
      <c r="HF2236" s="34">
        <v>0</v>
      </c>
      <c r="HM2236" s="34">
        <v>0</v>
      </c>
      <c r="HT2236" s="34">
        <v>0</v>
      </c>
      <c r="IA2236" s="34">
        <v>0</v>
      </c>
      <c r="IH2236" s="34">
        <v>0</v>
      </c>
      <c r="IO2236" s="34">
        <v>0</v>
      </c>
      <c r="IV2236" s="34">
        <v>0</v>
      </c>
      <c r="JC2236" s="34">
        <v>0</v>
      </c>
      <c r="JI2236" s="34">
        <v>0</v>
      </c>
      <c r="JQ2236" s="34">
        <v>0</v>
      </c>
      <c r="JX2236" s="34">
        <v>0</v>
      </c>
      <c r="KE2236" s="34">
        <v>0</v>
      </c>
      <c r="KL2236" s="34">
        <v>0</v>
      </c>
      <c r="KS2236" s="34">
        <v>0</v>
      </c>
      <c r="KZ2236" s="34">
        <v>0</v>
      </c>
      <c r="LG2236" s="34">
        <v>0</v>
      </c>
      <c r="LN2236" s="34">
        <v>0</v>
      </c>
      <c r="LU2236" s="34">
        <v>0</v>
      </c>
      <c r="MB2236" s="34">
        <v>0</v>
      </c>
      <c r="MI2236" s="34">
        <v>0</v>
      </c>
      <c r="MP2236" s="34">
        <v>0</v>
      </c>
      <c r="MW2236" s="34">
        <v>0</v>
      </c>
      <c r="ND2236" s="34">
        <v>0</v>
      </c>
      <c r="NK2236" s="34">
        <v>0</v>
      </c>
      <c r="NR2236" s="34">
        <v>0</v>
      </c>
      <c r="NY2236" s="34">
        <v>0</v>
      </c>
      <c r="OD2236" s="34">
        <v>0</v>
      </c>
    </row>
    <row r="2237" spans="1:394" s="17" customFormat="1" ht="21.75" customHeight="1">
      <c r="A2237" s="83" t="s">
        <v>660</v>
      </c>
      <c r="B2237" s="170" t="s">
        <v>674</v>
      </c>
      <c r="C2237" s="151" t="s">
        <v>674</v>
      </c>
      <c r="D2237" s="84" t="s">
        <v>195</v>
      </c>
      <c r="E2237" s="117" t="s">
        <v>675</v>
      </c>
      <c r="F2237" s="117"/>
      <c r="G2237" s="164"/>
      <c r="H2237" s="84">
        <v>4600</v>
      </c>
      <c r="I2237" s="166">
        <f t="shared" si="192"/>
        <v>0</v>
      </c>
      <c r="J2237" s="90"/>
      <c r="K2237" s="850"/>
      <c r="L2237" s="850"/>
      <c r="M2237" s="850"/>
      <c r="N2237" s="850"/>
      <c r="AE2237" s="34">
        <v>0</v>
      </c>
      <c r="AH2237" s="34">
        <v>0</v>
      </c>
      <c r="AR2237" s="34">
        <v>0</v>
      </c>
      <c r="AW2237" s="34">
        <v>0</v>
      </c>
      <c r="BC2237" s="34">
        <v>0</v>
      </c>
      <c r="BJ2237" s="34">
        <v>0</v>
      </c>
      <c r="BR2237" s="34">
        <v>0</v>
      </c>
      <c r="BU2237" s="34">
        <v>0</v>
      </c>
      <c r="BW2237" s="34">
        <v>0</v>
      </c>
      <c r="CA2237" s="34">
        <v>0</v>
      </c>
      <c r="CD2237" s="34">
        <v>0</v>
      </c>
      <c r="CE2237" s="34">
        <v>0</v>
      </c>
      <c r="CG2237" s="34"/>
      <c r="CL2237" s="34">
        <v>0</v>
      </c>
      <c r="CN2237" s="34">
        <v>0</v>
      </c>
      <c r="CP2237" s="34">
        <v>0</v>
      </c>
      <c r="CS2237" s="34">
        <v>0</v>
      </c>
      <c r="CU2237" s="34">
        <v>0</v>
      </c>
      <c r="CX2237" s="34">
        <v>0</v>
      </c>
      <c r="DB2237" s="34">
        <v>0</v>
      </c>
      <c r="DF2237" s="34">
        <v>0</v>
      </c>
      <c r="DI2237" s="34">
        <v>0</v>
      </c>
      <c r="DL2237" s="34">
        <v>0</v>
      </c>
      <c r="DP2237" s="34">
        <v>0</v>
      </c>
      <c r="DU2237" s="34">
        <v>0</v>
      </c>
      <c r="DZ2237" s="34">
        <v>0</v>
      </c>
      <c r="EC2237" s="34">
        <v>0</v>
      </c>
      <c r="EF2237" s="34">
        <v>0</v>
      </c>
      <c r="EH2237" s="34">
        <v>0</v>
      </c>
      <c r="EL2237" s="34">
        <v>0</v>
      </c>
      <c r="EN2237" s="34">
        <v>0</v>
      </c>
      <c r="EP2237" s="34">
        <v>0</v>
      </c>
      <c r="ET2237" s="34">
        <v>0</v>
      </c>
      <c r="EV2237" s="34">
        <v>0</v>
      </c>
      <c r="EY2237" s="34">
        <v>0</v>
      </c>
      <c r="FB2237" s="34">
        <v>0</v>
      </c>
      <c r="FD2237" s="34">
        <v>0</v>
      </c>
      <c r="FG2237" s="34">
        <v>0</v>
      </c>
      <c r="FI2237" s="34">
        <v>0</v>
      </c>
      <c r="FK2237" s="34">
        <v>0</v>
      </c>
      <c r="FM2237" s="34">
        <v>0</v>
      </c>
      <c r="FQ2237" s="34">
        <v>0</v>
      </c>
      <c r="FS2237" s="34">
        <v>0</v>
      </c>
      <c r="FW2237" s="34">
        <v>0</v>
      </c>
      <c r="FZ2237" s="34">
        <v>0</v>
      </c>
      <c r="GB2237" s="34">
        <v>0</v>
      </c>
      <c r="GD2237" s="34">
        <v>0</v>
      </c>
      <c r="GF2237" s="34">
        <v>0</v>
      </c>
      <c r="GH2237" s="34">
        <v>0</v>
      </c>
      <c r="GJ2237" s="34">
        <v>0</v>
      </c>
      <c r="GM2237" s="34">
        <v>0</v>
      </c>
      <c r="GO2237" s="34">
        <v>0</v>
      </c>
      <c r="GP2237" s="34"/>
      <c r="GQ2237" s="34">
        <v>0</v>
      </c>
      <c r="GT2237" s="34">
        <v>0</v>
      </c>
      <c r="GW2237" s="34">
        <v>0</v>
      </c>
      <c r="GY2237" s="34">
        <v>0</v>
      </c>
      <c r="HF2237" s="34">
        <v>0</v>
      </c>
      <c r="HM2237" s="34">
        <v>0</v>
      </c>
      <c r="HT2237" s="34">
        <v>0</v>
      </c>
      <c r="IA2237" s="34">
        <v>0</v>
      </c>
      <c r="IH2237" s="34">
        <v>0</v>
      </c>
      <c r="IO2237" s="34">
        <v>0</v>
      </c>
      <c r="IV2237" s="34">
        <v>0</v>
      </c>
      <c r="JC2237" s="34">
        <v>0</v>
      </c>
      <c r="JI2237" s="34">
        <v>0</v>
      </c>
      <c r="JQ2237" s="34">
        <v>0</v>
      </c>
      <c r="JX2237" s="34">
        <v>0</v>
      </c>
      <c r="KE2237" s="34">
        <v>0</v>
      </c>
      <c r="KL2237" s="34">
        <v>0</v>
      </c>
      <c r="KS2237" s="34">
        <v>0</v>
      </c>
      <c r="KZ2237" s="34">
        <v>0</v>
      </c>
      <c r="LG2237" s="34">
        <v>0</v>
      </c>
      <c r="LN2237" s="34">
        <v>0</v>
      </c>
      <c r="LU2237" s="34">
        <v>0</v>
      </c>
      <c r="MB2237" s="34">
        <v>0</v>
      </c>
      <c r="MI2237" s="34">
        <v>0</v>
      </c>
      <c r="MP2237" s="34">
        <v>0</v>
      </c>
      <c r="MW2237" s="34">
        <v>0</v>
      </c>
      <c r="ND2237" s="34">
        <v>0</v>
      </c>
      <c r="NK2237" s="34">
        <v>0</v>
      </c>
      <c r="NR2237" s="34">
        <v>0</v>
      </c>
      <c r="NY2237" s="34">
        <v>0</v>
      </c>
      <c r="OD2237" s="34">
        <v>0</v>
      </c>
    </row>
    <row r="2238" spans="1:394" s="17" customFormat="1" ht="21.75" customHeight="1">
      <c r="A2238" s="83" t="s">
        <v>660</v>
      </c>
      <c r="B2238" s="170" t="s">
        <v>676</v>
      </c>
      <c r="C2238" s="151" t="s">
        <v>676</v>
      </c>
      <c r="D2238" s="84" t="s">
        <v>195</v>
      </c>
      <c r="E2238" s="117" t="s">
        <v>677</v>
      </c>
      <c r="F2238" s="117"/>
      <c r="G2238" s="164"/>
      <c r="H2238" s="84">
        <v>1350</v>
      </c>
      <c r="I2238" s="166">
        <f t="shared" si="192"/>
        <v>0</v>
      </c>
      <c r="J2238" s="90"/>
      <c r="K2238" s="850"/>
      <c r="L2238" s="850"/>
      <c r="M2238" s="850"/>
      <c r="N2238" s="850"/>
      <c r="AE2238" s="34">
        <v>0</v>
      </c>
      <c r="AH2238" s="34">
        <v>0</v>
      </c>
      <c r="AR2238" s="34">
        <v>0</v>
      </c>
      <c r="AW2238" s="34">
        <v>0</v>
      </c>
      <c r="BC2238" s="34">
        <v>0</v>
      </c>
      <c r="BJ2238" s="34">
        <v>0</v>
      </c>
      <c r="BR2238" s="34">
        <v>0</v>
      </c>
      <c r="BU2238" s="34">
        <v>0</v>
      </c>
      <c r="BW2238" s="34">
        <v>0</v>
      </c>
      <c r="CA2238" s="34">
        <v>0</v>
      </c>
      <c r="CD2238" s="34">
        <v>0</v>
      </c>
      <c r="CE2238" s="34">
        <v>0</v>
      </c>
      <c r="CG2238" s="34"/>
      <c r="CL2238" s="34">
        <v>0</v>
      </c>
      <c r="CN2238" s="34">
        <v>0</v>
      </c>
      <c r="CP2238" s="34">
        <v>0</v>
      </c>
      <c r="CS2238" s="34">
        <v>0</v>
      </c>
      <c r="CU2238" s="34">
        <v>0</v>
      </c>
      <c r="CX2238" s="34">
        <v>0</v>
      </c>
      <c r="DB2238" s="34">
        <v>0</v>
      </c>
      <c r="DF2238" s="34">
        <v>0</v>
      </c>
      <c r="DI2238" s="34">
        <v>0</v>
      </c>
      <c r="DL2238" s="34">
        <v>0</v>
      </c>
      <c r="DP2238" s="34">
        <v>0</v>
      </c>
      <c r="DU2238" s="34">
        <v>0</v>
      </c>
      <c r="DZ2238" s="34">
        <v>0</v>
      </c>
      <c r="EC2238" s="34">
        <v>200</v>
      </c>
      <c r="EF2238" s="34">
        <v>100</v>
      </c>
      <c r="EH2238" s="34">
        <v>100</v>
      </c>
      <c r="EL2238" s="34">
        <v>100</v>
      </c>
      <c r="EN2238" s="34">
        <v>0</v>
      </c>
      <c r="EP2238" s="34">
        <v>100</v>
      </c>
      <c r="ET2238" s="34">
        <v>200</v>
      </c>
      <c r="EV2238" s="34">
        <v>100</v>
      </c>
      <c r="EY2238" s="34">
        <v>100</v>
      </c>
      <c r="FB2238" s="34">
        <v>100</v>
      </c>
      <c r="FD2238" s="34">
        <v>100</v>
      </c>
      <c r="FG2238" s="34">
        <v>100</v>
      </c>
      <c r="FI2238" s="34">
        <v>100</v>
      </c>
      <c r="FK2238" s="34">
        <v>100</v>
      </c>
      <c r="FM2238" s="34">
        <v>100</v>
      </c>
      <c r="FQ2238" s="34">
        <v>100</v>
      </c>
      <c r="FS2238" s="34">
        <v>200</v>
      </c>
      <c r="FW2238" s="34">
        <v>100</v>
      </c>
      <c r="FZ2238" s="34">
        <v>100</v>
      </c>
      <c r="GB2238" s="34">
        <v>100</v>
      </c>
      <c r="GD2238" s="34">
        <v>0</v>
      </c>
      <c r="GF2238" s="34">
        <v>0</v>
      </c>
      <c r="GH2238" s="34">
        <v>0</v>
      </c>
      <c r="GJ2238" s="34">
        <v>0</v>
      </c>
      <c r="GM2238" s="34">
        <v>0</v>
      </c>
      <c r="GO2238" s="34">
        <v>0</v>
      </c>
      <c r="GP2238" s="34"/>
      <c r="GQ2238" s="34">
        <v>0</v>
      </c>
      <c r="GT2238" s="34">
        <v>0</v>
      </c>
      <c r="GW2238" s="34">
        <v>0</v>
      </c>
      <c r="GY2238" s="34">
        <v>0</v>
      </c>
      <c r="HF2238" s="34">
        <v>0</v>
      </c>
      <c r="HM2238" s="34">
        <v>0</v>
      </c>
      <c r="HT2238" s="34">
        <v>0</v>
      </c>
      <c r="IA2238" s="34">
        <v>0</v>
      </c>
      <c r="IH2238" s="34">
        <v>0</v>
      </c>
      <c r="IO2238" s="34">
        <v>0</v>
      </c>
      <c r="IV2238" s="34">
        <v>0</v>
      </c>
      <c r="JC2238" s="34">
        <v>0</v>
      </c>
      <c r="JI2238" s="34">
        <v>0</v>
      </c>
      <c r="JQ2238" s="34">
        <v>0</v>
      </c>
      <c r="JX2238" s="34">
        <v>0</v>
      </c>
      <c r="KE2238" s="34">
        <v>0</v>
      </c>
      <c r="KL2238" s="34">
        <v>0</v>
      </c>
      <c r="KS2238" s="34">
        <v>0</v>
      </c>
      <c r="KZ2238" s="34">
        <v>0</v>
      </c>
      <c r="LG2238" s="34">
        <v>0</v>
      </c>
      <c r="LN2238" s="34">
        <v>0</v>
      </c>
      <c r="LU2238" s="34">
        <v>0</v>
      </c>
      <c r="MB2238" s="34">
        <v>0</v>
      </c>
      <c r="MI2238" s="34">
        <v>0</v>
      </c>
      <c r="MP2238" s="34">
        <v>0</v>
      </c>
      <c r="MW2238" s="34">
        <v>0</v>
      </c>
      <c r="ND2238" s="34">
        <v>0</v>
      </c>
      <c r="NK2238" s="34">
        <v>0</v>
      </c>
      <c r="NR2238" s="34">
        <v>0</v>
      </c>
      <c r="NY2238" s="34">
        <v>0</v>
      </c>
      <c r="OD2238" s="34">
        <v>0</v>
      </c>
    </row>
    <row r="2239" spans="1:394" s="17" customFormat="1" ht="21.75" customHeight="1">
      <c r="A2239" s="83" t="s">
        <v>660</v>
      </c>
      <c r="B2239" s="170" t="s">
        <v>678</v>
      </c>
      <c r="C2239" s="151" t="s">
        <v>678</v>
      </c>
      <c r="D2239" s="84" t="s">
        <v>195</v>
      </c>
      <c r="E2239" s="117" t="s">
        <v>677</v>
      </c>
      <c r="F2239" s="117"/>
      <c r="G2239" s="164"/>
      <c r="H2239" s="84">
        <v>3750</v>
      </c>
      <c r="I2239" s="166">
        <f t="shared" si="192"/>
        <v>0</v>
      </c>
      <c r="J2239" s="90"/>
      <c r="K2239" s="850"/>
      <c r="L2239" s="850"/>
      <c r="M2239" s="850"/>
      <c r="N2239" s="850"/>
      <c r="P2239" s="17">
        <v>100</v>
      </c>
      <c r="AE2239" s="34">
        <v>0</v>
      </c>
      <c r="AH2239" s="34">
        <v>0</v>
      </c>
      <c r="AR2239" s="34">
        <v>0</v>
      </c>
      <c r="AW2239" s="34">
        <v>0</v>
      </c>
      <c r="BC2239" s="34">
        <v>0</v>
      </c>
      <c r="BJ2239" s="34">
        <v>0</v>
      </c>
      <c r="BR2239" s="34">
        <v>0</v>
      </c>
      <c r="BU2239" s="34">
        <v>0</v>
      </c>
      <c r="BW2239" s="34">
        <v>0</v>
      </c>
      <c r="CA2239" s="34">
        <v>0</v>
      </c>
      <c r="CD2239" s="34">
        <v>0</v>
      </c>
      <c r="CE2239" s="34">
        <v>0</v>
      </c>
      <c r="CG2239" s="34"/>
      <c r="CL2239" s="34">
        <v>0</v>
      </c>
      <c r="CN2239" s="34">
        <v>0</v>
      </c>
      <c r="CP2239" s="34">
        <v>0</v>
      </c>
      <c r="CS2239" s="34">
        <v>0</v>
      </c>
      <c r="CU2239" s="34">
        <v>0</v>
      </c>
      <c r="CX2239" s="34">
        <v>0</v>
      </c>
      <c r="DB2239" s="34">
        <v>0</v>
      </c>
      <c r="DF2239" s="34">
        <v>0</v>
      </c>
      <c r="DI2239" s="34">
        <v>0</v>
      </c>
      <c r="DL2239" s="34">
        <v>0</v>
      </c>
      <c r="DP2239" s="34">
        <v>0</v>
      </c>
      <c r="DU2239" s="34">
        <v>0</v>
      </c>
      <c r="DZ2239" s="34">
        <v>0</v>
      </c>
      <c r="EA2239" s="17">
        <v>361</v>
      </c>
      <c r="EC2239" s="34">
        <v>0</v>
      </c>
      <c r="EF2239" s="34">
        <v>0</v>
      </c>
      <c r="EH2239" s="34">
        <v>0</v>
      </c>
      <c r="EL2239" s="34">
        <v>0</v>
      </c>
      <c r="EN2239" s="34">
        <v>0</v>
      </c>
      <c r="EP2239" s="34">
        <v>0</v>
      </c>
      <c r="ET2239" s="34">
        <v>100</v>
      </c>
      <c r="EV2239" s="34">
        <v>100</v>
      </c>
      <c r="EY2239" s="34">
        <v>100</v>
      </c>
      <c r="FB2239" s="34">
        <v>100</v>
      </c>
      <c r="FD2239" s="34">
        <v>100</v>
      </c>
      <c r="FG2239" s="34">
        <v>0</v>
      </c>
      <c r="FI2239" s="34">
        <v>100</v>
      </c>
      <c r="FK2239" s="34">
        <v>0</v>
      </c>
      <c r="FM2239" s="34">
        <v>100</v>
      </c>
      <c r="FQ2239" s="34">
        <v>100</v>
      </c>
      <c r="FS2239" s="34">
        <v>100</v>
      </c>
      <c r="FW2239" s="34">
        <v>100</v>
      </c>
      <c r="FZ2239" s="34">
        <v>50</v>
      </c>
      <c r="GB2239" s="34">
        <v>0</v>
      </c>
      <c r="GD2239" s="34">
        <v>0</v>
      </c>
      <c r="GF2239" s="34">
        <v>0</v>
      </c>
      <c r="GH2239" s="34">
        <v>0</v>
      </c>
      <c r="GJ2239" s="34">
        <v>0</v>
      </c>
      <c r="GM2239" s="34">
        <v>0</v>
      </c>
      <c r="GO2239" s="34">
        <v>0</v>
      </c>
      <c r="GP2239" s="34"/>
      <c r="GQ2239" s="34">
        <v>0</v>
      </c>
      <c r="GT2239" s="34">
        <v>0</v>
      </c>
      <c r="GW2239" s="34">
        <v>0</v>
      </c>
      <c r="GY2239" s="34">
        <v>0</v>
      </c>
      <c r="HF2239" s="34">
        <v>0</v>
      </c>
      <c r="HM2239" s="34">
        <v>0</v>
      </c>
      <c r="HT2239" s="34">
        <v>0</v>
      </c>
      <c r="IA2239" s="34">
        <v>0</v>
      </c>
      <c r="IH2239" s="34">
        <v>0</v>
      </c>
      <c r="IO2239" s="34">
        <v>0</v>
      </c>
      <c r="IV2239" s="34">
        <v>0</v>
      </c>
      <c r="JC2239" s="34">
        <v>0</v>
      </c>
      <c r="JI2239" s="34">
        <v>0</v>
      </c>
      <c r="JQ2239" s="34">
        <v>0</v>
      </c>
      <c r="JX2239" s="34">
        <v>0</v>
      </c>
      <c r="KE2239" s="34">
        <v>0</v>
      </c>
      <c r="KL2239" s="34">
        <v>0</v>
      </c>
      <c r="KS2239" s="34">
        <v>0</v>
      </c>
      <c r="KZ2239" s="34">
        <v>0</v>
      </c>
      <c r="LG2239" s="34">
        <v>0</v>
      </c>
      <c r="LN2239" s="34">
        <v>0</v>
      </c>
      <c r="LU2239" s="34">
        <v>0</v>
      </c>
      <c r="MB2239" s="34">
        <v>0</v>
      </c>
      <c r="MI2239" s="34">
        <v>0</v>
      </c>
      <c r="MP2239" s="34">
        <v>0</v>
      </c>
      <c r="MW2239" s="34">
        <v>5</v>
      </c>
      <c r="ND2239" s="34">
        <v>30</v>
      </c>
      <c r="NK2239" s="34">
        <v>22</v>
      </c>
      <c r="NR2239" s="34">
        <v>0</v>
      </c>
      <c r="NY2239" s="34">
        <v>0</v>
      </c>
      <c r="OD2239" s="34">
        <v>0</v>
      </c>
    </row>
    <row r="2240" spans="1:394" s="17" customFormat="1" ht="21.75" customHeight="1">
      <c r="A2240" s="83" t="s">
        <v>660</v>
      </c>
      <c r="B2240" s="170" t="s">
        <v>679</v>
      </c>
      <c r="C2240" s="151" t="s">
        <v>679</v>
      </c>
      <c r="D2240" s="84" t="s">
        <v>195</v>
      </c>
      <c r="E2240" s="117" t="s">
        <v>680</v>
      </c>
      <c r="F2240" s="117"/>
      <c r="G2240" s="164"/>
      <c r="H2240" s="84">
        <v>750</v>
      </c>
      <c r="I2240" s="166">
        <f t="shared" si="192"/>
        <v>0</v>
      </c>
      <c r="J2240" s="90"/>
      <c r="K2240" s="850"/>
      <c r="L2240" s="850"/>
      <c r="M2240" s="850"/>
      <c r="N2240" s="850"/>
      <c r="AE2240" s="34">
        <v>0</v>
      </c>
      <c r="AH2240" s="34">
        <v>0</v>
      </c>
      <c r="AR2240" s="34">
        <v>0</v>
      </c>
      <c r="AW2240" s="34">
        <v>0</v>
      </c>
      <c r="BC2240" s="34">
        <v>0</v>
      </c>
      <c r="BJ2240" s="34">
        <v>0</v>
      </c>
      <c r="BR2240" s="34">
        <v>0</v>
      </c>
      <c r="BU2240" s="34">
        <v>0</v>
      </c>
      <c r="BW2240" s="34">
        <v>0</v>
      </c>
      <c r="CA2240" s="34">
        <v>0</v>
      </c>
      <c r="CD2240" s="34">
        <v>0</v>
      </c>
      <c r="CE2240" s="34">
        <v>0</v>
      </c>
      <c r="CG2240" s="34"/>
      <c r="CL2240" s="34">
        <v>0</v>
      </c>
      <c r="CN2240" s="34">
        <v>0</v>
      </c>
      <c r="CP2240" s="34">
        <v>0</v>
      </c>
      <c r="CS2240" s="34">
        <v>0</v>
      </c>
      <c r="CU2240" s="34">
        <v>0</v>
      </c>
      <c r="CX2240" s="34">
        <v>0</v>
      </c>
      <c r="DB2240" s="34">
        <v>0</v>
      </c>
      <c r="DF2240" s="34">
        <v>0</v>
      </c>
      <c r="DI2240" s="34">
        <v>0</v>
      </c>
      <c r="DL2240" s="34">
        <v>0</v>
      </c>
      <c r="DP2240" s="34">
        <v>0</v>
      </c>
      <c r="DU2240" s="34">
        <v>0</v>
      </c>
      <c r="DZ2240" s="34">
        <v>0</v>
      </c>
      <c r="EC2240" s="34">
        <v>0</v>
      </c>
      <c r="EF2240" s="34">
        <v>0</v>
      </c>
      <c r="EH2240" s="34">
        <v>0</v>
      </c>
      <c r="EL2240" s="34">
        <v>0</v>
      </c>
      <c r="EN2240" s="34">
        <v>0</v>
      </c>
      <c r="EP2240" s="34">
        <v>0</v>
      </c>
      <c r="ET2240" s="34">
        <v>0</v>
      </c>
      <c r="EV2240" s="34">
        <v>0</v>
      </c>
      <c r="EY2240" s="34">
        <v>0</v>
      </c>
      <c r="FB2240" s="34">
        <v>0</v>
      </c>
      <c r="FD2240" s="34">
        <v>0</v>
      </c>
      <c r="FG2240" s="34">
        <v>0</v>
      </c>
      <c r="FI2240" s="34">
        <v>0</v>
      </c>
      <c r="FK2240" s="34">
        <v>0</v>
      </c>
      <c r="FM2240" s="34">
        <v>0</v>
      </c>
      <c r="FQ2240" s="34">
        <v>0</v>
      </c>
      <c r="FS2240" s="34">
        <v>0</v>
      </c>
      <c r="FW2240" s="34">
        <v>0</v>
      </c>
      <c r="FZ2240" s="34">
        <v>0</v>
      </c>
      <c r="GB2240" s="34">
        <v>0</v>
      </c>
      <c r="GD2240" s="34">
        <v>0</v>
      </c>
      <c r="GF2240" s="34">
        <v>0</v>
      </c>
      <c r="GH2240" s="34">
        <v>0</v>
      </c>
      <c r="GJ2240" s="34">
        <v>0</v>
      </c>
      <c r="GM2240" s="34">
        <v>0</v>
      </c>
      <c r="GO2240" s="34">
        <v>0</v>
      </c>
      <c r="GP2240" s="34"/>
      <c r="GQ2240" s="34">
        <v>0</v>
      </c>
      <c r="GT2240" s="34">
        <v>0</v>
      </c>
      <c r="GW2240" s="34">
        <v>0</v>
      </c>
      <c r="GY2240" s="34">
        <v>0</v>
      </c>
      <c r="HF2240" s="34">
        <v>0</v>
      </c>
      <c r="HM2240" s="34">
        <v>0</v>
      </c>
      <c r="HT2240" s="34">
        <v>0</v>
      </c>
      <c r="IA2240" s="34">
        <v>0</v>
      </c>
      <c r="IH2240" s="34">
        <v>0</v>
      </c>
      <c r="IO2240" s="34">
        <v>0</v>
      </c>
      <c r="IV2240" s="34">
        <v>0</v>
      </c>
      <c r="JC2240" s="34">
        <v>0</v>
      </c>
      <c r="JI2240" s="34">
        <v>0</v>
      </c>
      <c r="JQ2240" s="34">
        <v>0</v>
      </c>
      <c r="JX2240" s="34">
        <v>0</v>
      </c>
      <c r="KE2240" s="34">
        <v>0</v>
      </c>
      <c r="KL2240" s="34">
        <v>0</v>
      </c>
      <c r="KS2240" s="34">
        <v>0</v>
      </c>
      <c r="KZ2240" s="34">
        <v>0</v>
      </c>
      <c r="LG2240" s="34">
        <v>0</v>
      </c>
      <c r="LN2240" s="34">
        <v>0</v>
      </c>
      <c r="LU2240" s="34">
        <v>0</v>
      </c>
      <c r="MB2240" s="34">
        <v>0</v>
      </c>
      <c r="MI2240" s="34">
        <v>0</v>
      </c>
      <c r="MP2240" s="34">
        <v>0</v>
      </c>
      <c r="MW2240" s="34">
        <v>0</v>
      </c>
      <c r="ND2240" s="34">
        <v>0</v>
      </c>
      <c r="NK2240" s="34">
        <v>0</v>
      </c>
      <c r="NR2240" s="34">
        <v>0</v>
      </c>
      <c r="NY2240" s="34">
        <v>0</v>
      </c>
      <c r="OD2240" s="34">
        <v>0</v>
      </c>
    </row>
    <row r="2241" spans="1:394" s="17" customFormat="1" ht="21.75" customHeight="1">
      <c r="A2241" s="83" t="s">
        <v>660</v>
      </c>
      <c r="B2241" s="170" t="s">
        <v>681</v>
      </c>
      <c r="C2241" s="151" t="s">
        <v>681</v>
      </c>
      <c r="D2241" s="84" t="s">
        <v>195</v>
      </c>
      <c r="E2241" s="117" t="s">
        <v>682</v>
      </c>
      <c r="F2241" s="117"/>
      <c r="G2241" s="164"/>
      <c r="H2241" s="84">
        <v>8600</v>
      </c>
      <c r="I2241" s="166">
        <f t="shared" si="192"/>
        <v>0</v>
      </c>
      <c r="J2241" s="90"/>
      <c r="K2241" s="850"/>
      <c r="L2241" s="850"/>
      <c r="M2241" s="850"/>
      <c r="N2241" s="850"/>
      <c r="AE2241" s="34">
        <v>0</v>
      </c>
      <c r="AH2241" s="34">
        <v>0</v>
      </c>
      <c r="AR2241" s="34">
        <v>0</v>
      </c>
      <c r="AW2241" s="34">
        <v>0</v>
      </c>
      <c r="BC2241" s="34">
        <v>0</v>
      </c>
      <c r="BJ2241" s="34">
        <v>0</v>
      </c>
      <c r="BR2241" s="34">
        <v>0</v>
      </c>
      <c r="BU2241" s="34">
        <v>0</v>
      </c>
      <c r="BW2241" s="34">
        <v>0</v>
      </c>
      <c r="CA2241" s="34">
        <v>0</v>
      </c>
      <c r="CD2241" s="34">
        <v>0</v>
      </c>
      <c r="CE2241" s="34">
        <v>0</v>
      </c>
      <c r="CG2241" s="34"/>
      <c r="CL2241" s="34">
        <v>0</v>
      </c>
      <c r="CN2241" s="34">
        <v>0</v>
      </c>
      <c r="CP2241" s="34">
        <v>0</v>
      </c>
      <c r="CS2241" s="34">
        <v>0</v>
      </c>
      <c r="CU2241" s="34">
        <v>0</v>
      </c>
      <c r="CX2241" s="34">
        <v>0</v>
      </c>
      <c r="DB2241" s="34">
        <v>0</v>
      </c>
      <c r="DF2241" s="34">
        <v>0</v>
      </c>
      <c r="DI2241" s="34">
        <v>0</v>
      </c>
      <c r="DL2241" s="34">
        <v>0</v>
      </c>
      <c r="DP2241" s="34">
        <v>0</v>
      </c>
      <c r="DU2241" s="34">
        <v>0</v>
      </c>
      <c r="DZ2241" s="34">
        <v>0</v>
      </c>
      <c r="EC2241" s="34">
        <v>0</v>
      </c>
      <c r="EF2241" s="34">
        <v>0</v>
      </c>
      <c r="EH2241" s="34">
        <v>0</v>
      </c>
      <c r="EL2241" s="34">
        <v>0</v>
      </c>
      <c r="EN2241" s="34">
        <v>0</v>
      </c>
      <c r="EP2241" s="34">
        <v>0</v>
      </c>
      <c r="ET2241" s="34">
        <v>0</v>
      </c>
      <c r="EV2241" s="34">
        <v>0</v>
      </c>
      <c r="EY2241" s="34">
        <v>0</v>
      </c>
      <c r="FB2241" s="34">
        <v>0</v>
      </c>
      <c r="FD2241" s="34">
        <v>0</v>
      </c>
      <c r="FG2241" s="34">
        <v>0</v>
      </c>
      <c r="FI2241" s="34">
        <v>0</v>
      </c>
      <c r="FK2241" s="34">
        <v>0</v>
      </c>
      <c r="FM2241" s="34">
        <v>0</v>
      </c>
      <c r="FQ2241" s="34">
        <v>0</v>
      </c>
      <c r="FS2241" s="34">
        <v>0</v>
      </c>
      <c r="FW2241" s="34">
        <v>0</v>
      </c>
      <c r="FZ2241" s="34">
        <v>0</v>
      </c>
      <c r="GB2241" s="34">
        <v>0</v>
      </c>
      <c r="GD2241" s="34">
        <v>0</v>
      </c>
      <c r="GF2241" s="34">
        <v>0</v>
      </c>
      <c r="GH2241" s="34">
        <v>0</v>
      </c>
      <c r="GJ2241" s="34">
        <v>0</v>
      </c>
      <c r="GM2241" s="34">
        <v>0</v>
      </c>
      <c r="GO2241" s="34">
        <v>0</v>
      </c>
      <c r="GP2241" s="34"/>
      <c r="GQ2241" s="34">
        <v>0</v>
      </c>
      <c r="GT2241" s="34">
        <v>0</v>
      </c>
      <c r="GW2241" s="34">
        <v>0</v>
      </c>
      <c r="GY2241" s="34">
        <v>0</v>
      </c>
      <c r="HF2241" s="34">
        <v>0</v>
      </c>
      <c r="HM2241" s="34">
        <v>0</v>
      </c>
      <c r="HT2241" s="34">
        <v>0</v>
      </c>
      <c r="IA2241" s="34">
        <v>0</v>
      </c>
      <c r="IH2241" s="34">
        <v>0</v>
      </c>
      <c r="IO2241" s="34">
        <v>0</v>
      </c>
      <c r="IV2241" s="34">
        <v>0</v>
      </c>
      <c r="JC2241" s="34">
        <v>0</v>
      </c>
      <c r="JI2241" s="34">
        <v>0</v>
      </c>
      <c r="JQ2241" s="34">
        <v>0</v>
      </c>
      <c r="JX2241" s="34">
        <v>0</v>
      </c>
      <c r="KE2241" s="34">
        <v>0</v>
      </c>
      <c r="KL2241" s="34">
        <v>0</v>
      </c>
      <c r="KS2241" s="34">
        <v>0</v>
      </c>
      <c r="KZ2241" s="34">
        <v>0</v>
      </c>
      <c r="LG2241" s="34">
        <v>0</v>
      </c>
      <c r="LN2241" s="34">
        <v>0</v>
      </c>
      <c r="LU2241" s="34">
        <v>0</v>
      </c>
      <c r="MB2241" s="34">
        <v>0</v>
      </c>
      <c r="MI2241" s="34">
        <v>0</v>
      </c>
      <c r="MP2241" s="34">
        <v>0</v>
      </c>
      <c r="MW2241" s="34">
        <v>0</v>
      </c>
      <c r="ND2241" s="34">
        <v>0</v>
      </c>
      <c r="NK2241" s="34">
        <v>0</v>
      </c>
      <c r="NR2241" s="34">
        <v>0</v>
      </c>
      <c r="NY2241" s="34">
        <v>0</v>
      </c>
      <c r="OD2241" s="34">
        <v>0</v>
      </c>
    </row>
    <row r="2242" spans="1:394" s="17" customFormat="1" ht="21.75" customHeight="1">
      <c r="A2242" s="83" t="s">
        <v>660</v>
      </c>
      <c r="B2242" s="170" t="s">
        <v>683</v>
      </c>
      <c r="C2242" s="151" t="s">
        <v>683</v>
      </c>
      <c r="D2242" s="84" t="s">
        <v>195</v>
      </c>
      <c r="E2242" s="117" t="s">
        <v>684</v>
      </c>
      <c r="F2242" s="117"/>
      <c r="G2242" s="164"/>
      <c r="H2242" s="84">
        <v>7300</v>
      </c>
      <c r="I2242" s="166">
        <f t="shared" si="192"/>
        <v>0</v>
      </c>
      <c r="J2242" s="90"/>
      <c r="K2242" s="850"/>
      <c r="L2242" s="850"/>
      <c r="M2242" s="850"/>
      <c r="N2242" s="850"/>
      <c r="AE2242" s="34">
        <v>0</v>
      </c>
      <c r="AH2242" s="34">
        <v>0</v>
      </c>
      <c r="AR2242" s="34">
        <v>0</v>
      </c>
      <c r="AW2242" s="34">
        <v>0</v>
      </c>
      <c r="BC2242" s="34">
        <v>0</v>
      </c>
      <c r="BJ2242" s="34">
        <v>0</v>
      </c>
      <c r="BR2242" s="34">
        <v>0</v>
      </c>
      <c r="BU2242" s="34">
        <v>0</v>
      </c>
      <c r="BW2242" s="34">
        <v>400</v>
      </c>
      <c r="CA2242" s="34">
        <v>0</v>
      </c>
      <c r="CD2242" s="34">
        <v>0</v>
      </c>
      <c r="CE2242" s="34">
        <v>200</v>
      </c>
      <c r="CG2242" s="34"/>
      <c r="CL2242" s="34">
        <v>200</v>
      </c>
      <c r="CN2242" s="34">
        <v>200</v>
      </c>
      <c r="CP2242" s="34">
        <v>200</v>
      </c>
      <c r="CS2242" s="34">
        <v>200</v>
      </c>
      <c r="CU2242" s="34">
        <v>200</v>
      </c>
      <c r="CX2242" s="34">
        <v>200</v>
      </c>
      <c r="DB2242" s="34">
        <v>200</v>
      </c>
      <c r="DF2242" s="34">
        <v>400</v>
      </c>
      <c r="DI2242" s="34">
        <v>400</v>
      </c>
      <c r="DL2242" s="34">
        <v>200</v>
      </c>
      <c r="DP2242" s="34">
        <v>0</v>
      </c>
      <c r="DU2242" s="34">
        <v>0</v>
      </c>
      <c r="DZ2242" s="34">
        <v>200</v>
      </c>
      <c r="EC2242" s="34">
        <v>200</v>
      </c>
      <c r="EF2242" s="34">
        <v>0</v>
      </c>
      <c r="EH2242" s="34">
        <v>0</v>
      </c>
      <c r="EL2242" s="34">
        <v>0</v>
      </c>
      <c r="EN2242" s="34">
        <v>0</v>
      </c>
      <c r="EP2242" s="34">
        <v>0</v>
      </c>
      <c r="ET2242" s="34">
        <v>0</v>
      </c>
      <c r="EV2242" s="34">
        <v>0</v>
      </c>
      <c r="EY2242" s="34">
        <v>0</v>
      </c>
      <c r="FB2242" s="34">
        <v>200</v>
      </c>
      <c r="FD2242" s="34">
        <v>200</v>
      </c>
      <c r="FG2242" s="34">
        <v>0</v>
      </c>
      <c r="FI2242" s="34">
        <v>200</v>
      </c>
      <c r="FK2242" s="34">
        <v>200</v>
      </c>
      <c r="FM2242" s="34">
        <v>100</v>
      </c>
      <c r="FQ2242" s="34">
        <v>100</v>
      </c>
      <c r="FS2242" s="34">
        <v>200</v>
      </c>
      <c r="FW2242" s="34">
        <v>200</v>
      </c>
      <c r="FZ2242" s="34">
        <v>200</v>
      </c>
      <c r="GB2242" s="34">
        <v>100</v>
      </c>
      <c r="GD2242" s="34">
        <v>200</v>
      </c>
      <c r="GF2242" s="34">
        <v>0</v>
      </c>
      <c r="GH2242" s="34">
        <v>0</v>
      </c>
      <c r="GJ2242" s="34">
        <v>0</v>
      </c>
      <c r="GM2242" s="34">
        <v>0</v>
      </c>
      <c r="GO2242" s="34">
        <v>0</v>
      </c>
      <c r="GP2242" s="34"/>
      <c r="GQ2242" s="34">
        <v>150</v>
      </c>
      <c r="GT2242" s="34">
        <v>100</v>
      </c>
      <c r="GW2242" s="34">
        <v>0</v>
      </c>
      <c r="GY2242" s="34">
        <v>200</v>
      </c>
      <c r="HF2242" s="34">
        <v>0</v>
      </c>
      <c r="HM2242" s="34">
        <v>150</v>
      </c>
      <c r="HT2242" s="34">
        <v>0</v>
      </c>
      <c r="IA2242" s="34">
        <v>350</v>
      </c>
      <c r="IH2242" s="34">
        <v>150</v>
      </c>
      <c r="IO2242" s="34">
        <v>150</v>
      </c>
      <c r="IV2242" s="34">
        <v>100</v>
      </c>
      <c r="JC2242" s="34">
        <v>300</v>
      </c>
      <c r="JI2242" s="34">
        <v>250</v>
      </c>
      <c r="JQ2242" s="34">
        <v>100</v>
      </c>
      <c r="JX2242" s="34">
        <v>0</v>
      </c>
      <c r="KE2242" s="34">
        <v>0</v>
      </c>
      <c r="KL2242" s="34">
        <v>300</v>
      </c>
      <c r="KS2242" s="34">
        <v>0</v>
      </c>
      <c r="KZ2242" s="34">
        <v>50</v>
      </c>
      <c r="LG2242" s="34">
        <v>200</v>
      </c>
      <c r="LN2242" s="34">
        <v>200</v>
      </c>
      <c r="LU2242" s="34">
        <v>240</v>
      </c>
      <c r="MB2242" s="34">
        <v>0</v>
      </c>
      <c r="MI2242" s="34">
        <v>200</v>
      </c>
      <c r="MP2242" s="34">
        <v>200</v>
      </c>
      <c r="MW2242" s="34">
        <v>200</v>
      </c>
      <c r="ND2242" s="34">
        <v>182</v>
      </c>
      <c r="NK2242" s="34">
        <v>0</v>
      </c>
      <c r="NR2242" s="34">
        <v>0</v>
      </c>
      <c r="NY2242" s="34">
        <v>0</v>
      </c>
      <c r="OD2242" s="34">
        <v>0</v>
      </c>
    </row>
    <row r="2243" spans="1:394" s="17" customFormat="1" ht="21.75" customHeight="1">
      <c r="A2243" s="83" t="s">
        <v>660</v>
      </c>
      <c r="B2243" s="170" t="s">
        <v>685</v>
      </c>
      <c r="C2243" s="151" t="s">
        <v>685</v>
      </c>
      <c r="D2243" s="84" t="s">
        <v>195</v>
      </c>
      <c r="E2243" s="117" t="s">
        <v>686</v>
      </c>
      <c r="F2243" s="117"/>
      <c r="G2243" s="164"/>
      <c r="H2243" s="84">
        <v>1450</v>
      </c>
      <c r="I2243" s="166">
        <f t="shared" si="192"/>
        <v>0</v>
      </c>
      <c r="J2243" s="90"/>
      <c r="K2243" s="850"/>
      <c r="L2243" s="850"/>
      <c r="M2243" s="850"/>
      <c r="N2243" s="850"/>
      <c r="AE2243" s="34">
        <v>0</v>
      </c>
      <c r="AH2243" s="34">
        <v>0</v>
      </c>
      <c r="AR2243" s="34">
        <v>0</v>
      </c>
      <c r="AW2243" s="34">
        <v>0</v>
      </c>
      <c r="BC2243" s="34">
        <v>0</v>
      </c>
      <c r="BJ2243" s="34">
        <v>0</v>
      </c>
      <c r="BR2243" s="34">
        <v>0</v>
      </c>
      <c r="BU2243" s="34">
        <v>0</v>
      </c>
      <c r="BW2243" s="34">
        <v>0</v>
      </c>
      <c r="CA2243" s="34">
        <v>0</v>
      </c>
      <c r="CD2243" s="34">
        <v>0</v>
      </c>
      <c r="CE2243" s="34">
        <v>0</v>
      </c>
      <c r="CG2243" s="34"/>
      <c r="CL2243" s="34">
        <v>0</v>
      </c>
      <c r="CN2243" s="34">
        <v>0</v>
      </c>
      <c r="CP2243" s="34">
        <v>0</v>
      </c>
      <c r="CS2243" s="34">
        <v>0</v>
      </c>
      <c r="CU2243" s="34">
        <v>0</v>
      </c>
      <c r="CX2243" s="34">
        <v>0</v>
      </c>
      <c r="DB2243" s="34">
        <v>0</v>
      </c>
      <c r="DF2243" s="34">
        <v>0</v>
      </c>
      <c r="DI2243" s="34">
        <v>0</v>
      </c>
      <c r="DL2243" s="34">
        <v>0</v>
      </c>
      <c r="DP2243" s="34">
        <v>0</v>
      </c>
      <c r="DU2243" s="34">
        <v>0</v>
      </c>
      <c r="DZ2243" s="34">
        <v>0</v>
      </c>
      <c r="EC2243" s="34">
        <v>100</v>
      </c>
      <c r="EF2243" s="34">
        <v>100</v>
      </c>
      <c r="EH2243" s="34">
        <v>200</v>
      </c>
      <c r="EL2243" s="34">
        <v>100</v>
      </c>
      <c r="EN2243" s="34">
        <v>100</v>
      </c>
      <c r="EP2243" s="34">
        <v>100</v>
      </c>
      <c r="ET2243" s="34">
        <v>200</v>
      </c>
      <c r="EV2243" s="34">
        <v>200</v>
      </c>
      <c r="EY2243" s="34">
        <v>100</v>
      </c>
      <c r="FB2243" s="34">
        <v>100</v>
      </c>
      <c r="FD2243" s="34">
        <v>100</v>
      </c>
      <c r="FG2243" s="34">
        <v>0</v>
      </c>
      <c r="FI2243" s="34">
        <v>0</v>
      </c>
      <c r="FK2243" s="34">
        <v>100</v>
      </c>
      <c r="FM2243" s="34">
        <v>100</v>
      </c>
      <c r="FQ2243" s="34">
        <v>100</v>
      </c>
      <c r="FS2243" s="34">
        <v>100</v>
      </c>
      <c r="FW2243" s="34">
        <v>100</v>
      </c>
      <c r="FZ2243" s="34">
        <v>100</v>
      </c>
      <c r="GB2243" s="34">
        <v>0</v>
      </c>
      <c r="GD2243" s="34">
        <v>100</v>
      </c>
      <c r="GF2243" s="34">
        <v>0</v>
      </c>
      <c r="GH2243" s="34">
        <v>0</v>
      </c>
      <c r="GJ2243" s="34">
        <v>0</v>
      </c>
      <c r="GM2243" s="34">
        <v>0</v>
      </c>
      <c r="GO2243" s="34">
        <v>0</v>
      </c>
      <c r="GP2243" s="34"/>
      <c r="GQ2243" s="34">
        <v>0</v>
      </c>
      <c r="GT2243" s="34">
        <v>0</v>
      </c>
      <c r="GW2243" s="34">
        <v>0</v>
      </c>
      <c r="GY2243" s="34">
        <v>0</v>
      </c>
      <c r="HF2243" s="34">
        <v>0</v>
      </c>
      <c r="HM2243" s="34">
        <v>0</v>
      </c>
      <c r="HT2243" s="34">
        <v>0</v>
      </c>
      <c r="IA2243" s="34">
        <v>0</v>
      </c>
      <c r="IH2243" s="34">
        <v>0</v>
      </c>
      <c r="IO2243" s="34">
        <v>0</v>
      </c>
      <c r="IV2243" s="34">
        <v>0</v>
      </c>
      <c r="JC2243" s="34">
        <v>0</v>
      </c>
      <c r="JI2243" s="34">
        <v>0</v>
      </c>
      <c r="JQ2243" s="34">
        <v>0</v>
      </c>
      <c r="JX2243" s="34">
        <v>0</v>
      </c>
      <c r="KE2243" s="34">
        <v>0</v>
      </c>
      <c r="KL2243" s="34">
        <v>0</v>
      </c>
      <c r="KS2243" s="34">
        <v>0</v>
      </c>
      <c r="KZ2243" s="34">
        <v>0</v>
      </c>
      <c r="LG2243" s="34">
        <v>0</v>
      </c>
      <c r="LN2243" s="34">
        <v>0</v>
      </c>
      <c r="LU2243" s="34">
        <v>0</v>
      </c>
      <c r="MB2243" s="34">
        <v>0</v>
      </c>
      <c r="MI2243" s="34">
        <v>0</v>
      </c>
      <c r="MP2243" s="34">
        <v>0</v>
      </c>
      <c r="MW2243" s="34">
        <v>0</v>
      </c>
      <c r="ND2243" s="34">
        <v>0</v>
      </c>
      <c r="NK2243" s="34">
        <v>0</v>
      </c>
      <c r="NR2243" s="34">
        <v>0</v>
      </c>
      <c r="NY2243" s="34">
        <v>0</v>
      </c>
      <c r="OD2243" s="34">
        <v>0</v>
      </c>
    </row>
    <row r="2244" spans="1:394" s="17" customFormat="1" ht="21.75" customHeight="1">
      <c r="A2244" s="83" t="s">
        <v>660</v>
      </c>
      <c r="B2244" s="170" t="s">
        <v>687</v>
      </c>
      <c r="C2244" s="151" t="s">
        <v>687</v>
      </c>
      <c r="D2244" s="84" t="s">
        <v>195</v>
      </c>
      <c r="E2244" s="117" t="s">
        <v>686</v>
      </c>
      <c r="F2244" s="117"/>
      <c r="G2244" s="164"/>
      <c r="H2244" s="84">
        <v>7000</v>
      </c>
      <c r="I2244" s="166">
        <f t="shared" si="192"/>
        <v>0</v>
      </c>
      <c r="J2244" s="90"/>
      <c r="K2244" s="850"/>
      <c r="L2244" s="850"/>
      <c r="M2244" s="850"/>
      <c r="N2244" s="850"/>
      <c r="P2244" s="17">
        <v>200</v>
      </c>
      <c r="R2244" s="17">
        <v>300</v>
      </c>
      <c r="T2244" s="17">
        <v>100</v>
      </c>
      <c r="V2244" s="17">
        <v>300</v>
      </c>
      <c r="AE2244" s="34">
        <v>0</v>
      </c>
      <c r="AH2244" s="34">
        <v>0</v>
      </c>
      <c r="AR2244" s="34">
        <v>0</v>
      </c>
      <c r="AW2244" s="34">
        <v>0</v>
      </c>
      <c r="BC2244" s="34">
        <v>0</v>
      </c>
      <c r="BJ2244" s="34">
        <v>0</v>
      </c>
      <c r="BR2244" s="34">
        <v>0</v>
      </c>
      <c r="BU2244" s="34">
        <v>0</v>
      </c>
      <c r="BW2244" s="34">
        <v>0</v>
      </c>
      <c r="CA2244" s="34">
        <v>0</v>
      </c>
      <c r="CD2244" s="34">
        <v>0</v>
      </c>
      <c r="CE2244" s="34">
        <v>0</v>
      </c>
      <c r="CG2244" s="34"/>
      <c r="CL2244" s="34">
        <v>0</v>
      </c>
      <c r="CN2244" s="34">
        <v>0</v>
      </c>
      <c r="CP2244" s="34">
        <v>200</v>
      </c>
      <c r="CS2244" s="34">
        <v>100</v>
      </c>
      <c r="CU2244" s="34">
        <v>0</v>
      </c>
      <c r="CW2244" s="17">
        <v>200</v>
      </c>
      <c r="CX2244" s="34">
        <v>100</v>
      </c>
      <c r="DB2244" s="34">
        <v>200</v>
      </c>
      <c r="DF2244" s="34">
        <v>400</v>
      </c>
      <c r="DI2244" s="34">
        <v>600</v>
      </c>
      <c r="DL2244" s="34">
        <v>400</v>
      </c>
      <c r="DP2244" s="34">
        <v>200</v>
      </c>
      <c r="DU2244" s="34">
        <v>0</v>
      </c>
      <c r="DZ2244" s="34">
        <v>0</v>
      </c>
      <c r="EC2244" s="34">
        <v>0</v>
      </c>
      <c r="EF2244" s="34">
        <v>0</v>
      </c>
      <c r="EH2244" s="34">
        <v>0</v>
      </c>
      <c r="EL2244" s="34">
        <v>0</v>
      </c>
      <c r="EN2244" s="34">
        <v>0</v>
      </c>
      <c r="EP2244" s="34">
        <v>0</v>
      </c>
      <c r="ET2244" s="34">
        <v>0</v>
      </c>
      <c r="EV2244" s="34">
        <v>0</v>
      </c>
      <c r="EY2244" s="34">
        <v>0</v>
      </c>
      <c r="FB2244" s="34">
        <v>0</v>
      </c>
      <c r="FD2244" s="34">
        <v>0</v>
      </c>
      <c r="FG2244" s="34">
        <v>0</v>
      </c>
      <c r="FI2244" s="34">
        <v>0</v>
      </c>
      <c r="FK2244" s="34">
        <v>0</v>
      </c>
      <c r="FM2244" s="34">
        <v>0</v>
      </c>
      <c r="FQ2244" s="34">
        <v>0</v>
      </c>
      <c r="FS2244" s="34">
        <v>0</v>
      </c>
      <c r="FW2244" s="34">
        <v>0</v>
      </c>
      <c r="FZ2244" s="34">
        <v>0</v>
      </c>
      <c r="GB2244" s="34">
        <v>0</v>
      </c>
      <c r="GD2244" s="34">
        <v>0</v>
      </c>
      <c r="GF2244" s="34">
        <v>0</v>
      </c>
      <c r="GH2244" s="34">
        <v>0</v>
      </c>
      <c r="GJ2244" s="34">
        <v>0</v>
      </c>
      <c r="GM2244" s="34">
        <v>0</v>
      </c>
      <c r="GO2244" s="34">
        <v>0</v>
      </c>
      <c r="GP2244" s="34"/>
      <c r="GQ2244" s="34">
        <v>0</v>
      </c>
      <c r="GT2244" s="34">
        <v>0</v>
      </c>
      <c r="GW2244" s="34">
        <v>0</v>
      </c>
      <c r="GY2244" s="34">
        <v>0</v>
      </c>
      <c r="HF2244" s="34">
        <v>0</v>
      </c>
      <c r="HM2244" s="34">
        <v>0</v>
      </c>
      <c r="HT2244" s="34">
        <v>0</v>
      </c>
      <c r="IA2244" s="34">
        <v>0</v>
      </c>
      <c r="IH2244" s="34">
        <v>0</v>
      </c>
      <c r="IO2244" s="34">
        <v>0</v>
      </c>
      <c r="IV2244" s="34">
        <v>0</v>
      </c>
      <c r="JC2244" s="34">
        <v>0</v>
      </c>
      <c r="JI2244" s="34">
        <v>0</v>
      </c>
      <c r="JQ2244" s="34">
        <v>0</v>
      </c>
      <c r="JX2244" s="34">
        <v>0</v>
      </c>
      <c r="KE2244" s="34">
        <v>0</v>
      </c>
      <c r="KL2244" s="34">
        <v>0</v>
      </c>
      <c r="KS2244" s="34">
        <v>0</v>
      </c>
      <c r="KZ2244" s="34">
        <v>0</v>
      </c>
      <c r="LG2244" s="34">
        <v>0</v>
      </c>
      <c r="LN2244" s="34">
        <v>0</v>
      </c>
      <c r="LU2244" s="34">
        <v>0</v>
      </c>
      <c r="MB2244" s="34">
        <v>0</v>
      </c>
      <c r="MI2244" s="34">
        <v>0</v>
      </c>
      <c r="MP2244" s="34">
        <v>0</v>
      </c>
      <c r="MW2244" s="34">
        <v>0</v>
      </c>
      <c r="ND2244" s="34">
        <v>0</v>
      </c>
      <c r="NK2244" s="34">
        <v>0</v>
      </c>
      <c r="NR2244" s="34">
        <v>0</v>
      </c>
      <c r="NY2244" s="34">
        <v>0</v>
      </c>
      <c r="OD2244" s="34">
        <v>0</v>
      </c>
    </row>
    <row r="2245" spans="1:394" s="17" customFormat="1" ht="21.75" customHeight="1">
      <c r="A2245" s="83" t="s">
        <v>660</v>
      </c>
      <c r="B2245" s="170" t="s">
        <v>688</v>
      </c>
      <c r="C2245" s="151" t="s">
        <v>688</v>
      </c>
      <c r="D2245" s="84" t="s">
        <v>195</v>
      </c>
      <c r="E2245" s="117" t="s">
        <v>686</v>
      </c>
      <c r="F2245" s="117"/>
      <c r="G2245" s="164"/>
      <c r="H2245" s="84">
        <v>750</v>
      </c>
      <c r="I2245" s="166">
        <f t="shared" si="192"/>
        <v>0</v>
      </c>
      <c r="J2245" s="90"/>
      <c r="K2245" s="850"/>
      <c r="L2245" s="850"/>
      <c r="M2245" s="850"/>
      <c r="N2245" s="850"/>
      <c r="AE2245" s="34">
        <v>0</v>
      </c>
      <c r="AH2245" s="34">
        <v>0</v>
      </c>
      <c r="AR2245" s="34">
        <v>0</v>
      </c>
      <c r="AW2245" s="34">
        <v>0</v>
      </c>
      <c r="BC2245" s="34">
        <v>0</v>
      </c>
      <c r="BJ2245" s="34">
        <v>0</v>
      </c>
      <c r="BR2245" s="34">
        <v>0</v>
      </c>
      <c r="BU2245" s="34">
        <v>0</v>
      </c>
      <c r="BW2245" s="34">
        <v>0</v>
      </c>
      <c r="CA2245" s="34">
        <v>0</v>
      </c>
      <c r="CD2245" s="34">
        <v>0</v>
      </c>
      <c r="CE2245" s="34">
        <v>0</v>
      </c>
      <c r="CG2245" s="34"/>
      <c r="CL2245" s="34">
        <v>0</v>
      </c>
      <c r="CN2245" s="34">
        <v>0</v>
      </c>
      <c r="CP2245" s="34">
        <v>0</v>
      </c>
      <c r="CS2245" s="34">
        <v>0</v>
      </c>
      <c r="CU2245" s="34">
        <v>0</v>
      </c>
      <c r="CX2245" s="34">
        <v>0</v>
      </c>
      <c r="DB2245" s="34">
        <v>0</v>
      </c>
      <c r="DF2245" s="34">
        <v>0</v>
      </c>
      <c r="DI2245" s="34">
        <v>0</v>
      </c>
      <c r="DL2245" s="34">
        <v>0</v>
      </c>
      <c r="DP2245" s="34">
        <v>0</v>
      </c>
      <c r="DU2245" s="34">
        <v>0</v>
      </c>
      <c r="DZ2245" s="34">
        <v>0</v>
      </c>
      <c r="EC2245" s="34">
        <v>0</v>
      </c>
      <c r="EF2245" s="34">
        <v>0</v>
      </c>
      <c r="EH2245" s="34">
        <v>0</v>
      </c>
      <c r="EL2245" s="34">
        <v>0</v>
      </c>
      <c r="EN2245" s="34">
        <v>0</v>
      </c>
      <c r="EP2245" s="34">
        <v>0</v>
      </c>
      <c r="ET2245" s="34">
        <v>0</v>
      </c>
      <c r="EV2245" s="34">
        <v>0</v>
      </c>
      <c r="EY2245" s="34">
        <v>0</v>
      </c>
      <c r="FB2245" s="34">
        <v>0</v>
      </c>
      <c r="FD2245" s="34">
        <v>0</v>
      </c>
      <c r="FG2245" s="34">
        <v>0</v>
      </c>
      <c r="FI2245" s="34">
        <v>0</v>
      </c>
      <c r="FK2245" s="34">
        <v>0</v>
      </c>
      <c r="FM2245" s="34">
        <v>0</v>
      </c>
      <c r="FQ2245" s="34">
        <v>0</v>
      </c>
      <c r="FS2245" s="34">
        <v>0</v>
      </c>
      <c r="FW2245" s="34">
        <v>0</v>
      </c>
      <c r="FZ2245" s="34">
        <v>0</v>
      </c>
      <c r="GB2245" s="34">
        <v>0</v>
      </c>
      <c r="GD2245" s="34">
        <v>0</v>
      </c>
      <c r="GF2245" s="34">
        <v>0</v>
      </c>
      <c r="GH2245" s="34">
        <v>0</v>
      </c>
      <c r="GJ2245" s="34">
        <v>0</v>
      </c>
      <c r="GM2245" s="34">
        <v>0</v>
      </c>
      <c r="GO2245" s="34">
        <v>0</v>
      </c>
      <c r="GP2245" s="34"/>
      <c r="GQ2245" s="34">
        <v>0</v>
      </c>
      <c r="GT2245" s="34">
        <v>0</v>
      </c>
      <c r="GW2245" s="34">
        <v>0</v>
      </c>
      <c r="GY2245" s="34">
        <v>0</v>
      </c>
      <c r="HF2245" s="34">
        <v>0</v>
      </c>
      <c r="HM2245" s="34">
        <v>0</v>
      </c>
      <c r="HT2245" s="34">
        <v>0</v>
      </c>
      <c r="IA2245" s="34">
        <v>0</v>
      </c>
      <c r="IH2245" s="34">
        <v>0</v>
      </c>
      <c r="IO2245" s="34">
        <v>0</v>
      </c>
      <c r="IV2245" s="34">
        <v>0</v>
      </c>
      <c r="JC2245" s="34">
        <v>0</v>
      </c>
      <c r="JI2245" s="34">
        <v>0</v>
      </c>
      <c r="JQ2245" s="34">
        <v>0</v>
      </c>
      <c r="JX2245" s="34">
        <v>0</v>
      </c>
      <c r="KE2245" s="34">
        <v>0</v>
      </c>
      <c r="KL2245" s="34">
        <v>0</v>
      </c>
      <c r="KS2245" s="34">
        <v>0</v>
      </c>
      <c r="KZ2245" s="34">
        <v>0</v>
      </c>
      <c r="LG2245" s="34">
        <v>0</v>
      </c>
      <c r="LN2245" s="34">
        <v>0</v>
      </c>
      <c r="LU2245" s="34">
        <v>0</v>
      </c>
      <c r="MB2245" s="34">
        <v>0</v>
      </c>
      <c r="MI2245" s="34">
        <v>0</v>
      </c>
      <c r="MP2245" s="34">
        <v>0</v>
      </c>
      <c r="MW2245" s="34">
        <v>0</v>
      </c>
      <c r="ND2245" s="34">
        <v>0</v>
      </c>
      <c r="NK2245" s="34">
        <v>0</v>
      </c>
      <c r="NR2245" s="34">
        <v>0</v>
      </c>
      <c r="NY2245" s="34">
        <v>0</v>
      </c>
      <c r="OD2245" s="34">
        <v>0</v>
      </c>
    </row>
    <row r="2246" spans="1:394" s="17" customFormat="1" ht="21.75" customHeight="1">
      <c r="A2246" s="83" t="s">
        <v>660</v>
      </c>
      <c r="B2246" s="170" t="s">
        <v>689</v>
      </c>
      <c r="C2246" s="151" t="s">
        <v>689</v>
      </c>
      <c r="D2246" s="84" t="s">
        <v>195</v>
      </c>
      <c r="E2246" s="117" t="s">
        <v>690</v>
      </c>
      <c r="F2246" s="117"/>
      <c r="G2246" s="164"/>
      <c r="H2246" s="84">
        <v>7850</v>
      </c>
      <c r="I2246" s="166">
        <f t="shared" si="192"/>
        <v>0</v>
      </c>
      <c r="J2246" s="90"/>
      <c r="K2246" s="850"/>
      <c r="L2246" s="850"/>
      <c r="M2246" s="850"/>
      <c r="N2246" s="850"/>
      <c r="AE2246" s="34">
        <v>0</v>
      </c>
      <c r="AH2246" s="34">
        <v>0</v>
      </c>
      <c r="AR2246" s="34">
        <v>0</v>
      </c>
      <c r="AW2246" s="34">
        <v>0</v>
      </c>
      <c r="BC2246" s="34">
        <v>0</v>
      </c>
      <c r="BJ2246" s="34">
        <v>0</v>
      </c>
      <c r="BR2246" s="34">
        <v>0</v>
      </c>
      <c r="BU2246" s="34">
        <v>0</v>
      </c>
      <c r="BW2246" s="34">
        <v>0</v>
      </c>
      <c r="CA2246" s="34">
        <v>0</v>
      </c>
      <c r="CD2246" s="34">
        <v>0</v>
      </c>
      <c r="CE2246" s="34">
        <v>0</v>
      </c>
      <c r="CG2246" s="34"/>
      <c r="CL2246" s="34">
        <v>0</v>
      </c>
      <c r="CN2246" s="34">
        <v>0</v>
      </c>
      <c r="CP2246" s="34">
        <v>0</v>
      </c>
      <c r="CS2246" s="34">
        <v>0</v>
      </c>
      <c r="CU2246" s="34">
        <v>0</v>
      </c>
      <c r="CX2246" s="34">
        <v>0</v>
      </c>
      <c r="DB2246" s="34">
        <v>0</v>
      </c>
      <c r="DF2246" s="34">
        <v>0</v>
      </c>
      <c r="DI2246" s="34">
        <v>0</v>
      </c>
      <c r="DL2246" s="34">
        <v>0</v>
      </c>
      <c r="DP2246" s="34">
        <v>0</v>
      </c>
      <c r="DU2246" s="34">
        <v>0</v>
      </c>
      <c r="DZ2246" s="34">
        <v>0</v>
      </c>
      <c r="EC2246" s="34">
        <v>0</v>
      </c>
      <c r="EF2246" s="34">
        <v>0</v>
      </c>
      <c r="EH2246" s="34">
        <v>0</v>
      </c>
      <c r="EL2246" s="34">
        <v>0</v>
      </c>
      <c r="EN2246" s="34">
        <v>0</v>
      </c>
      <c r="EP2246" s="34">
        <v>0</v>
      </c>
      <c r="ET2246" s="34">
        <v>0</v>
      </c>
      <c r="EV2246" s="34">
        <v>0</v>
      </c>
      <c r="EY2246" s="34">
        <v>0</v>
      </c>
      <c r="FB2246" s="34">
        <v>0</v>
      </c>
      <c r="FD2246" s="34">
        <v>0</v>
      </c>
      <c r="FG2246" s="34">
        <v>0</v>
      </c>
      <c r="FI2246" s="34">
        <v>0</v>
      </c>
      <c r="FK2246" s="34">
        <v>0</v>
      </c>
      <c r="FM2246" s="34">
        <v>0</v>
      </c>
      <c r="FQ2246" s="34">
        <v>0</v>
      </c>
      <c r="FS2246" s="34">
        <v>0</v>
      </c>
      <c r="FW2246" s="34">
        <v>0</v>
      </c>
      <c r="FZ2246" s="34">
        <v>0</v>
      </c>
      <c r="GB2246" s="34">
        <v>0</v>
      </c>
      <c r="GD2246" s="34">
        <v>0</v>
      </c>
      <c r="GF2246" s="34">
        <v>0</v>
      </c>
      <c r="GH2246" s="34">
        <v>0</v>
      </c>
      <c r="GJ2246" s="34">
        <v>0</v>
      </c>
      <c r="GM2246" s="34">
        <v>0</v>
      </c>
      <c r="GO2246" s="34">
        <v>0</v>
      </c>
      <c r="GP2246" s="34"/>
      <c r="GQ2246" s="34">
        <v>0</v>
      </c>
      <c r="GT2246" s="34">
        <v>0</v>
      </c>
      <c r="GW2246" s="34">
        <v>0</v>
      </c>
      <c r="GY2246" s="34">
        <v>0</v>
      </c>
      <c r="HF2246" s="34">
        <v>0</v>
      </c>
      <c r="HM2246" s="34">
        <v>0</v>
      </c>
      <c r="HT2246" s="34">
        <v>0</v>
      </c>
      <c r="IA2246" s="34">
        <v>0</v>
      </c>
      <c r="IH2246" s="34">
        <v>0</v>
      </c>
      <c r="IO2246" s="34">
        <v>0</v>
      </c>
      <c r="IV2246" s="34">
        <v>0</v>
      </c>
      <c r="JC2246" s="34">
        <v>0</v>
      </c>
      <c r="JI2246" s="34">
        <v>0</v>
      </c>
      <c r="JQ2246" s="34">
        <v>0</v>
      </c>
      <c r="JX2246" s="34">
        <v>0</v>
      </c>
      <c r="KE2246" s="34">
        <v>0</v>
      </c>
      <c r="KL2246" s="34">
        <v>0</v>
      </c>
      <c r="KS2246" s="34">
        <v>0</v>
      </c>
      <c r="KZ2246" s="34">
        <v>0</v>
      </c>
      <c r="LG2246" s="34">
        <v>0</v>
      </c>
      <c r="LN2246" s="34">
        <v>0</v>
      </c>
      <c r="LU2246" s="34">
        <v>0</v>
      </c>
      <c r="MB2246" s="34">
        <v>0</v>
      </c>
      <c r="MI2246" s="34">
        <v>0</v>
      </c>
      <c r="MP2246" s="34">
        <v>0</v>
      </c>
      <c r="MW2246" s="34">
        <v>0</v>
      </c>
      <c r="ND2246" s="34">
        <v>0</v>
      </c>
      <c r="NK2246" s="34">
        <v>0</v>
      </c>
      <c r="NR2246" s="34">
        <v>0</v>
      </c>
      <c r="NY2246" s="34">
        <v>0</v>
      </c>
      <c r="OD2246" s="34">
        <v>0</v>
      </c>
    </row>
    <row r="2247" spans="1:394" s="17" customFormat="1" ht="21.75" customHeight="1">
      <c r="A2247" s="83" t="s">
        <v>660</v>
      </c>
      <c r="B2247" s="170" t="s">
        <v>691</v>
      </c>
      <c r="C2247" s="151" t="s">
        <v>691</v>
      </c>
      <c r="D2247" s="84" t="s">
        <v>195</v>
      </c>
      <c r="E2247" s="117" t="s">
        <v>675</v>
      </c>
      <c r="F2247" s="117"/>
      <c r="G2247" s="164"/>
      <c r="H2247" s="84">
        <v>3600</v>
      </c>
      <c r="I2247" s="166">
        <f t="shared" si="192"/>
        <v>0</v>
      </c>
      <c r="J2247" s="90"/>
      <c r="K2247" s="850"/>
      <c r="L2247" s="850"/>
      <c r="M2247" s="850"/>
      <c r="N2247" s="850"/>
      <c r="AE2247" s="34">
        <v>0</v>
      </c>
      <c r="AH2247" s="34">
        <v>0</v>
      </c>
      <c r="AR2247" s="34">
        <v>0</v>
      </c>
      <c r="AW2247" s="34">
        <v>0</v>
      </c>
      <c r="BC2247" s="34">
        <v>0</v>
      </c>
      <c r="BJ2247" s="34">
        <v>0</v>
      </c>
      <c r="BR2247" s="34">
        <v>0</v>
      </c>
      <c r="BU2247" s="34">
        <v>0</v>
      </c>
      <c r="BW2247" s="34">
        <v>0</v>
      </c>
      <c r="CA2247" s="34">
        <v>0</v>
      </c>
      <c r="CD2247" s="34">
        <v>0</v>
      </c>
      <c r="CE2247" s="34">
        <v>0</v>
      </c>
      <c r="CG2247" s="34"/>
      <c r="CL2247" s="34">
        <v>0</v>
      </c>
      <c r="CN2247" s="34">
        <v>0</v>
      </c>
      <c r="CP2247" s="34">
        <v>0</v>
      </c>
      <c r="CS2247" s="34">
        <v>0</v>
      </c>
      <c r="CU2247" s="34">
        <v>0</v>
      </c>
      <c r="CX2247" s="34">
        <v>0</v>
      </c>
      <c r="DB2247" s="34">
        <v>0</v>
      </c>
      <c r="DF2247" s="34">
        <v>0</v>
      </c>
      <c r="DI2247" s="34">
        <v>0</v>
      </c>
      <c r="DL2247" s="34">
        <v>100</v>
      </c>
      <c r="DP2247" s="34">
        <v>0</v>
      </c>
      <c r="DU2247" s="34">
        <v>0</v>
      </c>
      <c r="DZ2247" s="34">
        <v>0</v>
      </c>
      <c r="EC2247" s="34">
        <v>400</v>
      </c>
      <c r="EF2247" s="34">
        <v>100</v>
      </c>
      <c r="EH2247" s="34">
        <v>300</v>
      </c>
      <c r="EL2247" s="34">
        <v>0</v>
      </c>
      <c r="EN2247" s="34">
        <v>0</v>
      </c>
      <c r="EP2247" s="34">
        <v>0</v>
      </c>
      <c r="ET2247" s="34">
        <v>0</v>
      </c>
      <c r="EV2247" s="34">
        <v>0</v>
      </c>
      <c r="EY2247" s="34">
        <v>0</v>
      </c>
      <c r="FB2247" s="34">
        <v>0</v>
      </c>
      <c r="FD2247" s="34">
        <v>0</v>
      </c>
      <c r="FG2247" s="34">
        <v>0</v>
      </c>
      <c r="FI2247" s="34">
        <v>0</v>
      </c>
      <c r="FK2247" s="34">
        <v>0</v>
      </c>
      <c r="FM2247" s="34">
        <v>0</v>
      </c>
      <c r="FQ2247" s="34">
        <v>0</v>
      </c>
      <c r="FS2247" s="34">
        <v>0</v>
      </c>
      <c r="FW2247" s="34">
        <v>0</v>
      </c>
      <c r="FZ2247" s="34">
        <v>0</v>
      </c>
      <c r="GB2247" s="34">
        <v>0</v>
      </c>
      <c r="GD2247" s="34">
        <v>0</v>
      </c>
      <c r="GF2247" s="34">
        <v>0</v>
      </c>
      <c r="GH2247" s="34">
        <v>0</v>
      </c>
      <c r="GJ2247" s="34">
        <v>0</v>
      </c>
      <c r="GM2247" s="34">
        <v>0</v>
      </c>
      <c r="GO2247" s="34">
        <v>0</v>
      </c>
      <c r="GP2247" s="34"/>
      <c r="GQ2247" s="34">
        <v>0</v>
      </c>
      <c r="GT2247" s="34">
        <v>0</v>
      </c>
      <c r="GW2247" s="34">
        <v>0</v>
      </c>
      <c r="GY2247" s="34">
        <v>0</v>
      </c>
      <c r="HF2247" s="34">
        <v>0</v>
      </c>
      <c r="HM2247" s="34">
        <v>0</v>
      </c>
      <c r="HT2247" s="34">
        <v>0</v>
      </c>
      <c r="IA2247" s="34">
        <v>0</v>
      </c>
      <c r="IH2247" s="34">
        <v>0</v>
      </c>
      <c r="IO2247" s="34">
        <v>0</v>
      </c>
      <c r="IV2247" s="34">
        <v>0</v>
      </c>
      <c r="JC2247" s="34">
        <v>0</v>
      </c>
      <c r="JI2247" s="34">
        <v>0</v>
      </c>
      <c r="JQ2247" s="34">
        <v>0</v>
      </c>
      <c r="JX2247" s="34">
        <v>0</v>
      </c>
      <c r="KE2247" s="34">
        <v>0</v>
      </c>
      <c r="KL2247" s="34">
        <v>0</v>
      </c>
      <c r="KS2247" s="34">
        <v>0</v>
      </c>
      <c r="KZ2247" s="34">
        <v>0</v>
      </c>
      <c r="LG2247" s="34">
        <v>0</v>
      </c>
      <c r="LN2247" s="34">
        <v>0</v>
      </c>
      <c r="LU2247" s="34">
        <v>0</v>
      </c>
      <c r="MB2247" s="34">
        <v>0</v>
      </c>
      <c r="MI2247" s="34">
        <v>0</v>
      </c>
      <c r="MP2247" s="34">
        <v>0</v>
      </c>
      <c r="MW2247" s="34">
        <v>0</v>
      </c>
      <c r="ND2247" s="34">
        <v>0</v>
      </c>
      <c r="NK2247" s="34">
        <v>0</v>
      </c>
      <c r="NR2247" s="34">
        <v>0</v>
      </c>
      <c r="NY2247" s="34">
        <v>0</v>
      </c>
      <c r="OD2247" s="34">
        <v>0</v>
      </c>
    </row>
    <row r="2248" spans="1:394" s="17" customFormat="1" ht="21.75" customHeight="1">
      <c r="A2248" s="83" t="s">
        <v>660</v>
      </c>
      <c r="B2248" s="4" t="s">
        <v>692</v>
      </c>
      <c r="C2248" s="4" t="s">
        <v>692</v>
      </c>
      <c r="D2248" s="84" t="s">
        <v>195</v>
      </c>
      <c r="E2248" s="117"/>
      <c r="F2248" s="117"/>
      <c r="G2248" s="164"/>
      <c r="H2248" s="84"/>
      <c r="I2248" s="166"/>
      <c r="J2248" s="90"/>
      <c r="K2248" s="850"/>
      <c r="L2248" s="850"/>
      <c r="M2248" s="850"/>
      <c r="N2248" s="850"/>
      <c r="AE2248" s="34"/>
      <c r="AH2248" s="34"/>
      <c r="AR2248" s="34"/>
      <c r="AW2248" s="34"/>
      <c r="BC2248" s="34"/>
      <c r="BJ2248" s="34"/>
      <c r="BR2248" s="34"/>
      <c r="BU2248" s="34"/>
      <c r="BW2248" s="34"/>
      <c r="CA2248" s="34"/>
      <c r="CD2248" s="34"/>
      <c r="CE2248" s="34"/>
      <c r="CG2248" s="34"/>
      <c r="CL2248" s="34"/>
      <c r="CN2248" s="34"/>
      <c r="CP2248" s="34"/>
      <c r="CS2248" s="34"/>
      <c r="CU2248" s="34"/>
      <c r="CX2248" s="34"/>
      <c r="DB2248" s="34"/>
      <c r="DF2248" s="34"/>
      <c r="DI2248" s="34"/>
      <c r="DL2248" s="34"/>
      <c r="DP2248" s="34"/>
      <c r="DU2248" s="34"/>
      <c r="DZ2248" s="34"/>
      <c r="EC2248" s="34"/>
      <c r="EF2248" s="34"/>
      <c r="EH2248" s="34"/>
      <c r="EL2248" s="34"/>
      <c r="EN2248" s="34"/>
      <c r="EP2248" s="34"/>
      <c r="ET2248" s="34">
        <v>300</v>
      </c>
      <c r="EV2248" s="34">
        <v>200</v>
      </c>
      <c r="EY2248" s="34">
        <v>200</v>
      </c>
      <c r="FB2248" s="34">
        <v>200</v>
      </c>
      <c r="FD2248" s="34">
        <v>200</v>
      </c>
      <c r="FG2248" s="34">
        <v>0</v>
      </c>
      <c r="FI2248" s="34">
        <v>100</v>
      </c>
      <c r="FK2248" s="34">
        <v>100</v>
      </c>
      <c r="FM2248" s="34">
        <v>100</v>
      </c>
      <c r="FQ2248" s="34">
        <v>200</v>
      </c>
      <c r="FS2248" s="34">
        <v>200</v>
      </c>
      <c r="FW2248" s="34">
        <v>0</v>
      </c>
      <c r="FZ2248" s="34">
        <v>200</v>
      </c>
      <c r="GB2248" s="34">
        <v>100</v>
      </c>
      <c r="GD2248" s="34">
        <v>200</v>
      </c>
      <c r="GF2248" s="34">
        <v>0</v>
      </c>
      <c r="GH2248" s="34">
        <v>150</v>
      </c>
      <c r="GJ2248" s="34">
        <v>100</v>
      </c>
      <c r="GM2248" s="34">
        <v>0</v>
      </c>
      <c r="GO2248" s="34">
        <v>0</v>
      </c>
      <c r="GP2248" s="34"/>
      <c r="GQ2248" s="34">
        <v>0</v>
      </c>
      <c r="GT2248" s="34">
        <v>0</v>
      </c>
      <c r="GW2248" s="34">
        <v>200</v>
      </c>
      <c r="GY2248" s="34">
        <v>0</v>
      </c>
      <c r="HF2248" s="34">
        <v>200</v>
      </c>
      <c r="HM2248" s="34">
        <v>100</v>
      </c>
      <c r="HT2248" s="34">
        <v>0</v>
      </c>
      <c r="IA2248" s="34">
        <v>300</v>
      </c>
      <c r="IH2248" s="34">
        <v>200</v>
      </c>
      <c r="IO2248" s="34">
        <v>150</v>
      </c>
      <c r="IV2248" s="34">
        <v>100</v>
      </c>
      <c r="JC2248" s="34">
        <v>400</v>
      </c>
      <c r="JI2248" s="34">
        <v>100</v>
      </c>
      <c r="JQ2248" s="34">
        <v>100</v>
      </c>
      <c r="JX2248" s="34">
        <v>0</v>
      </c>
      <c r="KE2248" s="34">
        <v>0</v>
      </c>
      <c r="KL2248" s="34">
        <v>0</v>
      </c>
      <c r="KS2248" s="34">
        <v>0</v>
      </c>
      <c r="KZ2248" s="34">
        <v>0</v>
      </c>
      <c r="LG2248" s="34">
        <v>0</v>
      </c>
      <c r="LN2248" s="34">
        <v>0</v>
      </c>
      <c r="LU2248" s="34">
        <v>0</v>
      </c>
      <c r="MB2248" s="34">
        <v>0</v>
      </c>
      <c r="MI2248" s="34">
        <v>0</v>
      </c>
      <c r="MP2248" s="34">
        <v>0</v>
      </c>
      <c r="MW2248" s="34">
        <v>0</v>
      </c>
      <c r="ND2248" s="34">
        <v>0</v>
      </c>
      <c r="NK2248" s="34">
        <v>0</v>
      </c>
      <c r="NR2248" s="34">
        <v>0</v>
      </c>
      <c r="NY2248" s="34">
        <v>0</v>
      </c>
      <c r="OD2248" s="34">
        <v>0</v>
      </c>
    </row>
    <row r="2249" spans="1:394" s="17" customFormat="1" ht="21.75" customHeight="1">
      <c r="A2249" s="83" t="s">
        <v>693</v>
      </c>
      <c r="B2249" s="164" t="s">
        <v>694</v>
      </c>
      <c r="C2249" s="117" t="s">
        <v>694</v>
      </c>
      <c r="D2249" s="84" t="s">
        <v>195</v>
      </c>
      <c r="E2249" s="117"/>
      <c r="F2249" s="117"/>
      <c r="G2249" s="164"/>
      <c r="H2249" s="84"/>
      <c r="I2249" s="166"/>
      <c r="J2249" s="90"/>
      <c r="K2249" s="850"/>
      <c r="L2249" s="850"/>
      <c r="M2249" s="850"/>
      <c r="N2249" s="850"/>
      <c r="AE2249" s="34"/>
      <c r="AH2249" s="34"/>
      <c r="AR2249" s="34"/>
      <c r="AW2249" s="34"/>
      <c r="BC2249" s="34"/>
      <c r="BJ2249" s="34">
        <v>0</v>
      </c>
      <c r="BM2249" s="17">
        <v>100</v>
      </c>
      <c r="BR2249" s="34">
        <v>0</v>
      </c>
      <c r="BU2249" s="34">
        <v>100</v>
      </c>
      <c r="BW2249" s="34">
        <v>0</v>
      </c>
      <c r="BY2249" s="34"/>
      <c r="CD2249" s="34">
        <v>0</v>
      </c>
      <c r="CE2249" s="34">
        <v>0</v>
      </c>
      <c r="CL2249" s="34">
        <v>0</v>
      </c>
      <c r="CN2249" s="34">
        <v>0</v>
      </c>
      <c r="CP2249" s="34">
        <v>0</v>
      </c>
      <c r="CS2249" s="34">
        <v>0</v>
      </c>
      <c r="CU2249" s="34">
        <v>0</v>
      </c>
      <c r="CX2249" s="34">
        <v>0</v>
      </c>
      <c r="DB2249" s="34">
        <v>0</v>
      </c>
      <c r="DF2249" s="34">
        <v>0</v>
      </c>
      <c r="DI2249" s="34">
        <v>0</v>
      </c>
      <c r="DL2249" s="34">
        <v>0</v>
      </c>
      <c r="DP2249" s="34">
        <v>0</v>
      </c>
      <c r="DU2249" s="34">
        <v>0</v>
      </c>
      <c r="DZ2249" s="34">
        <v>0</v>
      </c>
      <c r="EC2249" s="34">
        <v>0</v>
      </c>
      <c r="EF2249" s="34">
        <v>0</v>
      </c>
      <c r="EH2249" s="34">
        <v>0</v>
      </c>
      <c r="EJ2249" s="17">
        <v>10</v>
      </c>
      <c r="EL2249" s="34">
        <v>100</v>
      </c>
      <c r="EN2249" s="34">
        <v>0</v>
      </c>
      <c r="EP2249" s="34">
        <v>0</v>
      </c>
      <c r="ET2249" s="34">
        <v>0</v>
      </c>
      <c r="EV2249" s="34">
        <v>0</v>
      </c>
      <c r="EY2249" s="34">
        <v>0</v>
      </c>
      <c r="FB2249" s="34">
        <v>0</v>
      </c>
      <c r="FD2249" s="34">
        <v>0</v>
      </c>
      <c r="FG2249" s="34">
        <v>0</v>
      </c>
      <c r="FI2249" s="34">
        <v>0</v>
      </c>
      <c r="FK2249" s="34">
        <v>0</v>
      </c>
      <c r="FM2249" s="34">
        <v>0</v>
      </c>
      <c r="FQ2249" s="34">
        <v>0</v>
      </c>
      <c r="FS2249" s="34">
        <v>0</v>
      </c>
      <c r="FW2249" s="34">
        <v>0</v>
      </c>
      <c r="FZ2249" s="34">
        <v>0</v>
      </c>
      <c r="GB2249" s="34">
        <v>0</v>
      </c>
      <c r="GD2249" s="34">
        <v>0</v>
      </c>
      <c r="GF2249" s="34">
        <v>0</v>
      </c>
      <c r="GH2249" s="34">
        <v>0</v>
      </c>
      <c r="GJ2249" s="34">
        <v>0</v>
      </c>
      <c r="GM2249" s="34">
        <v>0</v>
      </c>
      <c r="GO2249" s="34">
        <v>0</v>
      </c>
      <c r="GP2249" s="34"/>
      <c r="GQ2249" s="34">
        <v>0</v>
      </c>
      <c r="GT2249" s="34">
        <v>0</v>
      </c>
      <c r="GW2249" s="34">
        <v>0</v>
      </c>
      <c r="GY2249" s="34">
        <v>0</v>
      </c>
      <c r="HF2249" s="34">
        <v>0</v>
      </c>
      <c r="HM2249" s="34">
        <v>0</v>
      </c>
      <c r="HT2249" s="34">
        <v>0</v>
      </c>
      <c r="IA2249" s="34">
        <v>0</v>
      </c>
      <c r="IH2249" s="34">
        <v>0</v>
      </c>
      <c r="IO2249" s="34">
        <v>0</v>
      </c>
      <c r="IV2249" s="34">
        <v>0</v>
      </c>
      <c r="JC2249" s="34">
        <v>0</v>
      </c>
      <c r="JI2249" s="34">
        <v>0</v>
      </c>
      <c r="JQ2249" s="34">
        <v>0</v>
      </c>
      <c r="JX2249" s="34">
        <v>0</v>
      </c>
      <c r="KE2249" s="34">
        <v>0</v>
      </c>
      <c r="KL2249" s="34">
        <v>0</v>
      </c>
      <c r="KS2249" s="34">
        <v>0</v>
      </c>
      <c r="KZ2249" s="34">
        <v>0</v>
      </c>
      <c r="LG2249" s="34">
        <v>100</v>
      </c>
      <c r="LN2249" s="34">
        <v>100</v>
      </c>
      <c r="LU2249" s="34">
        <v>0</v>
      </c>
      <c r="MB2249" s="34">
        <v>50</v>
      </c>
      <c r="MI2249" s="34">
        <v>29</v>
      </c>
      <c r="MP2249" s="34">
        <v>0</v>
      </c>
      <c r="MW2249" s="34">
        <v>50</v>
      </c>
      <c r="ND2249" s="34">
        <v>19</v>
      </c>
      <c r="NK2249" s="34">
        <v>21</v>
      </c>
      <c r="NR2249" s="34">
        <v>0</v>
      </c>
      <c r="NY2249" s="34">
        <v>0</v>
      </c>
      <c r="OD2249" s="34">
        <v>0</v>
      </c>
    </row>
    <row r="2250" spans="1:394" s="17" customFormat="1" ht="21.75" customHeight="1">
      <c r="A2250" s="83" t="s">
        <v>693</v>
      </c>
      <c r="B2250" s="164" t="s">
        <v>695</v>
      </c>
      <c r="C2250" s="117" t="s">
        <v>695</v>
      </c>
      <c r="D2250" s="84" t="s">
        <v>195</v>
      </c>
      <c r="E2250" s="117"/>
      <c r="F2250" s="117"/>
      <c r="G2250" s="164"/>
      <c r="H2250" s="84"/>
      <c r="I2250" s="166"/>
      <c r="J2250" s="90"/>
      <c r="K2250" s="850"/>
      <c r="L2250" s="850"/>
      <c r="M2250" s="850"/>
      <c r="N2250" s="850"/>
      <c r="AE2250" s="34"/>
      <c r="AH2250" s="34"/>
      <c r="AR2250" s="34"/>
      <c r="AW2250" s="34"/>
      <c r="BC2250" s="34"/>
      <c r="BJ2250" s="34">
        <v>0</v>
      </c>
      <c r="BM2250" s="17">
        <v>100</v>
      </c>
      <c r="BR2250" s="34">
        <v>0</v>
      </c>
      <c r="BU2250" s="34">
        <v>0</v>
      </c>
      <c r="BW2250" s="34">
        <v>0</v>
      </c>
      <c r="CA2250" s="34">
        <v>0</v>
      </c>
      <c r="CD2250" s="34">
        <v>0</v>
      </c>
      <c r="CE2250" s="34">
        <v>0</v>
      </c>
      <c r="CL2250" s="34">
        <v>0</v>
      </c>
      <c r="CN2250" s="34">
        <v>0</v>
      </c>
      <c r="CP2250" s="34">
        <v>0</v>
      </c>
      <c r="CS2250" s="34">
        <v>0</v>
      </c>
      <c r="CU2250" s="34">
        <v>0</v>
      </c>
      <c r="CX2250" s="34">
        <v>0</v>
      </c>
      <c r="DB2250" s="34">
        <v>0</v>
      </c>
      <c r="DF2250" s="34">
        <v>0</v>
      </c>
      <c r="DI2250" s="34">
        <v>0</v>
      </c>
      <c r="DL2250" s="34">
        <v>0</v>
      </c>
      <c r="DP2250" s="34">
        <v>0</v>
      </c>
      <c r="DU2250" s="34">
        <v>0</v>
      </c>
      <c r="DZ2250" s="34">
        <v>0</v>
      </c>
      <c r="EC2250" s="34">
        <v>0</v>
      </c>
      <c r="EF2250" s="34">
        <v>0</v>
      </c>
      <c r="EH2250" s="34">
        <v>0</v>
      </c>
      <c r="EL2250" s="34">
        <v>100</v>
      </c>
      <c r="EN2250" s="34">
        <v>0</v>
      </c>
      <c r="EP2250" s="34">
        <v>0</v>
      </c>
      <c r="ET2250" s="34">
        <v>0</v>
      </c>
      <c r="EV2250" s="34">
        <v>0</v>
      </c>
      <c r="EY2250" s="34">
        <v>0</v>
      </c>
      <c r="FB2250" s="34">
        <v>0</v>
      </c>
      <c r="FD2250" s="34">
        <v>0</v>
      </c>
      <c r="FG2250" s="34">
        <v>0</v>
      </c>
      <c r="FI2250" s="34">
        <v>0</v>
      </c>
      <c r="FK2250" s="34">
        <v>0</v>
      </c>
      <c r="FM2250" s="34">
        <v>0</v>
      </c>
      <c r="FQ2250" s="34">
        <v>0</v>
      </c>
      <c r="FS2250" s="34">
        <v>0</v>
      </c>
      <c r="FW2250" s="34">
        <v>0</v>
      </c>
      <c r="FZ2250" s="34">
        <v>0</v>
      </c>
      <c r="GB2250" s="34">
        <v>0</v>
      </c>
      <c r="GD2250" s="34">
        <v>0</v>
      </c>
      <c r="GF2250" s="34">
        <v>0</v>
      </c>
      <c r="GH2250" s="34">
        <v>0</v>
      </c>
      <c r="GJ2250" s="34">
        <v>0</v>
      </c>
      <c r="GM2250" s="34">
        <v>0</v>
      </c>
      <c r="GO2250" s="34">
        <v>0</v>
      </c>
      <c r="GP2250" s="34"/>
      <c r="GQ2250" s="34">
        <v>0</v>
      </c>
      <c r="GT2250" s="34">
        <v>0</v>
      </c>
      <c r="GW2250" s="34">
        <v>0</v>
      </c>
      <c r="GY2250" s="34">
        <v>0</v>
      </c>
      <c r="HF2250" s="34">
        <v>0</v>
      </c>
      <c r="HM2250" s="34">
        <v>0</v>
      </c>
      <c r="HT2250" s="34">
        <v>0</v>
      </c>
      <c r="IA2250" s="34">
        <v>0</v>
      </c>
      <c r="IH2250" s="34">
        <v>0</v>
      </c>
      <c r="IO2250" s="34">
        <v>0</v>
      </c>
      <c r="IV2250" s="34">
        <v>0</v>
      </c>
      <c r="JC2250" s="34">
        <v>0</v>
      </c>
      <c r="JI2250" s="34">
        <v>0</v>
      </c>
      <c r="JQ2250" s="34">
        <v>0</v>
      </c>
      <c r="JX2250" s="34">
        <v>0</v>
      </c>
      <c r="KE2250" s="34">
        <v>0</v>
      </c>
      <c r="KL2250" s="34">
        <v>0</v>
      </c>
      <c r="KS2250" s="34">
        <v>0</v>
      </c>
      <c r="KZ2250" s="34">
        <v>0</v>
      </c>
      <c r="LG2250" s="34">
        <v>100</v>
      </c>
      <c r="LN2250" s="34">
        <v>200</v>
      </c>
      <c r="LU2250" s="34">
        <v>200</v>
      </c>
      <c r="MB2250" s="34">
        <v>200</v>
      </c>
      <c r="MI2250" s="34">
        <v>0</v>
      </c>
      <c r="MP2250" s="34">
        <v>200</v>
      </c>
      <c r="MW2250" s="34">
        <v>200</v>
      </c>
      <c r="ND2250" s="34">
        <v>200</v>
      </c>
      <c r="NK2250" s="34">
        <v>155</v>
      </c>
      <c r="NR2250" s="34">
        <v>0</v>
      </c>
      <c r="NY2250" s="34">
        <v>0</v>
      </c>
      <c r="OD2250" s="34">
        <v>0</v>
      </c>
    </row>
    <row r="2251" spans="1:394" s="17" customFormat="1" ht="21.75" customHeight="1">
      <c r="A2251" s="83" t="s">
        <v>696</v>
      </c>
      <c r="B2251" s="164" t="s">
        <v>697</v>
      </c>
      <c r="C2251" s="117">
        <v>321057</v>
      </c>
      <c r="D2251" s="84" t="s">
        <v>195</v>
      </c>
      <c r="E2251" s="117"/>
      <c r="F2251" s="117"/>
      <c r="G2251" s="164"/>
      <c r="H2251" s="84"/>
      <c r="I2251" s="166"/>
      <c r="J2251" s="90"/>
      <c r="K2251" s="850"/>
      <c r="L2251" s="850"/>
      <c r="M2251" s="850"/>
      <c r="N2251" s="850"/>
      <c r="AE2251" s="34"/>
      <c r="AH2251" s="34"/>
      <c r="AR2251" s="34">
        <v>0</v>
      </c>
      <c r="AW2251" s="34">
        <v>0</v>
      </c>
      <c r="BC2251" s="34">
        <v>0</v>
      </c>
      <c r="BJ2251" s="34">
        <v>0</v>
      </c>
      <c r="BR2251" s="34">
        <v>0</v>
      </c>
      <c r="BU2251" s="34">
        <v>0</v>
      </c>
      <c r="BW2251" s="34">
        <v>0</v>
      </c>
      <c r="CA2251" s="34">
        <v>0</v>
      </c>
      <c r="CD2251" s="34">
        <v>0</v>
      </c>
      <c r="CE2251" s="34">
        <v>0</v>
      </c>
      <c r="CL2251" s="34">
        <v>0</v>
      </c>
      <c r="CN2251" s="34">
        <v>0</v>
      </c>
      <c r="CP2251" s="34">
        <v>0</v>
      </c>
      <c r="CS2251" s="34">
        <v>0</v>
      </c>
      <c r="CU2251" s="34">
        <v>0</v>
      </c>
      <c r="CX2251" s="34">
        <v>0</v>
      </c>
      <c r="DB2251" s="34">
        <v>0</v>
      </c>
      <c r="DF2251" s="34">
        <v>0</v>
      </c>
      <c r="DI2251" s="34">
        <v>0</v>
      </c>
      <c r="DL2251" s="34">
        <v>0</v>
      </c>
      <c r="DP2251" s="34">
        <v>0</v>
      </c>
      <c r="DU2251" s="34">
        <v>0</v>
      </c>
      <c r="DZ2251" s="34">
        <v>0</v>
      </c>
      <c r="EC2251" s="34">
        <v>0</v>
      </c>
      <c r="EF2251" s="34">
        <v>0</v>
      </c>
      <c r="EH2251" s="34">
        <v>0</v>
      </c>
      <c r="EL2251" s="34">
        <v>0</v>
      </c>
      <c r="EN2251" s="34">
        <v>0</v>
      </c>
      <c r="EP2251" s="34">
        <v>0</v>
      </c>
      <c r="ET2251" s="34">
        <v>0</v>
      </c>
      <c r="EV2251" s="34">
        <v>0</v>
      </c>
      <c r="EY2251" s="34">
        <v>0</v>
      </c>
      <c r="FB2251" s="34">
        <v>0</v>
      </c>
      <c r="FD2251" s="34">
        <v>0</v>
      </c>
      <c r="FG2251" s="34">
        <v>0</v>
      </c>
      <c r="FI2251" s="34">
        <v>0</v>
      </c>
      <c r="FK2251" s="34">
        <v>0</v>
      </c>
      <c r="FM2251" s="34">
        <v>0</v>
      </c>
      <c r="FQ2251" s="34">
        <v>0</v>
      </c>
      <c r="FS2251" s="34">
        <v>0</v>
      </c>
      <c r="FW2251" s="34">
        <v>0</v>
      </c>
      <c r="FZ2251" s="34">
        <v>0</v>
      </c>
      <c r="GB2251" s="34">
        <v>0</v>
      </c>
      <c r="GD2251" s="34">
        <v>0</v>
      </c>
      <c r="GF2251" s="34">
        <v>0</v>
      </c>
      <c r="GH2251" s="34">
        <v>0</v>
      </c>
      <c r="GJ2251" s="34">
        <v>0</v>
      </c>
      <c r="GM2251" s="34">
        <v>0</v>
      </c>
      <c r="GO2251" s="34">
        <v>0</v>
      </c>
      <c r="GP2251" s="34"/>
      <c r="GQ2251" s="34">
        <v>0</v>
      </c>
      <c r="GT2251" s="34">
        <v>0</v>
      </c>
      <c r="GW2251" s="34">
        <v>0</v>
      </c>
      <c r="GY2251" s="34">
        <v>0</v>
      </c>
      <c r="HF2251" s="34">
        <v>0</v>
      </c>
      <c r="HM2251" s="34">
        <v>0</v>
      </c>
      <c r="HT2251" s="34">
        <v>0</v>
      </c>
      <c r="IA2251" s="34">
        <v>0</v>
      </c>
      <c r="IH2251" s="34">
        <v>0</v>
      </c>
      <c r="IO2251" s="34">
        <v>0</v>
      </c>
      <c r="IV2251" s="34">
        <v>0</v>
      </c>
      <c r="JC2251" s="34">
        <v>0</v>
      </c>
      <c r="JI2251" s="34">
        <v>0</v>
      </c>
      <c r="JQ2251" s="34">
        <v>0</v>
      </c>
      <c r="JX2251" s="34">
        <v>0</v>
      </c>
      <c r="KE2251" s="34">
        <v>0</v>
      </c>
      <c r="KL2251" s="34">
        <v>0</v>
      </c>
      <c r="KS2251" s="34">
        <v>0</v>
      </c>
      <c r="KZ2251" s="34">
        <v>0</v>
      </c>
      <c r="LG2251" s="34">
        <v>0</v>
      </c>
      <c r="LN2251" s="34">
        <v>0</v>
      </c>
      <c r="LU2251" s="34">
        <v>0</v>
      </c>
      <c r="MB2251" s="34">
        <v>0</v>
      </c>
      <c r="MI2251" s="34">
        <v>0</v>
      </c>
      <c r="MP2251" s="34">
        <v>0</v>
      </c>
      <c r="MW2251" s="34">
        <v>0</v>
      </c>
      <c r="ND2251" s="34">
        <v>0</v>
      </c>
      <c r="NK2251" s="34">
        <v>0</v>
      </c>
      <c r="NR2251" s="34">
        <v>0</v>
      </c>
      <c r="NY2251" s="34">
        <v>0</v>
      </c>
      <c r="OD2251" s="34">
        <v>0</v>
      </c>
    </row>
    <row r="2252" spans="1:394" s="17" customFormat="1" ht="21.75" customHeight="1">
      <c r="A2252" s="83" t="s">
        <v>698</v>
      </c>
      <c r="B2252" s="455" t="s">
        <v>699</v>
      </c>
      <c r="C2252" s="456" t="s">
        <v>699</v>
      </c>
      <c r="D2252" s="84" t="s">
        <v>195</v>
      </c>
      <c r="E2252" s="117"/>
      <c r="F2252" s="117"/>
      <c r="G2252" s="164"/>
      <c r="H2252" s="84"/>
      <c r="I2252" s="166"/>
      <c r="J2252" s="90"/>
      <c r="K2252" s="850"/>
      <c r="L2252" s="850"/>
      <c r="M2252" s="850"/>
      <c r="N2252" s="850"/>
      <c r="AE2252" s="34"/>
      <c r="AH2252" s="34"/>
      <c r="AR2252" s="34">
        <v>0</v>
      </c>
      <c r="AW2252" s="34">
        <v>0</v>
      </c>
      <c r="BC2252" s="34">
        <v>0</v>
      </c>
      <c r="BJ2252" s="34">
        <v>0</v>
      </c>
      <c r="BR2252" s="34">
        <v>0</v>
      </c>
      <c r="BU2252" s="34">
        <v>0</v>
      </c>
      <c r="BW2252" s="34">
        <v>0</v>
      </c>
      <c r="CA2252" s="34">
        <v>30</v>
      </c>
      <c r="CD2252" s="34">
        <v>0</v>
      </c>
      <c r="CE2252" s="34">
        <v>0</v>
      </c>
      <c r="CL2252" s="34">
        <v>0</v>
      </c>
      <c r="CN2252" s="34">
        <v>0</v>
      </c>
      <c r="CP2252" s="34">
        <v>0</v>
      </c>
      <c r="CS2252" s="34">
        <v>100</v>
      </c>
      <c r="CU2252" s="34">
        <v>700</v>
      </c>
      <c r="CX2252" s="34">
        <v>0</v>
      </c>
      <c r="DB2252" s="34">
        <v>0</v>
      </c>
      <c r="DF2252" s="34">
        <v>0</v>
      </c>
      <c r="DI2252" s="34">
        <v>100</v>
      </c>
      <c r="DL2252" s="34">
        <v>0</v>
      </c>
      <c r="DP2252" s="34">
        <v>0</v>
      </c>
      <c r="DU2252" s="34">
        <v>0</v>
      </c>
      <c r="DV2252" s="17">
        <v>100</v>
      </c>
      <c r="DZ2252" s="34">
        <v>0</v>
      </c>
      <c r="EC2252" s="34">
        <v>0</v>
      </c>
      <c r="EF2252" s="34">
        <v>0</v>
      </c>
      <c r="EH2252" s="34">
        <v>0</v>
      </c>
      <c r="EL2252" s="34">
        <v>0</v>
      </c>
      <c r="EN2252" s="34">
        <v>0</v>
      </c>
      <c r="EP2252" s="34">
        <v>0</v>
      </c>
      <c r="ET2252" s="34">
        <v>0</v>
      </c>
      <c r="EV2252" s="34">
        <v>0</v>
      </c>
      <c r="EY2252" s="34">
        <v>0</v>
      </c>
      <c r="FB2252" s="34">
        <v>0</v>
      </c>
      <c r="FD2252" s="34">
        <v>0</v>
      </c>
      <c r="FG2252" s="34">
        <v>0</v>
      </c>
      <c r="FI2252" s="34">
        <v>0</v>
      </c>
      <c r="FK2252" s="34">
        <v>0</v>
      </c>
      <c r="FM2252" s="34">
        <v>0</v>
      </c>
      <c r="FQ2252" s="34">
        <v>0</v>
      </c>
      <c r="FS2252" s="34">
        <v>0</v>
      </c>
      <c r="FW2252" s="34">
        <v>0</v>
      </c>
      <c r="FZ2252" s="34">
        <v>0</v>
      </c>
      <c r="GB2252" s="34">
        <v>0</v>
      </c>
      <c r="GD2252" s="34">
        <v>0</v>
      </c>
      <c r="GF2252" s="34">
        <v>0</v>
      </c>
      <c r="GH2252" s="34">
        <v>0</v>
      </c>
      <c r="GJ2252" s="34">
        <v>0</v>
      </c>
      <c r="GM2252" s="34">
        <v>0</v>
      </c>
      <c r="GO2252" s="34">
        <v>0</v>
      </c>
      <c r="GP2252" s="34"/>
      <c r="GQ2252" s="34">
        <v>0</v>
      </c>
      <c r="GT2252" s="34">
        <v>0</v>
      </c>
      <c r="GW2252" s="34">
        <v>0</v>
      </c>
      <c r="GY2252" s="34">
        <v>0</v>
      </c>
      <c r="HF2252" s="34">
        <v>0</v>
      </c>
      <c r="HM2252" s="34">
        <v>0</v>
      </c>
      <c r="HT2252" s="34">
        <v>0</v>
      </c>
      <c r="IA2252" s="34">
        <v>0</v>
      </c>
      <c r="IH2252" s="34">
        <v>0</v>
      </c>
      <c r="IO2252" s="34">
        <v>0</v>
      </c>
      <c r="IV2252" s="34">
        <v>0</v>
      </c>
      <c r="JC2252" s="34">
        <v>0</v>
      </c>
      <c r="JI2252" s="34">
        <v>0</v>
      </c>
      <c r="JQ2252" s="34">
        <v>0</v>
      </c>
      <c r="JX2252" s="34">
        <v>0</v>
      </c>
      <c r="KE2252" s="34">
        <v>0</v>
      </c>
      <c r="KL2252" s="34">
        <v>0</v>
      </c>
      <c r="KS2252" s="34">
        <v>0</v>
      </c>
      <c r="KZ2252" s="34">
        <v>0</v>
      </c>
      <c r="LG2252" s="34">
        <v>0</v>
      </c>
      <c r="LN2252" s="34">
        <v>0</v>
      </c>
      <c r="LU2252" s="34">
        <v>0</v>
      </c>
      <c r="MB2252" s="34">
        <v>0</v>
      </c>
      <c r="MI2252" s="34">
        <v>0</v>
      </c>
      <c r="MP2252" s="34">
        <v>0</v>
      </c>
      <c r="MW2252" s="34">
        <v>0</v>
      </c>
      <c r="ND2252" s="34">
        <v>0</v>
      </c>
      <c r="NK2252" s="34">
        <v>0</v>
      </c>
      <c r="NR2252" s="34">
        <v>0</v>
      </c>
      <c r="NY2252" s="34">
        <v>0</v>
      </c>
      <c r="OD2252" s="34">
        <v>0</v>
      </c>
    </row>
    <row r="2253" spans="1:394" s="17" customFormat="1" ht="21.75" customHeight="1">
      <c r="A2253" s="83" t="s">
        <v>698</v>
      </c>
      <c r="B2253" s="455" t="s">
        <v>700</v>
      </c>
      <c r="C2253" s="456" t="s">
        <v>700</v>
      </c>
      <c r="D2253" s="84" t="s">
        <v>195</v>
      </c>
      <c r="E2253" s="117"/>
      <c r="F2253" s="117"/>
      <c r="G2253" s="164"/>
      <c r="H2253" s="84"/>
      <c r="I2253" s="166"/>
      <c r="J2253" s="90"/>
      <c r="K2253" s="850"/>
      <c r="L2253" s="850"/>
      <c r="M2253" s="850"/>
      <c r="N2253" s="850"/>
      <c r="AE2253" s="34"/>
      <c r="AH2253" s="34"/>
      <c r="AR2253" s="34">
        <v>0</v>
      </c>
      <c r="AW2253" s="34">
        <v>0</v>
      </c>
      <c r="BC2253" s="34">
        <v>0</v>
      </c>
      <c r="BJ2253" s="34">
        <v>100</v>
      </c>
      <c r="BR2253" s="34">
        <v>0</v>
      </c>
      <c r="BU2253" s="34">
        <v>0</v>
      </c>
      <c r="BW2253" s="34">
        <v>0</v>
      </c>
      <c r="CA2253" s="34">
        <v>30</v>
      </c>
      <c r="CD2253" s="34">
        <v>0</v>
      </c>
      <c r="CE2253" s="34">
        <v>0</v>
      </c>
      <c r="CL2253" s="34">
        <v>0</v>
      </c>
      <c r="CN2253" s="34">
        <v>0</v>
      </c>
      <c r="CP2253" s="34">
        <v>0</v>
      </c>
      <c r="CS2253" s="34">
        <v>100</v>
      </c>
      <c r="CU2253" s="34">
        <v>700</v>
      </c>
      <c r="CX2253" s="34">
        <v>0</v>
      </c>
      <c r="DB2253" s="34">
        <v>0</v>
      </c>
      <c r="DF2253" s="34">
        <v>0</v>
      </c>
      <c r="DI2253" s="34">
        <v>0</v>
      </c>
      <c r="DL2253" s="34">
        <v>0</v>
      </c>
      <c r="DP2253" s="34">
        <v>0</v>
      </c>
      <c r="DU2253" s="34">
        <v>0</v>
      </c>
      <c r="DZ2253" s="34">
        <v>0</v>
      </c>
      <c r="EC2253" s="34">
        <v>0</v>
      </c>
      <c r="EF2253" s="34">
        <v>0</v>
      </c>
      <c r="EH2253" s="34">
        <v>0</v>
      </c>
      <c r="EL2253" s="34">
        <v>0</v>
      </c>
      <c r="EN2253" s="34">
        <v>0</v>
      </c>
      <c r="EP2253" s="34">
        <v>0</v>
      </c>
      <c r="ET2253" s="34">
        <v>0</v>
      </c>
      <c r="EV2253" s="34">
        <v>0</v>
      </c>
      <c r="EY2253" s="34">
        <v>0</v>
      </c>
      <c r="FB2253" s="34">
        <v>0</v>
      </c>
      <c r="FD2253" s="34">
        <v>0</v>
      </c>
      <c r="FG2253" s="34">
        <v>0</v>
      </c>
      <c r="FI2253" s="34">
        <v>0</v>
      </c>
      <c r="FK2253" s="34">
        <v>0</v>
      </c>
      <c r="FM2253" s="34">
        <v>0</v>
      </c>
      <c r="FQ2253" s="34">
        <v>0</v>
      </c>
      <c r="FS2253" s="34">
        <v>0</v>
      </c>
      <c r="FW2253" s="34">
        <v>0</v>
      </c>
      <c r="FZ2253" s="34">
        <v>0</v>
      </c>
      <c r="GB2253" s="34">
        <v>0</v>
      </c>
      <c r="GD2253" s="34">
        <v>0</v>
      </c>
      <c r="GF2253" s="34">
        <v>0</v>
      </c>
      <c r="GH2253" s="34">
        <v>0</v>
      </c>
      <c r="GJ2253" s="34">
        <v>0</v>
      </c>
      <c r="GM2253" s="34">
        <v>0</v>
      </c>
      <c r="GO2253" s="34">
        <v>0</v>
      </c>
      <c r="GP2253" s="34"/>
      <c r="GQ2253" s="34">
        <v>0</v>
      </c>
      <c r="GT2253" s="34">
        <v>0</v>
      </c>
      <c r="GW2253" s="34">
        <v>0</v>
      </c>
      <c r="GY2253" s="34">
        <v>0</v>
      </c>
      <c r="HF2253" s="34">
        <v>0</v>
      </c>
      <c r="HM2253" s="34">
        <v>0</v>
      </c>
      <c r="HT2253" s="34">
        <v>0</v>
      </c>
      <c r="IA2253" s="34">
        <v>0</v>
      </c>
      <c r="IH2253" s="34">
        <v>0</v>
      </c>
      <c r="IO2253" s="34">
        <v>0</v>
      </c>
      <c r="IV2253" s="34">
        <v>0</v>
      </c>
      <c r="JC2253" s="34">
        <v>0</v>
      </c>
      <c r="JI2253" s="34">
        <v>0</v>
      </c>
      <c r="JQ2253" s="34">
        <v>0</v>
      </c>
      <c r="JX2253" s="34">
        <v>0</v>
      </c>
      <c r="KE2253" s="34">
        <v>0</v>
      </c>
      <c r="KL2253" s="34">
        <v>0</v>
      </c>
      <c r="KS2253" s="34">
        <v>0</v>
      </c>
      <c r="KZ2253" s="34">
        <v>0</v>
      </c>
      <c r="LG2253" s="34">
        <v>0</v>
      </c>
      <c r="LN2253" s="34">
        <v>0</v>
      </c>
      <c r="LU2253" s="34">
        <v>0</v>
      </c>
      <c r="MB2253" s="34">
        <v>0</v>
      </c>
      <c r="MI2253" s="34">
        <v>0</v>
      </c>
      <c r="MP2253" s="34">
        <v>0</v>
      </c>
      <c r="MW2253" s="34">
        <v>0</v>
      </c>
      <c r="ND2253" s="34">
        <v>0</v>
      </c>
      <c r="NK2253" s="34">
        <v>0</v>
      </c>
      <c r="NR2253" s="34">
        <v>0</v>
      </c>
      <c r="NY2253" s="34">
        <v>0</v>
      </c>
      <c r="OD2253" s="34">
        <v>0</v>
      </c>
    </row>
    <row r="2254" spans="1:394" s="17" customFormat="1" ht="21.75" customHeight="1">
      <c r="A2254" s="83" t="s">
        <v>698</v>
      </c>
      <c r="B2254" s="164" t="s">
        <v>701</v>
      </c>
      <c r="C2254" s="117" t="s">
        <v>701</v>
      </c>
      <c r="D2254" s="84" t="s">
        <v>195</v>
      </c>
      <c r="E2254" s="117"/>
      <c r="F2254" s="117"/>
      <c r="G2254" s="164"/>
      <c r="H2254" s="84"/>
      <c r="I2254" s="166"/>
      <c r="J2254" s="90"/>
      <c r="K2254" s="850"/>
      <c r="L2254" s="850"/>
      <c r="M2254" s="850"/>
      <c r="N2254" s="850"/>
      <c r="AE2254" s="34"/>
      <c r="AH2254" s="34"/>
      <c r="AR2254" s="34">
        <v>0</v>
      </c>
      <c r="AW2254" s="34">
        <v>0</v>
      </c>
      <c r="BC2254" s="34">
        <v>0</v>
      </c>
      <c r="BJ2254" s="34">
        <v>0</v>
      </c>
      <c r="BR2254" s="34">
        <v>0</v>
      </c>
      <c r="BU2254" s="34">
        <v>0</v>
      </c>
      <c r="BW2254" s="34">
        <v>0</v>
      </c>
      <c r="CA2254" s="34">
        <v>0</v>
      </c>
      <c r="CD2254" s="34">
        <v>0</v>
      </c>
      <c r="CE2254" s="34">
        <v>0</v>
      </c>
      <c r="CL2254" s="34">
        <v>0</v>
      </c>
      <c r="CN2254" s="34">
        <v>0</v>
      </c>
      <c r="CP2254" s="34">
        <v>200</v>
      </c>
      <c r="CS2254" s="34">
        <v>0</v>
      </c>
      <c r="CU2254" s="34">
        <v>1300</v>
      </c>
      <c r="CX2254" s="34">
        <v>40</v>
      </c>
      <c r="DB2254" s="34">
        <v>0</v>
      </c>
      <c r="DF2254" s="34">
        <v>0</v>
      </c>
      <c r="DI2254" s="34">
        <v>140</v>
      </c>
      <c r="DL2254" s="34">
        <v>60</v>
      </c>
      <c r="DP2254" s="34">
        <v>0</v>
      </c>
      <c r="DU2254" s="34">
        <v>0</v>
      </c>
      <c r="DV2254" s="17">
        <v>200</v>
      </c>
      <c r="DZ2254" s="34">
        <v>0</v>
      </c>
      <c r="EC2254" s="34">
        <v>0</v>
      </c>
      <c r="EF2254" s="34">
        <v>0</v>
      </c>
      <c r="EH2254" s="34">
        <v>0</v>
      </c>
      <c r="EL2254" s="34">
        <v>0</v>
      </c>
      <c r="EN2254" s="34">
        <v>0</v>
      </c>
      <c r="EP2254" s="34">
        <v>0</v>
      </c>
      <c r="ET2254" s="34">
        <v>0</v>
      </c>
      <c r="EV2254" s="34">
        <v>0</v>
      </c>
      <c r="EY2254" s="34">
        <v>0</v>
      </c>
      <c r="FB2254" s="34">
        <v>0</v>
      </c>
      <c r="FD2254" s="34">
        <v>0</v>
      </c>
      <c r="FG2254" s="34">
        <v>0</v>
      </c>
      <c r="FI2254" s="34">
        <v>0</v>
      </c>
      <c r="FK2254" s="34">
        <v>0</v>
      </c>
      <c r="FM2254" s="34">
        <v>0</v>
      </c>
      <c r="FQ2254" s="34">
        <v>0</v>
      </c>
      <c r="FS2254" s="34">
        <v>0</v>
      </c>
      <c r="FW2254" s="34">
        <v>0</v>
      </c>
      <c r="FZ2254" s="34">
        <v>0</v>
      </c>
      <c r="GB2254" s="34">
        <v>0</v>
      </c>
      <c r="GD2254" s="34">
        <v>0</v>
      </c>
      <c r="GF2254" s="34">
        <v>0</v>
      </c>
      <c r="GH2254" s="34">
        <v>0</v>
      </c>
      <c r="GJ2254" s="34">
        <v>0</v>
      </c>
      <c r="GM2254" s="34">
        <v>0</v>
      </c>
      <c r="GO2254" s="34">
        <v>0</v>
      </c>
      <c r="GP2254" s="34"/>
      <c r="GQ2254" s="34">
        <v>0</v>
      </c>
      <c r="GT2254" s="34">
        <v>0</v>
      </c>
      <c r="GW2254" s="34">
        <v>0</v>
      </c>
      <c r="GY2254" s="34">
        <v>0</v>
      </c>
      <c r="HF2254" s="34">
        <v>0</v>
      </c>
      <c r="HM2254" s="34">
        <v>0</v>
      </c>
      <c r="HT2254" s="34">
        <v>0</v>
      </c>
      <c r="IA2254" s="34">
        <v>0</v>
      </c>
      <c r="IH2254" s="34">
        <v>0</v>
      </c>
      <c r="IO2254" s="34">
        <v>0</v>
      </c>
      <c r="IV2254" s="34">
        <v>0</v>
      </c>
      <c r="JC2254" s="34">
        <v>0</v>
      </c>
      <c r="JI2254" s="34">
        <v>0</v>
      </c>
      <c r="JQ2254" s="34">
        <v>0</v>
      </c>
      <c r="JX2254" s="34">
        <v>0</v>
      </c>
      <c r="KE2254" s="34">
        <v>0</v>
      </c>
      <c r="KL2254" s="34">
        <v>0</v>
      </c>
      <c r="KS2254" s="34">
        <v>0</v>
      </c>
      <c r="KZ2254" s="34">
        <v>0</v>
      </c>
      <c r="LG2254" s="34">
        <v>0</v>
      </c>
      <c r="LN2254" s="34">
        <v>0</v>
      </c>
      <c r="LU2254" s="34">
        <v>0</v>
      </c>
      <c r="MB2254" s="34">
        <v>0</v>
      </c>
      <c r="MI2254" s="34">
        <v>0</v>
      </c>
      <c r="MP2254" s="34">
        <v>0</v>
      </c>
      <c r="MW2254" s="34">
        <v>0</v>
      </c>
      <c r="ND2254" s="34">
        <v>0</v>
      </c>
      <c r="NK2254" s="34">
        <v>0</v>
      </c>
      <c r="NR2254" s="34">
        <v>0</v>
      </c>
      <c r="NY2254" s="34">
        <v>0</v>
      </c>
      <c r="OD2254" s="34">
        <v>0</v>
      </c>
    </row>
    <row r="2255" spans="1:394" s="17" customFormat="1" ht="21.75" customHeight="1">
      <c r="A2255" s="83" t="s">
        <v>598</v>
      </c>
      <c r="B2255" s="249" t="s">
        <v>702</v>
      </c>
      <c r="C2255" s="249" t="s">
        <v>703</v>
      </c>
      <c r="D2255" s="84" t="s">
        <v>195</v>
      </c>
      <c r="E2255" s="117"/>
      <c r="F2255" s="117"/>
      <c r="G2255" s="164"/>
      <c r="H2255" s="84"/>
      <c r="I2255" s="166"/>
      <c r="J2255" s="90"/>
      <c r="K2255" s="850"/>
      <c r="L2255" s="850"/>
      <c r="M2255" s="850"/>
      <c r="N2255" s="850"/>
      <c r="AE2255" s="34"/>
      <c r="AH2255" s="34"/>
      <c r="AR2255" s="34">
        <v>100</v>
      </c>
      <c r="AW2255" s="34">
        <v>0</v>
      </c>
      <c r="BC2255" s="34">
        <v>0</v>
      </c>
      <c r="BJ2255" s="34">
        <v>0</v>
      </c>
      <c r="BR2255" s="34">
        <v>0</v>
      </c>
      <c r="BU2255" s="34">
        <v>0</v>
      </c>
      <c r="BW2255" s="34">
        <v>0</v>
      </c>
      <c r="CA2255" s="34">
        <v>0</v>
      </c>
      <c r="CD2255" s="34">
        <v>0</v>
      </c>
      <c r="CE2255" s="34">
        <v>0</v>
      </c>
      <c r="CL2255" s="34">
        <v>0</v>
      </c>
      <c r="CN2255" s="34">
        <v>0</v>
      </c>
      <c r="CP2255" s="34">
        <v>200</v>
      </c>
      <c r="CS2255" s="34">
        <v>0</v>
      </c>
      <c r="CU2255" s="34">
        <v>0</v>
      </c>
      <c r="CX2255" s="34">
        <v>10</v>
      </c>
      <c r="DB2255" s="34">
        <v>0</v>
      </c>
      <c r="DF2255" s="34">
        <v>0</v>
      </c>
      <c r="DI2255" s="34">
        <v>0</v>
      </c>
      <c r="DL2255" s="34">
        <v>0</v>
      </c>
      <c r="DP2255" s="34">
        <v>0</v>
      </c>
      <c r="DU2255" s="34">
        <v>100</v>
      </c>
      <c r="DZ2255" s="34">
        <v>0</v>
      </c>
      <c r="EC2255" s="34">
        <v>0</v>
      </c>
      <c r="EF2255" s="34">
        <v>0</v>
      </c>
      <c r="EH2255" s="34">
        <v>0</v>
      </c>
      <c r="EL2255" s="34">
        <v>0</v>
      </c>
      <c r="EN2255" s="34">
        <v>0</v>
      </c>
      <c r="EP2255" s="34">
        <v>0</v>
      </c>
      <c r="ET2255" s="34">
        <v>0</v>
      </c>
      <c r="EV2255" s="34">
        <v>0</v>
      </c>
      <c r="EY2255" s="34">
        <v>0</v>
      </c>
      <c r="FB2255" s="34">
        <v>0</v>
      </c>
      <c r="FD2255" s="34">
        <v>100</v>
      </c>
      <c r="FG2255" s="34">
        <v>0</v>
      </c>
      <c r="FI2255" s="34">
        <v>0</v>
      </c>
      <c r="FK2255" s="34">
        <v>0</v>
      </c>
      <c r="FM2255" s="34">
        <v>0</v>
      </c>
      <c r="FQ2255" s="34">
        <v>0</v>
      </c>
      <c r="FS2255" s="34">
        <v>0</v>
      </c>
      <c r="FW2255" s="34">
        <v>0</v>
      </c>
      <c r="FZ2255" s="34">
        <v>0</v>
      </c>
      <c r="GB2255" s="34">
        <v>0</v>
      </c>
      <c r="GD2255" s="34">
        <v>0</v>
      </c>
      <c r="GF2255" s="34">
        <v>0</v>
      </c>
      <c r="GH2255" s="34">
        <v>0</v>
      </c>
      <c r="GJ2255" s="34">
        <v>0</v>
      </c>
      <c r="GM2255" s="34">
        <v>0</v>
      </c>
      <c r="GO2255" s="34">
        <v>0</v>
      </c>
      <c r="GP2255" s="34"/>
      <c r="GQ2255" s="34"/>
      <c r="GT2255" s="34">
        <v>119</v>
      </c>
      <c r="GW2255" s="34">
        <v>0</v>
      </c>
      <c r="GY2255" s="34">
        <v>0</v>
      </c>
      <c r="HF2255" s="34">
        <v>0</v>
      </c>
      <c r="HM2255" s="34">
        <v>0</v>
      </c>
      <c r="HT2255" s="34">
        <v>0</v>
      </c>
      <c r="IA2255" s="34">
        <v>0</v>
      </c>
      <c r="IH2255" s="34">
        <v>0</v>
      </c>
      <c r="IO2255" s="34">
        <v>0</v>
      </c>
      <c r="IV2255" s="34">
        <v>0</v>
      </c>
      <c r="JC2255" s="34">
        <v>0</v>
      </c>
      <c r="JI2255" s="34">
        <v>60</v>
      </c>
      <c r="JQ2255" s="34">
        <v>0</v>
      </c>
      <c r="JX2255" s="34">
        <v>0</v>
      </c>
      <c r="KE2255" s="34">
        <v>0</v>
      </c>
      <c r="KL2255" s="34">
        <v>300</v>
      </c>
      <c r="KS2255" s="34">
        <v>0</v>
      </c>
      <c r="KZ2255" s="34">
        <v>0</v>
      </c>
      <c r="LG2255" s="34">
        <v>0</v>
      </c>
      <c r="LN2255" s="34">
        <v>0</v>
      </c>
      <c r="LU2255" s="34">
        <v>0</v>
      </c>
      <c r="MB2255" s="34">
        <v>0</v>
      </c>
      <c r="MI2255" s="34">
        <v>546</v>
      </c>
      <c r="MP2255" s="34">
        <v>0</v>
      </c>
      <c r="MW2255" s="34">
        <v>600</v>
      </c>
      <c r="ND2255" s="34">
        <v>600</v>
      </c>
      <c r="NK2255" s="34">
        <v>600</v>
      </c>
      <c r="NR2255" s="34">
        <v>600</v>
      </c>
      <c r="NY2255" s="34">
        <v>1000</v>
      </c>
      <c r="OD2255" s="34">
        <v>1000</v>
      </c>
    </row>
    <row r="2256" spans="1:394" s="17" customFormat="1" ht="21.75" customHeight="1">
      <c r="A2256" s="820" t="s">
        <v>660</v>
      </c>
      <c r="B2256" s="821"/>
      <c r="C2256" s="821"/>
      <c r="D2256" s="822"/>
      <c r="E2256" s="824" t="s">
        <v>32</v>
      </c>
      <c r="F2256" s="824"/>
      <c r="G2256" s="823"/>
      <c r="H2256" s="824">
        <f>SUM(H2230:H2247)</f>
        <v>65950</v>
      </c>
      <c r="I2256" s="824">
        <f>SUM(I2230:I2247)</f>
        <v>0</v>
      </c>
      <c r="J2256" s="824"/>
      <c r="K2256" s="88"/>
      <c r="L2256" s="88"/>
      <c r="M2256" s="88"/>
      <c r="N2256" s="197"/>
      <c r="AH2256" s="34">
        <v>0</v>
      </c>
      <c r="AR2256" s="34">
        <v>0</v>
      </c>
      <c r="AW2256" s="34">
        <v>0</v>
      </c>
      <c r="BC2256" s="34">
        <v>0</v>
      </c>
      <c r="BJ2256" s="34">
        <v>0</v>
      </c>
      <c r="BR2256" s="34">
        <v>0</v>
      </c>
      <c r="BU2256" s="34">
        <v>0</v>
      </c>
      <c r="BW2256" s="34">
        <v>0</v>
      </c>
      <c r="CA2256" s="34">
        <v>0</v>
      </c>
      <c r="CD2256" s="34">
        <v>0</v>
      </c>
      <c r="CG2256" s="34">
        <v>0</v>
      </c>
      <c r="CL2256" s="34">
        <v>0</v>
      </c>
      <c r="CN2256" s="34">
        <v>0</v>
      </c>
      <c r="CP2256" s="34">
        <v>0</v>
      </c>
      <c r="CS2256" s="34">
        <v>0</v>
      </c>
      <c r="CU2256" s="34">
        <v>0</v>
      </c>
      <c r="CX2256" s="34">
        <v>0</v>
      </c>
      <c r="DB2256" s="34">
        <v>0</v>
      </c>
      <c r="DF2256" s="34">
        <v>0</v>
      </c>
      <c r="DI2256" s="34">
        <v>0</v>
      </c>
      <c r="DL2256" s="34">
        <v>0</v>
      </c>
      <c r="DP2256" s="34">
        <v>0</v>
      </c>
      <c r="DU2256" s="34">
        <v>0</v>
      </c>
      <c r="DZ2256" s="34">
        <v>0</v>
      </c>
      <c r="EC2256" s="34">
        <v>0</v>
      </c>
      <c r="EF2256" s="34">
        <v>0</v>
      </c>
      <c r="EH2256" s="34">
        <v>0</v>
      </c>
      <c r="EL2256" s="34">
        <v>0</v>
      </c>
      <c r="EN2256" s="34">
        <v>0</v>
      </c>
      <c r="EP2256" s="34">
        <v>0</v>
      </c>
      <c r="ET2256" s="34">
        <v>0</v>
      </c>
      <c r="EV2256" s="34">
        <v>0</v>
      </c>
      <c r="EY2256" s="34">
        <v>0</v>
      </c>
      <c r="FB2256" s="34">
        <v>0</v>
      </c>
      <c r="FD2256" s="34">
        <v>0</v>
      </c>
      <c r="FG2256" s="34">
        <v>0</v>
      </c>
      <c r="FI2256" s="34">
        <v>0</v>
      </c>
      <c r="FK2256" s="34">
        <v>0</v>
      </c>
      <c r="FM2256" s="34">
        <v>0</v>
      </c>
      <c r="FQ2256" s="34">
        <v>0</v>
      </c>
      <c r="FS2256" s="34">
        <v>0</v>
      </c>
      <c r="FW2256" s="34">
        <v>0</v>
      </c>
      <c r="FZ2256" s="34">
        <v>0</v>
      </c>
      <c r="GB2256" s="34">
        <v>0</v>
      </c>
      <c r="GD2256" s="34">
        <v>0</v>
      </c>
      <c r="GF2256" s="34">
        <v>0</v>
      </c>
      <c r="GH2256" s="34">
        <v>0</v>
      </c>
      <c r="GJ2256" s="34">
        <v>0</v>
      </c>
      <c r="GM2256" s="34">
        <v>0</v>
      </c>
      <c r="GO2256" s="34">
        <v>0</v>
      </c>
      <c r="GP2256" s="34"/>
      <c r="GQ2256" s="34">
        <v>0</v>
      </c>
      <c r="GT2256" s="34">
        <v>0</v>
      </c>
      <c r="GW2256" s="34">
        <v>0</v>
      </c>
      <c r="GY2256" s="34">
        <v>0</v>
      </c>
      <c r="HF2256" s="34">
        <v>0</v>
      </c>
      <c r="HM2256" s="34">
        <v>0</v>
      </c>
      <c r="HT2256" s="34">
        <v>0</v>
      </c>
      <c r="IA2256" s="34">
        <v>0</v>
      </c>
      <c r="IH2256" s="34">
        <v>0</v>
      </c>
      <c r="IO2256" s="34">
        <v>0</v>
      </c>
      <c r="IV2256" s="34">
        <v>0</v>
      </c>
      <c r="JC2256" s="34">
        <v>0</v>
      </c>
      <c r="JI2256" s="34">
        <v>0</v>
      </c>
      <c r="JQ2256" s="34">
        <v>0</v>
      </c>
      <c r="JX2256" s="34">
        <v>0</v>
      </c>
      <c r="KE2256" s="34">
        <v>0</v>
      </c>
      <c r="KL2256" s="34">
        <v>0</v>
      </c>
      <c r="KS2256" s="34">
        <v>0</v>
      </c>
      <c r="KZ2256" s="34">
        <v>0</v>
      </c>
      <c r="LG2256" s="34">
        <v>0</v>
      </c>
      <c r="LN2256" s="34">
        <v>0</v>
      </c>
      <c r="LU2256" s="34">
        <v>0</v>
      </c>
      <c r="MB2256" s="34">
        <v>0</v>
      </c>
      <c r="MI2256" s="34">
        <v>0</v>
      </c>
      <c r="MP2256" s="34">
        <v>0</v>
      </c>
      <c r="MW2256" s="34">
        <v>0</v>
      </c>
      <c r="ND2256" s="34">
        <v>0</v>
      </c>
      <c r="NK2256" s="34">
        <v>0</v>
      </c>
      <c r="NR2256" s="34">
        <v>0</v>
      </c>
      <c r="NY2256" s="34">
        <v>0</v>
      </c>
      <c r="OD2256" s="34">
        <v>0</v>
      </c>
    </row>
    <row r="2257" spans="1:394" s="34" customFormat="1">
      <c r="A2257" s="155" t="s">
        <v>596</v>
      </c>
      <c r="B2257" s="4">
        <v>29302001</v>
      </c>
      <c r="C2257" s="2">
        <v>29302001</v>
      </c>
      <c r="D2257" s="2" t="s">
        <v>597</v>
      </c>
      <c r="F2257" s="102"/>
      <c r="H2257" s="81"/>
      <c r="I2257" s="81"/>
      <c r="J2257" s="183"/>
      <c r="K2257" s="81"/>
      <c r="L2257" s="81"/>
      <c r="M2257" s="81"/>
      <c r="AE2257" s="34">
        <v>0</v>
      </c>
      <c r="AH2257" s="34">
        <v>0</v>
      </c>
      <c r="AR2257" s="34">
        <v>0</v>
      </c>
      <c r="AW2257" s="34">
        <v>0</v>
      </c>
      <c r="BC2257" s="34">
        <v>0</v>
      </c>
      <c r="BJ2257" s="34">
        <v>0</v>
      </c>
      <c r="BR2257" s="34">
        <v>0</v>
      </c>
      <c r="BU2257" s="34">
        <v>0</v>
      </c>
      <c r="BW2257" s="34">
        <v>0</v>
      </c>
      <c r="CA2257" s="34">
        <v>0</v>
      </c>
      <c r="CD2257" s="34">
        <v>0</v>
      </c>
      <c r="CG2257" s="34">
        <v>0</v>
      </c>
      <c r="CL2257" s="34">
        <v>0</v>
      </c>
      <c r="CN2257" s="34">
        <v>0</v>
      </c>
      <c r="CP2257" s="34">
        <v>0</v>
      </c>
      <c r="CS2257" s="34">
        <v>0</v>
      </c>
      <c r="CU2257" s="34">
        <v>0</v>
      </c>
      <c r="CX2257" s="34">
        <v>0</v>
      </c>
      <c r="DB2257" s="34">
        <v>0</v>
      </c>
      <c r="DF2257" s="34">
        <v>0</v>
      </c>
      <c r="DI2257" s="34">
        <v>0</v>
      </c>
      <c r="DL2257" s="34">
        <v>0</v>
      </c>
      <c r="DP2257" s="34">
        <v>0</v>
      </c>
      <c r="DU2257" s="34">
        <v>0</v>
      </c>
      <c r="DZ2257" s="34">
        <v>0</v>
      </c>
      <c r="EC2257" s="34">
        <v>0</v>
      </c>
      <c r="EF2257" s="34">
        <v>0</v>
      </c>
      <c r="EH2257" s="34">
        <v>0</v>
      </c>
      <c r="EL2257" s="34">
        <v>0</v>
      </c>
      <c r="EN2257" s="34">
        <v>0</v>
      </c>
      <c r="EP2257" s="34">
        <v>0</v>
      </c>
      <c r="ET2257" s="34">
        <v>0</v>
      </c>
      <c r="EV2257" s="34">
        <v>0</v>
      </c>
      <c r="EY2257" s="34">
        <v>0</v>
      </c>
      <c r="FB2257" s="34">
        <v>0</v>
      </c>
      <c r="FD2257" s="34">
        <v>0</v>
      </c>
      <c r="FG2257" s="34">
        <v>0</v>
      </c>
      <c r="FI2257" s="34">
        <v>0</v>
      </c>
      <c r="FK2257" s="34">
        <v>0</v>
      </c>
      <c r="FM2257" s="34">
        <v>0</v>
      </c>
      <c r="FQ2257" s="34">
        <v>0</v>
      </c>
      <c r="FS2257" s="34">
        <v>0</v>
      </c>
      <c r="FW2257" s="34">
        <v>0</v>
      </c>
      <c r="FZ2257" s="34">
        <v>0</v>
      </c>
      <c r="GB2257" s="34">
        <v>0</v>
      </c>
      <c r="GD2257" s="34">
        <v>0</v>
      </c>
      <c r="GF2257" s="34">
        <v>0</v>
      </c>
      <c r="GH2257" s="34">
        <v>0</v>
      </c>
      <c r="GJ2257" s="34">
        <v>0</v>
      </c>
      <c r="GM2257" s="34">
        <v>0</v>
      </c>
      <c r="GO2257" s="34">
        <v>0</v>
      </c>
      <c r="GQ2257" s="34">
        <v>0</v>
      </c>
      <c r="GT2257" s="34">
        <v>0</v>
      </c>
      <c r="GW2257" s="34">
        <v>0</v>
      </c>
      <c r="GY2257" s="34">
        <v>0</v>
      </c>
      <c r="HF2257" s="34">
        <v>0</v>
      </c>
      <c r="HM2257" s="34">
        <v>0</v>
      </c>
      <c r="HT2257" s="34">
        <v>0</v>
      </c>
      <c r="IA2257" s="34">
        <v>0</v>
      </c>
      <c r="IH2257" s="34">
        <v>0</v>
      </c>
      <c r="IO2257" s="34">
        <v>0</v>
      </c>
      <c r="IV2257" s="34">
        <v>0</v>
      </c>
      <c r="JC2257" s="34">
        <v>0</v>
      </c>
      <c r="JI2257" s="34">
        <v>0</v>
      </c>
      <c r="JQ2257" s="34">
        <v>0</v>
      </c>
      <c r="JX2257" s="34">
        <v>0</v>
      </c>
      <c r="KE2257" s="34">
        <v>0</v>
      </c>
      <c r="KL2257" s="34">
        <v>0</v>
      </c>
      <c r="KS2257" s="34">
        <v>0</v>
      </c>
      <c r="KZ2257" s="34">
        <v>0</v>
      </c>
      <c r="LG2257" s="34">
        <v>0</v>
      </c>
      <c r="LN2257" s="34">
        <v>0</v>
      </c>
      <c r="LU2257" s="34">
        <v>0</v>
      </c>
      <c r="MB2257" s="34">
        <v>0</v>
      </c>
      <c r="MI2257" s="34">
        <v>0</v>
      </c>
      <c r="MP2257" s="34">
        <v>0</v>
      </c>
      <c r="MW2257" s="34">
        <v>0</v>
      </c>
      <c r="ND2257" s="34">
        <v>0</v>
      </c>
      <c r="NK2257" s="34">
        <v>0</v>
      </c>
      <c r="NR2257" s="34">
        <v>0</v>
      </c>
      <c r="NY2257" s="34">
        <v>0</v>
      </c>
      <c r="OD2257" s="34">
        <v>0</v>
      </c>
    </row>
    <row r="2258" spans="1:394" s="34" customFormat="1">
      <c r="A2258" s="155" t="s">
        <v>596</v>
      </c>
      <c r="B2258" s="4">
        <v>29302901</v>
      </c>
      <c r="C2258" s="2">
        <v>29302901</v>
      </c>
      <c r="D2258" s="2" t="s">
        <v>597</v>
      </c>
      <c r="F2258" s="102"/>
      <c r="H2258" s="81"/>
      <c r="I2258" s="81"/>
      <c r="J2258" s="183"/>
      <c r="K2258" s="81"/>
      <c r="L2258" s="81"/>
      <c r="M2258" s="81"/>
      <c r="AE2258" s="34">
        <v>0</v>
      </c>
      <c r="AH2258" s="34">
        <v>0</v>
      </c>
      <c r="AR2258" s="34">
        <v>0</v>
      </c>
      <c r="AW2258" s="34">
        <v>0</v>
      </c>
      <c r="BC2258" s="34">
        <v>0</v>
      </c>
      <c r="BJ2258" s="34">
        <v>0</v>
      </c>
      <c r="BR2258" s="34">
        <v>0</v>
      </c>
      <c r="BU2258" s="34">
        <v>0</v>
      </c>
      <c r="BW2258" s="34">
        <v>0</v>
      </c>
      <c r="CA2258" s="34">
        <v>0</v>
      </c>
      <c r="CD2258" s="34">
        <v>0</v>
      </c>
      <c r="CG2258" s="34">
        <v>0</v>
      </c>
      <c r="CL2258" s="34">
        <v>0</v>
      </c>
      <c r="CN2258" s="34">
        <v>0</v>
      </c>
      <c r="CP2258" s="34">
        <v>0</v>
      </c>
      <c r="CS2258" s="34">
        <v>0</v>
      </c>
      <c r="CU2258" s="34">
        <v>0</v>
      </c>
      <c r="CX2258" s="34">
        <v>0</v>
      </c>
      <c r="DB2258" s="34">
        <v>0</v>
      </c>
      <c r="DF2258" s="34">
        <v>0</v>
      </c>
      <c r="DI2258" s="34">
        <v>0</v>
      </c>
      <c r="DL2258" s="34">
        <v>0</v>
      </c>
      <c r="DP2258" s="34">
        <v>0</v>
      </c>
      <c r="DU2258" s="34">
        <v>0</v>
      </c>
      <c r="DZ2258" s="34">
        <v>0</v>
      </c>
      <c r="EC2258" s="34">
        <v>0</v>
      </c>
      <c r="EF2258" s="34">
        <v>0</v>
      </c>
      <c r="EH2258" s="34">
        <v>0</v>
      </c>
      <c r="EL2258" s="34">
        <v>0</v>
      </c>
      <c r="EN2258" s="34">
        <v>0</v>
      </c>
      <c r="EP2258" s="34">
        <v>0</v>
      </c>
      <c r="ET2258" s="34">
        <v>0</v>
      </c>
      <c r="EV2258" s="34">
        <v>0</v>
      </c>
      <c r="EY2258" s="34">
        <v>0</v>
      </c>
      <c r="FB2258" s="34">
        <v>0</v>
      </c>
      <c r="FD2258" s="34">
        <v>0</v>
      </c>
      <c r="FG2258" s="34">
        <v>0</v>
      </c>
      <c r="FI2258" s="34">
        <v>0</v>
      </c>
      <c r="FK2258" s="34">
        <v>0</v>
      </c>
      <c r="FM2258" s="34">
        <v>0</v>
      </c>
      <c r="FQ2258" s="34">
        <v>0</v>
      </c>
      <c r="FS2258" s="34">
        <v>0</v>
      </c>
      <c r="FW2258" s="34">
        <v>0</v>
      </c>
      <c r="FZ2258" s="34">
        <v>0</v>
      </c>
      <c r="GB2258" s="34">
        <v>0</v>
      </c>
      <c r="GD2258" s="34">
        <v>0</v>
      </c>
      <c r="GF2258" s="34">
        <v>0</v>
      </c>
      <c r="GH2258" s="34">
        <v>0</v>
      </c>
      <c r="GJ2258" s="34">
        <v>0</v>
      </c>
      <c r="GM2258" s="34">
        <v>0</v>
      </c>
      <c r="GO2258" s="34">
        <v>0</v>
      </c>
      <c r="GQ2258" s="34">
        <v>0</v>
      </c>
      <c r="GT2258" s="34">
        <v>0</v>
      </c>
      <c r="GW2258" s="34">
        <v>0</v>
      </c>
      <c r="GY2258" s="34">
        <v>0</v>
      </c>
      <c r="HF2258" s="34">
        <v>0</v>
      </c>
      <c r="HM2258" s="34">
        <v>0</v>
      </c>
      <c r="HT2258" s="34">
        <v>0</v>
      </c>
      <c r="IA2258" s="34">
        <v>0</v>
      </c>
      <c r="IH2258" s="34">
        <v>0</v>
      </c>
      <c r="IO2258" s="34">
        <v>0</v>
      </c>
      <c r="IV2258" s="34">
        <v>0</v>
      </c>
      <c r="JC2258" s="34">
        <v>0</v>
      </c>
      <c r="JI2258" s="34">
        <v>0</v>
      </c>
      <c r="JQ2258" s="34">
        <v>0</v>
      </c>
      <c r="JX2258" s="34">
        <v>0</v>
      </c>
      <c r="KE2258" s="34">
        <v>0</v>
      </c>
      <c r="KL2258" s="34">
        <v>0</v>
      </c>
      <c r="KS2258" s="34">
        <v>0</v>
      </c>
      <c r="KZ2258" s="34">
        <v>0</v>
      </c>
      <c r="LG2258" s="34">
        <v>0</v>
      </c>
      <c r="LN2258" s="34">
        <v>0</v>
      </c>
      <c r="LU2258" s="34">
        <v>0</v>
      </c>
      <c r="MB2258" s="34">
        <v>0</v>
      </c>
      <c r="MI2258" s="34">
        <v>0</v>
      </c>
      <c r="MP2258" s="34">
        <v>0</v>
      </c>
      <c r="MW2258" s="34">
        <v>0</v>
      </c>
      <c r="ND2258" s="34">
        <v>0</v>
      </c>
      <c r="NK2258" s="34">
        <v>0</v>
      </c>
      <c r="NR2258" s="34">
        <v>0</v>
      </c>
      <c r="NY2258" s="34">
        <v>0</v>
      </c>
      <c r="OD2258" s="34">
        <v>0</v>
      </c>
    </row>
    <row r="2259" spans="1:394" s="34" customFormat="1">
      <c r="A2259" s="155" t="s">
        <v>596</v>
      </c>
      <c r="B2259" s="4">
        <v>29308401</v>
      </c>
      <c r="C2259" s="2">
        <v>29308401</v>
      </c>
      <c r="D2259" s="2" t="s">
        <v>597</v>
      </c>
      <c r="F2259" s="102"/>
      <c r="H2259" s="81"/>
      <c r="I2259" s="81"/>
      <c r="J2259" s="183"/>
      <c r="K2259" s="81"/>
      <c r="L2259" s="81"/>
      <c r="M2259" s="81"/>
      <c r="AE2259" s="34">
        <v>0</v>
      </c>
      <c r="AH2259" s="34">
        <v>0</v>
      </c>
      <c r="AR2259" s="34">
        <v>0</v>
      </c>
      <c r="AW2259" s="34">
        <v>0</v>
      </c>
      <c r="BC2259" s="34">
        <v>0</v>
      </c>
      <c r="BJ2259" s="34">
        <v>0</v>
      </c>
      <c r="BR2259" s="34">
        <v>0</v>
      </c>
      <c r="BU2259" s="34">
        <v>0</v>
      </c>
      <c r="BW2259" s="34">
        <v>0</v>
      </c>
      <c r="CA2259" s="34">
        <v>0</v>
      </c>
      <c r="CD2259" s="34">
        <v>0</v>
      </c>
      <c r="CG2259" s="34">
        <v>0</v>
      </c>
      <c r="CL2259" s="34">
        <v>0</v>
      </c>
      <c r="CN2259" s="34">
        <v>0</v>
      </c>
      <c r="CP2259" s="34">
        <v>0</v>
      </c>
      <c r="CS2259" s="34">
        <v>0</v>
      </c>
      <c r="CU2259" s="34">
        <v>0</v>
      </c>
      <c r="CX2259" s="34">
        <v>0</v>
      </c>
      <c r="DB2259" s="34">
        <v>0</v>
      </c>
      <c r="DF2259" s="34">
        <v>0</v>
      </c>
      <c r="DI2259" s="34">
        <v>0</v>
      </c>
      <c r="DL2259" s="34">
        <v>0</v>
      </c>
      <c r="DP2259" s="34">
        <v>0</v>
      </c>
      <c r="DU2259" s="34">
        <v>0</v>
      </c>
      <c r="DZ2259" s="34">
        <v>0</v>
      </c>
      <c r="EC2259" s="34">
        <v>0</v>
      </c>
      <c r="EF2259" s="34">
        <v>0</v>
      </c>
      <c r="EH2259" s="34">
        <v>0</v>
      </c>
      <c r="EL2259" s="34">
        <v>0</v>
      </c>
      <c r="EN2259" s="34">
        <v>0</v>
      </c>
      <c r="EP2259" s="34">
        <v>0</v>
      </c>
      <c r="ET2259" s="34">
        <v>0</v>
      </c>
      <c r="EV2259" s="34">
        <v>0</v>
      </c>
      <c r="EY2259" s="34">
        <v>0</v>
      </c>
      <c r="FB2259" s="34">
        <v>0</v>
      </c>
      <c r="FD2259" s="34">
        <v>0</v>
      </c>
      <c r="FG2259" s="34">
        <v>0</v>
      </c>
      <c r="FI2259" s="34">
        <v>0</v>
      </c>
      <c r="FK2259" s="34">
        <v>0</v>
      </c>
      <c r="FM2259" s="34">
        <v>0</v>
      </c>
      <c r="FQ2259" s="34">
        <v>0</v>
      </c>
      <c r="FS2259" s="34">
        <v>0</v>
      </c>
      <c r="FW2259" s="34">
        <v>0</v>
      </c>
      <c r="FZ2259" s="34">
        <v>0</v>
      </c>
      <c r="GB2259" s="34">
        <v>0</v>
      </c>
      <c r="GD2259" s="34">
        <v>0</v>
      </c>
      <c r="GF2259" s="34">
        <v>0</v>
      </c>
      <c r="GH2259" s="34">
        <v>0</v>
      </c>
      <c r="GJ2259" s="34">
        <v>0</v>
      </c>
      <c r="GM2259" s="34">
        <v>0</v>
      </c>
      <c r="GO2259" s="34">
        <v>0</v>
      </c>
      <c r="GQ2259" s="34">
        <v>0</v>
      </c>
      <c r="GT2259" s="34">
        <v>0</v>
      </c>
      <c r="GW2259" s="34">
        <v>0</v>
      </c>
      <c r="GY2259" s="34">
        <v>0</v>
      </c>
      <c r="HF2259" s="34">
        <v>0</v>
      </c>
      <c r="HM2259" s="34">
        <v>0</v>
      </c>
      <c r="HT2259" s="34">
        <v>0</v>
      </c>
      <c r="IA2259" s="34">
        <v>0</v>
      </c>
      <c r="IH2259" s="34">
        <v>0</v>
      </c>
      <c r="IO2259" s="34">
        <v>0</v>
      </c>
      <c r="IV2259" s="34">
        <v>0</v>
      </c>
      <c r="JC2259" s="34">
        <v>0</v>
      </c>
      <c r="JI2259" s="34">
        <v>0</v>
      </c>
      <c r="JQ2259" s="34">
        <v>0</v>
      </c>
      <c r="JX2259" s="34">
        <v>0</v>
      </c>
      <c r="KE2259" s="34">
        <v>0</v>
      </c>
      <c r="KL2259" s="34">
        <v>0</v>
      </c>
      <c r="KS2259" s="34">
        <v>0</v>
      </c>
      <c r="KZ2259" s="34">
        <v>0</v>
      </c>
      <c r="LG2259" s="34">
        <v>0</v>
      </c>
      <c r="LN2259" s="34">
        <v>0</v>
      </c>
      <c r="LU2259" s="34">
        <v>0</v>
      </c>
      <c r="MB2259" s="34">
        <v>0</v>
      </c>
      <c r="MI2259" s="34">
        <v>0</v>
      </c>
      <c r="MP2259" s="34">
        <v>0</v>
      </c>
      <c r="MW2259" s="34">
        <v>0</v>
      </c>
      <c r="ND2259" s="34">
        <v>0</v>
      </c>
      <c r="NK2259" s="34">
        <v>0</v>
      </c>
      <c r="NR2259" s="34">
        <v>0</v>
      </c>
      <c r="NY2259" s="34">
        <v>0</v>
      </c>
      <c r="OD2259" s="34">
        <v>0</v>
      </c>
    </row>
    <row r="2260" spans="1:394" s="34" customFormat="1">
      <c r="A2260" s="155" t="s">
        <v>704</v>
      </c>
      <c r="B2260" s="179">
        <v>29300705</v>
      </c>
      <c r="C2260" s="2">
        <v>29300705</v>
      </c>
      <c r="D2260" s="2" t="s">
        <v>597</v>
      </c>
      <c r="F2260" s="102"/>
      <c r="H2260" s="81"/>
      <c r="I2260" s="81"/>
      <c r="J2260" s="183"/>
      <c r="K2260" s="81"/>
      <c r="L2260" s="81"/>
      <c r="M2260" s="81"/>
      <c r="AE2260" s="34">
        <v>0</v>
      </c>
      <c r="AH2260" s="34">
        <v>0</v>
      </c>
      <c r="AR2260" s="34">
        <v>0</v>
      </c>
      <c r="AW2260" s="34">
        <v>0</v>
      </c>
      <c r="BC2260" s="34">
        <v>0</v>
      </c>
      <c r="BJ2260" s="34">
        <v>0</v>
      </c>
      <c r="BR2260" s="34">
        <v>0</v>
      </c>
      <c r="BU2260" s="34">
        <v>0</v>
      </c>
      <c r="BW2260" s="34">
        <v>0</v>
      </c>
      <c r="CA2260" s="34">
        <v>0</v>
      </c>
      <c r="CD2260" s="34">
        <v>0</v>
      </c>
      <c r="CG2260" s="34">
        <v>0</v>
      </c>
      <c r="CL2260" s="34">
        <v>0</v>
      </c>
      <c r="CN2260" s="34">
        <v>0</v>
      </c>
      <c r="CP2260" s="34">
        <v>0</v>
      </c>
      <c r="CS2260" s="34">
        <v>0</v>
      </c>
      <c r="CU2260" s="34">
        <v>0</v>
      </c>
      <c r="CX2260" s="34">
        <v>0</v>
      </c>
      <c r="DB2260" s="34">
        <v>0</v>
      </c>
      <c r="DF2260" s="34">
        <v>0</v>
      </c>
      <c r="DI2260" s="34">
        <v>0</v>
      </c>
      <c r="DL2260" s="34">
        <v>0</v>
      </c>
      <c r="DP2260" s="34">
        <v>0</v>
      </c>
      <c r="DU2260" s="34">
        <v>0</v>
      </c>
      <c r="DZ2260" s="34">
        <v>0</v>
      </c>
      <c r="EC2260" s="34">
        <v>0</v>
      </c>
      <c r="EF2260" s="34">
        <v>0</v>
      </c>
      <c r="EH2260" s="34">
        <v>0</v>
      </c>
      <c r="EL2260" s="34">
        <v>0</v>
      </c>
      <c r="EN2260" s="34">
        <v>0</v>
      </c>
      <c r="EP2260" s="34">
        <v>0</v>
      </c>
      <c r="ET2260" s="34">
        <v>0</v>
      </c>
      <c r="EV2260" s="34">
        <v>0</v>
      </c>
      <c r="EY2260" s="34">
        <v>0</v>
      </c>
      <c r="FB2260" s="34">
        <v>0</v>
      </c>
      <c r="FD2260" s="34">
        <v>0</v>
      </c>
      <c r="FG2260" s="34">
        <v>0</v>
      </c>
      <c r="FI2260" s="34">
        <v>0</v>
      </c>
      <c r="FK2260" s="34">
        <v>0</v>
      </c>
      <c r="FM2260" s="34">
        <v>0</v>
      </c>
      <c r="FQ2260" s="34">
        <v>0</v>
      </c>
      <c r="FS2260" s="34">
        <v>0</v>
      </c>
      <c r="FW2260" s="34">
        <v>0</v>
      </c>
      <c r="FZ2260" s="34">
        <v>0</v>
      </c>
      <c r="GB2260" s="34">
        <v>0</v>
      </c>
      <c r="GD2260" s="34">
        <v>0</v>
      </c>
      <c r="GF2260" s="34">
        <v>0</v>
      </c>
      <c r="GH2260" s="34">
        <v>0</v>
      </c>
      <c r="GJ2260" s="34">
        <v>0</v>
      </c>
      <c r="GM2260" s="34">
        <v>0</v>
      </c>
      <c r="GO2260" s="34">
        <v>0</v>
      </c>
      <c r="GQ2260" s="34">
        <v>0</v>
      </c>
      <c r="GT2260" s="34">
        <v>0</v>
      </c>
      <c r="GW2260" s="34">
        <v>0</v>
      </c>
      <c r="GY2260" s="34">
        <v>0</v>
      </c>
      <c r="HF2260" s="34">
        <v>0</v>
      </c>
      <c r="HM2260" s="34">
        <v>0</v>
      </c>
      <c r="HT2260" s="34">
        <v>0</v>
      </c>
      <c r="IA2260" s="34">
        <v>0</v>
      </c>
      <c r="IH2260" s="34">
        <v>0</v>
      </c>
      <c r="IO2260" s="34">
        <v>0</v>
      </c>
      <c r="IV2260" s="34">
        <v>0</v>
      </c>
      <c r="JC2260" s="34">
        <v>0</v>
      </c>
      <c r="JI2260" s="34">
        <v>0</v>
      </c>
      <c r="JQ2260" s="34">
        <v>0</v>
      </c>
      <c r="JX2260" s="34">
        <v>0</v>
      </c>
      <c r="KE2260" s="34">
        <v>0</v>
      </c>
      <c r="KL2260" s="34">
        <v>0</v>
      </c>
      <c r="KS2260" s="34">
        <v>0</v>
      </c>
      <c r="KZ2260" s="34">
        <v>0</v>
      </c>
      <c r="LG2260" s="34">
        <v>0</v>
      </c>
      <c r="LN2260" s="34">
        <v>0</v>
      </c>
      <c r="LU2260" s="34">
        <v>0</v>
      </c>
      <c r="MB2260" s="34">
        <v>0</v>
      </c>
      <c r="MI2260" s="34">
        <v>0</v>
      </c>
      <c r="MP2260" s="34">
        <v>0</v>
      </c>
      <c r="MW2260" s="34">
        <v>0</v>
      </c>
      <c r="ND2260" s="34">
        <v>0</v>
      </c>
      <c r="NK2260" s="34">
        <v>0</v>
      </c>
      <c r="NR2260" s="34">
        <v>0</v>
      </c>
      <c r="NY2260" s="34">
        <v>0</v>
      </c>
      <c r="OD2260" s="34">
        <v>0</v>
      </c>
    </row>
    <row r="2261" spans="1:394" s="34" customFormat="1">
      <c r="A2261" s="155" t="s">
        <v>704</v>
      </c>
      <c r="B2261" s="453">
        <v>29300802</v>
      </c>
      <c r="C2261" s="2">
        <v>29300802</v>
      </c>
      <c r="D2261" s="2" t="s">
        <v>597</v>
      </c>
      <c r="F2261" s="102"/>
      <c r="H2261" s="81"/>
      <c r="I2261" s="81"/>
      <c r="J2261" s="183"/>
      <c r="K2261" s="81"/>
      <c r="L2261" s="81"/>
      <c r="M2261" s="81"/>
      <c r="AE2261" s="34">
        <v>0</v>
      </c>
      <c r="AH2261" s="34">
        <v>0</v>
      </c>
      <c r="AR2261" s="34">
        <v>0</v>
      </c>
      <c r="AW2261" s="34">
        <v>0</v>
      </c>
      <c r="BC2261" s="34">
        <v>0</v>
      </c>
      <c r="BJ2261" s="34">
        <v>0</v>
      </c>
      <c r="BR2261" s="34">
        <v>0</v>
      </c>
      <c r="BU2261" s="34">
        <v>0</v>
      </c>
      <c r="BW2261" s="34">
        <v>0</v>
      </c>
      <c r="CA2261" s="34">
        <v>0</v>
      </c>
      <c r="CD2261" s="34">
        <v>0</v>
      </c>
      <c r="CG2261" s="34">
        <v>0</v>
      </c>
      <c r="CL2261" s="34">
        <v>0</v>
      </c>
      <c r="CN2261" s="34">
        <v>0</v>
      </c>
      <c r="CP2261" s="34">
        <v>0</v>
      </c>
      <c r="CS2261" s="34">
        <v>0</v>
      </c>
      <c r="CU2261" s="34">
        <v>0</v>
      </c>
      <c r="CX2261" s="34">
        <v>0</v>
      </c>
      <c r="DB2261" s="34">
        <v>0</v>
      </c>
      <c r="DF2261" s="34">
        <v>0</v>
      </c>
      <c r="DI2261" s="34">
        <v>0</v>
      </c>
      <c r="DL2261" s="34">
        <v>0</v>
      </c>
      <c r="DP2261" s="34">
        <v>0</v>
      </c>
      <c r="DU2261" s="34">
        <v>0</v>
      </c>
      <c r="DZ2261" s="34">
        <v>0</v>
      </c>
      <c r="EC2261" s="34">
        <v>0</v>
      </c>
      <c r="EF2261" s="34">
        <v>0</v>
      </c>
      <c r="EH2261" s="34">
        <v>0</v>
      </c>
      <c r="EL2261" s="34">
        <v>0</v>
      </c>
      <c r="EN2261" s="34">
        <v>0</v>
      </c>
      <c r="EP2261" s="34">
        <v>0</v>
      </c>
      <c r="ET2261" s="34">
        <v>0</v>
      </c>
      <c r="EV2261" s="34">
        <v>0</v>
      </c>
      <c r="EY2261" s="34">
        <v>0</v>
      </c>
      <c r="FB2261" s="34">
        <v>0</v>
      </c>
      <c r="FD2261" s="34">
        <v>0</v>
      </c>
      <c r="FG2261" s="34">
        <v>0</v>
      </c>
      <c r="FI2261" s="34">
        <v>0</v>
      </c>
      <c r="FK2261" s="34">
        <v>0</v>
      </c>
      <c r="FM2261" s="34">
        <v>0</v>
      </c>
      <c r="FQ2261" s="34">
        <v>0</v>
      </c>
      <c r="FS2261" s="34">
        <v>0</v>
      </c>
      <c r="FW2261" s="34">
        <v>0</v>
      </c>
      <c r="FZ2261" s="34">
        <v>0</v>
      </c>
      <c r="GB2261" s="34">
        <v>0</v>
      </c>
      <c r="GD2261" s="34">
        <v>0</v>
      </c>
      <c r="GF2261" s="34">
        <v>0</v>
      </c>
      <c r="GH2261" s="34">
        <v>0</v>
      </c>
      <c r="GJ2261" s="34">
        <v>0</v>
      </c>
      <c r="GM2261" s="34">
        <v>0</v>
      </c>
      <c r="GO2261" s="34">
        <v>0</v>
      </c>
      <c r="GQ2261" s="34">
        <v>0</v>
      </c>
      <c r="GT2261" s="34">
        <v>0</v>
      </c>
      <c r="GW2261" s="34">
        <v>0</v>
      </c>
      <c r="GY2261" s="34">
        <v>0</v>
      </c>
      <c r="HF2261" s="34">
        <v>0</v>
      </c>
      <c r="HM2261" s="34">
        <v>0</v>
      </c>
      <c r="HT2261" s="34">
        <v>0</v>
      </c>
      <c r="IA2261" s="34">
        <v>0</v>
      </c>
      <c r="IH2261" s="34">
        <v>0</v>
      </c>
      <c r="IO2261" s="34">
        <v>0</v>
      </c>
      <c r="IV2261" s="34">
        <v>0</v>
      </c>
      <c r="JC2261" s="34">
        <v>0</v>
      </c>
      <c r="JI2261" s="34">
        <v>0</v>
      </c>
      <c r="JQ2261" s="34">
        <v>0</v>
      </c>
      <c r="JX2261" s="34">
        <v>0</v>
      </c>
      <c r="KE2261" s="34">
        <v>0</v>
      </c>
      <c r="KL2261" s="34">
        <v>0</v>
      </c>
      <c r="KS2261" s="34">
        <v>0</v>
      </c>
      <c r="KZ2261" s="34">
        <v>0</v>
      </c>
      <c r="LG2261" s="34">
        <v>0</v>
      </c>
      <c r="LN2261" s="34">
        <v>0</v>
      </c>
      <c r="LU2261" s="34">
        <v>0</v>
      </c>
      <c r="MB2261" s="34">
        <v>0</v>
      </c>
      <c r="MI2261" s="34">
        <v>0</v>
      </c>
      <c r="MP2261" s="34">
        <v>0</v>
      </c>
      <c r="MW2261" s="34">
        <v>0</v>
      </c>
      <c r="ND2261" s="34">
        <v>0</v>
      </c>
      <c r="NK2261" s="34">
        <v>0</v>
      </c>
      <c r="NR2261" s="34">
        <v>0</v>
      </c>
      <c r="NY2261" s="34">
        <v>0</v>
      </c>
      <c r="OD2261" s="34">
        <v>0</v>
      </c>
    </row>
    <row r="2262" spans="1:394" s="34" customFormat="1">
      <c r="A2262" s="155" t="s">
        <v>704</v>
      </c>
      <c r="B2262" s="179">
        <v>29300905</v>
      </c>
      <c r="C2262" s="2">
        <v>29300905</v>
      </c>
      <c r="D2262" s="2" t="s">
        <v>597</v>
      </c>
      <c r="F2262" s="102"/>
      <c r="H2262" s="81"/>
      <c r="I2262" s="81"/>
      <c r="J2262" s="183"/>
      <c r="K2262" s="81"/>
      <c r="L2262" s="81"/>
      <c r="M2262" s="81"/>
      <c r="AE2262" s="34">
        <v>0</v>
      </c>
      <c r="AH2262" s="34">
        <v>0</v>
      </c>
      <c r="AR2262" s="34">
        <v>0</v>
      </c>
      <c r="AW2262" s="34">
        <v>0</v>
      </c>
      <c r="BC2262" s="34">
        <v>0</v>
      </c>
      <c r="BJ2262" s="34">
        <v>0</v>
      </c>
      <c r="BR2262" s="34">
        <v>0</v>
      </c>
      <c r="BU2262" s="34">
        <v>0</v>
      </c>
      <c r="BW2262" s="34">
        <v>0</v>
      </c>
      <c r="CA2262" s="34">
        <v>0</v>
      </c>
      <c r="CD2262" s="34">
        <v>0</v>
      </c>
      <c r="CG2262" s="34">
        <v>0</v>
      </c>
      <c r="CL2262" s="34">
        <v>0</v>
      </c>
      <c r="CN2262" s="34">
        <v>0</v>
      </c>
      <c r="CP2262" s="34">
        <v>0</v>
      </c>
      <c r="CS2262" s="34">
        <v>0</v>
      </c>
      <c r="CU2262" s="34">
        <v>0</v>
      </c>
      <c r="CX2262" s="34">
        <v>0</v>
      </c>
      <c r="DB2262" s="34">
        <v>0</v>
      </c>
      <c r="DF2262" s="34">
        <v>0</v>
      </c>
      <c r="DI2262" s="34">
        <v>0</v>
      </c>
      <c r="DL2262" s="34">
        <v>0</v>
      </c>
      <c r="DP2262" s="34">
        <v>0</v>
      </c>
      <c r="DU2262" s="34">
        <v>0</v>
      </c>
      <c r="DZ2262" s="34">
        <v>0</v>
      </c>
      <c r="EC2262" s="34">
        <v>0</v>
      </c>
      <c r="EF2262" s="34">
        <v>0</v>
      </c>
      <c r="EH2262" s="34">
        <v>0</v>
      </c>
      <c r="EL2262" s="34">
        <v>0</v>
      </c>
      <c r="EN2262" s="34">
        <v>0</v>
      </c>
      <c r="EP2262" s="34">
        <v>0</v>
      </c>
      <c r="ET2262" s="34">
        <v>0</v>
      </c>
      <c r="EV2262" s="34">
        <v>0</v>
      </c>
      <c r="EY2262" s="34">
        <v>0</v>
      </c>
      <c r="FB2262" s="34">
        <v>0</v>
      </c>
      <c r="FD2262" s="34">
        <v>0</v>
      </c>
      <c r="FG2262" s="34">
        <v>0</v>
      </c>
      <c r="FI2262" s="34">
        <v>0</v>
      </c>
      <c r="FK2262" s="34">
        <v>0</v>
      </c>
      <c r="FM2262" s="34">
        <v>0</v>
      </c>
      <c r="FQ2262" s="34">
        <v>0</v>
      </c>
      <c r="FS2262" s="34">
        <v>0</v>
      </c>
      <c r="FW2262" s="34">
        <v>0</v>
      </c>
      <c r="FZ2262" s="34">
        <v>0</v>
      </c>
      <c r="GB2262" s="34">
        <v>0</v>
      </c>
      <c r="GD2262" s="34">
        <v>0</v>
      </c>
      <c r="GF2262" s="34">
        <v>0</v>
      </c>
      <c r="GH2262" s="34">
        <v>0</v>
      </c>
      <c r="GJ2262" s="34">
        <v>0</v>
      </c>
      <c r="GM2262" s="34">
        <v>0</v>
      </c>
      <c r="GO2262" s="34">
        <v>0</v>
      </c>
      <c r="GQ2262" s="34">
        <v>0</v>
      </c>
      <c r="GT2262" s="34">
        <v>0</v>
      </c>
      <c r="GW2262" s="34">
        <v>0</v>
      </c>
      <c r="GY2262" s="34">
        <v>0</v>
      </c>
      <c r="HF2262" s="34">
        <v>0</v>
      </c>
      <c r="HM2262" s="34">
        <v>0</v>
      </c>
      <c r="HT2262" s="34">
        <v>0</v>
      </c>
      <c r="IA2262" s="34">
        <v>0</v>
      </c>
      <c r="IH2262" s="34">
        <v>0</v>
      </c>
      <c r="IO2262" s="34">
        <v>0</v>
      </c>
      <c r="IV2262" s="34">
        <v>0</v>
      </c>
      <c r="JC2262" s="34">
        <v>0</v>
      </c>
      <c r="JI2262" s="34">
        <v>0</v>
      </c>
      <c r="JQ2262" s="34">
        <v>0</v>
      </c>
      <c r="JX2262" s="34">
        <v>0</v>
      </c>
      <c r="KE2262" s="34">
        <v>0</v>
      </c>
      <c r="KL2262" s="34">
        <v>0</v>
      </c>
      <c r="KS2262" s="34">
        <v>0</v>
      </c>
      <c r="KZ2262" s="34">
        <v>0</v>
      </c>
      <c r="LG2262" s="34">
        <v>0</v>
      </c>
      <c r="LN2262" s="34">
        <v>0</v>
      </c>
      <c r="LU2262" s="34">
        <v>0</v>
      </c>
      <c r="MB2262" s="34">
        <v>0</v>
      </c>
      <c r="MI2262" s="34">
        <v>0</v>
      </c>
      <c r="MP2262" s="34">
        <v>0</v>
      </c>
      <c r="MW2262" s="34">
        <v>0</v>
      </c>
      <c r="ND2262" s="34">
        <v>0</v>
      </c>
      <c r="NK2262" s="34">
        <v>0</v>
      </c>
      <c r="NR2262" s="34">
        <v>0</v>
      </c>
      <c r="NY2262" s="34">
        <v>0</v>
      </c>
      <c r="OD2262" s="34">
        <v>0</v>
      </c>
    </row>
    <row r="2263" spans="1:394" s="34" customFormat="1">
      <c r="A2263" s="155" t="s">
        <v>596</v>
      </c>
      <c r="B2263" s="179">
        <v>29301003</v>
      </c>
      <c r="C2263" s="2">
        <v>29301003</v>
      </c>
      <c r="D2263" s="2" t="s">
        <v>597</v>
      </c>
      <c r="F2263" s="102"/>
      <c r="H2263" s="81"/>
      <c r="I2263" s="81"/>
      <c r="J2263" s="183"/>
      <c r="K2263" s="81"/>
      <c r="L2263" s="81"/>
      <c r="M2263" s="81"/>
      <c r="AE2263" s="34">
        <v>0</v>
      </c>
      <c r="AH2263" s="34">
        <v>0</v>
      </c>
      <c r="AR2263" s="34">
        <v>0</v>
      </c>
      <c r="AW2263" s="34">
        <v>0</v>
      </c>
      <c r="BC2263" s="34">
        <v>0</v>
      </c>
      <c r="BJ2263" s="34">
        <v>0</v>
      </c>
      <c r="BR2263" s="34">
        <v>0</v>
      </c>
      <c r="BU2263" s="34">
        <v>0</v>
      </c>
      <c r="BW2263" s="34">
        <v>0</v>
      </c>
      <c r="CA2263" s="34">
        <v>0</v>
      </c>
      <c r="CD2263" s="34">
        <v>0</v>
      </c>
      <c r="CG2263" s="34">
        <v>0</v>
      </c>
      <c r="CL2263" s="34">
        <v>0</v>
      </c>
      <c r="CN2263" s="34">
        <v>0</v>
      </c>
      <c r="CP2263" s="34">
        <v>0</v>
      </c>
      <c r="CS2263" s="34">
        <v>0</v>
      </c>
      <c r="CU2263" s="34">
        <v>0</v>
      </c>
      <c r="CX2263" s="34">
        <v>0</v>
      </c>
      <c r="DB2263" s="34">
        <v>0</v>
      </c>
      <c r="DF2263" s="34">
        <v>0</v>
      </c>
      <c r="DI2263" s="34">
        <v>0</v>
      </c>
      <c r="DL2263" s="34">
        <v>0</v>
      </c>
      <c r="DP2263" s="34">
        <v>0</v>
      </c>
      <c r="DU2263" s="34">
        <v>0</v>
      </c>
      <c r="DZ2263" s="34">
        <v>0</v>
      </c>
      <c r="EC2263" s="34">
        <v>0</v>
      </c>
      <c r="EF2263" s="34">
        <v>0</v>
      </c>
      <c r="EH2263" s="34">
        <v>0</v>
      </c>
      <c r="EL2263" s="34">
        <v>0</v>
      </c>
      <c r="EN2263" s="34">
        <v>0</v>
      </c>
      <c r="EP2263" s="34">
        <v>0</v>
      </c>
      <c r="ET2263" s="34">
        <v>0</v>
      </c>
      <c r="EV2263" s="34">
        <v>0</v>
      </c>
      <c r="EY2263" s="34">
        <v>0</v>
      </c>
      <c r="FB2263" s="34">
        <v>0</v>
      </c>
      <c r="FD2263" s="34">
        <v>0</v>
      </c>
      <c r="FG2263" s="34">
        <v>0</v>
      </c>
      <c r="FI2263" s="34">
        <v>0</v>
      </c>
      <c r="FK2263" s="34">
        <v>0</v>
      </c>
      <c r="FM2263" s="34">
        <v>0</v>
      </c>
      <c r="FQ2263" s="34">
        <v>0</v>
      </c>
      <c r="FS2263" s="34">
        <v>0</v>
      </c>
      <c r="FW2263" s="34">
        <v>0</v>
      </c>
      <c r="FZ2263" s="34">
        <v>0</v>
      </c>
      <c r="GB2263" s="34">
        <v>0</v>
      </c>
      <c r="GD2263" s="34">
        <v>0</v>
      </c>
      <c r="GF2263" s="34">
        <v>0</v>
      </c>
      <c r="GH2263" s="34">
        <v>0</v>
      </c>
      <c r="GJ2263" s="34">
        <v>0</v>
      </c>
      <c r="GM2263" s="34">
        <v>0</v>
      </c>
      <c r="GO2263" s="34">
        <v>0</v>
      </c>
      <c r="GQ2263" s="34">
        <v>0</v>
      </c>
      <c r="GT2263" s="34">
        <v>0</v>
      </c>
      <c r="GW2263" s="34">
        <v>0</v>
      </c>
      <c r="GY2263" s="34">
        <v>0</v>
      </c>
      <c r="HF2263" s="34">
        <v>0</v>
      </c>
      <c r="HM2263" s="34">
        <v>0</v>
      </c>
      <c r="HT2263" s="34">
        <v>0</v>
      </c>
      <c r="IA2263" s="34">
        <v>0</v>
      </c>
      <c r="IH2263" s="34">
        <v>0</v>
      </c>
      <c r="IO2263" s="34">
        <v>0</v>
      </c>
      <c r="IV2263" s="34">
        <v>0</v>
      </c>
      <c r="JC2263" s="34">
        <v>0</v>
      </c>
      <c r="JI2263" s="34">
        <v>0</v>
      </c>
      <c r="JQ2263" s="34">
        <v>0</v>
      </c>
      <c r="JX2263" s="34">
        <v>0</v>
      </c>
      <c r="KE2263" s="34">
        <v>0</v>
      </c>
      <c r="KL2263" s="34">
        <v>0</v>
      </c>
      <c r="KS2263" s="34">
        <v>0</v>
      </c>
      <c r="KZ2263" s="34">
        <v>0</v>
      </c>
      <c r="LG2263" s="34">
        <v>0</v>
      </c>
      <c r="LN2263" s="34">
        <v>0</v>
      </c>
      <c r="LU2263" s="34">
        <v>0</v>
      </c>
      <c r="MB2263" s="34">
        <v>0</v>
      </c>
      <c r="MI2263" s="34">
        <v>0</v>
      </c>
      <c r="MP2263" s="34">
        <v>0</v>
      </c>
      <c r="MW2263" s="34">
        <v>0</v>
      </c>
      <c r="ND2263" s="34">
        <v>0</v>
      </c>
      <c r="NK2263" s="34">
        <v>0</v>
      </c>
      <c r="NR2263" s="34">
        <v>0</v>
      </c>
      <c r="NY2263" s="34">
        <v>0</v>
      </c>
      <c r="OD2263" s="34">
        <v>0</v>
      </c>
    </row>
    <row r="2264" spans="1:394" s="34" customFormat="1" ht="14.4">
      <c r="A2264" s="155" t="s">
        <v>596</v>
      </c>
      <c r="B2264" s="270">
        <v>29302002</v>
      </c>
      <c r="C2264" s="321">
        <v>29302002</v>
      </c>
      <c r="D2264" s="2" t="s">
        <v>597</v>
      </c>
      <c r="F2264" s="102"/>
      <c r="H2264" s="81"/>
      <c r="I2264" s="81"/>
      <c r="J2264" s="183"/>
      <c r="K2264" s="81"/>
      <c r="L2264" s="81"/>
      <c r="M2264" s="81"/>
      <c r="AE2264" s="34">
        <v>0</v>
      </c>
      <c r="AH2264" s="34">
        <v>0</v>
      </c>
      <c r="AR2264" s="34">
        <v>0</v>
      </c>
      <c r="AW2264" s="34">
        <v>0</v>
      </c>
      <c r="BC2264" s="34">
        <v>0</v>
      </c>
      <c r="BJ2264" s="34">
        <v>0</v>
      </c>
      <c r="BR2264" s="34">
        <v>0</v>
      </c>
      <c r="BU2264" s="34">
        <v>0</v>
      </c>
      <c r="BW2264" s="34">
        <v>0</v>
      </c>
      <c r="CA2264" s="34">
        <v>0</v>
      </c>
      <c r="CD2264" s="34">
        <v>0</v>
      </c>
      <c r="CG2264" s="34">
        <v>0</v>
      </c>
      <c r="CL2264" s="34">
        <v>0</v>
      </c>
      <c r="CN2264" s="34">
        <v>0</v>
      </c>
      <c r="CP2264" s="34">
        <v>0</v>
      </c>
      <c r="CS2264" s="34">
        <v>0</v>
      </c>
      <c r="CU2264" s="34">
        <v>0</v>
      </c>
      <c r="CX2264" s="34">
        <v>0</v>
      </c>
      <c r="DB2264" s="34">
        <v>0</v>
      </c>
      <c r="DF2264" s="34">
        <v>0</v>
      </c>
      <c r="DI2264" s="34">
        <v>0</v>
      </c>
      <c r="DL2264" s="34">
        <v>0</v>
      </c>
      <c r="DP2264" s="34">
        <v>0</v>
      </c>
      <c r="DU2264" s="34">
        <v>0</v>
      </c>
      <c r="DZ2264" s="34">
        <v>0</v>
      </c>
      <c r="EC2264" s="34">
        <v>0</v>
      </c>
      <c r="EF2264" s="34">
        <v>0</v>
      </c>
      <c r="EH2264" s="34">
        <v>0</v>
      </c>
      <c r="EL2264" s="34">
        <v>0</v>
      </c>
      <c r="EN2264" s="34">
        <v>0</v>
      </c>
      <c r="EP2264" s="34">
        <v>0</v>
      </c>
      <c r="ET2264" s="34">
        <v>0</v>
      </c>
      <c r="EV2264" s="34">
        <v>0</v>
      </c>
      <c r="EY2264" s="34">
        <v>0</v>
      </c>
      <c r="FB2264" s="34">
        <v>0</v>
      </c>
      <c r="FD2264" s="34">
        <v>0</v>
      </c>
      <c r="FG2264" s="34">
        <v>0</v>
      </c>
      <c r="FI2264" s="34">
        <v>0</v>
      </c>
      <c r="FK2264" s="34">
        <v>0</v>
      </c>
      <c r="FM2264" s="34">
        <v>0</v>
      </c>
      <c r="FQ2264" s="34">
        <v>0</v>
      </c>
      <c r="FS2264" s="34">
        <v>0</v>
      </c>
      <c r="GF2264" s="34">
        <v>0</v>
      </c>
      <c r="GH2264" s="34">
        <v>0</v>
      </c>
      <c r="GJ2264" s="34">
        <v>0</v>
      </c>
      <c r="GM2264" s="34">
        <v>0</v>
      </c>
      <c r="GO2264" s="34">
        <v>0</v>
      </c>
      <c r="GQ2264" s="34">
        <v>0</v>
      </c>
      <c r="GT2264" s="34">
        <v>0</v>
      </c>
      <c r="GW2264" s="34">
        <v>0</v>
      </c>
      <c r="GY2264" s="34">
        <v>0</v>
      </c>
      <c r="HF2264" s="34">
        <v>0</v>
      </c>
      <c r="HM2264" s="34">
        <v>0</v>
      </c>
      <c r="HT2264" s="34">
        <v>0</v>
      </c>
      <c r="IA2264" s="34">
        <v>0</v>
      </c>
      <c r="IH2264" s="34">
        <v>0</v>
      </c>
      <c r="IO2264" s="34">
        <v>0</v>
      </c>
      <c r="IV2264" s="34">
        <v>0</v>
      </c>
      <c r="JC2264" s="34">
        <v>0</v>
      </c>
      <c r="JI2264" s="34">
        <v>0</v>
      </c>
      <c r="JQ2264" s="34">
        <v>0</v>
      </c>
      <c r="JX2264" s="34">
        <v>0</v>
      </c>
      <c r="KE2264" s="34">
        <v>0</v>
      </c>
      <c r="KL2264" s="34">
        <v>0</v>
      </c>
      <c r="KS2264" s="34">
        <v>0</v>
      </c>
      <c r="KZ2264" s="34">
        <v>0</v>
      </c>
      <c r="LG2264" s="34">
        <v>0</v>
      </c>
      <c r="LN2264" s="34">
        <v>0</v>
      </c>
      <c r="LU2264" s="34">
        <v>0</v>
      </c>
      <c r="MB2264" s="34">
        <v>0</v>
      </c>
      <c r="MI2264" s="34">
        <v>0</v>
      </c>
      <c r="MP2264" s="34">
        <v>0</v>
      </c>
      <c r="MW2264" s="34">
        <v>0</v>
      </c>
      <c r="ND2264" s="34">
        <v>0</v>
      </c>
      <c r="NK2264" s="34">
        <v>0</v>
      </c>
      <c r="NR2264" s="34">
        <v>0</v>
      </c>
      <c r="NY2264" s="34">
        <v>0</v>
      </c>
      <c r="OD2264" s="34">
        <v>0</v>
      </c>
    </row>
    <row r="2265" spans="1:394" s="34" customFormat="1" ht="14.4">
      <c r="A2265" s="117" t="s">
        <v>596</v>
      </c>
      <c r="B2265" s="151" t="s">
        <v>705</v>
      </c>
      <c r="C2265" s="84">
        <v>29251904</v>
      </c>
      <c r="D2265" s="81" t="s">
        <v>597</v>
      </c>
      <c r="F2265" s="102"/>
      <c r="H2265" s="81"/>
      <c r="I2265" s="81"/>
      <c r="J2265" s="183"/>
      <c r="K2265" s="81"/>
      <c r="L2265" s="81"/>
      <c r="M2265" s="81"/>
      <c r="AE2265" s="34">
        <v>0</v>
      </c>
      <c r="AH2265" s="34">
        <v>0</v>
      </c>
      <c r="AR2265" s="34">
        <v>0</v>
      </c>
      <c r="AW2265" s="34">
        <v>0</v>
      </c>
      <c r="BC2265" s="34">
        <v>0</v>
      </c>
      <c r="BJ2265" s="34">
        <v>0</v>
      </c>
      <c r="BR2265" s="34">
        <v>0</v>
      </c>
      <c r="BU2265" s="34">
        <v>0</v>
      </c>
      <c r="BW2265" s="34">
        <v>0</v>
      </c>
      <c r="CA2265" s="34">
        <v>0</v>
      </c>
      <c r="CD2265" s="34">
        <v>14495</v>
      </c>
      <c r="CG2265" s="34">
        <v>0</v>
      </c>
      <c r="CL2265" s="34">
        <v>0</v>
      </c>
      <c r="CN2265" s="34">
        <v>0</v>
      </c>
      <c r="CP2265" s="34">
        <v>0</v>
      </c>
      <c r="CS2265" s="34">
        <v>0</v>
      </c>
      <c r="CU2265" s="34">
        <v>0</v>
      </c>
      <c r="CX2265" s="34">
        <v>0</v>
      </c>
      <c r="DB2265" s="34">
        <v>0</v>
      </c>
      <c r="DF2265" s="34">
        <v>0</v>
      </c>
      <c r="DI2265" s="34">
        <v>0</v>
      </c>
      <c r="DL2265" s="34">
        <v>0</v>
      </c>
      <c r="DP2265" s="34">
        <v>0</v>
      </c>
      <c r="DU2265" s="34">
        <v>0</v>
      </c>
      <c r="DZ2265" s="34">
        <v>0</v>
      </c>
      <c r="EC2265" s="34">
        <v>0</v>
      </c>
      <c r="EF2265" s="34">
        <v>0</v>
      </c>
      <c r="EH2265" s="34">
        <v>0</v>
      </c>
      <c r="EL2265" s="34">
        <v>0</v>
      </c>
      <c r="EN2265" s="34">
        <v>0</v>
      </c>
      <c r="EP2265" s="34">
        <v>0</v>
      </c>
      <c r="ET2265" s="34">
        <v>0</v>
      </c>
      <c r="EV2265" s="34">
        <v>0</v>
      </c>
      <c r="EY2265" s="34">
        <v>0</v>
      </c>
      <c r="FB2265" s="34">
        <v>0</v>
      </c>
      <c r="FD2265" s="34">
        <v>0</v>
      </c>
      <c r="FG2265" s="34">
        <v>0</v>
      </c>
      <c r="FI2265" s="34">
        <v>0</v>
      </c>
      <c r="FK2265" s="34">
        <v>0</v>
      </c>
      <c r="FM2265" s="34">
        <v>0</v>
      </c>
      <c r="FQ2265" s="34">
        <v>0</v>
      </c>
      <c r="FS2265" s="34">
        <v>0</v>
      </c>
      <c r="GF2265" s="34">
        <v>0</v>
      </c>
      <c r="GH2265" s="34">
        <v>0</v>
      </c>
      <c r="GJ2265" s="34">
        <v>0</v>
      </c>
      <c r="GM2265" s="34">
        <v>0</v>
      </c>
      <c r="GO2265" s="34">
        <v>0</v>
      </c>
      <c r="GQ2265" s="34">
        <v>0</v>
      </c>
      <c r="GT2265" s="34">
        <v>0</v>
      </c>
      <c r="GW2265" s="34">
        <v>0</v>
      </c>
      <c r="GY2265" s="34">
        <v>0</v>
      </c>
      <c r="HF2265" s="34">
        <v>0</v>
      </c>
      <c r="HM2265" s="34">
        <v>0</v>
      </c>
      <c r="HT2265" s="34">
        <v>0</v>
      </c>
      <c r="IA2265" s="34">
        <v>0</v>
      </c>
      <c r="IH2265" s="34">
        <v>0</v>
      </c>
      <c r="IO2265" s="34">
        <v>0</v>
      </c>
      <c r="IV2265" s="34">
        <v>0</v>
      </c>
      <c r="JC2265" s="34">
        <v>0</v>
      </c>
      <c r="JI2265" s="34">
        <v>0</v>
      </c>
      <c r="JQ2265" s="34">
        <v>0</v>
      </c>
      <c r="JX2265" s="34">
        <v>0</v>
      </c>
      <c r="KE2265" s="34">
        <v>0</v>
      </c>
      <c r="KL2265" s="34">
        <v>0</v>
      </c>
      <c r="KS2265" s="34">
        <v>0</v>
      </c>
      <c r="KZ2265" s="34">
        <v>0</v>
      </c>
      <c r="LG2265" s="34">
        <v>0</v>
      </c>
      <c r="LN2265" s="34">
        <v>0</v>
      </c>
      <c r="LU2265" s="34">
        <v>0</v>
      </c>
      <c r="MB2265" s="34">
        <v>0</v>
      </c>
      <c r="MI2265" s="34">
        <v>0</v>
      </c>
      <c r="MP2265" s="34">
        <v>0</v>
      </c>
      <c r="MW2265" s="34">
        <v>0</v>
      </c>
      <c r="ND2265" s="34">
        <v>0</v>
      </c>
      <c r="NK2265" s="34">
        <v>0</v>
      </c>
      <c r="NR2265" s="34">
        <v>0</v>
      </c>
      <c r="NY2265" s="34">
        <v>0</v>
      </c>
      <c r="OD2265" s="34">
        <v>0</v>
      </c>
    </row>
    <row r="2266" spans="1:394" s="34" customFormat="1" ht="14.4">
      <c r="A2266" s="117" t="s">
        <v>596</v>
      </c>
      <c r="B2266" s="151" t="s">
        <v>706</v>
      </c>
      <c r="C2266" s="84">
        <v>29308401</v>
      </c>
      <c r="D2266" s="81" t="s">
        <v>597</v>
      </c>
      <c r="F2266" s="102"/>
      <c r="H2266" s="81"/>
      <c r="I2266" s="81"/>
      <c r="J2266" s="183"/>
      <c r="K2266" s="81"/>
      <c r="L2266" s="81"/>
      <c r="M2266" s="81"/>
      <c r="AE2266" s="34">
        <v>0</v>
      </c>
      <c r="AH2266" s="34">
        <v>0</v>
      </c>
      <c r="AR2266" s="34">
        <v>0</v>
      </c>
      <c r="AW2266" s="34">
        <v>0</v>
      </c>
      <c r="BC2266" s="34">
        <v>0</v>
      </c>
      <c r="BJ2266" s="34">
        <v>0</v>
      </c>
      <c r="BR2266" s="34">
        <v>0</v>
      </c>
      <c r="BU2266" s="34">
        <v>0</v>
      </c>
      <c r="BW2266" s="34">
        <v>0</v>
      </c>
      <c r="CA2266" s="34">
        <v>0</v>
      </c>
      <c r="CD2266" s="34">
        <v>0</v>
      </c>
      <c r="CG2266" s="34">
        <v>0</v>
      </c>
      <c r="CL2266" s="34">
        <v>0</v>
      </c>
      <c r="CN2266" s="34">
        <v>0</v>
      </c>
      <c r="CP2266" s="34">
        <v>0</v>
      </c>
      <c r="CS2266" s="34">
        <v>0</v>
      </c>
      <c r="CU2266" s="34">
        <v>0</v>
      </c>
      <c r="CX2266" s="34">
        <v>0</v>
      </c>
      <c r="DB2266" s="34">
        <v>0</v>
      </c>
      <c r="DF2266" s="34">
        <v>0</v>
      </c>
      <c r="DI2266" s="34">
        <v>0</v>
      </c>
      <c r="DL2266" s="34">
        <v>0</v>
      </c>
      <c r="DP2266" s="34">
        <v>0</v>
      </c>
      <c r="DU2266" s="34">
        <v>0</v>
      </c>
      <c r="DZ2266" s="34">
        <v>0</v>
      </c>
      <c r="EC2266" s="34">
        <v>0</v>
      </c>
      <c r="EF2266" s="34">
        <v>0</v>
      </c>
      <c r="EH2266" s="34">
        <v>0</v>
      </c>
      <c r="EL2266" s="34">
        <v>0</v>
      </c>
      <c r="EN2266" s="34">
        <v>0</v>
      </c>
      <c r="EP2266" s="34">
        <v>0</v>
      </c>
      <c r="ET2266" s="34">
        <v>0</v>
      </c>
      <c r="EV2266" s="34">
        <v>0</v>
      </c>
      <c r="EY2266" s="34">
        <v>0</v>
      </c>
      <c r="FB2266" s="34">
        <v>0</v>
      </c>
      <c r="FD2266" s="34">
        <v>0</v>
      </c>
      <c r="FG2266" s="34">
        <v>0</v>
      </c>
      <c r="FI2266" s="34">
        <v>0</v>
      </c>
      <c r="FK2266" s="34">
        <v>0</v>
      </c>
      <c r="FM2266" s="34">
        <v>0</v>
      </c>
      <c r="FQ2266" s="34">
        <v>0</v>
      </c>
      <c r="FS2266" s="34">
        <v>0</v>
      </c>
      <c r="GF2266" s="34">
        <v>0</v>
      </c>
      <c r="GH2266" s="34">
        <v>0</v>
      </c>
      <c r="GJ2266" s="34">
        <v>0</v>
      </c>
      <c r="GM2266" s="34">
        <v>0</v>
      </c>
      <c r="GO2266" s="34">
        <v>0</v>
      </c>
      <c r="GQ2266" s="34">
        <v>0</v>
      </c>
      <c r="GT2266" s="34">
        <v>0</v>
      </c>
      <c r="GW2266" s="34">
        <v>0</v>
      </c>
      <c r="GY2266" s="34">
        <v>0</v>
      </c>
      <c r="HF2266" s="34">
        <v>0</v>
      </c>
      <c r="HM2266" s="34">
        <v>0</v>
      </c>
      <c r="HT2266" s="34">
        <v>0</v>
      </c>
      <c r="IA2266" s="34">
        <v>0</v>
      </c>
      <c r="IH2266" s="34">
        <v>0</v>
      </c>
      <c r="IO2266" s="34">
        <v>0</v>
      </c>
      <c r="IV2266" s="34">
        <v>0</v>
      </c>
      <c r="JC2266" s="34">
        <v>0</v>
      </c>
      <c r="JI2266" s="34">
        <v>0</v>
      </c>
      <c r="JQ2266" s="34">
        <v>0</v>
      </c>
      <c r="JX2266" s="34">
        <v>0</v>
      </c>
      <c r="KE2266" s="34">
        <v>0</v>
      </c>
      <c r="KL2266" s="34">
        <v>0</v>
      </c>
      <c r="KS2266" s="34">
        <v>0</v>
      </c>
      <c r="KZ2266" s="34">
        <v>0</v>
      </c>
      <c r="LG2266" s="34">
        <v>0</v>
      </c>
      <c r="LN2266" s="34">
        <v>0</v>
      </c>
      <c r="LU2266" s="34">
        <v>0</v>
      </c>
      <c r="MB2266" s="34">
        <v>0</v>
      </c>
      <c r="MI2266" s="34">
        <v>0</v>
      </c>
      <c r="MP2266" s="34">
        <v>0</v>
      </c>
      <c r="MW2266" s="34">
        <v>0</v>
      </c>
      <c r="ND2266" s="34">
        <v>0</v>
      </c>
      <c r="NK2266" s="34">
        <v>0</v>
      </c>
      <c r="NR2266" s="34">
        <v>0</v>
      </c>
      <c r="NY2266" s="34">
        <v>0</v>
      </c>
      <c r="OD2266" s="34">
        <v>0</v>
      </c>
    </row>
    <row r="2267" spans="1:394" s="34" customFormat="1" ht="14.4">
      <c r="A2267" s="117" t="s">
        <v>596</v>
      </c>
      <c r="B2267" s="151" t="s">
        <v>707</v>
      </c>
      <c r="C2267" s="81">
        <v>29309401</v>
      </c>
      <c r="D2267" s="81" t="s">
        <v>597</v>
      </c>
      <c r="F2267" s="102"/>
      <c r="H2267" s="81"/>
      <c r="I2267" s="81"/>
      <c r="J2267" s="183"/>
      <c r="K2267" s="81"/>
      <c r="L2267" s="81"/>
      <c r="M2267" s="81"/>
      <c r="AH2267" s="34">
        <v>0</v>
      </c>
      <c r="AR2267" s="34">
        <v>0</v>
      </c>
      <c r="AW2267" s="34">
        <v>0</v>
      </c>
      <c r="BC2267" s="34">
        <v>0</v>
      </c>
      <c r="BJ2267" s="34">
        <v>0</v>
      </c>
      <c r="BR2267" s="34">
        <v>0</v>
      </c>
      <c r="BU2267" s="34">
        <v>0</v>
      </c>
      <c r="BW2267" s="34">
        <v>0</v>
      </c>
      <c r="CA2267" s="34">
        <v>0</v>
      </c>
      <c r="CD2267" s="34">
        <v>0</v>
      </c>
      <c r="CG2267" s="34">
        <v>0</v>
      </c>
      <c r="CL2267" s="34">
        <v>0</v>
      </c>
      <c r="CN2267" s="34">
        <v>0</v>
      </c>
      <c r="CP2267" s="34">
        <v>0</v>
      </c>
      <c r="CS2267" s="34">
        <v>0</v>
      </c>
      <c r="CU2267" s="34">
        <v>0</v>
      </c>
      <c r="CX2267" s="34">
        <v>0</v>
      </c>
      <c r="DB2267" s="34">
        <v>0</v>
      </c>
      <c r="DF2267" s="34">
        <v>0</v>
      </c>
      <c r="DI2267" s="34">
        <v>0</v>
      </c>
      <c r="DL2267" s="34">
        <v>0</v>
      </c>
      <c r="DP2267" s="34">
        <v>0</v>
      </c>
      <c r="DU2267" s="34">
        <v>0</v>
      </c>
      <c r="DZ2267" s="34">
        <v>0</v>
      </c>
      <c r="EC2267" s="34">
        <v>0</v>
      </c>
      <c r="EF2267" s="34">
        <v>0</v>
      </c>
      <c r="EH2267" s="34">
        <v>0</v>
      </c>
      <c r="EL2267" s="34">
        <v>0</v>
      </c>
      <c r="EN2267" s="34">
        <v>0</v>
      </c>
      <c r="EP2267" s="34">
        <v>0</v>
      </c>
      <c r="ET2267" s="34">
        <v>0</v>
      </c>
      <c r="EV2267" s="34">
        <v>0</v>
      </c>
      <c r="EY2267" s="34">
        <v>0</v>
      </c>
      <c r="FB2267" s="34">
        <v>0</v>
      </c>
      <c r="FD2267" s="34">
        <v>0</v>
      </c>
      <c r="FG2267" s="34">
        <v>0</v>
      </c>
      <c r="FI2267" s="34">
        <v>0</v>
      </c>
      <c r="FK2267" s="34">
        <v>0</v>
      </c>
      <c r="FM2267" s="34">
        <v>0</v>
      </c>
      <c r="FQ2267" s="34">
        <v>0</v>
      </c>
      <c r="FS2267" s="34">
        <v>0</v>
      </c>
      <c r="GF2267" s="34">
        <v>0</v>
      </c>
      <c r="GH2267" s="34">
        <v>0</v>
      </c>
      <c r="GJ2267" s="34">
        <v>0</v>
      </c>
      <c r="GM2267" s="34">
        <v>0</v>
      </c>
      <c r="GO2267" s="34">
        <v>0</v>
      </c>
      <c r="GQ2267" s="34">
        <v>0</v>
      </c>
      <c r="GT2267" s="34">
        <v>0</v>
      </c>
      <c r="GW2267" s="34">
        <v>0</v>
      </c>
      <c r="GY2267" s="34">
        <v>0</v>
      </c>
      <c r="HF2267" s="34">
        <v>0</v>
      </c>
      <c r="HM2267" s="34">
        <v>0</v>
      </c>
      <c r="HT2267" s="34">
        <v>0</v>
      </c>
      <c r="IA2267" s="34">
        <v>0</v>
      </c>
      <c r="IH2267" s="34">
        <v>0</v>
      </c>
      <c r="IO2267" s="34">
        <v>0</v>
      </c>
      <c r="IV2267" s="34">
        <v>0</v>
      </c>
      <c r="JC2267" s="34">
        <v>0</v>
      </c>
      <c r="JI2267" s="34">
        <v>0</v>
      </c>
      <c r="JQ2267" s="34">
        <v>0</v>
      </c>
      <c r="JX2267" s="34">
        <v>0</v>
      </c>
      <c r="KE2267" s="34">
        <v>0</v>
      </c>
      <c r="KL2267" s="34">
        <v>0</v>
      </c>
      <c r="KS2267" s="34">
        <v>0</v>
      </c>
      <c r="KZ2267" s="34">
        <v>0</v>
      </c>
      <c r="LG2267" s="34">
        <v>0</v>
      </c>
      <c r="LN2267" s="34">
        <v>0</v>
      </c>
      <c r="LU2267" s="34">
        <v>0</v>
      </c>
      <c r="MB2267" s="34">
        <v>0</v>
      </c>
      <c r="MI2267" s="34">
        <v>0</v>
      </c>
      <c r="MP2267" s="34">
        <v>0</v>
      </c>
      <c r="MW2267" s="34">
        <v>0</v>
      </c>
      <c r="ND2267" s="34">
        <v>0</v>
      </c>
      <c r="NK2267" s="34">
        <v>0</v>
      </c>
      <c r="NR2267" s="34">
        <v>0</v>
      </c>
      <c r="NY2267" s="34">
        <v>0</v>
      </c>
      <c r="OD2267" s="34">
        <v>0</v>
      </c>
    </row>
    <row r="2268" spans="1:394" s="34" customFormat="1" ht="14.4">
      <c r="A2268" s="117" t="s">
        <v>596</v>
      </c>
      <c r="B2268" s="151" t="s">
        <v>708</v>
      </c>
      <c r="C2268" s="151">
        <v>29322901</v>
      </c>
      <c r="D2268" s="81" t="s">
        <v>597</v>
      </c>
      <c r="F2268" s="102"/>
      <c r="H2268" s="81"/>
      <c r="I2268" s="81"/>
      <c r="J2268" s="183"/>
      <c r="K2268" s="81"/>
      <c r="L2268" s="81"/>
      <c r="M2268" s="81"/>
      <c r="AR2268" s="34">
        <v>0</v>
      </c>
      <c r="AW2268" s="34">
        <v>3500</v>
      </c>
      <c r="BC2268" s="34">
        <v>0</v>
      </c>
      <c r="BE2268" s="34">
        <v>3500</v>
      </c>
      <c r="BJ2268" s="34">
        <v>3500</v>
      </c>
      <c r="BR2268" s="34">
        <v>3500</v>
      </c>
      <c r="BU2268" s="34">
        <v>3500</v>
      </c>
      <c r="BW2268" s="34">
        <v>3500</v>
      </c>
      <c r="CA2268" s="34">
        <v>3500</v>
      </c>
      <c r="CD2268" s="34">
        <v>7000</v>
      </c>
      <c r="CG2268" s="34">
        <v>3500</v>
      </c>
      <c r="CH2268" s="34">
        <v>3600</v>
      </c>
      <c r="CL2268" s="34">
        <v>0</v>
      </c>
      <c r="CN2268" s="34">
        <v>3400</v>
      </c>
      <c r="CP2268" s="34">
        <v>14100</v>
      </c>
      <c r="CS2268" s="34">
        <v>0</v>
      </c>
      <c r="CU2268" s="34">
        <v>0</v>
      </c>
      <c r="CX2268" s="34">
        <v>10500</v>
      </c>
      <c r="DB2268" s="34">
        <v>0</v>
      </c>
      <c r="DF2268" s="34">
        <v>10500</v>
      </c>
      <c r="DI2268" s="34">
        <v>0</v>
      </c>
      <c r="DL2268" s="34">
        <v>21000</v>
      </c>
      <c r="DP2268" s="34">
        <v>0</v>
      </c>
      <c r="DU2268" s="34">
        <v>0</v>
      </c>
      <c r="DZ2268" s="34">
        <v>0</v>
      </c>
      <c r="EC2268" s="34">
        <v>0</v>
      </c>
      <c r="EF2268" s="34">
        <v>0</v>
      </c>
      <c r="EH2268" s="34">
        <v>10500</v>
      </c>
      <c r="EL2268" s="34">
        <v>10500</v>
      </c>
      <c r="EN2268" s="34">
        <v>0</v>
      </c>
      <c r="EP2268" s="34">
        <v>0</v>
      </c>
      <c r="ET2268" s="34">
        <v>0</v>
      </c>
      <c r="EV2268" s="34">
        <v>21000</v>
      </c>
      <c r="EY2268" s="34">
        <v>0</v>
      </c>
      <c r="FB2268" s="34">
        <v>0</v>
      </c>
      <c r="FD2268" s="34">
        <v>0</v>
      </c>
      <c r="FG2268" s="34">
        <v>0</v>
      </c>
      <c r="FI2268" s="34">
        <v>0</v>
      </c>
      <c r="FK2268" s="34">
        <v>0</v>
      </c>
      <c r="FM2268" s="34">
        <v>21000</v>
      </c>
      <c r="FQ2268" s="34">
        <v>0</v>
      </c>
      <c r="FS2268" s="34">
        <v>0</v>
      </c>
      <c r="GD2268" s="34">
        <v>7000</v>
      </c>
      <c r="GF2268" s="34">
        <v>0</v>
      </c>
      <c r="GH2268" s="34">
        <v>0</v>
      </c>
      <c r="GJ2268" s="34">
        <v>0</v>
      </c>
      <c r="GM2268" s="34">
        <v>0</v>
      </c>
      <c r="GO2268" s="34">
        <v>0</v>
      </c>
      <c r="GQ2268" s="34">
        <v>0</v>
      </c>
      <c r="GT2268" s="34">
        <v>0</v>
      </c>
      <c r="GW2268" s="34">
        <v>0</v>
      </c>
      <c r="GY2268" s="34">
        <v>0</v>
      </c>
      <c r="HF2268" s="34">
        <v>0</v>
      </c>
      <c r="HM2268" s="34">
        <v>5000</v>
      </c>
      <c r="HT2268" s="34">
        <v>0</v>
      </c>
      <c r="IA2268" s="34">
        <v>4000</v>
      </c>
      <c r="IH2268" s="34">
        <v>0</v>
      </c>
      <c r="IO2268" s="34">
        <v>0</v>
      </c>
      <c r="IV2268" s="34">
        <v>0</v>
      </c>
      <c r="JC2268" s="34">
        <v>6000</v>
      </c>
      <c r="JI2268" s="34">
        <v>0</v>
      </c>
      <c r="JQ2268" s="34">
        <v>4000</v>
      </c>
      <c r="JX2268" s="34">
        <v>0</v>
      </c>
      <c r="KE2268" s="34">
        <v>4000</v>
      </c>
      <c r="KL2268" s="34">
        <v>0</v>
      </c>
      <c r="KS2268" s="34">
        <v>5000</v>
      </c>
      <c r="KZ2268" s="34">
        <v>0</v>
      </c>
      <c r="LG2268" s="34">
        <v>7000</v>
      </c>
      <c r="LN2268" s="34">
        <v>0</v>
      </c>
      <c r="LU2268" s="34">
        <v>8000</v>
      </c>
      <c r="MB2268" s="34">
        <v>0</v>
      </c>
      <c r="MI2268" s="34">
        <v>8000</v>
      </c>
      <c r="MP2268" s="34">
        <v>0</v>
      </c>
      <c r="MW2268" s="34">
        <v>8000</v>
      </c>
      <c r="ND2268" s="34">
        <v>0</v>
      </c>
      <c r="NK2268" s="34">
        <v>8000</v>
      </c>
      <c r="NR2268" s="34">
        <v>0</v>
      </c>
      <c r="NY2268" s="34">
        <v>8000</v>
      </c>
      <c r="OD2268" s="34">
        <v>0</v>
      </c>
    </row>
    <row r="2269" spans="1:394" s="34" customFormat="1" ht="14.4">
      <c r="A2269" s="117" t="s">
        <v>596</v>
      </c>
      <c r="B2269" s="151" t="s">
        <v>709</v>
      </c>
      <c r="C2269" s="151">
        <v>29324301</v>
      </c>
      <c r="D2269" s="81" t="s">
        <v>597</v>
      </c>
      <c r="F2269" s="102"/>
      <c r="H2269" s="81"/>
      <c r="I2269" s="81"/>
      <c r="J2269" s="183"/>
      <c r="K2269" s="81"/>
      <c r="L2269" s="81"/>
      <c r="M2269" s="81"/>
      <c r="AR2269" s="34">
        <v>0</v>
      </c>
      <c r="BE2269" s="34">
        <v>4000</v>
      </c>
      <c r="BJ2269" s="34">
        <v>2800</v>
      </c>
      <c r="BR2269" s="34">
        <v>2800</v>
      </c>
      <c r="BU2269" s="34">
        <v>2800</v>
      </c>
      <c r="BW2269" s="34">
        <v>2800</v>
      </c>
      <c r="CA2269" s="34">
        <v>2800</v>
      </c>
      <c r="CD2269" s="34">
        <v>5600</v>
      </c>
      <c r="CG2269" s="34">
        <v>14000</v>
      </c>
      <c r="CH2269" s="34">
        <v>2800</v>
      </c>
      <c r="CL2269" s="34">
        <v>0</v>
      </c>
      <c r="CN2269" s="34">
        <v>2800</v>
      </c>
      <c r="CP2269" s="34">
        <v>11200</v>
      </c>
      <c r="CS2269" s="34">
        <v>0</v>
      </c>
      <c r="CX2269" s="34">
        <v>2800</v>
      </c>
      <c r="DB2269" s="34">
        <v>0</v>
      </c>
      <c r="DF2269" s="34">
        <v>0</v>
      </c>
      <c r="DI2269" s="34">
        <v>50</v>
      </c>
      <c r="DL2269" s="34">
        <v>0</v>
      </c>
      <c r="DP2269" s="34">
        <v>0</v>
      </c>
      <c r="DU2269" s="34">
        <v>0</v>
      </c>
      <c r="EC2269" s="34">
        <v>11745</v>
      </c>
      <c r="EF2269" s="34">
        <v>0</v>
      </c>
      <c r="EH2269" s="34">
        <v>0</v>
      </c>
      <c r="EL2269" s="34">
        <v>0</v>
      </c>
      <c r="EN2269" s="34">
        <v>0</v>
      </c>
      <c r="EP2269" s="34">
        <v>0</v>
      </c>
      <c r="ET2269" s="34">
        <v>0</v>
      </c>
      <c r="EV2269" s="34">
        <v>0</v>
      </c>
      <c r="EY2269" s="34">
        <v>0</v>
      </c>
      <c r="FB2269" s="34">
        <v>0</v>
      </c>
      <c r="FD2269" s="34">
        <v>0</v>
      </c>
      <c r="FG2269" s="34">
        <v>0</v>
      </c>
      <c r="FI2269" s="34">
        <v>0</v>
      </c>
      <c r="FK2269" s="34">
        <v>0</v>
      </c>
      <c r="FM2269" s="34">
        <v>0</v>
      </c>
      <c r="FQ2269" s="34">
        <v>0</v>
      </c>
      <c r="FS2269" s="34">
        <v>0</v>
      </c>
      <c r="GF2269" s="34">
        <v>0</v>
      </c>
      <c r="GH2269" s="34">
        <v>0</v>
      </c>
      <c r="GJ2269" s="34">
        <v>0</v>
      </c>
      <c r="GM2269" s="34">
        <v>0</v>
      </c>
      <c r="GO2269" s="34">
        <v>0</v>
      </c>
      <c r="GQ2269" s="34">
        <v>0</v>
      </c>
      <c r="GT2269" s="34">
        <v>0</v>
      </c>
      <c r="GW2269" s="34">
        <v>0</v>
      </c>
      <c r="GY2269" s="34">
        <v>0</v>
      </c>
      <c r="HF2269" s="34">
        <v>0</v>
      </c>
      <c r="HM2269" s="34">
        <v>0</v>
      </c>
      <c r="HT2269" s="34">
        <v>0</v>
      </c>
      <c r="IA2269" s="34">
        <v>0</v>
      </c>
      <c r="IH2269" s="34">
        <v>0</v>
      </c>
      <c r="IO2269" s="34">
        <v>0</v>
      </c>
      <c r="IV2269" s="34">
        <v>0</v>
      </c>
      <c r="JC2269" s="34">
        <v>0</v>
      </c>
      <c r="JI2269" s="34">
        <v>0</v>
      </c>
      <c r="JQ2269" s="34">
        <v>0</v>
      </c>
      <c r="JX2269" s="34">
        <v>0</v>
      </c>
      <c r="KE2269" s="34">
        <v>0</v>
      </c>
      <c r="KL2269" s="34">
        <v>0</v>
      </c>
      <c r="KS2269" s="34">
        <v>0</v>
      </c>
      <c r="KZ2269" s="34">
        <v>0</v>
      </c>
      <c r="LG2269" s="34">
        <v>0</v>
      </c>
      <c r="LN2269" s="34">
        <v>0</v>
      </c>
      <c r="LU2269" s="34">
        <v>0</v>
      </c>
      <c r="MB2269" s="34">
        <v>0</v>
      </c>
      <c r="MI2269" s="34">
        <v>0</v>
      </c>
      <c r="MP2269" s="34">
        <v>0</v>
      </c>
      <c r="MW2269" s="34">
        <v>0</v>
      </c>
      <c r="ND2269" s="34">
        <v>0</v>
      </c>
      <c r="NK2269" s="34">
        <v>0</v>
      </c>
      <c r="NR2269" s="34">
        <v>0</v>
      </c>
      <c r="NY2269" s="34">
        <v>0</v>
      </c>
      <c r="OD2269" s="34">
        <v>0</v>
      </c>
    </row>
    <row r="2270" spans="1:394" s="34" customFormat="1" ht="14.4">
      <c r="A2270" s="117" t="s">
        <v>596</v>
      </c>
      <c r="B2270" s="151" t="s">
        <v>710</v>
      </c>
      <c r="C2270" s="151">
        <v>29324302</v>
      </c>
      <c r="D2270" s="81" t="s">
        <v>597</v>
      </c>
      <c r="F2270" s="102"/>
      <c r="H2270" s="81"/>
      <c r="I2270" s="81"/>
      <c r="J2270" s="183"/>
      <c r="K2270" s="81"/>
      <c r="L2270" s="81"/>
      <c r="M2270" s="81"/>
      <c r="DI2270" s="34">
        <v>50</v>
      </c>
      <c r="DL2270" s="34">
        <v>0</v>
      </c>
      <c r="DP2270" s="34">
        <v>0</v>
      </c>
      <c r="DU2270" s="34">
        <v>0</v>
      </c>
      <c r="DZ2270" s="34">
        <v>0</v>
      </c>
      <c r="EC2270" s="34">
        <v>8000</v>
      </c>
      <c r="EF2270" s="34">
        <v>0</v>
      </c>
      <c r="EH2270" s="34">
        <v>8000</v>
      </c>
      <c r="EL2270" s="34">
        <v>300</v>
      </c>
      <c r="EN2270" s="34">
        <v>0</v>
      </c>
      <c r="EP2270" s="34">
        <v>0</v>
      </c>
      <c r="ET2270" s="34">
        <v>0</v>
      </c>
      <c r="EV2270" s="34">
        <v>16000</v>
      </c>
      <c r="EY2270" s="34">
        <v>0</v>
      </c>
      <c r="FB2270" s="34">
        <v>0</v>
      </c>
      <c r="FD2270" s="34">
        <v>12000</v>
      </c>
      <c r="FG2270" s="34">
        <v>0</v>
      </c>
      <c r="FI2270" s="34">
        <v>0</v>
      </c>
      <c r="FK2270" s="34">
        <v>0</v>
      </c>
      <c r="FM2270" s="34">
        <v>12000</v>
      </c>
      <c r="FQ2270" s="34">
        <v>0</v>
      </c>
      <c r="FS2270" s="34">
        <v>0</v>
      </c>
      <c r="FY2270" s="34">
        <v>5000</v>
      </c>
      <c r="GD2270" s="34">
        <v>5000</v>
      </c>
      <c r="GF2270" s="34">
        <v>0</v>
      </c>
      <c r="GH2270" s="34">
        <v>0</v>
      </c>
      <c r="GJ2270" s="34">
        <v>0</v>
      </c>
      <c r="GM2270" s="34">
        <v>0</v>
      </c>
      <c r="GO2270" s="34">
        <v>0</v>
      </c>
      <c r="GQ2270" s="34">
        <v>0</v>
      </c>
      <c r="GT2270" s="34">
        <v>0</v>
      </c>
      <c r="GW2270" s="34">
        <v>0</v>
      </c>
      <c r="GY2270" s="34">
        <v>0</v>
      </c>
      <c r="HF2270" s="34">
        <v>0</v>
      </c>
      <c r="HM2270" s="34">
        <v>0</v>
      </c>
      <c r="HT2270" s="34">
        <v>0</v>
      </c>
      <c r="IA2270" s="34">
        <v>6000</v>
      </c>
      <c r="IH2270" s="34">
        <v>0</v>
      </c>
      <c r="IO2270" s="34">
        <v>2000</v>
      </c>
      <c r="IV2270" s="34">
        <v>0</v>
      </c>
      <c r="JC2270" s="34">
        <v>2000</v>
      </c>
      <c r="JI2270" s="34">
        <v>0</v>
      </c>
      <c r="JQ2270" s="34">
        <v>3000</v>
      </c>
      <c r="JX2270" s="34">
        <v>0</v>
      </c>
      <c r="KE2270" s="34">
        <v>6000</v>
      </c>
      <c r="KL2270" s="34">
        <v>0</v>
      </c>
      <c r="KS2270" s="34">
        <v>5000</v>
      </c>
      <c r="KZ2270" s="34">
        <v>0</v>
      </c>
      <c r="LG2270" s="34">
        <v>3000</v>
      </c>
      <c r="LN2270" s="34">
        <v>0</v>
      </c>
      <c r="LU2270" s="34">
        <v>4000</v>
      </c>
      <c r="MB2270" s="34">
        <v>0</v>
      </c>
      <c r="MI2270" s="34">
        <v>5000</v>
      </c>
      <c r="MP2270" s="34">
        <v>0</v>
      </c>
      <c r="MW2270" s="34">
        <v>5000</v>
      </c>
      <c r="ND2270" s="34">
        <v>0</v>
      </c>
      <c r="NK2270" s="34">
        <v>5000</v>
      </c>
      <c r="NR2270" s="34">
        <v>0</v>
      </c>
      <c r="NY2270" s="34">
        <v>5000</v>
      </c>
      <c r="OD2270" s="34">
        <v>0</v>
      </c>
    </row>
    <row r="2271" spans="1:394" s="34" customFormat="1" ht="14.4">
      <c r="A2271" s="101" t="s">
        <v>711</v>
      </c>
      <c r="B2271" s="165" t="s">
        <v>494</v>
      </c>
      <c r="C2271" s="81" t="s">
        <v>494</v>
      </c>
      <c r="D2271" s="225" t="s">
        <v>195</v>
      </c>
      <c r="F2271" s="102"/>
      <c r="H2271" s="81"/>
      <c r="I2271" s="81"/>
      <c r="J2271" s="183"/>
      <c r="K2271" s="81"/>
      <c r="L2271" s="81"/>
      <c r="M2271" s="81"/>
      <c r="AE2271" s="34">
        <v>600</v>
      </c>
      <c r="AH2271" s="34">
        <v>600</v>
      </c>
      <c r="AR2271" s="34">
        <v>600</v>
      </c>
      <c r="AW2271" s="34">
        <v>800</v>
      </c>
      <c r="BC2271" s="34">
        <v>0</v>
      </c>
      <c r="BR2271" s="34">
        <v>0</v>
      </c>
      <c r="BU2271" s="34">
        <v>0</v>
      </c>
      <c r="CA2271" s="34">
        <v>0</v>
      </c>
      <c r="CD2271" s="34">
        <v>0</v>
      </c>
      <c r="CG2271" s="34">
        <v>0</v>
      </c>
      <c r="CL2271" s="34">
        <v>0</v>
      </c>
      <c r="CN2271" s="34">
        <v>0</v>
      </c>
      <c r="CP2271" s="34">
        <v>0</v>
      </c>
      <c r="DI2271" s="34">
        <v>0</v>
      </c>
      <c r="ET2271" s="34">
        <v>0</v>
      </c>
      <c r="HF2271" s="34">
        <v>0</v>
      </c>
      <c r="IH2271" s="34">
        <v>0</v>
      </c>
      <c r="IO2271" s="34">
        <v>0</v>
      </c>
      <c r="IV2271" s="34">
        <v>0</v>
      </c>
      <c r="JI2271" s="34">
        <v>0</v>
      </c>
      <c r="JQ2271" s="34">
        <v>0</v>
      </c>
      <c r="MP2271" s="34">
        <v>5250</v>
      </c>
      <c r="MW2271" s="34">
        <v>5250</v>
      </c>
      <c r="ND2271" s="34">
        <v>3800</v>
      </c>
      <c r="NK2271" s="34">
        <v>3800</v>
      </c>
      <c r="NR2271" s="34">
        <v>3800</v>
      </c>
      <c r="NY2271" s="34">
        <v>3800</v>
      </c>
      <c r="OD2271" s="34">
        <v>3800</v>
      </c>
    </row>
    <row r="2272" spans="1:394" s="34" customFormat="1" ht="14.4">
      <c r="A2272" s="101" t="s">
        <v>711</v>
      </c>
      <c r="B2272" s="350" t="s">
        <v>535</v>
      </c>
      <c r="C2272" s="390" t="s">
        <v>535</v>
      </c>
      <c r="D2272" s="225" t="s">
        <v>195</v>
      </c>
      <c r="F2272" s="102"/>
      <c r="H2272" s="81"/>
      <c r="I2272" s="81"/>
      <c r="J2272" s="183"/>
      <c r="K2272" s="81"/>
      <c r="L2272" s="81"/>
      <c r="M2272" s="81"/>
      <c r="AE2272" s="34">
        <v>0</v>
      </c>
      <c r="AH2272" s="34">
        <v>1000</v>
      </c>
      <c r="CA2272" s="34">
        <v>0</v>
      </c>
      <c r="CD2272" s="34">
        <v>0</v>
      </c>
      <c r="CG2272" s="34">
        <v>0</v>
      </c>
      <c r="CL2272" s="34">
        <v>0</v>
      </c>
      <c r="CN2272" s="34">
        <v>0</v>
      </c>
      <c r="CP2272" s="34">
        <v>0</v>
      </c>
      <c r="DI2272" s="34">
        <v>0</v>
      </c>
      <c r="ET2272" s="34">
        <v>0</v>
      </c>
      <c r="HF2272" s="34">
        <v>0</v>
      </c>
      <c r="IH2272" s="34">
        <v>0</v>
      </c>
      <c r="IO2272" s="34">
        <v>0</v>
      </c>
      <c r="IV2272" s="34">
        <v>0</v>
      </c>
      <c r="JI2272" s="34">
        <v>0</v>
      </c>
      <c r="JQ2272" s="34">
        <v>0</v>
      </c>
      <c r="MP2272" s="34">
        <v>2625</v>
      </c>
      <c r="MW2272" s="34">
        <v>2625</v>
      </c>
      <c r="ND2272" s="34">
        <v>1900</v>
      </c>
      <c r="NK2272" s="34">
        <v>1900</v>
      </c>
      <c r="NR2272" s="34">
        <v>1900</v>
      </c>
      <c r="NY2272" s="34">
        <v>1900</v>
      </c>
      <c r="OD2272" s="34">
        <v>1900</v>
      </c>
    </row>
    <row r="2273" spans="1:394" s="34" customFormat="1" ht="14.4">
      <c r="A2273" s="101" t="s">
        <v>711</v>
      </c>
      <c r="B2273" s="350" t="s">
        <v>534</v>
      </c>
      <c r="C2273" s="390" t="s">
        <v>534</v>
      </c>
      <c r="D2273" s="225" t="s">
        <v>195</v>
      </c>
      <c r="F2273" s="102"/>
      <c r="H2273" s="81"/>
      <c r="I2273" s="81"/>
      <c r="J2273" s="183"/>
      <c r="K2273" s="81"/>
      <c r="L2273" s="81"/>
      <c r="M2273" s="81"/>
      <c r="AE2273" s="34">
        <v>0</v>
      </c>
      <c r="AH2273" s="34">
        <v>1000</v>
      </c>
      <c r="CA2273" s="34">
        <v>0</v>
      </c>
      <c r="CD2273" s="34">
        <v>0</v>
      </c>
      <c r="CG2273" s="34">
        <v>0</v>
      </c>
      <c r="CL2273" s="34">
        <v>0</v>
      </c>
      <c r="CN2273" s="34">
        <v>0</v>
      </c>
      <c r="CP2273" s="34">
        <v>0</v>
      </c>
      <c r="DI2273" s="34">
        <v>0</v>
      </c>
      <c r="ET2273" s="34">
        <v>0</v>
      </c>
      <c r="HF2273" s="34">
        <v>0</v>
      </c>
      <c r="IH2273" s="34">
        <v>0</v>
      </c>
      <c r="IO2273" s="34">
        <v>0</v>
      </c>
      <c r="IV2273" s="34">
        <v>0</v>
      </c>
      <c r="JI2273" s="34">
        <v>0</v>
      </c>
      <c r="JQ2273" s="34">
        <v>0</v>
      </c>
      <c r="MP2273" s="34">
        <v>4525</v>
      </c>
      <c r="MW2273" s="34">
        <v>2625</v>
      </c>
      <c r="ND2273" s="34">
        <v>1900</v>
      </c>
      <c r="NK2273" s="34">
        <v>1900</v>
      </c>
      <c r="NR2273" s="34">
        <v>1900</v>
      </c>
      <c r="NY2273" s="34">
        <v>1900</v>
      </c>
      <c r="OD2273" s="34">
        <v>1900</v>
      </c>
    </row>
    <row r="2274" spans="1:394" s="34" customFormat="1" ht="14.4">
      <c r="A2274" s="101" t="s">
        <v>85</v>
      </c>
      <c r="B2274" s="350" t="s">
        <v>712</v>
      </c>
      <c r="C2274" s="390" t="s">
        <v>712</v>
      </c>
      <c r="D2274" s="225" t="s">
        <v>195</v>
      </c>
      <c r="F2274" s="102"/>
      <c r="H2274" s="81"/>
      <c r="I2274" s="81"/>
      <c r="J2274" s="183"/>
      <c r="K2274" s="81"/>
      <c r="L2274" s="81"/>
      <c r="M2274" s="81"/>
      <c r="AH2274" s="34">
        <v>50</v>
      </c>
      <c r="AR2274" s="34">
        <v>0</v>
      </c>
      <c r="AW2274" s="34">
        <v>0</v>
      </c>
      <c r="BC2274" s="34">
        <v>0</v>
      </c>
      <c r="BJ2274" s="34">
        <v>0</v>
      </c>
      <c r="BR2274" s="34">
        <v>0</v>
      </c>
      <c r="BU2274" s="34">
        <v>0</v>
      </c>
      <c r="BW2274" s="34">
        <v>0</v>
      </c>
      <c r="CA2274" s="34">
        <v>100</v>
      </c>
      <c r="CD2274" s="34">
        <v>0</v>
      </c>
      <c r="CG2274" s="34">
        <v>0</v>
      </c>
      <c r="CL2274" s="34">
        <v>0</v>
      </c>
      <c r="CN2274" s="34">
        <v>0</v>
      </c>
      <c r="CP2274" s="34">
        <v>0</v>
      </c>
      <c r="DA2274" s="34">
        <v>50</v>
      </c>
      <c r="DD2274" s="34">
        <v>300</v>
      </c>
      <c r="DE2274" s="34">
        <v>300</v>
      </c>
      <c r="DF2274" s="34">
        <v>0</v>
      </c>
      <c r="DI2274" s="34">
        <v>600</v>
      </c>
      <c r="DL2274" s="34">
        <v>1100</v>
      </c>
      <c r="DP2274" s="34">
        <v>2800</v>
      </c>
      <c r="DU2274" s="34">
        <v>0</v>
      </c>
      <c r="DZ2274" s="34">
        <v>1000</v>
      </c>
      <c r="EC2274" s="34">
        <v>600</v>
      </c>
      <c r="ET2274" s="34">
        <v>0</v>
      </c>
      <c r="EY2274" s="34">
        <v>0</v>
      </c>
      <c r="FB2274" s="34">
        <v>0</v>
      </c>
      <c r="FD2274" s="34">
        <v>0</v>
      </c>
      <c r="FG2274" s="34">
        <v>0</v>
      </c>
      <c r="FI2274" s="34">
        <v>0</v>
      </c>
      <c r="FK2274" s="34">
        <v>500</v>
      </c>
      <c r="FM2274" s="34">
        <v>500</v>
      </c>
      <c r="FQ2274" s="34">
        <v>500</v>
      </c>
      <c r="FS2274" s="34">
        <v>500</v>
      </c>
      <c r="FW2274" s="34">
        <v>500</v>
      </c>
      <c r="FZ2274" s="34">
        <v>0</v>
      </c>
      <c r="GB2274" s="34">
        <v>0</v>
      </c>
      <c r="GD2274" s="34">
        <v>0</v>
      </c>
      <c r="GF2274" s="34">
        <v>0</v>
      </c>
      <c r="GH2274" s="34">
        <v>0</v>
      </c>
      <c r="GJ2274" s="34">
        <v>0</v>
      </c>
      <c r="GM2274" s="34">
        <v>0</v>
      </c>
      <c r="HF2274" s="34">
        <v>0</v>
      </c>
      <c r="IH2274" s="34">
        <v>0</v>
      </c>
      <c r="IO2274" s="34">
        <v>0</v>
      </c>
      <c r="IV2274" s="34">
        <v>0</v>
      </c>
      <c r="JC2274" s="34">
        <v>0</v>
      </c>
      <c r="JI2274" s="34">
        <v>0</v>
      </c>
      <c r="JQ2274" s="34">
        <v>0</v>
      </c>
      <c r="MP2274" s="34">
        <v>100</v>
      </c>
      <c r="MW2274" s="34">
        <v>300</v>
      </c>
      <c r="ND2274" s="34">
        <v>200</v>
      </c>
      <c r="NK2274" s="34">
        <v>100</v>
      </c>
      <c r="NR2274" s="34">
        <v>0</v>
      </c>
      <c r="NY2274" s="34">
        <v>0</v>
      </c>
      <c r="OD2274" s="34">
        <v>200</v>
      </c>
    </row>
    <row r="2275" spans="1:394" s="34" customFormat="1" ht="14.4">
      <c r="A2275" s="101" t="s">
        <v>85</v>
      </c>
      <c r="B2275" s="350" t="s">
        <v>713</v>
      </c>
      <c r="C2275" s="390" t="s">
        <v>713</v>
      </c>
      <c r="D2275" s="225" t="s">
        <v>195</v>
      </c>
      <c r="F2275" s="102"/>
      <c r="H2275" s="81"/>
      <c r="I2275" s="81"/>
      <c r="J2275" s="183"/>
      <c r="K2275" s="81"/>
      <c r="L2275" s="81"/>
      <c r="M2275" s="81"/>
      <c r="AH2275" s="34">
        <v>50</v>
      </c>
      <c r="AR2275" s="34">
        <v>0</v>
      </c>
      <c r="AW2275" s="34">
        <v>0</v>
      </c>
      <c r="BC2275" s="34">
        <v>0</v>
      </c>
      <c r="BJ2275" s="34">
        <v>0</v>
      </c>
      <c r="BR2275" s="34">
        <v>0</v>
      </c>
      <c r="BU2275" s="34">
        <v>0</v>
      </c>
      <c r="BW2275" s="34">
        <v>0</v>
      </c>
      <c r="CA2275" s="34">
        <v>100</v>
      </c>
      <c r="CD2275" s="34">
        <v>0</v>
      </c>
      <c r="CG2275" s="34">
        <v>0</v>
      </c>
      <c r="CL2275" s="34">
        <v>0</v>
      </c>
      <c r="CN2275" s="34">
        <v>0</v>
      </c>
      <c r="CP2275" s="34">
        <v>0</v>
      </c>
      <c r="DA2275" s="34">
        <v>50</v>
      </c>
      <c r="DD2275" s="34">
        <v>300</v>
      </c>
      <c r="DE2275" s="34">
        <v>300</v>
      </c>
      <c r="DF2275" s="34">
        <v>0</v>
      </c>
      <c r="DI2275" s="34">
        <v>600</v>
      </c>
      <c r="DL2275" s="34">
        <v>1100</v>
      </c>
      <c r="DP2275" s="34">
        <v>2800</v>
      </c>
      <c r="DU2275" s="34">
        <v>0</v>
      </c>
      <c r="DZ2275" s="34">
        <v>1000</v>
      </c>
      <c r="EC2275" s="34">
        <v>600</v>
      </c>
      <c r="ET2275" s="34">
        <v>0</v>
      </c>
      <c r="EY2275" s="34">
        <v>0</v>
      </c>
      <c r="FB2275" s="34">
        <v>0</v>
      </c>
      <c r="FD2275" s="34">
        <v>0</v>
      </c>
      <c r="FG2275" s="34">
        <v>0</v>
      </c>
      <c r="FI2275" s="34">
        <v>0</v>
      </c>
      <c r="FK2275" s="34">
        <v>500</v>
      </c>
      <c r="FM2275" s="34">
        <v>500</v>
      </c>
      <c r="FQ2275" s="34">
        <v>500</v>
      </c>
      <c r="FS2275" s="34">
        <v>500</v>
      </c>
      <c r="FW2275" s="34">
        <v>0</v>
      </c>
      <c r="FZ2275" s="34">
        <v>0</v>
      </c>
      <c r="GB2275" s="34">
        <v>0</v>
      </c>
      <c r="GD2275" s="34">
        <v>0</v>
      </c>
      <c r="GF2275" s="34">
        <v>0</v>
      </c>
      <c r="GH2275" s="34">
        <v>0</v>
      </c>
      <c r="GJ2275" s="34">
        <v>0</v>
      </c>
      <c r="GM2275" s="34">
        <v>500</v>
      </c>
      <c r="HF2275" s="34">
        <v>0</v>
      </c>
      <c r="IH2275" s="34">
        <v>0</v>
      </c>
      <c r="IO2275" s="34">
        <v>0</v>
      </c>
      <c r="IV2275" s="34">
        <v>0</v>
      </c>
      <c r="JC2275" s="34">
        <v>0</v>
      </c>
      <c r="JI2275" s="34">
        <v>0</v>
      </c>
      <c r="JQ2275" s="34">
        <v>0</v>
      </c>
      <c r="MP2275" s="34">
        <v>100</v>
      </c>
      <c r="MW2275" s="34">
        <v>200</v>
      </c>
      <c r="ND2275" s="34">
        <v>200</v>
      </c>
      <c r="NK2275" s="34">
        <v>100</v>
      </c>
      <c r="NR2275" s="34">
        <v>0</v>
      </c>
      <c r="NY2275" s="34">
        <v>200</v>
      </c>
      <c r="OD2275" s="34">
        <v>200</v>
      </c>
    </row>
    <row r="2276" spans="1:394" s="34" customFormat="1" ht="14.4">
      <c r="A2276" s="101" t="s">
        <v>85</v>
      </c>
      <c r="B2276" s="350" t="s">
        <v>94</v>
      </c>
      <c r="C2276" s="390" t="s">
        <v>94</v>
      </c>
      <c r="D2276" s="225" t="s">
        <v>195</v>
      </c>
      <c r="F2276" s="102"/>
      <c r="H2276" s="81"/>
      <c r="I2276" s="81"/>
      <c r="J2276" s="183"/>
      <c r="K2276" s="81"/>
      <c r="L2276" s="81"/>
      <c r="M2276" s="81"/>
      <c r="DI2276" s="34">
        <v>1700</v>
      </c>
      <c r="DL2276" s="34">
        <v>2000</v>
      </c>
      <c r="DP2276" s="34">
        <v>3000</v>
      </c>
      <c r="DU2276" s="34">
        <v>8500</v>
      </c>
      <c r="EC2276" s="34">
        <v>0</v>
      </c>
      <c r="FI2276" s="34">
        <v>800</v>
      </c>
      <c r="FK2276" s="34">
        <v>800</v>
      </c>
      <c r="FM2276" s="34">
        <v>800</v>
      </c>
      <c r="FQ2276" s="34">
        <v>800</v>
      </c>
      <c r="FS2276" s="34">
        <v>800</v>
      </c>
      <c r="GF2276" s="34">
        <v>0</v>
      </c>
      <c r="GJ2276" s="34">
        <v>0</v>
      </c>
      <c r="HF2276" s="34">
        <v>0</v>
      </c>
      <c r="IH2276" s="34">
        <v>0</v>
      </c>
      <c r="IO2276" s="34">
        <v>0</v>
      </c>
      <c r="IV2276" s="34">
        <v>0</v>
      </c>
      <c r="JC2276" s="34">
        <v>0</v>
      </c>
      <c r="JI2276" s="34">
        <v>0</v>
      </c>
      <c r="JQ2276" s="34">
        <v>0</v>
      </c>
      <c r="JX2276" s="34">
        <v>304</v>
      </c>
      <c r="KE2276" s="34">
        <v>400</v>
      </c>
      <c r="KL2276" s="34">
        <v>400</v>
      </c>
      <c r="KS2276" s="34">
        <v>400</v>
      </c>
      <c r="KZ2276" s="34">
        <v>200</v>
      </c>
      <c r="LG2276" s="34">
        <v>600</v>
      </c>
      <c r="LU2276" s="34">
        <v>400</v>
      </c>
      <c r="MB2276" s="34">
        <v>0</v>
      </c>
      <c r="MI2276" s="34">
        <v>200</v>
      </c>
      <c r="MP2276" s="34">
        <v>16900</v>
      </c>
      <c r="MW2276" s="34">
        <v>20550</v>
      </c>
      <c r="ND2276" s="34">
        <v>20350</v>
      </c>
      <c r="NK2276" s="34">
        <v>300</v>
      </c>
      <c r="NR2276" s="34">
        <v>14950</v>
      </c>
      <c r="NY2276" s="34">
        <v>0</v>
      </c>
      <c r="OD2276" s="34">
        <v>14950</v>
      </c>
    </row>
    <row r="2277" spans="1:394" s="34" customFormat="1" ht="14.4">
      <c r="A2277" s="102" t="s">
        <v>596</v>
      </c>
      <c r="B2277" s="391" t="s">
        <v>714</v>
      </c>
      <c r="C2277" s="151">
        <v>25264102</v>
      </c>
      <c r="D2277" s="225" t="s">
        <v>195</v>
      </c>
      <c r="F2277" s="102"/>
      <c r="H2277" s="81"/>
      <c r="I2277" s="81"/>
      <c r="J2277" s="183"/>
      <c r="K2277" s="81"/>
      <c r="L2277" s="81"/>
      <c r="M2277" s="81"/>
      <c r="AR2277" s="34">
        <v>0</v>
      </c>
      <c r="AW2277" s="34">
        <v>0</v>
      </c>
      <c r="BC2277" s="34">
        <v>0</v>
      </c>
      <c r="BJ2277" s="34">
        <v>0</v>
      </c>
      <c r="BR2277" s="34">
        <v>0</v>
      </c>
      <c r="BU2277" s="34">
        <v>0</v>
      </c>
      <c r="BW2277" s="34">
        <v>0</v>
      </c>
      <c r="CA2277" s="34">
        <v>0</v>
      </c>
      <c r="CD2277" s="34">
        <v>0</v>
      </c>
      <c r="CG2277" s="34">
        <v>0</v>
      </c>
      <c r="CL2277" s="34">
        <v>0</v>
      </c>
      <c r="CN2277" s="34">
        <v>0</v>
      </c>
      <c r="CP2277" s="34">
        <v>0</v>
      </c>
      <c r="DB2277" s="34">
        <v>0</v>
      </c>
      <c r="DF2277" s="34">
        <v>0</v>
      </c>
      <c r="DI2277" s="34">
        <v>0</v>
      </c>
      <c r="DL2277" s="34">
        <v>0</v>
      </c>
      <c r="DP2277" s="34">
        <v>0</v>
      </c>
      <c r="DU2277" s="34">
        <v>0</v>
      </c>
      <c r="DZ2277" s="34">
        <v>0</v>
      </c>
      <c r="EC2277" s="34">
        <v>0</v>
      </c>
      <c r="EF2277" s="34">
        <v>0</v>
      </c>
      <c r="EH2277" s="34">
        <v>0</v>
      </c>
      <c r="EL2277" s="34">
        <v>0</v>
      </c>
      <c r="EN2277" s="34">
        <v>0</v>
      </c>
      <c r="EP2277" s="34">
        <v>0</v>
      </c>
      <c r="ET2277" s="34">
        <v>0</v>
      </c>
      <c r="EV2277" s="34">
        <v>0</v>
      </c>
      <c r="EY2277" s="34">
        <v>0</v>
      </c>
      <c r="FB2277" s="34">
        <v>0</v>
      </c>
      <c r="FD2277" s="34">
        <v>0</v>
      </c>
      <c r="FG2277" s="34">
        <v>0</v>
      </c>
      <c r="FI2277" s="34">
        <v>0</v>
      </c>
      <c r="FK2277" s="34">
        <v>0</v>
      </c>
      <c r="FM2277" s="34">
        <v>0</v>
      </c>
      <c r="FQ2277" s="34">
        <v>0</v>
      </c>
      <c r="FS2277" s="34">
        <v>0</v>
      </c>
      <c r="FW2277" s="34">
        <v>0</v>
      </c>
      <c r="FZ2277" s="34">
        <v>0</v>
      </c>
      <c r="GB2277" s="34">
        <v>0</v>
      </c>
      <c r="GD2277" s="34">
        <v>0</v>
      </c>
      <c r="GF2277" s="34">
        <v>0</v>
      </c>
      <c r="GH2277" s="34">
        <v>0</v>
      </c>
      <c r="GJ2277" s="34">
        <v>0</v>
      </c>
      <c r="GM2277" s="34">
        <v>0</v>
      </c>
      <c r="GO2277" s="34">
        <v>0</v>
      </c>
      <c r="GQ2277" s="34">
        <v>0</v>
      </c>
      <c r="GT2277" s="34">
        <v>0</v>
      </c>
      <c r="GW2277" s="34">
        <v>0</v>
      </c>
      <c r="GY2277" s="34">
        <v>0</v>
      </c>
      <c r="HF2277" s="34">
        <v>0</v>
      </c>
      <c r="IA2277" s="34">
        <v>0</v>
      </c>
      <c r="IH2277" s="34">
        <v>0</v>
      </c>
      <c r="IO2277" s="34">
        <v>0</v>
      </c>
      <c r="IV2277" s="34">
        <v>0</v>
      </c>
      <c r="JC2277" s="34">
        <v>0</v>
      </c>
      <c r="JI2277" s="34">
        <v>0</v>
      </c>
      <c r="JQ2277" s="34">
        <v>0</v>
      </c>
      <c r="JX2277" s="34">
        <v>0</v>
      </c>
      <c r="KE2277" s="34">
        <v>0</v>
      </c>
      <c r="KL2277" s="34">
        <v>0</v>
      </c>
      <c r="KS2277" s="34">
        <v>0</v>
      </c>
      <c r="KZ2277" s="34">
        <v>0</v>
      </c>
      <c r="LG2277" s="34">
        <v>0</v>
      </c>
      <c r="LN2277" s="34">
        <v>0</v>
      </c>
      <c r="LU2277" s="34">
        <v>0</v>
      </c>
      <c r="MB2277" s="34">
        <v>0</v>
      </c>
      <c r="MI2277" s="34">
        <v>0</v>
      </c>
      <c r="MP2277" s="34">
        <v>0</v>
      </c>
      <c r="MW2277" s="34">
        <v>0</v>
      </c>
      <c r="ND2277" s="34">
        <v>0</v>
      </c>
      <c r="NK2277" s="34">
        <v>0</v>
      </c>
      <c r="NR2277" s="34">
        <v>0</v>
      </c>
      <c r="NY2277" s="34">
        <v>0</v>
      </c>
      <c r="OD2277" s="34">
        <v>0</v>
      </c>
    </row>
    <row r="2278" spans="1:394" s="34" customFormat="1" ht="14.4">
      <c r="A2278" s="102" t="s">
        <v>596</v>
      </c>
      <c r="B2278" s="391" t="s">
        <v>715</v>
      </c>
      <c r="C2278" s="151">
        <v>25264403</v>
      </c>
      <c r="D2278" s="225" t="s">
        <v>195</v>
      </c>
      <c r="F2278" s="102"/>
      <c r="H2278" s="81"/>
      <c r="I2278" s="81"/>
      <c r="J2278" s="183"/>
      <c r="K2278" s="81"/>
      <c r="L2278" s="81"/>
      <c r="M2278" s="81"/>
      <c r="AR2278" s="34">
        <v>0</v>
      </c>
      <c r="AW2278" s="34">
        <v>0</v>
      </c>
      <c r="BC2278" s="34">
        <v>0</v>
      </c>
      <c r="BJ2278" s="34">
        <v>0</v>
      </c>
      <c r="BR2278" s="34">
        <v>0</v>
      </c>
      <c r="BU2278" s="34">
        <v>0</v>
      </c>
      <c r="BW2278" s="34">
        <v>0</v>
      </c>
      <c r="CA2278" s="34">
        <v>0</v>
      </c>
      <c r="CD2278" s="34">
        <v>0</v>
      </c>
      <c r="CG2278" s="34">
        <v>0</v>
      </c>
      <c r="CL2278" s="34">
        <v>0</v>
      </c>
      <c r="CN2278" s="34">
        <v>0</v>
      </c>
      <c r="CP2278" s="34">
        <v>0</v>
      </c>
      <c r="DB2278" s="34">
        <v>0</v>
      </c>
      <c r="DF2278" s="34">
        <v>0</v>
      </c>
      <c r="DI2278" s="34">
        <v>0</v>
      </c>
      <c r="DL2278" s="34">
        <v>0</v>
      </c>
      <c r="DP2278" s="34">
        <v>0</v>
      </c>
      <c r="DU2278" s="34">
        <v>0</v>
      </c>
      <c r="DZ2278" s="34">
        <v>0</v>
      </c>
      <c r="EC2278" s="34">
        <v>0</v>
      </c>
      <c r="EF2278" s="34">
        <v>0</v>
      </c>
      <c r="EH2278" s="34">
        <v>0</v>
      </c>
      <c r="EL2278" s="34">
        <v>0</v>
      </c>
      <c r="EN2278" s="34">
        <v>0</v>
      </c>
      <c r="EP2278" s="34">
        <v>0</v>
      </c>
      <c r="ET2278" s="34">
        <v>0</v>
      </c>
      <c r="EV2278" s="34">
        <v>0</v>
      </c>
      <c r="EY2278" s="34">
        <v>0</v>
      </c>
      <c r="FB2278" s="34">
        <v>0</v>
      </c>
      <c r="FD2278" s="34">
        <v>0</v>
      </c>
      <c r="FG2278" s="34">
        <v>0</v>
      </c>
      <c r="FI2278" s="34">
        <v>0</v>
      </c>
      <c r="FK2278" s="34">
        <v>0</v>
      </c>
      <c r="FM2278" s="34">
        <v>0</v>
      </c>
      <c r="FQ2278" s="34">
        <v>0</v>
      </c>
      <c r="FS2278" s="34">
        <v>0</v>
      </c>
      <c r="FW2278" s="34">
        <v>0</v>
      </c>
      <c r="FZ2278" s="34">
        <v>0</v>
      </c>
      <c r="GB2278" s="34">
        <v>0</v>
      </c>
      <c r="GD2278" s="34">
        <v>0</v>
      </c>
      <c r="GF2278" s="34">
        <v>0</v>
      </c>
      <c r="GH2278" s="34">
        <v>0</v>
      </c>
      <c r="GJ2278" s="34">
        <v>0</v>
      </c>
      <c r="GM2278" s="34">
        <v>0</v>
      </c>
      <c r="GO2278" s="34">
        <v>0</v>
      </c>
      <c r="GQ2278" s="34">
        <v>0</v>
      </c>
      <c r="GT2278" s="34">
        <v>0</v>
      </c>
      <c r="GW2278" s="34">
        <v>0</v>
      </c>
      <c r="GY2278" s="34">
        <v>0</v>
      </c>
      <c r="HF2278" s="34">
        <v>0</v>
      </c>
      <c r="IA2278" s="34">
        <v>0</v>
      </c>
      <c r="IH2278" s="34">
        <v>0</v>
      </c>
      <c r="IO2278" s="34">
        <v>0</v>
      </c>
      <c r="IV2278" s="34">
        <v>0</v>
      </c>
      <c r="JC2278" s="34">
        <v>0</v>
      </c>
      <c r="JI2278" s="34">
        <v>0</v>
      </c>
      <c r="JQ2278" s="34">
        <v>0</v>
      </c>
      <c r="JX2278" s="34">
        <v>0</v>
      </c>
      <c r="KE2278" s="34">
        <v>0</v>
      </c>
      <c r="KL2278" s="34">
        <v>0</v>
      </c>
      <c r="KS2278" s="34">
        <v>0</v>
      </c>
      <c r="KZ2278" s="34">
        <v>0</v>
      </c>
      <c r="LG2278" s="34">
        <v>0</v>
      </c>
      <c r="LN2278" s="34">
        <v>0</v>
      </c>
      <c r="LU2278" s="34">
        <v>0</v>
      </c>
      <c r="MB2278" s="34">
        <v>0</v>
      </c>
      <c r="MI2278" s="34">
        <v>0</v>
      </c>
      <c r="MP2278" s="34">
        <v>0</v>
      </c>
      <c r="MW2278" s="34">
        <v>0</v>
      </c>
      <c r="ND2278" s="34">
        <v>0</v>
      </c>
      <c r="NK2278" s="34">
        <v>0</v>
      </c>
      <c r="NR2278" s="34">
        <v>0</v>
      </c>
      <c r="NY2278" s="34">
        <v>0</v>
      </c>
      <c r="OD2278" s="34">
        <v>0</v>
      </c>
    </row>
    <row r="2279" spans="1:394" s="34" customFormat="1" ht="14.25" customHeight="1">
      <c r="A2279" s="102" t="s">
        <v>596</v>
      </c>
      <c r="B2279" s="392" t="s">
        <v>716</v>
      </c>
      <c r="C2279" s="151">
        <v>25264902</v>
      </c>
      <c r="D2279" s="225" t="s">
        <v>195</v>
      </c>
      <c r="F2279" s="102"/>
      <c r="H2279" s="81"/>
      <c r="I2279" s="81"/>
      <c r="J2279" s="183"/>
      <c r="K2279" s="81"/>
      <c r="L2279" s="81"/>
      <c r="M2279" s="81"/>
      <c r="AR2279" s="34">
        <v>0</v>
      </c>
      <c r="AW2279" s="34">
        <v>0</v>
      </c>
      <c r="BC2279" s="34">
        <v>0</v>
      </c>
      <c r="BJ2279" s="34">
        <v>0</v>
      </c>
      <c r="BR2279" s="34">
        <v>0</v>
      </c>
      <c r="BU2279" s="34">
        <v>0</v>
      </c>
      <c r="BW2279" s="34">
        <v>0</v>
      </c>
      <c r="CA2279" s="34">
        <v>0</v>
      </c>
      <c r="CD2279" s="34">
        <v>0</v>
      </c>
      <c r="CG2279" s="34">
        <v>0</v>
      </c>
      <c r="CL2279" s="34">
        <v>0</v>
      </c>
      <c r="CN2279" s="34">
        <v>0</v>
      </c>
      <c r="CP2279" s="34">
        <v>0</v>
      </c>
      <c r="DB2279" s="34">
        <v>0</v>
      </c>
      <c r="DF2279" s="34">
        <v>0</v>
      </c>
      <c r="DI2279" s="34">
        <v>0</v>
      </c>
      <c r="DL2279" s="34">
        <v>0</v>
      </c>
      <c r="DP2279" s="34">
        <v>0</v>
      </c>
      <c r="DU2279" s="34">
        <v>0</v>
      </c>
      <c r="DZ2279" s="34">
        <v>0</v>
      </c>
      <c r="EC2279" s="34">
        <v>0</v>
      </c>
      <c r="EF2279" s="34">
        <v>0</v>
      </c>
      <c r="EH2279" s="34">
        <v>0</v>
      </c>
      <c r="EL2279" s="34">
        <v>0</v>
      </c>
      <c r="EN2279" s="34">
        <v>0</v>
      </c>
      <c r="EP2279" s="34">
        <v>0</v>
      </c>
      <c r="ET2279" s="34">
        <v>0</v>
      </c>
      <c r="EV2279" s="34">
        <v>0</v>
      </c>
      <c r="EY2279" s="34">
        <v>0</v>
      </c>
      <c r="FB2279" s="34">
        <v>0</v>
      </c>
      <c r="FD2279" s="34">
        <v>0</v>
      </c>
      <c r="FG2279" s="34">
        <v>0</v>
      </c>
      <c r="FI2279" s="34">
        <v>0</v>
      </c>
      <c r="FK2279" s="34">
        <v>0</v>
      </c>
      <c r="FM2279" s="34">
        <v>0</v>
      </c>
      <c r="FQ2279" s="34">
        <v>0</v>
      </c>
      <c r="FS2279" s="34">
        <v>0</v>
      </c>
      <c r="FW2279" s="34">
        <v>0</v>
      </c>
      <c r="FZ2279" s="34">
        <v>0</v>
      </c>
      <c r="GB2279" s="34">
        <v>0</v>
      </c>
      <c r="GD2279" s="34">
        <v>0</v>
      </c>
      <c r="GF2279" s="34">
        <v>0</v>
      </c>
      <c r="GH2279" s="34">
        <v>0</v>
      </c>
      <c r="GJ2279" s="34">
        <v>0</v>
      </c>
      <c r="GM2279" s="34">
        <v>0</v>
      </c>
      <c r="GO2279" s="34">
        <v>0</v>
      </c>
      <c r="GQ2279" s="34">
        <v>0</v>
      </c>
      <c r="GT2279" s="34">
        <v>0</v>
      </c>
      <c r="GW2279" s="34">
        <v>0</v>
      </c>
      <c r="GY2279" s="34">
        <v>0</v>
      </c>
      <c r="HF2279" s="34">
        <v>0</v>
      </c>
      <c r="IA2279" s="34">
        <v>0</v>
      </c>
      <c r="IH2279" s="34">
        <v>0</v>
      </c>
      <c r="IO2279" s="34">
        <v>0</v>
      </c>
      <c r="IV2279" s="34">
        <v>0</v>
      </c>
      <c r="JC2279" s="34">
        <v>0</v>
      </c>
      <c r="JI2279" s="34">
        <v>0</v>
      </c>
      <c r="JQ2279" s="34">
        <v>0</v>
      </c>
      <c r="JX2279" s="34">
        <v>0</v>
      </c>
      <c r="KE2279" s="34">
        <v>0</v>
      </c>
      <c r="KL2279" s="34">
        <v>0</v>
      </c>
      <c r="KS2279" s="34">
        <v>0</v>
      </c>
      <c r="KZ2279" s="34">
        <v>0</v>
      </c>
      <c r="LG2279" s="34">
        <v>0</v>
      </c>
      <c r="LN2279" s="34">
        <v>0</v>
      </c>
      <c r="LU2279" s="34">
        <v>0</v>
      </c>
      <c r="MB2279" s="34">
        <v>0</v>
      </c>
      <c r="MI2279" s="34">
        <v>0</v>
      </c>
      <c r="MP2279" s="34">
        <v>0</v>
      </c>
      <c r="MW2279" s="34">
        <v>0</v>
      </c>
      <c r="ND2279" s="34">
        <v>0</v>
      </c>
      <c r="NK2279" s="34">
        <v>0</v>
      </c>
      <c r="NR2279" s="34">
        <v>0</v>
      </c>
      <c r="NY2279" s="34">
        <v>0</v>
      </c>
      <c r="OD2279" s="34">
        <v>0</v>
      </c>
    </row>
    <row r="2280" spans="1:394" s="34" customFormat="1" ht="14.4">
      <c r="A2280" s="102" t="s">
        <v>596</v>
      </c>
      <c r="B2280" s="392" t="s">
        <v>717</v>
      </c>
      <c r="C2280" s="151">
        <v>25280501</v>
      </c>
      <c r="D2280" s="225" t="s">
        <v>195</v>
      </c>
      <c r="F2280" s="102"/>
      <c r="H2280" s="81"/>
      <c r="I2280" s="81"/>
      <c r="J2280" s="183"/>
      <c r="K2280" s="81"/>
      <c r="L2280" s="81"/>
      <c r="M2280" s="81"/>
      <c r="AR2280" s="34">
        <v>0</v>
      </c>
      <c r="AW2280" s="34">
        <v>0</v>
      </c>
      <c r="BC2280" s="34">
        <v>0</v>
      </c>
      <c r="BJ2280" s="34">
        <v>0</v>
      </c>
      <c r="BR2280" s="34">
        <v>0</v>
      </c>
      <c r="BU2280" s="34">
        <v>0</v>
      </c>
      <c r="BW2280" s="34">
        <v>0</v>
      </c>
      <c r="CA2280" s="34">
        <v>0</v>
      </c>
      <c r="CD2280" s="34">
        <v>0</v>
      </c>
      <c r="CG2280" s="34">
        <v>0</v>
      </c>
      <c r="CL2280" s="34">
        <v>0</v>
      </c>
      <c r="CN2280" s="34">
        <v>0</v>
      </c>
      <c r="CP2280" s="34">
        <v>0</v>
      </c>
      <c r="DB2280" s="34">
        <v>0</v>
      </c>
      <c r="DF2280" s="34">
        <v>0</v>
      </c>
      <c r="DI2280" s="34">
        <v>0</v>
      </c>
      <c r="DL2280" s="34">
        <v>0</v>
      </c>
      <c r="DP2280" s="34">
        <v>0</v>
      </c>
      <c r="DU2280" s="34">
        <v>0</v>
      </c>
      <c r="DZ2280" s="34">
        <v>0</v>
      </c>
      <c r="EC2280" s="34">
        <v>0</v>
      </c>
      <c r="EF2280" s="34">
        <v>0</v>
      </c>
      <c r="EH2280" s="34">
        <v>0</v>
      </c>
      <c r="EL2280" s="34">
        <v>0</v>
      </c>
      <c r="EN2280" s="34">
        <v>0</v>
      </c>
      <c r="EP2280" s="34">
        <v>0</v>
      </c>
      <c r="ET2280" s="34">
        <v>0</v>
      </c>
      <c r="EV2280" s="34">
        <v>0</v>
      </c>
      <c r="EY2280" s="34">
        <v>0</v>
      </c>
      <c r="FB2280" s="34">
        <v>0</v>
      </c>
      <c r="FD2280" s="34">
        <v>0</v>
      </c>
      <c r="FG2280" s="34">
        <v>0</v>
      </c>
      <c r="FI2280" s="34">
        <v>0</v>
      </c>
      <c r="FK2280" s="34">
        <v>0</v>
      </c>
      <c r="FM2280" s="34">
        <v>0</v>
      </c>
      <c r="FQ2280" s="34">
        <v>0</v>
      </c>
      <c r="FS2280" s="34">
        <v>0</v>
      </c>
      <c r="FW2280" s="34">
        <v>0</v>
      </c>
      <c r="FZ2280" s="34">
        <v>0</v>
      </c>
      <c r="GB2280" s="34">
        <v>0</v>
      </c>
      <c r="GD2280" s="34">
        <v>0</v>
      </c>
      <c r="GF2280" s="34">
        <v>0</v>
      </c>
      <c r="GH2280" s="34">
        <v>0</v>
      </c>
      <c r="GJ2280" s="34">
        <v>0</v>
      </c>
      <c r="GM2280" s="34">
        <v>0</v>
      </c>
      <c r="GO2280" s="34">
        <v>0</v>
      </c>
      <c r="GQ2280" s="34">
        <v>0</v>
      </c>
      <c r="GT2280" s="34">
        <v>0</v>
      </c>
      <c r="GW2280" s="34">
        <v>0</v>
      </c>
      <c r="GY2280" s="34">
        <v>0</v>
      </c>
      <c r="HF2280" s="34">
        <v>0</v>
      </c>
      <c r="IA2280" s="34">
        <v>0</v>
      </c>
      <c r="IH2280" s="34">
        <v>0</v>
      </c>
      <c r="IO2280" s="34">
        <v>0</v>
      </c>
      <c r="IV2280" s="34">
        <v>0</v>
      </c>
      <c r="JC2280" s="34">
        <v>0</v>
      </c>
      <c r="JI2280" s="34">
        <v>0</v>
      </c>
      <c r="JQ2280" s="34">
        <v>0</v>
      </c>
      <c r="JX2280" s="34">
        <v>0</v>
      </c>
      <c r="KE2280" s="34">
        <v>0</v>
      </c>
      <c r="KL2280" s="34">
        <v>0</v>
      </c>
      <c r="KS2280" s="34">
        <v>0</v>
      </c>
      <c r="KZ2280" s="34">
        <v>0</v>
      </c>
      <c r="LG2280" s="34">
        <v>0</v>
      </c>
      <c r="LN2280" s="34">
        <v>0</v>
      </c>
      <c r="LU2280" s="34">
        <v>0</v>
      </c>
      <c r="MB2280" s="34">
        <v>0</v>
      </c>
      <c r="MI2280" s="34">
        <v>0</v>
      </c>
      <c r="MP2280" s="34">
        <v>0</v>
      </c>
      <c r="MW2280" s="34">
        <v>0</v>
      </c>
      <c r="ND2280" s="34">
        <v>0</v>
      </c>
      <c r="NK2280" s="34">
        <v>0</v>
      </c>
      <c r="NR2280" s="34">
        <v>0</v>
      </c>
      <c r="NY2280" s="34">
        <v>0</v>
      </c>
      <c r="OD2280" s="34">
        <v>0</v>
      </c>
    </row>
    <row r="2281" spans="1:394" s="34" customFormat="1" ht="14.4">
      <c r="A2281" s="102" t="s">
        <v>596</v>
      </c>
      <c r="B2281" s="177" t="s">
        <v>718</v>
      </c>
      <c r="C2281" s="151">
        <v>25280601</v>
      </c>
      <c r="D2281" s="225" t="s">
        <v>195</v>
      </c>
      <c r="F2281" s="102"/>
      <c r="H2281" s="81"/>
      <c r="I2281" s="81"/>
      <c r="J2281" s="183"/>
      <c r="K2281" s="81"/>
      <c r="L2281" s="81"/>
      <c r="M2281" s="81"/>
      <c r="AR2281" s="34">
        <v>0</v>
      </c>
      <c r="AW2281" s="34">
        <v>0</v>
      </c>
      <c r="BC2281" s="34">
        <v>0</v>
      </c>
      <c r="BJ2281" s="34">
        <v>0</v>
      </c>
      <c r="BR2281" s="34">
        <v>0</v>
      </c>
      <c r="BU2281" s="34">
        <v>0</v>
      </c>
      <c r="BW2281" s="34">
        <v>0</v>
      </c>
      <c r="CA2281" s="34">
        <v>0</v>
      </c>
      <c r="CD2281" s="34">
        <v>0</v>
      </c>
      <c r="CG2281" s="34">
        <v>0</v>
      </c>
      <c r="CL2281" s="34">
        <v>0</v>
      </c>
      <c r="CN2281" s="34">
        <v>0</v>
      </c>
      <c r="CP2281" s="34">
        <v>0</v>
      </c>
      <c r="DB2281" s="34">
        <v>0</v>
      </c>
      <c r="DF2281" s="34">
        <v>0</v>
      </c>
      <c r="DI2281" s="34">
        <v>0</v>
      </c>
      <c r="DL2281" s="34">
        <v>0</v>
      </c>
      <c r="DP2281" s="34">
        <v>0</v>
      </c>
      <c r="DU2281" s="34">
        <v>0</v>
      </c>
      <c r="DZ2281" s="34">
        <v>0</v>
      </c>
      <c r="EC2281" s="34">
        <v>0</v>
      </c>
      <c r="EF2281" s="34">
        <v>0</v>
      </c>
      <c r="EH2281" s="34">
        <v>0</v>
      </c>
      <c r="EL2281" s="34">
        <v>0</v>
      </c>
      <c r="EN2281" s="34">
        <v>0</v>
      </c>
      <c r="EP2281" s="34">
        <v>0</v>
      </c>
      <c r="ET2281" s="34">
        <v>0</v>
      </c>
      <c r="EV2281" s="34">
        <v>0</v>
      </c>
      <c r="EY2281" s="34">
        <v>0</v>
      </c>
      <c r="FB2281" s="34">
        <v>0</v>
      </c>
      <c r="FD2281" s="34">
        <v>0</v>
      </c>
      <c r="FG2281" s="34">
        <v>0</v>
      </c>
      <c r="FI2281" s="34">
        <v>0</v>
      </c>
      <c r="FK2281" s="34">
        <v>0</v>
      </c>
      <c r="FM2281" s="34">
        <v>0</v>
      </c>
      <c r="FQ2281" s="34">
        <v>0</v>
      </c>
      <c r="FS2281" s="34">
        <v>0</v>
      </c>
      <c r="FW2281" s="34">
        <v>0</v>
      </c>
      <c r="FZ2281" s="34">
        <v>0</v>
      </c>
      <c r="GB2281" s="34">
        <v>0</v>
      </c>
      <c r="GD2281" s="34">
        <v>0</v>
      </c>
      <c r="GF2281" s="34">
        <v>0</v>
      </c>
      <c r="GH2281" s="34">
        <v>0</v>
      </c>
      <c r="GJ2281" s="34">
        <v>0</v>
      </c>
      <c r="GM2281" s="34">
        <v>0</v>
      </c>
      <c r="GO2281" s="34">
        <v>0</v>
      </c>
      <c r="GQ2281" s="34">
        <v>0</v>
      </c>
      <c r="GT2281" s="34">
        <v>0</v>
      </c>
      <c r="GW2281" s="34">
        <v>0</v>
      </c>
      <c r="GY2281" s="34">
        <v>0</v>
      </c>
      <c r="HF2281" s="34">
        <v>0</v>
      </c>
      <c r="IA2281" s="34">
        <v>0</v>
      </c>
      <c r="IH2281" s="34">
        <v>0</v>
      </c>
      <c r="IO2281" s="34">
        <v>0</v>
      </c>
      <c r="IV2281" s="34">
        <v>0</v>
      </c>
      <c r="JC2281" s="34">
        <v>0</v>
      </c>
      <c r="JI2281" s="34">
        <v>0</v>
      </c>
      <c r="JQ2281" s="34">
        <v>0</v>
      </c>
      <c r="JX2281" s="34">
        <v>0</v>
      </c>
      <c r="KE2281" s="34">
        <v>0</v>
      </c>
      <c r="KL2281" s="34">
        <v>0</v>
      </c>
      <c r="KS2281" s="34">
        <v>0</v>
      </c>
      <c r="KZ2281" s="34">
        <v>0</v>
      </c>
      <c r="LG2281" s="34">
        <v>0</v>
      </c>
      <c r="LN2281" s="34">
        <v>0</v>
      </c>
      <c r="LU2281" s="34">
        <v>0</v>
      </c>
      <c r="MB2281" s="34">
        <v>0</v>
      </c>
      <c r="MI2281" s="34">
        <v>0</v>
      </c>
      <c r="MP2281" s="34">
        <v>0</v>
      </c>
      <c r="MW2281" s="34">
        <v>0</v>
      </c>
      <c r="ND2281" s="34">
        <v>0</v>
      </c>
      <c r="NK2281" s="34">
        <v>0</v>
      </c>
      <c r="NR2281" s="34">
        <v>0</v>
      </c>
      <c r="NY2281" s="34">
        <v>0</v>
      </c>
      <c r="OD2281" s="34">
        <v>0</v>
      </c>
    </row>
    <row r="2282" spans="1:394" s="34" customFormat="1" ht="14.4">
      <c r="A2282" s="102" t="s">
        <v>596</v>
      </c>
      <c r="B2282" s="177" t="s">
        <v>719</v>
      </c>
      <c r="C2282" s="151">
        <v>25280901</v>
      </c>
      <c r="D2282" s="225" t="s">
        <v>195</v>
      </c>
      <c r="F2282" s="102"/>
      <c r="H2282" s="81"/>
      <c r="I2282" s="81"/>
      <c r="J2282" s="183"/>
      <c r="K2282" s="81"/>
      <c r="L2282" s="81"/>
      <c r="M2282" s="81"/>
      <c r="AR2282" s="34">
        <v>0</v>
      </c>
      <c r="AW2282" s="34">
        <v>0</v>
      </c>
      <c r="BC2282" s="34">
        <v>0</v>
      </c>
      <c r="BJ2282" s="34">
        <v>0</v>
      </c>
      <c r="BR2282" s="34">
        <v>0</v>
      </c>
      <c r="BU2282" s="34">
        <v>0</v>
      </c>
      <c r="BW2282" s="34">
        <v>0</v>
      </c>
      <c r="CA2282" s="34">
        <v>0</v>
      </c>
      <c r="CD2282" s="34">
        <v>0</v>
      </c>
      <c r="CG2282" s="34">
        <v>0</v>
      </c>
      <c r="CL2282" s="34">
        <v>0</v>
      </c>
      <c r="CN2282" s="34">
        <v>0</v>
      </c>
      <c r="CP2282" s="34">
        <v>0</v>
      </c>
      <c r="DB2282" s="34">
        <v>0</v>
      </c>
      <c r="DF2282" s="34">
        <v>0</v>
      </c>
      <c r="DI2282" s="34">
        <v>0</v>
      </c>
      <c r="DL2282" s="34">
        <v>0</v>
      </c>
      <c r="DP2282" s="34">
        <v>0</v>
      </c>
      <c r="DU2282" s="34">
        <v>0</v>
      </c>
      <c r="DZ2282" s="34">
        <v>0</v>
      </c>
      <c r="EC2282" s="34">
        <v>0</v>
      </c>
      <c r="EF2282" s="34">
        <v>0</v>
      </c>
      <c r="EH2282" s="34">
        <v>0</v>
      </c>
      <c r="EL2282" s="34">
        <v>0</v>
      </c>
      <c r="EN2282" s="34">
        <v>0</v>
      </c>
      <c r="EP2282" s="34">
        <v>0</v>
      </c>
      <c r="ET2282" s="34">
        <v>0</v>
      </c>
      <c r="EV2282" s="34">
        <v>0</v>
      </c>
      <c r="EY2282" s="34">
        <v>0</v>
      </c>
      <c r="FB2282" s="34">
        <v>0</v>
      </c>
      <c r="FD2282" s="34">
        <v>0</v>
      </c>
      <c r="FG2282" s="34">
        <v>0</v>
      </c>
      <c r="FI2282" s="34">
        <v>0</v>
      </c>
      <c r="FK2282" s="34">
        <v>0</v>
      </c>
      <c r="FM2282" s="34">
        <v>0</v>
      </c>
      <c r="FQ2282" s="34">
        <v>0</v>
      </c>
      <c r="FS2282" s="34">
        <v>0</v>
      </c>
      <c r="FW2282" s="34">
        <v>0</v>
      </c>
      <c r="FZ2282" s="34">
        <v>0</v>
      </c>
      <c r="GB2282" s="34">
        <v>0</v>
      </c>
      <c r="GD2282" s="34">
        <v>0</v>
      </c>
      <c r="GF2282" s="34">
        <v>0</v>
      </c>
      <c r="GH2282" s="34">
        <v>0</v>
      </c>
      <c r="GJ2282" s="34">
        <v>0</v>
      </c>
      <c r="GM2282" s="34">
        <v>0</v>
      </c>
      <c r="GO2282" s="34">
        <v>0</v>
      </c>
      <c r="GQ2282" s="34">
        <v>0</v>
      </c>
      <c r="GT2282" s="34">
        <v>0</v>
      </c>
      <c r="GW2282" s="34">
        <v>0</v>
      </c>
      <c r="GY2282" s="34">
        <v>0</v>
      </c>
      <c r="HF2282" s="34">
        <v>0</v>
      </c>
      <c r="IA2282" s="34">
        <v>0</v>
      </c>
      <c r="IH2282" s="34">
        <v>0</v>
      </c>
      <c r="IO2282" s="34">
        <v>0</v>
      </c>
      <c r="IV2282" s="34">
        <v>0</v>
      </c>
      <c r="JC2282" s="34">
        <v>0</v>
      </c>
      <c r="JI2282" s="34">
        <v>0</v>
      </c>
      <c r="JQ2282" s="34">
        <v>0</v>
      </c>
      <c r="JX2282" s="34">
        <v>0</v>
      </c>
      <c r="KE2282" s="34">
        <v>0</v>
      </c>
      <c r="KL2282" s="34">
        <v>0</v>
      </c>
      <c r="KS2282" s="34">
        <v>0</v>
      </c>
      <c r="KZ2282" s="34">
        <v>0</v>
      </c>
      <c r="LG2282" s="34">
        <v>0</v>
      </c>
      <c r="LN2282" s="34">
        <v>0</v>
      </c>
      <c r="LU2282" s="34">
        <v>0</v>
      </c>
      <c r="MB2282" s="34">
        <v>0</v>
      </c>
      <c r="MI2282" s="34">
        <v>0</v>
      </c>
      <c r="MP2282" s="34">
        <v>0</v>
      </c>
      <c r="MW2282" s="34">
        <v>0</v>
      </c>
      <c r="ND2282" s="34">
        <v>0</v>
      </c>
      <c r="NK2282" s="34">
        <v>0</v>
      </c>
      <c r="NR2282" s="34">
        <v>0</v>
      </c>
      <c r="NY2282" s="34">
        <v>0</v>
      </c>
      <c r="OD2282" s="34">
        <v>0</v>
      </c>
    </row>
    <row r="2283" spans="1:394" s="34" customFormat="1" ht="14.4">
      <c r="A2283" s="102" t="s">
        <v>596</v>
      </c>
      <c r="B2283" s="350">
        <v>25249003</v>
      </c>
      <c r="C2283" s="390">
        <v>25249003</v>
      </c>
      <c r="D2283" s="225" t="s">
        <v>195</v>
      </c>
      <c r="F2283" s="102"/>
      <c r="H2283" s="81"/>
      <c r="I2283" s="81"/>
      <c r="J2283" s="183"/>
      <c r="K2283" s="81"/>
      <c r="L2283" s="81"/>
      <c r="M2283" s="81"/>
      <c r="DL2283" s="34">
        <v>0</v>
      </c>
      <c r="DP2283" s="34">
        <v>300</v>
      </c>
      <c r="DU2283" s="34">
        <v>100</v>
      </c>
      <c r="DZ2283" s="34">
        <v>0</v>
      </c>
      <c r="EC2283" s="34">
        <v>0</v>
      </c>
      <c r="EF2283" s="34">
        <v>0</v>
      </c>
      <c r="EH2283" s="34">
        <v>0</v>
      </c>
      <c r="EL2283" s="34">
        <v>0</v>
      </c>
      <c r="EN2283" s="34">
        <v>0</v>
      </c>
      <c r="EP2283" s="34">
        <v>0</v>
      </c>
      <c r="ET2283" s="34">
        <v>0</v>
      </c>
      <c r="EV2283" s="34">
        <v>0</v>
      </c>
      <c r="EY2283" s="34">
        <v>0</v>
      </c>
      <c r="FB2283" s="34">
        <v>0</v>
      </c>
      <c r="FD2283" s="34">
        <v>0</v>
      </c>
      <c r="FG2283" s="34">
        <v>0</v>
      </c>
      <c r="FI2283" s="34">
        <v>0</v>
      </c>
      <c r="FK2283" s="34">
        <v>0</v>
      </c>
      <c r="FM2283" s="34">
        <v>0</v>
      </c>
      <c r="FQ2283" s="34">
        <v>0</v>
      </c>
      <c r="FS2283" s="34">
        <v>0</v>
      </c>
      <c r="FW2283" s="34">
        <v>0</v>
      </c>
      <c r="FZ2283" s="34">
        <v>0</v>
      </c>
      <c r="GB2283" s="34">
        <v>0</v>
      </c>
      <c r="GD2283" s="34">
        <v>0</v>
      </c>
      <c r="GF2283" s="34">
        <v>0</v>
      </c>
      <c r="GH2283" s="34">
        <v>0</v>
      </c>
      <c r="GJ2283" s="34">
        <v>0</v>
      </c>
      <c r="GM2283" s="34">
        <v>0</v>
      </c>
      <c r="GO2283" s="34">
        <v>0</v>
      </c>
      <c r="GQ2283" s="34">
        <v>0</v>
      </c>
      <c r="GT2283" s="34">
        <v>0</v>
      </c>
      <c r="GW2283" s="34">
        <v>0</v>
      </c>
      <c r="GY2283" s="34">
        <v>0</v>
      </c>
      <c r="HF2283" s="34">
        <v>0</v>
      </c>
      <c r="IA2283" s="34">
        <v>0</v>
      </c>
      <c r="IH2283" s="34">
        <v>0</v>
      </c>
      <c r="IO2283" s="34">
        <v>0</v>
      </c>
      <c r="IV2283" s="34">
        <v>0</v>
      </c>
      <c r="JC2283" s="34">
        <v>0</v>
      </c>
      <c r="JI2283" s="34">
        <v>0</v>
      </c>
      <c r="JQ2283" s="34">
        <v>0</v>
      </c>
      <c r="JX2283" s="34">
        <v>0</v>
      </c>
      <c r="KE2283" s="34">
        <v>0</v>
      </c>
      <c r="KL2283" s="34">
        <v>0</v>
      </c>
      <c r="KS2283" s="34">
        <v>0</v>
      </c>
      <c r="KZ2283" s="34">
        <v>0</v>
      </c>
      <c r="LG2283" s="34">
        <v>0</v>
      </c>
      <c r="LN2283" s="34">
        <v>0</v>
      </c>
      <c r="LU2283" s="34">
        <v>0</v>
      </c>
      <c r="MB2283" s="34">
        <v>0</v>
      </c>
      <c r="MI2283" s="34">
        <v>0</v>
      </c>
      <c r="MP2283" s="34">
        <v>0</v>
      </c>
      <c r="MW2283" s="34">
        <v>0</v>
      </c>
      <c r="ND2283" s="34">
        <v>0</v>
      </c>
      <c r="NK2283" s="34">
        <v>0</v>
      </c>
      <c r="NR2283" s="34">
        <v>0</v>
      </c>
      <c r="NY2283" s="34">
        <v>0</v>
      </c>
      <c r="OD2283" s="34">
        <v>0</v>
      </c>
    </row>
    <row r="2284" spans="1:394" s="34" customFormat="1" ht="14.4">
      <c r="A2284" s="102" t="s">
        <v>596</v>
      </c>
      <c r="B2284" s="350">
        <v>25249102</v>
      </c>
      <c r="C2284" s="390">
        <v>25249102</v>
      </c>
      <c r="D2284" s="225" t="s">
        <v>195</v>
      </c>
      <c r="F2284" s="102"/>
      <c r="H2284" s="81"/>
      <c r="I2284" s="81"/>
      <c r="J2284" s="183"/>
      <c r="K2284" s="81"/>
      <c r="L2284" s="81"/>
      <c r="M2284" s="81"/>
      <c r="DL2284" s="34">
        <v>0</v>
      </c>
      <c r="DP2284" s="34">
        <v>250</v>
      </c>
      <c r="DU2284" s="34">
        <v>100</v>
      </c>
      <c r="DZ2284" s="34">
        <v>0</v>
      </c>
      <c r="EC2284" s="34">
        <v>0</v>
      </c>
      <c r="EF2284" s="34">
        <v>0</v>
      </c>
      <c r="EH2284" s="34">
        <v>0</v>
      </c>
      <c r="EL2284" s="34">
        <v>0</v>
      </c>
      <c r="EN2284" s="34">
        <v>0</v>
      </c>
      <c r="EP2284" s="34">
        <v>0</v>
      </c>
      <c r="ET2284" s="34">
        <v>0</v>
      </c>
      <c r="EV2284" s="34">
        <v>0</v>
      </c>
      <c r="EY2284" s="34">
        <v>0</v>
      </c>
      <c r="FB2284" s="34">
        <v>0</v>
      </c>
      <c r="FD2284" s="34">
        <v>0</v>
      </c>
      <c r="FG2284" s="34">
        <v>0</v>
      </c>
      <c r="FI2284" s="34">
        <v>0</v>
      </c>
      <c r="FK2284" s="34">
        <v>0</v>
      </c>
      <c r="FM2284" s="34">
        <v>0</v>
      </c>
      <c r="FQ2284" s="34">
        <v>0</v>
      </c>
      <c r="FS2284" s="34">
        <v>0</v>
      </c>
      <c r="FW2284" s="34">
        <v>0</v>
      </c>
      <c r="FZ2284" s="34">
        <v>0</v>
      </c>
      <c r="GB2284" s="34">
        <v>0</v>
      </c>
      <c r="GD2284" s="34">
        <v>0</v>
      </c>
      <c r="GF2284" s="34">
        <v>0</v>
      </c>
      <c r="GH2284" s="34">
        <v>0</v>
      </c>
      <c r="GJ2284" s="34">
        <v>0</v>
      </c>
      <c r="GM2284" s="34">
        <v>0</v>
      </c>
      <c r="GO2284" s="34">
        <v>0</v>
      </c>
      <c r="GQ2284" s="34">
        <v>0</v>
      </c>
      <c r="GT2284" s="34">
        <v>0</v>
      </c>
      <c r="GW2284" s="34">
        <v>0</v>
      </c>
      <c r="GY2284" s="34">
        <v>0</v>
      </c>
      <c r="HF2284" s="34">
        <v>0</v>
      </c>
      <c r="IA2284" s="34">
        <v>0</v>
      </c>
      <c r="IH2284" s="34">
        <v>0</v>
      </c>
      <c r="IO2284" s="34">
        <v>0</v>
      </c>
      <c r="IV2284" s="34">
        <v>0</v>
      </c>
      <c r="JC2284" s="34">
        <v>0</v>
      </c>
      <c r="JI2284" s="34">
        <v>0</v>
      </c>
      <c r="JQ2284" s="34">
        <v>0</v>
      </c>
      <c r="JX2284" s="34">
        <v>0</v>
      </c>
      <c r="KE2284" s="34">
        <v>0</v>
      </c>
      <c r="KL2284" s="34">
        <v>0</v>
      </c>
      <c r="KS2284" s="34">
        <v>0</v>
      </c>
      <c r="KZ2284" s="34">
        <v>0</v>
      </c>
      <c r="LG2284" s="34">
        <v>0</v>
      </c>
      <c r="LN2284" s="34">
        <v>0</v>
      </c>
      <c r="LU2284" s="34">
        <v>0</v>
      </c>
      <c r="MB2284" s="34">
        <v>0</v>
      </c>
      <c r="MI2284" s="34">
        <v>0</v>
      </c>
      <c r="MP2284" s="34">
        <v>0</v>
      </c>
      <c r="MW2284" s="34">
        <v>0</v>
      </c>
      <c r="ND2284" s="34">
        <v>0</v>
      </c>
      <c r="NK2284" s="34">
        <v>0</v>
      </c>
      <c r="NR2284" s="34">
        <v>0</v>
      </c>
      <c r="NY2284" s="34">
        <v>0</v>
      </c>
      <c r="OD2284" s="34">
        <v>0</v>
      </c>
    </row>
    <row r="2285" spans="1:394" s="34" customFormat="1" ht="14.4">
      <c r="A2285" s="102" t="s">
        <v>596</v>
      </c>
      <c r="B2285" s="350">
        <v>25249202</v>
      </c>
      <c r="C2285" s="390">
        <v>25249202</v>
      </c>
      <c r="D2285" s="225" t="s">
        <v>195</v>
      </c>
      <c r="F2285" s="102"/>
      <c r="H2285" s="81"/>
      <c r="I2285" s="81"/>
      <c r="J2285" s="183"/>
      <c r="K2285" s="81"/>
      <c r="L2285" s="81"/>
      <c r="M2285" s="81"/>
      <c r="DL2285" s="34">
        <v>0</v>
      </c>
      <c r="DP2285" s="34">
        <v>250</v>
      </c>
      <c r="DU2285" s="34">
        <v>100</v>
      </c>
      <c r="DZ2285" s="34">
        <v>0</v>
      </c>
      <c r="EC2285" s="34">
        <v>0</v>
      </c>
      <c r="EF2285" s="34">
        <v>0</v>
      </c>
      <c r="EH2285" s="34">
        <v>0</v>
      </c>
      <c r="EL2285" s="34">
        <v>0</v>
      </c>
      <c r="EN2285" s="34">
        <v>0</v>
      </c>
      <c r="EP2285" s="34">
        <v>0</v>
      </c>
      <c r="ET2285" s="34">
        <v>0</v>
      </c>
      <c r="EV2285" s="34">
        <v>0</v>
      </c>
      <c r="EY2285" s="34">
        <v>0</v>
      </c>
      <c r="FB2285" s="34">
        <v>0</v>
      </c>
      <c r="FD2285" s="34">
        <v>0</v>
      </c>
      <c r="FG2285" s="34">
        <v>0</v>
      </c>
      <c r="FI2285" s="34">
        <v>0</v>
      </c>
      <c r="FK2285" s="34">
        <v>0</v>
      </c>
      <c r="FM2285" s="34">
        <v>0</v>
      </c>
      <c r="FQ2285" s="34">
        <v>0</v>
      </c>
      <c r="FS2285" s="34">
        <v>0</v>
      </c>
      <c r="FW2285" s="34">
        <v>0</v>
      </c>
      <c r="FZ2285" s="34">
        <v>0</v>
      </c>
      <c r="GB2285" s="34">
        <v>0</v>
      </c>
      <c r="GD2285" s="34">
        <v>0</v>
      </c>
      <c r="GF2285" s="34">
        <v>0</v>
      </c>
      <c r="GH2285" s="34">
        <v>0</v>
      </c>
      <c r="GJ2285" s="34">
        <v>0</v>
      </c>
      <c r="GM2285" s="34">
        <v>0</v>
      </c>
      <c r="GO2285" s="34">
        <v>0</v>
      </c>
      <c r="GQ2285" s="34">
        <v>0</v>
      </c>
      <c r="GT2285" s="34">
        <v>0</v>
      </c>
      <c r="GW2285" s="34">
        <v>0</v>
      </c>
      <c r="GY2285" s="34">
        <v>0</v>
      </c>
      <c r="HF2285" s="34">
        <v>0</v>
      </c>
      <c r="IA2285" s="34">
        <v>0</v>
      </c>
      <c r="IH2285" s="34">
        <v>0</v>
      </c>
      <c r="IO2285" s="34">
        <v>0</v>
      </c>
      <c r="IV2285" s="34">
        <v>0</v>
      </c>
      <c r="JC2285" s="34">
        <v>0</v>
      </c>
      <c r="JI2285" s="34">
        <v>0</v>
      </c>
      <c r="JQ2285" s="34">
        <v>0</v>
      </c>
      <c r="JX2285" s="34">
        <v>0</v>
      </c>
      <c r="KE2285" s="34">
        <v>0</v>
      </c>
      <c r="KL2285" s="34">
        <v>0</v>
      </c>
      <c r="KS2285" s="34">
        <v>0</v>
      </c>
      <c r="KZ2285" s="34">
        <v>0</v>
      </c>
      <c r="LG2285" s="34">
        <v>0</v>
      </c>
      <c r="LN2285" s="34">
        <v>0</v>
      </c>
      <c r="LU2285" s="34">
        <v>0</v>
      </c>
      <c r="MB2285" s="34">
        <v>0</v>
      </c>
      <c r="MI2285" s="34">
        <v>0</v>
      </c>
      <c r="MP2285" s="34">
        <v>0</v>
      </c>
      <c r="MW2285" s="34">
        <v>0</v>
      </c>
      <c r="ND2285" s="34">
        <v>0</v>
      </c>
      <c r="NK2285" s="34">
        <v>0</v>
      </c>
      <c r="NR2285" s="34">
        <v>0</v>
      </c>
      <c r="NY2285" s="34">
        <v>0</v>
      </c>
      <c r="OD2285" s="34">
        <v>0</v>
      </c>
    </row>
    <row r="2286" spans="1:394" s="34" customFormat="1" ht="14.4">
      <c r="A2286" s="102" t="s">
        <v>596</v>
      </c>
      <c r="B2286" s="350">
        <v>25249302</v>
      </c>
      <c r="C2286" s="390">
        <v>25249302</v>
      </c>
      <c r="D2286" s="225" t="s">
        <v>195</v>
      </c>
      <c r="F2286" s="102"/>
      <c r="H2286" s="81"/>
      <c r="I2286" s="81"/>
      <c r="J2286" s="183"/>
      <c r="K2286" s="81"/>
      <c r="L2286" s="81"/>
      <c r="M2286" s="81"/>
      <c r="DL2286" s="34">
        <v>0</v>
      </c>
      <c r="DP2286" s="34">
        <v>350</v>
      </c>
      <c r="DU2286" s="34">
        <v>200</v>
      </c>
      <c r="DZ2286" s="34">
        <v>0</v>
      </c>
      <c r="EC2286" s="34">
        <v>0</v>
      </c>
      <c r="EF2286" s="34">
        <v>0</v>
      </c>
      <c r="EH2286" s="34">
        <v>0</v>
      </c>
      <c r="EL2286" s="34">
        <v>0</v>
      </c>
      <c r="EN2286" s="34">
        <v>0</v>
      </c>
      <c r="EP2286" s="34">
        <v>0</v>
      </c>
      <c r="ET2286" s="34">
        <v>0</v>
      </c>
      <c r="EV2286" s="34">
        <v>0</v>
      </c>
      <c r="EY2286" s="34">
        <v>0</v>
      </c>
      <c r="FB2286" s="34">
        <v>0</v>
      </c>
      <c r="FD2286" s="34">
        <v>0</v>
      </c>
      <c r="FG2286" s="34">
        <v>0</v>
      </c>
      <c r="FI2286" s="34">
        <v>0</v>
      </c>
      <c r="FK2286" s="34">
        <v>0</v>
      </c>
      <c r="FM2286" s="34">
        <v>0</v>
      </c>
      <c r="FQ2286" s="34">
        <v>0</v>
      </c>
      <c r="FS2286" s="34">
        <v>0</v>
      </c>
      <c r="FW2286" s="34">
        <v>0</v>
      </c>
      <c r="FZ2286" s="34">
        <v>0</v>
      </c>
      <c r="GB2286" s="34">
        <v>0</v>
      </c>
      <c r="GD2286" s="34">
        <v>0</v>
      </c>
      <c r="GF2286" s="34">
        <v>0</v>
      </c>
      <c r="GH2286" s="34">
        <v>0</v>
      </c>
      <c r="GJ2286" s="34">
        <v>0</v>
      </c>
      <c r="GM2286" s="34">
        <v>0</v>
      </c>
      <c r="GO2286" s="34">
        <v>0</v>
      </c>
      <c r="GQ2286" s="34">
        <v>0</v>
      </c>
      <c r="GT2286" s="34">
        <v>0</v>
      </c>
      <c r="GW2286" s="34">
        <v>0</v>
      </c>
      <c r="GY2286" s="34">
        <v>0</v>
      </c>
      <c r="HF2286" s="34">
        <v>0</v>
      </c>
      <c r="IA2286" s="34">
        <v>0</v>
      </c>
      <c r="IH2286" s="34">
        <v>0</v>
      </c>
      <c r="IO2286" s="34">
        <v>0</v>
      </c>
      <c r="IV2286" s="34">
        <v>0</v>
      </c>
      <c r="JC2286" s="34">
        <v>0</v>
      </c>
      <c r="JI2286" s="34">
        <v>0</v>
      </c>
      <c r="JQ2286" s="34">
        <v>0</v>
      </c>
      <c r="JX2286" s="34">
        <v>0</v>
      </c>
      <c r="KE2286" s="34">
        <v>0</v>
      </c>
      <c r="KL2286" s="34">
        <v>0</v>
      </c>
      <c r="KS2286" s="34">
        <v>0</v>
      </c>
      <c r="KZ2286" s="34">
        <v>0</v>
      </c>
      <c r="LG2286" s="34">
        <v>0</v>
      </c>
      <c r="LN2286" s="34">
        <v>0</v>
      </c>
      <c r="LU2286" s="34">
        <v>0</v>
      </c>
      <c r="MB2286" s="34">
        <v>0</v>
      </c>
      <c r="MI2286" s="34">
        <v>0</v>
      </c>
      <c r="MP2286" s="34">
        <v>0</v>
      </c>
      <c r="MW2286" s="34">
        <v>0</v>
      </c>
      <c r="ND2286" s="34">
        <v>0</v>
      </c>
      <c r="NK2286" s="34">
        <v>0</v>
      </c>
      <c r="NR2286" s="34">
        <v>0</v>
      </c>
      <c r="NY2286" s="34">
        <v>0</v>
      </c>
      <c r="OD2286" s="34">
        <v>0</v>
      </c>
    </row>
    <row r="2287" spans="1:394" s="34" customFormat="1" ht="14.4">
      <c r="A2287" s="102" t="s">
        <v>596</v>
      </c>
      <c r="B2287" s="350">
        <v>25249402</v>
      </c>
      <c r="C2287" s="390">
        <v>25249402</v>
      </c>
      <c r="D2287" s="225" t="s">
        <v>195</v>
      </c>
      <c r="F2287" s="102"/>
      <c r="H2287" s="81"/>
      <c r="I2287" s="81"/>
      <c r="J2287" s="183"/>
      <c r="K2287" s="81"/>
      <c r="L2287" s="81"/>
      <c r="M2287" s="81"/>
      <c r="DL2287" s="34">
        <v>0</v>
      </c>
      <c r="DP2287" s="34">
        <v>350</v>
      </c>
      <c r="DU2287" s="34">
        <v>200</v>
      </c>
      <c r="DZ2287" s="34">
        <v>0</v>
      </c>
      <c r="EC2287" s="34">
        <v>0</v>
      </c>
      <c r="EF2287" s="34">
        <v>0</v>
      </c>
      <c r="EH2287" s="34">
        <v>0</v>
      </c>
      <c r="EL2287" s="34">
        <v>0</v>
      </c>
      <c r="EN2287" s="34">
        <v>0</v>
      </c>
      <c r="EP2287" s="34">
        <v>0</v>
      </c>
      <c r="ET2287" s="34">
        <v>0</v>
      </c>
      <c r="EV2287" s="34">
        <v>0</v>
      </c>
      <c r="EY2287" s="34">
        <v>0</v>
      </c>
      <c r="FB2287" s="34">
        <v>0</v>
      </c>
      <c r="FD2287" s="34">
        <v>0</v>
      </c>
      <c r="FG2287" s="34">
        <v>0</v>
      </c>
      <c r="FI2287" s="34">
        <v>0</v>
      </c>
      <c r="FK2287" s="34">
        <v>0</v>
      </c>
      <c r="FM2287" s="34">
        <v>0</v>
      </c>
      <c r="FQ2287" s="34">
        <v>0</v>
      </c>
      <c r="FS2287" s="34">
        <v>0</v>
      </c>
      <c r="FW2287" s="34">
        <v>0</v>
      </c>
      <c r="FZ2287" s="34">
        <v>0</v>
      </c>
      <c r="GB2287" s="34">
        <v>0</v>
      </c>
      <c r="GD2287" s="34">
        <v>0</v>
      </c>
      <c r="GF2287" s="34">
        <v>0</v>
      </c>
      <c r="GH2287" s="34">
        <v>0</v>
      </c>
      <c r="GJ2287" s="34">
        <v>0</v>
      </c>
      <c r="GM2287" s="34">
        <v>0</v>
      </c>
      <c r="GO2287" s="34">
        <v>0</v>
      </c>
      <c r="GQ2287" s="34">
        <v>0</v>
      </c>
      <c r="GT2287" s="34">
        <v>0</v>
      </c>
      <c r="GW2287" s="34">
        <v>0</v>
      </c>
      <c r="GY2287" s="34">
        <v>0</v>
      </c>
      <c r="HF2287" s="34">
        <v>0</v>
      </c>
      <c r="IA2287" s="34">
        <v>0</v>
      </c>
      <c r="IH2287" s="34">
        <v>0</v>
      </c>
      <c r="IO2287" s="34">
        <v>0</v>
      </c>
      <c r="IV2287" s="34">
        <v>0</v>
      </c>
      <c r="JC2287" s="34">
        <v>0</v>
      </c>
      <c r="JI2287" s="34">
        <v>0</v>
      </c>
      <c r="JQ2287" s="34">
        <v>0</v>
      </c>
      <c r="JX2287" s="34">
        <v>0</v>
      </c>
      <c r="KE2287" s="34">
        <v>0</v>
      </c>
      <c r="KL2287" s="34">
        <v>0</v>
      </c>
      <c r="KS2287" s="34">
        <v>0</v>
      </c>
      <c r="KZ2287" s="34">
        <v>0</v>
      </c>
      <c r="LG2287" s="34">
        <v>0</v>
      </c>
      <c r="LN2287" s="34">
        <v>0</v>
      </c>
      <c r="LU2287" s="34">
        <v>0</v>
      </c>
      <c r="MB2287" s="34">
        <v>0</v>
      </c>
      <c r="MI2287" s="34">
        <v>0</v>
      </c>
      <c r="MP2287" s="34">
        <v>0</v>
      </c>
      <c r="MW2287" s="34">
        <v>0</v>
      </c>
      <c r="ND2287" s="34">
        <v>0</v>
      </c>
      <c r="NK2287" s="34">
        <v>0</v>
      </c>
      <c r="NR2287" s="34">
        <v>0</v>
      </c>
      <c r="NY2287" s="34">
        <v>0</v>
      </c>
      <c r="OD2287" s="34">
        <v>0</v>
      </c>
    </row>
    <row r="2288" spans="1:394" s="34" customFormat="1" ht="14.4">
      <c r="A2288" s="102" t="s">
        <v>596</v>
      </c>
      <c r="B2288" s="350">
        <v>25249503</v>
      </c>
      <c r="C2288" s="390">
        <v>25249503</v>
      </c>
      <c r="D2288" s="225" t="s">
        <v>195</v>
      </c>
      <c r="F2288" s="102"/>
      <c r="H2288" s="81"/>
      <c r="I2288" s="81"/>
      <c r="J2288" s="183"/>
      <c r="K2288" s="81"/>
      <c r="L2288" s="81"/>
      <c r="M2288" s="81"/>
      <c r="DL2288" s="34">
        <v>0</v>
      </c>
      <c r="DP2288" s="34">
        <v>400</v>
      </c>
      <c r="DU2288" s="34">
        <v>200</v>
      </c>
      <c r="DZ2288" s="34">
        <v>0</v>
      </c>
      <c r="EC2288" s="34">
        <v>0</v>
      </c>
      <c r="EF2288" s="34">
        <v>0</v>
      </c>
      <c r="EH2288" s="34">
        <v>0</v>
      </c>
      <c r="EL2288" s="34">
        <v>0</v>
      </c>
      <c r="EN2288" s="34">
        <v>0</v>
      </c>
      <c r="EP2288" s="34">
        <v>0</v>
      </c>
      <c r="ET2288" s="34">
        <v>0</v>
      </c>
      <c r="EV2288" s="34">
        <v>0</v>
      </c>
      <c r="EY2288" s="34">
        <v>0</v>
      </c>
      <c r="FB2288" s="34">
        <v>0</v>
      </c>
      <c r="FD2288" s="34">
        <v>0</v>
      </c>
      <c r="FG2288" s="34">
        <v>0</v>
      </c>
      <c r="FI2288" s="34">
        <v>0</v>
      </c>
      <c r="FK2288" s="34">
        <v>0</v>
      </c>
      <c r="FM2288" s="34">
        <v>0</v>
      </c>
      <c r="FQ2288" s="34">
        <v>0</v>
      </c>
      <c r="FS2288" s="34">
        <v>0</v>
      </c>
      <c r="FW2288" s="34">
        <v>0</v>
      </c>
      <c r="FZ2288" s="34">
        <v>0</v>
      </c>
      <c r="GB2288" s="34">
        <v>0</v>
      </c>
      <c r="GD2288" s="34">
        <v>0</v>
      </c>
      <c r="GF2288" s="34">
        <v>0</v>
      </c>
      <c r="GH2288" s="34">
        <v>0</v>
      </c>
      <c r="GJ2288" s="34">
        <v>0</v>
      </c>
      <c r="GM2288" s="34">
        <v>0</v>
      </c>
      <c r="GO2288" s="34">
        <v>0</v>
      </c>
      <c r="GQ2288" s="34">
        <v>0</v>
      </c>
      <c r="GT2288" s="34">
        <v>0</v>
      </c>
      <c r="GW2288" s="34">
        <v>0</v>
      </c>
      <c r="GY2288" s="34">
        <v>0</v>
      </c>
      <c r="HF2288" s="34">
        <v>0</v>
      </c>
      <c r="IA2288" s="34">
        <v>0</v>
      </c>
      <c r="IH2288" s="34">
        <v>0</v>
      </c>
      <c r="IO2288" s="34">
        <v>0</v>
      </c>
      <c r="IV2288" s="34">
        <v>0</v>
      </c>
      <c r="JC2288" s="34">
        <v>0</v>
      </c>
      <c r="JI2288" s="34">
        <v>0</v>
      </c>
      <c r="JQ2288" s="34">
        <v>0</v>
      </c>
      <c r="JX2288" s="34">
        <v>0</v>
      </c>
      <c r="KE2288" s="34">
        <v>0</v>
      </c>
      <c r="KL2288" s="34">
        <v>0</v>
      </c>
      <c r="KS2288" s="34">
        <v>0</v>
      </c>
      <c r="KZ2288" s="34">
        <v>0</v>
      </c>
      <c r="LG2288" s="34">
        <v>0</v>
      </c>
      <c r="LN2288" s="34">
        <v>0</v>
      </c>
      <c r="LU2288" s="34">
        <v>0</v>
      </c>
      <c r="MB2288" s="34">
        <v>0</v>
      </c>
      <c r="MI2288" s="34">
        <v>0</v>
      </c>
      <c r="MP2288" s="34">
        <v>0</v>
      </c>
      <c r="MW2288" s="34">
        <v>0</v>
      </c>
      <c r="ND2288" s="34">
        <v>0</v>
      </c>
      <c r="NK2288" s="34">
        <v>0</v>
      </c>
      <c r="NR2288" s="34">
        <v>0</v>
      </c>
      <c r="NY2288" s="34">
        <v>0</v>
      </c>
      <c r="OD2288" s="34">
        <v>0</v>
      </c>
    </row>
    <row r="2289" spans="1:394" s="34" customFormat="1" ht="14.4">
      <c r="A2289" s="102" t="s">
        <v>596</v>
      </c>
      <c r="B2289" s="350">
        <v>25249603</v>
      </c>
      <c r="C2289" s="390">
        <v>25249603</v>
      </c>
      <c r="D2289" s="225" t="s">
        <v>195</v>
      </c>
      <c r="F2289" s="102"/>
      <c r="H2289" s="81"/>
      <c r="I2289" s="81"/>
      <c r="J2289" s="183"/>
      <c r="K2289" s="81"/>
      <c r="L2289" s="81"/>
      <c r="M2289" s="81"/>
      <c r="DL2289" s="34">
        <v>0</v>
      </c>
      <c r="DP2289" s="34">
        <v>400</v>
      </c>
      <c r="DU2289" s="34">
        <v>200</v>
      </c>
      <c r="DZ2289" s="34">
        <v>0</v>
      </c>
      <c r="EC2289" s="34">
        <v>0</v>
      </c>
      <c r="EF2289" s="34">
        <v>0</v>
      </c>
      <c r="EH2289" s="34">
        <v>0</v>
      </c>
      <c r="EL2289" s="34">
        <v>0</v>
      </c>
      <c r="EN2289" s="34">
        <v>0</v>
      </c>
      <c r="EP2289" s="34">
        <v>0</v>
      </c>
      <c r="ET2289" s="34">
        <v>0</v>
      </c>
      <c r="EV2289" s="34">
        <v>0</v>
      </c>
      <c r="EY2289" s="34">
        <v>0</v>
      </c>
      <c r="FB2289" s="34">
        <v>0</v>
      </c>
      <c r="FD2289" s="34">
        <v>0</v>
      </c>
      <c r="FG2289" s="34">
        <v>0</v>
      </c>
      <c r="FI2289" s="34">
        <v>0</v>
      </c>
      <c r="FK2289" s="34">
        <v>0</v>
      </c>
      <c r="FM2289" s="34">
        <v>0</v>
      </c>
      <c r="FQ2289" s="34">
        <v>0</v>
      </c>
      <c r="FS2289" s="34">
        <v>0</v>
      </c>
      <c r="FW2289" s="34">
        <v>0</v>
      </c>
      <c r="FZ2289" s="34">
        <v>0</v>
      </c>
      <c r="GB2289" s="34">
        <v>0</v>
      </c>
      <c r="GD2289" s="34">
        <v>0</v>
      </c>
      <c r="GF2289" s="34">
        <v>0</v>
      </c>
      <c r="GH2289" s="34">
        <v>0</v>
      </c>
      <c r="GJ2289" s="34">
        <v>0</v>
      </c>
      <c r="GM2289" s="34">
        <v>0</v>
      </c>
      <c r="GO2289" s="34">
        <v>0</v>
      </c>
      <c r="GQ2289" s="34">
        <v>0</v>
      </c>
      <c r="GT2289" s="34">
        <v>0</v>
      </c>
      <c r="GW2289" s="34">
        <v>0</v>
      </c>
      <c r="GY2289" s="34">
        <v>0</v>
      </c>
      <c r="HF2289" s="34">
        <v>0</v>
      </c>
      <c r="IA2289" s="34">
        <v>0</v>
      </c>
      <c r="IH2289" s="34">
        <v>0</v>
      </c>
      <c r="IO2289" s="34">
        <v>0</v>
      </c>
      <c r="IV2289" s="34">
        <v>0</v>
      </c>
      <c r="JC2289" s="34">
        <v>0</v>
      </c>
      <c r="JI2289" s="34">
        <v>0</v>
      </c>
      <c r="JQ2289" s="34">
        <v>0</v>
      </c>
      <c r="JX2289" s="34">
        <v>0</v>
      </c>
      <c r="KE2289" s="34">
        <v>0</v>
      </c>
      <c r="KL2289" s="34">
        <v>0</v>
      </c>
      <c r="KS2289" s="34">
        <v>0</v>
      </c>
      <c r="KZ2289" s="34">
        <v>0</v>
      </c>
      <c r="LG2289" s="34">
        <v>0</v>
      </c>
      <c r="LN2289" s="34">
        <v>0</v>
      </c>
      <c r="LU2289" s="34">
        <v>0</v>
      </c>
      <c r="MB2289" s="34">
        <v>0</v>
      </c>
      <c r="MI2289" s="34">
        <v>0</v>
      </c>
      <c r="MP2289" s="34">
        <v>0</v>
      </c>
      <c r="MW2289" s="34">
        <v>0</v>
      </c>
      <c r="ND2289" s="34">
        <v>0</v>
      </c>
      <c r="NK2289" s="34">
        <v>0</v>
      </c>
      <c r="NR2289" s="34">
        <v>0</v>
      </c>
      <c r="NY2289" s="34">
        <v>0</v>
      </c>
      <c r="OD2289" s="34">
        <v>0</v>
      </c>
    </row>
    <row r="2290" spans="1:394" s="34" customFormat="1" ht="15" thickBot="1">
      <c r="A2290" s="102" t="s">
        <v>596</v>
      </c>
      <c r="B2290" s="350">
        <v>25248903</v>
      </c>
      <c r="C2290" s="390">
        <v>25248903</v>
      </c>
      <c r="D2290" s="225" t="s">
        <v>195</v>
      </c>
      <c r="F2290" s="102"/>
      <c r="H2290" s="81"/>
      <c r="I2290" s="81"/>
      <c r="J2290" s="183"/>
      <c r="K2290" s="81"/>
      <c r="L2290" s="81"/>
      <c r="M2290" s="81"/>
      <c r="DU2290" s="34">
        <v>300</v>
      </c>
      <c r="EC2290" s="34">
        <v>0</v>
      </c>
      <c r="EE2290" s="34">
        <v>100</v>
      </c>
      <c r="EH2290" s="34">
        <v>0</v>
      </c>
      <c r="EL2290" s="34">
        <v>0</v>
      </c>
      <c r="EN2290" s="34">
        <v>0</v>
      </c>
      <c r="EP2290" s="34">
        <v>0</v>
      </c>
      <c r="ET2290" s="34">
        <v>0</v>
      </c>
      <c r="EV2290" s="34">
        <v>0</v>
      </c>
      <c r="EY2290" s="34">
        <v>0</v>
      </c>
      <c r="FB2290" s="34">
        <v>0</v>
      </c>
      <c r="FD2290" s="34">
        <v>0</v>
      </c>
      <c r="FG2290" s="34">
        <v>0</v>
      </c>
      <c r="FI2290" s="34">
        <v>0</v>
      </c>
      <c r="FK2290" s="34">
        <v>0</v>
      </c>
      <c r="FM2290" s="34">
        <v>0</v>
      </c>
      <c r="FQ2290" s="34">
        <v>0</v>
      </c>
      <c r="FS2290" s="34">
        <v>0</v>
      </c>
      <c r="FW2290" s="34">
        <v>0</v>
      </c>
      <c r="FZ2290" s="34">
        <v>0</v>
      </c>
      <c r="GB2290" s="34">
        <v>0</v>
      </c>
      <c r="GD2290" s="34">
        <v>0</v>
      </c>
      <c r="GF2290" s="34">
        <v>0</v>
      </c>
      <c r="GH2290" s="34">
        <v>0</v>
      </c>
      <c r="GJ2290" s="34">
        <v>0</v>
      </c>
      <c r="GM2290" s="34">
        <v>0</v>
      </c>
      <c r="GO2290" s="34">
        <v>0</v>
      </c>
      <c r="GQ2290" s="34">
        <v>0</v>
      </c>
      <c r="GT2290" s="34">
        <v>0</v>
      </c>
      <c r="GW2290" s="34">
        <v>0</v>
      </c>
      <c r="GY2290" s="34">
        <v>0</v>
      </c>
      <c r="HF2290" s="34">
        <v>0</v>
      </c>
      <c r="IA2290" s="34">
        <v>0</v>
      </c>
      <c r="IH2290" s="34">
        <v>0</v>
      </c>
      <c r="IO2290" s="34">
        <v>0</v>
      </c>
      <c r="IV2290" s="34">
        <v>0</v>
      </c>
      <c r="JC2290" s="34">
        <v>0</v>
      </c>
      <c r="JI2290" s="34">
        <v>0</v>
      </c>
      <c r="JQ2290" s="34">
        <v>0</v>
      </c>
      <c r="JX2290" s="34">
        <v>0</v>
      </c>
      <c r="KE2290" s="34">
        <v>0</v>
      </c>
      <c r="KL2290" s="34">
        <v>0</v>
      </c>
      <c r="KS2290" s="34">
        <v>0</v>
      </c>
      <c r="KZ2290" s="34">
        <v>0</v>
      </c>
      <c r="LG2290" s="34">
        <v>0</v>
      </c>
      <c r="LN2290" s="34">
        <v>0</v>
      </c>
      <c r="LU2290" s="34">
        <v>0</v>
      </c>
      <c r="MB2290" s="34">
        <v>0</v>
      </c>
      <c r="MI2290" s="34">
        <v>0</v>
      </c>
      <c r="MP2290" s="34">
        <v>0</v>
      </c>
      <c r="MW2290" s="34">
        <v>0</v>
      </c>
      <c r="ND2290" s="34">
        <v>0</v>
      </c>
      <c r="NK2290" s="34">
        <v>0</v>
      </c>
      <c r="NR2290" s="34">
        <v>0</v>
      </c>
      <c r="NY2290" s="34">
        <v>0</v>
      </c>
      <c r="OD2290" s="34">
        <v>0</v>
      </c>
    </row>
    <row r="2291" spans="1:394" s="34" customFormat="1" ht="21.6" thickBot="1">
      <c r="A2291" s="102" t="s">
        <v>720</v>
      </c>
      <c r="B2291" s="16">
        <v>566559805</v>
      </c>
      <c r="C2291" s="16">
        <v>5665598</v>
      </c>
      <c r="D2291" s="841" t="s">
        <v>721</v>
      </c>
      <c r="F2291" s="102"/>
      <c r="G2291" s="15" t="s">
        <v>722</v>
      </c>
      <c r="H2291" s="81">
        <v>226</v>
      </c>
      <c r="I2291" s="166">
        <f t="shared" ref="I2291:I2306" si="193">SUM(O2291:ES2291)</f>
        <v>232</v>
      </c>
      <c r="J2291" s="632">
        <f>SUM(DA2291:DB2291)</f>
        <v>6</v>
      </c>
      <c r="K2291" s="81">
        <v>3.23</v>
      </c>
      <c r="L2291" s="702">
        <v>45029</v>
      </c>
      <c r="M2291" s="81"/>
      <c r="N2291" s="34" t="s">
        <v>45</v>
      </c>
      <c r="BW2291" s="34">
        <v>0</v>
      </c>
      <c r="CA2291" s="34">
        <v>0</v>
      </c>
      <c r="CD2291" s="34">
        <v>0</v>
      </c>
      <c r="CG2291" s="34">
        <v>0</v>
      </c>
      <c r="CL2291" s="34">
        <v>0</v>
      </c>
      <c r="CN2291" s="34">
        <v>0</v>
      </c>
      <c r="CP2291" s="34">
        <v>0</v>
      </c>
      <c r="CX2291" s="34">
        <v>0</v>
      </c>
      <c r="DB2291" s="34">
        <v>6</v>
      </c>
      <c r="DF2291" s="34">
        <v>0</v>
      </c>
      <c r="DI2291" s="34">
        <v>0</v>
      </c>
      <c r="DL2291" s="34">
        <v>0</v>
      </c>
      <c r="DM2291" s="34">
        <v>50</v>
      </c>
      <c r="DO2291" s="81">
        <v>176</v>
      </c>
      <c r="DP2291" s="34">
        <v>0</v>
      </c>
      <c r="DU2291" s="34">
        <v>0</v>
      </c>
      <c r="DZ2291" s="34">
        <v>0</v>
      </c>
      <c r="EC2291" s="34">
        <v>0</v>
      </c>
      <c r="EF2291" s="34">
        <v>0</v>
      </c>
      <c r="EH2291" s="34">
        <v>0</v>
      </c>
      <c r="EL2291" s="34">
        <v>0</v>
      </c>
      <c r="EP2291" s="34">
        <v>0</v>
      </c>
      <c r="EV2291" s="34">
        <v>0</v>
      </c>
      <c r="EY2291" s="34">
        <v>0</v>
      </c>
      <c r="FB2291" s="34">
        <v>0</v>
      </c>
      <c r="FD2291" s="34">
        <v>0</v>
      </c>
      <c r="FG2291" s="34">
        <v>0</v>
      </c>
      <c r="FI2291" s="34">
        <v>0</v>
      </c>
    </row>
    <row r="2292" spans="1:394" s="34" customFormat="1" ht="21.6" thickBot="1">
      <c r="A2292" s="102" t="s">
        <v>720</v>
      </c>
      <c r="B2292" s="16">
        <v>566561305</v>
      </c>
      <c r="C2292" s="16">
        <v>5665613</v>
      </c>
      <c r="D2292" s="841" t="s">
        <v>721</v>
      </c>
      <c r="F2292" s="102"/>
      <c r="G2292" s="15" t="s">
        <v>722</v>
      </c>
      <c r="H2292" s="81">
        <v>102</v>
      </c>
      <c r="I2292" s="166">
        <f t="shared" si="193"/>
        <v>108</v>
      </c>
      <c r="J2292" s="632">
        <f t="shared" ref="J2292:J2306" si="194">SUM(DA2292:DB2292)</f>
        <v>6</v>
      </c>
      <c r="K2292" s="81">
        <v>11.68</v>
      </c>
      <c r="L2292" s="702">
        <v>45029</v>
      </c>
      <c r="M2292" s="81"/>
      <c r="N2292" s="34" t="s">
        <v>45</v>
      </c>
      <c r="CU2292" s="18"/>
      <c r="DB2292" s="34">
        <v>6</v>
      </c>
      <c r="DO2292" s="81">
        <v>102</v>
      </c>
    </row>
    <row r="2293" spans="1:394" s="34" customFormat="1" ht="21.6" thickBot="1">
      <c r="A2293" s="102" t="s">
        <v>720</v>
      </c>
      <c r="B2293" s="16">
        <v>567301805</v>
      </c>
      <c r="C2293" s="16">
        <v>5673018</v>
      </c>
      <c r="D2293" s="841" t="s">
        <v>721</v>
      </c>
      <c r="F2293" s="102"/>
      <c r="G2293" s="15" t="s">
        <v>722</v>
      </c>
      <c r="H2293" s="81">
        <v>94</v>
      </c>
      <c r="I2293" s="166">
        <f t="shared" si="193"/>
        <v>100</v>
      </c>
      <c r="J2293" s="632">
        <f t="shared" si="194"/>
        <v>6</v>
      </c>
      <c r="K2293" s="81">
        <v>11.68</v>
      </c>
      <c r="L2293" s="702">
        <v>45029</v>
      </c>
      <c r="M2293" s="81"/>
      <c r="N2293" s="34" t="s">
        <v>45</v>
      </c>
      <c r="CU2293" s="18"/>
      <c r="DB2293" s="34">
        <v>6</v>
      </c>
      <c r="DO2293" s="81">
        <v>94</v>
      </c>
    </row>
    <row r="2294" spans="1:394" s="34" customFormat="1" ht="21.6" thickBot="1">
      <c r="A2294" s="102" t="s">
        <v>720</v>
      </c>
      <c r="B2294" s="16">
        <v>567302102</v>
      </c>
      <c r="C2294" s="16">
        <v>5673021</v>
      </c>
      <c r="D2294" s="841" t="s">
        <v>721</v>
      </c>
      <c r="F2294" s="102"/>
      <c r="G2294" s="15" t="s">
        <v>722</v>
      </c>
      <c r="H2294" s="81">
        <v>16</v>
      </c>
      <c r="I2294" s="166">
        <f t="shared" si="193"/>
        <v>20</v>
      </c>
      <c r="J2294" s="632">
        <f t="shared" si="194"/>
        <v>4</v>
      </c>
      <c r="K2294" s="81">
        <v>12.03</v>
      </c>
      <c r="L2294" s="702">
        <v>45029</v>
      </c>
      <c r="M2294" s="81"/>
      <c r="N2294" s="34" t="s">
        <v>45</v>
      </c>
      <c r="CU2294" s="18"/>
      <c r="DB2294" s="34">
        <v>4</v>
      </c>
      <c r="DM2294" s="34">
        <v>16</v>
      </c>
      <c r="DO2294" s="81"/>
    </row>
    <row r="2295" spans="1:394" s="34" customFormat="1" ht="21.6" thickBot="1">
      <c r="A2295" s="102" t="s">
        <v>720</v>
      </c>
      <c r="B2295" s="16">
        <v>567302302</v>
      </c>
      <c r="C2295" s="16">
        <v>5673023</v>
      </c>
      <c r="D2295" s="841" t="s">
        <v>721</v>
      </c>
      <c r="F2295" s="102"/>
      <c r="G2295" s="15" t="s">
        <v>722</v>
      </c>
      <c r="H2295" s="81">
        <v>16</v>
      </c>
      <c r="I2295" s="166">
        <f t="shared" si="193"/>
        <v>20</v>
      </c>
      <c r="J2295" s="632">
        <f t="shared" si="194"/>
        <v>4</v>
      </c>
      <c r="K2295" s="81">
        <v>12.03</v>
      </c>
      <c r="L2295" s="702">
        <v>45029</v>
      </c>
      <c r="M2295" s="81"/>
      <c r="N2295" s="34" t="s">
        <v>45</v>
      </c>
      <c r="CU2295" s="18"/>
      <c r="DB2295" s="34">
        <v>4</v>
      </c>
      <c r="DM2295" s="34">
        <v>10</v>
      </c>
      <c r="DO2295" s="81">
        <v>6</v>
      </c>
    </row>
    <row r="2296" spans="1:394" s="34" customFormat="1" ht="21.6" thickBot="1">
      <c r="A2296" s="102" t="s">
        <v>720</v>
      </c>
      <c r="B2296" s="16">
        <v>566421804</v>
      </c>
      <c r="C2296" s="16">
        <v>5664218</v>
      </c>
      <c r="D2296" s="841" t="s">
        <v>721</v>
      </c>
      <c r="F2296" s="102"/>
      <c r="G2296" s="15" t="s">
        <v>722</v>
      </c>
      <c r="H2296" s="81">
        <v>128</v>
      </c>
      <c r="I2296" s="166">
        <f t="shared" si="193"/>
        <v>131</v>
      </c>
      <c r="J2296" s="632">
        <f t="shared" si="194"/>
        <v>3</v>
      </c>
      <c r="K2296" s="81">
        <v>11.39</v>
      </c>
      <c r="L2296" s="702">
        <v>45029</v>
      </c>
      <c r="M2296" s="81"/>
      <c r="N2296" s="34" t="s">
        <v>45</v>
      </c>
      <c r="CU2296" s="18"/>
      <c r="DB2296" s="34">
        <v>3</v>
      </c>
      <c r="DO2296" s="81">
        <v>128</v>
      </c>
    </row>
    <row r="2297" spans="1:394" s="34" customFormat="1" ht="21.6" thickBot="1">
      <c r="A2297" s="102" t="s">
        <v>720</v>
      </c>
      <c r="B2297" s="16">
        <v>588048604</v>
      </c>
      <c r="C2297" s="16">
        <v>5880486</v>
      </c>
      <c r="D2297" s="841" t="s">
        <v>721</v>
      </c>
      <c r="F2297" s="102"/>
      <c r="G2297" s="15" t="s">
        <v>722</v>
      </c>
      <c r="H2297" s="81">
        <v>366</v>
      </c>
      <c r="I2297" s="166">
        <f t="shared" si="193"/>
        <v>372</v>
      </c>
      <c r="J2297" s="632">
        <f t="shared" si="194"/>
        <v>6</v>
      </c>
      <c r="K2297" s="81">
        <v>3.1</v>
      </c>
      <c r="L2297" s="702">
        <v>45029</v>
      </c>
      <c r="M2297" s="81"/>
      <c r="N2297" s="34" t="s">
        <v>45</v>
      </c>
      <c r="CU2297" s="18"/>
      <c r="DB2297" s="34">
        <v>6</v>
      </c>
      <c r="DO2297" s="81">
        <v>366</v>
      </c>
    </row>
    <row r="2298" spans="1:394" s="34" customFormat="1" ht="21.6" thickBot="1">
      <c r="A2298" s="102" t="s">
        <v>720</v>
      </c>
      <c r="B2298" s="16">
        <v>600978904</v>
      </c>
      <c r="C2298" s="16">
        <v>6009789</v>
      </c>
      <c r="D2298" s="841" t="s">
        <v>721</v>
      </c>
      <c r="F2298" s="102"/>
      <c r="G2298" s="15" t="s">
        <v>722</v>
      </c>
      <c r="H2298" s="81">
        <v>125</v>
      </c>
      <c r="I2298" s="166">
        <f t="shared" si="193"/>
        <v>128</v>
      </c>
      <c r="J2298" s="632">
        <f t="shared" si="194"/>
        <v>3</v>
      </c>
      <c r="K2298" s="81">
        <v>11.39</v>
      </c>
      <c r="L2298" s="702">
        <v>45029</v>
      </c>
      <c r="M2298" s="81"/>
      <c r="N2298" s="34" t="s">
        <v>45</v>
      </c>
      <c r="CU2298" s="18"/>
      <c r="DB2298" s="34">
        <v>3</v>
      </c>
      <c r="DO2298" s="81">
        <v>125</v>
      </c>
    </row>
    <row r="2299" spans="1:394" s="34" customFormat="1" ht="21.6" thickBot="1">
      <c r="A2299" s="102" t="s">
        <v>720</v>
      </c>
      <c r="B2299" s="16">
        <v>600979204</v>
      </c>
      <c r="C2299" s="16">
        <v>6009792</v>
      </c>
      <c r="D2299" s="841" t="s">
        <v>721</v>
      </c>
      <c r="F2299" s="102"/>
      <c r="G2299" s="15" t="s">
        <v>722</v>
      </c>
      <c r="H2299" s="81">
        <v>55</v>
      </c>
      <c r="I2299" s="166">
        <f t="shared" si="193"/>
        <v>58</v>
      </c>
      <c r="J2299" s="632">
        <f t="shared" si="194"/>
        <v>3</v>
      </c>
      <c r="K2299" s="81">
        <v>11.4</v>
      </c>
      <c r="L2299" s="702">
        <v>45029</v>
      </c>
      <c r="M2299" s="81"/>
      <c r="N2299" s="34" t="s">
        <v>45</v>
      </c>
      <c r="CU2299" s="18"/>
      <c r="DB2299" s="34">
        <v>3</v>
      </c>
      <c r="DO2299" s="81">
        <v>55</v>
      </c>
    </row>
    <row r="2300" spans="1:394" s="34" customFormat="1" ht="21.6" thickBot="1">
      <c r="A2300" s="102" t="s">
        <v>720</v>
      </c>
      <c r="B2300" s="16">
        <v>600979304</v>
      </c>
      <c r="C2300" s="16">
        <v>6009793</v>
      </c>
      <c r="D2300" s="841" t="s">
        <v>721</v>
      </c>
      <c r="F2300" s="102"/>
      <c r="G2300" s="15" t="s">
        <v>722</v>
      </c>
      <c r="H2300" s="81">
        <v>60</v>
      </c>
      <c r="I2300" s="166">
        <f t="shared" si="193"/>
        <v>63</v>
      </c>
      <c r="J2300" s="632">
        <f t="shared" si="194"/>
        <v>3</v>
      </c>
      <c r="K2300" s="81">
        <v>11.4</v>
      </c>
      <c r="L2300" s="702">
        <v>45029</v>
      </c>
      <c r="M2300" s="81"/>
      <c r="N2300" s="34" t="s">
        <v>45</v>
      </c>
      <c r="CU2300" s="18"/>
      <c r="DB2300" s="34">
        <v>3</v>
      </c>
      <c r="DO2300" s="81">
        <v>60</v>
      </c>
    </row>
    <row r="2301" spans="1:394" s="34" customFormat="1" ht="21.6" thickBot="1">
      <c r="A2301" s="102" t="s">
        <v>720</v>
      </c>
      <c r="B2301" s="16">
        <v>564544204</v>
      </c>
      <c r="C2301" s="16">
        <v>5645442</v>
      </c>
      <c r="D2301" s="841" t="s">
        <v>721</v>
      </c>
      <c r="F2301" s="102"/>
      <c r="G2301" s="15" t="s">
        <v>722</v>
      </c>
      <c r="H2301" s="81">
        <v>47</v>
      </c>
      <c r="I2301" s="166">
        <f t="shared" si="193"/>
        <v>50</v>
      </c>
      <c r="J2301" s="632">
        <f t="shared" si="194"/>
        <v>3</v>
      </c>
      <c r="K2301" s="81">
        <v>7.28</v>
      </c>
      <c r="L2301" s="702">
        <v>45029</v>
      </c>
      <c r="M2301" s="81"/>
      <c r="N2301" s="34" t="s">
        <v>45</v>
      </c>
      <c r="CU2301" s="18"/>
      <c r="DB2301" s="34">
        <v>3</v>
      </c>
      <c r="DO2301" s="81">
        <v>47</v>
      </c>
    </row>
    <row r="2302" spans="1:394" s="34" customFormat="1" ht="21.6" thickBot="1">
      <c r="A2302" s="102" t="s">
        <v>720</v>
      </c>
      <c r="B2302" s="16">
        <v>564600404</v>
      </c>
      <c r="C2302" s="16">
        <v>5646004</v>
      </c>
      <c r="D2302" s="841" t="s">
        <v>721</v>
      </c>
      <c r="F2302" s="102"/>
      <c r="G2302" s="15" t="s">
        <v>722</v>
      </c>
      <c r="H2302" s="81">
        <v>47</v>
      </c>
      <c r="I2302" s="166">
        <f t="shared" si="193"/>
        <v>50</v>
      </c>
      <c r="J2302" s="632">
        <f t="shared" si="194"/>
        <v>3</v>
      </c>
      <c r="K2302" s="81">
        <v>2.89</v>
      </c>
      <c r="L2302" s="702">
        <v>45029</v>
      </c>
      <c r="M2302" s="81"/>
      <c r="N2302" s="34" t="s">
        <v>45</v>
      </c>
      <c r="CU2302" s="18"/>
      <c r="DB2302" s="34">
        <v>3</v>
      </c>
      <c r="DO2302" s="81">
        <v>47</v>
      </c>
    </row>
    <row r="2303" spans="1:394" s="34" customFormat="1" ht="21.6" thickBot="1">
      <c r="A2303" s="102" t="s">
        <v>720</v>
      </c>
      <c r="B2303" s="16">
        <v>577518504</v>
      </c>
      <c r="C2303" s="16">
        <v>5775185</v>
      </c>
      <c r="D2303" s="841" t="s">
        <v>721</v>
      </c>
      <c r="F2303" s="102"/>
      <c r="G2303" s="15" t="s">
        <v>722</v>
      </c>
      <c r="H2303" s="81">
        <v>47</v>
      </c>
      <c r="I2303" s="166">
        <f t="shared" si="193"/>
        <v>50</v>
      </c>
      <c r="J2303" s="632">
        <f t="shared" si="194"/>
        <v>3</v>
      </c>
      <c r="K2303" s="81">
        <v>2.89</v>
      </c>
      <c r="L2303" s="702">
        <v>45029</v>
      </c>
      <c r="M2303" s="81"/>
      <c r="N2303" s="34" t="s">
        <v>45</v>
      </c>
      <c r="CU2303" s="18"/>
      <c r="DB2303" s="34">
        <v>3</v>
      </c>
      <c r="DO2303" s="81">
        <v>47</v>
      </c>
    </row>
    <row r="2304" spans="1:394" s="34" customFormat="1" ht="21.6" thickBot="1">
      <c r="A2304" s="102" t="s">
        <v>720</v>
      </c>
      <c r="B2304" s="16">
        <v>577518604</v>
      </c>
      <c r="C2304" s="16">
        <v>5775186</v>
      </c>
      <c r="D2304" s="841" t="s">
        <v>721</v>
      </c>
      <c r="F2304" s="102"/>
      <c r="G2304" s="15" t="s">
        <v>722</v>
      </c>
      <c r="H2304" s="81">
        <v>47</v>
      </c>
      <c r="I2304" s="166">
        <f t="shared" si="193"/>
        <v>50</v>
      </c>
      <c r="J2304" s="632">
        <f t="shared" si="194"/>
        <v>3</v>
      </c>
      <c r="K2304" s="81">
        <v>7.28</v>
      </c>
      <c r="L2304" s="702">
        <v>45029</v>
      </c>
      <c r="M2304" s="81"/>
      <c r="N2304" s="34" t="s">
        <v>45</v>
      </c>
      <c r="CU2304" s="18"/>
      <c r="DB2304" s="34">
        <v>3</v>
      </c>
      <c r="DO2304" s="81">
        <v>47</v>
      </c>
    </row>
    <row r="2305" spans="1:142" s="34" customFormat="1" ht="21.6" thickBot="1">
      <c r="A2305" s="102" t="s">
        <v>720</v>
      </c>
      <c r="B2305" s="16">
        <v>566559001</v>
      </c>
      <c r="C2305" s="16">
        <v>5665590</v>
      </c>
      <c r="D2305" s="841" t="s">
        <v>721</v>
      </c>
      <c r="F2305" s="102"/>
      <c r="G2305" s="15" t="s">
        <v>722</v>
      </c>
      <c r="H2305" s="81">
        <v>0</v>
      </c>
      <c r="I2305" s="166">
        <f t="shared" si="193"/>
        <v>0</v>
      </c>
      <c r="J2305" s="632">
        <f t="shared" si="194"/>
        <v>0</v>
      </c>
      <c r="K2305" s="81">
        <v>3.1</v>
      </c>
      <c r="L2305" s="702">
        <v>45029</v>
      </c>
      <c r="M2305" s="81"/>
      <c r="N2305" s="34" t="s">
        <v>45</v>
      </c>
      <c r="DO2305" s="81">
        <v>0</v>
      </c>
    </row>
    <row r="2306" spans="1:142" s="34" customFormat="1" ht="21">
      <c r="A2306" s="102" t="s">
        <v>720</v>
      </c>
      <c r="B2306" s="16">
        <v>566516501</v>
      </c>
      <c r="C2306" s="16">
        <v>5665165</v>
      </c>
      <c r="D2306" s="841" t="s">
        <v>721</v>
      </c>
      <c r="F2306" s="102"/>
      <c r="G2306" s="15" t="s">
        <v>722</v>
      </c>
      <c r="H2306" s="81">
        <v>0</v>
      </c>
      <c r="I2306" s="166">
        <f t="shared" si="193"/>
        <v>0</v>
      </c>
      <c r="J2306" s="632">
        <f t="shared" si="194"/>
        <v>0</v>
      </c>
      <c r="K2306" s="81">
        <v>3.25</v>
      </c>
      <c r="L2306" s="702">
        <v>45029</v>
      </c>
      <c r="M2306" s="81"/>
      <c r="N2306" s="34" t="s">
        <v>45</v>
      </c>
      <c r="DO2306" s="81">
        <v>0</v>
      </c>
    </row>
    <row r="2307" spans="1:142" s="17" customFormat="1" ht="21.75" customHeight="1">
      <c r="A2307" s="821"/>
      <c r="B2307" s="821"/>
      <c r="C2307" s="821"/>
      <c r="D2307" s="822"/>
      <c r="E2307" s="824" t="s">
        <v>32</v>
      </c>
      <c r="F2307" s="824"/>
      <c r="G2307" s="842"/>
      <c r="H2307" s="824">
        <f>SUM(H2274:H2306)</f>
        <v>1376</v>
      </c>
      <c r="I2307" s="824">
        <f>SUM(I2274:I2299)</f>
        <v>1169</v>
      </c>
      <c r="J2307" s="824">
        <f>SUM(J2274:J2299)</f>
        <v>41</v>
      </c>
      <c r="K2307" s="88"/>
      <c r="L2307" s="88"/>
      <c r="M2307" s="88"/>
      <c r="N2307" s="197"/>
      <c r="AH2307" s="34">
        <v>0</v>
      </c>
      <c r="AR2307" s="34">
        <v>0</v>
      </c>
      <c r="AW2307" s="34">
        <v>0</v>
      </c>
      <c r="BC2307" s="34">
        <v>0</v>
      </c>
      <c r="BJ2307" s="34">
        <v>0</v>
      </c>
      <c r="BR2307" s="34">
        <v>0</v>
      </c>
      <c r="BU2307" s="34">
        <v>0</v>
      </c>
      <c r="BW2307" s="34">
        <v>0</v>
      </c>
      <c r="CA2307" s="34">
        <v>0</v>
      </c>
      <c r="CD2307" s="34">
        <v>0</v>
      </c>
      <c r="CG2307" s="34">
        <v>0</v>
      </c>
      <c r="CL2307" s="34">
        <v>0</v>
      </c>
      <c r="CN2307" s="34">
        <v>0</v>
      </c>
      <c r="CP2307" s="34">
        <v>0</v>
      </c>
      <c r="CS2307" s="34">
        <v>0</v>
      </c>
      <c r="CU2307" s="34">
        <v>0</v>
      </c>
      <c r="CX2307" s="34">
        <v>0</v>
      </c>
      <c r="DB2307" s="34">
        <v>0</v>
      </c>
      <c r="DF2307" s="34">
        <v>0</v>
      </c>
      <c r="DI2307" s="34">
        <v>0</v>
      </c>
      <c r="DL2307" s="34">
        <v>0</v>
      </c>
      <c r="DP2307" s="34">
        <v>0</v>
      </c>
      <c r="DU2307" s="34">
        <v>0</v>
      </c>
      <c r="DZ2307" s="34">
        <v>0</v>
      </c>
      <c r="EC2307" s="34">
        <v>0</v>
      </c>
      <c r="EF2307" s="34">
        <v>0</v>
      </c>
      <c r="EH2307" s="34">
        <v>0</v>
      </c>
      <c r="EL2307" s="34">
        <v>0</v>
      </c>
    </row>
    <row r="2308" spans="1:142" s="17" customFormat="1" ht="21.75" customHeight="1">
      <c r="A2308" s="102" t="s">
        <v>720</v>
      </c>
      <c r="B2308" s="16">
        <v>566559805</v>
      </c>
      <c r="C2308" s="16">
        <v>5665598</v>
      </c>
      <c r="D2308" s="841" t="s">
        <v>721</v>
      </c>
      <c r="E2308" s="34"/>
      <c r="F2308" s="102"/>
      <c r="G2308" s="636" t="s">
        <v>723</v>
      </c>
      <c r="H2308" s="81">
        <v>170</v>
      </c>
      <c r="I2308" s="166">
        <f t="shared" ref="I2308:I2323" si="195">SUM(O2308:ES2308)</f>
        <v>170</v>
      </c>
      <c r="J2308" s="633"/>
      <c r="K2308" s="81">
        <v>3.23</v>
      </c>
      <c r="L2308" s="702">
        <v>45029</v>
      </c>
      <c r="M2308" s="81"/>
      <c r="N2308" s="34" t="s">
        <v>45</v>
      </c>
      <c r="AH2308" s="34"/>
      <c r="AR2308" s="34"/>
      <c r="AW2308" s="34"/>
      <c r="BC2308" s="34"/>
      <c r="BJ2308" s="34"/>
      <c r="BR2308" s="34"/>
      <c r="BU2308" s="34"/>
      <c r="BW2308" s="34"/>
      <c r="CA2308" s="34"/>
      <c r="CD2308" s="34"/>
      <c r="CG2308" s="34"/>
      <c r="CL2308" s="34"/>
      <c r="CN2308" s="34"/>
      <c r="CP2308" s="34"/>
      <c r="CS2308" s="34"/>
      <c r="CU2308" s="34"/>
      <c r="CX2308" s="34"/>
      <c r="DB2308" s="34"/>
      <c r="DF2308" s="34"/>
      <c r="DI2308" s="34"/>
      <c r="DL2308" s="34"/>
      <c r="DP2308" s="34"/>
      <c r="DS2308" s="81">
        <v>170</v>
      </c>
      <c r="DU2308" s="34"/>
      <c r="DZ2308" s="34"/>
      <c r="EC2308" s="34"/>
      <c r="EF2308" s="34"/>
      <c r="EH2308" s="34"/>
      <c r="EL2308" s="34"/>
    </row>
    <row r="2309" spans="1:142" s="17" customFormat="1" ht="21.75" customHeight="1">
      <c r="A2309" s="102" t="s">
        <v>720</v>
      </c>
      <c r="B2309" s="16">
        <v>566561305</v>
      </c>
      <c r="C2309" s="16">
        <v>5665613</v>
      </c>
      <c r="D2309" s="841" t="s">
        <v>721</v>
      </c>
      <c r="E2309" s="34"/>
      <c r="F2309" s="102"/>
      <c r="G2309" s="636" t="s">
        <v>723</v>
      </c>
      <c r="H2309" s="81">
        <v>95</v>
      </c>
      <c r="I2309" s="166">
        <f t="shared" si="195"/>
        <v>95</v>
      </c>
      <c r="J2309" s="633"/>
      <c r="K2309" s="81">
        <v>11.68</v>
      </c>
      <c r="L2309" s="702">
        <v>45029</v>
      </c>
      <c r="M2309" s="81"/>
      <c r="N2309" s="34" t="s">
        <v>45</v>
      </c>
      <c r="AH2309" s="34"/>
      <c r="AR2309" s="34"/>
      <c r="AW2309" s="34"/>
      <c r="BC2309" s="34"/>
      <c r="BJ2309" s="34"/>
      <c r="BR2309" s="34"/>
      <c r="BU2309" s="34"/>
      <c r="BW2309" s="34"/>
      <c r="CA2309" s="34"/>
      <c r="CD2309" s="34"/>
      <c r="CG2309" s="34"/>
      <c r="CL2309" s="34"/>
      <c r="CN2309" s="34"/>
      <c r="CP2309" s="34"/>
      <c r="CS2309" s="34"/>
      <c r="CU2309" s="34"/>
      <c r="CX2309" s="34"/>
      <c r="DB2309" s="34"/>
      <c r="DF2309" s="34"/>
      <c r="DI2309" s="34"/>
      <c r="DL2309" s="34"/>
      <c r="DP2309" s="34"/>
      <c r="DS2309" s="81">
        <v>95</v>
      </c>
      <c r="DU2309" s="34"/>
      <c r="DZ2309" s="34"/>
      <c r="EC2309" s="34"/>
      <c r="EF2309" s="34"/>
      <c r="EH2309" s="34"/>
      <c r="EL2309" s="34"/>
    </row>
    <row r="2310" spans="1:142" s="17" customFormat="1" ht="21.75" customHeight="1">
      <c r="A2310" s="102" t="s">
        <v>720</v>
      </c>
      <c r="B2310" s="16">
        <v>567301805</v>
      </c>
      <c r="C2310" s="16">
        <v>5673018</v>
      </c>
      <c r="D2310" s="841" t="s">
        <v>721</v>
      </c>
      <c r="E2310" s="34"/>
      <c r="F2310" s="102"/>
      <c r="G2310" s="636" t="s">
        <v>723</v>
      </c>
      <c r="H2310" s="81">
        <v>17</v>
      </c>
      <c r="I2310" s="166">
        <f t="shared" si="195"/>
        <v>17</v>
      </c>
      <c r="J2310" s="633"/>
      <c r="K2310" s="81">
        <v>11.68</v>
      </c>
      <c r="L2310" s="702">
        <v>45029</v>
      </c>
      <c r="M2310" s="81"/>
      <c r="N2310" s="34" t="s">
        <v>45</v>
      </c>
      <c r="AH2310" s="34"/>
      <c r="AR2310" s="34"/>
      <c r="AW2310" s="34"/>
      <c r="BC2310" s="34"/>
      <c r="BJ2310" s="34"/>
      <c r="BR2310" s="34"/>
      <c r="BU2310" s="34"/>
      <c r="BW2310" s="34"/>
      <c r="CA2310" s="34"/>
      <c r="CD2310" s="34"/>
      <c r="CG2310" s="34"/>
      <c r="CL2310" s="34"/>
      <c r="CN2310" s="34"/>
      <c r="CP2310" s="34"/>
      <c r="CS2310" s="34"/>
      <c r="CU2310" s="34"/>
      <c r="CX2310" s="34"/>
      <c r="DB2310" s="34"/>
      <c r="DF2310" s="34"/>
      <c r="DI2310" s="34"/>
      <c r="DL2310" s="34"/>
      <c r="DP2310" s="34"/>
      <c r="DS2310" s="81">
        <v>17</v>
      </c>
      <c r="DU2310" s="34"/>
      <c r="DZ2310" s="34"/>
      <c r="EC2310" s="34"/>
      <c r="EF2310" s="34"/>
      <c r="EH2310" s="34"/>
      <c r="EL2310" s="34"/>
    </row>
    <row r="2311" spans="1:142" s="17" customFormat="1" ht="21.75" customHeight="1">
      <c r="A2311" s="102" t="s">
        <v>720</v>
      </c>
      <c r="B2311" s="16">
        <v>567302102</v>
      </c>
      <c r="C2311" s="16">
        <v>5673021</v>
      </c>
      <c r="D2311" s="841" t="s">
        <v>721</v>
      </c>
      <c r="E2311" s="34"/>
      <c r="F2311" s="102"/>
      <c r="G2311" s="636" t="s">
        <v>723</v>
      </c>
      <c r="H2311" s="81">
        <v>48</v>
      </c>
      <c r="I2311" s="166">
        <f t="shared" si="195"/>
        <v>48</v>
      </c>
      <c r="J2311" s="633"/>
      <c r="K2311" s="81">
        <v>12.03</v>
      </c>
      <c r="L2311" s="702">
        <v>45029</v>
      </c>
      <c r="M2311" s="81"/>
      <c r="N2311" s="34" t="s">
        <v>45</v>
      </c>
      <c r="AH2311" s="34"/>
      <c r="AR2311" s="34"/>
      <c r="AW2311" s="34"/>
      <c r="BC2311" s="34"/>
      <c r="BJ2311" s="34"/>
      <c r="BR2311" s="34"/>
      <c r="BU2311" s="34"/>
      <c r="BW2311" s="34"/>
      <c r="CA2311" s="34"/>
      <c r="CD2311" s="34"/>
      <c r="CG2311" s="34"/>
      <c r="CL2311" s="34"/>
      <c r="CN2311" s="34"/>
      <c r="CP2311" s="34"/>
      <c r="CS2311" s="34"/>
      <c r="CU2311" s="34"/>
      <c r="CX2311" s="34"/>
      <c r="DB2311" s="34"/>
      <c r="DF2311" s="34"/>
      <c r="DI2311" s="34"/>
      <c r="DL2311" s="34"/>
      <c r="DM2311" s="17">
        <v>24</v>
      </c>
      <c r="DP2311" s="34"/>
      <c r="DS2311" s="81">
        <v>24</v>
      </c>
      <c r="DU2311" s="34"/>
      <c r="DZ2311" s="34"/>
      <c r="EC2311" s="34"/>
      <c r="EF2311" s="34"/>
      <c r="EH2311" s="34"/>
      <c r="EL2311" s="34"/>
    </row>
    <row r="2312" spans="1:142" s="17" customFormat="1" ht="21.75" customHeight="1">
      <c r="A2312" s="102" t="s">
        <v>720</v>
      </c>
      <c r="B2312" s="16">
        <v>567302302</v>
      </c>
      <c r="C2312" s="16">
        <v>5673023</v>
      </c>
      <c r="D2312" s="841" t="s">
        <v>721</v>
      </c>
      <c r="E2312" s="34"/>
      <c r="F2312" s="102"/>
      <c r="G2312" s="636" t="s">
        <v>723</v>
      </c>
      <c r="H2312" s="81">
        <v>10</v>
      </c>
      <c r="I2312" s="166">
        <f t="shared" si="195"/>
        <v>10</v>
      </c>
      <c r="J2312" s="633"/>
      <c r="K2312" s="81">
        <v>12.03</v>
      </c>
      <c r="L2312" s="702">
        <v>45029</v>
      </c>
      <c r="M2312" s="81"/>
      <c r="N2312" s="34" t="s">
        <v>45</v>
      </c>
      <c r="AH2312" s="34"/>
      <c r="AR2312" s="34"/>
      <c r="AW2312" s="34"/>
      <c r="BC2312" s="34"/>
      <c r="BJ2312" s="34"/>
      <c r="BR2312" s="34"/>
      <c r="BU2312" s="34"/>
      <c r="BW2312" s="34"/>
      <c r="CA2312" s="34"/>
      <c r="CD2312" s="34"/>
      <c r="CG2312" s="34"/>
      <c r="CL2312" s="34"/>
      <c r="CN2312" s="34"/>
      <c r="CP2312" s="34"/>
      <c r="CS2312" s="34"/>
      <c r="CU2312" s="34"/>
      <c r="CX2312" s="34"/>
      <c r="DB2312" s="34"/>
      <c r="DF2312" s="34"/>
      <c r="DI2312" s="34"/>
      <c r="DL2312" s="34"/>
      <c r="DP2312" s="34"/>
      <c r="DS2312" s="81">
        <v>10</v>
      </c>
      <c r="DU2312" s="34"/>
      <c r="DZ2312" s="34"/>
      <c r="EC2312" s="34"/>
      <c r="EF2312" s="34"/>
      <c r="EH2312" s="34"/>
      <c r="EL2312" s="34"/>
    </row>
    <row r="2313" spans="1:142" s="17" customFormat="1" ht="21.75" customHeight="1">
      <c r="A2313" s="102" t="s">
        <v>720</v>
      </c>
      <c r="B2313" s="16">
        <v>566421804</v>
      </c>
      <c r="C2313" s="16">
        <v>5664218</v>
      </c>
      <c r="D2313" s="841" t="s">
        <v>721</v>
      </c>
      <c r="E2313" s="34"/>
      <c r="F2313" s="102"/>
      <c r="G2313" s="636" t="s">
        <v>723</v>
      </c>
      <c r="H2313" s="81">
        <v>108</v>
      </c>
      <c r="I2313" s="166">
        <f t="shared" si="195"/>
        <v>108</v>
      </c>
      <c r="J2313" s="633"/>
      <c r="K2313" s="81">
        <v>11.39</v>
      </c>
      <c r="L2313" s="702">
        <v>45029</v>
      </c>
      <c r="M2313" s="81"/>
      <c r="N2313" s="34" t="s">
        <v>45</v>
      </c>
      <c r="AH2313" s="34"/>
      <c r="AR2313" s="34"/>
      <c r="AW2313" s="34"/>
      <c r="BC2313" s="34"/>
      <c r="BJ2313" s="34"/>
      <c r="BR2313" s="34"/>
      <c r="BU2313" s="34"/>
      <c r="BW2313" s="34"/>
      <c r="CA2313" s="34"/>
      <c r="CD2313" s="34"/>
      <c r="CG2313" s="34"/>
      <c r="CL2313" s="34"/>
      <c r="CN2313" s="34"/>
      <c r="CP2313" s="34"/>
      <c r="CS2313" s="34"/>
      <c r="CU2313" s="34"/>
      <c r="CX2313" s="34"/>
      <c r="DB2313" s="34"/>
      <c r="DF2313" s="34"/>
      <c r="DI2313" s="34"/>
      <c r="DL2313" s="34"/>
      <c r="DP2313" s="34"/>
      <c r="DS2313" s="81">
        <v>108</v>
      </c>
      <c r="DU2313" s="34"/>
      <c r="DZ2313" s="34"/>
      <c r="EC2313" s="34"/>
      <c r="EF2313" s="34"/>
      <c r="EH2313" s="34"/>
      <c r="EL2313" s="34"/>
    </row>
    <row r="2314" spans="1:142" s="17" customFormat="1" ht="21.75" customHeight="1">
      <c r="A2314" s="102" t="s">
        <v>720</v>
      </c>
      <c r="B2314" s="16">
        <v>588048604</v>
      </c>
      <c r="C2314" s="16">
        <v>5880486</v>
      </c>
      <c r="D2314" s="841" t="s">
        <v>721</v>
      </c>
      <c r="E2314" s="34"/>
      <c r="F2314" s="102"/>
      <c r="G2314" s="636" t="s">
        <v>723</v>
      </c>
      <c r="H2314" s="81">
        <v>278</v>
      </c>
      <c r="I2314" s="166">
        <f t="shared" si="195"/>
        <v>278</v>
      </c>
      <c r="J2314" s="633"/>
      <c r="K2314" s="81">
        <v>3.1</v>
      </c>
      <c r="L2314" s="702">
        <v>45029</v>
      </c>
      <c r="M2314" s="81"/>
      <c r="N2314" s="34" t="s">
        <v>45</v>
      </c>
      <c r="AH2314" s="34"/>
      <c r="AR2314" s="34"/>
      <c r="AW2314" s="34"/>
      <c r="BC2314" s="34"/>
      <c r="BJ2314" s="34"/>
      <c r="BR2314" s="34"/>
      <c r="BU2314" s="34"/>
      <c r="BW2314" s="34"/>
      <c r="CA2314" s="34"/>
      <c r="CD2314" s="34"/>
      <c r="CG2314" s="34"/>
      <c r="CL2314" s="34"/>
      <c r="CN2314" s="34"/>
      <c r="CP2314" s="34"/>
      <c r="CS2314" s="34"/>
      <c r="CU2314" s="34"/>
      <c r="CX2314" s="34"/>
      <c r="DB2314" s="34"/>
      <c r="DF2314" s="34"/>
      <c r="DI2314" s="34"/>
      <c r="DL2314" s="34"/>
      <c r="DP2314" s="34"/>
      <c r="DS2314" s="81">
        <v>278</v>
      </c>
      <c r="DU2314" s="34"/>
      <c r="DZ2314" s="34"/>
      <c r="EC2314" s="34"/>
      <c r="EF2314" s="34"/>
      <c r="EH2314" s="34"/>
      <c r="EL2314" s="34"/>
    </row>
    <row r="2315" spans="1:142" s="17" customFormat="1" ht="21.75" customHeight="1">
      <c r="A2315" s="102" t="s">
        <v>720</v>
      </c>
      <c r="B2315" s="16">
        <v>600978904</v>
      </c>
      <c r="C2315" s="16">
        <v>6009789</v>
      </c>
      <c r="D2315" s="841" t="s">
        <v>721</v>
      </c>
      <c r="E2315" s="34"/>
      <c r="F2315" s="102"/>
      <c r="G2315" s="636" t="s">
        <v>723</v>
      </c>
      <c r="H2315" s="81">
        <v>102</v>
      </c>
      <c r="I2315" s="166">
        <f t="shared" si="195"/>
        <v>102</v>
      </c>
      <c r="J2315" s="633"/>
      <c r="K2315" s="81">
        <v>11.39</v>
      </c>
      <c r="L2315" s="702">
        <v>45029</v>
      </c>
      <c r="M2315" s="81"/>
      <c r="N2315" s="34" t="s">
        <v>45</v>
      </c>
      <c r="AH2315" s="34"/>
      <c r="AR2315" s="34"/>
      <c r="AW2315" s="34"/>
      <c r="BC2315" s="34"/>
      <c r="BJ2315" s="34"/>
      <c r="BR2315" s="34"/>
      <c r="BU2315" s="34"/>
      <c r="BW2315" s="34"/>
      <c r="CA2315" s="34"/>
      <c r="CD2315" s="34"/>
      <c r="CG2315" s="34"/>
      <c r="CL2315" s="34"/>
      <c r="CN2315" s="34"/>
      <c r="CP2315" s="34"/>
      <c r="CS2315" s="34"/>
      <c r="CU2315" s="34"/>
      <c r="CX2315" s="34"/>
      <c r="DB2315" s="34"/>
      <c r="DF2315" s="34"/>
      <c r="DI2315" s="34"/>
      <c r="DL2315" s="34"/>
      <c r="DP2315" s="34"/>
      <c r="DS2315" s="81">
        <v>102</v>
      </c>
      <c r="DU2315" s="34"/>
      <c r="DZ2315" s="34"/>
      <c r="EC2315" s="34"/>
      <c r="EF2315" s="34"/>
      <c r="EH2315" s="34"/>
      <c r="EL2315" s="34"/>
    </row>
    <row r="2316" spans="1:142" s="17" customFormat="1" ht="21.75" customHeight="1">
      <c r="A2316" s="102" t="s">
        <v>720</v>
      </c>
      <c r="B2316" s="16">
        <v>600979204</v>
      </c>
      <c r="C2316" s="16">
        <v>6009792</v>
      </c>
      <c r="D2316" s="841" t="s">
        <v>721</v>
      </c>
      <c r="E2316" s="34"/>
      <c r="F2316" s="102"/>
      <c r="G2316" s="636" t="s">
        <v>723</v>
      </c>
      <c r="H2316" s="81">
        <v>35</v>
      </c>
      <c r="I2316" s="166">
        <f t="shared" si="195"/>
        <v>35</v>
      </c>
      <c r="J2316" s="633"/>
      <c r="K2316" s="81">
        <v>11.4</v>
      </c>
      <c r="L2316" s="702">
        <v>45029</v>
      </c>
      <c r="M2316" s="81"/>
      <c r="N2316" s="34" t="s">
        <v>45</v>
      </c>
      <c r="AH2316" s="34"/>
      <c r="AR2316" s="34"/>
      <c r="AW2316" s="34"/>
      <c r="BC2316" s="34"/>
      <c r="BJ2316" s="34"/>
      <c r="BR2316" s="34"/>
      <c r="BU2316" s="34"/>
      <c r="BW2316" s="34"/>
      <c r="CA2316" s="34"/>
      <c r="CD2316" s="34"/>
      <c r="CG2316" s="34"/>
      <c r="CL2316" s="34"/>
      <c r="CN2316" s="34"/>
      <c r="CP2316" s="34"/>
      <c r="CS2316" s="34"/>
      <c r="CU2316" s="34"/>
      <c r="CX2316" s="34"/>
      <c r="DB2316" s="34"/>
      <c r="DF2316" s="34"/>
      <c r="DI2316" s="34"/>
      <c r="DL2316" s="34"/>
      <c r="DP2316" s="34"/>
      <c r="DS2316" s="81">
        <v>35</v>
      </c>
      <c r="DU2316" s="34"/>
      <c r="DZ2316" s="34"/>
      <c r="EC2316" s="34"/>
      <c r="EF2316" s="34"/>
      <c r="EH2316" s="34"/>
      <c r="EL2316" s="34"/>
    </row>
    <row r="2317" spans="1:142" s="17" customFormat="1" ht="21.75" customHeight="1">
      <c r="A2317" s="102" t="s">
        <v>720</v>
      </c>
      <c r="B2317" s="16">
        <v>600979304</v>
      </c>
      <c r="C2317" s="16">
        <v>6009793</v>
      </c>
      <c r="D2317" s="841" t="s">
        <v>721</v>
      </c>
      <c r="E2317" s="34"/>
      <c r="F2317" s="102"/>
      <c r="G2317" s="636" t="s">
        <v>723</v>
      </c>
      <c r="H2317" s="81">
        <v>33</v>
      </c>
      <c r="I2317" s="166">
        <f t="shared" si="195"/>
        <v>33</v>
      </c>
      <c r="J2317" s="633"/>
      <c r="K2317" s="81">
        <v>11.4</v>
      </c>
      <c r="L2317" s="702">
        <v>45029</v>
      </c>
      <c r="M2317" s="81"/>
      <c r="N2317" s="34" t="s">
        <v>45</v>
      </c>
      <c r="AH2317" s="34"/>
      <c r="AR2317" s="34"/>
      <c r="AW2317" s="34"/>
      <c r="BC2317" s="34"/>
      <c r="BJ2317" s="34"/>
      <c r="BR2317" s="34"/>
      <c r="BU2317" s="34"/>
      <c r="BW2317" s="34"/>
      <c r="CA2317" s="34"/>
      <c r="CD2317" s="34"/>
      <c r="CG2317" s="34"/>
      <c r="CL2317" s="34"/>
      <c r="CN2317" s="34"/>
      <c r="CP2317" s="34"/>
      <c r="CS2317" s="34"/>
      <c r="CU2317" s="34"/>
      <c r="CX2317" s="34"/>
      <c r="DB2317" s="34"/>
      <c r="DF2317" s="34"/>
      <c r="DI2317" s="34"/>
      <c r="DL2317" s="34"/>
      <c r="DP2317" s="34"/>
      <c r="DS2317" s="81">
        <v>33</v>
      </c>
      <c r="DU2317" s="34"/>
      <c r="DZ2317" s="34"/>
      <c r="EC2317" s="34"/>
      <c r="EF2317" s="34"/>
      <c r="EH2317" s="34"/>
      <c r="EL2317" s="34"/>
    </row>
    <row r="2318" spans="1:142" s="17" customFormat="1" ht="21.75" customHeight="1">
      <c r="A2318" s="102" t="s">
        <v>720</v>
      </c>
      <c r="B2318" s="16">
        <v>564544204</v>
      </c>
      <c r="C2318" s="16">
        <v>5645442</v>
      </c>
      <c r="D2318" s="841" t="s">
        <v>721</v>
      </c>
      <c r="E2318" s="34"/>
      <c r="F2318" s="102"/>
      <c r="G2318" s="636" t="s">
        <v>723</v>
      </c>
      <c r="H2318" s="81">
        <v>19</v>
      </c>
      <c r="I2318" s="166">
        <f t="shared" si="195"/>
        <v>19</v>
      </c>
      <c r="J2318" s="633"/>
      <c r="K2318" s="81">
        <v>7.28</v>
      </c>
      <c r="L2318" s="702">
        <v>45029</v>
      </c>
      <c r="M2318" s="81"/>
      <c r="N2318" s="34" t="s">
        <v>45</v>
      </c>
      <c r="AH2318" s="34"/>
      <c r="AR2318" s="34"/>
      <c r="AW2318" s="34"/>
      <c r="BC2318" s="34"/>
      <c r="BJ2318" s="34"/>
      <c r="BR2318" s="34"/>
      <c r="BU2318" s="34"/>
      <c r="BW2318" s="34"/>
      <c r="CA2318" s="34"/>
      <c r="CD2318" s="34"/>
      <c r="CG2318" s="34"/>
      <c r="CL2318" s="34"/>
      <c r="CN2318" s="34"/>
      <c r="CP2318" s="34"/>
      <c r="CS2318" s="34"/>
      <c r="CU2318" s="34"/>
      <c r="CX2318" s="34"/>
      <c r="DB2318" s="34"/>
      <c r="DF2318" s="34"/>
      <c r="DI2318" s="34"/>
      <c r="DL2318" s="34"/>
      <c r="DP2318" s="34"/>
      <c r="DS2318" s="81">
        <v>19</v>
      </c>
      <c r="DU2318" s="34"/>
      <c r="DZ2318" s="34"/>
      <c r="EC2318" s="34"/>
      <c r="EF2318" s="34"/>
      <c r="EH2318" s="34"/>
      <c r="EL2318" s="34"/>
    </row>
    <row r="2319" spans="1:142" s="17" customFormat="1" ht="21.75" customHeight="1">
      <c r="A2319" s="102" t="s">
        <v>720</v>
      </c>
      <c r="B2319" s="16">
        <v>564600404</v>
      </c>
      <c r="C2319" s="16">
        <v>5646004</v>
      </c>
      <c r="D2319" s="841" t="s">
        <v>721</v>
      </c>
      <c r="E2319" s="34"/>
      <c r="F2319" s="102"/>
      <c r="G2319" s="636" t="s">
        <v>723</v>
      </c>
      <c r="H2319" s="81">
        <v>19</v>
      </c>
      <c r="I2319" s="166">
        <f t="shared" si="195"/>
        <v>19</v>
      </c>
      <c r="J2319" s="633"/>
      <c r="K2319" s="81">
        <v>2.89</v>
      </c>
      <c r="L2319" s="702">
        <v>45029</v>
      </c>
      <c r="M2319" s="81"/>
      <c r="N2319" s="34" t="s">
        <v>45</v>
      </c>
      <c r="AH2319" s="34"/>
      <c r="AR2319" s="34"/>
      <c r="AW2319" s="34"/>
      <c r="BC2319" s="34"/>
      <c r="BJ2319" s="34"/>
      <c r="BR2319" s="34"/>
      <c r="BU2319" s="34"/>
      <c r="BW2319" s="34"/>
      <c r="CA2319" s="34"/>
      <c r="CD2319" s="34"/>
      <c r="CG2319" s="34"/>
      <c r="CL2319" s="34"/>
      <c r="CN2319" s="34"/>
      <c r="CP2319" s="34"/>
      <c r="CS2319" s="34"/>
      <c r="CU2319" s="34"/>
      <c r="CX2319" s="34"/>
      <c r="DB2319" s="34"/>
      <c r="DF2319" s="34"/>
      <c r="DI2319" s="34"/>
      <c r="DL2319" s="34"/>
      <c r="DP2319" s="34"/>
      <c r="DS2319" s="81">
        <v>19</v>
      </c>
      <c r="DU2319" s="34"/>
      <c r="DZ2319" s="34"/>
      <c r="EC2319" s="34"/>
      <c r="EF2319" s="34"/>
      <c r="EH2319" s="34"/>
      <c r="EL2319" s="34"/>
    </row>
    <row r="2320" spans="1:142" s="17" customFormat="1" ht="21.75" customHeight="1">
      <c r="A2320" s="102" t="s">
        <v>720</v>
      </c>
      <c r="B2320" s="16">
        <v>577518504</v>
      </c>
      <c r="C2320" s="16">
        <v>5775185</v>
      </c>
      <c r="D2320" s="841" t="s">
        <v>721</v>
      </c>
      <c r="E2320" s="34"/>
      <c r="F2320" s="102"/>
      <c r="G2320" s="636" t="s">
        <v>723</v>
      </c>
      <c r="H2320" s="81">
        <v>21</v>
      </c>
      <c r="I2320" s="166">
        <f t="shared" si="195"/>
        <v>21</v>
      </c>
      <c r="J2320" s="633"/>
      <c r="K2320" s="81">
        <v>2.89</v>
      </c>
      <c r="L2320" s="702">
        <v>45029</v>
      </c>
      <c r="M2320" s="81"/>
      <c r="N2320" s="34" t="s">
        <v>45</v>
      </c>
      <c r="AH2320" s="34"/>
      <c r="AR2320" s="34"/>
      <c r="AW2320" s="34"/>
      <c r="BC2320" s="34"/>
      <c r="BJ2320" s="34"/>
      <c r="BR2320" s="34"/>
      <c r="BU2320" s="34"/>
      <c r="BW2320" s="34"/>
      <c r="CA2320" s="34"/>
      <c r="CD2320" s="34"/>
      <c r="CG2320" s="34"/>
      <c r="CL2320" s="34"/>
      <c r="CN2320" s="34"/>
      <c r="CP2320" s="34"/>
      <c r="CS2320" s="34"/>
      <c r="CU2320" s="34"/>
      <c r="CX2320" s="34"/>
      <c r="DB2320" s="34"/>
      <c r="DF2320" s="34"/>
      <c r="DI2320" s="34"/>
      <c r="DL2320" s="34"/>
      <c r="DP2320" s="34"/>
      <c r="DS2320" s="81">
        <v>21</v>
      </c>
      <c r="DU2320" s="34"/>
      <c r="DZ2320" s="34"/>
      <c r="EC2320" s="34"/>
      <c r="EF2320" s="34"/>
      <c r="EH2320" s="34"/>
      <c r="EL2320" s="34"/>
    </row>
    <row r="2321" spans="1:142" s="17" customFormat="1" ht="21.75" customHeight="1">
      <c r="A2321" s="102" t="s">
        <v>720</v>
      </c>
      <c r="B2321" s="16">
        <v>577518604</v>
      </c>
      <c r="C2321" s="16">
        <v>5775186</v>
      </c>
      <c r="D2321" s="841" t="s">
        <v>721</v>
      </c>
      <c r="E2321" s="34"/>
      <c r="F2321" s="102"/>
      <c r="G2321" s="636" t="s">
        <v>723</v>
      </c>
      <c r="H2321" s="81">
        <v>21</v>
      </c>
      <c r="I2321" s="166">
        <f t="shared" si="195"/>
        <v>21</v>
      </c>
      <c r="J2321" s="633"/>
      <c r="K2321" s="81">
        <v>7.28</v>
      </c>
      <c r="L2321" s="702">
        <v>45029</v>
      </c>
      <c r="M2321" s="81"/>
      <c r="N2321" s="34" t="s">
        <v>45</v>
      </c>
      <c r="AH2321" s="34"/>
      <c r="AR2321" s="34"/>
      <c r="AW2321" s="34"/>
      <c r="BC2321" s="34"/>
      <c r="BJ2321" s="34"/>
      <c r="BR2321" s="34"/>
      <c r="BU2321" s="34"/>
      <c r="BW2321" s="34"/>
      <c r="CA2321" s="34"/>
      <c r="CD2321" s="34"/>
      <c r="CG2321" s="34"/>
      <c r="CL2321" s="34"/>
      <c r="CN2321" s="34"/>
      <c r="CP2321" s="34"/>
      <c r="CS2321" s="34"/>
      <c r="CU2321" s="34"/>
      <c r="CX2321" s="34"/>
      <c r="DB2321" s="34"/>
      <c r="DF2321" s="34"/>
      <c r="DI2321" s="34"/>
      <c r="DL2321" s="34"/>
      <c r="DP2321" s="34"/>
      <c r="DS2321" s="81">
        <v>21</v>
      </c>
      <c r="DU2321" s="34"/>
      <c r="DZ2321" s="34"/>
      <c r="EC2321" s="34"/>
      <c r="EF2321" s="34"/>
      <c r="EH2321" s="34"/>
      <c r="EL2321" s="34"/>
    </row>
    <row r="2322" spans="1:142" s="17" customFormat="1" ht="21.75" customHeight="1">
      <c r="A2322" s="102" t="s">
        <v>720</v>
      </c>
      <c r="B2322" s="16">
        <v>566559001</v>
      </c>
      <c r="C2322" s="16">
        <v>5665590</v>
      </c>
      <c r="D2322" s="841" t="s">
        <v>721</v>
      </c>
      <c r="E2322" s="34"/>
      <c r="F2322" s="102"/>
      <c r="G2322" s="636" t="s">
        <v>723</v>
      </c>
      <c r="H2322" s="81">
        <v>0</v>
      </c>
      <c r="I2322" s="166">
        <f t="shared" si="195"/>
        <v>0</v>
      </c>
      <c r="J2322" s="633"/>
      <c r="K2322" s="81">
        <v>3.1</v>
      </c>
      <c r="L2322" s="702">
        <v>45029</v>
      </c>
      <c r="M2322" s="81"/>
      <c r="N2322" s="34" t="s">
        <v>45</v>
      </c>
      <c r="AH2322" s="34"/>
      <c r="AR2322" s="34"/>
      <c r="AW2322" s="34"/>
      <c r="BC2322" s="34"/>
      <c r="BJ2322" s="34"/>
      <c r="BR2322" s="34"/>
      <c r="BU2322" s="34"/>
      <c r="BW2322" s="34"/>
      <c r="CA2322" s="34"/>
      <c r="CD2322" s="34"/>
      <c r="CG2322" s="34"/>
      <c r="CL2322" s="34"/>
      <c r="CN2322" s="34"/>
      <c r="CP2322" s="34"/>
      <c r="CS2322" s="34"/>
      <c r="CU2322" s="34"/>
      <c r="CX2322" s="34"/>
      <c r="DB2322" s="34"/>
      <c r="DF2322" s="34"/>
      <c r="DI2322" s="34"/>
      <c r="DL2322" s="34"/>
      <c r="DP2322" s="34"/>
      <c r="DS2322" s="81">
        <v>0</v>
      </c>
      <c r="DU2322" s="34"/>
      <c r="DZ2322" s="34"/>
      <c r="EC2322" s="34"/>
      <c r="EF2322" s="34"/>
      <c r="EH2322" s="34"/>
      <c r="EL2322" s="34"/>
    </row>
    <row r="2323" spans="1:142" s="17" customFormat="1" ht="21.75" customHeight="1">
      <c r="A2323" s="102" t="s">
        <v>720</v>
      </c>
      <c r="B2323" s="16">
        <v>566516501</v>
      </c>
      <c r="C2323" s="16">
        <v>5665165</v>
      </c>
      <c r="D2323" s="841" t="s">
        <v>721</v>
      </c>
      <c r="E2323" s="34"/>
      <c r="F2323" s="102"/>
      <c r="G2323" s="636" t="s">
        <v>723</v>
      </c>
      <c r="H2323" s="81"/>
      <c r="I2323" s="166">
        <f t="shared" si="195"/>
        <v>0</v>
      </c>
      <c r="J2323" s="633"/>
      <c r="K2323" s="81">
        <v>3.25</v>
      </c>
      <c r="L2323" s="702">
        <v>45029</v>
      </c>
      <c r="M2323" s="81"/>
      <c r="N2323" s="34" t="s">
        <v>45</v>
      </c>
      <c r="AH2323" s="34"/>
      <c r="AR2323" s="34"/>
      <c r="AW2323" s="34"/>
      <c r="BC2323" s="34"/>
      <c r="BJ2323" s="34"/>
      <c r="BR2323" s="34"/>
      <c r="BU2323" s="34"/>
      <c r="BW2323" s="34"/>
      <c r="CA2323" s="34"/>
      <c r="CD2323" s="34"/>
      <c r="CG2323" s="34"/>
      <c r="CL2323" s="34"/>
      <c r="CN2323" s="34"/>
      <c r="CP2323" s="34"/>
      <c r="CS2323" s="34"/>
      <c r="CU2323" s="34"/>
      <c r="CX2323" s="34"/>
      <c r="DB2323" s="34"/>
      <c r="DF2323" s="34"/>
      <c r="DI2323" s="34"/>
      <c r="DL2323" s="34"/>
      <c r="DP2323" s="34"/>
      <c r="DS2323" s="81"/>
      <c r="DU2323" s="34"/>
      <c r="DZ2323" s="34"/>
      <c r="EC2323" s="34"/>
      <c r="EF2323" s="34"/>
      <c r="EH2323" s="34"/>
      <c r="EL2323" s="34"/>
    </row>
    <row r="2324" spans="1:142" s="17" customFormat="1" ht="21.75" customHeight="1">
      <c r="A2324" s="821"/>
      <c r="B2324" s="821"/>
      <c r="C2324" s="821"/>
      <c r="D2324" s="822"/>
      <c r="E2324" s="824" t="s">
        <v>32</v>
      </c>
      <c r="F2324" s="824"/>
      <c r="G2324" s="823"/>
      <c r="H2324" s="88">
        <f>SUM(H2308:H2323)</f>
        <v>976</v>
      </c>
      <c r="I2324" s="88">
        <f>SUM(I2308:I2323)</f>
        <v>976</v>
      </c>
      <c r="J2324" s="633"/>
      <c r="K2324" s="634"/>
      <c r="L2324" s="634"/>
      <c r="M2324" s="634"/>
      <c r="N2324" s="635"/>
      <c r="AH2324" s="34"/>
      <c r="AR2324" s="34"/>
      <c r="AW2324" s="34"/>
      <c r="BC2324" s="34"/>
      <c r="BJ2324" s="34"/>
      <c r="BR2324" s="34"/>
      <c r="BU2324" s="34"/>
      <c r="BW2324" s="34"/>
      <c r="CA2324" s="34"/>
      <c r="CD2324" s="34"/>
      <c r="CG2324" s="34"/>
      <c r="CL2324" s="34"/>
      <c r="CN2324" s="34"/>
      <c r="CP2324" s="34"/>
      <c r="CS2324" s="34"/>
      <c r="CU2324" s="34"/>
      <c r="CX2324" s="34"/>
      <c r="DB2324" s="34"/>
      <c r="DF2324" s="34"/>
      <c r="DI2324" s="34"/>
      <c r="DL2324" s="34"/>
      <c r="DP2324" s="34"/>
      <c r="DU2324" s="34"/>
      <c r="DZ2324" s="34"/>
      <c r="EC2324" s="34"/>
      <c r="EF2324" s="34"/>
      <c r="EH2324" s="34"/>
      <c r="EL2324" s="34"/>
    </row>
    <row r="2325" spans="1:142" s="17" customFormat="1" ht="21.75" customHeight="1">
      <c r="A2325" s="102" t="s">
        <v>720</v>
      </c>
      <c r="B2325" s="16">
        <v>566559805</v>
      </c>
      <c r="C2325" s="16">
        <v>5665598</v>
      </c>
      <c r="D2325" s="841" t="s">
        <v>721</v>
      </c>
      <c r="E2325" s="34"/>
      <c r="F2325" s="102"/>
      <c r="G2325" s="636" t="s">
        <v>724</v>
      </c>
      <c r="H2325" s="637">
        <v>216</v>
      </c>
      <c r="I2325" s="166">
        <f t="shared" ref="I2325:I2340" si="196">SUM(O2325:ES2325)</f>
        <v>216</v>
      </c>
      <c r="J2325" s="637"/>
      <c r="K2325" s="634"/>
      <c r="L2325" s="702">
        <v>45029</v>
      </c>
      <c r="M2325" s="81"/>
      <c r="N2325" s="34" t="s">
        <v>45</v>
      </c>
      <c r="AH2325" s="34"/>
      <c r="AR2325" s="34"/>
      <c r="AW2325" s="34"/>
      <c r="BC2325" s="34"/>
      <c r="BJ2325" s="34"/>
      <c r="BR2325" s="34"/>
      <c r="BU2325" s="34"/>
      <c r="BW2325" s="34"/>
      <c r="CA2325" s="34"/>
      <c r="CD2325" s="34"/>
      <c r="CG2325" s="34"/>
      <c r="CL2325" s="34"/>
      <c r="CN2325" s="34"/>
      <c r="CP2325" s="34"/>
      <c r="CS2325" s="34"/>
      <c r="CU2325" s="34"/>
      <c r="CX2325" s="34"/>
      <c r="DB2325" s="34"/>
      <c r="DF2325" s="34"/>
      <c r="DI2325" s="34"/>
      <c r="DL2325" s="34"/>
      <c r="DP2325" s="34"/>
      <c r="DU2325" s="34"/>
      <c r="DZ2325" s="34"/>
      <c r="EC2325" s="637"/>
      <c r="ED2325" s="637">
        <v>216</v>
      </c>
      <c r="EF2325" s="34"/>
      <c r="EH2325" s="34"/>
      <c r="EL2325" s="34"/>
    </row>
    <row r="2326" spans="1:142" s="17" customFormat="1" ht="21.75" customHeight="1">
      <c r="A2326" s="102" t="s">
        <v>720</v>
      </c>
      <c r="B2326" s="16">
        <v>566561305</v>
      </c>
      <c r="C2326" s="16">
        <v>5665613</v>
      </c>
      <c r="D2326" s="841" t="s">
        <v>721</v>
      </c>
      <c r="E2326" s="34"/>
      <c r="F2326" s="102"/>
      <c r="G2326" s="636" t="s">
        <v>724</v>
      </c>
      <c r="H2326" s="637">
        <v>91</v>
      </c>
      <c r="I2326" s="166">
        <f t="shared" si="196"/>
        <v>91</v>
      </c>
      <c r="J2326" s="637"/>
      <c r="K2326" s="634"/>
      <c r="L2326" s="702">
        <v>45029</v>
      </c>
      <c r="M2326" s="81"/>
      <c r="N2326" s="34" t="s">
        <v>45</v>
      </c>
      <c r="AH2326" s="34"/>
      <c r="AR2326" s="34"/>
      <c r="AW2326" s="34"/>
      <c r="BC2326" s="34"/>
      <c r="BJ2326" s="34"/>
      <c r="BR2326" s="34"/>
      <c r="BU2326" s="34"/>
      <c r="BW2326" s="34"/>
      <c r="CA2326" s="34"/>
      <c r="CD2326" s="34"/>
      <c r="CG2326" s="34"/>
      <c r="CL2326" s="34"/>
      <c r="CN2326" s="34"/>
      <c r="CP2326" s="34"/>
      <c r="CS2326" s="34"/>
      <c r="CU2326" s="34"/>
      <c r="CX2326" s="34"/>
      <c r="DB2326" s="34"/>
      <c r="DF2326" s="34"/>
      <c r="DI2326" s="34"/>
      <c r="DL2326" s="34"/>
      <c r="DP2326" s="34"/>
      <c r="DU2326" s="34"/>
      <c r="DZ2326" s="34"/>
      <c r="EC2326" s="637"/>
      <c r="ED2326" s="637">
        <v>91</v>
      </c>
      <c r="EF2326" s="34"/>
      <c r="EH2326" s="34"/>
      <c r="EL2326" s="34"/>
    </row>
    <row r="2327" spans="1:142" s="17" customFormat="1" ht="21.75" customHeight="1">
      <c r="A2327" s="102" t="s">
        <v>720</v>
      </c>
      <c r="B2327" s="16">
        <v>567301805</v>
      </c>
      <c r="C2327" s="16">
        <v>5673018</v>
      </c>
      <c r="D2327" s="841" t="s">
        <v>721</v>
      </c>
      <c r="E2327" s="34"/>
      <c r="F2327" s="102"/>
      <c r="G2327" s="636" t="s">
        <v>724</v>
      </c>
      <c r="H2327" s="637">
        <v>91</v>
      </c>
      <c r="I2327" s="166">
        <f t="shared" si="196"/>
        <v>91</v>
      </c>
      <c r="J2327" s="637"/>
      <c r="K2327" s="634"/>
      <c r="L2327" s="702">
        <v>45029</v>
      </c>
      <c r="M2327" s="81"/>
      <c r="N2327" s="34" t="s">
        <v>45</v>
      </c>
      <c r="AH2327" s="34"/>
      <c r="AR2327" s="34"/>
      <c r="AW2327" s="34"/>
      <c r="BC2327" s="34"/>
      <c r="BJ2327" s="34"/>
      <c r="BR2327" s="34"/>
      <c r="BU2327" s="34"/>
      <c r="BW2327" s="34"/>
      <c r="CA2327" s="34"/>
      <c r="CD2327" s="34"/>
      <c r="CG2327" s="34"/>
      <c r="CL2327" s="34"/>
      <c r="CN2327" s="34"/>
      <c r="CP2327" s="34"/>
      <c r="CS2327" s="34"/>
      <c r="CU2327" s="34"/>
      <c r="CX2327" s="34"/>
      <c r="DB2327" s="34"/>
      <c r="DF2327" s="34"/>
      <c r="DI2327" s="34"/>
      <c r="DL2327" s="34"/>
      <c r="DP2327" s="34"/>
      <c r="DU2327" s="34"/>
      <c r="DZ2327" s="34"/>
      <c r="EC2327" s="637"/>
      <c r="ED2327" s="637">
        <v>91</v>
      </c>
      <c r="EF2327" s="34"/>
      <c r="EH2327" s="34"/>
      <c r="EL2327" s="34"/>
    </row>
    <row r="2328" spans="1:142" s="17" customFormat="1" ht="21.75" customHeight="1">
      <c r="A2328" s="102" t="s">
        <v>720</v>
      </c>
      <c r="B2328" s="16">
        <v>567302102</v>
      </c>
      <c r="C2328" s="16">
        <v>5673021</v>
      </c>
      <c r="D2328" s="841" t="s">
        <v>721</v>
      </c>
      <c r="E2328" s="34"/>
      <c r="F2328" s="102"/>
      <c r="G2328" s="636" t="s">
        <v>724</v>
      </c>
      <c r="H2328" s="637">
        <v>17</v>
      </c>
      <c r="I2328" s="166">
        <f t="shared" si="196"/>
        <v>17</v>
      </c>
      <c r="J2328" s="637"/>
      <c r="K2328" s="634"/>
      <c r="L2328" s="702">
        <v>45029</v>
      </c>
      <c r="M2328" s="81"/>
      <c r="N2328" s="34" t="s">
        <v>45</v>
      </c>
      <c r="AH2328" s="34"/>
      <c r="AR2328" s="34"/>
      <c r="AW2328" s="34"/>
      <c r="BC2328" s="34"/>
      <c r="BJ2328" s="34"/>
      <c r="BR2328" s="34"/>
      <c r="BU2328" s="34"/>
      <c r="BW2328" s="34"/>
      <c r="CA2328" s="34"/>
      <c r="CD2328" s="34"/>
      <c r="CG2328" s="34"/>
      <c r="CL2328" s="34"/>
      <c r="CN2328" s="34"/>
      <c r="CP2328" s="34"/>
      <c r="CS2328" s="34"/>
      <c r="CU2328" s="34"/>
      <c r="CX2328" s="34"/>
      <c r="DB2328" s="34"/>
      <c r="DF2328" s="34"/>
      <c r="DI2328" s="34"/>
      <c r="DL2328" s="34"/>
      <c r="DP2328" s="34"/>
      <c r="DU2328" s="34"/>
      <c r="DZ2328" s="34"/>
      <c r="EC2328" s="637"/>
      <c r="ED2328" s="637">
        <v>17</v>
      </c>
      <c r="EF2328" s="34"/>
      <c r="EH2328" s="34"/>
      <c r="EL2328" s="34"/>
    </row>
    <row r="2329" spans="1:142" s="17" customFormat="1" ht="21.75" customHeight="1">
      <c r="A2329" s="102" t="s">
        <v>720</v>
      </c>
      <c r="B2329" s="16">
        <v>567302302</v>
      </c>
      <c r="C2329" s="16">
        <v>5673023</v>
      </c>
      <c r="D2329" s="841" t="s">
        <v>721</v>
      </c>
      <c r="E2329" s="34"/>
      <c r="F2329" s="102"/>
      <c r="G2329" s="636" t="s">
        <v>724</v>
      </c>
      <c r="H2329" s="637">
        <v>17</v>
      </c>
      <c r="I2329" s="166">
        <f t="shared" si="196"/>
        <v>17</v>
      </c>
      <c r="J2329" s="637"/>
      <c r="K2329" s="634"/>
      <c r="L2329" s="702">
        <v>45029</v>
      </c>
      <c r="M2329" s="81"/>
      <c r="N2329" s="34" t="s">
        <v>45</v>
      </c>
      <c r="AH2329" s="34"/>
      <c r="AR2329" s="34"/>
      <c r="AW2329" s="34"/>
      <c r="BC2329" s="34"/>
      <c r="BJ2329" s="34"/>
      <c r="BR2329" s="34"/>
      <c r="BU2329" s="34"/>
      <c r="BW2329" s="34"/>
      <c r="CA2329" s="34"/>
      <c r="CD2329" s="34"/>
      <c r="CG2329" s="34"/>
      <c r="CL2329" s="34"/>
      <c r="CN2329" s="34"/>
      <c r="CP2329" s="34"/>
      <c r="CS2329" s="34"/>
      <c r="CU2329" s="34"/>
      <c r="CX2329" s="34"/>
      <c r="DB2329" s="34"/>
      <c r="DF2329" s="34"/>
      <c r="DI2329" s="34"/>
      <c r="DL2329" s="34"/>
      <c r="DP2329" s="34"/>
      <c r="DU2329" s="34"/>
      <c r="DZ2329" s="34"/>
      <c r="EC2329" s="637"/>
      <c r="ED2329" s="637">
        <v>17</v>
      </c>
      <c r="EF2329" s="34"/>
      <c r="EH2329" s="34"/>
      <c r="EL2329" s="34"/>
    </row>
    <row r="2330" spans="1:142" s="17" customFormat="1" ht="21.75" customHeight="1">
      <c r="A2330" s="102" t="s">
        <v>720</v>
      </c>
      <c r="B2330" s="16">
        <v>566421804</v>
      </c>
      <c r="C2330" s="16">
        <v>5664218</v>
      </c>
      <c r="D2330" s="841" t="s">
        <v>721</v>
      </c>
      <c r="E2330" s="34"/>
      <c r="F2330" s="102"/>
      <c r="G2330" s="636" t="s">
        <v>724</v>
      </c>
      <c r="H2330" s="637">
        <v>81</v>
      </c>
      <c r="I2330" s="166">
        <f t="shared" si="196"/>
        <v>81</v>
      </c>
      <c r="J2330" s="637"/>
      <c r="K2330" s="634"/>
      <c r="L2330" s="702">
        <v>45029</v>
      </c>
      <c r="M2330" s="81"/>
      <c r="N2330" s="34" t="s">
        <v>45</v>
      </c>
      <c r="AH2330" s="34"/>
      <c r="AR2330" s="34"/>
      <c r="AW2330" s="34"/>
      <c r="BC2330" s="34"/>
      <c r="BJ2330" s="34"/>
      <c r="BR2330" s="34"/>
      <c r="BU2330" s="34"/>
      <c r="BW2330" s="34"/>
      <c r="CA2330" s="34"/>
      <c r="CD2330" s="34"/>
      <c r="CG2330" s="34"/>
      <c r="CL2330" s="34"/>
      <c r="CN2330" s="34"/>
      <c r="CP2330" s="34"/>
      <c r="CS2330" s="34"/>
      <c r="CU2330" s="34"/>
      <c r="CX2330" s="34"/>
      <c r="DB2330" s="34"/>
      <c r="DF2330" s="34"/>
      <c r="DI2330" s="34"/>
      <c r="DL2330" s="34"/>
      <c r="DP2330" s="34"/>
      <c r="DU2330" s="34"/>
      <c r="DZ2330" s="34"/>
      <c r="EC2330" s="637"/>
      <c r="ED2330" s="637">
        <v>81</v>
      </c>
      <c r="EF2330" s="34"/>
      <c r="EH2330" s="34"/>
      <c r="EL2330" s="34"/>
    </row>
    <row r="2331" spans="1:142" s="17" customFormat="1" ht="21.75" customHeight="1">
      <c r="A2331" s="102" t="s">
        <v>720</v>
      </c>
      <c r="B2331" s="16">
        <v>588048604</v>
      </c>
      <c r="C2331" s="16">
        <v>5880486</v>
      </c>
      <c r="D2331" s="841" t="s">
        <v>721</v>
      </c>
      <c r="E2331" s="34"/>
      <c r="F2331" s="102"/>
      <c r="G2331" s="636" t="s">
        <v>724</v>
      </c>
      <c r="H2331" s="637">
        <v>216</v>
      </c>
      <c r="I2331" s="166">
        <f t="shared" si="196"/>
        <v>216</v>
      </c>
      <c r="J2331" s="637"/>
      <c r="K2331" s="634"/>
      <c r="L2331" s="702">
        <v>45029</v>
      </c>
      <c r="M2331" s="81"/>
      <c r="N2331" s="34" t="s">
        <v>45</v>
      </c>
      <c r="AH2331" s="34"/>
      <c r="AR2331" s="34"/>
      <c r="AW2331" s="34"/>
      <c r="BC2331" s="34"/>
      <c r="BJ2331" s="34"/>
      <c r="BR2331" s="34"/>
      <c r="BU2331" s="34"/>
      <c r="BW2331" s="34"/>
      <c r="CA2331" s="34"/>
      <c r="CD2331" s="34"/>
      <c r="CG2331" s="34"/>
      <c r="CL2331" s="34"/>
      <c r="CN2331" s="34"/>
      <c r="CP2331" s="34"/>
      <c r="CS2331" s="34"/>
      <c r="CU2331" s="34"/>
      <c r="CX2331" s="34"/>
      <c r="DB2331" s="34"/>
      <c r="DF2331" s="34"/>
      <c r="DI2331" s="34"/>
      <c r="DL2331" s="34"/>
      <c r="DP2331" s="34"/>
      <c r="DU2331" s="34"/>
      <c r="DZ2331" s="34"/>
      <c r="EC2331" s="637"/>
      <c r="ED2331" s="637">
        <v>216</v>
      </c>
      <c r="EF2331" s="34"/>
      <c r="EH2331" s="34"/>
      <c r="EL2331" s="34"/>
    </row>
    <row r="2332" spans="1:142" s="17" customFormat="1" ht="21.75" customHeight="1">
      <c r="A2332" s="102" t="s">
        <v>720</v>
      </c>
      <c r="B2332" s="16">
        <v>600978904</v>
      </c>
      <c r="C2332" s="16">
        <v>6009789</v>
      </c>
      <c r="D2332" s="841" t="s">
        <v>721</v>
      </c>
      <c r="E2332" s="34"/>
      <c r="F2332" s="102"/>
      <c r="G2332" s="636" t="s">
        <v>724</v>
      </c>
      <c r="H2332" s="637">
        <v>81</v>
      </c>
      <c r="I2332" s="166">
        <f t="shared" si="196"/>
        <v>81</v>
      </c>
      <c r="J2332" s="637"/>
      <c r="K2332" s="634"/>
      <c r="L2332" s="702">
        <v>45029</v>
      </c>
      <c r="M2332" s="81"/>
      <c r="N2332" s="34" t="s">
        <v>45</v>
      </c>
      <c r="AH2332" s="34"/>
      <c r="AR2332" s="34"/>
      <c r="AW2332" s="34"/>
      <c r="BC2332" s="34"/>
      <c r="BJ2332" s="34"/>
      <c r="BR2332" s="34"/>
      <c r="BU2332" s="34"/>
      <c r="BW2332" s="34"/>
      <c r="CA2332" s="34"/>
      <c r="CD2332" s="34"/>
      <c r="CG2332" s="34"/>
      <c r="CL2332" s="34"/>
      <c r="CN2332" s="34"/>
      <c r="CP2332" s="34"/>
      <c r="CS2332" s="34"/>
      <c r="CU2332" s="34"/>
      <c r="CX2332" s="34"/>
      <c r="DB2332" s="34"/>
      <c r="DF2332" s="34"/>
      <c r="DI2332" s="34"/>
      <c r="DL2332" s="34"/>
      <c r="DP2332" s="34"/>
      <c r="DU2332" s="34"/>
      <c r="DZ2332" s="34"/>
      <c r="EC2332" s="637"/>
      <c r="ED2332" s="637">
        <v>81</v>
      </c>
      <c r="EF2332" s="34"/>
      <c r="EH2332" s="34"/>
      <c r="EL2332" s="34"/>
    </row>
    <row r="2333" spans="1:142" s="17" customFormat="1" ht="21.75" customHeight="1">
      <c r="A2333" s="102" t="s">
        <v>720</v>
      </c>
      <c r="B2333" s="16">
        <v>600979204</v>
      </c>
      <c r="C2333" s="16">
        <v>6009792</v>
      </c>
      <c r="D2333" s="841" t="s">
        <v>721</v>
      </c>
      <c r="E2333" s="34"/>
      <c r="F2333" s="102"/>
      <c r="G2333" s="636" t="s">
        <v>724</v>
      </c>
      <c r="H2333" s="637">
        <v>27</v>
      </c>
      <c r="I2333" s="166">
        <f t="shared" si="196"/>
        <v>27</v>
      </c>
      <c r="J2333" s="637"/>
      <c r="K2333" s="634"/>
      <c r="L2333" s="702">
        <v>45029</v>
      </c>
      <c r="M2333" s="81"/>
      <c r="N2333" s="34" t="s">
        <v>45</v>
      </c>
      <c r="AH2333" s="34"/>
      <c r="AR2333" s="34"/>
      <c r="AW2333" s="34"/>
      <c r="BC2333" s="34"/>
      <c r="BJ2333" s="34"/>
      <c r="BR2333" s="34"/>
      <c r="BU2333" s="34"/>
      <c r="BW2333" s="34"/>
      <c r="CA2333" s="34"/>
      <c r="CD2333" s="34"/>
      <c r="CG2333" s="34"/>
      <c r="CL2333" s="34"/>
      <c r="CN2333" s="34"/>
      <c r="CP2333" s="34"/>
      <c r="CS2333" s="34"/>
      <c r="CU2333" s="34"/>
      <c r="CX2333" s="34"/>
      <c r="DB2333" s="34"/>
      <c r="DF2333" s="34"/>
      <c r="DI2333" s="34"/>
      <c r="DL2333" s="34"/>
      <c r="DP2333" s="34"/>
      <c r="DU2333" s="34"/>
      <c r="DZ2333" s="34"/>
      <c r="EC2333" s="637"/>
      <c r="ED2333" s="637">
        <v>27</v>
      </c>
      <c r="EF2333" s="34"/>
      <c r="EH2333" s="34"/>
      <c r="EL2333" s="34"/>
    </row>
    <row r="2334" spans="1:142" s="17" customFormat="1" ht="21.75" customHeight="1">
      <c r="A2334" s="102" t="s">
        <v>720</v>
      </c>
      <c r="B2334" s="16">
        <v>600979304</v>
      </c>
      <c r="C2334" s="16">
        <v>6009793</v>
      </c>
      <c r="D2334" s="841" t="s">
        <v>721</v>
      </c>
      <c r="E2334" s="34"/>
      <c r="F2334" s="102"/>
      <c r="G2334" s="636" t="s">
        <v>724</v>
      </c>
      <c r="H2334" s="637">
        <v>27</v>
      </c>
      <c r="I2334" s="166">
        <f t="shared" si="196"/>
        <v>27</v>
      </c>
      <c r="J2334" s="637"/>
      <c r="K2334" s="634"/>
      <c r="L2334" s="702">
        <v>45029</v>
      </c>
      <c r="M2334" s="81"/>
      <c r="N2334" s="34" t="s">
        <v>45</v>
      </c>
      <c r="AH2334" s="34"/>
      <c r="AR2334" s="34"/>
      <c r="AW2334" s="34"/>
      <c r="BC2334" s="34"/>
      <c r="BJ2334" s="34"/>
      <c r="BR2334" s="34"/>
      <c r="BU2334" s="34"/>
      <c r="BW2334" s="34"/>
      <c r="CA2334" s="34"/>
      <c r="CD2334" s="34"/>
      <c r="CG2334" s="34"/>
      <c r="CL2334" s="34"/>
      <c r="CN2334" s="34"/>
      <c r="CP2334" s="34"/>
      <c r="CS2334" s="34"/>
      <c r="CU2334" s="34"/>
      <c r="CX2334" s="34"/>
      <c r="DB2334" s="34"/>
      <c r="DF2334" s="34"/>
      <c r="DI2334" s="34"/>
      <c r="DL2334" s="34"/>
      <c r="DP2334" s="34"/>
      <c r="DU2334" s="34"/>
      <c r="DZ2334" s="34"/>
      <c r="EC2334" s="637"/>
      <c r="ED2334" s="637">
        <v>27</v>
      </c>
      <c r="EF2334" s="34"/>
      <c r="EH2334" s="34"/>
      <c r="EL2334" s="34"/>
    </row>
    <row r="2335" spans="1:142" s="17" customFormat="1" ht="21.75" customHeight="1">
      <c r="A2335" s="102" t="s">
        <v>720</v>
      </c>
      <c r="B2335" s="16">
        <v>564544204</v>
      </c>
      <c r="C2335" s="16">
        <v>5645442</v>
      </c>
      <c r="D2335" s="841" t="s">
        <v>721</v>
      </c>
      <c r="E2335" s="34"/>
      <c r="F2335" s="102"/>
      <c r="G2335" s="636" t="s">
        <v>724</v>
      </c>
      <c r="H2335" s="637">
        <v>26</v>
      </c>
      <c r="I2335" s="166">
        <f t="shared" si="196"/>
        <v>26</v>
      </c>
      <c r="J2335" s="637"/>
      <c r="K2335" s="634"/>
      <c r="L2335" s="702">
        <v>45029</v>
      </c>
      <c r="M2335" s="81"/>
      <c r="N2335" s="34" t="s">
        <v>45</v>
      </c>
      <c r="AH2335" s="34"/>
      <c r="AR2335" s="34"/>
      <c r="AW2335" s="34"/>
      <c r="BC2335" s="34"/>
      <c r="BJ2335" s="34"/>
      <c r="BR2335" s="34"/>
      <c r="BU2335" s="34"/>
      <c r="BW2335" s="34"/>
      <c r="CA2335" s="34"/>
      <c r="CD2335" s="34"/>
      <c r="CG2335" s="34"/>
      <c r="CL2335" s="34"/>
      <c r="CN2335" s="34"/>
      <c r="CP2335" s="34"/>
      <c r="CS2335" s="34"/>
      <c r="CU2335" s="34"/>
      <c r="CX2335" s="34"/>
      <c r="DB2335" s="34"/>
      <c r="DF2335" s="34"/>
      <c r="DI2335" s="34"/>
      <c r="DL2335" s="34"/>
      <c r="DP2335" s="34"/>
      <c r="DU2335" s="34"/>
      <c r="DZ2335" s="34"/>
      <c r="EC2335" s="637"/>
      <c r="ED2335" s="637">
        <v>26</v>
      </c>
      <c r="EF2335" s="34"/>
      <c r="EH2335" s="34"/>
      <c r="EL2335" s="34"/>
    </row>
    <row r="2336" spans="1:142" s="17" customFormat="1" ht="21.75" customHeight="1">
      <c r="A2336" s="102" t="s">
        <v>720</v>
      </c>
      <c r="B2336" s="16">
        <v>564600404</v>
      </c>
      <c r="C2336" s="16">
        <v>5646004</v>
      </c>
      <c r="D2336" s="841" t="s">
        <v>721</v>
      </c>
      <c r="E2336" s="34"/>
      <c r="F2336" s="102"/>
      <c r="G2336" s="636" t="s">
        <v>724</v>
      </c>
      <c r="H2336" s="637">
        <v>26</v>
      </c>
      <c r="I2336" s="166">
        <f t="shared" si="196"/>
        <v>26</v>
      </c>
      <c r="J2336" s="637"/>
      <c r="K2336" s="634"/>
      <c r="L2336" s="702">
        <v>45029</v>
      </c>
      <c r="M2336" s="81"/>
      <c r="N2336" s="34" t="s">
        <v>45</v>
      </c>
      <c r="AH2336" s="34"/>
      <c r="AR2336" s="34"/>
      <c r="AW2336" s="34"/>
      <c r="BC2336" s="34"/>
      <c r="BJ2336" s="34"/>
      <c r="BR2336" s="34"/>
      <c r="BU2336" s="34"/>
      <c r="BW2336" s="34"/>
      <c r="CA2336" s="34"/>
      <c r="CD2336" s="34"/>
      <c r="CG2336" s="34"/>
      <c r="CL2336" s="34"/>
      <c r="CN2336" s="34"/>
      <c r="CP2336" s="34"/>
      <c r="CS2336" s="34"/>
      <c r="CU2336" s="34"/>
      <c r="CX2336" s="34"/>
      <c r="DB2336" s="34"/>
      <c r="DF2336" s="34"/>
      <c r="DI2336" s="34"/>
      <c r="DL2336" s="34"/>
      <c r="DP2336" s="34"/>
      <c r="DU2336" s="34"/>
      <c r="DZ2336" s="34"/>
      <c r="EC2336" s="637"/>
      <c r="ED2336" s="637">
        <v>26</v>
      </c>
      <c r="EF2336" s="34"/>
      <c r="EH2336" s="34"/>
      <c r="EL2336" s="34"/>
    </row>
    <row r="2337" spans="1:166" s="17" customFormat="1" ht="21.75" customHeight="1">
      <c r="A2337" s="102" t="s">
        <v>720</v>
      </c>
      <c r="B2337" s="16">
        <v>577518504</v>
      </c>
      <c r="C2337" s="16">
        <v>5775185</v>
      </c>
      <c r="D2337" s="841" t="s">
        <v>721</v>
      </c>
      <c r="E2337" s="34"/>
      <c r="F2337" s="102"/>
      <c r="G2337" s="636" t="s">
        <v>724</v>
      </c>
      <c r="H2337" s="637">
        <v>26</v>
      </c>
      <c r="I2337" s="166">
        <f t="shared" si="196"/>
        <v>26</v>
      </c>
      <c r="J2337" s="637"/>
      <c r="K2337" s="634"/>
      <c r="L2337" s="702">
        <v>45029</v>
      </c>
      <c r="M2337" s="81"/>
      <c r="N2337" s="34" t="s">
        <v>45</v>
      </c>
      <c r="AH2337" s="34"/>
      <c r="AR2337" s="34"/>
      <c r="AW2337" s="34"/>
      <c r="BC2337" s="34"/>
      <c r="BJ2337" s="34"/>
      <c r="BR2337" s="34"/>
      <c r="BU2337" s="34"/>
      <c r="BW2337" s="34"/>
      <c r="CA2337" s="34"/>
      <c r="CD2337" s="34"/>
      <c r="CG2337" s="34"/>
      <c r="CL2337" s="34"/>
      <c r="CN2337" s="34"/>
      <c r="CP2337" s="34"/>
      <c r="CS2337" s="34"/>
      <c r="CU2337" s="34"/>
      <c r="CX2337" s="34"/>
      <c r="DB2337" s="34"/>
      <c r="DF2337" s="34"/>
      <c r="DI2337" s="34"/>
      <c r="DL2337" s="34"/>
      <c r="DP2337" s="34"/>
      <c r="DU2337" s="34"/>
      <c r="DZ2337" s="34"/>
      <c r="EC2337" s="637"/>
      <c r="ED2337" s="637">
        <v>26</v>
      </c>
      <c r="EF2337" s="34"/>
      <c r="EH2337" s="34"/>
      <c r="EL2337" s="34"/>
    </row>
    <row r="2338" spans="1:166" s="17" customFormat="1" ht="21.75" customHeight="1">
      <c r="A2338" s="102" t="s">
        <v>720</v>
      </c>
      <c r="B2338" s="16">
        <v>577518604</v>
      </c>
      <c r="C2338" s="16">
        <v>5775186</v>
      </c>
      <c r="D2338" s="841" t="s">
        <v>721</v>
      </c>
      <c r="E2338" s="34"/>
      <c r="F2338" s="102"/>
      <c r="G2338" s="636" t="s">
        <v>724</v>
      </c>
      <c r="H2338" s="637">
        <v>26</v>
      </c>
      <c r="I2338" s="166">
        <f t="shared" si="196"/>
        <v>26</v>
      </c>
      <c r="J2338" s="637"/>
      <c r="K2338" s="634"/>
      <c r="L2338" s="702">
        <v>45029</v>
      </c>
      <c r="M2338" s="81"/>
      <c r="N2338" s="34" t="s">
        <v>45</v>
      </c>
      <c r="AH2338" s="34"/>
      <c r="AR2338" s="34"/>
      <c r="AW2338" s="34"/>
      <c r="BC2338" s="34"/>
      <c r="BJ2338" s="34"/>
      <c r="BR2338" s="34"/>
      <c r="BU2338" s="34"/>
      <c r="BW2338" s="34"/>
      <c r="CA2338" s="34"/>
      <c r="CD2338" s="34"/>
      <c r="CG2338" s="34"/>
      <c r="CL2338" s="34"/>
      <c r="CN2338" s="34"/>
      <c r="CP2338" s="34"/>
      <c r="CS2338" s="34"/>
      <c r="CU2338" s="34"/>
      <c r="CX2338" s="34"/>
      <c r="DB2338" s="34"/>
      <c r="DF2338" s="34"/>
      <c r="DI2338" s="34"/>
      <c r="DL2338" s="34"/>
      <c r="DP2338" s="34"/>
      <c r="DU2338" s="34"/>
      <c r="DZ2338" s="34"/>
      <c r="EC2338" s="637"/>
      <c r="ED2338" s="637">
        <v>26</v>
      </c>
      <c r="EF2338" s="34"/>
      <c r="EH2338" s="34"/>
      <c r="EL2338" s="34"/>
    </row>
    <row r="2339" spans="1:166" s="17" customFormat="1" ht="21.75" customHeight="1">
      <c r="A2339" s="102" t="s">
        <v>720</v>
      </c>
      <c r="B2339" s="16">
        <v>566559001</v>
      </c>
      <c r="C2339" s="16">
        <v>5665590</v>
      </c>
      <c r="D2339" s="841" t="s">
        <v>721</v>
      </c>
      <c r="E2339" s="34"/>
      <c r="F2339" s="102"/>
      <c r="G2339" s="636" t="s">
        <v>724</v>
      </c>
      <c r="H2339" s="637">
        <v>0</v>
      </c>
      <c r="I2339" s="166">
        <f t="shared" si="196"/>
        <v>0</v>
      </c>
      <c r="J2339" s="637"/>
      <c r="K2339" s="634"/>
      <c r="L2339" s="702">
        <v>45029</v>
      </c>
      <c r="M2339" s="81"/>
      <c r="N2339" s="34" t="s">
        <v>45</v>
      </c>
      <c r="AH2339" s="34"/>
      <c r="AR2339" s="34"/>
      <c r="AW2339" s="34"/>
      <c r="BC2339" s="34"/>
      <c r="BJ2339" s="34"/>
      <c r="BR2339" s="34"/>
      <c r="BU2339" s="34"/>
      <c r="BW2339" s="34"/>
      <c r="CA2339" s="34"/>
      <c r="CD2339" s="34"/>
      <c r="CG2339" s="34"/>
      <c r="CL2339" s="34"/>
      <c r="CN2339" s="34"/>
      <c r="CP2339" s="34"/>
      <c r="CS2339" s="34"/>
      <c r="CU2339" s="34"/>
      <c r="CX2339" s="34"/>
      <c r="DB2339" s="34"/>
      <c r="DF2339" s="34"/>
      <c r="DI2339" s="34"/>
      <c r="DL2339" s="34"/>
      <c r="DP2339" s="34"/>
      <c r="DU2339" s="34"/>
      <c r="DZ2339" s="34"/>
      <c r="EC2339" s="637"/>
      <c r="ED2339" s="637">
        <v>0</v>
      </c>
      <c r="EF2339" s="34"/>
      <c r="EH2339" s="34"/>
      <c r="EL2339" s="34"/>
    </row>
    <row r="2340" spans="1:166" s="17" customFormat="1" ht="21.75" customHeight="1">
      <c r="A2340" s="102" t="s">
        <v>720</v>
      </c>
      <c r="B2340" s="16">
        <v>566516501</v>
      </c>
      <c r="C2340" s="16">
        <v>5665165</v>
      </c>
      <c r="D2340" s="841" t="s">
        <v>721</v>
      </c>
      <c r="E2340" s="34"/>
      <c r="F2340" s="102"/>
      <c r="G2340" s="636" t="s">
        <v>724</v>
      </c>
      <c r="H2340" s="637">
        <v>0</v>
      </c>
      <c r="I2340" s="166">
        <f t="shared" si="196"/>
        <v>0</v>
      </c>
      <c r="J2340" s="637"/>
      <c r="K2340" s="634"/>
      <c r="L2340" s="702">
        <v>45029</v>
      </c>
      <c r="M2340" s="81"/>
      <c r="N2340" s="34" t="s">
        <v>45</v>
      </c>
      <c r="AH2340" s="34"/>
      <c r="AR2340" s="34"/>
      <c r="AW2340" s="34"/>
      <c r="BC2340" s="34"/>
      <c r="BJ2340" s="34"/>
      <c r="BR2340" s="34"/>
      <c r="BU2340" s="34"/>
      <c r="BW2340" s="34"/>
      <c r="CA2340" s="34"/>
      <c r="CD2340" s="34"/>
      <c r="CG2340" s="34"/>
      <c r="CL2340" s="34"/>
      <c r="CN2340" s="34"/>
      <c r="CP2340" s="34"/>
      <c r="CS2340" s="34"/>
      <c r="CU2340" s="34"/>
      <c r="CX2340" s="34"/>
      <c r="DB2340" s="34"/>
      <c r="DF2340" s="34"/>
      <c r="DI2340" s="34"/>
      <c r="DL2340" s="34"/>
      <c r="DP2340" s="34"/>
      <c r="DU2340" s="34"/>
      <c r="DZ2340" s="34"/>
      <c r="EC2340" s="637"/>
      <c r="ED2340" s="637">
        <v>0</v>
      </c>
      <c r="EF2340" s="34"/>
      <c r="EH2340" s="34"/>
      <c r="EL2340" s="34"/>
    </row>
    <row r="2341" spans="1:166" s="17" customFormat="1" ht="21.75" customHeight="1">
      <c r="A2341" s="843"/>
      <c r="B2341" s="843"/>
      <c r="C2341" s="843"/>
      <c r="D2341" s="822"/>
      <c r="E2341" s="633"/>
      <c r="F2341" s="633"/>
      <c r="G2341" s="805"/>
      <c r="H2341" s="88">
        <f>SUM(H2325:H2340)</f>
        <v>968</v>
      </c>
      <c r="I2341" s="88">
        <f>SUM(I2325:I2340)</f>
        <v>968</v>
      </c>
      <c r="J2341" s="88">
        <f>SUM(J2325:J2340)</f>
        <v>0</v>
      </c>
      <c r="K2341" s="634"/>
      <c r="L2341" s="680">
        <v>0.53846153846153844</v>
      </c>
      <c r="M2341" s="634"/>
      <c r="N2341" s="635"/>
      <c r="AH2341" s="34"/>
      <c r="AR2341" s="34"/>
      <c r="AW2341" s="34"/>
      <c r="BC2341" s="34"/>
      <c r="BJ2341" s="34"/>
      <c r="BR2341" s="34"/>
      <c r="BU2341" s="34"/>
      <c r="BW2341" s="34"/>
      <c r="CA2341" s="34"/>
      <c r="CD2341" s="34"/>
      <c r="CG2341" s="34"/>
      <c r="CL2341" s="34"/>
      <c r="CN2341" s="34"/>
      <c r="CP2341" s="34"/>
      <c r="CS2341" s="34"/>
      <c r="CU2341" s="34"/>
      <c r="CX2341" s="34"/>
      <c r="DB2341" s="34"/>
      <c r="DF2341" s="34"/>
      <c r="DI2341" s="34"/>
      <c r="DL2341" s="34"/>
      <c r="DP2341" s="34"/>
      <c r="DU2341" s="34"/>
      <c r="DZ2341" s="34"/>
      <c r="EC2341" s="34"/>
      <c r="EF2341" s="34"/>
      <c r="EH2341" s="34"/>
      <c r="EL2341" s="34"/>
    </row>
    <row r="2342" spans="1:166" s="17" customFormat="1" ht="21.75" customHeight="1">
      <c r="A2342" s="102" t="s">
        <v>720</v>
      </c>
      <c r="B2342" s="629">
        <v>566561305</v>
      </c>
      <c r="C2342" s="414">
        <v>5665613</v>
      </c>
      <c r="D2342" s="841" t="s">
        <v>721</v>
      </c>
      <c r="E2342" s="633"/>
      <c r="F2342" s="633"/>
      <c r="G2342" s="636" t="s">
        <v>725</v>
      </c>
      <c r="H2342" s="18">
        <v>10</v>
      </c>
      <c r="I2342" s="166">
        <f>SUM(O2342:EZ2342)</f>
        <v>10</v>
      </c>
      <c r="J2342" s="632">
        <f>SUM(DA2342:DB2342)</f>
        <v>0</v>
      </c>
      <c r="K2342" s="634"/>
      <c r="L2342" s="702">
        <v>45120</v>
      </c>
      <c r="M2342" s="634"/>
      <c r="N2342" s="34" t="s">
        <v>45</v>
      </c>
      <c r="AH2342" s="34"/>
      <c r="AR2342" s="34"/>
      <c r="AW2342" s="34"/>
      <c r="BC2342" s="34"/>
      <c r="BJ2342" s="34"/>
      <c r="BR2342" s="34"/>
      <c r="BU2342" s="34"/>
      <c r="BW2342" s="34"/>
      <c r="CA2342" s="34"/>
      <c r="CD2342" s="34"/>
      <c r="CG2342" s="34"/>
      <c r="CL2342" s="34"/>
      <c r="CN2342" s="34"/>
      <c r="CP2342" s="34"/>
      <c r="CS2342" s="34"/>
      <c r="CU2342" s="34"/>
      <c r="CX2342" s="34"/>
      <c r="DB2342" s="34"/>
      <c r="DF2342" s="34"/>
      <c r="DI2342" s="34"/>
      <c r="DL2342" s="34"/>
      <c r="DP2342" s="34"/>
      <c r="DU2342" s="34"/>
      <c r="DZ2342" s="34"/>
      <c r="EC2342" s="34"/>
      <c r="EF2342" s="34"/>
      <c r="EH2342" s="34"/>
      <c r="EL2342" s="34"/>
      <c r="EW2342" s="17">
        <v>10</v>
      </c>
    </row>
    <row r="2343" spans="1:166" s="17" customFormat="1" ht="21.75" customHeight="1">
      <c r="A2343" s="102" t="s">
        <v>720</v>
      </c>
      <c r="B2343" s="629">
        <v>567301805</v>
      </c>
      <c r="C2343" s="414">
        <v>5673018</v>
      </c>
      <c r="D2343" s="841" t="s">
        <v>721</v>
      </c>
      <c r="E2343" s="633"/>
      <c r="F2343" s="633"/>
      <c r="G2343" s="636" t="s">
        <v>725</v>
      </c>
      <c r="H2343" s="18">
        <v>10</v>
      </c>
      <c r="I2343" s="166">
        <f>SUM(O2343:EZ2343)</f>
        <v>10</v>
      </c>
      <c r="J2343" s="632">
        <f>SUM(DA2343:DB2343)</f>
        <v>0</v>
      </c>
      <c r="K2343" s="634"/>
      <c r="L2343" s="702">
        <v>45120</v>
      </c>
      <c r="M2343" s="634"/>
      <c r="N2343" s="34" t="s">
        <v>45</v>
      </c>
      <c r="AH2343" s="34"/>
      <c r="AR2343" s="34"/>
      <c r="AW2343" s="34"/>
      <c r="BC2343" s="34"/>
      <c r="BJ2343" s="34"/>
      <c r="BR2343" s="34"/>
      <c r="BU2343" s="34"/>
      <c r="BW2343" s="34"/>
      <c r="CA2343" s="34"/>
      <c r="CD2343" s="34"/>
      <c r="CG2343" s="34"/>
      <c r="CL2343" s="34"/>
      <c r="CN2343" s="34"/>
      <c r="CP2343" s="34"/>
      <c r="CS2343" s="34"/>
      <c r="CU2343" s="34"/>
      <c r="CX2343" s="34"/>
      <c r="DB2343" s="34"/>
      <c r="DF2343" s="34"/>
      <c r="DI2343" s="34"/>
      <c r="DL2343" s="34"/>
      <c r="DP2343" s="34"/>
      <c r="DU2343" s="34"/>
      <c r="DZ2343" s="34"/>
      <c r="EC2343" s="34"/>
      <c r="EF2343" s="34"/>
      <c r="EH2343" s="34"/>
      <c r="EL2343" s="34"/>
      <c r="EW2343" s="17">
        <v>10</v>
      </c>
    </row>
    <row r="2344" spans="1:166" s="17" customFormat="1" ht="21.75" customHeight="1">
      <c r="A2344" s="102" t="s">
        <v>720</v>
      </c>
      <c r="B2344" s="629">
        <v>566559002</v>
      </c>
      <c r="C2344" s="414">
        <v>5665590</v>
      </c>
      <c r="D2344" s="841" t="s">
        <v>721</v>
      </c>
      <c r="E2344" s="633"/>
      <c r="F2344" s="633"/>
      <c r="G2344" s="636" t="s">
        <v>725</v>
      </c>
      <c r="H2344" s="18">
        <v>20</v>
      </c>
      <c r="I2344" s="166">
        <f>SUM(O2344:EZ2344)</f>
        <v>20</v>
      </c>
      <c r="J2344" s="632">
        <f>SUM(DA2344:DB2344)</f>
        <v>0</v>
      </c>
      <c r="K2344" s="634"/>
      <c r="L2344" s="702">
        <v>45120</v>
      </c>
      <c r="M2344" s="634"/>
      <c r="N2344" s="34" t="s">
        <v>45</v>
      </c>
      <c r="AH2344" s="34"/>
      <c r="AR2344" s="34"/>
      <c r="AW2344" s="34"/>
      <c r="BC2344" s="34"/>
      <c r="BJ2344" s="34"/>
      <c r="BR2344" s="34"/>
      <c r="BU2344" s="34"/>
      <c r="BW2344" s="34"/>
      <c r="CA2344" s="34"/>
      <c r="CD2344" s="34"/>
      <c r="CG2344" s="34"/>
      <c r="CL2344" s="34"/>
      <c r="CN2344" s="34"/>
      <c r="CP2344" s="34"/>
      <c r="CS2344" s="34"/>
      <c r="CU2344" s="34"/>
      <c r="CX2344" s="34"/>
      <c r="DB2344" s="34"/>
      <c r="DF2344" s="34"/>
      <c r="DI2344" s="34"/>
      <c r="DL2344" s="34"/>
      <c r="DP2344" s="34"/>
      <c r="DU2344" s="34"/>
      <c r="DZ2344" s="34"/>
      <c r="EC2344" s="34"/>
      <c r="EF2344" s="34"/>
      <c r="EH2344" s="34"/>
      <c r="EL2344" s="34"/>
      <c r="EW2344" s="17">
        <v>20</v>
      </c>
    </row>
    <row r="2345" spans="1:166" s="17" customFormat="1" ht="21.75" customHeight="1">
      <c r="A2345" s="102" t="s">
        <v>720</v>
      </c>
      <c r="B2345" s="629">
        <v>566516502</v>
      </c>
      <c r="C2345" s="414">
        <v>5665165</v>
      </c>
      <c r="D2345" s="841" t="s">
        <v>721</v>
      </c>
      <c r="E2345" s="633"/>
      <c r="F2345" s="633"/>
      <c r="G2345" s="636" t="s">
        <v>725</v>
      </c>
      <c r="H2345" s="18">
        <v>10</v>
      </c>
      <c r="I2345" s="166">
        <f>SUM(O2345:EZ2345)</f>
        <v>10</v>
      </c>
      <c r="J2345" s="632">
        <f>SUM(DA2345:DB2345)</f>
        <v>0</v>
      </c>
      <c r="K2345" s="634"/>
      <c r="L2345" s="702">
        <v>45120</v>
      </c>
      <c r="M2345" s="634"/>
      <c r="N2345" s="34" t="s">
        <v>45</v>
      </c>
      <c r="AH2345" s="34"/>
      <c r="AR2345" s="34"/>
      <c r="AW2345" s="34"/>
      <c r="BC2345" s="34"/>
      <c r="BJ2345" s="34"/>
      <c r="BR2345" s="34"/>
      <c r="BU2345" s="34"/>
      <c r="BW2345" s="34"/>
      <c r="CA2345" s="34"/>
      <c r="CD2345" s="34"/>
      <c r="CG2345" s="34"/>
      <c r="CL2345" s="34"/>
      <c r="CN2345" s="34"/>
      <c r="CP2345" s="34"/>
      <c r="CS2345" s="34"/>
      <c r="CU2345" s="34"/>
      <c r="CX2345" s="34"/>
      <c r="DB2345" s="34"/>
      <c r="DF2345" s="34"/>
      <c r="DI2345" s="34"/>
      <c r="DL2345" s="34"/>
      <c r="DP2345" s="34"/>
      <c r="DU2345" s="34"/>
      <c r="DZ2345" s="34"/>
      <c r="EC2345" s="34"/>
      <c r="EF2345" s="34"/>
      <c r="EH2345" s="34"/>
      <c r="EL2345" s="34"/>
      <c r="EW2345" s="17">
        <v>10</v>
      </c>
    </row>
    <row r="2346" spans="1:166" s="17" customFormat="1" ht="21.75" customHeight="1">
      <c r="A2346" s="843"/>
      <c r="B2346" s="843"/>
      <c r="C2346" s="843"/>
      <c r="D2346" s="822"/>
      <c r="E2346" s="633"/>
      <c r="F2346" s="633"/>
      <c r="G2346" s="805"/>
      <c r="H2346" s="88">
        <f>SUM(H2342:H2345)</f>
        <v>50</v>
      </c>
      <c r="I2346" s="88">
        <f>SUM(I2342:I2345)</f>
        <v>50</v>
      </c>
      <c r="J2346" s="88">
        <f>SUM(J2342:J2345)</f>
        <v>0</v>
      </c>
      <c r="K2346" s="634"/>
      <c r="L2346" s="702">
        <v>45120</v>
      </c>
      <c r="M2346" s="634"/>
      <c r="N2346" s="635"/>
      <c r="AH2346" s="34"/>
      <c r="AR2346" s="34"/>
      <c r="AW2346" s="34"/>
      <c r="BC2346" s="34"/>
      <c r="BJ2346" s="34"/>
      <c r="BR2346" s="34"/>
      <c r="BU2346" s="34"/>
      <c r="BW2346" s="34"/>
      <c r="CA2346" s="34"/>
      <c r="CD2346" s="34"/>
      <c r="CG2346" s="34"/>
      <c r="CL2346" s="34"/>
      <c r="CN2346" s="34"/>
      <c r="CP2346" s="34"/>
      <c r="CS2346" s="34"/>
      <c r="CU2346" s="34"/>
      <c r="CX2346" s="34"/>
      <c r="DB2346" s="34"/>
      <c r="DF2346" s="34"/>
      <c r="DI2346" s="34"/>
      <c r="DL2346" s="34"/>
      <c r="DP2346" s="34"/>
      <c r="DU2346" s="34"/>
      <c r="DZ2346" s="34"/>
      <c r="EC2346" s="34"/>
      <c r="EF2346" s="34"/>
      <c r="EH2346" s="34"/>
      <c r="EL2346" s="34"/>
    </row>
    <row r="2347" spans="1:166" s="17" customFormat="1" ht="21.75" customHeight="1">
      <c r="A2347" s="102" t="s">
        <v>720</v>
      </c>
      <c r="B2347" s="16">
        <v>566559805</v>
      </c>
      <c r="C2347" s="16">
        <v>5665598</v>
      </c>
      <c r="D2347" s="2" t="s">
        <v>721</v>
      </c>
      <c r="E2347" s="633"/>
      <c r="F2347" s="633"/>
      <c r="G2347" s="636" t="s">
        <v>726</v>
      </c>
      <c r="H2347" s="632">
        <f>SUM(CY2347:CZ2347)</f>
        <v>0</v>
      </c>
      <c r="I2347" s="166">
        <f t="shared" ref="I2347:I2362" si="197">SUM(O2347:FM2347)</f>
        <v>0</v>
      </c>
      <c r="J2347" s="632">
        <f t="shared" ref="J2347:J2362" si="198">SUM(DA2347:DB2347)</f>
        <v>0</v>
      </c>
      <c r="K2347" s="634"/>
      <c r="L2347" s="702">
        <v>45142</v>
      </c>
      <c r="M2347" s="634"/>
      <c r="N2347" s="34" t="s">
        <v>45</v>
      </c>
      <c r="AH2347" s="34"/>
      <c r="AR2347" s="34"/>
      <c r="AW2347" s="34"/>
      <c r="BC2347" s="34"/>
      <c r="BJ2347" s="34"/>
      <c r="BR2347" s="34"/>
      <c r="BU2347" s="34"/>
      <c r="BW2347" s="34"/>
      <c r="CA2347" s="34"/>
      <c r="CD2347" s="34"/>
      <c r="CG2347" s="34"/>
      <c r="CL2347" s="34"/>
      <c r="CN2347" s="34"/>
      <c r="CP2347" s="34"/>
      <c r="CS2347" s="34"/>
      <c r="CU2347" s="34"/>
      <c r="CX2347" s="34"/>
      <c r="DB2347" s="34"/>
      <c r="DF2347" s="34"/>
      <c r="DI2347" s="34"/>
      <c r="DL2347" s="34"/>
      <c r="DP2347" s="34"/>
      <c r="DU2347" s="34"/>
      <c r="DZ2347" s="34"/>
      <c r="EC2347" s="34"/>
      <c r="EF2347" s="34"/>
      <c r="EH2347" s="34"/>
      <c r="EL2347" s="34"/>
      <c r="FC2347" s="632"/>
    </row>
    <row r="2348" spans="1:166" s="17" customFormat="1" ht="21.75" customHeight="1">
      <c r="A2348" s="102" t="s">
        <v>720</v>
      </c>
      <c r="B2348" s="16">
        <v>566561305</v>
      </c>
      <c r="C2348" s="16">
        <v>5665613</v>
      </c>
      <c r="D2348" s="2" t="s">
        <v>721</v>
      </c>
      <c r="E2348" s="633"/>
      <c r="F2348" s="633"/>
      <c r="G2348" s="636" t="s">
        <v>726</v>
      </c>
      <c r="H2348" s="632">
        <v>100</v>
      </c>
      <c r="I2348" s="166">
        <f t="shared" si="197"/>
        <v>100</v>
      </c>
      <c r="J2348" s="632">
        <f t="shared" si="198"/>
        <v>0</v>
      </c>
      <c r="K2348" s="634"/>
      <c r="L2348" s="702">
        <v>45142</v>
      </c>
      <c r="M2348" s="634"/>
      <c r="N2348" s="34" t="s">
        <v>45</v>
      </c>
      <c r="AH2348" s="34"/>
      <c r="AR2348" s="34"/>
      <c r="AW2348" s="34"/>
      <c r="BC2348" s="34"/>
      <c r="BJ2348" s="34"/>
      <c r="BR2348" s="34"/>
      <c r="BU2348" s="34"/>
      <c r="BW2348" s="34"/>
      <c r="CA2348" s="34"/>
      <c r="CD2348" s="34"/>
      <c r="CG2348" s="34"/>
      <c r="CL2348" s="34"/>
      <c r="CN2348" s="34"/>
      <c r="CP2348" s="34"/>
      <c r="CS2348" s="34"/>
      <c r="CU2348" s="34"/>
      <c r="CX2348" s="34"/>
      <c r="DB2348" s="34"/>
      <c r="DF2348" s="34"/>
      <c r="DI2348" s="34"/>
      <c r="DL2348" s="34"/>
      <c r="DP2348" s="34"/>
      <c r="DU2348" s="34"/>
      <c r="DZ2348" s="34"/>
      <c r="EC2348" s="34"/>
      <c r="EF2348" s="34"/>
      <c r="EH2348" s="34"/>
      <c r="EL2348" s="34"/>
      <c r="FC2348" s="632"/>
      <c r="FJ2348" s="632">
        <v>100</v>
      </c>
    </row>
    <row r="2349" spans="1:166" s="17" customFormat="1" ht="21.75" customHeight="1">
      <c r="A2349" s="102" t="s">
        <v>720</v>
      </c>
      <c r="B2349" s="16">
        <v>567301805</v>
      </c>
      <c r="C2349" s="16">
        <v>5673018</v>
      </c>
      <c r="D2349" s="2" t="s">
        <v>721</v>
      </c>
      <c r="E2349" s="633"/>
      <c r="F2349" s="633"/>
      <c r="G2349" s="636" t="s">
        <v>726</v>
      </c>
      <c r="H2349" s="632">
        <v>100</v>
      </c>
      <c r="I2349" s="166">
        <f t="shared" si="197"/>
        <v>100</v>
      </c>
      <c r="J2349" s="632">
        <f t="shared" si="198"/>
        <v>0</v>
      </c>
      <c r="K2349" s="634"/>
      <c r="L2349" s="702">
        <v>45142</v>
      </c>
      <c r="M2349" s="634"/>
      <c r="N2349" s="34" t="s">
        <v>45</v>
      </c>
      <c r="AH2349" s="34"/>
      <c r="AR2349" s="34"/>
      <c r="AW2349" s="34"/>
      <c r="BC2349" s="34"/>
      <c r="BJ2349" s="34"/>
      <c r="BR2349" s="34"/>
      <c r="BU2349" s="34"/>
      <c r="BW2349" s="34"/>
      <c r="CA2349" s="34"/>
      <c r="CD2349" s="34"/>
      <c r="CG2349" s="34"/>
      <c r="CL2349" s="34"/>
      <c r="CN2349" s="34"/>
      <c r="CP2349" s="34"/>
      <c r="CS2349" s="34"/>
      <c r="CU2349" s="34"/>
      <c r="CX2349" s="34"/>
      <c r="DB2349" s="34"/>
      <c r="DF2349" s="34"/>
      <c r="DI2349" s="34"/>
      <c r="DL2349" s="34"/>
      <c r="DP2349" s="34"/>
      <c r="DU2349" s="34"/>
      <c r="DZ2349" s="34"/>
      <c r="EC2349" s="34"/>
      <c r="EF2349" s="34"/>
      <c r="EH2349" s="34"/>
      <c r="EL2349" s="34"/>
      <c r="FC2349" s="632"/>
      <c r="FJ2349" s="632">
        <v>100</v>
      </c>
    </row>
    <row r="2350" spans="1:166" s="17" customFormat="1" ht="21.75" customHeight="1">
      <c r="A2350" s="102" t="s">
        <v>720</v>
      </c>
      <c r="B2350" s="16">
        <v>567302102</v>
      </c>
      <c r="C2350" s="16">
        <v>5673021</v>
      </c>
      <c r="D2350" s="2" t="s">
        <v>721</v>
      </c>
      <c r="E2350" s="633"/>
      <c r="F2350" s="633"/>
      <c r="G2350" s="636" t="s">
        <v>726</v>
      </c>
      <c r="H2350" s="632">
        <v>100</v>
      </c>
      <c r="I2350" s="166">
        <f t="shared" si="197"/>
        <v>100</v>
      </c>
      <c r="J2350" s="632">
        <f t="shared" si="198"/>
        <v>0</v>
      </c>
      <c r="K2350" s="634"/>
      <c r="L2350" s="702">
        <v>45142</v>
      </c>
      <c r="M2350" s="634"/>
      <c r="N2350" s="34" t="s">
        <v>45</v>
      </c>
      <c r="AH2350" s="34"/>
      <c r="AR2350" s="34"/>
      <c r="AW2350" s="34"/>
      <c r="BC2350" s="34"/>
      <c r="BJ2350" s="34"/>
      <c r="BR2350" s="34"/>
      <c r="BU2350" s="34"/>
      <c r="BW2350" s="34"/>
      <c r="CA2350" s="34"/>
      <c r="CD2350" s="34"/>
      <c r="CG2350" s="34"/>
      <c r="CL2350" s="34"/>
      <c r="CN2350" s="34"/>
      <c r="CP2350" s="34"/>
      <c r="CS2350" s="34"/>
      <c r="CU2350" s="34"/>
      <c r="CX2350" s="34"/>
      <c r="DB2350" s="34"/>
      <c r="DF2350" s="34"/>
      <c r="DI2350" s="34"/>
      <c r="DL2350" s="34"/>
      <c r="DP2350" s="34"/>
      <c r="DU2350" s="34"/>
      <c r="DZ2350" s="34"/>
      <c r="EC2350" s="34"/>
      <c r="EF2350" s="34"/>
      <c r="EH2350" s="34"/>
      <c r="EL2350" s="34"/>
      <c r="FC2350" s="632"/>
      <c r="FJ2350" s="632">
        <v>100</v>
      </c>
    </row>
    <row r="2351" spans="1:166" s="17" customFormat="1" ht="21.75" customHeight="1">
      <c r="A2351" s="102" t="s">
        <v>720</v>
      </c>
      <c r="B2351" s="16">
        <v>567302302</v>
      </c>
      <c r="C2351" s="16">
        <v>5673023</v>
      </c>
      <c r="D2351" s="2" t="s">
        <v>721</v>
      </c>
      <c r="E2351" s="633"/>
      <c r="F2351" s="633"/>
      <c r="G2351" s="636" t="s">
        <v>726</v>
      </c>
      <c r="H2351" s="632">
        <v>100</v>
      </c>
      <c r="I2351" s="166">
        <f t="shared" si="197"/>
        <v>100</v>
      </c>
      <c r="J2351" s="632">
        <f t="shared" si="198"/>
        <v>0</v>
      </c>
      <c r="K2351" s="634"/>
      <c r="L2351" s="702">
        <v>45142</v>
      </c>
      <c r="M2351" s="634"/>
      <c r="N2351" s="34" t="s">
        <v>45</v>
      </c>
      <c r="AH2351" s="34"/>
      <c r="AR2351" s="34"/>
      <c r="AW2351" s="34"/>
      <c r="BC2351" s="34"/>
      <c r="BJ2351" s="34"/>
      <c r="BR2351" s="34"/>
      <c r="BU2351" s="34"/>
      <c r="BW2351" s="34"/>
      <c r="CA2351" s="34"/>
      <c r="CD2351" s="34"/>
      <c r="CG2351" s="34"/>
      <c r="CL2351" s="34"/>
      <c r="CN2351" s="34"/>
      <c r="CP2351" s="34"/>
      <c r="CS2351" s="34"/>
      <c r="CU2351" s="34"/>
      <c r="CX2351" s="34"/>
      <c r="DB2351" s="34"/>
      <c r="DF2351" s="34"/>
      <c r="DI2351" s="34"/>
      <c r="DL2351" s="34"/>
      <c r="DP2351" s="34"/>
      <c r="DU2351" s="34"/>
      <c r="DZ2351" s="34"/>
      <c r="EC2351" s="34"/>
      <c r="EF2351" s="34"/>
      <c r="EH2351" s="34"/>
      <c r="EL2351" s="34"/>
      <c r="FC2351" s="632"/>
      <c r="FJ2351" s="632">
        <v>100</v>
      </c>
    </row>
    <row r="2352" spans="1:166" s="17" customFormat="1" ht="21.75" customHeight="1">
      <c r="A2352" s="102" t="s">
        <v>720</v>
      </c>
      <c r="B2352" s="16">
        <v>566421804</v>
      </c>
      <c r="C2352" s="16">
        <v>5664218</v>
      </c>
      <c r="D2352" s="2" t="s">
        <v>721</v>
      </c>
      <c r="E2352" s="633"/>
      <c r="F2352" s="633"/>
      <c r="G2352" s="636" t="s">
        <v>726</v>
      </c>
      <c r="H2352" s="632">
        <f>SUM(CY2352:CZ2352)</f>
        <v>0</v>
      </c>
      <c r="I2352" s="166">
        <f t="shared" si="197"/>
        <v>0</v>
      </c>
      <c r="J2352" s="632">
        <f t="shared" si="198"/>
        <v>0</v>
      </c>
      <c r="K2352" s="634"/>
      <c r="L2352" s="702">
        <v>45142</v>
      </c>
      <c r="M2352" s="634"/>
      <c r="N2352" s="34" t="s">
        <v>45</v>
      </c>
      <c r="AH2352" s="34"/>
      <c r="AR2352" s="34"/>
      <c r="AW2352" s="34"/>
      <c r="BC2352" s="34"/>
      <c r="BJ2352" s="34"/>
      <c r="BR2352" s="34"/>
      <c r="BU2352" s="34"/>
      <c r="BW2352" s="34"/>
      <c r="CA2352" s="34"/>
      <c r="CD2352" s="34"/>
      <c r="CG2352" s="34"/>
      <c r="CL2352" s="34"/>
      <c r="CN2352" s="34"/>
      <c r="CP2352" s="34"/>
      <c r="CS2352" s="34"/>
      <c r="CU2352" s="34"/>
      <c r="CX2352" s="34"/>
      <c r="DB2352" s="34"/>
      <c r="DF2352" s="34"/>
      <c r="DI2352" s="34"/>
      <c r="DL2352" s="34"/>
      <c r="DP2352" s="34"/>
      <c r="DU2352" s="34"/>
      <c r="DZ2352" s="34"/>
      <c r="EC2352" s="34"/>
      <c r="EF2352" s="34"/>
      <c r="EH2352" s="34"/>
      <c r="EL2352" s="34"/>
      <c r="FC2352" s="632"/>
      <c r="FJ2352" s="632"/>
    </row>
    <row r="2353" spans="1:181" s="17" customFormat="1" ht="21.75" customHeight="1">
      <c r="A2353" s="102" t="s">
        <v>720</v>
      </c>
      <c r="B2353" s="16">
        <v>588048604</v>
      </c>
      <c r="C2353" s="16">
        <v>5880486</v>
      </c>
      <c r="D2353" s="2" t="s">
        <v>721</v>
      </c>
      <c r="E2353" s="633"/>
      <c r="F2353" s="633"/>
      <c r="G2353" s="636" t="s">
        <v>726</v>
      </c>
      <c r="H2353" s="632">
        <f>SUM(CY2353:CZ2353)</f>
        <v>0</v>
      </c>
      <c r="I2353" s="166">
        <f t="shared" si="197"/>
        <v>0</v>
      </c>
      <c r="J2353" s="632">
        <f t="shared" si="198"/>
        <v>0</v>
      </c>
      <c r="K2353" s="634"/>
      <c r="L2353" s="702">
        <v>45142</v>
      </c>
      <c r="M2353" s="634"/>
      <c r="N2353" s="34" t="s">
        <v>45</v>
      </c>
      <c r="AH2353" s="34"/>
      <c r="AR2353" s="34"/>
      <c r="AW2353" s="34"/>
      <c r="BC2353" s="34"/>
      <c r="BJ2353" s="34"/>
      <c r="BR2353" s="34"/>
      <c r="BU2353" s="34"/>
      <c r="BW2353" s="34"/>
      <c r="CA2353" s="34"/>
      <c r="CD2353" s="34"/>
      <c r="CG2353" s="34"/>
      <c r="CL2353" s="34"/>
      <c r="CN2353" s="34"/>
      <c r="CP2353" s="34"/>
      <c r="CS2353" s="34"/>
      <c r="CU2353" s="34"/>
      <c r="CX2353" s="34"/>
      <c r="DB2353" s="34"/>
      <c r="DF2353" s="34"/>
      <c r="DI2353" s="34"/>
      <c r="DL2353" s="34"/>
      <c r="DP2353" s="34"/>
      <c r="DU2353" s="34"/>
      <c r="DZ2353" s="34"/>
      <c r="EC2353" s="34"/>
      <c r="EF2353" s="34"/>
      <c r="EH2353" s="34"/>
      <c r="EL2353" s="34"/>
      <c r="FC2353" s="632"/>
      <c r="FJ2353" s="632"/>
    </row>
    <row r="2354" spans="1:181" s="17" customFormat="1" ht="21.75" customHeight="1">
      <c r="A2354" s="102" t="s">
        <v>720</v>
      </c>
      <c r="B2354" s="16">
        <v>600978904</v>
      </c>
      <c r="C2354" s="16">
        <v>6009789</v>
      </c>
      <c r="D2354" s="2" t="s">
        <v>721</v>
      </c>
      <c r="E2354" s="633"/>
      <c r="F2354" s="633"/>
      <c r="G2354" s="636" t="s">
        <v>726</v>
      </c>
      <c r="H2354" s="632">
        <f>SUM(CY2354:CZ2354)</f>
        <v>0</v>
      </c>
      <c r="I2354" s="166">
        <f t="shared" si="197"/>
        <v>0</v>
      </c>
      <c r="J2354" s="632">
        <f t="shared" si="198"/>
        <v>0</v>
      </c>
      <c r="K2354" s="634"/>
      <c r="L2354" s="702">
        <v>45142</v>
      </c>
      <c r="M2354" s="634"/>
      <c r="N2354" s="34" t="s">
        <v>45</v>
      </c>
      <c r="AH2354" s="34"/>
      <c r="AR2354" s="34"/>
      <c r="AW2354" s="34"/>
      <c r="BC2354" s="34"/>
      <c r="BJ2354" s="34"/>
      <c r="BR2354" s="34"/>
      <c r="BU2354" s="34"/>
      <c r="BW2354" s="34"/>
      <c r="CA2354" s="34"/>
      <c r="CD2354" s="34"/>
      <c r="CG2354" s="34"/>
      <c r="CL2354" s="34"/>
      <c r="CN2354" s="34"/>
      <c r="CP2354" s="34"/>
      <c r="CS2354" s="34"/>
      <c r="CU2354" s="34"/>
      <c r="CX2354" s="34"/>
      <c r="DB2354" s="34"/>
      <c r="DF2354" s="34"/>
      <c r="DI2354" s="34"/>
      <c r="DL2354" s="34"/>
      <c r="DP2354" s="34"/>
      <c r="DU2354" s="34"/>
      <c r="DZ2354" s="34"/>
      <c r="EC2354" s="34"/>
      <c r="EF2354" s="34"/>
      <c r="EH2354" s="34"/>
      <c r="EL2354" s="34"/>
      <c r="FC2354" s="632"/>
      <c r="FJ2354" s="632"/>
    </row>
    <row r="2355" spans="1:181" s="17" customFormat="1" ht="21.75" customHeight="1">
      <c r="A2355" s="102" t="s">
        <v>720</v>
      </c>
      <c r="B2355" s="16">
        <v>600979204</v>
      </c>
      <c r="C2355" s="16">
        <v>6009792</v>
      </c>
      <c r="D2355" s="2" t="s">
        <v>721</v>
      </c>
      <c r="E2355" s="633"/>
      <c r="F2355" s="633"/>
      <c r="G2355" s="636" t="s">
        <v>726</v>
      </c>
      <c r="H2355" s="632">
        <v>100</v>
      </c>
      <c r="I2355" s="166">
        <f t="shared" si="197"/>
        <v>100</v>
      </c>
      <c r="J2355" s="632">
        <f t="shared" si="198"/>
        <v>0</v>
      </c>
      <c r="K2355" s="634"/>
      <c r="L2355" s="702">
        <v>45142</v>
      </c>
      <c r="M2355" s="634"/>
      <c r="N2355" s="34" t="s">
        <v>45</v>
      </c>
      <c r="AH2355" s="34"/>
      <c r="AR2355" s="34"/>
      <c r="AW2355" s="34"/>
      <c r="BC2355" s="34"/>
      <c r="BJ2355" s="34"/>
      <c r="BR2355" s="34"/>
      <c r="BU2355" s="34"/>
      <c r="BW2355" s="34"/>
      <c r="CA2355" s="34"/>
      <c r="CD2355" s="34"/>
      <c r="CG2355" s="34"/>
      <c r="CL2355" s="34"/>
      <c r="CN2355" s="34"/>
      <c r="CP2355" s="34"/>
      <c r="CS2355" s="34"/>
      <c r="CU2355" s="34"/>
      <c r="CX2355" s="34"/>
      <c r="DB2355" s="34"/>
      <c r="DF2355" s="34"/>
      <c r="DI2355" s="34"/>
      <c r="DL2355" s="34"/>
      <c r="DP2355" s="34"/>
      <c r="DU2355" s="34"/>
      <c r="DZ2355" s="34"/>
      <c r="EC2355" s="34"/>
      <c r="EF2355" s="34"/>
      <c r="EH2355" s="34"/>
      <c r="EL2355" s="34"/>
      <c r="FC2355" s="632"/>
      <c r="FJ2355" s="632">
        <v>100</v>
      </c>
    </row>
    <row r="2356" spans="1:181" s="17" customFormat="1" ht="21.75" customHeight="1">
      <c r="A2356" s="102" t="s">
        <v>720</v>
      </c>
      <c r="B2356" s="16">
        <v>600979304</v>
      </c>
      <c r="C2356" s="16">
        <v>6009793</v>
      </c>
      <c r="D2356" s="2" t="s">
        <v>721</v>
      </c>
      <c r="E2356" s="633"/>
      <c r="F2356" s="633"/>
      <c r="G2356" s="636" t="s">
        <v>726</v>
      </c>
      <c r="H2356" s="632">
        <v>100</v>
      </c>
      <c r="I2356" s="166">
        <f t="shared" si="197"/>
        <v>100</v>
      </c>
      <c r="J2356" s="632">
        <f t="shared" si="198"/>
        <v>0</v>
      </c>
      <c r="K2356" s="634"/>
      <c r="L2356" s="702">
        <v>45142</v>
      </c>
      <c r="M2356" s="634"/>
      <c r="N2356" s="34" t="s">
        <v>45</v>
      </c>
      <c r="AH2356" s="34"/>
      <c r="AR2356" s="34"/>
      <c r="AW2356" s="34"/>
      <c r="BC2356" s="34"/>
      <c r="BJ2356" s="34"/>
      <c r="BR2356" s="34"/>
      <c r="BU2356" s="34"/>
      <c r="BW2356" s="34"/>
      <c r="CA2356" s="34"/>
      <c r="CD2356" s="34"/>
      <c r="CG2356" s="34"/>
      <c r="CL2356" s="34"/>
      <c r="CN2356" s="34"/>
      <c r="CP2356" s="34"/>
      <c r="CS2356" s="34"/>
      <c r="CU2356" s="34"/>
      <c r="CX2356" s="34"/>
      <c r="DB2356" s="34"/>
      <c r="DF2356" s="34"/>
      <c r="DI2356" s="34"/>
      <c r="DL2356" s="34"/>
      <c r="DP2356" s="34"/>
      <c r="DU2356" s="34"/>
      <c r="DZ2356" s="34"/>
      <c r="EC2356" s="34"/>
      <c r="EF2356" s="34"/>
      <c r="EH2356" s="34"/>
      <c r="EL2356" s="34"/>
      <c r="FC2356" s="632"/>
      <c r="FJ2356" s="632">
        <v>100</v>
      </c>
    </row>
    <row r="2357" spans="1:181" s="17" customFormat="1" ht="21.75" customHeight="1">
      <c r="A2357" s="102" t="s">
        <v>720</v>
      </c>
      <c r="B2357" s="16">
        <v>564544204</v>
      </c>
      <c r="C2357" s="16">
        <v>5645442</v>
      </c>
      <c r="D2357" s="2" t="s">
        <v>721</v>
      </c>
      <c r="E2357" s="633"/>
      <c r="F2357" s="633"/>
      <c r="G2357" s="636" t="s">
        <v>726</v>
      </c>
      <c r="H2357" s="632">
        <f>SUM(CY2357:CZ2357)</f>
        <v>0</v>
      </c>
      <c r="I2357" s="166">
        <f t="shared" si="197"/>
        <v>0</v>
      </c>
      <c r="J2357" s="632">
        <f t="shared" si="198"/>
        <v>0</v>
      </c>
      <c r="K2357" s="634"/>
      <c r="L2357" s="702">
        <v>45142</v>
      </c>
      <c r="M2357" s="634"/>
      <c r="N2357" s="34" t="s">
        <v>45</v>
      </c>
      <c r="AH2357" s="34"/>
      <c r="AR2357" s="34"/>
      <c r="AW2357" s="34"/>
      <c r="BC2357" s="34"/>
      <c r="BJ2357" s="34"/>
      <c r="BR2357" s="34"/>
      <c r="BU2357" s="34"/>
      <c r="BW2357" s="34"/>
      <c r="CA2357" s="34"/>
      <c r="CD2357" s="34"/>
      <c r="CG2357" s="34"/>
      <c r="CL2357" s="34"/>
      <c r="CN2357" s="34"/>
      <c r="CP2357" s="34"/>
      <c r="CS2357" s="34"/>
      <c r="CU2357" s="34"/>
      <c r="CX2357" s="34"/>
      <c r="DB2357" s="34"/>
      <c r="DF2357" s="34"/>
      <c r="DI2357" s="34"/>
      <c r="DL2357" s="34"/>
      <c r="DP2357" s="34"/>
      <c r="DU2357" s="34"/>
      <c r="DZ2357" s="34"/>
      <c r="EC2357" s="34"/>
      <c r="EF2357" s="34"/>
      <c r="EH2357" s="34"/>
      <c r="EL2357" s="34"/>
      <c r="FC2357" s="632"/>
      <c r="FJ2357" s="632"/>
    </row>
    <row r="2358" spans="1:181" s="17" customFormat="1" ht="21.75" customHeight="1">
      <c r="A2358" s="102" t="s">
        <v>720</v>
      </c>
      <c r="B2358" s="16">
        <v>564600404</v>
      </c>
      <c r="C2358" s="16">
        <v>5646004</v>
      </c>
      <c r="D2358" s="2" t="s">
        <v>721</v>
      </c>
      <c r="E2358" s="633"/>
      <c r="F2358" s="633"/>
      <c r="G2358" s="636" t="s">
        <v>726</v>
      </c>
      <c r="H2358" s="632">
        <f>SUM(CY2358:CZ2358)</f>
        <v>0</v>
      </c>
      <c r="I2358" s="166">
        <f t="shared" si="197"/>
        <v>0</v>
      </c>
      <c r="J2358" s="632">
        <f t="shared" si="198"/>
        <v>0</v>
      </c>
      <c r="K2358" s="634"/>
      <c r="L2358" s="702">
        <v>45142</v>
      </c>
      <c r="M2358" s="634"/>
      <c r="N2358" s="34" t="s">
        <v>45</v>
      </c>
      <c r="AH2358" s="34"/>
      <c r="AR2358" s="34"/>
      <c r="AW2358" s="34"/>
      <c r="BC2358" s="34"/>
      <c r="BJ2358" s="34"/>
      <c r="BR2358" s="34"/>
      <c r="BU2358" s="34"/>
      <c r="BW2358" s="34"/>
      <c r="CA2358" s="34"/>
      <c r="CD2358" s="34"/>
      <c r="CG2358" s="34"/>
      <c r="CL2358" s="34"/>
      <c r="CN2358" s="34"/>
      <c r="CP2358" s="34"/>
      <c r="CS2358" s="34"/>
      <c r="CU2358" s="34"/>
      <c r="CX2358" s="34"/>
      <c r="DB2358" s="34"/>
      <c r="DF2358" s="34"/>
      <c r="DI2358" s="34"/>
      <c r="DL2358" s="34"/>
      <c r="DP2358" s="34"/>
      <c r="DU2358" s="34"/>
      <c r="DZ2358" s="34"/>
      <c r="EC2358" s="34"/>
      <c r="EF2358" s="34"/>
      <c r="EH2358" s="34"/>
      <c r="EL2358" s="34"/>
      <c r="FC2358" s="632"/>
      <c r="FJ2358" s="632"/>
    </row>
    <row r="2359" spans="1:181" s="17" customFormat="1" ht="21.75" customHeight="1">
      <c r="A2359" s="102" t="s">
        <v>720</v>
      </c>
      <c r="B2359" s="16">
        <v>577518504</v>
      </c>
      <c r="C2359" s="16">
        <v>5775185</v>
      </c>
      <c r="D2359" s="2" t="s">
        <v>721</v>
      </c>
      <c r="E2359" s="633"/>
      <c r="F2359" s="633"/>
      <c r="G2359" s="636" t="s">
        <v>726</v>
      </c>
      <c r="H2359" s="632">
        <f>SUM(CY2359:CZ2359)</f>
        <v>0</v>
      </c>
      <c r="I2359" s="166">
        <f t="shared" si="197"/>
        <v>0</v>
      </c>
      <c r="J2359" s="632">
        <f t="shared" si="198"/>
        <v>0</v>
      </c>
      <c r="K2359" s="634"/>
      <c r="L2359" s="702">
        <v>45142</v>
      </c>
      <c r="M2359" s="634"/>
      <c r="N2359" s="34" t="s">
        <v>45</v>
      </c>
      <c r="AH2359" s="34"/>
      <c r="AR2359" s="34"/>
      <c r="AW2359" s="34"/>
      <c r="BC2359" s="34"/>
      <c r="BJ2359" s="34"/>
      <c r="BR2359" s="34"/>
      <c r="BU2359" s="34"/>
      <c r="BW2359" s="34"/>
      <c r="CA2359" s="34"/>
      <c r="CD2359" s="34"/>
      <c r="CG2359" s="34"/>
      <c r="CL2359" s="34"/>
      <c r="CN2359" s="34"/>
      <c r="CP2359" s="34"/>
      <c r="CS2359" s="34"/>
      <c r="CU2359" s="34"/>
      <c r="CX2359" s="34"/>
      <c r="DB2359" s="34"/>
      <c r="DF2359" s="34"/>
      <c r="DI2359" s="34"/>
      <c r="DL2359" s="34"/>
      <c r="DP2359" s="34"/>
      <c r="DU2359" s="34"/>
      <c r="DZ2359" s="34"/>
      <c r="EC2359" s="34"/>
      <c r="EF2359" s="34"/>
      <c r="EH2359" s="34"/>
      <c r="EL2359" s="34"/>
      <c r="FC2359" s="632"/>
      <c r="FJ2359" s="632"/>
    </row>
    <row r="2360" spans="1:181" s="17" customFormat="1" ht="21.75" customHeight="1">
      <c r="A2360" s="102" t="s">
        <v>720</v>
      </c>
      <c r="B2360" s="16">
        <v>577518604</v>
      </c>
      <c r="C2360" s="16">
        <v>5775186</v>
      </c>
      <c r="D2360" s="2" t="s">
        <v>721</v>
      </c>
      <c r="E2360" s="633"/>
      <c r="F2360" s="633"/>
      <c r="G2360" s="636" t="s">
        <v>726</v>
      </c>
      <c r="H2360" s="632">
        <f>SUM(CY2360:CZ2360)</f>
        <v>0</v>
      </c>
      <c r="I2360" s="166">
        <f t="shared" si="197"/>
        <v>0</v>
      </c>
      <c r="J2360" s="632">
        <f t="shared" si="198"/>
        <v>0</v>
      </c>
      <c r="K2360" s="634"/>
      <c r="L2360" s="702">
        <v>45142</v>
      </c>
      <c r="M2360" s="634"/>
      <c r="N2360" s="34" t="s">
        <v>45</v>
      </c>
      <c r="AH2360" s="34"/>
      <c r="AR2360" s="34"/>
      <c r="AW2360" s="34"/>
      <c r="BC2360" s="34"/>
      <c r="BJ2360" s="34"/>
      <c r="BR2360" s="34"/>
      <c r="BU2360" s="34"/>
      <c r="BW2360" s="34"/>
      <c r="CA2360" s="34"/>
      <c r="CD2360" s="34"/>
      <c r="CG2360" s="34"/>
      <c r="CL2360" s="34"/>
      <c r="CN2360" s="34"/>
      <c r="CP2360" s="34"/>
      <c r="CS2360" s="34"/>
      <c r="CU2360" s="34"/>
      <c r="CX2360" s="34"/>
      <c r="DB2360" s="34"/>
      <c r="DF2360" s="34"/>
      <c r="DI2360" s="34"/>
      <c r="DL2360" s="34"/>
      <c r="DP2360" s="34"/>
      <c r="DU2360" s="34"/>
      <c r="DZ2360" s="34"/>
      <c r="EC2360" s="34"/>
      <c r="EF2360" s="34"/>
      <c r="EH2360" s="34"/>
      <c r="EL2360" s="34"/>
      <c r="FC2360" s="632"/>
      <c r="FJ2360" s="632"/>
    </row>
    <row r="2361" spans="1:181" s="17" customFormat="1" ht="21.75" customHeight="1">
      <c r="A2361" s="102" t="s">
        <v>720</v>
      </c>
      <c r="B2361" s="16">
        <v>566559002</v>
      </c>
      <c r="C2361" s="16">
        <v>5665590</v>
      </c>
      <c r="D2361" s="2" t="s">
        <v>721</v>
      </c>
      <c r="E2361" s="633"/>
      <c r="F2361" s="633"/>
      <c r="G2361" s="636" t="s">
        <v>726</v>
      </c>
      <c r="H2361" s="632">
        <v>100</v>
      </c>
      <c r="I2361" s="166">
        <f t="shared" si="197"/>
        <v>100</v>
      </c>
      <c r="J2361" s="632">
        <f t="shared" si="198"/>
        <v>0</v>
      </c>
      <c r="K2361" s="634"/>
      <c r="L2361" s="702">
        <v>45142</v>
      </c>
      <c r="M2361" s="634"/>
      <c r="N2361" s="34" t="s">
        <v>45</v>
      </c>
      <c r="AH2361" s="34"/>
      <c r="AR2361" s="34"/>
      <c r="AW2361" s="34"/>
      <c r="BC2361" s="34"/>
      <c r="BJ2361" s="34"/>
      <c r="BR2361" s="34"/>
      <c r="BU2361" s="34"/>
      <c r="BW2361" s="34"/>
      <c r="CA2361" s="34"/>
      <c r="CD2361" s="34"/>
      <c r="CG2361" s="34"/>
      <c r="CL2361" s="34"/>
      <c r="CN2361" s="34"/>
      <c r="CP2361" s="34"/>
      <c r="CS2361" s="34"/>
      <c r="CU2361" s="34"/>
      <c r="CX2361" s="34"/>
      <c r="DB2361" s="34"/>
      <c r="DF2361" s="34"/>
      <c r="DI2361" s="34"/>
      <c r="DL2361" s="34"/>
      <c r="DP2361" s="34"/>
      <c r="DU2361" s="34"/>
      <c r="DZ2361" s="34"/>
      <c r="EC2361" s="34"/>
      <c r="EF2361" s="34"/>
      <c r="EH2361" s="34"/>
      <c r="EL2361" s="34"/>
      <c r="FC2361" s="632"/>
      <c r="FJ2361" s="632">
        <v>100</v>
      </c>
    </row>
    <row r="2362" spans="1:181" s="17" customFormat="1" ht="21.75" customHeight="1">
      <c r="A2362" s="102" t="s">
        <v>720</v>
      </c>
      <c r="B2362" s="16">
        <v>566516502</v>
      </c>
      <c r="C2362" s="16">
        <v>5665165</v>
      </c>
      <c r="D2362" s="2" t="s">
        <v>721</v>
      </c>
      <c r="E2362" s="633"/>
      <c r="F2362" s="633"/>
      <c r="G2362" s="636" t="s">
        <v>726</v>
      </c>
      <c r="H2362" s="632">
        <v>50</v>
      </c>
      <c r="I2362" s="166">
        <f t="shared" si="197"/>
        <v>50</v>
      </c>
      <c r="J2362" s="632">
        <f t="shared" si="198"/>
        <v>0</v>
      </c>
      <c r="K2362" s="634"/>
      <c r="L2362" s="702">
        <v>45142</v>
      </c>
      <c r="M2362" s="634"/>
      <c r="N2362" s="34" t="s">
        <v>45</v>
      </c>
      <c r="AH2362" s="34"/>
      <c r="AR2362" s="34"/>
      <c r="AW2362" s="34"/>
      <c r="BC2362" s="34"/>
      <c r="BJ2362" s="34"/>
      <c r="BR2362" s="34"/>
      <c r="BU2362" s="34"/>
      <c r="BW2362" s="34"/>
      <c r="CA2362" s="34"/>
      <c r="CD2362" s="34"/>
      <c r="CG2362" s="34"/>
      <c r="CL2362" s="34"/>
      <c r="CN2362" s="34"/>
      <c r="CP2362" s="34"/>
      <c r="CS2362" s="34"/>
      <c r="CU2362" s="34"/>
      <c r="CX2362" s="34"/>
      <c r="DB2362" s="34"/>
      <c r="DF2362" s="34"/>
      <c r="DI2362" s="34"/>
      <c r="DL2362" s="34"/>
      <c r="DP2362" s="34"/>
      <c r="DU2362" s="34"/>
      <c r="DZ2362" s="34"/>
      <c r="EC2362" s="34"/>
      <c r="EF2362" s="34"/>
      <c r="EH2362" s="34"/>
      <c r="EL2362" s="34"/>
      <c r="FC2362" s="632"/>
      <c r="FJ2362" s="632">
        <v>50</v>
      </c>
    </row>
    <row r="2363" spans="1:181" s="17" customFormat="1" ht="21.75" customHeight="1">
      <c r="A2363" s="843"/>
      <c r="B2363" s="843"/>
      <c r="C2363" s="843"/>
      <c r="D2363" s="822"/>
      <c r="E2363" s="633"/>
      <c r="F2363" s="633"/>
      <c r="G2363" s="805"/>
      <c r="H2363" s="88">
        <f>SUM(H2347:H2362)</f>
        <v>750</v>
      </c>
      <c r="I2363" s="88">
        <f t="shared" ref="I2363:N2363" si="199">SUM(I2347:I2362)</f>
        <v>750</v>
      </c>
      <c r="J2363" s="88">
        <f t="shared" si="199"/>
        <v>0</v>
      </c>
      <c r="K2363" s="88">
        <f t="shared" si="199"/>
        <v>0</v>
      </c>
      <c r="L2363" s="88">
        <f t="shared" si="199"/>
        <v>722272</v>
      </c>
      <c r="M2363" s="88">
        <f t="shared" si="199"/>
        <v>0</v>
      </c>
      <c r="N2363" s="88">
        <f t="shared" si="199"/>
        <v>0</v>
      </c>
      <c r="AH2363" s="34"/>
      <c r="AR2363" s="34"/>
      <c r="AW2363" s="34"/>
      <c r="BC2363" s="34"/>
      <c r="BJ2363" s="34"/>
      <c r="BR2363" s="34"/>
      <c r="BU2363" s="34"/>
      <c r="BW2363" s="34"/>
      <c r="CA2363" s="34"/>
      <c r="CD2363" s="34"/>
      <c r="CG2363" s="34"/>
      <c r="CL2363" s="34"/>
      <c r="CN2363" s="34"/>
      <c r="CP2363" s="34"/>
      <c r="CS2363" s="34"/>
      <c r="CU2363" s="34"/>
      <c r="CX2363" s="34"/>
      <c r="DB2363" s="34"/>
      <c r="DF2363" s="34"/>
      <c r="DI2363" s="34"/>
      <c r="DL2363" s="34"/>
      <c r="DP2363" s="34"/>
      <c r="DU2363" s="34"/>
      <c r="DZ2363" s="34"/>
      <c r="EC2363" s="34"/>
      <c r="EF2363" s="34"/>
      <c r="EH2363" s="34"/>
      <c r="EL2363" s="34"/>
    </row>
    <row r="2364" spans="1:181" s="17" customFormat="1" ht="21.75" customHeight="1">
      <c r="A2364" s="102" t="s">
        <v>720</v>
      </c>
      <c r="B2364" s="16">
        <v>566559805</v>
      </c>
      <c r="C2364" s="16">
        <v>5665598</v>
      </c>
      <c r="D2364" s="2" t="s">
        <v>721</v>
      </c>
      <c r="E2364" s="633"/>
      <c r="F2364" s="633"/>
      <c r="G2364" s="636" t="s">
        <v>727</v>
      </c>
      <c r="H2364" s="87"/>
      <c r="I2364" s="166">
        <f t="shared" ref="I2364:I2379" si="200">SUM(O2364:FZ2364)</f>
        <v>0</v>
      </c>
      <c r="J2364" s="632">
        <f>SUM(DA2364:DB2364)</f>
        <v>0</v>
      </c>
      <c r="K2364" s="634"/>
      <c r="L2364" s="702">
        <v>45142</v>
      </c>
      <c r="M2364" s="702">
        <v>45238</v>
      </c>
      <c r="N2364" s="34" t="s">
        <v>45</v>
      </c>
      <c r="AH2364" s="34"/>
      <c r="AR2364" s="34"/>
      <c r="AW2364" s="34"/>
      <c r="BC2364" s="34"/>
      <c r="BJ2364" s="34"/>
      <c r="BR2364" s="34"/>
      <c r="BU2364" s="34"/>
      <c r="BW2364" s="34"/>
      <c r="CA2364" s="34"/>
      <c r="CD2364" s="34"/>
      <c r="CG2364" s="34"/>
      <c r="CL2364" s="34"/>
      <c r="CN2364" s="34"/>
      <c r="CP2364" s="34"/>
      <c r="CS2364" s="34"/>
      <c r="CU2364" s="34"/>
      <c r="CX2364" s="34"/>
      <c r="DB2364" s="34"/>
      <c r="DF2364" s="34"/>
      <c r="DI2364" s="34"/>
      <c r="DL2364" s="34"/>
      <c r="DP2364" s="34"/>
      <c r="DU2364" s="34"/>
      <c r="DZ2364" s="34"/>
      <c r="EC2364" s="34"/>
      <c r="EF2364" s="34"/>
      <c r="EH2364" s="34"/>
      <c r="EL2364" s="34"/>
    </row>
    <row r="2365" spans="1:181" s="17" customFormat="1" ht="21.75" customHeight="1">
      <c r="A2365" s="102" t="s">
        <v>720</v>
      </c>
      <c r="B2365" s="16">
        <v>566561305</v>
      </c>
      <c r="C2365" s="16">
        <v>5665613</v>
      </c>
      <c r="D2365" s="2" t="s">
        <v>721</v>
      </c>
      <c r="E2365" s="633"/>
      <c r="F2365" s="633"/>
      <c r="G2365" s="636" t="s">
        <v>727</v>
      </c>
      <c r="H2365" s="87">
        <v>100</v>
      </c>
      <c r="I2365" s="166">
        <f t="shared" si="200"/>
        <v>100</v>
      </c>
      <c r="J2365" s="632">
        <f t="shared" ref="J2365:J2396" si="201">SUM(DA2365:DB2365)</f>
        <v>0</v>
      </c>
      <c r="K2365" s="634"/>
      <c r="L2365" s="702">
        <v>45142</v>
      </c>
      <c r="M2365" s="702">
        <v>45238</v>
      </c>
      <c r="N2365" s="34" t="s">
        <v>45</v>
      </c>
      <c r="AH2365" s="34"/>
      <c r="AR2365" s="34"/>
      <c r="AW2365" s="34"/>
      <c r="BC2365" s="34"/>
      <c r="BJ2365" s="34"/>
      <c r="BR2365" s="34"/>
      <c r="BU2365" s="34"/>
      <c r="BW2365" s="34"/>
      <c r="CA2365" s="34"/>
      <c r="CD2365" s="34"/>
      <c r="CG2365" s="34"/>
      <c r="CL2365" s="34"/>
      <c r="CN2365" s="34"/>
      <c r="CP2365" s="34"/>
      <c r="CS2365" s="34"/>
      <c r="CU2365" s="34"/>
      <c r="CX2365" s="34"/>
      <c r="DB2365" s="34"/>
      <c r="DF2365" s="34"/>
      <c r="DI2365" s="34"/>
      <c r="DL2365" s="34"/>
      <c r="DP2365" s="34"/>
      <c r="DU2365" s="34"/>
      <c r="DZ2365" s="34"/>
      <c r="EC2365" s="34"/>
      <c r="EF2365" s="34"/>
      <c r="EH2365" s="34"/>
      <c r="EL2365" s="34"/>
      <c r="FY2365" s="17">
        <v>100</v>
      </c>
    </row>
    <row r="2366" spans="1:181" s="17" customFormat="1" ht="21.75" customHeight="1">
      <c r="A2366" s="102" t="s">
        <v>720</v>
      </c>
      <c r="B2366" s="16">
        <v>567301805</v>
      </c>
      <c r="C2366" s="16">
        <v>5673018</v>
      </c>
      <c r="D2366" s="2" t="s">
        <v>721</v>
      </c>
      <c r="E2366" s="633"/>
      <c r="F2366" s="633"/>
      <c r="G2366" s="636" t="s">
        <v>727</v>
      </c>
      <c r="H2366" s="87">
        <v>100</v>
      </c>
      <c r="I2366" s="166">
        <f t="shared" si="200"/>
        <v>100</v>
      </c>
      <c r="J2366" s="632">
        <f t="shared" si="201"/>
        <v>0</v>
      </c>
      <c r="K2366" s="634"/>
      <c r="L2366" s="702">
        <v>45142</v>
      </c>
      <c r="M2366" s="702">
        <v>45238</v>
      </c>
      <c r="N2366" s="34" t="s">
        <v>45</v>
      </c>
      <c r="AH2366" s="34"/>
      <c r="AR2366" s="34"/>
      <c r="AW2366" s="34"/>
      <c r="BC2366" s="34"/>
      <c r="BJ2366" s="34"/>
      <c r="BR2366" s="34"/>
      <c r="BU2366" s="34"/>
      <c r="BW2366" s="34"/>
      <c r="CA2366" s="34"/>
      <c r="CD2366" s="34"/>
      <c r="CG2366" s="34"/>
      <c r="CL2366" s="34"/>
      <c r="CN2366" s="34"/>
      <c r="CP2366" s="34"/>
      <c r="CS2366" s="34"/>
      <c r="CU2366" s="34"/>
      <c r="CX2366" s="34"/>
      <c r="DB2366" s="34"/>
      <c r="DF2366" s="34"/>
      <c r="DI2366" s="34"/>
      <c r="DL2366" s="34"/>
      <c r="DP2366" s="34"/>
      <c r="DU2366" s="34"/>
      <c r="DZ2366" s="34"/>
      <c r="EC2366" s="34"/>
      <c r="EF2366" s="34"/>
      <c r="EH2366" s="34"/>
      <c r="EL2366" s="34"/>
      <c r="FY2366" s="17">
        <v>100</v>
      </c>
    </row>
    <row r="2367" spans="1:181" s="17" customFormat="1" ht="21.75" customHeight="1">
      <c r="A2367" s="102" t="s">
        <v>720</v>
      </c>
      <c r="B2367" s="16">
        <v>567302102</v>
      </c>
      <c r="C2367" s="16">
        <v>5673021</v>
      </c>
      <c r="D2367" s="2" t="s">
        <v>721</v>
      </c>
      <c r="E2367" s="633"/>
      <c r="F2367" s="633"/>
      <c r="G2367" s="636" t="s">
        <v>727</v>
      </c>
      <c r="H2367" s="87"/>
      <c r="I2367" s="166">
        <f t="shared" si="200"/>
        <v>0</v>
      </c>
      <c r="J2367" s="632">
        <f t="shared" si="201"/>
        <v>0</v>
      </c>
      <c r="K2367" s="634"/>
      <c r="L2367" s="702">
        <v>45142</v>
      </c>
      <c r="M2367" s="702">
        <v>45238</v>
      </c>
      <c r="N2367" s="34" t="s">
        <v>45</v>
      </c>
      <c r="AH2367" s="34"/>
      <c r="AR2367" s="34"/>
      <c r="AW2367" s="34"/>
      <c r="BC2367" s="34"/>
      <c r="BJ2367" s="34"/>
      <c r="BR2367" s="34"/>
      <c r="BU2367" s="34"/>
      <c r="BW2367" s="34"/>
      <c r="CA2367" s="34"/>
      <c r="CD2367" s="34"/>
      <c r="CG2367" s="34"/>
      <c r="CL2367" s="34"/>
      <c r="CN2367" s="34"/>
      <c r="CP2367" s="34"/>
      <c r="CS2367" s="34"/>
      <c r="CU2367" s="34"/>
      <c r="CX2367" s="34"/>
      <c r="DB2367" s="34"/>
      <c r="DF2367" s="34"/>
      <c r="DI2367" s="34"/>
      <c r="DL2367" s="34"/>
      <c r="DP2367" s="34"/>
      <c r="DU2367" s="34"/>
      <c r="DZ2367" s="34"/>
      <c r="EC2367" s="34"/>
      <c r="EF2367" s="34"/>
      <c r="EH2367" s="34"/>
      <c r="EL2367" s="34"/>
    </row>
    <row r="2368" spans="1:181" s="17" customFormat="1" ht="21.75" customHeight="1">
      <c r="A2368" s="102" t="s">
        <v>720</v>
      </c>
      <c r="B2368" s="16">
        <v>567302302</v>
      </c>
      <c r="C2368" s="16">
        <v>5673023</v>
      </c>
      <c r="D2368" s="2" t="s">
        <v>721</v>
      </c>
      <c r="E2368" s="633"/>
      <c r="F2368" s="633"/>
      <c r="G2368" s="636" t="s">
        <v>727</v>
      </c>
      <c r="H2368" s="87"/>
      <c r="I2368" s="166">
        <f t="shared" si="200"/>
        <v>0</v>
      </c>
      <c r="J2368" s="632">
        <f t="shared" si="201"/>
        <v>0</v>
      </c>
      <c r="K2368" s="634"/>
      <c r="L2368" s="702">
        <v>45142</v>
      </c>
      <c r="M2368" s="702">
        <v>45238</v>
      </c>
      <c r="N2368" s="34" t="s">
        <v>45</v>
      </c>
      <c r="AH2368" s="34"/>
      <c r="AR2368" s="34"/>
      <c r="AW2368" s="34"/>
      <c r="BC2368" s="34"/>
      <c r="BJ2368" s="34"/>
      <c r="BR2368" s="34"/>
      <c r="BU2368" s="34"/>
      <c r="BW2368" s="34"/>
      <c r="CA2368" s="34"/>
      <c r="CD2368" s="34"/>
      <c r="CG2368" s="34"/>
      <c r="CL2368" s="34"/>
      <c r="CN2368" s="34"/>
      <c r="CP2368" s="34"/>
      <c r="CS2368" s="34"/>
      <c r="CU2368" s="34"/>
      <c r="CX2368" s="34"/>
      <c r="DB2368" s="34"/>
      <c r="DF2368" s="34"/>
      <c r="DI2368" s="34"/>
      <c r="DL2368" s="34"/>
      <c r="DP2368" s="34"/>
      <c r="DU2368" s="34"/>
      <c r="DZ2368" s="34"/>
      <c r="EC2368" s="34"/>
      <c r="EF2368" s="34"/>
      <c r="EH2368" s="34"/>
      <c r="EL2368" s="34"/>
    </row>
    <row r="2369" spans="1:214" s="17" customFormat="1" ht="21.75" customHeight="1">
      <c r="A2369" s="102" t="s">
        <v>720</v>
      </c>
      <c r="B2369" s="16">
        <v>566421804</v>
      </c>
      <c r="C2369" s="16">
        <v>5664218</v>
      </c>
      <c r="D2369" s="2" t="s">
        <v>721</v>
      </c>
      <c r="E2369" s="633"/>
      <c r="F2369" s="633"/>
      <c r="G2369" s="636" t="s">
        <v>727</v>
      </c>
      <c r="H2369" s="87"/>
      <c r="I2369" s="166">
        <f t="shared" si="200"/>
        <v>0</v>
      </c>
      <c r="J2369" s="632">
        <f t="shared" si="201"/>
        <v>0</v>
      </c>
      <c r="K2369" s="634"/>
      <c r="L2369" s="702">
        <v>45142</v>
      </c>
      <c r="M2369" s="702">
        <v>45238</v>
      </c>
      <c r="N2369" s="34" t="s">
        <v>45</v>
      </c>
      <c r="AH2369" s="34"/>
      <c r="AR2369" s="34"/>
      <c r="AW2369" s="34"/>
      <c r="BC2369" s="34"/>
      <c r="BJ2369" s="34"/>
      <c r="BR2369" s="34"/>
      <c r="BU2369" s="34"/>
      <c r="BW2369" s="34"/>
      <c r="CA2369" s="34"/>
      <c r="CD2369" s="34"/>
      <c r="CG2369" s="34"/>
      <c r="CL2369" s="34"/>
      <c r="CN2369" s="34"/>
      <c r="CP2369" s="34"/>
      <c r="CS2369" s="34"/>
      <c r="CU2369" s="34"/>
      <c r="CX2369" s="34"/>
      <c r="DB2369" s="34"/>
      <c r="DF2369" s="34"/>
      <c r="DI2369" s="34"/>
      <c r="DL2369" s="34"/>
      <c r="DP2369" s="34"/>
      <c r="DU2369" s="34"/>
      <c r="DZ2369" s="34"/>
      <c r="EC2369" s="34"/>
      <c r="EF2369" s="34"/>
      <c r="EH2369" s="34"/>
      <c r="EL2369" s="34"/>
    </row>
    <row r="2370" spans="1:214" s="17" customFormat="1" ht="21.75" customHeight="1">
      <c r="A2370" s="102" t="s">
        <v>720</v>
      </c>
      <c r="B2370" s="16">
        <v>588048604</v>
      </c>
      <c r="C2370" s="16">
        <v>5880486</v>
      </c>
      <c r="D2370" s="2" t="s">
        <v>721</v>
      </c>
      <c r="E2370" s="633"/>
      <c r="F2370" s="633"/>
      <c r="G2370" s="636" t="s">
        <v>727</v>
      </c>
      <c r="H2370" s="87"/>
      <c r="I2370" s="166">
        <f t="shared" si="200"/>
        <v>0</v>
      </c>
      <c r="J2370" s="632">
        <f t="shared" si="201"/>
        <v>0</v>
      </c>
      <c r="K2370" s="634"/>
      <c r="L2370" s="702">
        <v>45142</v>
      </c>
      <c r="M2370" s="702">
        <v>45238</v>
      </c>
      <c r="N2370" s="34" t="s">
        <v>45</v>
      </c>
      <c r="AH2370" s="34"/>
      <c r="AR2370" s="34"/>
      <c r="AW2370" s="34"/>
      <c r="BC2370" s="34"/>
      <c r="BJ2370" s="34"/>
      <c r="BR2370" s="34"/>
      <c r="BU2370" s="34"/>
      <c r="BW2370" s="34"/>
      <c r="CA2370" s="34"/>
      <c r="CD2370" s="34"/>
      <c r="CG2370" s="34"/>
      <c r="CL2370" s="34"/>
      <c r="CN2370" s="34"/>
      <c r="CP2370" s="34"/>
      <c r="CS2370" s="34"/>
      <c r="CU2370" s="34"/>
      <c r="CX2370" s="34"/>
      <c r="DB2370" s="34"/>
      <c r="DF2370" s="34"/>
      <c r="DI2370" s="34"/>
      <c r="DL2370" s="34"/>
      <c r="DP2370" s="34"/>
      <c r="DU2370" s="34"/>
      <c r="DZ2370" s="34"/>
      <c r="EC2370" s="34"/>
      <c r="EF2370" s="34"/>
      <c r="EH2370" s="34"/>
      <c r="EL2370" s="34"/>
    </row>
    <row r="2371" spans="1:214" s="17" customFormat="1" ht="21.75" customHeight="1">
      <c r="A2371" s="102" t="s">
        <v>720</v>
      </c>
      <c r="B2371" s="16">
        <v>600978904</v>
      </c>
      <c r="C2371" s="16">
        <v>6009789</v>
      </c>
      <c r="D2371" s="2" t="s">
        <v>721</v>
      </c>
      <c r="E2371" s="633"/>
      <c r="F2371" s="633"/>
      <c r="G2371" s="636" t="s">
        <v>727</v>
      </c>
      <c r="H2371" s="87"/>
      <c r="I2371" s="166">
        <f t="shared" si="200"/>
        <v>0</v>
      </c>
      <c r="J2371" s="632">
        <f t="shared" si="201"/>
        <v>0</v>
      </c>
      <c r="K2371" s="634"/>
      <c r="L2371" s="702">
        <v>45142</v>
      </c>
      <c r="M2371" s="702">
        <v>45238</v>
      </c>
      <c r="N2371" s="34" t="s">
        <v>45</v>
      </c>
      <c r="AH2371" s="34"/>
      <c r="AR2371" s="34"/>
      <c r="AW2371" s="34"/>
      <c r="BC2371" s="34"/>
      <c r="BJ2371" s="34"/>
      <c r="BR2371" s="34"/>
      <c r="BU2371" s="34"/>
      <c r="BW2371" s="34"/>
      <c r="CA2371" s="34"/>
      <c r="CD2371" s="34"/>
      <c r="CG2371" s="34"/>
      <c r="CL2371" s="34"/>
      <c r="CN2371" s="34"/>
      <c r="CP2371" s="34"/>
      <c r="CS2371" s="34"/>
      <c r="CU2371" s="34"/>
      <c r="CX2371" s="34"/>
      <c r="DB2371" s="34"/>
      <c r="DF2371" s="34"/>
      <c r="DI2371" s="34"/>
      <c r="DL2371" s="34"/>
      <c r="DP2371" s="34"/>
      <c r="DU2371" s="34"/>
      <c r="DZ2371" s="34"/>
      <c r="EC2371" s="34"/>
      <c r="EF2371" s="34"/>
      <c r="EH2371" s="34"/>
      <c r="EL2371" s="34"/>
    </row>
    <row r="2372" spans="1:214" s="17" customFormat="1" ht="21.75" customHeight="1">
      <c r="A2372" s="102" t="s">
        <v>720</v>
      </c>
      <c r="B2372" s="16">
        <v>600979204</v>
      </c>
      <c r="C2372" s="16">
        <v>6009792</v>
      </c>
      <c r="D2372" s="2" t="s">
        <v>721</v>
      </c>
      <c r="E2372" s="633"/>
      <c r="F2372" s="633"/>
      <c r="G2372" s="636" t="s">
        <v>727</v>
      </c>
      <c r="H2372" s="87"/>
      <c r="I2372" s="166">
        <f t="shared" si="200"/>
        <v>0</v>
      </c>
      <c r="J2372" s="632">
        <f t="shared" si="201"/>
        <v>0</v>
      </c>
      <c r="K2372" s="634"/>
      <c r="L2372" s="702">
        <v>45142</v>
      </c>
      <c r="M2372" s="702">
        <v>45238</v>
      </c>
      <c r="N2372" s="34" t="s">
        <v>45</v>
      </c>
      <c r="AH2372" s="34"/>
      <c r="AR2372" s="34"/>
      <c r="AW2372" s="34"/>
      <c r="BC2372" s="34"/>
      <c r="BJ2372" s="34"/>
      <c r="BR2372" s="34"/>
      <c r="BU2372" s="34"/>
      <c r="BW2372" s="34"/>
      <c r="CA2372" s="34"/>
      <c r="CD2372" s="34"/>
      <c r="CG2372" s="34"/>
      <c r="CL2372" s="34"/>
      <c r="CN2372" s="34"/>
      <c r="CP2372" s="34"/>
      <c r="CS2372" s="34"/>
      <c r="CU2372" s="34"/>
      <c r="CX2372" s="34"/>
      <c r="DB2372" s="34"/>
      <c r="DF2372" s="34"/>
      <c r="DI2372" s="34"/>
      <c r="DL2372" s="34"/>
      <c r="DP2372" s="34"/>
      <c r="DU2372" s="34"/>
      <c r="DZ2372" s="34"/>
      <c r="EC2372" s="34"/>
      <c r="EF2372" s="34"/>
      <c r="EH2372" s="34"/>
      <c r="EL2372" s="34"/>
    </row>
    <row r="2373" spans="1:214" s="17" customFormat="1" ht="21.75" customHeight="1">
      <c r="A2373" s="102" t="s">
        <v>720</v>
      </c>
      <c r="B2373" s="16">
        <v>600979304</v>
      </c>
      <c r="C2373" s="16">
        <v>6009793</v>
      </c>
      <c r="D2373" s="2" t="s">
        <v>721</v>
      </c>
      <c r="E2373" s="633"/>
      <c r="F2373" s="633"/>
      <c r="G2373" s="636" t="s">
        <v>727</v>
      </c>
      <c r="H2373" s="87"/>
      <c r="I2373" s="166">
        <f t="shared" si="200"/>
        <v>0</v>
      </c>
      <c r="J2373" s="632">
        <f t="shared" si="201"/>
        <v>0</v>
      </c>
      <c r="K2373" s="634"/>
      <c r="L2373" s="702">
        <v>45142</v>
      </c>
      <c r="M2373" s="702">
        <v>45238</v>
      </c>
      <c r="N2373" s="34" t="s">
        <v>45</v>
      </c>
      <c r="AH2373" s="34"/>
      <c r="AR2373" s="34"/>
      <c r="AW2373" s="34"/>
      <c r="BC2373" s="34"/>
      <c r="BJ2373" s="34"/>
      <c r="BR2373" s="34"/>
      <c r="BU2373" s="34"/>
      <c r="BW2373" s="34"/>
      <c r="CA2373" s="34"/>
      <c r="CD2373" s="34"/>
      <c r="CG2373" s="34"/>
      <c r="CL2373" s="34"/>
      <c r="CN2373" s="34"/>
      <c r="CP2373" s="34"/>
      <c r="CS2373" s="34"/>
      <c r="CU2373" s="34"/>
      <c r="CX2373" s="34"/>
      <c r="DB2373" s="34"/>
      <c r="DF2373" s="34"/>
      <c r="DI2373" s="34"/>
      <c r="DL2373" s="34"/>
      <c r="DP2373" s="34"/>
      <c r="DU2373" s="34"/>
      <c r="DZ2373" s="34"/>
      <c r="EC2373" s="34"/>
      <c r="EF2373" s="34"/>
      <c r="EH2373" s="34"/>
      <c r="EL2373" s="34"/>
    </row>
    <row r="2374" spans="1:214" s="17" customFormat="1" ht="21.75" customHeight="1">
      <c r="A2374" s="102" t="s">
        <v>720</v>
      </c>
      <c r="B2374" s="16">
        <v>564544204</v>
      </c>
      <c r="C2374" s="16">
        <v>5645442</v>
      </c>
      <c r="D2374" s="2" t="s">
        <v>721</v>
      </c>
      <c r="E2374" s="633"/>
      <c r="F2374" s="633"/>
      <c r="G2374" s="636" t="s">
        <v>727</v>
      </c>
      <c r="H2374" s="87"/>
      <c r="I2374" s="166">
        <f t="shared" si="200"/>
        <v>0</v>
      </c>
      <c r="J2374" s="632">
        <f t="shared" si="201"/>
        <v>0</v>
      </c>
      <c r="K2374" s="634"/>
      <c r="L2374" s="702">
        <v>45142</v>
      </c>
      <c r="M2374" s="702">
        <v>45238</v>
      </c>
      <c r="N2374" s="34" t="s">
        <v>45</v>
      </c>
      <c r="AH2374" s="34"/>
      <c r="AR2374" s="34"/>
      <c r="AW2374" s="34"/>
      <c r="BC2374" s="34"/>
      <c r="BJ2374" s="34"/>
      <c r="BR2374" s="34"/>
      <c r="BU2374" s="34"/>
      <c r="BW2374" s="34"/>
      <c r="CA2374" s="34"/>
      <c r="CD2374" s="34"/>
      <c r="CG2374" s="34"/>
      <c r="CL2374" s="34"/>
      <c r="CN2374" s="34"/>
      <c r="CP2374" s="34"/>
      <c r="CS2374" s="34"/>
      <c r="CU2374" s="34"/>
      <c r="CX2374" s="34"/>
      <c r="DB2374" s="34"/>
      <c r="DF2374" s="34"/>
      <c r="DI2374" s="34"/>
      <c r="DL2374" s="34"/>
      <c r="DP2374" s="34"/>
      <c r="DU2374" s="34"/>
      <c r="DZ2374" s="34"/>
      <c r="EC2374" s="34"/>
      <c r="EF2374" s="34"/>
      <c r="EH2374" s="34"/>
      <c r="EL2374" s="34"/>
    </row>
    <row r="2375" spans="1:214" s="17" customFormat="1" ht="21.75" customHeight="1">
      <c r="A2375" s="102" t="s">
        <v>720</v>
      </c>
      <c r="B2375" s="16">
        <v>564600404</v>
      </c>
      <c r="C2375" s="16">
        <v>5646004</v>
      </c>
      <c r="D2375" s="2" t="s">
        <v>721</v>
      </c>
      <c r="E2375" s="633"/>
      <c r="F2375" s="633"/>
      <c r="G2375" s="636" t="s">
        <v>727</v>
      </c>
      <c r="H2375" s="87"/>
      <c r="I2375" s="166">
        <f t="shared" si="200"/>
        <v>0</v>
      </c>
      <c r="J2375" s="632">
        <f t="shared" si="201"/>
        <v>0</v>
      </c>
      <c r="K2375" s="634"/>
      <c r="L2375" s="702">
        <v>45142</v>
      </c>
      <c r="M2375" s="702">
        <v>45238</v>
      </c>
      <c r="N2375" s="34" t="s">
        <v>45</v>
      </c>
      <c r="AH2375" s="34"/>
      <c r="AR2375" s="34"/>
      <c r="AW2375" s="34"/>
      <c r="BC2375" s="34"/>
      <c r="BJ2375" s="34"/>
      <c r="BR2375" s="34"/>
      <c r="BU2375" s="34"/>
      <c r="BW2375" s="34"/>
      <c r="CA2375" s="34"/>
      <c r="CD2375" s="34"/>
      <c r="CG2375" s="34"/>
      <c r="CL2375" s="34"/>
      <c r="CN2375" s="34"/>
      <c r="CP2375" s="34"/>
      <c r="CS2375" s="34"/>
      <c r="CU2375" s="34"/>
      <c r="CX2375" s="34"/>
      <c r="DB2375" s="34"/>
      <c r="DF2375" s="34"/>
      <c r="DI2375" s="34"/>
      <c r="DL2375" s="34"/>
      <c r="DP2375" s="34"/>
      <c r="DU2375" s="34"/>
      <c r="DZ2375" s="34"/>
      <c r="EC2375" s="34"/>
      <c r="EF2375" s="34"/>
      <c r="EH2375" s="34"/>
      <c r="EL2375" s="34"/>
    </row>
    <row r="2376" spans="1:214" s="17" customFormat="1" ht="21.75" customHeight="1">
      <c r="A2376" s="102" t="s">
        <v>720</v>
      </c>
      <c r="B2376" s="16">
        <v>577518504</v>
      </c>
      <c r="C2376" s="16">
        <v>5775185</v>
      </c>
      <c r="D2376" s="2" t="s">
        <v>721</v>
      </c>
      <c r="E2376" s="633"/>
      <c r="F2376" s="633"/>
      <c r="G2376" s="636" t="s">
        <v>727</v>
      </c>
      <c r="H2376" s="87"/>
      <c r="I2376" s="166">
        <f t="shared" si="200"/>
        <v>0</v>
      </c>
      <c r="J2376" s="632">
        <f t="shared" si="201"/>
        <v>0</v>
      </c>
      <c r="K2376" s="634"/>
      <c r="L2376" s="702">
        <v>45142</v>
      </c>
      <c r="M2376" s="702">
        <v>45238</v>
      </c>
      <c r="N2376" s="34" t="s">
        <v>45</v>
      </c>
      <c r="AH2376" s="34"/>
      <c r="AR2376" s="34"/>
      <c r="AW2376" s="34"/>
      <c r="BC2376" s="34"/>
      <c r="BJ2376" s="34"/>
      <c r="BR2376" s="34"/>
      <c r="BU2376" s="34"/>
      <c r="BW2376" s="34"/>
      <c r="CA2376" s="34"/>
      <c r="CD2376" s="34"/>
      <c r="CG2376" s="34"/>
      <c r="CL2376" s="34"/>
      <c r="CN2376" s="34"/>
      <c r="CP2376" s="34"/>
      <c r="CS2376" s="34"/>
      <c r="CU2376" s="34"/>
      <c r="CX2376" s="34"/>
      <c r="DB2376" s="34"/>
      <c r="DF2376" s="34"/>
      <c r="DI2376" s="34"/>
      <c r="DL2376" s="34"/>
      <c r="DP2376" s="34"/>
      <c r="DU2376" s="34"/>
      <c r="DZ2376" s="34"/>
      <c r="EC2376" s="34"/>
      <c r="EF2376" s="34"/>
      <c r="EH2376" s="34"/>
      <c r="EL2376" s="34"/>
    </row>
    <row r="2377" spans="1:214" s="17" customFormat="1" ht="21.75" customHeight="1">
      <c r="A2377" s="102" t="s">
        <v>720</v>
      </c>
      <c r="B2377" s="16">
        <v>577518604</v>
      </c>
      <c r="C2377" s="16">
        <v>5775186</v>
      </c>
      <c r="D2377" s="2" t="s">
        <v>721</v>
      </c>
      <c r="E2377" s="633"/>
      <c r="F2377" s="633"/>
      <c r="G2377" s="636" t="s">
        <v>727</v>
      </c>
      <c r="H2377" s="87"/>
      <c r="I2377" s="166">
        <f t="shared" si="200"/>
        <v>0</v>
      </c>
      <c r="J2377" s="632">
        <f t="shared" si="201"/>
        <v>0</v>
      </c>
      <c r="K2377" s="634"/>
      <c r="L2377" s="702">
        <v>45142</v>
      </c>
      <c r="M2377" s="702">
        <v>45238</v>
      </c>
      <c r="N2377" s="34" t="s">
        <v>45</v>
      </c>
      <c r="AH2377" s="34"/>
      <c r="AR2377" s="34"/>
      <c r="AW2377" s="34"/>
      <c r="BC2377" s="34"/>
      <c r="BJ2377" s="34"/>
      <c r="BR2377" s="34"/>
      <c r="BU2377" s="34"/>
      <c r="BW2377" s="34"/>
      <c r="CA2377" s="34"/>
      <c r="CD2377" s="34"/>
      <c r="CG2377" s="34"/>
      <c r="CL2377" s="34"/>
      <c r="CN2377" s="34"/>
      <c r="CP2377" s="34"/>
      <c r="CS2377" s="34"/>
      <c r="CU2377" s="34"/>
      <c r="CX2377" s="34"/>
      <c r="DB2377" s="34"/>
      <c r="DF2377" s="34"/>
      <c r="DI2377" s="34"/>
      <c r="DL2377" s="34"/>
      <c r="DP2377" s="34"/>
      <c r="DU2377" s="34"/>
      <c r="DZ2377" s="34"/>
      <c r="EC2377" s="34"/>
      <c r="EF2377" s="34"/>
      <c r="EH2377" s="34"/>
      <c r="EL2377" s="34"/>
    </row>
    <row r="2378" spans="1:214" s="17" customFormat="1" ht="21.75" customHeight="1">
      <c r="A2378" s="102" t="s">
        <v>720</v>
      </c>
      <c r="B2378" s="16">
        <v>566559002</v>
      </c>
      <c r="C2378" s="16">
        <v>5665590</v>
      </c>
      <c r="D2378" s="2" t="s">
        <v>721</v>
      </c>
      <c r="E2378" s="633"/>
      <c r="F2378" s="633"/>
      <c r="G2378" s="636" t="s">
        <v>727</v>
      </c>
      <c r="H2378" s="87">
        <v>200</v>
      </c>
      <c r="I2378" s="166">
        <f t="shared" si="200"/>
        <v>200</v>
      </c>
      <c r="J2378" s="632">
        <f t="shared" si="201"/>
        <v>0</v>
      </c>
      <c r="K2378" s="634"/>
      <c r="L2378" s="702">
        <v>45142</v>
      </c>
      <c r="M2378" s="702">
        <v>45238</v>
      </c>
      <c r="N2378" s="34" t="s">
        <v>45</v>
      </c>
      <c r="AH2378" s="34"/>
      <c r="AR2378" s="34"/>
      <c r="AW2378" s="34"/>
      <c r="BC2378" s="34"/>
      <c r="BJ2378" s="34"/>
      <c r="BR2378" s="34"/>
      <c r="BU2378" s="34"/>
      <c r="BW2378" s="34"/>
      <c r="CA2378" s="34"/>
      <c r="CD2378" s="34"/>
      <c r="CG2378" s="34"/>
      <c r="CL2378" s="34"/>
      <c r="CN2378" s="34"/>
      <c r="CP2378" s="34"/>
      <c r="CS2378" s="34"/>
      <c r="CU2378" s="34"/>
      <c r="CX2378" s="34"/>
      <c r="DB2378" s="34"/>
      <c r="DF2378" s="34"/>
      <c r="DI2378" s="34"/>
      <c r="DL2378" s="34"/>
      <c r="DP2378" s="34"/>
      <c r="DU2378" s="34"/>
      <c r="DZ2378" s="34"/>
      <c r="EC2378" s="34"/>
      <c r="EF2378" s="34"/>
      <c r="EH2378" s="34"/>
      <c r="EL2378" s="34"/>
      <c r="FY2378" s="17">
        <v>200</v>
      </c>
    </row>
    <row r="2379" spans="1:214" s="17" customFormat="1" ht="21.75" customHeight="1">
      <c r="A2379" s="102" t="s">
        <v>720</v>
      </c>
      <c r="B2379" s="16">
        <v>566516502</v>
      </c>
      <c r="C2379" s="16">
        <v>5665165</v>
      </c>
      <c r="D2379" s="2" t="s">
        <v>721</v>
      </c>
      <c r="E2379" s="633"/>
      <c r="F2379" s="633"/>
      <c r="G2379" s="636" t="s">
        <v>727</v>
      </c>
      <c r="H2379" s="87">
        <v>100</v>
      </c>
      <c r="I2379" s="166">
        <f t="shared" si="200"/>
        <v>100</v>
      </c>
      <c r="J2379" s="632">
        <f t="shared" si="201"/>
        <v>0</v>
      </c>
      <c r="K2379" s="634"/>
      <c r="L2379" s="702">
        <v>45142</v>
      </c>
      <c r="M2379" s="702">
        <v>45238</v>
      </c>
      <c r="N2379" s="34" t="s">
        <v>45</v>
      </c>
      <c r="AH2379" s="34"/>
      <c r="AR2379" s="34"/>
      <c r="AW2379" s="34"/>
      <c r="BC2379" s="34"/>
      <c r="BJ2379" s="34"/>
      <c r="BR2379" s="34"/>
      <c r="BU2379" s="34"/>
      <c r="BW2379" s="34"/>
      <c r="CA2379" s="34"/>
      <c r="CD2379" s="34"/>
      <c r="CG2379" s="34"/>
      <c r="CL2379" s="34"/>
      <c r="CN2379" s="34"/>
      <c r="CP2379" s="34"/>
      <c r="CS2379" s="34"/>
      <c r="CU2379" s="34"/>
      <c r="CX2379" s="34"/>
      <c r="DB2379" s="34"/>
      <c r="DF2379" s="34"/>
      <c r="DI2379" s="34"/>
      <c r="DL2379" s="34"/>
      <c r="DP2379" s="34"/>
      <c r="DU2379" s="34"/>
      <c r="DZ2379" s="34"/>
      <c r="EC2379" s="34"/>
      <c r="EF2379" s="34"/>
      <c r="EH2379" s="34"/>
      <c r="EL2379" s="34"/>
      <c r="FY2379" s="17">
        <v>100</v>
      </c>
    </row>
    <row r="2380" spans="1:214" s="17" customFormat="1" ht="21.75" customHeight="1" thickBot="1">
      <c r="A2380" s="843"/>
      <c r="B2380" s="843"/>
      <c r="C2380" s="843"/>
      <c r="D2380" s="822"/>
      <c r="E2380" s="633"/>
      <c r="F2380" s="633"/>
      <c r="G2380" s="805"/>
      <c r="H2380" s="88">
        <f>SUM(H2364:H2379)</f>
        <v>500</v>
      </c>
      <c r="I2380" s="88">
        <f>SUM(I2364:I2379)</f>
        <v>500</v>
      </c>
      <c r="J2380" s="88">
        <f>SUM(J2364:J2379)</f>
        <v>0</v>
      </c>
      <c r="K2380" s="88">
        <f>SUM(K2364:K2379)</f>
        <v>0</v>
      </c>
      <c r="L2380" s="88"/>
      <c r="M2380" s="88"/>
      <c r="N2380" s="88">
        <f>SUM(N2364:N2379)</f>
        <v>0</v>
      </c>
      <c r="AH2380" s="34"/>
      <c r="AR2380" s="34"/>
      <c r="AW2380" s="34"/>
      <c r="BC2380" s="34"/>
      <c r="BJ2380" s="34"/>
      <c r="BR2380" s="34"/>
      <c r="BU2380" s="34"/>
      <c r="BW2380" s="34"/>
      <c r="CA2380" s="34"/>
      <c r="CD2380" s="34"/>
      <c r="CG2380" s="34"/>
      <c r="CL2380" s="34"/>
      <c r="CN2380" s="34"/>
      <c r="CP2380" s="34"/>
      <c r="CS2380" s="34"/>
      <c r="CU2380" s="34"/>
      <c r="CX2380" s="34"/>
      <c r="DB2380" s="34"/>
      <c r="DF2380" s="34"/>
      <c r="DI2380" s="34"/>
      <c r="DL2380" s="34"/>
      <c r="DP2380" s="34"/>
      <c r="DU2380" s="34"/>
      <c r="DZ2380" s="34"/>
      <c r="EC2380" s="34"/>
      <c r="EF2380" s="34"/>
      <c r="EH2380" s="34"/>
      <c r="EL2380" s="34"/>
    </row>
    <row r="2381" spans="1:214" s="17" customFormat="1" ht="21.75" customHeight="1">
      <c r="A2381" s="102" t="s">
        <v>720</v>
      </c>
      <c r="B2381" s="16">
        <v>566559807</v>
      </c>
      <c r="C2381" s="16">
        <v>5665598</v>
      </c>
      <c r="D2381" s="2" t="s">
        <v>721</v>
      </c>
      <c r="E2381" s="633"/>
      <c r="F2381" s="633"/>
      <c r="G2381" s="636" t="s">
        <v>728</v>
      </c>
      <c r="H2381" s="19">
        <v>100</v>
      </c>
      <c r="I2381" s="166">
        <f t="shared" ref="I2381:I2397" si="202">SUM(O2381:HP2381)</f>
        <v>100</v>
      </c>
      <c r="J2381" s="632">
        <f t="shared" si="201"/>
        <v>0</v>
      </c>
      <c r="K2381" s="634"/>
      <c r="L2381" s="702">
        <v>45234</v>
      </c>
      <c r="M2381" s="702">
        <v>45264</v>
      </c>
      <c r="N2381" s="34" t="s">
        <v>729</v>
      </c>
      <c r="AH2381" s="34"/>
      <c r="AR2381" s="34"/>
      <c r="AW2381" s="34"/>
      <c r="BC2381" s="34"/>
      <c r="BJ2381" s="34"/>
      <c r="BR2381" s="34"/>
      <c r="BU2381" s="34"/>
      <c r="BW2381" s="34"/>
      <c r="CA2381" s="34"/>
      <c r="CD2381" s="34"/>
      <c r="CG2381" s="34"/>
      <c r="CL2381" s="34"/>
      <c r="CN2381" s="34"/>
      <c r="CP2381" s="34"/>
      <c r="CS2381" s="34"/>
      <c r="CU2381" s="34"/>
      <c r="CX2381" s="34"/>
      <c r="DB2381" s="34"/>
      <c r="DF2381" s="34"/>
      <c r="DI2381" s="34"/>
      <c r="DL2381" s="34"/>
      <c r="DP2381" s="34"/>
      <c r="DU2381" s="34"/>
      <c r="DZ2381" s="34"/>
      <c r="EC2381" s="34"/>
      <c r="EF2381" s="34"/>
      <c r="EH2381" s="34"/>
      <c r="EL2381" s="34"/>
      <c r="GQ2381" s="17">
        <v>100</v>
      </c>
    </row>
    <row r="2382" spans="1:214" s="17" customFormat="1" ht="21.75" customHeight="1">
      <c r="A2382" s="102" t="s">
        <v>720</v>
      </c>
      <c r="B2382" s="16">
        <v>566561308</v>
      </c>
      <c r="C2382" s="16">
        <v>5665613</v>
      </c>
      <c r="D2382" s="2" t="s">
        <v>721</v>
      </c>
      <c r="E2382" s="633"/>
      <c r="F2382" s="633"/>
      <c r="G2382" s="636" t="s">
        <v>728</v>
      </c>
      <c r="H2382" s="18">
        <v>100</v>
      </c>
      <c r="I2382" s="166">
        <f t="shared" si="202"/>
        <v>100</v>
      </c>
      <c r="J2382" s="632">
        <f t="shared" si="201"/>
        <v>0</v>
      </c>
      <c r="K2382" s="634"/>
      <c r="L2382" s="702">
        <v>45234</v>
      </c>
      <c r="M2382" s="702">
        <v>45264</v>
      </c>
      <c r="N2382" s="34" t="s">
        <v>45</v>
      </c>
      <c r="AH2382" s="34"/>
      <c r="AR2382" s="34"/>
      <c r="AW2382" s="34"/>
      <c r="BC2382" s="34"/>
      <c r="BJ2382" s="34"/>
      <c r="BR2382" s="34"/>
      <c r="BU2382" s="34"/>
      <c r="BW2382" s="34"/>
      <c r="CA2382" s="34"/>
      <c r="CD2382" s="34"/>
      <c r="CG2382" s="34"/>
      <c r="CL2382" s="34"/>
      <c r="CN2382" s="34"/>
      <c r="CP2382" s="34"/>
      <c r="CS2382" s="34"/>
      <c r="CU2382" s="34"/>
      <c r="CX2382" s="34"/>
      <c r="DB2382" s="34"/>
      <c r="DF2382" s="34"/>
      <c r="DI2382" s="34"/>
      <c r="DL2382" s="34"/>
      <c r="DP2382" s="34"/>
      <c r="DU2382" s="34"/>
      <c r="DZ2382" s="34"/>
      <c r="EC2382" s="34"/>
      <c r="EF2382" s="34"/>
      <c r="EH2382" s="34"/>
      <c r="EL2382" s="34"/>
      <c r="HF2382" s="17">
        <v>100</v>
      </c>
    </row>
    <row r="2383" spans="1:214" s="17" customFormat="1" ht="21.75" customHeight="1">
      <c r="A2383" s="102" t="s">
        <v>720</v>
      </c>
      <c r="B2383" s="16">
        <v>567301808</v>
      </c>
      <c r="C2383" s="16">
        <v>5673018</v>
      </c>
      <c r="D2383" s="2" t="s">
        <v>721</v>
      </c>
      <c r="E2383" s="633"/>
      <c r="F2383" s="633"/>
      <c r="G2383" s="636" t="s">
        <v>728</v>
      </c>
      <c r="H2383" s="18">
        <v>100</v>
      </c>
      <c r="I2383" s="166">
        <f t="shared" si="202"/>
        <v>100</v>
      </c>
      <c r="J2383" s="632">
        <f t="shared" si="201"/>
        <v>0</v>
      </c>
      <c r="K2383" s="634"/>
      <c r="L2383" s="702">
        <v>45234</v>
      </c>
      <c r="M2383" s="702">
        <v>45264</v>
      </c>
      <c r="N2383" s="34" t="s">
        <v>45</v>
      </c>
      <c r="AH2383" s="34"/>
      <c r="AR2383" s="34"/>
      <c r="AW2383" s="34"/>
      <c r="BC2383" s="34"/>
      <c r="BJ2383" s="34"/>
      <c r="BR2383" s="34"/>
      <c r="BU2383" s="34"/>
      <c r="BW2383" s="34"/>
      <c r="CA2383" s="34"/>
      <c r="CD2383" s="34"/>
      <c r="CG2383" s="34"/>
      <c r="CL2383" s="34"/>
      <c r="CN2383" s="34"/>
      <c r="CP2383" s="34"/>
      <c r="CS2383" s="34"/>
      <c r="CU2383" s="34"/>
      <c r="CX2383" s="34"/>
      <c r="DB2383" s="34"/>
      <c r="DF2383" s="34"/>
      <c r="DI2383" s="34"/>
      <c r="DL2383" s="34"/>
      <c r="DP2383" s="34"/>
      <c r="DU2383" s="34"/>
      <c r="DZ2383" s="34"/>
      <c r="EC2383" s="34"/>
      <c r="EF2383" s="34"/>
      <c r="EH2383" s="34"/>
      <c r="EL2383" s="34"/>
      <c r="HF2383" s="17">
        <v>100</v>
      </c>
    </row>
    <row r="2384" spans="1:214" s="17" customFormat="1" ht="21.75" customHeight="1">
      <c r="A2384" s="102" t="s">
        <v>720</v>
      </c>
      <c r="B2384" s="16">
        <v>567302105</v>
      </c>
      <c r="C2384" s="16">
        <v>5673021</v>
      </c>
      <c r="D2384" s="2" t="s">
        <v>721</v>
      </c>
      <c r="E2384" s="633"/>
      <c r="F2384" s="633"/>
      <c r="G2384" s="636" t="s">
        <v>728</v>
      </c>
      <c r="H2384" s="18">
        <v>100</v>
      </c>
      <c r="I2384" s="166">
        <f t="shared" si="202"/>
        <v>100</v>
      </c>
      <c r="J2384" s="632">
        <f t="shared" si="201"/>
        <v>0</v>
      </c>
      <c r="K2384" s="634"/>
      <c r="L2384" s="702">
        <v>45234</v>
      </c>
      <c r="M2384" s="702">
        <v>45264</v>
      </c>
      <c r="N2384" s="34" t="s">
        <v>45</v>
      </c>
      <c r="AH2384" s="34"/>
      <c r="AR2384" s="34"/>
      <c r="AW2384" s="34"/>
      <c r="BC2384" s="34"/>
      <c r="BJ2384" s="34"/>
      <c r="BR2384" s="34"/>
      <c r="BU2384" s="34"/>
      <c r="BW2384" s="34"/>
      <c r="CA2384" s="34"/>
      <c r="CD2384" s="34"/>
      <c r="CG2384" s="34"/>
      <c r="CL2384" s="34"/>
      <c r="CN2384" s="34"/>
      <c r="CP2384" s="34"/>
      <c r="CS2384" s="34"/>
      <c r="CU2384" s="34"/>
      <c r="CX2384" s="34"/>
      <c r="DB2384" s="34"/>
      <c r="DF2384" s="34"/>
      <c r="DI2384" s="34"/>
      <c r="DL2384" s="34"/>
      <c r="DP2384" s="34"/>
      <c r="DU2384" s="34"/>
      <c r="DZ2384" s="34"/>
      <c r="EC2384" s="34"/>
      <c r="EF2384" s="34"/>
      <c r="EH2384" s="34"/>
      <c r="EL2384" s="34"/>
      <c r="HF2384" s="17">
        <v>100</v>
      </c>
    </row>
    <row r="2385" spans="1:215" s="17" customFormat="1" ht="21.75" customHeight="1">
      <c r="A2385" s="102" t="s">
        <v>720</v>
      </c>
      <c r="B2385" s="16">
        <v>567302305</v>
      </c>
      <c r="C2385" s="16">
        <v>5673023</v>
      </c>
      <c r="D2385" s="2" t="s">
        <v>721</v>
      </c>
      <c r="E2385" s="633"/>
      <c r="F2385" s="633"/>
      <c r="G2385" s="636" t="s">
        <v>728</v>
      </c>
      <c r="H2385" s="18">
        <v>100</v>
      </c>
      <c r="I2385" s="166">
        <f t="shared" si="202"/>
        <v>100</v>
      </c>
      <c r="J2385" s="632">
        <f t="shared" si="201"/>
        <v>0</v>
      </c>
      <c r="K2385" s="634"/>
      <c r="L2385" s="702">
        <v>45234</v>
      </c>
      <c r="M2385" s="702">
        <v>45264</v>
      </c>
      <c r="N2385" s="34" t="s">
        <v>45</v>
      </c>
      <c r="AH2385" s="34"/>
      <c r="AR2385" s="34"/>
      <c r="AW2385" s="34"/>
      <c r="BC2385" s="34"/>
      <c r="BJ2385" s="34"/>
      <c r="BR2385" s="34"/>
      <c r="BU2385" s="34"/>
      <c r="BW2385" s="34"/>
      <c r="CA2385" s="34"/>
      <c r="CD2385" s="34"/>
      <c r="CG2385" s="34"/>
      <c r="CL2385" s="34"/>
      <c r="CN2385" s="34"/>
      <c r="CP2385" s="34"/>
      <c r="CS2385" s="34"/>
      <c r="CU2385" s="34"/>
      <c r="CX2385" s="34"/>
      <c r="DB2385" s="34"/>
      <c r="DF2385" s="34"/>
      <c r="DI2385" s="34"/>
      <c r="DL2385" s="34"/>
      <c r="DP2385" s="34"/>
      <c r="DU2385" s="34"/>
      <c r="DZ2385" s="34"/>
      <c r="EC2385" s="34"/>
      <c r="EF2385" s="34"/>
      <c r="EH2385" s="34"/>
      <c r="EL2385" s="34"/>
      <c r="HF2385" s="17">
        <v>100</v>
      </c>
    </row>
    <row r="2386" spans="1:215" s="17" customFormat="1" ht="21.75" customHeight="1">
      <c r="A2386" s="102" t="s">
        <v>720</v>
      </c>
      <c r="B2386" s="16">
        <v>566421806</v>
      </c>
      <c r="C2386" s="16">
        <v>5664218</v>
      </c>
      <c r="D2386" s="2" t="s">
        <v>721</v>
      </c>
      <c r="E2386" s="633"/>
      <c r="F2386" s="633"/>
      <c r="G2386" s="636" t="s">
        <v>728</v>
      </c>
      <c r="H2386" s="18">
        <v>100</v>
      </c>
      <c r="I2386" s="166">
        <f t="shared" si="202"/>
        <v>100</v>
      </c>
      <c r="J2386" s="632">
        <f t="shared" si="201"/>
        <v>0</v>
      </c>
      <c r="K2386" s="634"/>
      <c r="L2386" s="702">
        <v>45234</v>
      </c>
      <c r="M2386" s="702">
        <v>45264</v>
      </c>
      <c r="N2386" s="34" t="s">
        <v>45</v>
      </c>
      <c r="AH2386" s="34"/>
      <c r="AR2386" s="34"/>
      <c r="AW2386" s="34"/>
      <c r="BC2386" s="34"/>
      <c r="BJ2386" s="34"/>
      <c r="BR2386" s="34"/>
      <c r="BU2386" s="34"/>
      <c r="BW2386" s="34"/>
      <c r="CA2386" s="34"/>
      <c r="CD2386" s="34"/>
      <c r="CG2386" s="34"/>
      <c r="CL2386" s="34"/>
      <c r="CN2386" s="34"/>
      <c r="CP2386" s="34"/>
      <c r="CS2386" s="34"/>
      <c r="CU2386" s="34"/>
      <c r="CX2386" s="34"/>
      <c r="DB2386" s="34"/>
      <c r="DF2386" s="34"/>
      <c r="DI2386" s="34"/>
      <c r="DL2386" s="34"/>
      <c r="DP2386" s="34"/>
      <c r="DU2386" s="34"/>
      <c r="DZ2386" s="34"/>
      <c r="EC2386" s="34"/>
      <c r="EF2386" s="34"/>
      <c r="EH2386" s="34"/>
      <c r="EL2386" s="34"/>
      <c r="HF2386" s="17">
        <v>100</v>
      </c>
    </row>
    <row r="2387" spans="1:215" s="17" customFormat="1" ht="21.75" customHeight="1">
      <c r="A2387" s="102" t="s">
        <v>720</v>
      </c>
      <c r="B2387" s="16">
        <v>588048606</v>
      </c>
      <c r="C2387" s="16">
        <v>5880486</v>
      </c>
      <c r="D2387" s="2" t="s">
        <v>721</v>
      </c>
      <c r="E2387" s="633"/>
      <c r="F2387" s="633"/>
      <c r="G2387" s="636" t="s">
        <v>728</v>
      </c>
      <c r="H2387" s="18">
        <v>100</v>
      </c>
      <c r="I2387" s="166">
        <f t="shared" si="202"/>
        <v>100</v>
      </c>
      <c r="J2387" s="632">
        <f t="shared" si="201"/>
        <v>0</v>
      </c>
      <c r="K2387" s="634"/>
      <c r="L2387" s="702">
        <v>45234</v>
      </c>
      <c r="M2387" s="702">
        <v>45264</v>
      </c>
      <c r="N2387" s="34" t="s">
        <v>45</v>
      </c>
      <c r="AH2387" s="34"/>
      <c r="AR2387" s="34"/>
      <c r="AW2387" s="34"/>
      <c r="BC2387" s="34"/>
      <c r="BJ2387" s="34"/>
      <c r="BR2387" s="34"/>
      <c r="BU2387" s="34"/>
      <c r="BW2387" s="34"/>
      <c r="CA2387" s="34"/>
      <c r="CD2387" s="34"/>
      <c r="CG2387" s="34"/>
      <c r="CL2387" s="34"/>
      <c r="CN2387" s="34"/>
      <c r="CP2387" s="34"/>
      <c r="CS2387" s="34"/>
      <c r="CU2387" s="34"/>
      <c r="CX2387" s="34"/>
      <c r="DB2387" s="34"/>
      <c r="DF2387" s="34"/>
      <c r="DI2387" s="34"/>
      <c r="DL2387" s="34"/>
      <c r="DP2387" s="34"/>
      <c r="DU2387" s="34"/>
      <c r="DZ2387" s="34"/>
      <c r="EC2387" s="34"/>
      <c r="EF2387" s="34"/>
      <c r="EH2387" s="34"/>
      <c r="EL2387" s="34"/>
      <c r="GQ2387" s="17">
        <v>100</v>
      </c>
    </row>
    <row r="2388" spans="1:215" s="17" customFormat="1" ht="21.75" customHeight="1">
      <c r="A2388" s="102" t="s">
        <v>720</v>
      </c>
      <c r="B2388" s="16">
        <v>600978906</v>
      </c>
      <c r="C2388" s="16">
        <v>6009789</v>
      </c>
      <c r="D2388" s="2" t="s">
        <v>721</v>
      </c>
      <c r="E2388" s="633"/>
      <c r="F2388" s="633"/>
      <c r="G2388" s="636" t="s">
        <v>728</v>
      </c>
      <c r="H2388" s="18">
        <v>100</v>
      </c>
      <c r="I2388" s="166">
        <f t="shared" si="202"/>
        <v>100</v>
      </c>
      <c r="J2388" s="632">
        <f t="shared" si="201"/>
        <v>0</v>
      </c>
      <c r="K2388" s="634"/>
      <c r="L2388" s="702">
        <v>45234</v>
      </c>
      <c r="M2388" s="702">
        <v>45264</v>
      </c>
      <c r="N2388" s="34" t="s">
        <v>45</v>
      </c>
      <c r="AH2388" s="34"/>
      <c r="AR2388" s="34"/>
      <c r="AW2388" s="34"/>
      <c r="BC2388" s="34"/>
      <c r="BJ2388" s="34"/>
      <c r="BR2388" s="34"/>
      <c r="BU2388" s="34"/>
      <c r="BW2388" s="34"/>
      <c r="CA2388" s="34"/>
      <c r="CD2388" s="34"/>
      <c r="CG2388" s="34"/>
      <c r="CL2388" s="34"/>
      <c r="CN2388" s="34"/>
      <c r="CP2388" s="34"/>
      <c r="CS2388" s="34"/>
      <c r="CU2388" s="34"/>
      <c r="CX2388" s="34"/>
      <c r="DB2388" s="34"/>
      <c r="DF2388" s="34"/>
      <c r="DI2388" s="34"/>
      <c r="DL2388" s="34"/>
      <c r="DP2388" s="34"/>
      <c r="DU2388" s="34"/>
      <c r="DZ2388" s="34"/>
      <c r="EC2388" s="34"/>
      <c r="EF2388" s="34"/>
      <c r="EH2388" s="34"/>
      <c r="EL2388" s="34"/>
      <c r="HF2388" s="17">
        <v>100</v>
      </c>
    </row>
    <row r="2389" spans="1:215" s="17" customFormat="1" ht="21.75" customHeight="1">
      <c r="A2389" s="102" t="s">
        <v>720</v>
      </c>
      <c r="B2389" s="16">
        <v>600979206</v>
      </c>
      <c r="C2389" s="16">
        <v>6009792</v>
      </c>
      <c r="D2389" s="2" t="s">
        <v>721</v>
      </c>
      <c r="E2389" s="633"/>
      <c r="F2389" s="633"/>
      <c r="G2389" s="636" t="s">
        <v>728</v>
      </c>
      <c r="H2389" s="18">
        <v>100</v>
      </c>
      <c r="I2389" s="166">
        <f t="shared" si="202"/>
        <v>100</v>
      </c>
      <c r="J2389" s="632">
        <f t="shared" si="201"/>
        <v>0</v>
      </c>
      <c r="K2389" s="634"/>
      <c r="L2389" s="702">
        <v>45234</v>
      </c>
      <c r="M2389" s="702">
        <v>45264</v>
      </c>
      <c r="N2389" s="34" t="s">
        <v>45</v>
      </c>
      <c r="AH2389" s="34"/>
      <c r="AR2389" s="34"/>
      <c r="AW2389" s="34"/>
      <c r="BC2389" s="34"/>
      <c r="BJ2389" s="34"/>
      <c r="BR2389" s="34"/>
      <c r="BU2389" s="34"/>
      <c r="BW2389" s="34"/>
      <c r="CA2389" s="34"/>
      <c r="CD2389" s="34"/>
      <c r="CG2389" s="34"/>
      <c r="CL2389" s="34"/>
      <c r="CN2389" s="34"/>
      <c r="CP2389" s="34"/>
      <c r="CS2389" s="34"/>
      <c r="CU2389" s="34"/>
      <c r="CX2389" s="34"/>
      <c r="DB2389" s="34"/>
      <c r="DF2389" s="34"/>
      <c r="DI2389" s="34"/>
      <c r="DL2389" s="34"/>
      <c r="DP2389" s="34"/>
      <c r="DU2389" s="34"/>
      <c r="DZ2389" s="34"/>
      <c r="EC2389" s="34"/>
      <c r="EF2389" s="34"/>
      <c r="EH2389" s="34"/>
      <c r="EL2389" s="34"/>
      <c r="HF2389" s="17">
        <v>100</v>
      </c>
    </row>
    <row r="2390" spans="1:215" s="17" customFormat="1" ht="21.75" customHeight="1">
      <c r="A2390" s="102" t="s">
        <v>720</v>
      </c>
      <c r="B2390" s="16">
        <v>600979306</v>
      </c>
      <c r="C2390" s="16">
        <v>6009793</v>
      </c>
      <c r="D2390" s="2" t="s">
        <v>721</v>
      </c>
      <c r="E2390" s="633"/>
      <c r="F2390" s="633"/>
      <c r="G2390" s="636" t="s">
        <v>728</v>
      </c>
      <c r="H2390" s="18">
        <v>100</v>
      </c>
      <c r="I2390" s="166">
        <f t="shared" si="202"/>
        <v>100</v>
      </c>
      <c r="J2390" s="632">
        <f t="shared" si="201"/>
        <v>0</v>
      </c>
      <c r="K2390" s="634"/>
      <c r="L2390" s="702">
        <v>45234</v>
      </c>
      <c r="M2390" s="702">
        <v>45264</v>
      </c>
      <c r="N2390" s="34" t="s">
        <v>45</v>
      </c>
      <c r="AH2390" s="34"/>
      <c r="AR2390" s="34"/>
      <c r="AW2390" s="34"/>
      <c r="BC2390" s="34"/>
      <c r="BJ2390" s="34"/>
      <c r="BR2390" s="34"/>
      <c r="BU2390" s="34"/>
      <c r="BW2390" s="34"/>
      <c r="CA2390" s="34"/>
      <c r="CD2390" s="34"/>
      <c r="CG2390" s="34"/>
      <c r="CL2390" s="34"/>
      <c r="CN2390" s="34"/>
      <c r="CP2390" s="34"/>
      <c r="CS2390" s="34"/>
      <c r="CU2390" s="34"/>
      <c r="CX2390" s="34"/>
      <c r="DB2390" s="34"/>
      <c r="DF2390" s="34"/>
      <c r="DI2390" s="34"/>
      <c r="DL2390" s="34"/>
      <c r="DP2390" s="34"/>
      <c r="DU2390" s="34"/>
      <c r="DZ2390" s="34"/>
      <c r="EC2390" s="34"/>
      <c r="EF2390" s="34"/>
      <c r="EH2390" s="34"/>
      <c r="EL2390" s="34"/>
      <c r="HF2390" s="17">
        <v>100</v>
      </c>
    </row>
    <row r="2391" spans="1:215" s="17" customFormat="1" ht="21.75" customHeight="1">
      <c r="A2391" s="102" t="s">
        <v>720</v>
      </c>
      <c r="B2391" s="700">
        <v>564544206</v>
      </c>
      <c r="C2391" s="16">
        <v>5645442</v>
      </c>
      <c r="D2391" s="2" t="s">
        <v>721</v>
      </c>
      <c r="E2391" s="633"/>
      <c r="F2391" s="633"/>
      <c r="G2391" s="636" t="s">
        <v>728</v>
      </c>
      <c r="H2391" s="18">
        <v>100</v>
      </c>
      <c r="I2391" s="166">
        <f t="shared" si="202"/>
        <v>100</v>
      </c>
      <c r="J2391" s="632">
        <f t="shared" si="201"/>
        <v>0</v>
      </c>
      <c r="K2391" s="634"/>
      <c r="L2391" s="702">
        <v>45234</v>
      </c>
      <c r="M2391" s="702">
        <v>45264</v>
      </c>
      <c r="N2391" s="34" t="s">
        <v>45</v>
      </c>
      <c r="AH2391" s="34"/>
      <c r="AR2391" s="34"/>
      <c r="AW2391" s="34"/>
      <c r="BC2391" s="34"/>
      <c r="BJ2391" s="34"/>
      <c r="BR2391" s="34"/>
      <c r="BU2391" s="34"/>
      <c r="BW2391" s="34"/>
      <c r="CA2391" s="34"/>
      <c r="CD2391" s="34"/>
      <c r="CG2391" s="34"/>
      <c r="CL2391" s="34"/>
      <c r="CN2391" s="34"/>
      <c r="CP2391" s="34"/>
      <c r="CS2391" s="34"/>
      <c r="CU2391" s="34"/>
      <c r="CX2391" s="34"/>
      <c r="DB2391" s="34"/>
      <c r="DF2391" s="34"/>
      <c r="DI2391" s="34"/>
      <c r="DL2391" s="34"/>
      <c r="DP2391" s="34"/>
      <c r="DU2391" s="34"/>
      <c r="DZ2391" s="34"/>
      <c r="EC2391" s="34"/>
      <c r="EF2391" s="34"/>
      <c r="EH2391" s="34"/>
      <c r="EL2391" s="34"/>
      <c r="GQ2391" s="17">
        <v>100</v>
      </c>
    </row>
    <row r="2392" spans="1:215" s="17" customFormat="1" ht="21.75" customHeight="1">
      <c r="A2392" s="102" t="s">
        <v>720</v>
      </c>
      <c r="B2392" s="16">
        <v>564600406</v>
      </c>
      <c r="C2392" s="16">
        <v>5646004</v>
      </c>
      <c r="D2392" s="2" t="s">
        <v>721</v>
      </c>
      <c r="E2392" s="633"/>
      <c r="F2392" s="633"/>
      <c r="G2392" s="636" t="s">
        <v>728</v>
      </c>
      <c r="H2392" s="18">
        <v>100</v>
      </c>
      <c r="I2392" s="166">
        <f t="shared" si="202"/>
        <v>100</v>
      </c>
      <c r="J2392" s="632">
        <f t="shared" si="201"/>
        <v>0</v>
      </c>
      <c r="K2392" s="634"/>
      <c r="L2392" s="702">
        <v>45234</v>
      </c>
      <c r="M2392" s="702">
        <v>45264</v>
      </c>
      <c r="N2392" s="34" t="s">
        <v>45</v>
      </c>
      <c r="AH2392" s="34"/>
      <c r="AR2392" s="34"/>
      <c r="AW2392" s="34"/>
      <c r="BC2392" s="34"/>
      <c r="BJ2392" s="34"/>
      <c r="BR2392" s="34"/>
      <c r="BU2392" s="34"/>
      <c r="BW2392" s="34"/>
      <c r="CA2392" s="34"/>
      <c r="CD2392" s="34"/>
      <c r="CG2392" s="34"/>
      <c r="CL2392" s="34"/>
      <c r="CN2392" s="34"/>
      <c r="CP2392" s="34"/>
      <c r="CS2392" s="34"/>
      <c r="CU2392" s="34"/>
      <c r="CX2392" s="34"/>
      <c r="DB2392" s="34"/>
      <c r="DF2392" s="34"/>
      <c r="DI2392" s="34"/>
      <c r="DL2392" s="34"/>
      <c r="DP2392" s="34"/>
      <c r="DU2392" s="34"/>
      <c r="DZ2392" s="34"/>
      <c r="EC2392" s="34"/>
      <c r="EF2392" s="34"/>
      <c r="EH2392" s="34"/>
      <c r="EL2392" s="34"/>
      <c r="GQ2392" s="17">
        <v>100</v>
      </c>
    </row>
    <row r="2393" spans="1:215" s="17" customFormat="1" ht="21.75" customHeight="1">
      <c r="A2393" s="102" t="s">
        <v>720</v>
      </c>
      <c r="B2393" s="16">
        <v>577518506</v>
      </c>
      <c r="C2393" s="16">
        <v>5775185</v>
      </c>
      <c r="D2393" s="2" t="s">
        <v>721</v>
      </c>
      <c r="E2393" s="633"/>
      <c r="F2393" s="633"/>
      <c r="G2393" s="636" t="s">
        <v>728</v>
      </c>
      <c r="H2393" s="18">
        <v>100</v>
      </c>
      <c r="I2393" s="166">
        <f t="shared" si="202"/>
        <v>100</v>
      </c>
      <c r="J2393" s="632">
        <f t="shared" si="201"/>
        <v>0</v>
      </c>
      <c r="K2393" s="634"/>
      <c r="L2393" s="702">
        <v>45234</v>
      </c>
      <c r="M2393" s="702">
        <v>45264</v>
      </c>
      <c r="N2393" s="34" t="s">
        <v>45</v>
      </c>
      <c r="AH2393" s="34"/>
      <c r="AR2393" s="34"/>
      <c r="AW2393" s="34"/>
      <c r="BC2393" s="34"/>
      <c r="BJ2393" s="34"/>
      <c r="BR2393" s="34"/>
      <c r="BU2393" s="34"/>
      <c r="BW2393" s="34"/>
      <c r="CA2393" s="34"/>
      <c r="CD2393" s="34"/>
      <c r="CG2393" s="34"/>
      <c r="CL2393" s="34"/>
      <c r="CN2393" s="34"/>
      <c r="CP2393" s="34"/>
      <c r="CS2393" s="34"/>
      <c r="CU2393" s="34"/>
      <c r="CX2393" s="34"/>
      <c r="DB2393" s="34"/>
      <c r="DF2393" s="34"/>
      <c r="DI2393" s="34"/>
      <c r="DL2393" s="34"/>
      <c r="DP2393" s="34"/>
      <c r="DU2393" s="34"/>
      <c r="DZ2393" s="34"/>
      <c r="EC2393" s="34"/>
      <c r="EF2393" s="34"/>
      <c r="EH2393" s="34"/>
      <c r="EL2393" s="34"/>
      <c r="GQ2393" s="17">
        <v>100</v>
      </c>
    </row>
    <row r="2394" spans="1:215" s="17" customFormat="1" ht="21.75" customHeight="1">
      <c r="A2394" s="102" t="s">
        <v>720</v>
      </c>
      <c r="B2394" s="16">
        <v>577518604</v>
      </c>
      <c r="C2394" s="16">
        <v>5775186</v>
      </c>
      <c r="D2394" s="2" t="s">
        <v>721</v>
      </c>
      <c r="E2394" s="633"/>
      <c r="F2394" s="633"/>
      <c r="G2394" s="636" t="s">
        <v>728</v>
      </c>
      <c r="H2394" s="18">
        <v>100</v>
      </c>
      <c r="I2394" s="166">
        <f t="shared" si="202"/>
        <v>100</v>
      </c>
      <c r="J2394" s="632">
        <f t="shared" si="201"/>
        <v>0</v>
      </c>
      <c r="K2394" s="634"/>
      <c r="L2394" s="702">
        <v>45234</v>
      </c>
      <c r="M2394" s="702">
        <v>45264</v>
      </c>
      <c r="N2394" s="34" t="s">
        <v>45</v>
      </c>
      <c r="AH2394" s="34"/>
      <c r="AR2394" s="34"/>
      <c r="AW2394" s="34"/>
      <c r="BC2394" s="34"/>
      <c r="BJ2394" s="34"/>
      <c r="BR2394" s="34"/>
      <c r="BU2394" s="34"/>
      <c r="BW2394" s="34"/>
      <c r="CA2394" s="34"/>
      <c r="CD2394" s="34"/>
      <c r="CG2394" s="34"/>
      <c r="CL2394" s="34"/>
      <c r="CN2394" s="34"/>
      <c r="CP2394" s="34"/>
      <c r="CS2394" s="34"/>
      <c r="CU2394" s="34"/>
      <c r="CX2394" s="34"/>
      <c r="DB2394" s="34"/>
      <c r="DF2394" s="34"/>
      <c r="DI2394" s="34"/>
      <c r="DL2394" s="34"/>
      <c r="DP2394" s="34"/>
      <c r="DU2394" s="34"/>
      <c r="DZ2394" s="34"/>
      <c r="EC2394" s="34"/>
      <c r="EF2394" s="34"/>
      <c r="EH2394" s="34"/>
      <c r="EL2394" s="34"/>
      <c r="GQ2394" s="17">
        <v>100</v>
      </c>
    </row>
    <row r="2395" spans="1:215" s="17" customFormat="1" ht="21.75" customHeight="1">
      <c r="A2395" s="102" t="s">
        <v>720</v>
      </c>
      <c r="B2395" s="16">
        <v>566559002</v>
      </c>
      <c r="C2395" s="16">
        <v>5665590</v>
      </c>
      <c r="D2395" s="2" t="s">
        <v>721</v>
      </c>
      <c r="E2395" s="633"/>
      <c r="F2395" s="633"/>
      <c r="G2395" s="636" t="s">
        <v>728</v>
      </c>
      <c r="H2395" s="18">
        <v>0</v>
      </c>
      <c r="I2395" s="166">
        <f t="shared" si="202"/>
        <v>0</v>
      </c>
      <c r="J2395" s="632">
        <f t="shared" si="201"/>
        <v>0</v>
      </c>
      <c r="K2395" s="634"/>
      <c r="L2395" s="702">
        <v>45234</v>
      </c>
      <c r="M2395" s="702">
        <v>45264</v>
      </c>
      <c r="N2395" s="34" t="s">
        <v>45</v>
      </c>
      <c r="AH2395" s="34"/>
      <c r="AR2395" s="34"/>
      <c r="AW2395" s="34"/>
      <c r="BC2395" s="34"/>
      <c r="BJ2395" s="34"/>
      <c r="BR2395" s="34"/>
      <c r="BU2395" s="34"/>
      <c r="BW2395" s="34"/>
      <c r="CA2395" s="34"/>
      <c r="CD2395" s="34"/>
      <c r="CG2395" s="34"/>
      <c r="CL2395" s="34"/>
      <c r="CN2395" s="34"/>
      <c r="CP2395" s="34"/>
      <c r="CS2395" s="34"/>
      <c r="CU2395" s="34"/>
      <c r="CX2395" s="34"/>
      <c r="DB2395" s="34"/>
      <c r="DF2395" s="34"/>
      <c r="DI2395" s="34"/>
      <c r="DL2395" s="34"/>
      <c r="DP2395" s="34"/>
      <c r="DU2395" s="34"/>
      <c r="DZ2395" s="34"/>
      <c r="EC2395" s="34"/>
      <c r="EF2395" s="34"/>
      <c r="EH2395" s="34"/>
      <c r="EL2395" s="34"/>
    </row>
    <row r="2396" spans="1:215" s="17" customFormat="1" ht="21.75" customHeight="1">
      <c r="A2396" s="102" t="s">
        <v>720</v>
      </c>
      <c r="B2396" s="16">
        <v>566516502</v>
      </c>
      <c r="C2396" s="16">
        <v>5665165</v>
      </c>
      <c r="D2396" s="2" t="s">
        <v>721</v>
      </c>
      <c r="E2396" s="633"/>
      <c r="F2396" s="633"/>
      <c r="G2396" s="636" t="s">
        <v>728</v>
      </c>
      <c r="H2396" s="18">
        <v>0</v>
      </c>
      <c r="I2396" s="166">
        <f t="shared" si="202"/>
        <v>0</v>
      </c>
      <c r="J2396" s="632">
        <f t="shared" si="201"/>
        <v>0</v>
      </c>
      <c r="K2396" s="634"/>
      <c r="L2396" s="702">
        <v>45234</v>
      </c>
      <c r="M2396" s="702">
        <v>45264</v>
      </c>
      <c r="N2396" s="34" t="s">
        <v>45</v>
      </c>
      <c r="AH2396" s="34"/>
      <c r="AR2396" s="34"/>
      <c r="AW2396" s="34"/>
      <c r="BC2396" s="34"/>
      <c r="BJ2396" s="34"/>
      <c r="BR2396" s="34"/>
      <c r="BU2396" s="34"/>
      <c r="BW2396" s="34"/>
      <c r="CA2396" s="34"/>
      <c r="CD2396" s="34"/>
      <c r="CG2396" s="34"/>
      <c r="CL2396" s="34"/>
      <c r="CN2396" s="34"/>
      <c r="CP2396" s="34"/>
      <c r="CS2396" s="34"/>
      <c r="CU2396" s="34"/>
      <c r="CX2396" s="34"/>
      <c r="DB2396" s="34"/>
      <c r="DF2396" s="34"/>
      <c r="DI2396" s="34"/>
      <c r="DL2396" s="34"/>
      <c r="DP2396" s="34"/>
      <c r="DU2396" s="34"/>
      <c r="DZ2396" s="34"/>
      <c r="EC2396" s="34"/>
      <c r="EF2396" s="34"/>
      <c r="EH2396" s="34"/>
      <c r="EL2396" s="34"/>
    </row>
    <row r="2397" spans="1:215" s="17" customFormat="1" ht="21.75" customHeight="1">
      <c r="A2397" s="102" t="s">
        <v>720</v>
      </c>
      <c r="B2397" s="782">
        <v>639072701</v>
      </c>
      <c r="C2397" s="782">
        <v>6390727</v>
      </c>
      <c r="D2397" s="2" t="s">
        <v>721</v>
      </c>
      <c r="E2397" s="633"/>
      <c r="F2397" s="633"/>
      <c r="G2397" s="636" t="s">
        <v>728</v>
      </c>
      <c r="H2397" s="18">
        <v>230</v>
      </c>
      <c r="I2397" s="166">
        <f t="shared" si="202"/>
        <v>230</v>
      </c>
      <c r="J2397" s="632">
        <f>SUM(DA2397:DB2397)</f>
        <v>0</v>
      </c>
      <c r="K2397" s="634"/>
      <c r="L2397" s="702">
        <v>45234</v>
      </c>
      <c r="M2397" s="702">
        <v>45264</v>
      </c>
      <c r="N2397" s="34" t="s">
        <v>45</v>
      </c>
      <c r="AH2397" s="34"/>
      <c r="AR2397" s="34"/>
      <c r="AW2397" s="34"/>
      <c r="BC2397" s="34"/>
      <c r="BJ2397" s="34"/>
      <c r="BR2397" s="34"/>
      <c r="BU2397" s="34"/>
      <c r="BW2397" s="34"/>
      <c r="CA2397" s="34"/>
      <c r="CD2397" s="34"/>
      <c r="CG2397" s="34"/>
      <c r="CL2397" s="34"/>
      <c r="CN2397" s="34"/>
      <c r="CP2397" s="34"/>
      <c r="CS2397" s="34"/>
      <c r="CU2397" s="34"/>
      <c r="CX2397" s="34"/>
      <c r="DB2397" s="34"/>
      <c r="DF2397" s="34"/>
      <c r="DI2397" s="34"/>
      <c r="DL2397" s="34"/>
      <c r="DP2397" s="34"/>
      <c r="DU2397" s="34"/>
      <c r="DZ2397" s="34"/>
      <c r="EC2397" s="34"/>
      <c r="EF2397" s="34"/>
      <c r="EH2397" s="34"/>
      <c r="EL2397" s="34"/>
      <c r="GQ2397" s="17">
        <v>230</v>
      </c>
    </row>
    <row r="2398" spans="1:215" s="17" customFormat="1" ht="21.75" customHeight="1" thickBot="1">
      <c r="A2398" s="843"/>
      <c r="B2398" s="843"/>
      <c r="C2398" s="843"/>
      <c r="D2398" s="822"/>
      <c r="E2398" s="633"/>
      <c r="F2398" s="633"/>
      <c r="G2398" s="805"/>
      <c r="H2398" s="88">
        <f>SUM(H2381:H2397)</f>
        <v>1630</v>
      </c>
      <c r="I2398" s="88">
        <f>SUM(I2381:I2397)</f>
        <v>1630</v>
      </c>
      <c r="J2398" s="88">
        <f>SUM(J2381:J2396)</f>
        <v>0</v>
      </c>
      <c r="K2398" s="88">
        <f>SUM(K2381:K2396)</f>
        <v>0</v>
      </c>
      <c r="L2398" s="88"/>
      <c r="M2398" s="88"/>
      <c r="N2398" s="88">
        <f>SUM(N2381:N2396)</f>
        <v>0</v>
      </c>
      <c r="AH2398" s="34"/>
      <c r="AR2398" s="34"/>
      <c r="AW2398" s="34"/>
      <c r="BC2398" s="34"/>
      <c r="BJ2398" s="34"/>
      <c r="BR2398" s="34"/>
      <c r="BU2398" s="34"/>
      <c r="BW2398" s="34"/>
      <c r="CA2398" s="34"/>
      <c r="CD2398" s="34"/>
      <c r="CG2398" s="34"/>
      <c r="CL2398" s="34"/>
      <c r="CN2398" s="34"/>
      <c r="CP2398" s="34"/>
      <c r="CS2398" s="34"/>
      <c r="CU2398" s="34"/>
      <c r="CX2398" s="34"/>
      <c r="DB2398" s="34"/>
      <c r="DF2398" s="34"/>
      <c r="DI2398" s="34"/>
      <c r="DL2398" s="34"/>
      <c r="DP2398" s="34"/>
      <c r="DU2398" s="34"/>
      <c r="DZ2398" s="34"/>
      <c r="EC2398" s="34"/>
      <c r="EF2398" s="34"/>
      <c r="EH2398" s="34"/>
      <c r="EL2398" s="34"/>
    </row>
    <row r="2399" spans="1:215" s="17" customFormat="1" ht="21.75" customHeight="1">
      <c r="A2399" s="102" t="s">
        <v>720</v>
      </c>
      <c r="B2399" s="414">
        <v>566559807</v>
      </c>
      <c r="C2399" s="788">
        <v>5665598</v>
      </c>
      <c r="D2399" s="2" t="s">
        <v>721</v>
      </c>
      <c r="E2399" s="633"/>
      <c r="F2399" s="633"/>
      <c r="G2399" s="636" t="s">
        <v>730</v>
      </c>
      <c r="H2399" s="19">
        <v>200</v>
      </c>
      <c r="I2399" s="166">
        <f>SUM(O2399:HP2399)</f>
        <v>200</v>
      </c>
      <c r="J2399" s="632">
        <f>SUM(DA2399:DB2399)</f>
        <v>0</v>
      </c>
      <c r="K2399" s="634"/>
      <c r="L2399" s="702">
        <v>45282</v>
      </c>
      <c r="M2399" s="702">
        <v>45313</v>
      </c>
      <c r="N2399" s="34" t="s">
        <v>45</v>
      </c>
      <c r="AH2399" s="34"/>
      <c r="AR2399" s="34"/>
      <c r="AW2399" s="34"/>
      <c r="BC2399" s="34"/>
      <c r="BJ2399" s="34"/>
      <c r="BR2399" s="34"/>
      <c r="BU2399" s="34"/>
      <c r="BW2399" s="34"/>
      <c r="CA2399" s="34"/>
      <c r="CD2399" s="34"/>
      <c r="CG2399" s="34"/>
      <c r="CL2399" s="34"/>
      <c r="CN2399" s="34"/>
      <c r="CP2399" s="34"/>
      <c r="CS2399" s="34"/>
      <c r="CU2399" s="34"/>
      <c r="CX2399" s="34"/>
      <c r="DB2399" s="34"/>
      <c r="DF2399" s="34"/>
      <c r="DI2399" s="34"/>
      <c r="DL2399" s="34"/>
      <c r="DP2399" s="34"/>
      <c r="DU2399" s="34"/>
      <c r="DZ2399" s="34"/>
      <c r="EC2399" s="34"/>
      <c r="EF2399" s="34"/>
      <c r="EH2399" s="34"/>
      <c r="EL2399" s="34"/>
      <c r="HG2399" s="19">
        <v>200</v>
      </c>
    </row>
    <row r="2400" spans="1:215" s="17" customFormat="1" ht="21.75" customHeight="1">
      <c r="A2400" s="102" t="s">
        <v>720</v>
      </c>
      <c r="B2400" s="414">
        <v>566561308</v>
      </c>
      <c r="C2400" s="788">
        <v>5665613</v>
      </c>
      <c r="D2400" s="2" t="s">
        <v>721</v>
      </c>
      <c r="E2400" s="633"/>
      <c r="F2400" s="633"/>
      <c r="G2400" s="636" t="s">
        <v>730</v>
      </c>
      <c r="H2400" s="18">
        <v>100</v>
      </c>
      <c r="I2400" s="166">
        <f t="shared" ref="I2400:I2417" si="203">SUM(O2400:HP2400)</f>
        <v>100</v>
      </c>
      <c r="J2400" s="632">
        <f t="shared" ref="J2400:J2419" si="204">SUM(DA2400:DB2400)</f>
        <v>0</v>
      </c>
      <c r="K2400" s="634"/>
      <c r="L2400" s="702">
        <v>45282</v>
      </c>
      <c r="M2400" s="702">
        <v>45313</v>
      </c>
      <c r="N2400" s="34" t="s">
        <v>45</v>
      </c>
      <c r="AH2400" s="34"/>
      <c r="AR2400" s="34"/>
      <c r="AW2400" s="34"/>
      <c r="BC2400" s="34"/>
      <c r="BJ2400" s="34"/>
      <c r="BR2400" s="34"/>
      <c r="BU2400" s="34"/>
      <c r="BW2400" s="34"/>
      <c r="CA2400" s="34"/>
      <c r="CD2400" s="34"/>
      <c r="CG2400" s="34"/>
      <c r="CL2400" s="34"/>
      <c r="CN2400" s="34"/>
      <c r="CP2400" s="34"/>
      <c r="CS2400" s="34"/>
      <c r="CU2400" s="34"/>
      <c r="CX2400" s="34"/>
      <c r="DB2400" s="34"/>
      <c r="DF2400" s="34"/>
      <c r="DI2400" s="34"/>
      <c r="DL2400" s="34"/>
      <c r="DP2400" s="34"/>
      <c r="DU2400" s="34"/>
      <c r="DZ2400" s="34"/>
      <c r="EC2400" s="34"/>
      <c r="EF2400" s="34"/>
      <c r="EH2400" s="34"/>
      <c r="EL2400" s="34"/>
      <c r="HG2400" s="18">
        <v>100</v>
      </c>
    </row>
    <row r="2401" spans="1:215" s="17" customFormat="1" ht="21.75" customHeight="1">
      <c r="A2401" s="102" t="s">
        <v>720</v>
      </c>
      <c r="B2401" s="414">
        <v>567301808</v>
      </c>
      <c r="C2401" s="788">
        <v>5673018</v>
      </c>
      <c r="D2401" s="2" t="s">
        <v>721</v>
      </c>
      <c r="E2401" s="633"/>
      <c r="F2401" s="633"/>
      <c r="G2401" s="636" t="s">
        <v>730</v>
      </c>
      <c r="H2401" s="18">
        <v>100</v>
      </c>
      <c r="I2401" s="166">
        <f t="shared" si="203"/>
        <v>100</v>
      </c>
      <c r="J2401" s="632">
        <f t="shared" si="204"/>
        <v>0</v>
      </c>
      <c r="K2401" s="634"/>
      <c r="L2401" s="702">
        <v>45282</v>
      </c>
      <c r="M2401" s="702">
        <v>45313</v>
      </c>
      <c r="N2401" s="34" t="s">
        <v>45</v>
      </c>
      <c r="AH2401" s="34"/>
      <c r="AR2401" s="34"/>
      <c r="AW2401" s="34"/>
      <c r="BC2401" s="34"/>
      <c r="BJ2401" s="34"/>
      <c r="BR2401" s="34"/>
      <c r="BU2401" s="34"/>
      <c r="BW2401" s="34"/>
      <c r="CA2401" s="34"/>
      <c r="CD2401" s="34"/>
      <c r="CG2401" s="34"/>
      <c r="CL2401" s="34"/>
      <c r="CN2401" s="34"/>
      <c r="CP2401" s="34"/>
      <c r="CS2401" s="34"/>
      <c r="CU2401" s="34"/>
      <c r="CX2401" s="34"/>
      <c r="DB2401" s="34"/>
      <c r="DF2401" s="34"/>
      <c r="DI2401" s="34"/>
      <c r="DL2401" s="34"/>
      <c r="DP2401" s="34"/>
      <c r="DU2401" s="34"/>
      <c r="DZ2401" s="34"/>
      <c r="EC2401" s="34"/>
      <c r="EF2401" s="34"/>
      <c r="EH2401" s="34"/>
      <c r="EL2401" s="34"/>
      <c r="HG2401" s="18">
        <v>100</v>
      </c>
    </row>
    <row r="2402" spans="1:215" s="17" customFormat="1" ht="21.75" customHeight="1">
      <c r="A2402" s="102" t="s">
        <v>720</v>
      </c>
      <c r="B2402" s="414">
        <v>567302105</v>
      </c>
      <c r="C2402" s="788">
        <v>5673021</v>
      </c>
      <c r="D2402" s="2" t="s">
        <v>721</v>
      </c>
      <c r="E2402" s="633"/>
      <c r="F2402" s="633"/>
      <c r="G2402" s="636" t="s">
        <v>730</v>
      </c>
      <c r="H2402" s="18">
        <v>100</v>
      </c>
      <c r="I2402" s="166">
        <f t="shared" si="203"/>
        <v>100</v>
      </c>
      <c r="J2402" s="632">
        <f t="shared" si="204"/>
        <v>0</v>
      </c>
      <c r="K2402" s="634"/>
      <c r="L2402" s="702">
        <v>45282</v>
      </c>
      <c r="M2402" s="702">
        <v>45313</v>
      </c>
      <c r="N2402" s="34" t="s">
        <v>45</v>
      </c>
      <c r="AH2402" s="34"/>
      <c r="AR2402" s="34"/>
      <c r="AW2402" s="34"/>
      <c r="BC2402" s="34"/>
      <c r="BJ2402" s="34"/>
      <c r="BR2402" s="34"/>
      <c r="BU2402" s="34"/>
      <c r="BW2402" s="34"/>
      <c r="CA2402" s="34"/>
      <c r="CD2402" s="34"/>
      <c r="CG2402" s="34"/>
      <c r="CL2402" s="34"/>
      <c r="CN2402" s="34"/>
      <c r="CP2402" s="34"/>
      <c r="CS2402" s="34"/>
      <c r="CU2402" s="34"/>
      <c r="CX2402" s="34"/>
      <c r="DB2402" s="34"/>
      <c r="DF2402" s="34"/>
      <c r="DI2402" s="34"/>
      <c r="DL2402" s="34"/>
      <c r="DP2402" s="34"/>
      <c r="DU2402" s="34"/>
      <c r="DZ2402" s="34"/>
      <c r="EC2402" s="34"/>
      <c r="EF2402" s="34"/>
      <c r="EH2402" s="34"/>
      <c r="EL2402" s="34"/>
      <c r="HG2402" s="18">
        <v>100</v>
      </c>
    </row>
    <row r="2403" spans="1:215" s="17" customFormat="1" ht="21.75" customHeight="1">
      <c r="A2403" s="102" t="s">
        <v>720</v>
      </c>
      <c r="B2403" s="414">
        <v>567302305</v>
      </c>
      <c r="C2403" s="788">
        <v>5673023</v>
      </c>
      <c r="D2403" s="2" t="s">
        <v>721</v>
      </c>
      <c r="E2403" s="633"/>
      <c r="F2403" s="633"/>
      <c r="G2403" s="636" t="s">
        <v>730</v>
      </c>
      <c r="H2403" s="18">
        <v>100</v>
      </c>
      <c r="I2403" s="166">
        <f t="shared" si="203"/>
        <v>100</v>
      </c>
      <c r="J2403" s="632">
        <f t="shared" si="204"/>
        <v>0</v>
      </c>
      <c r="K2403" s="634"/>
      <c r="L2403" s="702">
        <v>45282</v>
      </c>
      <c r="M2403" s="702">
        <v>45313</v>
      </c>
      <c r="N2403" s="34" t="s">
        <v>45</v>
      </c>
      <c r="AH2403" s="34"/>
      <c r="AR2403" s="34"/>
      <c r="AW2403" s="34"/>
      <c r="BC2403" s="34"/>
      <c r="BJ2403" s="34"/>
      <c r="BR2403" s="34"/>
      <c r="BU2403" s="34"/>
      <c r="BW2403" s="34"/>
      <c r="CA2403" s="34"/>
      <c r="CD2403" s="34"/>
      <c r="CG2403" s="34"/>
      <c r="CL2403" s="34"/>
      <c r="CN2403" s="34"/>
      <c r="CP2403" s="34"/>
      <c r="CS2403" s="34"/>
      <c r="CU2403" s="34"/>
      <c r="CX2403" s="34"/>
      <c r="DB2403" s="34"/>
      <c r="DF2403" s="34"/>
      <c r="DI2403" s="34"/>
      <c r="DL2403" s="34"/>
      <c r="DP2403" s="34"/>
      <c r="DU2403" s="34"/>
      <c r="DZ2403" s="34"/>
      <c r="EC2403" s="34"/>
      <c r="EF2403" s="34"/>
      <c r="EH2403" s="34"/>
      <c r="EL2403" s="34"/>
      <c r="HG2403" s="18">
        <v>100</v>
      </c>
    </row>
    <row r="2404" spans="1:215" s="17" customFormat="1" ht="21.75" customHeight="1">
      <c r="A2404" s="102" t="s">
        <v>720</v>
      </c>
      <c r="B2404" s="414">
        <v>566421806</v>
      </c>
      <c r="C2404" s="788">
        <v>5664218</v>
      </c>
      <c r="D2404" s="2" t="s">
        <v>721</v>
      </c>
      <c r="E2404" s="633"/>
      <c r="F2404" s="633"/>
      <c r="G2404" s="636" t="s">
        <v>730</v>
      </c>
      <c r="H2404" s="18">
        <v>100</v>
      </c>
      <c r="I2404" s="166">
        <f t="shared" si="203"/>
        <v>100</v>
      </c>
      <c r="J2404" s="632">
        <f t="shared" si="204"/>
        <v>0</v>
      </c>
      <c r="K2404" s="634"/>
      <c r="L2404" s="702">
        <v>45282</v>
      </c>
      <c r="M2404" s="702">
        <v>45313</v>
      </c>
      <c r="N2404" s="34" t="s">
        <v>45</v>
      </c>
      <c r="AH2404" s="34"/>
      <c r="AR2404" s="34"/>
      <c r="AW2404" s="34"/>
      <c r="BC2404" s="34"/>
      <c r="BJ2404" s="34"/>
      <c r="BR2404" s="34"/>
      <c r="BU2404" s="34"/>
      <c r="BW2404" s="34"/>
      <c r="CA2404" s="34"/>
      <c r="CD2404" s="34"/>
      <c r="CG2404" s="34"/>
      <c r="CL2404" s="34"/>
      <c r="CN2404" s="34"/>
      <c r="CP2404" s="34"/>
      <c r="CS2404" s="34"/>
      <c r="CU2404" s="34"/>
      <c r="CX2404" s="34"/>
      <c r="DB2404" s="34"/>
      <c r="DF2404" s="34"/>
      <c r="DI2404" s="34"/>
      <c r="DL2404" s="34"/>
      <c r="DP2404" s="34"/>
      <c r="DU2404" s="34"/>
      <c r="DZ2404" s="34"/>
      <c r="EC2404" s="34"/>
      <c r="EF2404" s="34"/>
      <c r="EH2404" s="34"/>
      <c r="EL2404" s="34"/>
      <c r="HG2404" s="18">
        <v>100</v>
      </c>
    </row>
    <row r="2405" spans="1:215" s="17" customFormat="1" ht="21.75" customHeight="1">
      <c r="A2405" s="102" t="s">
        <v>720</v>
      </c>
      <c r="B2405" s="414">
        <v>588048606</v>
      </c>
      <c r="C2405" s="788">
        <v>5880486</v>
      </c>
      <c r="D2405" s="2" t="s">
        <v>721</v>
      </c>
      <c r="E2405" s="633"/>
      <c r="F2405" s="633"/>
      <c r="G2405" s="636" t="s">
        <v>730</v>
      </c>
      <c r="H2405" s="18"/>
      <c r="I2405" s="166">
        <f t="shared" si="203"/>
        <v>0</v>
      </c>
      <c r="J2405" s="632">
        <f t="shared" si="204"/>
        <v>0</v>
      </c>
      <c r="K2405" s="634"/>
      <c r="L2405" s="702">
        <v>45282</v>
      </c>
      <c r="M2405" s="702">
        <v>45313</v>
      </c>
      <c r="N2405" s="34" t="s">
        <v>45</v>
      </c>
      <c r="AH2405" s="34"/>
      <c r="AR2405" s="34"/>
      <c r="AW2405" s="34"/>
      <c r="BC2405" s="34"/>
      <c r="BJ2405" s="34"/>
      <c r="BR2405" s="34"/>
      <c r="BU2405" s="34"/>
      <c r="BW2405" s="34"/>
      <c r="CA2405" s="34"/>
      <c r="CD2405" s="34"/>
      <c r="CG2405" s="34"/>
      <c r="CL2405" s="34"/>
      <c r="CN2405" s="34"/>
      <c r="CP2405" s="34"/>
      <c r="CS2405" s="34"/>
      <c r="CU2405" s="34"/>
      <c r="CX2405" s="34"/>
      <c r="DB2405" s="34"/>
      <c r="DF2405" s="34"/>
      <c r="DI2405" s="34"/>
      <c r="DL2405" s="34"/>
      <c r="DP2405" s="34"/>
      <c r="DU2405" s="34"/>
      <c r="DZ2405" s="34"/>
      <c r="EC2405" s="34"/>
      <c r="EF2405" s="34"/>
      <c r="EH2405" s="34"/>
      <c r="EL2405" s="34"/>
      <c r="HG2405" s="18"/>
    </row>
    <row r="2406" spans="1:215" s="17" customFormat="1" ht="21.75" customHeight="1">
      <c r="A2406" s="102" t="s">
        <v>720</v>
      </c>
      <c r="B2406" s="414">
        <v>600978906</v>
      </c>
      <c r="C2406" s="788">
        <v>6009789</v>
      </c>
      <c r="D2406" s="2" t="s">
        <v>721</v>
      </c>
      <c r="E2406" s="633"/>
      <c r="F2406" s="633"/>
      <c r="G2406" s="636" t="s">
        <v>730</v>
      </c>
      <c r="H2406" s="18">
        <v>100</v>
      </c>
      <c r="I2406" s="166">
        <f t="shared" si="203"/>
        <v>100</v>
      </c>
      <c r="J2406" s="632">
        <f t="shared" si="204"/>
        <v>0</v>
      </c>
      <c r="K2406" s="634"/>
      <c r="L2406" s="702">
        <v>45282</v>
      </c>
      <c r="M2406" s="702">
        <v>45313</v>
      </c>
      <c r="N2406" s="34" t="s">
        <v>45</v>
      </c>
      <c r="AH2406" s="34"/>
      <c r="AR2406" s="34"/>
      <c r="AW2406" s="34"/>
      <c r="BC2406" s="34"/>
      <c r="BJ2406" s="34"/>
      <c r="BR2406" s="34"/>
      <c r="BU2406" s="34"/>
      <c r="BW2406" s="34"/>
      <c r="CA2406" s="34"/>
      <c r="CD2406" s="34"/>
      <c r="CG2406" s="34"/>
      <c r="CL2406" s="34"/>
      <c r="CN2406" s="34"/>
      <c r="CP2406" s="34"/>
      <c r="CS2406" s="34"/>
      <c r="CU2406" s="34"/>
      <c r="CX2406" s="34"/>
      <c r="DB2406" s="34"/>
      <c r="DF2406" s="34"/>
      <c r="DI2406" s="34"/>
      <c r="DL2406" s="34"/>
      <c r="DP2406" s="34"/>
      <c r="DU2406" s="34"/>
      <c r="DZ2406" s="34"/>
      <c r="EC2406" s="34"/>
      <c r="EF2406" s="34"/>
      <c r="EH2406" s="34"/>
      <c r="EL2406" s="34"/>
      <c r="HG2406" s="18">
        <v>100</v>
      </c>
    </row>
    <row r="2407" spans="1:215" s="17" customFormat="1" ht="21.75" customHeight="1">
      <c r="A2407" s="102" t="s">
        <v>720</v>
      </c>
      <c r="B2407" s="414">
        <v>600979206</v>
      </c>
      <c r="C2407" s="788">
        <v>6009792</v>
      </c>
      <c r="D2407" s="2" t="s">
        <v>721</v>
      </c>
      <c r="E2407" s="633"/>
      <c r="F2407" s="633"/>
      <c r="G2407" s="636" t="s">
        <v>730</v>
      </c>
      <c r="H2407" s="18">
        <v>100</v>
      </c>
      <c r="I2407" s="166">
        <f t="shared" si="203"/>
        <v>100</v>
      </c>
      <c r="J2407" s="632">
        <f t="shared" si="204"/>
        <v>0</v>
      </c>
      <c r="K2407" s="634"/>
      <c r="L2407" s="702">
        <v>45282</v>
      </c>
      <c r="M2407" s="702">
        <v>45313</v>
      </c>
      <c r="N2407" s="34" t="s">
        <v>45</v>
      </c>
      <c r="AH2407" s="34"/>
      <c r="AR2407" s="34"/>
      <c r="AW2407" s="34"/>
      <c r="BC2407" s="34"/>
      <c r="BJ2407" s="34"/>
      <c r="BR2407" s="34"/>
      <c r="BU2407" s="34"/>
      <c r="BW2407" s="34"/>
      <c r="CA2407" s="34"/>
      <c r="CD2407" s="34"/>
      <c r="CG2407" s="34"/>
      <c r="CL2407" s="34"/>
      <c r="CN2407" s="34"/>
      <c r="CP2407" s="34"/>
      <c r="CS2407" s="34"/>
      <c r="CU2407" s="34"/>
      <c r="CX2407" s="34"/>
      <c r="DB2407" s="34"/>
      <c r="DF2407" s="34"/>
      <c r="DI2407" s="34"/>
      <c r="DL2407" s="34"/>
      <c r="DP2407" s="34"/>
      <c r="DU2407" s="34"/>
      <c r="DZ2407" s="34"/>
      <c r="EC2407" s="34"/>
      <c r="EF2407" s="34"/>
      <c r="EH2407" s="34"/>
      <c r="EL2407" s="34"/>
      <c r="HG2407" s="18">
        <v>100</v>
      </c>
    </row>
    <row r="2408" spans="1:215" s="17" customFormat="1" ht="21.75" customHeight="1">
      <c r="A2408" s="102" t="s">
        <v>720</v>
      </c>
      <c r="B2408" s="414">
        <v>600979306</v>
      </c>
      <c r="C2408" s="788">
        <v>6009793</v>
      </c>
      <c r="D2408" s="2" t="s">
        <v>721</v>
      </c>
      <c r="E2408" s="633"/>
      <c r="F2408" s="633"/>
      <c r="G2408" s="636" t="s">
        <v>730</v>
      </c>
      <c r="H2408" s="18">
        <v>100</v>
      </c>
      <c r="I2408" s="166">
        <f t="shared" si="203"/>
        <v>100</v>
      </c>
      <c r="J2408" s="632">
        <f t="shared" si="204"/>
        <v>0</v>
      </c>
      <c r="K2408" s="634"/>
      <c r="L2408" s="702">
        <v>45282</v>
      </c>
      <c r="M2408" s="702">
        <v>45313</v>
      </c>
      <c r="N2408" s="34" t="s">
        <v>45</v>
      </c>
      <c r="AH2408" s="34"/>
      <c r="AR2408" s="34"/>
      <c r="AW2408" s="34"/>
      <c r="BC2408" s="34"/>
      <c r="BJ2408" s="34"/>
      <c r="BR2408" s="34"/>
      <c r="BU2408" s="34"/>
      <c r="BW2408" s="34"/>
      <c r="CA2408" s="34"/>
      <c r="CD2408" s="34"/>
      <c r="CG2408" s="34"/>
      <c r="CL2408" s="34"/>
      <c r="CN2408" s="34"/>
      <c r="CP2408" s="34"/>
      <c r="CS2408" s="34"/>
      <c r="CU2408" s="34"/>
      <c r="CX2408" s="34"/>
      <c r="DB2408" s="34"/>
      <c r="DF2408" s="34"/>
      <c r="DI2408" s="34"/>
      <c r="DL2408" s="34"/>
      <c r="DP2408" s="34"/>
      <c r="DU2408" s="34"/>
      <c r="DZ2408" s="34"/>
      <c r="EC2408" s="34"/>
      <c r="EF2408" s="34"/>
      <c r="EH2408" s="34"/>
      <c r="EL2408" s="34"/>
      <c r="HG2408" s="18">
        <v>100</v>
      </c>
    </row>
    <row r="2409" spans="1:215" s="17" customFormat="1" ht="21.75" customHeight="1">
      <c r="A2409" s="102" t="s">
        <v>720</v>
      </c>
      <c r="B2409" s="787">
        <v>564544206</v>
      </c>
      <c r="C2409" s="788">
        <v>5645442</v>
      </c>
      <c r="D2409" s="2" t="s">
        <v>721</v>
      </c>
      <c r="E2409" s="633"/>
      <c r="F2409" s="633"/>
      <c r="G2409" s="636" t="s">
        <v>730</v>
      </c>
      <c r="H2409" s="18">
        <v>100</v>
      </c>
      <c r="I2409" s="166">
        <f t="shared" si="203"/>
        <v>100</v>
      </c>
      <c r="J2409" s="632">
        <f t="shared" si="204"/>
        <v>0</v>
      </c>
      <c r="K2409" s="634"/>
      <c r="L2409" s="702">
        <v>45282</v>
      </c>
      <c r="M2409" s="702">
        <v>45313</v>
      </c>
      <c r="N2409" s="34" t="s">
        <v>45</v>
      </c>
      <c r="AH2409" s="34"/>
      <c r="AR2409" s="34"/>
      <c r="AW2409" s="34"/>
      <c r="BC2409" s="34"/>
      <c r="BJ2409" s="34"/>
      <c r="BR2409" s="34"/>
      <c r="BU2409" s="34"/>
      <c r="BW2409" s="34"/>
      <c r="CA2409" s="34"/>
      <c r="CD2409" s="34"/>
      <c r="CG2409" s="34"/>
      <c r="CL2409" s="34"/>
      <c r="CN2409" s="34"/>
      <c r="CP2409" s="34"/>
      <c r="CS2409" s="34"/>
      <c r="CU2409" s="34"/>
      <c r="CX2409" s="34"/>
      <c r="DB2409" s="34"/>
      <c r="DF2409" s="34"/>
      <c r="DI2409" s="34"/>
      <c r="DL2409" s="34"/>
      <c r="DP2409" s="34"/>
      <c r="DU2409" s="34"/>
      <c r="DZ2409" s="34"/>
      <c r="EC2409" s="34"/>
      <c r="EF2409" s="34"/>
      <c r="EH2409" s="34"/>
      <c r="EL2409" s="34"/>
      <c r="HG2409" s="18">
        <v>100</v>
      </c>
    </row>
    <row r="2410" spans="1:215" s="17" customFormat="1" ht="21.75" customHeight="1">
      <c r="A2410" s="102" t="s">
        <v>720</v>
      </c>
      <c r="B2410" s="414">
        <v>564600406</v>
      </c>
      <c r="C2410" s="788">
        <v>5646004</v>
      </c>
      <c r="D2410" s="2" t="s">
        <v>721</v>
      </c>
      <c r="E2410" s="633"/>
      <c r="F2410" s="633"/>
      <c r="G2410" s="636" t="s">
        <v>730</v>
      </c>
      <c r="H2410" s="18">
        <v>100</v>
      </c>
      <c r="I2410" s="166">
        <f t="shared" si="203"/>
        <v>100</v>
      </c>
      <c r="J2410" s="632">
        <f t="shared" si="204"/>
        <v>0</v>
      </c>
      <c r="K2410" s="634"/>
      <c r="L2410" s="702">
        <v>45282</v>
      </c>
      <c r="M2410" s="702">
        <v>45313</v>
      </c>
      <c r="N2410" s="34" t="s">
        <v>45</v>
      </c>
      <c r="AH2410" s="34"/>
      <c r="AR2410" s="34"/>
      <c r="AW2410" s="34"/>
      <c r="BC2410" s="34"/>
      <c r="BJ2410" s="34"/>
      <c r="BR2410" s="34"/>
      <c r="BU2410" s="34"/>
      <c r="BW2410" s="34"/>
      <c r="CA2410" s="34"/>
      <c r="CD2410" s="34"/>
      <c r="CG2410" s="34"/>
      <c r="CL2410" s="34"/>
      <c r="CN2410" s="34"/>
      <c r="CP2410" s="34"/>
      <c r="CS2410" s="34"/>
      <c r="CU2410" s="34"/>
      <c r="CX2410" s="34"/>
      <c r="DB2410" s="34"/>
      <c r="DF2410" s="34"/>
      <c r="DI2410" s="34"/>
      <c r="DL2410" s="34"/>
      <c r="DP2410" s="34"/>
      <c r="DU2410" s="34"/>
      <c r="DZ2410" s="34"/>
      <c r="EC2410" s="34"/>
      <c r="EF2410" s="34"/>
      <c r="EH2410" s="34"/>
      <c r="EL2410" s="34"/>
      <c r="HG2410" s="18">
        <v>100</v>
      </c>
    </row>
    <row r="2411" spans="1:215" s="17" customFormat="1" ht="21.75" customHeight="1">
      <c r="A2411" s="102" t="s">
        <v>720</v>
      </c>
      <c r="B2411" s="414">
        <v>577518506</v>
      </c>
      <c r="C2411" s="788">
        <v>5775185</v>
      </c>
      <c r="D2411" s="2" t="s">
        <v>721</v>
      </c>
      <c r="E2411" s="633"/>
      <c r="F2411" s="633"/>
      <c r="G2411" s="636" t="s">
        <v>730</v>
      </c>
      <c r="H2411" s="18">
        <v>100</v>
      </c>
      <c r="I2411" s="166">
        <f t="shared" si="203"/>
        <v>100</v>
      </c>
      <c r="J2411" s="632">
        <f t="shared" si="204"/>
        <v>0</v>
      </c>
      <c r="K2411" s="634"/>
      <c r="L2411" s="702">
        <v>45282</v>
      </c>
      <c r="M2411" s="702">
        <v>45313</v>
      </c>
      <c r="N2411" s="34" t="s">
        <v>45</v>
      </c>
      <c r="AH2411" s="34"/>
      <c r="AR2411" s="34"/>
      <c r="AW2411" s="34"/>
      <c r="BC2411" s="34"/>
      <c r="BJ2411" s="34"/>
      <c r="BR2411" s="34"/>
      <c r="BU2411" s="34"/>
      <c r="BW2411" s="34"/>
      <c r="CA2411" s="34"/>
      <c r="CD2411" s="34"/>
      <c r="CG2411" s="34"/>
      <c r="CL2411" s="34"/>
      <c r="CN2411" s="34"/>
      <c r="CP2411" s="34"/>
      <c r="CS2411" s="34"/>
      <c r="CU2411" s="34"/>
      <c r="CX2411" s="34"/>
      <c r="DB2411" s="34"/>
      <c r="DF2411" s="34"/>
      <c r="DI2411" s="34"/>
      <c r="DL2411" s="34"/>
      <c r="DP2411" s="34"/>
      <c r="DU2411" s="34"/>
      <c r="DZ2411" s="34"/>
      <c r="EC2411" s="34"/>
      <c r="EF2411" s="34"/>
      <c r="EH2411" s="34"/>
      <c r="EL2411" s="34"/>
      <c r="HG2411" s="18">
        <v>100</v>
      </c>
    </row>
    <row r="2412" spans="1:215" s="17" customFormat="1" ht="21.75" customHeight="1">
      <c r="A2412" s="102" t="s">
        <v>720</v>
      </c>
      <c r="B2412" s="787">
        <v>577518604</v>
      </c>
      <c r="C2412" s="788">
        <v>5775186</v>
      </c>
      <c r="D2412" s="2" t="s">
        <v>721</v>
      </c>
      <c r="E2412" s="633"/>
      <c r="F2412" s="633"/>
      <c r="G2412" s="636" t="s">
        <v>730</v>
      </c>
      <c r="H2412" s="18">
        <v>100</v>
      </c>
      <c r="I2412" s="166">
        <f t="shared" si="203"/>
        <v>100</v>
      </c>
      <c r="J2412" s="632">
        <f t="shared" si="204"/>
        <v>0</v>
      </c>
      <c r="K2412" s="634"/>
      <c r="L2412" s="702">
        <v>45282</v>
      </c>
      <c r="M2412" s="702">
        <v>45313</v>
      </c>
      <c r="N2412" s="34" t="s">
        <v>45</v>
      </c>
      <c r="AH2412" s="34"/>
      <c r="AR2412" s="34"/>
      <c r="AW2412" s="34"/>
      <c r="BC2412" s="34"/>
      <c r="BJ2412" s="34"/>
      <c r="BR2412" s="34"/>
      <c r="BU2412" s="34"/>
      <c r="BW2412" s="34"/>
      <c r="CA2412" s="34"/>
      <c r="CD2412" s="34"/>
      <c r="CG2412" s="34"/>
      <c r="CL2412" s="34"/>
      <c r="CN2412" s="34"/>
      <c r="CP2412" s="34"/>
      <c r="CS2412" s="34"/>
      <c r="CU2412" s="34"/>
      <c r="CX2412" s="34"/>
      <c r="DB2412" s="34"/>
      <c r="DF2412" s="34"/>
      <c r="DI2412" s="34"/>
      <c r="DL2412" s="34"/>
      <c r="DP2412" s="34"/>
      <c r="DU2412" s="34"/>
      <c r="DZ2412" s="34"/>
      <c r="EC2412" s="34"/>
      <c r="EF2412" s="34"/>
      <c r="EH2412" s="34"/>
      <c r="EL2412" s="34"/>
      <c r="HG2412" s="18">
        <v>100</v>
      </c>
    </row>
    <row r="2413" spans="1:215" s="17" customFormat="1" ht="21.75" customHeight="1">
      <c r="A2413" s="102" t="s">
        <v>720</v>
      </c>
      <c r="B2413" s="787">
        <v>566559002</v>
      </c>
      <c r="C2413" s="788">
        <v>5665590</v>
      </c>
      <c r="D2413" s="2" t="s">
        <v>721</v>
      </c>
      <c r="E2413" s="633"/>
      <c r="F2413" s="633"/>
      <c r="G2413" s="636" t="s">
        <v>730</v>
      </c>
      <c r="H2413" s="18"/>
      <c r="I2413" s="166">
        <f t="shared" si="203"/>
        <v>0</v>
      </c>
      <c r="J2413" s="632">
        <f t="shared" si="204"/>
        <v>0</v>
      </c>
      <c r="K2413" s="634"/>
      <c r="L2413" s="702">
        <v>45282</v>
      </c>
      <c r="M2413" s="702">
        <v>45313</v>
      </c>
      <c r="N2413" s="34" t="s">
        <v>45</v>
      </c>
      <c r="AH2413" s="34"/>
      <c r="AR2413" s="34"/>
      <c r="AW2413" s="34"/>
      <c r="BC2413" s="34"/>
      <c r="BJ2413" s="34"/>
      <c r="BR2413" s="34"/>
      <c r="BU2413" s="34"/>
      <c r="BW2413" s="34"/>
      <c r="CA2413" s="34"/>
      <c r="CD2413" s="34"/>
      <c r="CG2413" s="34"/>
      <c r="CL2413" s="34"/>
      <c r="CN2413" s="34"/>
      <c r="CP2413" s="34"/>
      <c r="CS2413" s="34"/>
      <c r="CU2413" s="34"/>
      <c r="CX2413" s="34"/>
      <c r="DB2413" s="34"/>
      <c r="DF2413" s="34"/>
      <c r="DI2413" s="34"/>
      <c r="DL2413" s="34"/>
      <c r="DP2413" s="34"/>
      <c r="DU2413" s="34"/>
      <c r="DZ2413" s="34"/>
      <c r="EC2413" s="34"/>
      <c r="EF2413" s="34"/>
      <c r="EH2413" s="34"/>
      <c r="EL2413" s="34"/>
      <c r="HG2413" s="18"/>
    </row>
    <row r="2414" spans="1:215" s="17" customFormat="1" ht="21.75" customHeight="1">
      <c r="A2414" s="102" t="s">
        <v>720</v>
      </c>
      <c r="B2414" s="787">
        <v>566516502</v>
      </c>
      <c r="C2414" s="788">
        <v>5665165</v>
      </c>
      <c r="D2414" s="2" t="s">
        <v>721</v>
      </c>
      <c r="E2414" s="633"/>
      <c r="F2414" s="633"/>
      <c r="G2414" s="636" t="s">
        <v>730</v>
      </c>
      <c r="H2414" s="18"/>
      <c r="I2414" s="166">
        <f t="shared" si="203"/>
        <v>0</v>
      </c>
      <c r="J2414" s="632">
        <f t="shared" si="204"/>
        <v>0</v>
      </c>
      <c r="K2414" s="634"/>
      <c r="L2414" s="702">
        <v>45282</v>
      </c>
      <c r="M2414" s="702">
        <v>45313</v>
      </c>
      <c r="N2414" s="34" t="s">
        <v>45</v>
      </c>
      <c r="AH2414" s="34"/>
      <c r="AR2414" s="34"/>
      <c r="AW2414" s="34"/>
      <c r="BC2414" s="34"/>
      <c r="BJ2414" s="34"/>
      <c r="BR2414" s="34"/>
      <c r="BU2414" s="34"/>
      <c r="BW2414" s="34"/>
      <c r="CA2414" s="34"/>
      <c r="CD2414" s="34"/>
      <c r="CG2414" s="34"/>
      <c r="CL2414" s="34"/>
      <c r="CN2414" s="34"/>
      <c r="CP2414" s="34"/>
      <c r="CS2414" s="34"/>
      <c r="CU2414" s="34"/>
      <c r="CX2414" s="34"/>
      <c r="DB2414" s="34"/>
      <c r="DF2414" s="34"/>
      <c r="DI2414" s="34"/>
      <c r="DL2414" s="34"/>
      <c r="DP2414" s="34"/>
      <c r="DU2414" s="34"/>
      <c r="DZ2414" s="34"/>
      <c r="EC2414" s="34"/>
      <c r="EF2414" s="34"/>
      <c r="EH2414" s="34"/>
      <c r="EL2414" s="34"/>
      <c r="HG2414" s="18"/>
    </row>
    <row r="2415" spans="1:215" s="17" customFormat="1" ht="21.75" customHeight="1">
      <c r="A2415" s="102" t="s">
        <v>720</v>
      </c>
      <c r="B2415" s="782">
        <v>639072701</v>
      </c>
      <c r="C2415" s="789">
        <v>6390727</v>
      </c>
      <c r="D2415" s="2" t="s">
        <v>721</v>
      </c>
      <c r="E2415" s="633"/>
      <c r="F2415" s="633"/>
      <c r="G2415" s="636" t="s">
        <v>730</v>
      </c>
      <c r="H2415" s="790">
        <v>200</v>
      </c>
      <c r="I2415" s="166">
        <f t="shared" si="203"/>
        <v>200</v>
      </c>
      <c r="J2415" s="632">
        <f t="shared" si="204"/>
        <v>0</v>
      </c>
      <c r="K2415" s="634"/>
      <c r="L2415" s="702">
        <v>45282</v>
      </c>
      <c r="M2415" s="702">
        <v>45313</v>
      </c>
      <c r="N2415" s="34" t="s">
        <v>45</v>
      </c>
      <c r="AH2415" s="34"/>
      <c r="AR2415" s="34"/>
      <c r="AW2415" s="34"/>
      <c r="BC2415" s="34"/>
      <c r="BJ2415" s="34"/>
      <c r="BR2415" s="34"/>
      <c r="BU2415" s="34"/>
      <c r="BW2415" s="34"/>
      <c r="CA2415" s="34"/>
      <c r="CD2415" s="34"/>
      <c r="CG2415" s="34"/>
      <c r="CL2415" s="34"/>
      <c r="CN2415" s="34"/>
      <c r="CP2415" s="34"/>
      <c r="CS2415" s="34"/>
      <c r="CU2415" s="34"/>
      <c r="CX2415" s="34"/>
      <c r="DB2415" s="34"/>
      <c r="DF2415" s="34"/>
      <c r="DI2415" s="34"/>
      <c r="DL2415" s="34"/>
      <c r="DP2415" s="34"/>
      <c r="DU2415" s="34"/>
      <c r="DZ2415" s="34"/>
      <c r="EC2415" s="34"/>
      <c r="EF2415" s="34"/>
      <c r="EH2415" s="34"/>
      <c r="EL2415" s="34"/>
      <c r="HG2415" s="790">
        <v>200</v>
      </c>
    </row>
    <row r="2416" spans="1:215" s="17" customFormat="1" ht="21.75" customHeight="1">
      <c r="A2416" s="843"/>
      <c r="B2416" s="843"/>
      <c r="C2416" s="843"/>
      <c r="D2416" s="822"/>
      <c r="E2416" s="633"/>
      <c r="F2416" s="633"/>
      <c r="G2416" s="805"/>
      <c r="H2416" s="88">
        <f>SUM(H2399:H2415)</f>
        <v>1600</v>
      </c>
      <c r="I2416" s="88">
        <f>SUM(I2399:I2415)</f>
        <v>1600</v>
      </c>
      <c r="J2416" s="805"/>
      <c r="K2416" s="805"/>
      <c r="L2416" s="805"/>
      <c r="M2416" s="805"/>
      <c r="N2416" s="805"/>
      <c r="AH2416" s="34"/>
      <c r="AR2416" s="34"/>
      <c r="AW2416" s="34"/>
      <c r="BC2416" s="34"/>
      <c r="BJ2416" s="34"/>
      <c r="BR2416" s="34"/>
      <c r="BU2416" s="34"/>
      <c r="BW2416" s="34"/>
      <c r="CA2416" s="34"/>
      <c r="CD2416" s="34"/>
      <c r="CG2416" s="34"/>
      <c r="CL2416" s="34"/>
      <c r="CN2416" s="34"/>
      <c r="CP2416" s="34"/>
      <c r="CS2416" s="34"/>
      <c r="CU2416" s="34"/>
      <c r="CX2416" s="34"/>
      <c r="DB2416" s="34"/>
      <c r="DF2416" s="34"/>
      <c r="DI2416" s="34"/>
      <c r="DL2416" s="34"/>
      <c r="DP2416" s="34"/>
      <c r="DU2416" s="34"/>
      <c r="DZ2416" s="34"/>
      <c r="EC2416" s="34"/>
      <c r="EF2416" s="34"/>
      <c r="EH2416" s="34"/>
      <c r="EL2416" s="34"/>
    </row>
    <row r="2417" spans="1:240" s="17" customFormat="1" ht="21.75" customHeight="1">
      <c r="A2417" s="102" t="s">
        <v>720</v>
      </c>
      <c r="B2417" s="787">
        <v>5665165</v>
      </c>
      <c r="C2417" s="787">
        <v>566516503</v>
      </c>
      <c r="D2417" s="2" t="s">
        <v>721</v>
      </c>
      <c r="E2417" s="633"/>
      <c r="F2417" s="633"/>
      <c r="G2417" s="636" t="s">
        <v>731</v>
      </c>
      <c r="H2417" s="806">
        <v>100</v>
      </c>
      <c r="I2417" s="166">
        <f t="shared" si="203"/>
        <v>100</v>
      </c>
      <c r="J2417" s="632">
        <f t="shared" si="204"/>
        <v>0</v>
      </c>
      <c r="K2417" s="805"/>
      <c r="L2417" s="807">
        <v>45320</v>
      </c>
      <c r="M2417" s="805"/>
      <c r="N2417" s="34" t="s">
        <v>45</v>
      </c>
      <c r="AH2417" s="34"/>
      <c r="AR2417" s="34"/>
      <c r="AW2417" s="34"/>
      <c r="BC2417" s="34"/>
      <c r="BJ2417" s="34"/>
      <c r="BR2417" s="34"/>
      <c r="BU2417" s="34"/>
      <c r="BW2417" s="34"/>
      <c r="CA2417" s="34"/>
      <c r="CD2417" s="34"/>
      <c r="CG2417" s="34"/>
      <c r="CL2417" s="34"/>
      <c r="CN2417" s="34"/>
      <c r="CP2417" s="34"/>
      <c r="CS2417" s="34"/>
      <c r="CU2417" s="34"/>
      <c r="CX2417" s="34"/>
      <c r="DB2417" s="34"/>
      <c r="DF2417" s="34"/>
      <c r="DI2417" s="34"/>
      <c r="DL2417" s="34"/>
      <c r="DP2417" s="34"/>
      <c r="DU2417" s="34"/>
      <c r="DZ2417" s="34"/>
      <c r="EC2417" s="34"/>
      <c r="EF2417" s="34"/>
      <c r="EH2417" s="34"/>
      <c r="EL2417" s="34"/>
      <c r="HG2417" s="17">
        <v>100</v>
      </c>
    </row>
    <row r="2418" spans="1:240" s="17" customFormat="1" ht="21.75" customHeight="1" thickBot="1">
      <c r="A2418" s="843"/>
      <c r="B2418" s="843"/>
      <c r="C2418" s="843"/>
      <c r="D2418" s="822"/>
      <c r="E2418" s="633"/>
      <c r="F2418" s="633"/>
      <c r="G2418" s="805"/>
      <c r="H2418" s="634"/>
      <c r="I2418" s="88"/>
      <c r="J2418" s="805"/>
      <c r="K2418" s="805"/>
      <c r="L2418" s="805"/>
      <c r="M2418" s="805"/>
      <c r="N2418" s="805"/>
      <c r="AH2418" s="34"/>
      <c r="AR2418" s="34"/>
      <c r="AW2418" s="34"/>
      <c r="BC2418" s="34"/>
      <c r="BJ2418" s="34"/>
      <c r="BR2418" s="34"/>
      <c r="BU2418" s="34"/>
      <c r="BW2418" s="34"/>
      <c r="CA2418" s="34"/>
      <c r="CD2418" s="34"/>
      <c r="CG2418" s="34"/>
      <c r="CL2418" s="34"/>
      <c r="CN2418" s="34"/>
      <c r="CP2418" s="34"/>
      <c r="CS2418" s="34"/>
      <c r="CU2418" s="34"/>
      <c r="CX2418" s="34"/>
      <c r="DB2418" s="34"/>
      <c r="DF2418" s="34"/>
      <c r="DI2418" s="34"/>
      <c r="DL2418" s="34"/>
      <c r="DP2418" s="34"/>
      <c r="DU2418" s="34"/>
      <c r="DZ2418" s="34"/>
      <c r="EC2418" s="34"/>
      <c r="EF2418" s="34"/>
      <c r="EH2418" s="34"/>
      <c r="EL2418" s="34"/>
    </row>
    <row r="2419" spans="1:240" s="78" customFormat="1" ht="21.75" customHeight="1" thickBot="1">
      <c r="A2419" s="102" t="s">
        <v>720</v>
      </c>
      <c r="B2419" s="414">
        <v>566559807</v>
      </c>
      <c r="C2419" s="414">
        <v>5665598</v>
      </c>
      <c r="D2419" s="2" t="s">
        <v>721</v>
      </c>
      <c r="E2419" s="633"/>
      <c r="F2419" s="633"/>
      <c r="G2419" s="15" t="s">
        <v>732</v>
      </c>
      <c r="H2419" s="19">
        <v>900</v>
      </c>
      <c r="I2419" s="166">
        <f>SUM(O2419:IG2419)</f>
        <v>900</v>
      </c>
      <c r="J2419" s="632">
        <f t="shared" si="204"/>
        <v>0</v>
      </c>
      <c r="K2419" s="808"/>
      <c r="L2419" s="809">
        <v>45319</v>
      </c>
      <c r="M2419" s="808"/>
      <c r="N2419" s="808"/>
      <c r="AH2419" s="37"/>
      <c r="AR2419" s="37"/>
      <c r="AW2419" s="37"/>
      <c r="BC2419" s="37"/>
      <c r="BJ2419" s="37"/>
      <c r="BR2419" s="37"/>
      <c r="BU2419" s="37"/>
      <c r="BW2419" s="37"/>
      <c r="CA2419" s="37"/>
      <c r="CD2419" s="37"/>
      <c r="CG2419" s="37"/>
      <c r="CL2419" s="37"/>
      <c r="CN2419" s="37"/>
      <c r="CP2419" s="37"/>
      <c r="CS2419" s="37"/>
      <c r="CU2419" s="37"/>
      <c r="CX2419" s="37"/>
      <c r="DB2419" s="37"/>
      <c r="DF2419" s="37"/>
      <c r="DI2419" s="37"/>
      <c r="DL2419" s="37"/>
      <c r="DP2419" s="37"/>
      <c r="DU2419" s="37"/>
      <c r="DZ2419" s="37"/>
      <c r="EC2419" s="37"/>
      <c r="EF2419" s="37"/>
      <c r="EH2419" s="37"/>
      <c r="EL2419" s="37"/>
      <c r="IE2419" s="19"/>
      <c r="IF2419" s="19">
        <v>900</v>
      </c>
    </row>
    <row r="2420" spans="1:240" s="78" customFormat="1" ht="21.75" customHeight="1" thickBot="1">
      <c r="A2420" s="102" t="s">
        <v>720</v>
      </c>
      <c r="B2420" s="874">
        <v>566561309</v>
      </c>
      <c r="C2420" s="414">
        <v>5665613</v>
      </c>
      <c r="D2420" s="2" t="s">
        <v>721</v>
      </c>
      <c r="E2420" s="633"/>
      <c r="F2420" s="633"/>
      <c r="G2420" s="15" t="s">
        <v>732</v>
      </c>
      <c r="H2420" s="18">
        <v>400</v>
      </c>
      <c r="I2420" s="166">
        <f t="shared" ref="I2420:I2437" si="205">SUM(O2420:IG2420)</f>
        <v>400</v>
      </c>
      <c r="J2420" s="632">
        <f t="shared" ref="J2420:J2440" si="206">SUM(DA2420:DB2420)</f>
        <v>0</v>
      </c>
      <c r="K2420" s="808"/>
      <c r="L2420" s="808"/>
      <c r="M2420" s="808"/>
      <c r="N2420" s="808"/>
      <c r="AH2420" s="37"/>
      <c r="AR2420" s="37"/>
      <c r="AW2420" s="37"/>
      <c r="BC2420" s="37"/>
      <c r="BJ2420" s="37"/>
      <c r="BR2420" s="37"/>
      <c r="BU2420" s="37"/>
      <c r="BW2420" s="37"/>
      <c r="CA2420" s="37"/>
      <c r="CD2420" s="37"/>
      <c r="CG2420" s="37"/>
      <c r="CL2420" s="37"/>
      <c r="CN2420" s="37"/>
      <c r="CP2420" s="37"/>
      <c r="CS2420" s="37"/>
      <c r="CU2420" s="37"/>
      <c r="CX2420" s="37"/>
      <c r="DB2420" s="37"/>
      <c r="DF2420" s="37"/>
      <c r="DI2420" s="37"/>
      <c r="DL2420" s="37"/>
      <c r="DP2420" s="37"/>
      <c r="DU2420" s="37"/>
      <c r="DZ2420" s="37"/>
      <c r="EC2420" s="37"/>
      <c r="EF2420" s="37"/>
      <c r="EH2420" s="37"/>
      <c r="EL2420" s="37"/>
      <c r="IE2420" s="18"/>
      <c r="IF2420" s="18">
        <v>400</v>
      </c>
    </row>
    <row r="2421" spans="1:240" s="78" customFormat="1" ht="21.75" customHeight="1" thickBot="1">
      <c r="A2421" s="102" t="s">
        <v>720</v>
      </c>
      <c r="B2421" s="875">
        <v>567301809</v>
      </c>
      <c r="C2421" s="414">
        <v>5673018</v>
      </c>
      <c r="D2421" s="2" t="s">
        <v>721</v>
      </c>
      <c r="E2421" s="633"/>
      <c r="F2421" s="633"/>
      <c r="G2421" s="15" t="s">
        <v>732</v>
      </c>
      <c r="H2421" s="18">
        <v>400</v>
      </c>
      <c r="I2421" s="166">
        <f t="shared" si="205"/>
        <v>400</v>
      </c>
      <c r="J2421" s="632">
        <f t="shared" si="206"/>
        <v>0</v>
      </c>
      <c r="K2421" s="808"/>
      <c r="L2421" s="808"/>
      <c r="M2421" s="808"/>
      <c r="N2421" s="808"/>
      <c r="AH2421" s="37"/>
      <c r="AR2421" s="37"/>
      <c r="AW2421" s="37"/>
      <c r="BC2421" s="37"/>
      <c r="BJ2421" s="37"/>
      <c r="BR2421" s="37"/>
      <c r="BU2421" s="37"/>
      <c r="BW2421" s="37"/>
      <c r="CA2421" s="37"/>
      <c r="CD2421" s="37"/>
      <c r="CG2421" s="37"/>
      <c r="CL2421" s="37"/>
      <c r="CN2421" s="37"/>
      <c r="CP2421" s="37"/>
      <c r="CS2421" s="37"/>
      <c r="CU2421" s="37"/>
      <c r="CX2421" s="37"/>
      <c r="DB2421" s="37"/>
      <c r="DF2421" s="37"/>
      <c r="DI2421" s="37"/>
      <c r="DL2421" s="37"/>
      <c r="DP2421" s="37"/>
      <c r="DU2421" s="37"/>
      <c r="DZ2421" s="37"/>
      <c r="EC2421" s="37"/>
      <c r="EF2421" s="37"/>
      <c r="EH2421" s="37"/>
      <c r="EL2421" s="37"/>
      <c r="IE2421" s="18"/>
      <c r="IF2421" s="18">
        <v>400</v>
      </c>
    </row>
    <row r="2422" spans="1:240" s="78" customFormat="1" ht="21.75" customHeight="1" thickBot="1">
      <c r="A2422" s="102" t="s">
        <v>720</v>
      </c>
      <c r="B2422" s="414">
        <v>567302105</v>
      </c>
      <c r="C2422" s="414">
        <v>5673021</v>
      </c>
      <c r="D2422" s="2" t="s">
        <v>721</v>
      </c>
      <c r="E2422" s="633"/>
      <c r="F2422" s="633"/>
      <c r="G2422" s="15" t="s">
        <v>732</v>
      </c>
      <c r="H2422" s="18">
        <v>100</v>
      </c>
      <c r="I2422" s="166">
        <f t="shared" si="205"/>
        <v>100</v>
      </c>
      <c r="J2422" s="632">
        <f t="shared" si="206"/>
        <v>0</v>
      </c>
      <c r="K2422" s="808"/>
      <c r="L2422" s="808"/>
      <c r="M2422" s="808"/>
      <c r="N2422" s="808"/>
      <c r="AH2422" s="37"/>
      <c r="AR2422" s="37"/>
      <c r="AW2422" s="37"/>
      <c r="BC2422" s="37"/>
      <c r="BJ2422" s="37"/>
      <c r="BR2422" s="37"/>
      <c r="BU2422" s="37"/>
      <c r="BW2422" s="37"/>
      <c r="CA2422" s="37"/>
      <c r="CD2422" s="37"/>
      <c r="CG2422" s="37"/>
      <c r="CL2422" s="37"/>
      <c r="CN2422" s="37"/>
      <c r="CP2422" s="37"/>
      <c r="CS2422" s="37"/>
      <c r="CU2422" s="37"/>
      <c r="CX2422" s="37"/>
      <c r="DB2422" s="37"/>
      <c r="DF2422" s="37"/>
      <c r="DI2422" s="37"/>
      <c r="DL2422" s="37"/>
      <c r="DP2422" s="37"/>
      <c r="DU2422" s="37"/>
      <c r="DZ2422" s="37"/>
      <c r="EC2422" s="37"/>
      <c r="EF2422" s="37"/>
      <c r="EH2422" s="37"/>
      <c r="EL2422" s="37"/>
      <c r="IE2422" s="18"/>
      <c r="IF2422" s="18">
        <v>100</v>
      </c>
    </row>
    <row r="2423" spans="1:240" s="78" customFormat="1" ht="21.75" customHeight="1" thickBot="1">
      <c r="A2423" s="102" t="s">
        <v>720</v>
      </c>
      <c r="B2423" s="414">
        <v>567302305</v>
      </c>
      <c r="C2423" s="414">
        <v>5673023</v>
      </c>
      <c r="D2423" s="2" t="s">
        <v>721</v>
      </c>
      <c r="E2423" s="633"/>
      <c r="F2423" s="633"/>
      <c r="G2423" s="15" t="s">
        <v>732</v>
      </c>
      <c r="H2423" s="18">
        <v>100</v>
      </c>
      <c r="I2423" s="166">
        <f t="shared" si="205"/>
        <v>100</v>
      </c>
      <c r="J2423" s="632">
        <f t="shared" si="206"/>
        <v>0</v>
      </c>
      <c r="K2423" s="808"/>
      <c r="L2423" s="808"/>
      <c r="M2423" s="808"/>
      <c r="N2423" s="808"/>
      <c r="AH2423" s="37"/>
      <c r="AR2423" s="37"/>
      <c r="AW2423" s="37"/>
      <c r="BC2423" s="37"/>
      <c r="BJ2423" s="37"/>
      <c r="BR2423" s="37"/>
      <c r="BU2423" s="37"/>
      <c r="BW2423" s="37"/>
      <c r="CA2423" s="37"/>
      <c r="CD2423" s="37"/>
      <c r="CG2423" s="37"/>
      <c r="CL2423" s="37"/>
      <c r="CN2423" s="37"/>
      <c r="CP2423" s="37"/>
      <c r="CS2423" s="37"/>
      <c r="CU2423" s="37"/>
      <c r="CX2423" s="37"/>
      <c r="DB2423" s="37"/>
      <c r="DF2423" s="37"/>
      <c r="DI2423" s="37"/>
      <c r="DL2423" s="37"/>
      <c r="DP2423" s="37"/>
      <c r="DU2423" s="37"/>
      <c r="DZ2423" s="37"/>
      <c r="EC2423" s="37"/>
      <c r="EF2423" s="37"/>
      <c r="EH2423" s="37"/>
      <c r="EL2423" s="37"/>
      <c r="IE2423" s="18"/>
      <c r="IF2423" s="18">
        <v>100</v>
      </c>
    </row>
    <row r="2424" spans="1:240" s="78" customFormat="1" ht="21.75" customHeight="1" thickBot="1">
      <c r="A2424" s="102" t="s">
        <v>720</v>
      </c>
      <c r="B2424" s="876">
        <v>566421806</v>
      </c>
      <c r="C2424" s="414">
        <v>5664218</v>
      </c>
      <c r="D2424" s="2" t="s">
        <v>721</v>
      </c>
      <c r="E2424" s="633"/>
      <c r="F2424" s="633"/>
      <c r="G2424" s="15" t="s">
        <v>732</v>
      </c>
      <c r="H2424" s="18">
        <v>400</v>
      </c>
      <c r="I2424" s="166">
        <f t="shared" si="205"/>
        <v>400</v>
      </c>
      <c r="J2424" s="632">
        <f t="shared" si="206"/>
        <v>0</v>
      </c>
      <c r="K2424" s="808"/>
      <c r="L2424" s="808"/>
      <c r="M2424" s="808"/>
      <c r="N2424" s="808"/>
      <c r="AH2424" s="37"/>
      <c r="AR2424" s="37"/>
      <c r="AW2424" s="37"/>
      <c r="BC2424" s="37"/>
      <c r="BJ2424" s="37"/>
      <c r="BR2424" s="37"/>
      <c r="BU2424" s="37"/>
      <c r="BW2424" s="37"/>
      <c r="CA2424" s="37"/>
      <c r="CD2424" s="37"/>
      <c r="CG2424" s="37"/>
      <c r="CL2424" s="37"/>
      <c r="CN2424" s="37"/>
      <c r="CP2424" s="37"/>
      <c r="CS2424" s="37"/>
      <c r="CU2424" s="37"/>
      <c r="CX2424" s="37"/>
      <c r="DB2424" s="37"/>
      <c r="DF2424" s="37"/>
      <c r="DI2424" s="37"/>
      <c r="DL2424" s="37"/>
      <c r="DP2424" s="37"/>
      <c r="DU2424" s="37"/>
      <c r="DZ2424" s="37"/>
      <c r="EC2424" s="37"/>
      <c r="EF2424" s="37"/>
      <c r="EH2424" s="37"/>
      <c r="EL2424" s="37"/>
      <c r="IE2424" s="18"/>
      <c r="IF2424" s="18">
        <v>400</v>
      </c>
    </row>
    <row r="2425" spans="1:240" s="78" customFormat="1" ht="21.75" customHeight="1" thickBot="1">
      <c r="A2425" s="102" t="s">
        <v>720</v>
      </c>
      <c r="B2425" s="876">
        <v>588048606</v>
      </c>
      <c r="C2425" s="414">
        <v>5880486</v>
      </c>
      <c r="D2425" s="2" t="s">
        <v>721</v>
      </c>
      <c r="E2425" s="633"/>
      <c r="F2425" s="633"/>
      <c r="G2425" s="15" t="s">
        <v>732</v>
      </c>
      <c r="H2425" s="18"/>
      <c r="I2425" s="166">
        <f t="shared" si="205"/>
        <v>0</v>
      </c>
      <c r="J2425" s="632">
        <f t="shared" si="206"/>
        <v>0</v>
      </c>
      <c r="K2425" s="808"/>
      <c r="L2425" s="808"/>
      <c r="M2425" s="808"/>
      <c r="N2425" s="808"/>
      <c r="AH2425" s="37"/>
      <c r="AR2425" s="37"/>
      <c r="AW2425" s="37"/>
      <c r="BC2425" s="37"/>
      <c r="BJ2425" s="37"/>
      <c r="BR2425" s="37"/>
      <c r="BU2425" s="37"/>
      <c r="BW2425" s="37"/>
      <c r="CA2425" s="37"/>
      <c r="CD2425" s="37"/>
      <c r="CG2425" s="37"/>
      <c r="CL2425" s="37"/>
      <c r="CN2425" s="37"/>
      <c r="CP2425" s="37"/>
      <c r="CS2425" s="37"/>
      <c r="CU2425" s="37"/>
      <c r="CX2425" s="37"/>
      <c r="DB2425" s="37"/>
      <c r="DF2425" s="37"/>
      <c r="DI2425" s="37"/>
      <c r="DL2425" s="37"/>
      <c r="DP2425" s="37"/>
      <c r="DU2425" s="37"/>
      <c r="DZ2425" s="37"/>
      <c r="EC2425" s="37"/>
      <c r="EF2425" s="37"/>
      <c r="EH2425" s="37"/>
      <c r="EL2425" s="37"/>
      <c r="IE2425" s="18"/>
      <c r="IF2425" s="18"/>
    </row>
    <row r="2426" spans="1:240" s="78" customFormat="1" ht="21.75" customHeight="1" thickBot="1">
      <c r="A2426" s="102" t="s">
        <v>720</v>
      </c>
      <c r="B2426" s="876">
        <v>600978906</v>
      </c>
      <c r="C2426" s="414">
        <v>6009789</v>
      </c>
      <c r="D2426" s="2" t="s">
        <v>721</v>
      </c>
      <c r="E2426" s="633"/>
      <c r="F2426" s="633"/>
      <c r="G2426" s="15" t="s">
        <v>732</v>
      </c>
      <c r="H2426" s="18">
        <v>400</v>
      </c>
      <c r="I2426" s="166">
        <f t="shared" si="205"/>
        <v>400</v>
      </c>
      <c r="J2426" s="632">
        <f t="shared" si="206"/>
        <v>0</v>
      </c>
      <c r="K2426" s="808"/>
      <c r="L2426" s="808"/>
      <c r="M2426" s="808"/>
      <c r="N2426" s="808"/>
      <c r="AH2426" s="37"/>
      <c r="AR2426" s="37"/>
      <c r="AW2426" s="37"/>
      <c r="BC2426" s="37"/>
      <c r="BJ2426" s="37"/>
      <c r="BR2426" s="37"/>
      <c r="BU2426" s="37"/>
      <c r="BW2426" s="37"/>
      <c r="CA2426" s="37"/>
      <c r="CD2426" s="37"/>
      <c r="CG2426" s="37"/>
      <c r="CL2426" s="37"/>
      <c r="CN2426" s="37"/>
      <c r="CP2426" s="37"/>
      <c r="CS2426" s="37"/>
      <c r="CU2426" s="37"/>
      <c r="CX2426" s="37"/>
      <c r="DB2426" s="37"/>
      <c r="DF2426" s="37"/>
      <c r="DI2426" s="37"/>
      <c r="DL2426" s="37"/>
      <c r="DP2426" s="37"/>
      <c r="DU2426" s="37"/>
      <c r="DZ2426" s="37"/>
      <c r="EC2426" s="37"/>
      <c r="EF2426" s="37"/>
      <c r="EH2426" s="37"/>
      <c r="EL2426" s="37"/>
      <c r="IE2426" s="18"/>
      <c r="IF2426" s="18">
        <v>400</v>
      </c>
    </row>
    <row r="2427" spans="1:240" s="78" customFormat="1" ht="21.75" customHeight="1" thickBot="1">
      <c r="A2427" s="102" t="s">
        <v>720</v>
      </c>
      <c r="B2427" s="876">
        <v>600979206</v>
      </c>
      <c r="C2427" s="414">
        <v>6009792</v>
      </c>
      <c r="D2427" s="2" t="s">
        <v>721</v>
      </c>
      <c r="E2427" s="633"/>
      <c r="F2427" s="633"/>
      <c r="G2427" s="15" t="s">
        <v>732</v>
      </c>
      <c r="H2427" s="18">
        <v>100</v>
      </c>
      <c r="I2427" s="166">
        <f t="shared" si="205"/>
        <v>100</v>
      </c>
      <c r="J2427" s="632">
        <f t="shared" si="206"/>
        <v>0</v>
      </c>
      <c r="K2427" s="808"/>
      <c r="L2427" s="808"/>
      <c r="M2427" s="808"/>
      <c r="N2427" s="808"/>
      <c r="AH2427" s="37"/>
      <c r="AR2427" s="37"/>
      <c r="AW2427" s="37"/>
      <c r="BC2427" s="37"/>
      <c r="BJ2427" s="37"/>
      <c r="BR2427" s="37"/>
      <c r="BU2427" s="37"/>
      <c r="BW2427" s="37"/>
      <c r="CA2427" s="37"/>
      <c r="CD2427" s="37"/>
      <c r="CG2427" s="37"/>
      <c r="CL2427" s="37"/>
      <c r="CN2427" s="37"/>
      <c r="CP2427" s="37"/>
      <c r="CS2427" s="37"/>
      <c r="CU2427" s="37"/>
      <c r="CX2427" s="37"/>
      <c r="DB2427" s="37"/>
      <c r="DF2427" s="37"/>
      <c r="DI2427" s="37"/>
      <c r="DL2427" s="37"/>
      <c r="DP2427" s="37"/>
      <c r="DU2427" s="37"/>
      <c r="DZ2427" s="37"/>
      <c r="EC2427" s="37"/>
      <c r="EF2427" s="37"/>
      <c r="EH2427" s="37"/>
      <c r="EL2427" s="37"/>
      <c r="IE2427" s="18"/>
      <c r="IF2427" s="18">
        <v>100</v>
      </c>
    </row>
    <row r="2428" spans="1:240" s="78" customFormat="1" ht="21.75" customHeight="1" thickBot="1">
      <c r="A2428" s="102" t="s">
        <v>720</v>
      </c>
      <c r="B2428" s="876">
        <v>600979306</v>
      </c>
      <c r="C2428" s="414">
        <v>6009793</v>
      </c>
      <c r="D2428" s="2" t="s">
        <v>721</v>
      </c>
      <c r="E2428" s="633"/>
      <c r="F2428" s="633"/>
      <c r="G2428" s="15" t="s">
        <v>732</v>
      </c>
      <c r="H2428" s="18">
        <v>100</v>
      </c>
      <c r="I2428" s="166">
        <f t="shared" si="205"/>
        <v>100</v>
      </c>
      <c r="J2428" s="632">
        <f t="shared" si="206"/>
        <v>0</v>
      </c>
      <c r="K2428" s="808"/>
      <c r="L2428" s="808"/>
      <c r="M2428" s="808"/>
      <c r="N2428" s="808"/>
      <c r="AH2428" s="37"/>
      <c r="AR2428" s="37"/>
      <c r="AW2428" s="37"/>
      <c r="BC2428" s="37"/>
      <c r="BJ2428" s="37"/>
      <c r="BR2428" s="37"/>
      <c r="BU2428" s="37"/>
      <c r="BW2428" s="37"/>
      <c r="CA2428" s="37"/>
      <c r="CD2428" s="37"/>
      <c r="CG2428" s="37"/>
      <c r="CL2428" s="37"/>
      <c r="CN2428" s="37"/>
      <c r="CP2428" s="37"/>
      <c r="CS2428" s="37"/>
      <c r="CU2428" s="37"/>
      <c r="CX2428" s="37"/>
      <c r="DB2428" s="37"/>
      <c r="DF2428" s="37"/>
      <c r="DI2428" s="37"/>
      <c r="DL2428" s="37"/>
      <c r="DP2428" s="37"/>
      <c r="DU2428" s="37"/>
      <c r="DZ2428" s="37"/>
      <c r="EC2428" s="37"/>
      <c r="EF2428" s="37"/>
      <c r="EH2428" s="37"/>
      <c r="EL2428" s="37"/>
      <c r="IE2428" s="18"/>
      <c r="IF2428" s="18">
        <v>100</v>
      </c>
    </row>
    <row r="2429" spans="1:240" s="78" customFormat="1" ht="21.75" customHeight="1" thickBot="1">
      <c r="A2429" s="102" t="s">
        <v>720</v>
      </c>
      <c r="B2429" s="876">
        <v>564544206</v>
      </c>
      <c r="C2429" s="414">
        <v>5645442</v>
      </c>
      <c r="D2429" s="2" t="s">
        <v>721</v>
      </c>
      <c r="E2429" s="633"/>
      <c r="F2429" s="633"/>
      <c r="G2429" s="15" t="s">
        <v>732</v>
      </c>
      <c r="H2429" s="18">
        <v>200</v>
      </c>
      <c r="I2429" s="166">
        <f t="shared" si="205"/>
        <v>200</v>
      </c>
      <c r="J2429" s="632">
        <f t="shared" si="206"/>
        <v>0</v>
      </c>
      <c r="K2429" s="808"/>
      <c r="L2429" s="808"/>
      <c r="M2429" s="808"/>
      <c r="N2429" s="808"/>
      <c r="AH2429" s="37"/>
      <c r="AR2429" s="37"/>
      <c r="AW2429" s="37"/>
      <c r="BC2429" s="37"/>
      <c r="BJ2429" s="37"/>
      <c r="BR2429" s="37"/>
      <c r="BU2429" s="37"/>
      <c r="BW2429" s="37"/>
      <c r="CA2429" s="37"/>
      <c r="CD2429" s="37"/>
      <c r="CG2429" s="37"/>
      <c r="CL2429" s="37"/>
      <c r="CN2429" s="37"/>
      <c r="CP2429" s="37"/>
      <c r="CS2429" s="37"/>
      <c r="CU2429" s="37"/>
      <c r="CX2429" s="37"/>
      <c r="DB2429" s="37"/>
      <c r="DF2429" s="37"/>
      <c r="DI2429" s="37"/>
      <c r="DL2429" s="37"/>
      <c r="DP2429" s="37"/>
      <c r="DU2429" s="37"/>
      <c r="DZ2429" s="37"/>
      <c r="EC2429" s="37"/>
      <c r="EF2429" s="37"/>
      <c r="EH2429" s="37"/>
      <c r="EL2429" s="37"/>
      <c r="IE2429" s="18"/>
      <c r="IF2429" s="18">
        <v>200</v>
      </c>
    </row>
    <row r="2430" spans="1:240" s="78" customFormat="1" ht="21.75" customHeight="1" thickBot="1">
      <c r="A2430" s="102" t="s">
        <v>720</v>
      </c>
      <c r="B2430" s="874">
        <v>564600406</v>
      </c>
      <c r="C2430" s="414">
        <v>5646004</v>
      </c>
      <c r="D2430" s="2" t="s">
        <v>721</v>
      </c>
      <c r="E2430" s="633"/>
      <c r="F2430" s="633"/>
      <c r="G2430" s="15" t="s">
        <v>732</v>
      </c>
      <c r="H2430" s="18">
        <v>200</v>
      </c>
      <c r="I2430" s="166">
        <f t="shared" si="205"/>
        <v>200</v>
      </c>
      <c r="J2430" s="632">
        <f t="shared" si="206"/>
        <v>0</v>
      </c>
      <c r="K2430" s="808"/>
      <c r="L2430" s="808"/>
      <c r="M2430" s="808"/>
      <c r="N2430" s="808"/>
      <c r="AH2430" s="37"/>
      <c r="AR2430" s="37"/>
      <c r="AW2430" s="37"/>
      <c r="BC2430" s="37"/>
      <c r="BJ2430" s="37"/>
      <c r="BR2430" s="37"/>
      <c r="BU2430" s="37"/>
      <c r="BW2430" s="37"/>
      <c r="CA2430" s="37"/>
      <c r="CD2430" s="37"/>
      <c r="CG2430" s="37"/>
      <c r="CL2430" s="37"/>
      <c r="CN2430" s="37"/>
      <c r="CP2430" s="37"/>
      <c r="CS2430" s="37"/>
      <c r="CU2430" s="37"/>
      <c r="CX2430" s="37"/>
      <c r="DB2430" s="37"/>
      <c r="DF2430" s="37"/>
      <c r="DI2430" s="37"/>
      <c r="DL2430" s="37"/>
      <c r="DP2430" s="37"/>
      <c r="DU2430" s="37"/>
      <c r="DZ2430" s="37"/>
      <c r="EC2430" s="37"/>
      <c r="EF2430" s="37"/>
      <c r="EH2430" s="37"/>
      <c r="EL2430" s="37"/>
      <c r="IE2430" s="18"/>
      <c r="IF2430" s="18">
        <v>200</v>
      </c>
    </row>
    <row r="2431" spans="1:240" s="78" customFormat="1" ht="21.75" customHeight="1" thickBot="1">
      <c r="A2431" s="102" t="s">
        <v>720</v>
      </c>
      <c r="B2431" s="875">
        <v>577518506</v>
      </c>
      <c r="C2431" s="414">
        <v>5775185</v>
      </c>
      <c r="D2431" s="2" t="s">
        <v>721</v>
      </c>
      <c r="E2431" s="633"/>
      <c r="F2431" s="633"/>
      <c r="G2431" s="15" t="s">
        <v>732</v>
      </c>
      <c r="H2431" s="18">
        <v>200</v>
      </c>
      <c r="I2431" s="166">
        <f t="shared" si="205"/>
        <v>200</v>
      </c>
      <c r="J2431" s="632">
        <f t="shared" si="206"/>
        <v>0</v>
      </c>
      <c r="K2431" s="808"/>
      <c r="L2431" s="808"/>
      <c r="M2431" s="808"/>
      <c r="N2431" s="808"/>
      <c r="AH2431" s="37"/>
      <c r="AR2431" s="37"/>
      <c r="AW2431" s="37"/>
      <c r="BC2431" s="37"/>
      <c r="BJ2431" s="37"/>
      <c r="BR2431" s="37"/>
      <c r="BU2431" s="37"/>
      <c r="BW2431" s="37"/>
      <c r="CA2431" s="37"/>
      <c r="CD2431" s="37"/>
      <c r="CG2431" s="37"/>
      <c r="CL2431" s="37"/>
      <c r="CN2431" s="37"/>
      <c r="CP2431" s="37"/>
      <c r="CS2431" s="37"/>
      <c r="CU2431" s="37"/>
      <c r="CX2431" s="37"/>
      <c r="DB2431" s="37"/>
      <c r="DF2431" s="37"/>
      <c r="DI2431" s="37"/>
      <c r="DL2431" s="37"/>
      <c r="DP2431" s="37"/>
      <c r="DU2431" s="37"/>
      <c r="DZ2431" s="37"/>
      <c r="EC2431" s="37"/>
      <c r="EF2431" s="37"/>
      <c r="EH2431" s="37"/>
      <c r="EL2431" s="37"/>
      <c r="IE2431" s="18"/>
      <c r="IF2431" s="18">
        <v>200</v>
      </c>
    </row>
    <row r="2432" spans="1:240" s="78" customFormat="1" ht="21.75" customHeight="1" thickBot="1">
      <c r="A2432" s="102" t="s">
        <v>720</v>
      </c>
      <c r="B2432" s="876">
        <v>577518604</v>
      </c>
      <c r="C2432" s="414">
        <v>5775186</v>
      </c>
      <c r="D2432" s="2" t="s">
        <v>721</v>
      </c>
      <c r="E2432" s="633"/>
      <c r="F2432" s="633"/>
      <c r="G2432" s="15" t="s">
        <v>732</v>
      </c>
      <c r="H2432" s="878">
        <v>200</v>
      </c>
      <c r="I2432" s="166">
        <f t="shared" si="205"/>
        <v>200</v>
      </c>
      <c r="J2432" s="632">
        <f t="shared" si="206"/>
        <v>0</v>
      </c>
      <c r="K2432" s="808"/>
      <c r="L2432" s="808"/>
      <c r="M2432" s="808"/>
      <c r="N2432" s="808"/>
      <c r="AH2432" s="37"/>
      <c r="AR2432" s="37"/>
      <c r="AW2432" s="37"/>
      <c r="BC2432" s="37"/>
      <c r="BJ2432" s="37"/>
      <c r="BR2432" s="37"/>
      <c r="BU2432" s="37"/>
      <c r="BW2432" s="37"/>
      <c r="CA2432" s="37"/>
      <c r="CD2432" s="37"/>
      <c r="CG2432" s="37"/>
      <c r="CL2432" s="37"/>
      <c r="CN2432" s="37"/>
      <c r="CP2432" s="37"/>
      <c r="CS2432" s="37"/>
      <c r="CU2432" s="37"/>
      <c r="CX2432" s="37"/>
      <c r="DB2432" s="37"/>
      <c r="DF2432" s="37"/>
      <c r="DI2432" s="37"/>
      <c r="DL2432" s="37"/>
      <c r="DP2432" s="37"/>
      <c r="DU2432" s="37"/>
      <c r="DZ2432" s="37"/>
      <c r="EC2432" s="37"/>
      <c r="EF2432" s="37"/>
      <c r="EH2432" s="37"/>
      <c r="EL2432" s="37"/>
      <c r="IE2432" s="18"/>
      <c r="IF2432" s="878">
        <v>200</v>
      </c>
    </row>
    <row r="2433" spans="1:246" s="78" customFormat="1" ht="21.75" customHeight="1" thickBot="1">
      <c r="A2433" s="102" t="s">
        <v>720</v>
      </c>
      <c r="B2433" s="876">
        <v>566559003</v>
      </c>
      <c r="C2433" s="414">
        <v>5665590</v>
      </c>
      <c r="D2433" s="2" t="s">
        <v>721</v>
      </c>
      <c r="E2433" s="633"/>
      <c r="F2433" s="633"/>
      <c r="G2433" s="15" t="s">
        <v>732</v>
      </c>
      <c r="H2433" s="878">
        <v>0</v>
      </c>
      <c r="I2433" s="166">
        <f t="shared" si="205"/>
        <v>0</v>
      </c>
      <c r="J2433" s="632">
        <f t="shared" si="206"/>
        <v>0</v>
      </c>
      <c r="K2433" s="808"/>
      <c r="L2433" s="808"/>
      <c r="M2433" s="808"/>
      <c r="N2433" s="808"/>
      <c r="AH2433" s="37"/>
      <c r="AR2433" s="37"/>
      <c r="AW2433" s="37"/>
      <c r="BC2433" s="37"/>
      <c r="BJ2433" s="37"/>
      <c r="BR2433" s="37"/>
      <c r="BU2433" s="37"/>
      <c r="BW2433" s="37"/>
      <c r="CA2433" s="37"/>
      <c r="CD2433" s="37"/>
      <c r="CG2433" s="37"/>
      <c r="CL2433" s="37"/>
      <c r="CN2433" s="37"/>
      <c r="CP2433" s="37"/>
      <c r="CS2433" s="37"/>
      <c r="CU2433" s="37"/>
      <c r="CX2433" s="37"/>
      <c r="DB2433" s="37"/>
      <c r="DF2433" s="37"/>
      <c r="DI2433" s="37"/>
      <c r="DL2433" s="37"/>
      <c r="DP2433" s="37"/>
      <c r="DU2433" s="37"/>
      <c r="DZ2433" s="37"/>
      <c r="EC2433" s="37"/>
      <c r="EF2433" s="37"/>
      <c r="EH2433" s="37"/>
      <c r="EL2433" s="37"/>
      <c r="IE2433" s="18"/>
      <c r="IF2433" s="878">
        <v>0</v>
      </c>
    </row>
    <row r="2434" spans="1:246" s="78" customFormat="1" ht="21.75" customHeight="1" thickBot="1">
      <c r="A2434" s="102" t="s">
        <v>720</v>
      </c>
      <c r="B2434" s="876">
        <v>566516503</v>
      </c>
      <c r="C2434" s="414">
        <v>5665165</v>
      </c>
      <c r="D2434" s="2" t="s">
        <v>721</v>
      </c>
      <c r="E2434" s="633"/>
      <c r="F2434" s="633"/>
      <c r="G2434" s="15" t="s">
        <v>732</v>
      </c>
      <c r="H2434" s="878"/>
      <c r="I2434" s="166">
        <f t="shared" si="205"/>
        <v>0</v>
      </c>
      <c r="J2434" s="632">
        <f t="shared" si="206"/>
        <v>0</v>
      </c>
      <c r="K2434" s="808"/>
      <c r="L2434" s="808"/>
      <c r="M2434" s="808"/>
      <c r="N2434" s="808"/>
      <c r="AH2434" s="37"/>
      <c r="AR2434" s="37"/>
      <c r="AW2434" s="37"/>
      <c r="BC2434" s="37"/>
      <c r="BJ2434" s="37"/>
      <c r="BR2434" s="37"/>
      <c r="BU2434" s="37"/>
      <c r="BW2434" s="37"/>
      <c r="CA2434" s="37"/>
      <c r="CD2434" s="37"/>
      <c r="CG2434" s="37"/>
      <c r="CL2434" s="37"/>
      <c r="CN2434" s="37"/>
      <c r="CP2434" s="37"/>
      <c r="CS2434" s="37"/>
      <c r="CU2434" s="37"/>
      <c r="CX2434" s="37"/>
      <c r="DB2434" s="37"/>
      <c r="DF2434" s="37"/>
      <c r="DI2434" s="37"/>
      <c r="DL2434" s="37"/>
      <c r="DP2434" s="37"/>
      <c r="DU2434" s="37"/>
      <c r="DZ2434" s="37"/>
      <c r="EC2434" s="37"/>
      <c r="EF2434" s="37"/>
      <c r="EH2434" s="37"/>
      <c r="EL2434" s="37"/>
      <c r="IE2434" s="18"/>
      <c r="IF2434" s="878"/>
    </row>
    <row r="2435" spans="1:246" s="78" customFormat="1" ht="21.75" customHeight="1">
      <c r="A2435" s="102" t="s">
        <v>720</v>
      </c>
      <c r="B2435" s="877">
        <v>639072701</v>
      </c>
      <c r="C2435" s="782">
        <v>6390727</v>
      </c>
      <c r="D2435" s="2" t="s">
        <v>721</v>
      </c>
      <c r="E2435" s="633"/>
      <c r="F2435" s="633"/>
      <c r="G2435" s="15" t="s">
        <v>732</v>
      </c>
      <c r="H2435" s="879">
        <v>800</v>
      </c>
      <c r="I2435" s="166">
        <f t="shared" si="205"/>
        <v>800</v>
      </c>
      <c r="J2435" s="632">
        <f t="shared" si="206"/>
        <v>0</v>
      </c>
      <c r="K2435" s="808"/>
      <c r="L2435" s="808"/>
      <c r="M2435" s="808"/>
      <c r="N2435" s="808"/>
      <c r="AH2435" s="37"/>
      <c r="AR2435" s="37"/>
      <c r="AW2435" s="37"/>
      <c r="BC2435" s="37"/>
      <c r="BJ2435" s="37"/>
      <c r="BR2435" s="37"/>
      <c r="BU2435" s="37"/>
      <c r="BW2435" s="37"/>
      <c r="CA2435" s="37"/>
      <c r="CD2435" s="37"/>
      <c r="CG2435" s="37"/>
      <c r="CL2435" s="37"/>
      <c r="CN2435" s="37"/>
      <c r="CP2435" s="37"/>
      <c r="CS2435" s="37"/>
      <c r="CU2435" s="37"/>
      <c r="CX2435" s="37"/>
      <c r="DB2435" s="37"/>
      <c r="DF2435" s="37"/>
      <c r="DI2435" s="37"/>
      <c r="DL2435" s="37"/>
      <c r="DP2435" s="37"/>
      <c r="DU2435" s="37"/>
      <c r="DZ2435" s="37"/>
      <c r="EC2435" s="37"/>
      <c r="EF2435" s="37"/>
      <c r="EH2435" s="37"/>
      <c r="EL2435" s="37"/>
      <c r="IE2435" s="790"/>
      <c r="IF2435" s="879">
        <v>800</v>
      </c>
    </row>
    <row r="2436" spans="1:246" s="17" customFormat="1" ht="21.75" customHeight="1" thickBot="1">
      <c r="A2436" s="102" t="s">
        <v>720</v>
      </c>
      <c r="B2436" s="843"/>
      <c r="C2436" s="843"/>
      <c r="D2436" s="822"/>
      <c r="E2436" s="633"/>
      <c r="F2436" s="633"/>
      <c r="G2436" s="805"/>
      <c r="H2436" s="880">
        <f>SUM(H2419:H2435)</f>
        <v>4500</v>
      </c>
      <c r="I2436" s="880">
        <f>SUM(I2419:I2435)</f>
        <v>4500</v>
      </c>
      <c r="J2436" s="632">
        <f t="shared" si="206"/>
        <v>0</v>
      </c>
      <c r="K2436" s="805"/>
      <c r="L2436" s="805"/>
      <c r="M2436" s="805"/>
      <c r="N2436" s="805"/>
      <c r="AH2436" s="34"/>
      <c r="AR2436" s="34"/>
      <c r="AW2436" s="34"/>
      <c r="BC2436" s="34"/>
      <c r="BJ2436" s="34"/>
      <c r="BR2436" s="34"/>
      <c r="BU2436" s="34"/>
      <c r="BW2436" s="34"/>
      <c r="CA2436" s="34"/>
      <c r="CD2436" s="34"/>
      <c r="CG2436" s="34"/>
      <c r="CL2436" s="34"/>
      <c r="CN2436" s="34"/>
      <c r="CP2436" s="34"/>
      <c r="CS2436" s="34"/>
      <c r="CU2436" s="34"/>
      <c r="CX2436" s="34"/>
      <c r="DB2436" s="34"/>
      <c r="DF2436" s="34"/>
      <c r="DI2436" s="34"/>
      <c r="DL2436" s="34"/>
      <c r="DP2436" s="34"/>
      <c r="DU2436" s="34"/>
      <c r="DZ2436" s="34"/>
      <c r="EC2436" s="34"/>
      <c r="EF2436" s="34"/>
      <c r="EH2436" s="34"/>
      <c r="EL2436" s="34"/>
    </row>
    <row r="2437" spans="1:246" s="17" customFormat="1" ht="21.75" customHeight="1">
      <c r="A2437" s="102" t="s">
        <v>720</v>
      </c>
      <c r="B2437" s="454">
        <v>588048606</v>
      </c>
      <c r="C2437" s="84">
        <v>5880486</v>
      </c>
      <c r="D2437" s="2" t="s">
        <v>721</v>
      </c>
      <c r="E2437" s="633"/>
      <c r="F2437" s="633"/>
      <c r="G2437" s="15" t="s">
        <v>733</v>
      </c>
      <c r="H2437" s="806">
        <v>10</v>
      </c>
      <c r="I2437" s="166">
        <f t="shared" si="205"/>
        <v>10</v>
      </c>
      <c r="J2437" s="632">
        <f t="shared" si="206"/>
        <v>0</v>
      </c>
      <c r="K2437" s="805"/>
      <c r="L2437" s="805"/>
      <c r="M2437" s="805"/>
      <c r="N2437" s="805"/>
      <c r="AH2437" s="34"/>
      <c r="AR2437" s="34"/>
      <c r="AW2437" s="34"/>
      <c r="BC2437" s="34"/>
      <c r="BJ2437" s="34"/>
      <c r="BR2437" s="34"/>
      <c r="BU2437" s="34"/>
      <c r="BW2437" s="34"/>
      <c r="CA2437" s="34"/>
      <c r="CD2437" s="34"/>
      <c r="CG2437" s="34"/>
      <c r="CL2437" s="34"/>
      <c r="CN2437" s="34"/>
      <c r="CP2437" s="34"/>
      <c r="CS2437" s="34"/>
      <c r="CU2437" s="34"/>
      <c r="CX2437" s="34"/>
      <c r="DB2437" s="34"/>
      <c r="DF2437" s="34"/>
      <c r="DI2437" s="34"/>
      <c r="DL2437" s="34"/>
      <c r="DP2437" s="34"/>
      <c r="DU2437" s="34"/>
      <c r="DZ2437" s="34"/>
      <c r="EC2437" s="34"/>
      <c r="EF2437" s="34"/>
      <c r="EH2437" s="34"/>
      <c r="EL2437" s="34"/>
      <c r="IA2437" s="17">
        <v>2</v>
      </c>
      <c r="IE2437" s="17">
        <v>8</v>
      </c>
    </row>
    <row r="2438" spans="1:246" s="17" customFormat="1" ht="21.75" customHeight="1">
      <c r="A2438" s="102" t="s">
        <v>720</v>
      </c>
      <c r="B2438" s="843"/>
      <c r="C2438" s="843"/>
      <c r="D2438" s="822"/>
      <c r="E2438" s="633"/>
      <c r="F2438" s="633"/>
      <c r="G2438" s="805"/>
      <c r="H2438" s="806"/>
      <c r="I2438" s="880"/>
      <c r="J2438" s="632">
        <f t="shared" si="206"/>
        <v>0</v>
      </c>
      <c r="K2438" s="805"/>
      <c r="L2438" s="805"/>
      <c r="M2438" s="805"/>
      <c r="N2438" s="805"/>
      <c r="AH2438" s="34"/>
      <c r="AR2438" s="34"/>
      <c r="AW2438" s="34"/>
      <c r="BC2438" s="34"/>
      <c r="BJ2438" s="34"/>
      <c r="BR2438" s="34"/>
      <c r="BU2438" s="34"/>
      <c r="BW2438" s="34"/>
      <c r="CA2438" s="34"/>
      <c r="CD2438" s="34"/>
      <c r="CG2438" s="34"/>
      <c r="CL2438" s="34"/>
      <c r="CN2438" s="34"/>
      <c r="CP2438" s="34"/>
      <c r="CS2438" s="34"/>
      <c r="CU2438" s="34"/>
      <c r="CX2438" s="34"/>
      <c r="DB2438" s="34"/>
      <c r="DF2438" s="34"/>
      <c r="DI2438" s="34"/>
      <c r="DL2438" s="34"/>
      <c r="DP2438" s="34"/>
      <c r="DU2438" s="34"/>
      <c r="DZ2438" s="34"/>
      <c r="EC2438" s="34"/>
      <c r="EF2438" s="34"/>
      <c r="EH2438" s="34"/>
      <c r="EL2438" s="34"/>
    </row>
    <row r="2439" spans="1:246" s="17" customFormat="1" ht="21.75" customHeight="1" thickBot="1">
      <c r="A2439" s="102" t="s">
        <v>720</v>
      </c>
      <c r="B2439" s="843"/>
      <c r="C2439" s="843"/>
      <c r="D2439" s="822"/>
      <c r="E2439" s="633"/>
      <c r="F2439" s="633"/>
      <c r="G2439" s="805"/>
      <c r="H2439" s="806"/>
      <c r="I2439" s="880"/>
      <c r="J2439" s="632">
        <f t="shared" si="206"/>
        <v>0</v>
      </c>
      <c r="K2439" s="805"/>
      <c r="L2439" s="805"/>
      <c r="M2439" s="805"/>
      <c r="N2439" s="805"/>
      <c r="AH2439" s="34"/>
      <c r="AR2439" s="34"/>
      <c r="AW2439" s="34"/>
      <c r="BC2439" s="34"/>
      <c r="BJ2439" s="34"/>
      <c r="BR2439" s="34"/>
      <c r="BU2439" s="34"/>
      <c r="BW2439" s="34"/>
      <c r="CA2439" s="34"/>
      <c r="CD2439" s="34"/>
      <c r="CG2439" s="34"/>
      <c r="CL2439" s="34"/>
      <c r="CN2439" s="34"/>
      <c r="CP2439" s="34"/>
      <c r="CS2439" s="34"/>
      <c r="CU2439" s="34"/>
      <c r="CX2439" s="34"/>
      <c r="DB2439" s="34"/>
      <c r="DF2439" s="34"/>
      <c r="DI2439" s="34"/>
      <c r="DL2439" s="34"/>
      <c r="DP2439" s="34"/>
      <c r="DU2439" s="34"/>
      <c r="DZ2439" s="34"/>
      <c r="EC2439" s="34"/>
      <c r="EF2439" s="34"/>
      <c r="EH2439" s="34"/>
      <c r="EL2439" s="34"/>
    </row>
    <row r="2440" spans="1:246" s="17" customFormat="1" ht="21.75" customHeight="1" thickBot="1">
      <c r="A2440" s="102" t="s">
        <v>720</v>
      </c>
      <c r="B2440" s="414">
        <v>566559807</v>
      </c>
      <c r="C2440" s="414">
        <v>5665598</v>
      </c>
      <c r="D2440" s="2" t="s">
        <v>721</v>
      </c>
      <c r="E2440" s="633"/>
      <c r="F2440" s="633"/>
      <c r="G2440" s="15" t="s">
        <v>734</v>
      </c>
      <c r="H2440" s="19"/>
      <c r="I2440" s="166">
        <f>SUM(O2440:HP2440)</f>
        <v>0</v>
      </c>
      <c r="J2440" s="632">
        <f t="shared" si="206"/>
        <v>0</v>
      </c>
      <c r="K2440" s="805"/>
      <c r="L2440" s="805"/>
      <c r="M2440" s="805"/>
      <c r="N2440" s="805"/>
      <c r="AH2440" s="34"/>
      <c r="AR2440" s="34"/>
      <c r="AW2440" s="34"/>
      <c r="BC2440" s="34"/>
      <c r="BJ2440" s="34"/>
      <c r="BR2440" s="34"/>
      <c r="BU2440" s="34"/>
      <c r="BW2440" s="34"/>
      <c r="CA2440" s="34"/>
      <c r="CD2440" s="34"/>
      <c r="CG2440" s="34"/>
      <c r="CL2440" s="34"/>
      <c r="CN2440" s="34"/>
      <c r="CP2440" s="34"/>
      <c r="CS2440" s="34"/>
      <c r="CU2440" s="34"/>
      <c r="CX2440" s="34"/>
      <c r="DB2440" s="34"/>
      <c r="DF2440" s="34"/>
      <c r="DI2440" s="34"/>
      <c r="DL2440" s="34"/>
      <c r="DP2440" s="34"/>
      <c r="DU2440" s="34"/>
      <c r="DZ2440" s="34"/>
      <c r="EC2440" s="34"/>
      <c r="EF2440" s="34"/>
      <c r="EH2440" s="34"/>
      <c r="EL2440" s="34"/>
      <c r="IL2440" s="19"/>
    </row>
    <row r="2441" spans="1:246" s="17" customFormat="1" ht="21.75" customHeight="1" thickBot="1">
      <c r="A2441" s="102" t="s">
        <v>720</v>
      </c>
      <c r="B2441" s="874">
        <v>566561309</v>
      </c>
      <c r="C2441" s="414">
        <v>5665613</v>
      </c>
      <c r="D2441" s="2" t="s">
        <v>721</v>
      </c>
      <c r="E2441" s="633"/>
      <c r="F2441" s="633"/>
      <c r="G2441" s="15" t="s">
        <v>734</v>
      </c>
      <c r="H2441" s="18"/>
      <c r="I2441" s="166">
        <f t="shared" ref="I2441:I2456" si="207">SUM(O2441:HP2441)</f>
        <v>0</v>
      </c>
      <c r="J2441" s="632">
        <f t="shared" ref="J2441:J2456" si="208">SUM(DA2441:DB2441)</f>
        <v>0</v>
      </c>
      <c r="K2441" s="805"/>
      <c r="L2441" s="805"/>
      <c r="M2441" s="805"/>
      <c r="N2441" s="805"/>
      <c r="AH2441" s="34"/>
      <c r="AR2441" s="34"/>
      <c r="AW2441" s="34"/>
      <c r="BC2441" s="34"/>
      <c r="BJ2441" s="34"/>
      <c r="BR2441" s="34"/>
      <c r="BU2441" s="34"/>
      <c r="BW2441" s="34"/>
      <c r="CA2441" s="34"/>
      <c r="CD2441" s="34"/>
      <c r="CG2441" s="34"/>
      <c r="CL2441" s="34"/>
      <c r="CN2441" s="34"/>
      <c r="CP2441" s="34"/>
      <c r="CS2441" s="34"/>
      <c r="CU2441" s="34"/>
      <c r="CX2441" s="34"/>
      <c r="DB2441" s="34"/>
      <c r="DF2441" s="34"/>
      <c r="DI2441" s="34"/>
      <c r="DL2441" s="34"/>
      <c r="DP2441" s="34"/>
      <c r="DU2441" s="34"/>
      <c r="DZ2441" s="34"/>
      <c r="EC2441" s="34"/>
      <c r="EF2441" s="34"/>
      <c r="EH2441" s="34"/>
      <c r="EL2441" s="34"/>
      <c r="IL2441" s="18"/>
    </row>
    <row r="2442" spans="1:246" s="17" customFormat="1" ht="21.75" customHeight="1" thickBot="1">
      <c r="A2442" s="102" t="s">
        <v>720</v>
      </c>
      <c r="B2442" s="875">
        <v>567301809</v>
      </c>
      <c r="C2442" s="414">
        <v>5673018</v>
      </c>
      <c r="D2442" s="2" t="s">
        <v>721</v>
      </c>
      <c r="E2442" s="633"/>
      <c r="F2442" s="633"/>
      <c r="G2442" s="15" t="s">
        <v>734</v>
      </c>
      <c r="H2442" s="18"/>
      <c r="I2442" s="166">
        <f t="shared" si="207"/>
        <v>0</v>
      </c>
      <c r="J2442" s="632">
        <f t="shared" si="208"/>
        <v>0</v>
      </c>
      <c r="K2442" s="805"/>
      <c r="L2442" s="805"/>
      <c r="M2442" s="805"/>
      <c r="N2442" s="805"/>
      <c r="AH2442" s="34"/>
      <c r="AR2442" s="34"/>
      <c r="AW2442" s="34"/>
      <c r="BC2442" s="34"/>
      <c r="BJ2442" s="34"/>
      <c r="BR2442" s="34"/>
      <c r="BU2442" s="34"/>
      <c r="BW2442" s="34"/>
      <c r="CA2442" s="34"/>
      <c r="CD2442" s="34"/>
      <c r="CG2442" s="34"/>
      <c r="CL2442" s="34"/>
      <c r="CN2442" s="34"/>
      <c r="CP2442" s="34"/>
      <c r="CS2442" s="34"/>
      <c r="CU2442" s="34"/>
      <c r="CX2442" s="34"/>
      <c r="DB2442" s="34"/>
      <c r="DF2442" s="34"/>
      <c r="DI2442" s="34"/>
      <c r="DL2442" s="34"/>
      <c r="DP2442" s="34"/>
      <c r="DU2442" s="34"/>
      <c r="DZ2442" s="34"/>
      <c r="EC2442" s="34"/>
      <c r="EF2442" s="34"/>
      <c r="EH2442" s="34"/>
      <c r="EL2442" s="34"/>
      <c r="IL2442" s="18"/>
    </row>
    <row r="2443" spans="1:246" s="17" customFormat="1" ht="21.75" customHeight="1" thickBot="1">
      <c r="A2443" s="102" t="s">
        <v>720</v>
      </c>
      <c r="B2443" s="414">
        <v>567302105</v>
      </c>
      <c r="C2443" s="414">
        <v>5673021</v>
      </c>
      <c r="D2443" s="2" t="s">
        <v>721</v>
      </c>
      <c r="E2443" s="633"/>
      <c r="F2443" s="633"/>
      <c r="G2443" s="15" t="s">
        <v>734</v>
      </c>
      <c r="H2443" s="18"/>
      <c r="I2443" s="166">
        <f t="shared" si="207"/>
        <v>0</v>
      </c>
      <c r="J2443" s="632">
        <f t="shared" si="208"/>
        <v>0</v>
      </c>
      <c r="K2443" s="805"/>
      <c r="L2443" s="805"/>
      <c r="M2443" s="805"/>
      <c r="N2443" s="805"/>
      <c r="AH2443" s="34"/>
      <c r="AR2443" s="34"/>
      <c r="AW2443" s="34"/>
      <c r="BC2443" s="34"/>
      <c r="BJ2443" s="34"/>
      <c r="BR2443" s="34"/>
      <c r="BU2443" s="34"/>
      <c r="BW2443" s="34"/>
      <c r="CA2443" s="34"/>
      <c r="CD2443" s="34"/>
      <c r="CG2443" s="34"/>
      <c r="CL2443" s="34"/>
      <c r="CN2443" s="34"/>
      <c r="CP2443" s="34"/>
      <c r="CS2443" s="34"/>
      <c r="CU2443" s="34"/>
      <c r="CX2443" s="34"/>
      <c r="DB2443" s="34"/>
      <c r="DF2443" s="34"/>
      <c r="DI2443" s="34"/>
      <c r="DL2443" s="34"/>
      <c r="DP2443" s="34"/>
      <c r="DU2443" s="34"/>
      <c r="DZ2443" s="34"/>
      <c r="EC2443" s="34"/>
      <c r="EF2443" s="34"/>
      <c r="EH2443" s="34"/>
      <c r="EL2443" s="34"/>
      <c r="IL2443" s="18"/>
    </row>
    <row r="2444" spans="1:246" s="17" customFormat="1" ht="21.75" customHeight="1" thickBot="1">
      <c r="A2444" s="102" t="s">
        <v>720</v>
      </c>
      <c r="B2444" s="414">
        <v>567302305</v>
      </c>
      <c r="C2444" s="414">
        <v>5673023</v>
      </c>
      <c r="D2444" s="2" t="s">
        <v>721</v>
      </c>
      <c r="E2444" s="633"/>
      <c r="F2444" s="633"/>
      <c r="G2444" s="15" t="s">
        <v>734</v>
      </c>
      <c r="H2444" s="18"/>
      <c r="I2444" s="166">
        <f t="shared" si="207"/>
        <v>0</v>
      </c>
      <c r="J2444" s="632">
        <f t="shared" si="208"/>
        <v>0</v>
      </c>
      <c r="K2444" s="805"/>
      <c r="L2444" s="805"/>
      <c r="M2444" s="805"/>
      <c r="N2444" s="805"/>
      <c r="AH2444" s="34"/>
      <c r="AR2444" s="34"/>
      <c r="AW2444" s="34"/>
      <c r="BC2444" s="34"/>
      <c r="BJ2444" s="34"/>
      <c r="BR2444" s="34"/>
      <c r="BU2444" s="34"/>
      <c r="BW2444" s="34"/>
      <c r="CA2444" s="34"/>
      <c r="CD2444" s="34"/>
      <c r="CG2444" s="34"/>
      <c r="CL2444" s="34"/>
      <c r="CN2444" s="34"/>
      <c r="CP2444" s="34"/>
      <c r="CS2444" s="34"/>
      <c r="CU2444" s="34"/>
      <c r="CX2444" s="34"/>
      <c r="DB2444" s="34"/>
      <c r="DF2444" s="34"/>
      <c r="DI2444" s="34"/>
      <c r="DL2444" s="34"/>
      <c r="DP2444" s="34"/>
      <c r="DU2444" s="34"/>
      <c r="DZ2444" s="34"/>
      <c r="EC2444" s="34"/>
      <c r="EF2444" s="34"/>
      <c r="EH2444" s="34"/>
      <c r="EL2444" s="34"/>
      <c r="IL2444" s="18"/>
    </row>
    <row r="2445" spans="1:246" s="17" customFormat="1" ht="21.75" customHeight="1" thickBot="1">
      <c r="A2445" s="102" t="s">
        <v>720</v>
      </c>
      <c r="B2445" s="876">
        <v>566421806</v>
      </c>
      <c r="C2445" s="414">
        <v>5664218</v>
      </c>
      <c r="D2445" s="2" t="s">
        <v>721</v>
      </c>
      <c r="E2445" s="633"/>
      <c r="F2445" s="633"/>
      <c r="G2445" s="15" t="s">
        <v>734</v>
      </c>
      <c r="H2445" s="18"/>
      <c r="I2445" s="166">
        <f t="shared" si="207"/>
        <v>0</v>
      </c>
      <c r="J2445" s="632">
        <f t="shared" si="208"/>
        <v>0</v>
      </c>
      <c r="K2445" s="805"/>
      <c r="L2445" s="805"/>
      <c r="M2445" s="805"/>
      <c r="N2445" s="805"/>
      <c r="AH2445" s="34"/>
      <c r="AR2445" s="34"/>
      <c r="AW2445" s="34"/>
      <c r="BC2445" s="34"/>
      <c r="BJ2445" s="34"/>
      <c r="BR2445" s="34"/>
      <c r="BU2445" s="34"/>
      <c r="BW2445" s="34"/>
      <c r="CA2445" s="34"/>
      <c r="CD2445" s="34"/>
      <c r="CG2445" s="34"/>
      <c r="CL2445" s="34"/>
      <c r="CN2445" s="34"/>
      <c r="CP2445" s="34"/>
      <c r="CS2445" s="34"/>
      <c r="CU2445" s="34"/>
      <c r="CX2445" s="34"/>
      <c r="DB2445" s="34"/>
      <c r="DF2445" s="34"/>
      <c r="DI2445" s="34"/>
      <c r="DL2445" s="34"/>
      <c r="DP2445" s="34"/>
      <c r="DU2445" s="34"/>
      <c r="DZ2445" s="34"/>
      <c r="EC2445" s="34"/>
      <c r="EF2445" s="34"/>
      <c r="EH2445" s="34"/>
      <c r="EL2445" s="34"/>
      <c r="IL2445" s="18"/>
    </row>
    <row r="2446" spans="1:246" s="17" customFormat="1" ht="21.75" customHeight="1" thickBot="1">
      <c r="A2446" s="102" t="s">
        <v>720</v>
      </c>
      <c r="B2446" s="876">
        <v>588048606</v>
      </c>
      <c r="C2446" s="414">
        <v>5880486</v>
      </c>
      <c r="D2446" s="2" t="s">
        <v>721</v>
      </c>
      <c r="E2446" s="633"/>
      <c r="F2446" s="633"/>
      <c r="G2446" s="15" t="s">
        <v>734</v>
      </c>
      <c r="H2446" s="18">
        <v>800</v>
      </c>
      <c r="I2446" s="166">
        <f t="shared" si="207"/>
        <v>0</v>
      </c>
      <c r="J2446" s="632">
        <f t="shared" si="208"/>
        <v>0</v>
      </c>
      <c r="K2446" s="805"/>
      <c r="L2446" s="805"/>
      <c r="M2446" s="805"/>
      <c r="N2446" s="805"/>
      <c r="AH2446" s="34"/>
      <c r="AR2446" s="34"/>
      <c r="AW2446" s="34"/>
      <c r="BC2446" s="34"/>
      <c r="BJ2446" s="34"/>
      <c r="BR2446" s="34"/>
      <c r="BU2446" s="34"/>
      <c r="BW2446" s="34"/>
      <c r="CA2446" s="34"/>
      <c r="CD2446" s="34"/>
      <c r="CG2446" s="34"/>
      <c r="CL2446" s="34"/>
      <c r="CN2446" s="34"/>
      <c r="CP2446" s="34"/>
      <c r="CS2446" s="34"/>
      <c r="CU2446" s="34"/>
      <c r="CX2446" s="34"/>
      <c r="DB2446" s="34"/>
      <c r="DF2446" s="34"/>
      <c r="DI2446" s="34"/>
      <c r="DL2446" s="34"/>
      <c r="DP2446" s="34"/>
      <c r="DU2446" s="34"/>
      <c r="DZ2446" s="34"/>
      <c r="EC2446" s="34"/>
      <c r="EF2446" s="34"/>
      <c r="EH2446" s="34"/>
      <c r="EL2446" s="34"/>
      <c r="IL2446" s="18">
        <v>800</v>
      </c>
    </row>
    <row r="2447" spans="1:246" s="17" customFormat="1" ht="21.75" customHeight="1" thickBot="1">
      <c r="A2447" s="102" t="s">
        <v>720</v>
      </c>
      <c r="B2447" s="876">
        <v>600978906</v>
      </c>
      <c r="C2447" s="414">
        <v>6009789</v>
      </c>
      <c r="D2447" s="2" t="s">
        <v>721</v>
      </c>
      <c r="E2447" s="633"/>
      <c r="F2447" s="633"/>
      <c r="G2447" s="15" t="s">
        <v>734</v>
      </c>
      <c r="H2447" s="18"/>
      <c r="I2447" s="166">
        <f t="shared" si="207"/>
        <v>0</v>
      </c>
      <c r="J2447" s="632">
        <f t="shared" si="208"/>
        <v>0</v>
      </c>
      <c r="K2447" s="805"/>
      <c r="L2447" s="805"/>
      <c r="M2447" s="805"/>
      <c r="N2447" s="805"/>
      <c r="AH2447" s="34"/>
      <c r="AR2447" s="34"/>
      <c r="AW2447" s="34"/>
      <c r="BC2447" s="34"/>
      <c r="BJ2447" s="34"/>
      <c r="BR2447" s="34"/>
      <c r="BU2447" s="34"/>
      <c r="BW2447" s="34"/>
      <c r="CA2447" s="34"/>
      <c r="CD2447" s="34"/>
      <c r="CG2447" s="34"/>
      <c r="CL2447" s="34"/>
      <c r="CN2447" s="34"/>
      <c r="CP2447" s="34"/>
      <c r="CS2447" s="34"/>
      <c r="CU2447" s="34"/>
      <c r="CX2447" s="34"/>
      <c r="DB2447" s="34"/>
      <c r="DF2447" s="34"/>
      <c r="DI2447" s="34"/>
      <c r="DL2447" s="34"/>
      <c r="DP2447" s="34"/>
      <c r="DU2447" s="34"/>
      <c r="DZ2447" s="34"/>
      <c r="EC2447" s="34"/>
      <c r="EF2447" s="34"/>
      <c r="EH2447" s="34"/>
      <c r="EL2447" s="34"/>
      <c r="IL2447" s="18"/>
    </row>
    <row r="2448" spans="1:246" s="17" customFormat="1" ht="21.75" customHeight="1" thickBot="1">
      <c r="A2448" s="102" t="s">
        <v>720</v>
      </c>
      <c r="B2448" s="876">
        <v>600979206</v>
      </c>
      <c r="C2448" s="414">
        <v>6009792</v>
      </c>
      <c r="D2448" s="2" t="s">
        <v>721</v>
      </c>
      <c r="E2448" s="633"/>
      <c r="F2448" s="633"/>
      <c r="G2448" s="15" t="s">
        <v>734</v>
      </c>
      <c r="H2448" s="18"/>
      <c r="I2448" s="166">
        <f t="shared" si="207"/>
        <v>0</v>
      </c>
      <c r="J2448" s="632">
        <f t="shared" si="208"/>
        <v>0</v>
      </c>
      <c r="K2448" s="805"/>
      <c r="L2448" s="805"/>
      <c r="M2448" s="805"/>
      <c r="N2448" s="805"/>
      <c r="AH2448" s="34"/>
      <c r="AR2448" s="34"/>
      <c r="AW2448" s="34"/>
      <c r="BC2448" s="34"/>
      <c r="BJ2448" s="34"/>
      <c r="BR2448" s="34"/>
      <c r="BU2448" s="34"/>
      <c r="BW2448" s="34"/>
      <c r="CA2448" s="34"/>
      <c r="CD2448" s="34"/>
      <c r="CG2448" s="34"/>
      <c r="CL2448" s="34"/>
      <c r="CN2448" s="34"/>
      <c r="CP2448" s="34"/>
      <c r="CS2448" s="34"/>
      <c r="CU2448" s="34"/>
      <c r="CX2448" s="34"/>
      <c r="DB2448" s="34"/>
      <c r="DF2448" s="34"/>
      <c r="DI2448" s="34"/>
      <c r="DL2448" s="34"/>
      <c r="DP2448" s="34"/>
      <c r="DU2448" s="34"/>
      <c r="DZ2448" s="34"/>
      <c r="EC2448" s="34"/>
      <c r="EF2448" s="34"/>
      <c r="EH2448" s="34"/>
      <c r="EL2448" s="34"/>
      <c r="IL2448" s="18"/>
    </row>
    <row r="2449" spans="1:268" s="17" customFormat="1" ht="21.75" customHeight="1" thickBot="1">
      <c r="A2449" s="102" t="s">
        <v>720</v>
      </c>
      <c r="B2449" s="876">
        <v>600979306</v>
      </c>
      <c r="C2449" s="414">
        <v>6009793</v>
      </c>
      <c r="D2449" s="2" t="s">
        <v>721</v>
      </c>
      <c r="E2449" s="633"/>
      <c r="F2449" s="633"/>
      <c r="G2449" s="15" t="s">
        <v>734</v>
      </c>
      <c r="H2449" s="18"/>
      <c r="I2449" s="166">
        <f t="shared" si="207"/>
        <v>0</v>
      </c>
      <c r="J2449" s="632">
        <f t="shared" si="208"/>
        <v>0</v>
      </c>
      <c r="K2449" s="805"/>
      <c r="L2449" s="805"/>
      <c r="M2449" s="805"/>
      <c r="N2449" s="805"/>
      <c r="AH2449" s="34"/>
      <c r="AR2449" s="34"/>
      <c r="AW2449" s="34"/>
      <c r="BC2449" s="34"/>
      <c r="BJ2449" s="34"/>
      <c r="BR2449" s="34"/>
      <c r="BU2449" s="34"/>
      <c r="BW2449" s="34"/>
      <c r="CA2449" s="34"/>
      <c r="CD2449" s="34"/>
      <c r="CG2449" s="34"/>
      <c r="CL2449" s="34"/>
      <c r="CN2449" s="34"/>
      <c r="CP2449" s="34"/>
      <c r="CS2449" s="34"/>
      <c r="CU2449" s="34"/>
      <c r="CX2449" s="34"/>
      <c r="DB2449" s="34"/>
      <c r="DF2449" s="34"/>
      <c r="DI2449" s="34"/>
      <c r="DL2449" s="34"/>
      <c r="DP2449" s="34"/>
      <c r="DU2449" s="34"/>
      <c r="DZ2449" s="34"/>
      <c r="EC2449" s="34"/>
      <c r="EF2449" s="34"/>
      <c r="EH2449" s="34"/>
      <c r="EL2449" s="34"/>
      <c r="IL2449" s="18"/>
    </row>
    <row r="2450" spans="1:268" s="17" customFormat="1" ht="21.75" customHeight="1" thickBot="1">
      <c r="A2450" s="102" t="s">
        <v>720</v>
      </c>
      <c r="B2450" s="876">
        <v>564544206</v>
      </c>
      <c r="C2450" s="414">
        <v>5645442</v>
      </c>
      <c r="D2450" s="2" t="s">
        <v>721</v>
      </c>
      <c r="E2450" s="633"/>
      <c r="F2450" s="633"/>
      <c r="G2450" s="15" t="s">
        <v>734</v>
      </c>
      <c r="H2450" s="18"/>
      <c r="I2450" s="166">
        <f t="shared" si="207"/>
        <v>0</v>
      </c>
      <c r="J2450" s="632">
        <f t="shared" si="208"/>
        <v>0</v>
      </c>
      <c r="K2450" s="805"/>
      <c r="L2450" s="805"/>
      <c r="M2450" s="805"/>
      <c r="N2450" s="805"/>
      <c r="AH2450" s="34"/>
      <c r="AR2450" s="34"/>
      <c r="AW2450" s="34"/>
      <c r="BC2450" s="34"/>
      <c r="BJ2450" s="34"/>
      <c r="BR2450" s="34"/>
      <c r="BU2450" s="34"/>
      <c r="BW2450" s="34"/>
      <c r="CA2450" s="34"/>
      <c r="CD2450" s="34"/>
      <c r="CG2450" s="34"/>
      <c r="CL2450" s="34"/>
      <c r="CN2450" s="34"/>
      <c r="CP2450" s="34"/>
      <c r="CS2450" s="34"/>
      <c r="CU2450" s="34"/>
      <c r="CX2450" s="34"/>
      <c r="DB2450" s="34"/>
      <c r="DF2450" s="34"/>
      <c r="DI2450" s="34"/>
      <c r="DL2450" s="34"/>
      <c r="DP2450" s="34"/>
      <c r="DU2450" s="34"/>
      <c r="DZ2450" s="34"/>
      <c r="EC2450" s="34"/>
      <c r="EF2450" s="34"/>
      <c r="EH2450" s="34"/>
      <c r="EL2450" s="34"/>
      <c r="IL2450" s="18"/>
    </row>
    <row r="2451" spans="1:268" s="17" customFormat="1" ht="21.75" customHeight="1" thickBot="1">
      <c r="A2451" s="102" t="s">
        <v>720</v>
      </c>
      <c r="B2451" s="874">
        <v>564600406</v>
      </c>
      <c r="C2451" s="414">
        <v>5646004</v>
      </c>
      <c r="D2451" s="2" t="s">
        <v>721</v>
      </c>
      <c r="E2451" s="633"/>
      <c r="F2451" s="633"/>
      <c r="G2451" s="15" t="s">
        <v>734</v>
      </c>
      <c r="H2451" s="18"/>
      <c r="I2451" s="166">
        <f t="shared" si="207"/>
        <v>0</v>
      </c>
      <c r="J2451" s="632">
        <f t="shared" si="208"/>
        <v>0</v>
      </c>
      <c r="K2451" s="805"/>
      <c r="L2451" s="805"/>
      <c r="M2451" s="805"/>
      <c r="N2451" s="805"/>
      <c r="AH2451" s="34"/>
      <c r="AR2451" s="34"/>
      <c r="AW2451" s="34"/>
      <c r="BC2451" s="34"/>
      <c r="BJ2451" s="34"/>
      <c r="BR2451" s="34"/>
      <c r="BU2451" s="34"/>
      <c r="BW2451" s="34"/>
      <c r="CA2451" s="34"/>
      <c r="CD2451" s="34"/>
      <c r="CG2451" s="34"/>
      <c r="CL2451" s="34"/>
      <c r="CN2451" s="34"/>
      <c r="CP2451" s="34"/>
      <c r="CS2451" s="34"/>
      <c r="CU2451" s="34"/>
      <c r="CX2451" s="34"/>
      <c r="DB2451" s="34"/>
      <c r="DF2451" s="34"/>
      <c r="DI2451" s="34"/>
      <c r="DL2451" s="34"/>
      <c r="DP2451" s="34"/>
      <c r="DU2451" s="34"/>
      <c r="DZ2451" s="34"/>
      <c r="EC2451" s="34"/>
      <c r="EF2451" s="34"/>
      <c r="EH2451" s="34"/>
      <c r="EL2451" s="34"/>
      <c r="IL2451" s="18"/>
    </row>
    <row r="2452" spans="1:268" s="17" customFormat="1" ht="21.75" customHeight="1" thickBot="1">
      <c r="A2452" s="102" t="s">
        <v>720</v>
      </c>
      <c r="B2452" s="875">
        <v>577518506</v>
      </c>
      <c r="C2452" s="414">
        <v>5775185</v>
      </c>
      <c r="D2452" s="2" t="s">
        <v>721</v>
      </c>
      <c r="E2452" s="633"/>
      <c r="F2452" s="633"/>
      <c r="G2452" s="15" t="s">
        <v>734</v>
      </c>
      <c r="H2452" s="18"/>
      <c r="I2452" s="166">
        <f t="shared" si="207"/>
        <v>0</v>
      </c>
      <c r="J2452" s="632">
        <f t="shared" si="208"/>
        <v>0</v>
      </c>
      <c r="K2452" s="805"/>
      <c r="L2452" s="805"/>
      <c r="M2452" s="805"/>
      <c r="N2452" s="805"/>
      <c r="AH2452" s="34"/>
      <c r="AR2452" s="34"/>
      <c r="AW2452" s="34"/>
      <c r="BC2452" s="34"/>
      <c r="BJ2452" s="34"/>
      <c r="BR2452" s="34"/>
      <c r="BU2452" s="34"/>
      <c r="BW2452" s="34"/>
      <c r="CA2452" s="34"/>
      <c r="CD2452" s="34"/>
      <c r="CG2452" s="34"/>
      <c r="CL2452" s="34"/>
      <c r="CN2452" s="34"/>
      <c r="CP2452" s="34"/>
      <c r="CS2452" s="34"/>
      <c r="CU2452" s="34"/>
      <c r="CX2452" s="34"/>
      <c r="DB2452" s="34"/>
      <c r="DF2452" s="34"/>
      <c r="DI2452" s="34"/>
      <c r="DL2452" s="34"/>
      <c r="DP2452" s="34"/>
      <c r="DU2452" s="34"/>
      <c r="DZ2452" s="34"/>
      <c r="EC2452" s="34"/>
      <c r="EF2452" s="34"/>
      <c r="EH2452" s="34"/>
      <c r="EL2452" s="34"/>
      <c r="IL2452" s="18"/>
    </row>
    <row r="2453" spans="1:268" s="17" customFormat="1" ht="21.75" customHeight="1" thickBot="1">
      <c r="A2453" s="102" t="s">
        <v>720</v>
      </c>
      <c r="B2453" s="876">
        <v>577518604</v>
      </c>
      <c r="C2453" s="414">
        <v>5775186</v>
      </c>
      <c r="D2453" s="2" t="s">
        <v>721</v>
      </c>
      <c r="E2453" s="633"/>
      <c r="F2453" s="633"/>
      <c r="G2453" s="15" t="s">
        <v>734</v>
      </c>
      <c r="H2453" s="18"/>
      <c r="I2453" s="166">
        <f t="shared" si="207"/>
        <v>0</v>
      </c>
      <c r="J2453" s="632">
        <f t="shared" si="208"/>
        <v>0</v>
      </c>
      <c r="K2453" s="805"/>
      <c r="L2453" s="805"/>
      <c r="M2453" s="805"/>
      <c r="N2453" s="805"/>
      <c r="AH2453" s="34"/>
      <c r="AR2453" s="34"/>
      <c r="AW2453" s="34"/>
      <c r="BC2453" s="34"/>
      <c r="BJ2453" s="34"/>
      <c r="BR2453" s="34"/>
      <c r="BU2453" s="34"/>
      <c r="BW2453" s="34"/>
      <c r="CA2453" s="34"/>
      <c r="CD2453" s="34"/>
      <c r="CG2453" s="34"/>
      <c r="CL2453" s="34"/>
      <c r="CN2453" s="34"/>
      <c r="CP2453" s="34"/>
      <c r="CS2453" s="34"/>
      <c r="CU2453" s="34"/>
      <c r="CX2453" s="34"/>
      <c r="DB2453" s="34"/>
      <c r="DF2453" s="34"/>
      <c r="DI2453" s="34"/>
      <c r="DL2453" s="34"/>
      <c r="DP2453" s="34"/>
      <c r="DU2453" s="34"/>
      <c r="DZ2453" s="34"/>
      <c r="EC2453" s="34"/>
      <c r="EF2453" s="34"/>
      <c r="EH2453" s="34"/>
      <c r="EL2453" s="34"/>
      <c r="IL2453" s="18"/>
    </row>
    <row r="2454" spans="1:268" s="17" customFormat="1" ht="21.75" customHeight="1" thickBot="1">
      <c r="A2454" s="102" t="s">
        <v>720</v>
      </c>
      <c r="B2454" s="876">
        <v>566559003</v>
      </c>
      <c r="C2454" s="414">
        <v>5665590</v>
      </c>
      <c r="D2454" s="2" t="s">
        <v>721</v>
      </c>
      <c r="E2454" s="633"/>
      <c r="F2454" s="633"/>
      <c r="G2454" s="15" t="s">
        <v>734</v>
      </c>
      <c r="H2454" s="18"/>
      <c r="I2454" s="166">
        <f t="shared" si="207"/>
        <v>0</v>
      </c>
      <c r="J2454" s="632">
        <f t="shared" si="208"/>
        <v>0</v>
      </c>
      <c r="K2454" s="805"/>
      <c r="L2454" s="805"/>
      <c r="M2454" s="805"/>
      <c r="N2454" s="805"/>
      <c r="AH2454" s="34"/>
      <c r="AR2454" s="34"/>
      <c r="AW2454" s="34"/>
      <c r="BC2454" s="34"/>
      <c r="BJ2454" s="34"/>
      <c r="BR2454" s="34"/>
      <c r="BU2454" s="34"/>
      <c r="BW2454" s="34"/>
      <c r="CA2454" s="34"/>
      <c r="CD2454" s="34"/>
      <c r="CG2454" s="34"/>
      <c r="CL2454" s="34"/>
      <c r="CN2454" s="34"/>
      <c r="CP2454" s="34"/>
      <c r="CS2454" s="34"/>
      <c r="CU2454" s="34"/>
      <c r="CX2454" s="34"/>
      <c r="DB2454" s="34"/>
      <c r="DF2454" s="34"/>
      <c r="DI2454" s="34"/>
      <c r="DL2454" s="34"/>
      <c r="DP2454" s="34"/>
      <c r="DU2454" s="34"/>
      <c r="DZ2454" s="34"/>
      <c r="EC2454" s="34"/>
      <c r="EF2454" s="34"/>
      <c r="EH2454" s="34"/>
      <c r="EL2454" s="34"/>
      <c r="IL2454" s="18"/>
    </row>
    <row r="2455" spans="1:268" s="17" customFormat="1" ht="21.75" customHeight="1" thickBot="1">
      <c r="A2455" s="102" t="s">
        <v>720</v>
      </c>
      <c r="B2455" s="876">
        <v>566516503</v>
      </c>
      <c r="C2455" s="414">
        <v>5665165</v>
      </c>
      <c r="D2455" s="2" t="s">
        <v>721</v>
      </c>
      <c r="E2455" s="633"/>
      <c r="F2455" s="633"/>
      <c r="G2455" s="15" t="s">
        <v>734</v>
      </c>
      <c r="H2455" s="18"/>
      <c r="I2455" s="166">
        <f t="shared" si="207"/>
        <v>0</v>
      </c>
      <c r="J2455" s="632">
        <f t="shared" si="208"/>
        <v>0</v>
      </c>
      <c r="K2455" s="805"/>
      <c r="L2455" s="805"/>
      <c r="M2455" s="805"/>
      <c r="N2455" s="805"/>
      <c r="AH2455" s="34"/>
      <c r="AR2455" s="34"/>
      <c r="AW2455" s="34"/>
      <c r="BC2455" s="34"/>
      <c r="BJ2455" s="34"/>
      <c r="BR2455" s="34"/>
      <c r="BU2455" s="34"/>
      <c r="BW2455" s="34"/>
      <c r="CA2455" s="34"/>
      <c r="CD2455" s="34"/>
      <c r="CG2455" s="34"/>
      <c r="CL2455" s="34"/>
      <c r="CN2455" s="34"/>
      <c r="CP2455" s="34"/>
      <c r="CS2455" s="34"/>
      <c r="CU2455" s="34"/>
      <c r="CX2455" s="34"/>
      <c r="DB2455" s="34"/>
      <c r="DF2455" s="34"/>
      <c r="DI2455" s="34"/>
      <c r="DL2455" s="34"/>
      <c r="DP2455" s="34"/>
      <c r="DU2455" s="34"/>
      <c r="DZ2455" s="34"/>
      <c r="EC2455" s="34"/>
      <c r="EF2455" s="34"/>
      <c r="EH2455" s="34"/>
      <c r="EL2455" s="34"/>
      <c r="IL2455" s="18"/>
    </row>
    <row r="2456" spans="1:268" s="17" customFormat="1" ht="21.75" customHeight="1">
      <c r="A2456" s="102" t="s">
        <v>720</v>
      </c>
      <c r="B2456" s="877">
        <v>639072701</v>
      </c>
      <c r="C2456" s="782">
        <v>6390727</v>
      </c>
      <c r="D2456" s="2" t="s">
        <v>721</v>
      </c>
      <c r="E2456" s="633"/>
      <c r="F2456" s="633"/>
      <c r="G2456" s="15" t="s">
        <v>734</v>
      </c>
      <c r="H2456" s="790"/>
      <c r="I2456" s="166">
        <f t="shared" si="207"/>
        <v>0</v>
      </c>
      <c r="J2456" s="632">
        <f t="shared" si="208"/>
        <v>0</v>
      </c>
      <c r="K2456" s="805"/>
      <c r="L2456" s="805"/>
      <c r="M2456" s="805"/>
      <c r="N2456" s="805"/>
      <c r="AH2456" s="34"/>
      <c r="AR2456" s="34"/>
      <c r="AW2456" s="34"/>
      <c r="BC2456" s="34"/>
      <c r="BJ2456" s="34"/>
      <c r="BR2456" s="34"/>
      <c r="BU2456" s="34"/>
      <c r="BW2456" s="34"/>
      <c r="CA2456" s="34"/>
      <c r="CD2456" s="34"/>
      <c r="CG2456" s="34"/>
      <c r="CL2456" s="34"/>
      <c r="CN2456" s="34"/>
      <c r="CP2456" s="34"/>
      <c r="CS2456" s="34"/>
      <c r="CU2456" s="34"/>
      <c r="CX2456" s="34"/>
      <c r="DB2456" s="34"/>
      <c r="DF2456" s="34"/>
      <c r="DI2456" s="34"/>
      <c r="DL2456" s="34"/>
      <c r="DP2456" s="34"/>
      <c r="DU2456" s="34"/>
      <c r="DZ2456" s="34"/>
      <c r="EC2456" s="34"/>
      <c r="EF2456" s="34"/>
      <c r="EH2456" s="34"/>
      <c r="EL2456" s="34"/>
      <c r="IL2456" s="790"/>
    </row>
    <row r="2457" spans="1:268" s="17" customFormat="1" ht="21.75" customHeight="1" thickBot="1">
      <c r="A2457" s="843"/>
      <c r="B2457" s="843"/>
      <c r="C2457" s="843"/>
      <c r="D2457" s="822"/>
      <c r="E2457" s="633"/>
      <c r="F2457" s="633"/>
      <c r="G2457" s="805"/>
      <c r="H2457" s="88">
        <f>SUM(H2440:H2456)</f>
        <v>800</v>
      </c>
      <c r="I2457" s="88">
        <f>SUM(I2440:I2456)</f>
        <v>0</v>
      </c>
      <c r="J2457" s="805"/>
      <c r="K2457" s="805"/>
      <c r="L2457" s="805"/>
      <c r="M2457" s="805"/>
      <c r="N2457" s="805"/>
      <c r="AH2457" s="34"/>
      <c r="AR2457" s="34"/>
      <c r="AW2457" s="34"/>
      <c r="BC2457" s="34"/>
      <c r="BJ2457" s="34"/>
      <c r="BR2457" s="34"/>
      <c r="BU2457" s="34"/>
      <c r="BW2457" s="34"/>
      <c r="CA2457" s="34"/>
      <c r="CD2457" s="34"/>
      <c r="CG2457" s="34"/>
      <c r="CL2457" s="34"/>
      <c r="CN2457" s="34"/>
      <c r="CP2457" s="34"/>
      <c r="CS2457" s="34"/>
      <c r="CU2457" s="34"/>
      <c r="CX2457" s="34"/>
      <c r="DB2457" s="34"/>
      <c r="DF2457" s="34"/>
      <c r="DI2457" s="34"/>
      <c r="DL2457" s="34"/>
      <c r="DP2457" s="34"/>
      <c r="DU2457" s="34"/>
      <c r="DZ2457" s="34"/>
      <c r="EC2457" s="34"/>
      <c r="EF2457" s="34"/>
      <c r="EH2457" s="34"/>
      <c r="EL2457" s="34"/>
    </row>
    <row r="2458" spans="1:268" s="17" customFormat="1" ht="21.75" customHeight="1" thickBot="1">
      <c r="A2458" s="102" t="s">
        <v>720</v>
      </c>
      <c r="B2458" s="414">
        <v>566559807</v>
      </c>
      <c r="C2458" s="414">
        <v>5665598</v>
      </c>
      <c r="D2458" s="2" t="s">
        <v>721</v>
      </c>
      <c r="E2458" s="633"/>
      <c r="F2458" s="633"/>
      <c r="G2458" s="15" t="s">
        <v>735</v>
      </c>
      <c r="H2458" s="19">
        <v>1400</v>
      </c>
      <c r="I2458" s="166">
        <f>SUM(O2458:HP2458)</f>
        <v>0</v>
      </c>
      <c r="J2458" s="632">
        <f>SUM(DA2458:DB2458)</f>
        <v>0</v>
      </c>
      <c r="K2458" s="805"/>
      <c r="L2458" s="805"/>
      <c r="M2458" s="805"/>
      <c r="N2458" s="805"/>
      <c r="AH2458" s="34"/>
      <c r="AR2458" s="34"/>
      <c r="AW2458" s="34"/>
      <c r="BC2458" s="34"/>
      <c r="BJ2458" s="34"/>
      <c r="BR2458" s="34"/>
      <c r="BU2458" s="34"/>
      <c r="BW2458" s="34"/>
      <c r="CA2458" s="34"/>
      <c r="CD2458" s="34"/>
      <c r="CG2458" s="34"/>
      <c r="CL2458" s="34"/>
      <c r="CN2458" s="34"/>
      <c r="CP2458" s="34"/>
      <c r="CS2458" s="34"/>
      <c r="CU2458" s="34"/>
      <c r="CX2458" s="34"/>
      <c r="DB2458" s="34"/>
      <c r="DF2458" s="34"/>
      <c r="DI2458" s="34"/>
      <c r="DL2458" s="34"/>
      <c r="DP2458" s="34"/>
      <c r="DU2458" s="34"/>
      <c r="DZ2458" s="34"/>
      <c r="EC2458" s="34"/>
      <c r="EF2458" s="34"/>
      <c r="EH2458" s="34"/>
      <c r="EL2458" s="34"/>
      <c r="IU2458" s="19">
        <v>1400</v>
      </c>
      <c r="JH2458" s="19"/>
    </row>
    <row r="2459" spans="1:268" s="17" customFormat="1" ht="21.75" customHeight="1" thickBot="1">
      <c r="A2459" s="102" t="s">
        <v>720</v>
      </c>
      <c r="B2459" s="874">
        <v>566561309</v>
      </c>
      <c r="C2459" s="414">
        <v>5665613</v>
      </c>
      <c r="D2459" s="2" t="s">
        <v>721</v>
      </c>
      <c r="E2459" s="633"/>
      <c r="F2459" s="633"/>
      <c r="G2459" s="15" t="s">
        <v>735</v>
      </c>
      <c r="H2459" s="18">
        <v>700</v>
      </c>
      <c r="I2459" s="166">
        <f t="shared" ref="I2459:I2474" si="209">SUM(O2459:HP2459)</f>
        <v>0</v>
      </c>
      <c r="J2459" s="632">
        <f t="shared" ref="J2459:J2474" si="210">SUM(DA2459:DB2459)</f>
        <v>0</v>
      </c>
      <c r="K2459" s="805"/>
      <c r="L2459" s="805"/>
      <c r="M2459" s="805"/>
      <c r="N2459" s="805"/>
      <c r="AH2459" s="34"/>
      <c r="AR2459" s="34"/>
      <c r="AW2459" s="34"/>
      <c r="BC2459" s="34"/>
      <c r="BJ2459" s="34"/>
      <c r="BR2459" s="34"/>
      <c r="BU2459" s="34"/>
      <c r="BW2459" s="34"/>
      <c r="CA2459" s="34"/>
      <c r="CD2459" s="34"/>
      <c r="CG2459" s="34"/>
      <c r="CL2459" s="34"/>
      <c r="CN2459" s="34"/>
      <c r="CP2459" s="34"/>
      <c r="CS2459" s="34"/>
      <c r="CU2459" s="34"/>
      <c r="CX2459" s="34"/>
      <c r="DB2459" s="34"/>
      <c r="DF2459" s="34"/>
      <c r="DI2459" s="34"/>
      <c r="DL2459" s="34"/>
      <c r="DP2459" s="34"/>
      <c r="DU2459" s="34"/>
      <c r="DZ2459" s="34"/>
      <c r="EC2459" s="34"/>
      <c r="EF2459" s="34"/>
      <c r="EH2459" s="34"/>
      <c r="EL2459" s="34"/>
      <c r="IU2459" s="18">
        <v>700</v>
      </c>
      <c r="JH2459" s="18"/>
    </row>
    <row r="2460" spans="1:268" s="17" customFormat="1" ht="21.75" customHeight="1" thickBot="1">
      <c r="A2460" s="102" t="s">
        <v>720</v>
      </c>
      <c r="B2460" s="875">
        <v>567301809</v>
      </c>
      <c r="C2460" s="414">
        <v>5673018</v>
      </c>
      <c r="D2460" s="2" t="s">
        <v>721</v>
      </c>
      <c r="E2460" s="633"/>
      <c r="F2460" s="633"/>
      <c r="G2460" s="15" t="s">
        <v>735</v>
      </c>
      <c r="H2460" s="18">
        <v>400</v>
      </c>
      <c r="I2460" s="166">
        <f t="shared" si="209"/>
        <v>0</v>
      </c>
      <c r="J2460" s="632">
        <f t="shared" si="210"/>
        <v>0</v>
      </c>
      <c r="K2460" s="805"/>
      <c r="L2460" s="805"/>
      <c r="M2460" s="805"/>
      <c r="N2460" s="805"/>
      <c r="AH2460" s="34"/>
      <c r="AR2460" s="34"/>
      <c r="AW2460" s="34"/>
      <c r="BC2460" s="34"/>
      <c r="BJ2460" s="34"/>
      <c r="BR2460" s="34"/>
      <c r="BU2460" s="34"/>
      <c r="BW2460" s="34"/>
      <c r="CA2460" s="34"/>
      <c r="CD2460" s="34"/>
      <c r="CG2460" s="34"/>
      <c r="CL2460" s="34"/>
      <c r="CN2460" s="34"/>
      <c r="CP2460" s="34"/>
      <c r="CS2460" s="34"/>
      <c r="CU2460" s="34"/>
      <c r="CX2460" s="34"/>
      <c r="DB2460" s="34"/>
      <c r="DF2460" s="34"/>
      <c r="DI2460" s="34"/>
      <c r="DL2460" s="34"/>
      <c r="DP2460" s="34"/>
      <c r="DU2460" s="34"/>
      <c r="DZ2460" s="34"/>
      <c r="EC2460" s="34"/>
      <c r="EF2460" s="34"/>
      <c r="EH2460" s="34"/>
      <c r="EL2460" s="34"/>
      <c r="IU2460" s="18">
        <v>400</v>
      </c>
      <c r="IZ2460" s="17">
        <v>300</v>
      </c>
      <c r="JH2460" s="18"/>
    </row>
    <row r="2461" spans="1:268" s="17" customFormat="1" ht="21.75" customHeight="1" thickBot="1">
      <c r="A2461" s="102" t="s">
        <v>720</v>
      </c>
      <c r="B2461" s="414">
        <v>567302105</v>
      </c>
      <c r="C2461" s="414">
        <v>5673021</v>
      </c>
      <c r="D2461" s="2" t="s">
        <v>721</v>
      </c>
      <c r="E2461" s="633"/>
      <c r="F2461" s="633"/>
      <c r="G2461" s="15" t="s">
        <v>735</v>
      </c>
      <c r="H2461" s="18">
        <v>0</v>
      </c>
      <c r="I2461" s="166">
        <f t="shared" si="209"/>
        <v>0</v>
      </c>
      <c r="J2461" s="632">
        <f t="shared" si="210"/>
        <v>0</v>
      </c>
      <c r="K2461" s="805"/>
      <c r="L2461" s="805"/>
      <c r="M2461" s="805"/>
      <c r="N2461" s="805"/>
      <c r="AH2461" s="34"/>
      <c r="AR2461" s="34"/>
      <c r="AW2461" s="34"/>
      <c r="BC2461" s="34"/>
      <c r="BJ2461" s="34"/>
      <c r="BR2461" s="34"/>
      <c r="BU2461" s="34"/>
      <c r="BW2461" s="34"/>
      <c r="CA2461" s="34"/>
      <c r="CD2461" s="34"/>
      <c r="CG2461" s="34"/>
      <c r="CL2461" s="34"/>
      <c r="CN2461" s="34"/>
      <c r="CP2461" s="34"/>
      <c r="CS2461" s="34"/>
      <c r="CU2461" s="34"/>
      <c r="CX2461" s="34"/>
      <c r="DB2461" s="34"/>
      <c r="DF2461" s="34"/>
      <c r="DI2461" s="34"/>
      <c r="DL2461" s="34"/>
      <c r="DP2461" s="34"/>
      <c r="DU2461" s="34"/>
      <c r="DZ2461" s="34"/>
      <c r="EC2461" s="34"/>
      <c r="EF2461" s="34"/>
      <c r="EH2461" s="34"/>
      <c r="EL2461" s="34"/>
      <c r="IU2461" s="18">
        <v>0</v>
      </c>
      <c r="JH2461" s="18"/>
    </row>
    <row r="2462" spans="1:268" s="17" customFormat="1" ht="21.75" customHeight="1" thickBot="1">
      <c r="A2462" s="102" t="s">
        <v>720</v>
      </c>
      <c r="B2462" s="414">
        <v>567302305</v>
      </c>
      <c r="C2462" s="414">
        <v>5673023</v>
      </c>
      <c r="D2462" s="2" t="s">
        <v>721</v>
      </c>
      <c r="E2462" s="633"/>
      <c r="F2462" s="633"/>
      <c r="G2462" s="15" t="s">
        <v>735</v>
      </c>
      <c r="H2462" s="18">
        <v>0</v>
      </c>
      <c r="I2462" s="166">
        <f t="shared" si="209"/>
        <v>0</v>
      </c>
      <c r="J2462" s="632">
        <f t="shared" si="210"/>
        <v>0</v>
      </c>
      <c r="K2462" s="805"/>
      <c r="L2462" s="805"/>
      <c r="M2462" s="805"/>
      <c r="N2462" s="805"/>
      <c r="AH2462" s="34"/>
      <c r="AR2462" s="34"/>
      <c r="AW2462" s="34"/>
      <c r="BC2462" s="34"/>
      <c r="BJ2462" s="34"/>
      <c r="BR2462" s="34"/>
      <c r="BU2462" s="34"/>
      <c r="BW2462" s="34"/>
      <c r="CA2462" s="34"/>
      <c r="CD2462" s="34"/>
      <c r="CG2462" s="34"/>
      <c r="CL2462" s="34"/>
      <c r="CN2462" s="34"/>
      <c r="CP2462" s="34"/>
      <c r="CS2462" s="34"/>
      <c r="CU2462" s="34"/>
      <c r="CX2462" s="34"/>
      <c r="DB2462" s="34"/>
      <c r="DF2462" s="34"/>
      <c r="DI2462" s="34"/>
      <c r="DL2462" s="34"/>
      <c r="DP2462" s="34"/>
      <c r="DU2462" s="34"/>
      <c r="DZ2462" s="34"/>
      <c r="EC2462" s="34"/>
      <c r="EF2462" s="34"/>
      <c r="EH2462" s="34"/>
      <c r="EL2462" s="34"/>
      <c r="IU2462" s="18">
        <v>0</v>
      </c>
      <c r="JH2462" s="18"/>
    </row>
    <row r="2463" spans="1:268" s="17" customFormat="1" ht="21.75" customHeight="1" thickBot="1">
      <c r="A2463" s="102" t="s">
        <v>720</v>
      </c>
      <c r="B2463" s="876">
        <v>566421806</v>
      </c>
      <c r="C2463" s="414">
        <v>5664218</v>
      </c>
      <c r="D2463" s="2" t="s">
        <v>721</v>
      </c>
      <c r="E2463" s="633"/>
      <c r="F2463" s="633"/>
      <c r="G2463" s="15" t="s">
        <v>735</v>
      </c>
      <c r="H2463" s="18">
        <v>700</v>
      </c>
      <c r="I2463" s="166">
        <f t="shared" si="209"/>
        <v>0</v>
      </c>
      <c r="J2463" s="632">
        <f t="shared" si="210"/>
        <v>0</v>
      </c>
      <c r="K2463" s="805"/>
      <c r="L2463" s="805"/>
      <c r="M2463" s="805"/>
      <c r="N2463" s="805"/>
      <c r="AH2463" s="34"/>
      <c r="AR2463" s="34"/>
      <c r="AW2463" s="34"/>
      <c r="BC2463" s="34"/>
      <c r="BJ2463" s="34"/>
      <c r="BR2463" s="34"/>
      <c r="BU2463" s="34"/>
      <c r="BW2463" s="34"/>
      <c r="CA2463" s="34"/>
      <c r="CD2463" s="34"/>
      <c r="CG2463" s="34"/>
      <c r="CL2463" s="34"/>
      <c r="CN2463" s="34"/>
      <c r="CP2463" s="34"/>
      <c r="CS2463" s="34"/>
      <c r="CU2463" s="34"/>
      <c r="CX2463" s="34"/>
      <c r="DB2463" s="34"/>
      <c r="DF2463" s="34"/>
      <c r="DI2463" s="34"/>
      <c r="DL2463" s="34"/>
      <c r="DP2463" s="34"/>
      <c r="DU2463" s="34"/>
      <c r="DZ2463" s="34"/>
      <c r="EC2463" s="34"/>
      <c r="EF2463" s="34"/>
      <c r="EH2463" s="34"/>
      <c r="EL2463" s="34"/>
      <c r="IU2463" s="18">
        <v>700</v>
      </c>
      <c r="JH2463" s="18"/>
    </row>
    <row r="2464" spans="1:268" s="17" customFormat="1" ht="21.75" customHeight="1" thickBot="1">
      <c r="A2464" s="102" t="s">
        <v>720</v>
      </c>
      <c r="B2464" s="876">
        <v>588048606</v>
      </c>
      <c r="C2464" s="414">
        <v>5880486</v>
      </c>
      <c r="D2464" s="2" t="s">
        <v>721</v>
      </c>
      <c r="E2464" s="633"/>
      <c r="F2464" s="633"/>
      <c r="G2464" s="15" t="s">
        <v>735</v>
      </c>
      <c r="H2464" s="18">
        <v>1400</v>
      </c>
      <c r="I2464" s="166">
        <f t="shared" si="209"/>
        <v>0</v>
      </c>
      <c r="J2464" s="632">
        <f t="shared" si="210"/>
        <v>0</v>
      </c>
      <c r="K2464" s="805"/>
      <c r="L2464" s="805"/>
      <c r="M2464" s="805"/>
      <c r="N2464" s="805"/>
      <c r="AH2464" s="34"/>
      <c r="AR2464" s="34"/>
      <c r="AW2464" s="34"/>
      <c r="BC2464" s="34"/>
      <c r="BJ2464" s="34"/>
      <c r="BR2464" s="34"/>
      <c r="BU2464" s="34"/>
      <c r="BW2464" s="34"/>
      <c r="CA2464" s="34"/>
      <c r="CD2464" s="34"/>
      <c r="CG2464" s="34"/>
      <c r="CL2464" s="34"/>
      <c r="CN2464" s="34"/>
      <c r="CP2464" s="34"/>
      <c r="CS2464" s="34"/>
      <c r="CU2464" s="34"/>
      <c r="CX2464" s="34"/>
      <c r="DB2464" s="34"/>
      <c r="DF2464" s="34"/>
      <c r="DI2464" s="34"/>
      <c r="DL2464" s="34"/>
      <c r="DP2464" s="34"/>
      <c r="DU2464" s="34"/>
      <c r="DZ2464" s="34"/>
      <c r="EC2464" s="34"/>
      <c r="EF2464" s="34"/>
      <c r="EH2464" s="34"/>
      <c r="EL2464" s="34"/>
      <c r="IU2464" s="18">
        <v>1400</v>
      </c>
      <c r="JH2464" s="18"/>
    </row>
    <row r="2465" spans="1:268" s="17" customFormat="1" ht="21.75" customHeight="1" thickBot="1">
      <c r="A2465" s="102" t="s">
        <v>720</v>
      </c>
      <c r="B2465" s="876">
        <v>600978906</v>
      </c>
      <c r="C2465" s="414">
        <v>6009789</v>
      </c>
      <c r="D2465" s="2" t="s">
        <v>721</v>
      </c>
      <c r="E2465" s="633"/>
      <c r="F2465" s="633"/>
      <c r="G2465" s="15" t="s">
        <v>735</v>
      </c>
      <c r="H2465" s="18">
        <v>700</v>
      </c>
      <c r="I2465" s="166">
        <f t="shared" si="209"/>
        <v>0</v>
      </c>
      <c r="J2465" s="632">
        <f t="shared" si="210"/>
        <v>0</v>
      </c>
      <c r="K2465" s="805"/>
      <c r="L2465" s="805"/>
      <c r="M2465" s="805"/>
      <c r="N2465" s="805"/>
      <c r="AH2465" s="34"/>
      <c r="AR2465" s="34"/>
      <c r="AW2465" s="34"/>
      <c r="BC2465" s="34"/>
      <c r="BJ2465" s="34"/>
      <c r="BR2465" s="34"/>
      <c r="BU2465" s="34"/>
      <c r="BW2465" s="34"/>
      <c r="CA2465" s="34"/>
      <c r="CD2465" s="34"/>
      <c r="CG2465" s="34"/>
      <c r="CL2465" s="34"/>
      <c r="CN2465" s="34"/>
      <c r="CP2465" s="34"/>
      <c r="CS2465" s="34"/>
      <c r="CU2465" s="34"/>
      <c r="CX2465" s="34"/>
      <c r="DB2465" s="34"/>
      <c r="DF2465" s="34"/>
      <c r="DI2465" s="34"/>
      <c r="DL2465" s="34"/>
      <c r="DP2465" s="34"/>
      <c r="DU2465" s="34"/>
      <c r="DZ2465" s="34"/>
      <c r="EC2465" s="34"/>
      <c r="EF2465" s="34"/>
      <c r="EH2465" s="34"/>
      <c r="EL2465" s="34"/>
      <c r="IU2465" s="18">
        <v>700</v>
      </c>
      <c r="JH2465" s="18"/>
    </row>
    <row r="2466" spans="1:268" s="17" customFormat="1" ht="21.75" customHeight="1" thickBot="1">
      <c r="A2466" s="102" t="s">
        <v>720</v>
      </c>
      <c r="B2466" s="876">
        <v>600979206</v>
      </c>
      <c r="C2466" s="414">
        <v>6009792</v>
      </c>
      <c r="D2466" s="2" t="s">
        <v>721</v>
      </c>
      <c r="E2466" s="633"/>
      <c r="F2466" s="633"/>
      <c r="G2466" s="15" t="s">
        <v>735</v>
      </c>
      <c r="H2466" s="18">
        <v>0</v>
      </c>
      <c r="I2466" s="166">
        <f t="shared" si="209"/>
        <v>0</v>
      </c>
      <c r="J2466" s="632">
        <f t="shared" si="210"/>
        <v>0</v>
      </c>
      <c r="K2466" s="805"/>
      <c r="L2466" s="805"/>
      <c r="M2466" s="805"/>
      <c r="N2466" s="805"/>
      <c r="AH2466" s="34"/>
      <c r="AR2466" s="34"/>
      <c r="AW2466" s="34"/>
      <c r="BC2466" s="34"/>
      <c r="BJ2466" s="34"/>
      <c r="BR2466" s="34"/>
      <c r="BU2466" s="34"/>
      <c r="BW2466" s="34"/>
      <c r="CA2466" s="34"/>
      <c r="CD2466" s="34"/>
      <c r="CG2466" s="34"/>
      <c r="CL2466" s="34"/>
      <c r="CN2466" s="34"/>
      <c r="CP2466" s="34"/>
      <c r="CS2466" s="34"/>
      <c r="CU2466" s="34"/>
      <c r="CX2466" s="34"/>
      <c r="DB2466" s="34"/>
      <c r="DF2466" s="34"/>
      <c r="DI2466" s="34"/>
      <c r="DL2466" s="34"/>
      <c r="DP2466" s="34"/>
      <c r="DU2466" s="34"/>
      <c r="DZ2466" s="34"/>
      <c r="EC2466" s="34"/>
      <c r="EF2466" s="34"/>
      <c r="EH2466" s="34"/>
      <c r="EL2466" s="34"/>
      <c r="IU2466" s="18">
        <v>0</v>
      </c>
      <c r="JH2466" s="18"/>
    </row>
    <row r="2467" spans="1:268" s="17" customFormat="1" ht="21.75" customHeight="1" thickBot="1">
      <c r="A2467" s="102" t="s">
        <v>720</v>
      </c>
      <c r="B2467" s="876">
        <v>600979306</v>
      </c>
      <c r="C2467" s="414">
        <v>6009793</v>
      </c>
      <c r="D2467" s="2" t="s">
        <v>721</v>
      </c>
      <c r="E2467" s="633"/>
      <c r="F2467" s="633"/>
      <c r="G2467" s="15" t="s">
        <v>735</v>
      </c>
      <c r="H2467" s="18">
        <v>0</v>
      </c>
      <c r="I2467" s="166">
        <f t="shared" si="209"/>
        <v>0</v>
      </c>
      <c r="J2467" s="632">
        <f t="shared" si="210"/>
        <v>0</v>
      </c>
      <c r="K2467" s="805"/>
      <c r="L2467" s="805"/>
      <c r="M2467" s="805"/>
      <c r="N2467" s="805"/>
      <c r="AH2467" s="34"/>
      <c r="AR2467" s="34"/>
      <c r="AW2467" s="34"/>
      <c r="BC2467" s="34"/>
      <c r="BJ2467" s="34"/>
      <c r="BR2467" s="34"/>
      <c r="BU2467" s="34"/>
      <c r="BW2467" s="34"/>
      <c r="CA2467" s="34"/>
      <c r="CD2467" s="34"/>
      <c r="CG2467" s="34"/>
      <c r="CL2467" s="34"/>
      <c r="CN2467" s="34"/>
      <c r="CP2467" s="34"/>
      <c r="CS2467" s="34"/>
      <c r="CU2467" s="34"/>
      <c r="CX2467" s="34"/>
      <c r="DB2467" s="34"/>
      <c r="DF2467" s="34"/>
      <c r="DI2467" s="34"/>
      <c r="DL2467" s="34"/>
      <c r="DP2467" s="34"/>
      <c r="DU2467" s="34"/>
      <c r="DZ2467" s="34"/>
      <c r="EC2467" s="34"/>
      <c r="EF2467" s="34"/>
      <c r="EH2467" s="34"/>
      <c r="EL2467" s="34"/>
      <c r="IU2467" s="18">
        <v>0</v>
      </c>
      <c r="JH2467" s="18"/>
    </row>
    <row r="2468" spans="1:268" s="17" customFormat="1" ht="21.75" customHeight="1" thickBot="1">
      <c r="A2468" s="102" t="s">
        <v>720</v>
      </c>
      <c r="B2468" s="876">
        <v>564544206</v>
      </c>
      <c r="C2468" s="414">
        <v>5645442</v>
      </c>
      <c r="D2468" s="2" t="s">
        <v>721</v>
      </c>
      <c r="E2468" s="633"/>
      <c r="F2468" s="633"/>
      <c r="G2468" s="15" t="s">
        <v>735</v>
      </c>
      <c r="H2468" s="18">
        <v>400</v>
      </c>
      <c r="I2468" s="166">
        <f t="shared" si="209"/>
        <v>0</v>
      </c>
      <c r="J2468" s="632">
        <f t="shared" si="210"/>
        <v>0</v>
      </c>
      <c r="K2468" s="805"/>
      <c r="L2468" s="805"/>
      <c r="M2468" s="805"/>
      <c r="N2468" s="805"/>
      <c r="AH2468" s="34"/>
      <c r="AR2468" s="34"/>
      <c r="AW2468" s="34"/>
      <c r="BC2468" s="34"/>
      <c r="BJ2468" s="34"/>
      <c r="BR2468" s="34"/>
      <c r="BU2468" s="34"/>
      <c r="BW2468" s="34"/>
      <c r="CA2468" s="34"/>
      <c r="CD2468" s="34"/>
      <c r="CG2468" s="34"/>
      <c r="CL2468" s="34"/>
      <c r="CN2468" s="34"/>
      <c r="CP2468" s="34"/>
      <c r="CS2468" s="34"/>
      <c r="CU2468" s="34"/>
      <c r="CX2468" s="34"/>
      <c r="DB2468" s="34"/>
      <c r="DF2468" s="34"/>
      <c r="DI2468" s="34"/>
      <c r="DL2468" s="34"/>
      <c r="DP2468" s="34"/>
      <c r="DU2468" s="34"/>
      <c r="DZ2468" s="34"/>
      <c r="EC2468" s="34"/>
      <c r="EF2468" s="34"/>
      <c r="EH2468" s="34"/>
      <c r="EL2468" s="34"/>
      <c r="IU2468" s="18">
        <v>400</v>
      </c>
      <c r="JH2468" s="18"/>
    </row>
    <row r="2469" spans="1:268" s="17" customFormat="1" ht="21.75" customHeight="1" thickBot="1">
      <c r="A2469" s="102" t="s">
        <v>720</v>
      </c>
      <c r="B2469" s="874">
        <v>564600406</v>
      </c>
      <c r="C2469" s="414">
        <v>5646004</v>
      </c>
      <c r="D2469" s="2" t="s">
        <v>721</v>
      </c>
      <c r="E2469" s="633"/>
      <c r="F2469" s="633"/>
      <c r="G2469" s="15" t="s">
        <v>735</v>
      </c>
      <c r="H2469" s="18">
        <v>400</v>
      </c>
      <c r="I2469" s="166">
        <f t="shared" si="209"/>
        <v>0</v>
      </c>
      <c r="J2469" s="632">
        <f t="shared" si="210"/>
        <v>0</v>
      </c>
      <c r="K2469" s="805"/>
      <c r="L2469" s="805"/>
      <c r="M2469" s="805"/>
      <c r="N2469" s="805"/>
      <c r="AH2469" s="34"/>
      <c r="AR2469" s="34"/>
      <c r="AW2469" s="34"/>
      <c r="BC2469" s="34"/>
      <c r="BJ2469" s="34"/>
      <c r="BR2469" s="34"/>
      <c r="BU2469" s="34"/>
      <c r="BW2469" s="34"/>
      <c r="CA2469" s="34"/>
      <c r="CD2469" s="34"/>
      <c r="CG2469" s="34"/>
      <c r="CL2469" s="34"/>
      <c r="CN2469" s="34"/>
      <c r="CP2469" s="34"/>
      <c r="CS2469" s="34"/>
      <c r="CU2469" s="34"/>
      <c r="CX2469" s="34"/>
      <c r="DB2469" s="34"/>
      <c r="DF2469" s="34"/>
      <c r="DI2469" s="34"/>
      <c r="DL2469" s="34"/>
      <c r="DP2469" s="34"/>
      <c r="DU2469" s="34"/>
      <c r="DZ2469" s="34"/>
      <c r="EC2469" s="34"/>
      <c r="EF2469" s="34"/>
      <c r="EH2469" s="34"/>
      <c r="EL2469" s="34"/>
      <c r="IU2469" s="18">
        <v>400</v>
      </c>
      <c r="JH2469" s="18"/>
    </row>
    <row r="2470" spans="1:268" s="17" customFormat="1" ht="21.75" customHeight="1" thickBot="1">
      <c r="A2470" s="102" t="s">
        <v>720</v>
      </c>
      <c r="B2470" s="875">
        <v>577518506</v>
      </c>
      <c r="C2470" s="414">
        <v>5775185</v>
      </c>
      <c r="D2470" s="2" t="s">
        <v>721</v>
      </c>
      <c r="E2470" s="633"/>
      <c r="F2470" s="633"/>
      <c r="G2470" s="15" t="s">
        <v>735</v>
      </c>
      <c r="H2470" s="18">
        <v>300</v>
      </c>
      <c r="I2470" s="166">
        <f t="shared" si="209"/>
        <v>0</v>
      </c>
      <c r="J2470" s="632">
        <f t="shared" si="210"/>
        <v>0</v>
      </c>
      <c r="K2470" s="805"/>
      <c r="L2470" s="805"/>
      <c r="M2470" s="805"/>
      <c r="N2470" s="805"/>
      <c r="AH2470" s="34"/>
      <c r="AR2470" s="34"/>
      <c r="AW2470" s="34"/>
      <c r="BC2470" s="34"/>
      <c r="BJ2470" s="34"/>
      <c r="BR2470" s="34"/>
      <c r="BU2470" s="34"/>
      <c r="BW2470" s="34"/>
      <c r="CA2470" s="34"/>
      <c r="CD2470" s="34"/>
      <c r="CG2470" s="34"/>
      <c r="CL2470" s="34"/>
      <c r="CN2470" s="34"/>
      <c r="CP2470" s="34"/>
      <c r="CS2470" s="34"/>
      <c r="CU2470" s="34"/>
      <c r="CX2470" s="34"/>
      <c r="DB2470" s="34"/>
      <c r="DF2470" s="34"/>
      <c r="DI2470" s="34"/>
      <c r="DL2470" s="34"/>
      <c r="DP2470" s="34"/>
      <c r="DU2470" s="34"/>
      <c r="DZ2470" s="34"/>
      <c r="EC2470" s="34"/>
      <c r="EF2470" s="34"/>
      <c r="EH2470" s="34"/>
      <c r="EL2470" s="34"/>
      <c r="IU2470" s="18">
        <v>300</v>
      </c>
      <c r="IZ2470" s="17">
        <v>1</v>
      </c>
      <c r="JH2470" s="18"/>
    </row>
    <row r="2471" spans="1:268" s="17" customFormat="1" ht="21.75" customHeight="1" thickBot="1">
      <c r="A2471" s="102" t="s">
        <v>720</v>
      </c>
      <c r="B2471" s="876">
        <v>577518604</v>
      </c>
      <c r="C2471" s="414">
        <v>5775186</v>
      </c>
      <c r="D2471" s="2" t="s">
        <v>721</v>
      </c>
      <c r="E2471" s="633"/>
      <c r="F2471" s="633"/>
      <c r="G2471" s="15" t="s">
        <v>735</v>
      </c>
      <c r="H2471" s="878">
        <v>300</v>
      </c>
      <c r="I2471" s="166">
        <f t="shared" si="209"/>
        <v>0</v>
      </c>
      <c r="J2471" s="632">
        <f t="shared" si="210"/>
        <v>0</v>
      </c>
      <c r="K2471" s="805"/>
      <c r="L2471" s="805"/>
      <c r="M2471" s="805"/>
      <c r="N2471" s="805"/>
      <c r="AH2471" s="34"/>
      <c r="AR2471" s="34"/>
      <c r="AW2471" s="34"/>
      <c r="BC2471" s="34"/>
      <c r="BJ2471" s="34"/>
      <c r="BR2471" s="34"/>
      <c r="BU2471" s="34"/>
      <c r="BW2471" s="34"/>
      <c r="CA2471" s="34"/>
      <c r="CD2471" s="34"/>
      <c r="CG2471" s="34"/>
      <c r="CL2471" s="34"/>
      <c r="CN2471" s="34"/>
      <c r="CP2471" s="34"/>
      <c r="CS2471" s="34"/>
      <c r="CU2471" s="34"/>
      <c r="CX2471" s="34"/>
      <c r="DB2471" s="34"/>
      <c r="DF2471" s="34"/>
      <c r="DI2471" s="34"/>
      <c r="DL2471" s="34"/>
      <c r="DP2471" s="34"/>
      <c r="DU2471" s="34"/>
      <c r="DZ2471" s="34"/>
      <c r="EC2471" s="34"/>
      <c r="EF2471" s="34"/>
      <c r="EH2471" s="34"/>
      <c r="EL2471" s="34"/>
      <c r="IU2471" s="878">
        <v>300</v>
      </c>
      <c r="JH2471" s="18"/>
    </row>
    <row r="2472" spans="1:268" s="17" customFormat="1" ht="21.75" customHeight="1" thickBot="1">
      <c r="A2472" s="102" t="s">
        <v>720</v>
      </c>
      <c r="B2472" s="876">
        <v>566559003</v>
      </c>
      <c r="C2472" s="414">
        <v>5665590</v>
      </c>
      <c r="D2472" s="2" t="s">
        <v>721</v>
      </c>
      <c r="E2472" s="633"/>
      <c r="F2472" s="633"/>
      <c r="G2472" s="15" t="s">
        <v>735</v>
      </c>
      <c r="H2472" s="878">
        <v>0</v>
      </c>
      <c r="I2472" s="166">
        <f t="shared" si="209"/>
        <v>0</v>
      </c>
      <c r="J2472" s="632">
        <f t="shared" si="210"/>
        <v>0</v>
      </c>
      <c r="K2472" s="805"/>
      <c r="L2472" s="805"/>
      <c r="M2472" s="805"/>
      <c r="N2472" s="805"/>
      <c r="AH2472" s="34"/>
      <c r="AR2472" s="34"/>
      <c r="AW2472" s="34"/>
      <c r="BC2472" s="34"/>
      <c r="BJ2472" s="34"/>
      <c r="BR2472" s="34"/>
      <c r="BU2472" s="34"/>
      <c r="BW2472" s="34"/>
      <c r="CA2472" s="34"/>
      <c r="CD2472" s="34"/>
      <c r="CG2472" s="34"/>
      <c r="CL2472" s="34"/>
      <c r="CN2472" s="34"/>
      <c r="CP2472" s="34"/>
      <c r="CS2472" s="34"/>
      <c r="CU2472" s="34"/>
      <c r="CX2472" s="34"/>
      <c r="DB2472" s="34"/>
      <c r="DF2472" s="34"/>
      <c r="DI2472" s="34"/>
      <c r="DL2472" s="34"/>
      <c r="DP2472" s="34"/>
      <c r="DU2472" s="34"/>
      <c r="DZ2472" s="34"/>
      <c r="EC2472" s="34"/>
      <c r="EF2472" s="34"/>
      <c r="EH2472" s="34"/>
      <c r="EL2472" s="34"/>
      <c r="IU2472" s="878">
        <v>0</v>
      </c>
      <c r="JH2472" s="18"/>
    </row>
    <row r="2473" spans="1:268" s="17" customFormat="1" ht="21.75" customHeight="1" thickBot="1">
      <c r="A2473" s="102" t="s">
        <v>720</v>
      </c>
      <c r="B2473" s="876">
        <v>566516503</v>
      </c>
      <c r="C2473" s="414">
        <v>5665165</v>
      </c>
      <c r="D2473" s="2" t="s">
        <v>721</v>
      </c>
      <c r="E2473" s="633"/>
      <c r="F2473" s="633"/>
      <c r="G2473" s="15" t="s">
        <v>735</v>
      </c>
      <c r="H2473" s="878"/>
      <c r="I2473" s="166">
        <f t="shared" si="209"/>
        <v>0</v>
      </c>
      <c r="J2473" s="632">
        <f t="shared" si="210"/>
        <v>0</v>
      </c>
      <c r="K2473" s="805"/>
      <c r="L2473" s="805"/>
      <c r="M2473" s="805"/>
      <c r="N2473" s="805"/>
      <c r="AH2473" s="34"/>
      <c r="AR2473" s="34"/>
      <c r="AW2473" s="34"/>
      <c r="BC2473" s="34"/>
      <c r="BJ2473" s="34"/>
      <c r="BR2473" s="34"/>
      <c r="BU2473" s="34"/>
      <c r="BW2473" s="34"/>
      <c r="CA2473" s="34"/>
      <c r="CD2473" s="34"/>
      <c r="CG2473" s="34"/>
      <c r="CL2473" s="34"/>
      <c r="CN2473" s="34"/>
      <c r="CP2473" s="34"/>
      <c r="CS2473" s="34"/>
      <c r="CU2473" s="34"/>
      <c r="CX2473" s="34"/>
      <c r="DB2473" s="34"/>
      <c r="DF2473" s="34"/>
      <c r="DI2473" s="34"/>
      <c r="DL2473" s="34"/>
      <c r="DP2473" s="34"/>
      <c r="DU2473" s="34"/>
      <c r="DZ2473" s="34"/>
      <c r="EC2473" s="34"/>
      <c r="EF2473" s="34"/>
      <c r="EH2473" s="34"/>
      <c r="EL2473" s="34"/>
      <c r="IU2473" s="878"/>
      <c r="JH2473" s="18"/>
    </row>
    <row r="2474" spans="1:268" s="17" customFormat="1" ht="21.75" customHeight="1">
      <c r="A2474" s="102" t="s">
        <v>720</v>
      </c>
      <c r="B2474" s="877">
        <v>639072701</v>
      </c>
      <c r="C2474" s="782">
        <v>6390727</v>
      </c>
      <c r="D2474" s="2" t="s">
        <v>721</v>
      </c>
      <c r="E2474" s="633"/>
      <c r="F2474" s="633"/>
      <c r="G2474" s="15" t="s">
        <v>735</v>
      </c>
      <c r="H2474" s="879"/>
      <c r="I2474" s="166">
        <f t="shared" si="209"/>
        <v>0</v>
      </c>
      <c r="J2474" s="632">
        <f t="shared" si="210"/>
        <v>0</v>
      </c>
      <c r="K2474" s="805"/>
      <c r="L2474" s="805"/>
      <c r="M2474" s="805"/>
      <c r="N2474" s="805"/>
      <c r="AH2474" s="34"/>
      <c r="AR2474" s="34"/>
      <c r="AW2474" s="34"/>
      <c r="BC2474" s="34"/>
      <c r="BJ2474" s="34"/>
      <c r="BR2474" s="34"/>
      <c r="BU2474" s="34"/>
      <c r="BW2474" s="34"/>
      <c r="CA2474" s="34"/>
      <c r="CD2474" s="34"/>
      <c r="CG2474" s="34"/>
      <c r="CL2474" s="34"/>
      <c r="CN2474" s="34"/>
      <c r="CP2474" s="34"/>
      <c r="CS2474" s="34"/>
      <c r="CU2474" s="34"/>
      <c r="CX2474" s="34"/>
      <c r="DB2474" s="34"/>
      <c r="DF2474" s="34"/>
      <c r="DI2474" s="34"/>
      <c r="DL2474" s="34"/>
      <c r="DP2474" s="34"/>
      <c r="DU2474" s="34"/>
      <c r="DZ2474" s="34"/>
      <c r="EC2474" s="34"/>
      <c r="EF2474" s="34"/>
      <c r="EH2474" s="34"/>
      <c r="EL2474" s="34"/>
      <c r="IU2474" s="879"/>
      <c r="JH2474" s="790"/>
    </row>
    <row r="2475" spans="1:268" s="17" customFormat="1" ht="21.75" customHeight="1" thickBot="1">
      <c r="A2475" s="102" t="s">
        <v>720</v>
      </c>
      <c r="B2475" s="843"/>
      <c r="C2475" s="843"/>
      <c r="D2475" s="822"/>
      <c r="E2475" s="633"/>
      <c r="F2475" s="633"/>
      <c r="G2475" s="805"/>
      <c r="H2475" s="880">
        <f>SUM(H2458:H2474)</f>
        <v>6700</v>
      </c>
      <c r="I2475" s="880">
        <f>SUM(I2458:I2474)</f>
        <v>0</v>
      </c>
      <c r="J2475" s="805"/>
      <c r="K2475" s="805"/>
      <c r="L2475" s="805"/>
      <c r="M2475" s="805"/>
      <c r="N2475" s="805"/>
      <c r="O2475" s="805"/>
      <c r="P2475" s="805"/>
      <c r="Q2475" s="805"/>
      <c r="R2475" s="805"/>
      <c r="S2475" s="805"/>
      <c r="T2475" s="805"/>
      <c r="U2475" s="805"/>
      <c r="V2475" s="805"/>
      <c r="W2475" s="805"/>
      <c r="X2475" s="805"/>
      <c r="Y2475" s="805"/>
      <c r="Z2475" s="805"/>
      <c r="AA2475" s="805"/>
      <c r="AB2475" s="805"/>
      <c r="AC2475" s="805"/>
      <c r="AD2475" s="805"/>
      <c r="AE2475" s="805"/>
      <c r="AF2475" s="805"/>
      <c r="AG2475" s="805"/>
      <c r="AH2475" s="805"/>
      <c r="AI2475" s="805"/>
      <c r="AJ2475" s="805"/>
      <c r="AK2475" s="805"/>
      <c r="AL2475" s="805"/>
      <c r="AM2475" s="805"/>
      <c r="AN2475" s="805"/>
      <c r="AO2475" s="805"/>
      <c r="AP2475" s="805"/>
      <c r="AQ2475" s="805"/>
      <c r="AR2475" s="805"/>
      <c r="AS2475" s="805"/>
      <c r="AT2475" s="805"/>
      <c r="AU2475" s="805"/>
      <c r="AV2475" s="805"/>
      <c r="AW2475" s="805"/>
      <c r="AX2475" s="805"/>
      <c r="AY2475" s="805"/>
      <c r="AZ2475" s="805"/>
      <c r="BA2475" s="805"/>
      <c r="BB2475" s="805"/>
      <c r="BC2475" s="805"/>
      <c r="BD2475" s="805"/>
      <c r="BE2475" s="805"/>
      <c r="BF2475" s="805"/>
      <c r="BG2475" s="805"/>
      <c r="BH2475" s="805"/>
      <c r="BI2475" s="805"/>
      <c r="BJ2475" s="805"/>
      <c r="BK2475" s="805"/>
      <c r="BL2475" s="805"/>
      <c r="BM2475" s="805"/>
      <c r="BN2475" s="805"/>
      <c r="BO2475" s="805"/>
      <c r="BP2475" s="805"/>
      <c r="BQ2475" s="805"/>
      <c r="BR2475" s="805"/>
      <c r="BS2475" s="805"/>
      <c r="BT2475" s="805"/>
      <c r="BU2475" s="805"/>
      <c r="BV2475" s="805"/>
      <c r="BW2475" s="805"/>
      <c r="BX2475" s="805"/>
      <c r="BY2475" s="805"/>
      <c r="BZ2475" s="805"/>
      <c r="CA2475" s="805"/>
      <c r="CB2475" s="805"/>
      <c r="CC2475" s="805"/>
      <c r="CD2475" s="805"/>
      <c r="CE2475" s="805"/>
      <c r="CF2475" s="805"/>
      <c r="CG2475" s="805"/>
      <c r="CH2475" s="805"/>
      <c r="CI2475" s="805"/>
      <c r="CJ2475" s="805"/>
      <c r="CK2475" s="805"/>
      <c r="CL2475" s="805"/>
      <c r="CM2475" s="805"/>
      <c r="CN2475" s="805"/>
      <c r="CO2475" s="805"/>
      <c r="CP2475" s="805"/>
      <c r="CQ2475" s="805"/>
      <c r="CR2475" s="805"/>
      <c r="CS2475" s="805"/>
      <c r="CT2475" s="805"/>
      <c r="CU2475" s="805"/>
      <c r="CV2475" s="805"/>
      <c r="CW2475" s="805"/>
      <c r="CX2475" s="805"/>
      <c r="CY2475" s="805"/>
      <c r="CZ2475" s="805"/>
      <c r="DA2475" s="805"/>
      <c r="DB2475" s="805"/>
      <c r="DC2475" s="805"/>
      <c r="DD2475" s="805"/>
      <c r="DE2475" s="805"/>
      <c r="DF2475" s="805"/>
      <c r="DG2475" s="805"/>
      <c r="DH2475" s="805"/>
      <c r="DI2475" s="805"/>
      <c r="DJ2475" s="805"/>
      <c r="DK2475" s="805"/>
      <c r="DL2475" s="805"/>
      <c r="DM2475" s="805"/>
      <c r="DN2475" s="805"/>
      <c r="DO2475" s="805"/>
      <c r="DP2475" s="805"/>
      <c r="DQ2475" s="805"/>
      <c r="DR2475" s="805"/>
      <c r="DS2475" s="805"/>
      <c r="DT2475" s="805"/>
      <c r="DU2475" s="805"/>
      <c r="DV2475" s="805"/>
      <c r="DW2475" s="805"/>
      <c r="DX2475" s="805"/>
      <c r="DY2475" s="805"/>
      <c r="DZ2475" s="805"/>
      <c r="EA2475" s="805"/>
      <c r="EB2475" s="805"/>
      <c r="EC2475" s="805"/>
      <c r="ED2475" s="805"/>
      <c r="EE2475" s="805"/>
      <c r="EF2475" s="805"/>
      <c r="EG2475" s="805"/>
      <c r="EH2475" s="805"/>
      <c r="EI2475" s="805"/>
      <c r="EJ2475" s="805"/>
      <c r="EK2475" s="805"/>
      <c r="EL2475" s="805"/>
      <c r="EM2475" s="805"/>
      <c r="EN2475" s="805"/>
      <c r="EO2475" s="805"/>
      <c r="EP2475" s="805"/>
      <c r="EQ2475" s="805"/>
      <c r="ER2475" s="805"/>
      <c r="ES2475" s="805"/>
      <c r="ET2475" s="805"/>
      <c r="EU2475" s="805"/>
      <c r="EV2475" s="805"/>
      <c r="EW2475" s="805"/>
      <c r="EX2475" s="805"/>
      <c r="EY2475" s="805"/>
      <c r="EZ2475" s="805"/>
      <c r="FA2475" s="805"/>
      <c r="FB2475" s="805"/>
      <c r="FC2475" s="805"/>
      <c r="FD2475" s="805"/>
      <c r="FE2475" s="805"/>
      <c r="FF2475" s="805"/>
      <c r="FG2475" s="805"/>
      <c r="FH2475" s="805"/>
      <c r="FI2475" s="805"/>
      <c r="FJ2475" s="805"/>
      <c r="FK2475" s="805"/>
      <c r="FL2475" s="805"/>
      <c r="FM2475" s="805"/>
      <c r="FN2475" s="805"/>
      <c r="FO2475" s="805"/>
      <c r="FP2475" s="805"/>
      <c r="FQ2475" s="805"/>
      <c r="FR2475" s="805"/>
      <c r="FS2475" s="805"/>
      <c r="FT2475" s="805"/>
      <c r="FU2475" s="805"/>
      <c r="FV2475" s="805"/>
      <c r="FW2475" s="805"/>
      <c r="FX2475" s="805"/>
      <c r="FY2475" s="805"/>
      <c r="FZ2475" s="805"/>
      <c r="GA2475" s="805"/>
      <c r="GB2475" s="805"/>
      <c r="GC2475" s="805"/>
      <c r="GD2475" s="805"/>
      <c r="GE2475" s="805"/>
      <c r="GF2475" s="805"/>
      <c r="GG2475" s="805"/>
      <c r="GH2475" s="805"/>
      <c r="GI2475" s="805"/>
      <c r="GJ2475" s="805"/>
      <c r="GK2475" s="805"/>
      <c r="GL2475" s="805"/>
      <c r="GM2475" s="805"/>
      <c r="GN2475" s="805"/>
      <c r="GO2475" s="805"/>
      <c r="GP2475" s="805"/>
      <c r="GQ2475" s="805"/>
      <c r="GR2475" s="805"/>
      <c r="GS2475" s="805"/>
      <c r="GT2475" s="805"/>
      <c r="GU2475" s="805"/>
      <c r="GV2475" s="805"/>
      <c r="GW2475" s="805"/>
      <c r="GX2475" s="805"/>
      <c r="GY2475" s="805"/>
      <c r="GZ2475" s="805"/>
      <c r="HA2475" s="805"/>
      <c r="HB2475" s="805"/>
      <c r="HC2475" s="805"/>
      <c r="HD2475" s="805"/>
      <c r="HE2475" s="805"/>
      <c r="HF2475" s="805"/>
      <c r="HG2475" s="805"/>
      <c r="HH2475" s="805"/>
      <c r="HI2475" s="805"/>
      <c r="HJ2475" s="805"/>
      <c r="HK2475" s="805"/>
      <c r="HL2475" s="805"/>
      <c r="HM2475" s="805"/>
      <c r="HN2475" s="805"/>
      <c r="HO2475" s="805"/>
      <c r="HP2475" s="805"/>
      <c r="HQ2475" s="805"/>
      <c r="HR2475" s="805"/>
      <c r="HS2475" s="805"/>
      <c r="HT2475" s="805"/>
      <c r="HU2475" s="805"/>
      <c r="HV2475" s="805"/>
      <c r="HW2475" s="805"/>
      <c r="HX2475" s="805"/>
      <c r="HY2475" s="805"/>
      <c r="HZ2475" s="805"/>
      <c r="IA2475" s="805"/>
      <c r="IB2475" s="805"/>
      <c r="IC2475" s="805"/>
      <c r="ID2475" s="805"/>
      <c r="IE2475" s="805"/>
      <c r="IF2475" s="805"/>
      <c r="IG2475" s="805"/>
      <c r="IH2475" s="805"/>
      <c r="II2475" s="805"/>
      <c r="IJ2475" s="805"/>
      <c r="IK2475" s="805"/>
      <c r="IL2475" s="805"/>
      <c r="IM2475" s="805"/>
      <c r="IN2475" s="805"/>
      <c r="IO2475" s="805"/>
      <c r="IP2475" s="805"/>
      <c r="IQ2475" s="805"/>
      <c r="IR2475" s="805"/>
      <c r="IS2475" s="805"/>
      <c r="IT2475" s="805"/>
      <c r="IU2475" s="805"/>
      <c r="IV2475" s="805"/>
      <c r="IW2475" s="805"/>
    </row>
    <row r="2476" spans="1:268" s="17" customFormat="1" ht="21.75" customHeight="1" thickBot="1">
      <c r="A2476" s="102" t="s">
        <v>720</v>
      </c>
      <c r="B2476" s="414">
        <v>566559807</v>
      </c>
      <c r="C2476" s="414">
        <v>5665598</v>
      </c>
      <c r="D2476" s="2" t="s">
        <v>721</v>
      </c>
      <c r="E2476" s="633"/>
      <c r="F2476" s="633"/>
      <c r="G2476" s="15" t="s">
        <v>736</v>
      </c>
      <c r="H2476" s="19">
        <v>1100</v>
      </c>
      <c r="I2476" s="166">
        <f>SUM(O2476:JI2476)</f>
        <v>1100</v>
      </c>
      <c r="J2476" s="632">
        <f>SUM(DA2476:DB2476)</f>
        <v>0</v>
      </c>
      <c r="K2476" s="805"/>
      <c r="L2476" s="805"/>
      <c r="M2476" s="805"/>
      <c r="N2476" s="805"/>
      <c r="AH2476" s="34"/>
      <c r="AR2476" s="34"/>
      <c r="AW2476" s="34"/>
      <c r="BC2476" s="34"/>
      <c r="BJ2476" s="34"/>
      <c r="BR2476" s="34"/>
      <c r="BU2476" s="34"/>
      <c r="BW2476" s="34"/>
      <c r="CA2476" s="34"/>
      <c r="CD2476" s="34"/>
      <c r="CG2476" s="34"/>
      <c r="CL2476" s="34"/>
      <c r="CN2476" s="34"/>
      <c r="CP2476" s="34"/>
      <c r="CS2476" s="34"/>
      <c r="CU2476" s="34"/>
      <c r="CX2476" s="34"/>
      <c r="DB2476" s="34"/>
      <c r="DF2476" s="34"/>
      <c r="DI2476" s="34"/>
      <c r="DL2476" s="34"/>
      <c r="DP2476" s="34"/>
      <c r="DU2476" s="34"/>
      <c r="DZ2476" s="34"/>
      <c r="EC2476" s="34"/>
      <c r="EF2476" s="34"/>
      <c r="EH2476" s="34"/>
      <c r="EL2476" s="34"/>
      <c r="IZ2476" s="19">
        <v>1100</v>
      </c>
    </row>
    <row r="2477" spans="1:268" s="17" customFormat="1" ht="21.75" customHeight="1" thickBot="1">
      <c r="A2477" s="102" t="s">
        <v>720</v>
      </c>
      <c r="B2477" s="874">
        <v>566561309</v>
      </c>
      <c r="C2477" s="414">
        <v>5665613</v>
      </c>
      <c r="D2477" s="2" t="s">
        <v>721</v>
      </c>
      <c r="E2477" s="633"/>
      <c r="F2477" s="633"/>
      <c r="G2477" s="15" t="s">
        <v>736</v>
      </c>
      <c r="H2477" s="18">
        <v>600</v>
      </c>
      <c r="I2477" s="166">
        <f t="shared" ref="I2477:I2493" si="211">SUM(O2477:JI2477)</f>
        <v>600</v>
      </c>
      <c r="J2477" s="632">
        <f t="shared" ref="J2477:J2493" si="212">SUM(DA2477:DB2477)</f>
        <v>0</v>
      </c>
      <c r="K2477" s="805"/>
      <c r="L2477" s="805"/>
      <c r="M2477" s="805"/>
      <c r="N2477" s="805"/>
      <c r="AH2477" s="34"/>
      <c r="AR2477" s="34"/>
      <c r="AW2477" s="34"/>
      <c r="BC2477" s="34"/>
      <c r="BJ2477" s="34"/>
      <c r="BR2477" s="34"/>
      <c r="BU2477" s="34"/>
      <c r="BW2477" s="34"/>
      <c r="CA2477" s="34"/>
      <c r="CD2477" s="34"/>
      <c r="CG2477" s="34"/>
      <c r="CL2477" s="34"/>
      <c r="CN2477" s="34"/>
      <c r="CP2477" s="34"/>
      <c r="CS2477" s="34"/>
      <c r="CU2477" s="34"/>
      <c r="CX2477" s="34"/>
      <c r="DB2477" s="34"/>
      <c r="DF2477" s="34"/>
      <c r="DI2477" s="34"/>
      <c r="DL2477" s="34"/>
      <c r="DP2477" s="34"/>
      <c r="DU2477" s="34"/>
      <c r="DZ2477" s="34"/>
      <c r="EC2477" s="34"/>
      <c r="EF2477" s="34"/>
      <c r="EH2477" s="34"/>
      <c r="EL2477" s="34"/>
      <c r="IZ2477" s="18">
        <v>600</v>
      </c>
    </row>
    <row r="2478" spans="1:268" s="17" customFormat="1" ht="21.75" customHeight="1" thickBot="1">
      <c r="A2478" s="102" t="s">
        <v>720</v>
      </c>
      <c r="B2478" s="875">
        <v>567301809</v>
      </c>
      <c r="C2478" s="414">
        <v>5673018</v>
      </c>
      <c r="D2478" s="2" t="s">
        <v>721</v>
      </c>
      <c r="E2478" s="633"/>
      <c r="F2478" s="633"/>
      <c r="G2478" s="15" t="s">
        <v>736</v>
      </c>
      <c r="H2478" s="18">
        <v>600</v>
      </c>
      <c r="I2478" s="166">
        <f t="shared" si="211"/>
        <v>600</v>
      </c>
      <c r="J2478" s="632">
        <f t="shared" si="212"/>
        <v>0</v>
      </c>
      <c r="K2478" s="805"/>
      <c r="L2478" s="805"/>
      <c r="M2478" s="805"/>
      <c r="N2478" s="805"/>
      <c r="AH2478" s="34"/>
      <c r="AR2478" s="34"/>
      <c r="AW2478" s="34"/>
      <c r="BC2478" s="34"/>
      <c r="BJ2478" s="34"/>
      <c r="BR2478" s="34"/>
      <c r="BU2478" s="34"/>
      <c r="BW2478" s="34"/>
      <c r="CA2478" s="34"/>
      <c r="CD2478" s="34"/>
      <c r="CG2478" s="34"/>
      <c r="CL2478" s="34"/>
      <c r="CN2478" s="34"/>
      <c r="CP2478" s="34"/>
      <c r="CS2478" s="34"/>
      <c r="CU2478" s="34"/>
      <c r="CX2478" s="34"/>
      <c r="DB2478" s="34"/>
      <c r="DF2478" s="34"/>
      <c r="DI2478" s="34"/>
      <c r="DL2478" s="34"/>
      <c r="DP2478" s="34"/>
      <c r="DU2478" s="34"/>
      <c r="DZ2478" s="34"/>
      <c r="EC2478" s="34"/>
      <c r="EF2478" s="34"/>
      <c r="EH2478" s="34"/>
      <c r="EL2478" s="34"/>
      <c r="IZ2478" s="18">
        <v>600</v>
      </c>
    </row>
    <row r="2479" spans="1:268" s="17" customFormat="1" ht="21.75" customHeight="1" thickBot="1">
      <c r="A2479" s="102" t="s">
        <v>720</v>
      </c>
      <c r="B2479" s="414">
        <v>567302105</v>
      </c>
      <c r="C2479" s="414">
        <v>5673021</v>
      </c>
      <c r="D2479" s="2" t="s">
        <v>721</v>
      </c>
      <c r="E2479" s="633"/>
      <c r="F2479" s="633"/>
      <c r="G2479" s="15" t="s">
        <v>736</v>
      </c>
      <c r="H2479" s="18">
        <v>100</v>
      </c>
      <c r="I2479" s="166">
        <f t="shared" si="211"/>
        <v>100</v>
      </c>
      <c r="J2479" s="632">
        <f t="shared" si="212"/>
        <v>0</v>
      </c>
      <c r="K2479" s="805"/>
      <c r="L2479" s="805"/>
      <c r="M2479" s="805"/>
      <c r="N2479" s="805"/>
      <c r="AH2479" s="34"/>
      <c r="AR2479" s="34"/>
      <c r="AW2479" s="34"/>
      <c r="BC2479" s="34"/>
      <c r="BJ2479" s="34"/>
      <c r="BR2479" s="34"/>
      <c r="BU2479" s="34"/>
      <c r="BW2479" s="34"/>
      <c r="CA2479" s="34"/>
      <c r="CD2479" s="34"/>
      <c r="CG2479" s="34"/>
      <c r="CL2479" s="34"/>
      <c r="CN2479" s="34"/>
      <c r="CP2479" s="34"/>
      <c r="CS2479" s="34"/>
      <c r="CU2479" s="34"/>
      <c r="CX2479" s="34"/>
      <c r="DB2479" s="34"/>
      <c r="DF2479" s="34"/>
      <c r="DI2479" s="34"/>
      <c r="DL2479" s="34"/>
      <c r="DP2479" s="34"/>
      <c r="DU2479" s="34"/>
      <c r="DZ2479" s="34"/>
      <c r="EC2479" s="34"/>
      <c r="EF2479" s="34"/>
      <c r="EH2479" s="34"/>
      <c r="EL2479" s="34"/>
      <c r="IZ2479" s="18">
        <v>100</v>
      </c>
    </row>
    <row r="2480" spans="1:268" s="17" customFormat="1" ht="21.75" customHeight="1" thickBot="1">
      <c r="A2480" s="102" t="s">
        <v>720</v>
      </c>
      <c r="B2480" s="414">
        <v>567302305</v>
      </c>
      <c r="C2480" s="414">
        <v>5673023</v>
      </c>
      <c r="D2480" s="2" t="s">
        <v>721</v>
      </c>
      <c r="E2480" s="633"/>
      <c r="F2480" s="633"/>
      <c r="G2480" s="15" t="s">
        <v>736</v>
      </c>
      <c r="H2480" s="18">
        <v>100</v>
      </c>
      <c r="I2480" s="166">
        <f t="shared" si="211"/>
        <v>100</v>
      </c>
      <c r="J2480" s="632">
        <f t="shared" si="212"/>
        <v>0</v>
      </c>
      <c r="K2480" s="805"/>
      <c r="L2480" s="805"/>
      <c r="M2480" s="805"/>
      <c r="N2480" s="805"/>
      <c r="AH2480" s="34"/>
      <c r="AR2480" s="34"/>
      <c r="AW2480" s="34"/>
      <c r="BC2480" s="34"/>
      <c r="BJ2480" s="34"/>
      <c r="BR2480" s="34"/>
      <c r="BU2480" s="34"/>
      <c r="BW2480" s="34"/>
      <c r="CA2480" s="34"/>
      <c r="CD2480" s="34"/>
      <c r="CG2480" s="34"/>
      <c r="CL2480" s="34"/>
      <c r="CN2480" s="34"/>
      <c r="CP2480" s="34"/>
      <c r="CS2480" s="34"/>
      <c r="CU2480" s="34"/>
      <c r="CX2480" s="34"/>
      <c r="DB2480" s="34"/>
      <c r="DF2480" s="34"/>
      <c r="DI2480" s="34"/>
      <c r="DL2480" s="34"/>
      <c r="DP2480" s="34"/>
      <c r="DU2480" s="34"/>
      <c r="DZ2480" s="34"/>
      <c r="EC2480" s="34"/>
      <c r="EF2480" s="34"/>
      <c r="EH2480" s="34"/>
      <c r="EL2480" s="34"/>
      <c r="IZ2480" s="18">
        <v>100</v>
      </c>
    </row>
    <row r="2481" spans="1:269" s="17" customFormat="1" ht="21.75" customHeight="1" thickBot="1">
      <c r="A2481" s="102" t="s">
        <v>720</v>
      </c>
      <c r="B2481" s="876">
        <v>566421806</v>
      </c>
      <c r="C2481" s="414">
        <v>5664218</v>
      </c>
      <c r="D2481" s="2" t="s">
        <v>721</v>
      </c>
      <c r="E2481" s="633"/>
      <c r="F2481" s="633"/>
      <c r="G2481" s="15" t="s">
        <v>736</v>
      </c>
      <c r="H2481" s="18">
        <v>600</v>
      </c>
      <c r="I2481" s="166">
        <f t="shared" si="211"/>
        <v>600</v>
      </c>
      <c r="J2481" s="632">
        <f t="shared" si="212"/>
        <v>0</v>
      </c>
      <c r="K2481" s="805"/>
      <c r="L2481" s="805"/>
      <c r="M2481" s="805"/>
      <c r="N2481" s="805"/>
      <c r="AH2481" s="34"/>
      <c r="AR2481" s="34"/>
      <c r="AW2481" s="34"/>
      <c r="BC2481" s="34"/>
      <c r="BJ2481" s="34"/>
      <c r="BR2481" s="34"/>
      <c r="BU2481" s="34"/>
      <c r="BW2481" s="34"/>
      <c r="CA2481" s="34"/>
      <c r="CD2481" s="34"/>
      <c r="CG2481" s="34"/>
      <c r="CL2481" s="34"/>
      <c r="CN2481" s="34"/>
      <c r="CP2481" s="34"/>
      <c r="CS2481" s="34"/>
      <c r="CU2481" s="34"/>
      <c r="CX2481" s="34"/>
      <c r="DB2481" s="34"/>
      <c r="DF2481" s="34"/>
      <c r="DI2481" s="34"/>
      <c r="DL2481" s="34"/>
      <c r="DP2481" s="34"/>
      <c r="DU2481" s="34"/>
      <c r="DZ2481" s="34"/>
      <c r="EC2481" s="34"/>
      <c r="EF2481" s="34"/>
      <c r="EH2481" s="34"/>
      <c r="EL2481" s="34"/>
      <c r="IZ2481" s="18">
        <v>600</v>
      </c>
    </row>
    <row r="2482" spans="1:269" s="17" customFormat="1" ht="21.75" customHeight="1" thickBot="1">
      <c r="A2482" s="102" t="s">
        <v>720</v>
      </c>
      <c r="B2482" s="876">
        <v>588048606</v>
      </c>
      <c r="C2482" s="414">
        <v>5880486</v>
      </c>
      <c r="D2482" s="2" t="s">
        <v>721</v>
      </c>
      <c r="E2482" s="633"/>
      <c r="F2482" s="633"/>
      <c r="G2482" s="15" t="s">
        <v>736</v>
      </c>
      <c r="H2482" s="18">
        <v>1200</v>
      </c>
      <c r="I2482" s="166">
        <f t="shared" si="211"/>
        <v>1200</v>
      </c>
      <c r="J2482" s="632">
        <f t="shared" si="212"/>
        <v>0</v>
      </c>
      <c r="K2482" s="805"/>
      <c r="L2482" s="805"/>
      <c r="M2482" s="805"/>
      <c r="N2482" s="805"/>
      <c r="AH2482" s="34"/>
      <c r="AR2482" s="34"/>
      <c r="AW2482" s="34"/>
      <c r="BC2482" s="34"/>
      <c r="BJ2482" s="34"/>
      <c r="BR2482" s="34"/>
      <c r="BU2482" s="34"/>
      <c r="BW2482" s="34"/>
      <c r="CA2482" s="34"/>
      <c r="CD2482" s="34"/>
      <c r="CG2482" s="34"/>
      <c r="CL2482" s="34"/>
      <c r="CN2482" s="34"/>
      <c r="CP2482" s="34"/>
      <c r="CS2482" s="34"/>
      <c r="CU2482" s="34"/>
      <c r="CX2482" s="34"/>
      <c r="DB2482" s="34"/>
      <c r="DF2482" s="34"/>
      <c r="DI2482" s="34"/>
      <c r="DL2482" s="34"/>
      <c r="DP2482" s="34"/>
      <c r="DU2482" s="34"/>
      <c r="DZ2482" s="34"/>
      <c r="EC2482" s="34"/>
      <c r="EF2482" s="34"/>
      <c r="EH2482" s="34"/>
      <c r="EL2482" s="34"/>
      <c r="IZ2482" s="18">
        <v>1200</v>
      </c>
    </row>
    <row r="2483" spans="1:269" s="17" customFormat="1" ht="21.75" customHeight="1" thickBot="1">
      <c r="A2483" s="102" t="s">
        <v>720</v>
      </c>
      <c r="B2483" s="876">
        <v>600978906</v>
      </c>
      <c r="C2483" s="414">
        <v>6009789</v>
      </c>
      <c r="D2483" s="2" t="s">
        <v>721</v>
      </c>
      <c r="E2483" s="633"/>
      <c r="F2483" s="633"/>
      <c r="G2483" s="15" t="s">
        <v>736</v>
      </c>
      <c r="H2483" s="18">
        <v>600</v>
      </c>
      <c r="I2483" s="166">
        <f t="shared" si="211"/>
        <v>600</v>
      </c>
      <c r="J2483" s="632">
        <f t="shared" si="212"/>
        <v>0</v>
      </c>
      <c r="K2483" s="805"/>
      <c r="L2483" s="805"/>
      <c r="M2483" s="805"/>
      <c r="N2483" s="805"/>
      <c r="AH2483" s="34"/>
      <c r="AR2483" s="34"/>
      <c r="AW2483" s="34"/>
      <c r="BC2483" s="34"/>
      <c r="BJ2483" s="34"/>
      <c r="BR2483" s="34"/>
      <c r="BU2483" s="34"/>
      <c r="BW2483" s="34"/>
      <c r="CA2483" s="34"/>
      <c r="CD2483" s="34"/>
      <c r="CG2483" s="34"/>
      <c r="CL2483" s="34"/>
      <c r="CN2483" s="34"/>
      <c r="CP2483" s="34"/>
      <c r="CS2483" s="34"/>
      <c r="CU2483" s="34"/>
      <c r="CX2483" s="34"/>
      <c r="DB2483" s="34"/>
      <c r="DF2483" s="34"/>
      <c r="DI2483" s="34"/>
      <c r="DL2483" s="34"/>
      <c r="DP2483" s="34"/>
      <c r="DU2483" s="34"/>
      <c r="DZ2483" s="34"/>
      <c r="EC2483" s="34"/>
      <c r="EF2483" s="34"/>
      <c r="EH2483" s="34"/>
      <c r="EL2483" s="34"/>
      <c r="IZ2483" s="18">
        <v>600</v>
      </c>
    </row>
    <row r="2484" spans="1:269" s="17" customFormat="1" ht="21.75" customHeight="1" thickBot="1">
      <c r="A2484" s="102" t="s">
        <v>720</v>
      </c>
      <c r="B2484" s="876">
        <v>600979206</v>
      </c>
      <c r="C2484" s="414">
        <v>6009792</v>
      </c>
      <c r="D2484" s="2" t="s">
        <v>721</v>
      </c>
      <c r="E2484" s="633"/>
      <c r="F2484" s="633"/>
      <c r="G2484" s="15" t="s">
        <v>736</v>
      </c>
      <c r="H2484" s="18">
        <v>100</v>
      </c>
      <c r="I2484" s="166">
        <f t="shared" si="211"/>
        <v>100</v>
      </c>
      <c r="J2484" s="632">
        <f t="shared" si="212"/>
        <v>0</v>
      </c>
      <c r="K2484" s="805"/>
      <c r="L2484" s="805"/>
      <c r="M2484" s="805"/>
      <c r="N2484" s="805"/>
      <c r="AH2484" s="34"/>
      <c r="AR2484" s="34"/>
      <c r="AW2484" s="34"/>
      <c r="BC2484" s="34"/>
      <c r="BJ2484" s="34"/>
      <c r="BR2484" s="34"/>
      <c r="BU2484" s="34"/>
      <c r="BW2484" s="34"/>
      <c r="CA2484" s="34"/>
      <c r="CD2484" s="34"/>
      <c r="CG2484" s="34"/>
      <c r="CL2484" s="34"/>
      <c r="CN2484" s="34"/>
      <c r="CP2484" s="34"/>
      <c r="CS2484" s="34"/>
      <c r="CU2484" s="34"/>
      <c r="CX2484" s="34"/>
      <c r="DB2484" s="34"/>
      <c r="DF2484" s="34"/>
      <c r="DI2484" s="34"/>
      <c r="DL2484" s="34"/>
      <c r="DP2484" s="34"/>
      <c r="DU2484" s="34"/>
      <c r="DZ2484" s="34"/>
      <c r="EC2484" s="34"/>
      <c r="EF2484" s="34"/>
      <c r="EH2484" s="34"/>
      <c r="EL2484" s="34"/>
      <c r="IZ2484" s="18">
        <v>100</v>
      </c>
    </row>
    <row r="2485" spans="1:269" s="17" customFormat="1" ht="21.75" customHeight="1" thickBot="1">
      <c r="A2485" s="102" t="s">
        <v>720</v>
      </c>
      <c r="B2485" s="876">
        <v>600979306</v>
      </c>
      <c r="C2485" s="414">
        <v>6009793</v>
      </c>
      <c r="D2485" s="2" t="s">
        <v>721</v>
      </c>
      <c r="E2485" s="633"/>
      <c r="F2485" s="633"/>
      <c r="G2485" s="15" t="s">
        <v>736</v>
      </c>
      <c r="H2485" s="18">
        <v>100</v>
      </c>
      <c r="I2485" s="166">
        <f t="shared" si="211"/>
        <v>100</v>
      </c>
      <c r="J2485" s="632">
        <f t="shared" si="212"/>
        <v>0</v>
      </c>
      <c r="K2485" s="805"/>
      <c r="L2485" s="805"/>
      <c r="M2485" s="805"/>
      <c r="N2485" s="805"/>
      <c r="AH2485" s="34"/>
      <c r="AR2485" s="34"/>
      <c r="AW2485" s="34"/>
      <c r="BC2485" s="34"/>
      <c r="BJ2485" s="34"/>
      <c r="BR2485" s="34"/>
      <c r="BU2485" s="34"/>
      <c r="BW2485" s="34"/>
      <c r="CA2485" s="34"/>
      <c r="CD2485" s="34"/>
      <c r="CG2485" s="34"/>
      <c r="CL2485" s="34"/>
      <c r="CN2485" s="34"/>
      <c r="CP2485" s="34"/>
      <c r="CS2485" s="34"/>
      <c r="CU2485" s="34"/>
      <c r="CX2485" s="34"/>
      <c r="DB2485" s="34"/>
      <c r="DF2485" s="34"/>
      <c r="DI2485" s="34"/>
      <c r="DL2485" s="34"/>
      <c r="DP2485" s="34"/>
      <c r="DU2485" s="34"/>
      <c r="DZ2485" s="34"/>
      <c r="EC2485" s="34"/>
      <c r="EF2485" s="34"/>
      <c r="EH2485" s="34"/>
      <c r="EL2485" s="34"/>
      <c r="IZ2485" s="18">
        <v>100</v>
      </c>
    </row>
    <row r="2486" spans="1:269" s="17" customFormat="1" ht="21.75" customHeight="1" thickBot="1">
      <c r="A2486" s="102" t="s">
        <v>720</v>
      </c>
      <c r="B2486" s="787">
        <v>564544206</v>
      </c>
      <c r="C2486" s="414">
        <v>5645442</v>
      </c>
      <c r="D2486" s="2" t="s">
        <v>721</v>
      </c>
      <c r="E2486" s="633"/>
      <c r="F2486" s="633"/>
      <c r="G2486" s="15" t="s">
        <v>736</v>
      </c>
      <c r="H2486" s="18">
        <v>100</v>
      </c>
      <c r="I2486" s="166">
        <f>SUM(O2486:JI2486)</f>
        <v>9</v>
      </c>
      <c r="J2486" s="632">
        <f>SUM(DA2486:DB2486)</f>
        <v>0</v>
      </c>
      <c r="K2486" s="805"/>
      <c r="L2486" s="805"/>
      <c r="M2486" s="805"/>
      <c r="N2486" s="805"/>
      <c r="AH2486" s="34"/>
      <c r="AR2486" s="34"/>
      <c r="AW2486" s="34"/>
      <c r="BC2486" s="34"/>
      <c r="BJ2486" s="34"/>
      <c r="BR2486" s="34"/>
      <c r="BU2486" s="34"/>
      <c r="BW2486" s="34"/>
      <c r="CA2486" s="34"/>
      <c r="CD2486" s="34"/>
      <c r="CG2486" s="34"/>
      <c r="CL2486" s="34"/>
      <c r="CN2486" s="34"/>
      <c r="CP2486" s="34"/>
      <c r="CS2486" s="34"/>
      <c r="CU2486" s="34"/>
      <c r="CX2486" s="34"/>
      <c r="DB2486" s="34"/>
      <c r="DF2486" s="34"/>
      <c r="DI2486" s="34"/>
      <c r="DL2486" s="34"/>
      <c r="DP2486" s="34"/>
      <c r="DU2486" s="34"/>
      <c r="DZ2486" s="34"/>
      <c r="EC2486" s="34"/>
      <c r="EF2486" s="34"/>
      <c r="EH2486" s="34"/>
      <c r="EL2486" s="34"/>
      <c r="IZ2486" s="18">
        <v>9</v>
      </c>
    </row>
    <row r="2487" spans="1:269" s="17" customFormat="1" ht="21.75" customHeight="1" thickBot="1">
      <c r="A2487" s="102" t="s">
        <v>720</v>
      </c>
      <c r="B2487" s="787">
        <v>564544207</v>
      </c>
      <c r="C2487" s="414">
        <v>5645442</v>
      </c>
      <c r="D2487" s="2" t="s">
        <v>721</v>
      </c>
      <c r="E2487" s="633"/>
      <c r="F2487" s="633"/>
      <c r="G2487" s="15" t="s">
        <v>736</v>
      </c>
      <c r="H2487" s="18">
        <v>200</v>
      </c>
      <c r="I2487" s="166">
        <f t="shared" si="211"/>
        <v>191</v>
      </c>
      <c r="J2487" s="632">
        <f t="shared" si="212"/>
        <v>0</v>
      </c>
      <c r="K2487" s="805"/>
      <c r="L2487" s="805"/>
      <c r="M2487" s="805"/>
      <c r="N2487" s="805"/>
      <c r="AH2487" s="34"/>
      <c r="AR2487" s="34"/>
      <c r="AW2487" s="34"/>
      <c r="BC2487" s="34"/>
      <c r="BJ2487" s="34"/>
      <c r="BR2487" s="34"/>
      <c r="BU2487" s="34"/>
      <c r="BW2487" s="34"/>
      <c r="CA2487" s="34"/>
      <c r="CD2487" s="34"/>
      <c r="CG2487" s="34"/>
      <c r="CL2487" s="34"/>
      <c r="CN2487" s="34"/>
      <c r="CP2487" s="34"/>
      <c r="CS2487" s="34"/>
      <c r="CU2487" s="34"/>
      <c r="CX2487" s="34"/>
      <c r="DB2487" s="34"/>
      <c r="DF2487" s="34"/>
      <c r="DI2487" s="34"/>
      <c r="DL2487" s="34"/>
      <c r="DP2487" s="34"/>
      <c r="DU2487" s="34"/>
      <c r="DZ2487" s="34"/>
      <c r="EC2487" s="34"/>
      <c r="EF2487" s="34"/>
      <c r="EH2487" s="34"/>
      <c r="EL2487" s="34"/>
      <c r="IZ2487" s="18">
        <v>191</v>
      </c>
    </row>
    <row r="2488" spans="1:269" s="17" customFormat="1" ht="21.75" customHeight="1" thickBot="1">
      <c r="A2488" s="102" t="s">
        <v>720</v>
      </c>
      <c r="B2488" s="787">
        <v>564600406</v>
      </c>
      <c r="C2488" s="414">
        <v>5646004</v>
      </c>
      <c r="D2488" s="2" t="s">
        <v>721</v>
      </c>
      <c r="E2488" s="633"/>
      <c r="F2488" s="633"/>
      <c r="G2488" s="15" t="s">
        <v>736</v>
      </c>
      <c r="H2488" s="18">
        <v>200</v>
      </c>
      <c r="I2488" s="166">
        <f t="shared" si="211"/>
        <v>200</v>
      </c>
      <c r="J2488" s="632">
        <f t="shared" si="212"/>
        <v>0</v>
      </c>
      <c r="K2488" s="805"/>
      <c r="L2488" s="805"/>
      <c r="M2488" s="805"/>
      <c r="N2488" s="805"/>
      <c r="AH2488" s="34"/>
      <c r="AR2488" s="34"/>
      <c r="AW2488" s="34"/>
      <c r="BC2488" s="34"/>
      <c r="BJ2488" s="34"/>
      <c r="BR2488" s="34"/>
      <c r="BU2488" s="34"/>
      <c r="BW2488" s="34"/>
      <c r="CA2488" s="34"/>
      <c r="CD2488" s="34"/>
      <c r="CG2488" s="34"/>
      <c r="CL2488" s="34"/>
      <c r="CN2488" s="34"/>
      <c r="CP2488" s="34"/>
      <c r="CS2488" s="34"/>
      <c r="CU2488" s="34"/>
      <c r="CX2488" s="34"/>
      <c r="DB2488" s="34"/>
      <c r="DF2488" s="34"/>
      <c r="DI2488" s="34"/>
      <c r="DL2488" s="34"/>
      <c r="DP2488" s="34"/>
      <c r="DU2488" s="34"/>
      <c r="DZ2488" s="34"/>
      <c r="EC2488" s="34"/>
      <c r="EF2488" s="34"/>
      <c r="EH2488" s="34"/>
      <c r="EL2488" s="34"/>
      <c r="IZ2488" s="18">
        <v>200</v>
      </c>
    </row>
    <row r="2489" spans="1:269" s="17" customFormat="1" ht="21.75" customHeight="1" thickBot="1">
      <c r="A2489" s="102" t="s">
        <v>720</v>
      </c>
      <c r="B2489" s="414">
        <v>577518506</v>
      </c>
      <c r="C2489" s="414">
        <v>5775185</v>
      </c>
      <c r="D2489" s="2" t="s">
        <v>721</v>
      </c>
      <c r="E2489" s="633"/>
      <c r="F2489" s="633"/>
      <c r="G2489" s="15" t="s">
        <v>736</v>
      </c>
      <c r="H2489" s="18">
        <v>200</v>
      </c>
      <c r="I2489" s="166">
        <f t="shared" si="211"/>
        <v>200</v>
      </c>
      <c r="J2489" s="632">
        <f t="shared" si="212"/>
        <v>0</v>
      </c>
      <c r="K2489" s="805"/>
      <c r="L2489" s="805"/>
      <c r="M2489" s="805"/>
      <c r="N2489" s="805"/>
      <c r="AH2489" s="34"/>
      <c r="AR2489" s="34"/>
      <c r="AW2489" s="34"/>
      <c r="BC2489" s="34"/>
      <c r="BJ2489" s="34"/>
      <c r="BR2489" s="34"/>
      <c r="BU2489" s="34"/>
      <c r="BW2489" s="34"/>
      <c r="CA2489" s="34"/>
      <c r="CD2489" s="34"/>
      <c r="CG2489" s="34"/>
      <c r="CL2489" s="34"/>
      <c r="CN2489" s="34"/>
      <c r="CP2489" s="34"/>
      <c r="CS2489" s="34"/>
      <c r="CU2489" s="34"/>
      <c r="CX2489" s="34"/>
      <c r="DB2489" s="34"/>
      <c r="DF2489" s="34"/>
      <c r="DI2489" s="34"/>
      <c r="DL2489" s="34"/>
      <c r="DP2489" s="34"/>
      <c r="DU2489" s="34"/>
      <c r="DZ2489" s="34"/>
      <c r="EC2489" s="34"/>
      <c r="EF2489" s="34"/>
      <c r="EH2489" s="34"/>
      <c r="EL2489" s="34"/>
      <c r="IZ2489" s="18">
        <v>200</v>
      </c>
    </row>
    <row r="2490" spans="1:269" s="17" customFormat="1" ht="21.75" customHeight="1" thickBot="1">
      <c r="A2490" s="102" t="s">
        <v>720</v>
      </c>
      <c r="B2490" s="876">
        <v>577518604</v>
      </c>
      <c r="C2490" s="414">
        <v>5775186</v>
      </c>
      <c r="D2490" s="2" t="s">
        <v>721</v>
      </c>
      <c r="E2490" s="633"/>
      <c r="F2490" s="633"/>
      <c r="G2490" s="15" t="s">
        <v>736</v>
      </c>
      <c r="H2490" s="878">
        <v>200</v>
      </c>
      <c r="I2490" s="166">
        <f t="shared" si="211"/>
        <v>200</v>
      </c>
      <c r="J2490" s="632">
        <f t="shared" si="212"/>
        <v>0</v>
      </c>
      <c r="K2490" s="805"/>
      <c r="L2490" s="805"/>
      <c r="M2490" s="805"/>
      <c r="N2490" s="805"/>
      <c r="AH2490" s="34"/>
      <c r="AR2490" s="34"/>
      <c r="AW2490" s="34"/>
      <c r="BC2490" s="34"/>
      <c r="BJ2490" s="34"/>
      <c r="BR2490" s="34"/>
      <c r="BU2490" s="34"/>
      <c r="BW2490" s="34"/>
      <c r="CA2490" s="34"/>
      <c r="CD2490" s="34"/>
      <c r="CG2490" s="34"/>
      <c r="CL2490" s="34"/>
      <c r="CN2490" s="34"/>
      <c r="CP2490" s="34"/>
      <c r="CS2490" s="34"/>
      <c r="CU2490" s="34"/>
      <c r="CX2490" s="34"/>
      <c r="DB2490" s="34"/>
      <c r="DF2490" s="34"/>
      <c r="DI2490" s="34"/>
      <c r="DL2490" s="34"/>
      <c r="DP2490" s="34"/>
      <c r="DU2490" s="34"/>
      <c r="DZ2490" s="34"/>
      <c r="EC2490" s="34"/>
      <c r="EF2490" s="34"/>
      <c r="EH2490" s="34"/>
      <c r="EL2490" s="34"/>
      <c r="IZ2490" s="878">
        <v>200</v>
      </c>
    </row>
    <row r="2491" spans="1:269" s="17" customFormat="1" ht="21.75" customHeight="1" thickBot="1">
      <c r="A2491" s="102" t="s">
        <v>720</v>
      </c>
      <c r="B2491" s="876">
        <v>566559003</v>
      </c>
      <c r="C2491" s="414">
        <v>5665590</v>
      </c>
      <c r="D2491" s="2" t="s">
        <v>721</v>
      </c>
      <c r="E2491" s="633"/>
      <c r="F2491" s="633"/>
      <c r="G2491" s="15" t="s">
        <v>736</v>
      </c>
      <c r="H2491" s="878">
        <v>0</v>
      </c>
      <c r="I2491" s="166">
        <f t="shared" si="211"/>
        <v>0</v>
      </c>
      <c r="J2491" s="632">
        <f t="shared" si="212"/>
        <v>0</v>
      </c>
      <c r="K2491" s="805"/>
      <c r="L2491" s="805"/>
      <c r="M2491" s="805"/>
      <c r="N2491" s="805"/>
      <c r="AH2491" s="34"/>
      <c r="AR2491" s="34"/>
      <c r="AW2491" s="34"/>
      <c r="BC2491" s="34"/>
      <c r="BJ2491" s="34"/>
      <c r="BR2491" s="34"/>
      <c r="BU2491" s="34"/>
      <c r="BW2491" s="34"/>
      <c r="CA2491" s="34"/>
      <c r="CD2491" s="34"/>
      <c r="CG2491" s="34"/>
      <c r="CL2491" s="34"/>
      <c r="CN2491" s="34"/>
      <c r="CP2491" s="34"/>
      <c r="CS2491" s="34"/>
      <c r="CU2491" s="34"/>
      <c r="CX2491" s="34"/>
      <c r="DB2491" s="34"/>
      <c r="DF2491" s="34"/>
      <c r="DI2491" s="34"/>
      <c r="DL2491" s="34"/>
      <c r="DP2491" s="34"/>
      <c r="DU2491" s="34"/>
      <c r="DZ2491" s="34"/>
      <c r="EC2491" s="34"/>
      <c r="EF2491" s="34"/>
      <c r="EH2491" s="34"/>
      <c r="EL2491" s="34"/>
      <c r="IZ2491" s="878">
        <v>0</v>
      </c>
    </row>
    <row r="2492" spans="1:269" s="17" customFormat="1" ht="21.75" customHeight="1" thickBot="1">
      <c r="A2492" s="102" t="s">
        <v>720</v>
      </c>
      <c r="B2492" s="876">
        <v>566516503</v>
      </c>
      <c r="C2492" s="414">
        <v>5665165</v>
      </c>
      <c r="D2492" s="2" t="s">
        <v>721</v>
      </c>
      <c r="E2492" s="633"/>
      <c r="F2492" s="633"/>
      <c r="G2492" s="15" t="s">
        <v>736</v>
      </c>
      <c r="H2492" s="878"/>
      <c r="I2492" s="166">
        <f t="shared" si="211"/>
        <v>0</v>
      </c>
      <c r="J2492" s="632">
        <f t="shared" si="212"/>
        <v>0</v>
      </c>
      <c r="K2492" s="805"/>
      <c r="L2492" s="805"/>
      <c r="M2492" s="805"/>
      <c r="N2492" s="805"/>
      <c r="AH2492" s="34"/>
      <c r="AR2492" s="34"/>
      <c r="AW2492" s="34"/>
      <c r="BC2492" s="34"/>
      <c r="BJ2492" s="34"/>
      <c r="BR2492" s="34"/>
      <c r="BU2492" s="34"/>
      <c r="BW2492" s="34"/>
      <c r="CA2492" s="34"/>
      <c r="CD2492" s="34"/>
      <c r="CG2492" s="34"/>
      <c r="CL2492" s="34"/>
      <c r="CN2492" s="34"/>
      <c r="CP2492" s="34"/>
      <c r="CS2492" s="34"/>
      <c r="CU2492" s="34"/>
      <c r="CX2492" s="34"/>
      <c r="DB2492" s="34"/>
      <c r="DF2492" s="34"/>
      <c r="DI2492" s="34"/>
      <c r="DL2492" s="34"/>
      <c r="DP2492" s="34"/>
      <c r="DU2492" s="34"/>
      <c r="DZ2492" s="34"/>
      <c r="EC2492" s="34"/>
      <c r="EF2492" s="34"/>
      <c r="EH2492" s="34"/>
      <c r="EL2492" s="34"/>
      <c r="IZ2492" s="878"/>
    </row>
    <row r="2493" spans="1:269" s="17" customFormat="1" ht="21.75" customHeight="1">
      <c r="A2493" s="102" t="s">
        <v>720</v>
      </c>
      <c r="B2493" s="877">
        <v>639072701</v>
      </c>
      <c r="C2493" s="782">
        <v>6390727</v>
      </c>
      <c r="D2493" s="2" t="s">
        <v>721</v>
      </c>
      <c r="E2493" s="633"/>
      <c r="F2493" s="633"/>
      <c r="G2493" s="15" t="s">
        <v>736</v>
      </c>
      <c r="H2493" s="879"/>
      <c r="I2493" s="166">
        <f t="shared" si="211"/>
        <v>0</v>
      </c>
      <c r="J2493" s="632">
        <f t="shared" si="212"/>
        <v>0</v>
      </c>
      <c r="K2493" s="805"/>
      <c r="L2493" s="805"/>
      <c r="M2493" s="805"/>
      <c r="N2493" s="805"/>
      <c r="AH2493" s="34"/>
      <c r="AR2493" s="34"/>
      <c r="AW2493" s="34"/>
      <c r="BC2493" s="34"/>
      <c r="BJ2493" s="34"/>
      <c r="BR2493" s="34"/>
      <c r="BU2493" s="34"/>
      <c r="BW2493" s="34"/>
      <c r="CA2493" s="34"/>
      <c r="CD2493" s="34"/>
      <c r="CG2493" s="34"/>
      <c r="CL2493" s="34"/>
      <c r="CN2493" s="34"/>
      <c r="CP2493" s="34"/>
      <c r="CS2493" s="34"/>
      <c r="CU2493" s="34"/>
      <c r="CX2493" s="34"/>
      <c r="DB2493" s="34"/>
      <c r="DF2493" s="34"/>
      <c r="DI2493" s="34"/>
      <c r="DL2493" s="34"/>
      <c r="DP2493" s="34"/>
      <c r="DU2493" s="34"/>
      <c r="DZ2493" s="34"/>
      <c r="EC2493" s="34"/>
      <c r="EF2493" s="34"/>
      <c r="EH2493" s="34"/>
      <c r="EL2493" s="34"/>
      <c r="IZ2493" s="879"/>
    </row>
    <row r="2494" spans="1:269" s="17" customFormat="1" ht="21.75" customHeight="1" thickBot="1">
      <c r="A2494" s="843"/>
      <c r="B2494" s="843"/>
      <c r="C2494" s="843"/>
      <c r="D2494" s="822"/>
      <c r="E2494" s="633"/>
      <c r="F2494" s="633"/>
      <c r="G2494" s="805"/>
      <c r="H2494" s="880">
        <f>SUM(H2476:H2493)</f>
        <v>6000</v>
      </c>
      <c r="I2494" s="880">
        <f>SUM(I2476:I2493)</f>
        <v>5900</v>
      </c>
      <c r="J2494" s="805"/>
      <c r="K2494" s="805"/>
      <c r="L2494" s="805"/>
      <c r="M2494" s="805"/>
      <c r="N2494" s="805"/>
      <c r="O2494" s="805"/>
      <c r="P2494" s="805"/>
      <c r="Q2494" s="805"/>
      <c r="R2494" s="805"/>
      <c r="S2494" s="805"/>
      <c r="T2494" s="805"/>
      <c r="U2494" s="805"/>
      <c r="V2494" s="805"/>
      <c r="W2494" s="805"/>
      <c r="X2494" s="805"/>
      <c r="Y2494" s="805"/>
      <c r="Z2494" s="805"/>
      <c r="AA2494" s="805"/>
      <c r="AB2494" s="805"/>
      <c r="AC2494" s="805"/>
      <c r="AD2494" s="805"/>
      <c r="AE2494" s="805"/>
      <c r="AF2494" s="805"/>
      <c r="AG2494" s="805"/>
      <c r="AH2494" s="805"/>
      <c r="AI2494" s="805"/>
      <c r="AJ2494" s="805"/>
      <c r="AK2494" s="805"/>
      <c r="AL2494" s="805"/>
      <c r="AM2494" s="805"/>
      <c r="AN2494" s="805"/>
      <c r="AO2494" s="805"/>
      <c r="AP2494" s="805"/>
      <c r="AQ2494" s="805"/>
      <c r="AR2494" s="805"/>
      <c r="AS2494" s="805"/>
      <c r="AT2494" s="805"/>
      <c r="AU2494" s="805"/>
      <c r="AV2494" s="805"/>
      <c r="AW2494" s="805"/>
      <c r="AX2494" s="805"/>
      <c r="AY2494" s="805"/>
      <c r="AZ2494" s="805"/>
      <c r="BA2494" s="805"/>
      <c r="BB2494" s="805"/>
      <c r="BC2494" s="805"/>
      <c r="BD2494" s="805"/>
      <c r="BE2494" s="805"/>
      <c r="BF2494" s="805"/>
      <c r="BG2494" s="805"/>
      <c r="BH2494" s="805"/>
      <c r="BI2494" s="805"/>
      <c r="BJ2494" s="805"/>
      <c r="BK2494" s="805"/>
      <c r="BL2494" s="805"/>
      <c r="BM2494" s="805"/>
      <c r="BN2494" s="805"/>
      <c r="BO2494" s="805"/>
      <c r="BP2494" s="805"/>
      <c r="BQ2494" s="805"/>
      <c r="BR2494" s="805"/>
      <c r="BS2494" s="805"/>
      <c r="BT2494" s="805"/>
      <c r="BU2494" s="805"/>
      <c r="BV2494" s="805"/>
      <c r="BW2494" s="805"/>
      <c r="BX2494" s="805"/>
      <c r="BY2494" s="805"/>
      <c r="BZ2494" s="805"/>
      <c r="CA2494" s="805"/>
      <c r="CB2494" s="805"/>
      <c r="CC2494" s="805"/>
      <c r="CD2494" s="805"/>
      <c r="CE2494" s="805"/>
      <c r="CF2494" s="805"/>
      <c r="CG2494" s="805"/>
      <c r="CH2494" s="805"/>
      <c r="CI2494" s="805"/>
      <c r="CJ2494" s="805"/>
      <c r="CK2494" s="805"/>
      <c r="CL2494" s="805"/>
      <c r="CM2494" s="805"/>
      <c r="CN2494" s="805"/>
      <c r="CO2494" s="805"/>
      <c r="CP2494" s="805"/>
      <c r="CQ2494" s="805"/>
      <c r="CR2494" s="805"/>
      <c r="CS2494" s="805"/>
      <c r="CT2494" s="805"/>
      <c r="CU2494" s="805"/>
      <c r="CV2494" s="805"/>
      <c r="CW2494" s="805"/>
      <c r="CX2494" s="805"/>
      <c r="CY2494" s="805"/>
      <c r="CZ2494" s="805"/>
      <c r="DA2494" s="805"/>
      <c r="DB2494" s="805"/>
      <c r="DC2494" s="805"/>
      <c r="DD2494" s="805"/>
      <c r="DE2494" s="805"/>
      <c r="DF2494" s="805"/>
      <c r="DG2494" s="805"/>
      <c r="DH2494" s="805"/>
      <c r="DI2494" s="805"/>
      <c r="DJ2494" s="805"/>
      <c r="DK2494" s="805"/>
      <c r="DL2494" s="805"/>
      <c r="DM2494" s="805"/>
      <c r="DN2494" s="805"/>
      <c r="DO2494" s="805"/>
      <c r="DP2494" s="805"/>
      <c r="DQ2494" s="805"/>
      <c r="DR2494" s="805"/>
      <c r="DS2494" s="805"/>
      <c r="DT2494" s="805"/>
      <c r="DU2494" s="805"/>
      <c r="DV2494" s="805"/>
      <c r="DW2494" s="805"/>
      <c r="DX2494" s="805"/>
      <c r="DY2494" s="805"/>
      <c r="DZ2494" s="805"/>
      <c r="EA2494" s="805"/>
      <c r="EB2494" s="805"/>
      <c r="EC2494" s="805"/>
      <c r="ED2494" s="805"/>
      <c r="EE2494" s="805"/>
      <c r="EF2494" s="805"/>
      <c r="EG2494" s="805"/>
      <c r="EH2494" s="805"/>
      <c r="EI2494" s="805"/>
      <c r="EJ2494" s="805"/>
      <c r="EK2494" s="805"/>
      <c r="EL2494" s="805"/>
      <c r="EM2494" s="805"/>
      <c r="EN2494" s="805"/>
      <c r="EO2494" s="805"/>
      <c r="EP2494" s="805"/>
      <c r="EQ2494" s="805"/>
      <c r="ER2494" s="805"/>
      <c r="ES2494" s="805"/>
      <c r="ET2494" s="805"/>
      <c r="EU2494" s="805"/>
      <c r="EV2494" s="805"/>
      <c r="EW2494" s="805"/>
      <c r="EX2494" s="805"/>
      <c r="EY2494" s="805"/>
      <c r="EZ2494" s="805"/>
      <c r="FA2494" s="805"/>
      <c r="FB2494" s="805"/>
      <c r="FC2494" s="805"/>
      <c r="FD2494" s="805"/>
      <c r="FE2494" s="805"/>
      <c r="FF2494" s="805"/>
      <c r="FG2494" s="805"/>
      <c r="FH2494" s="805"/>
      <c r="FI2494" s="805"/>
      <c r="FJ2494" s="805"/>
      <c r="FK2494" s="805"/>
      <c r="FL2494" s="805"/>
      <c r="FM2494" s="805"/>
      <c r="FN2494" s="805"/>
      <c r="FO2494" s="805"/>
      <c r="FP2494" s="805"/>
      <c r="FQ2494" s="805"/>
      <c r="FR2494" s="805"/>
      <c r="FS2494" s="805"/>
      <c r="FT2494" s="805"/>
      <c r="FU2494" s="805"/>
      <c r="FV2494" s="805"/>
      <c r="FW2494" s="805"/>
      <c r="FX2494" s="805"/>
      <c r="FY2494" s="805"/>
      <c r="FZ2494" s="805"/>
      <c r="GA2494" s="805"/>
      <c r="GB2494" s="805"/>
      <c r="GC2494" s="805"/>
      <c r="GD2494" s="805"/>
      <c r="GE2494" s="805"/>
      <c r="GF2494" s="805"/>
      <c r="GG2494" s="805"/>
      <c r="GH2494" s="805"/>
      <c r="GI2494" s="805"/>
      <c r="GJ2494" s="805"/>
      <c r="GK2494" s="805"/>
      <c r="GL2494" s="805"/>
      <c r="GM2494" s="805"/>
      <c r="GN2494" s="805"/>
      <c r="GO2494" s="805"/>
      <c r="GP2494" s="805"/>
      <c r="GQ2494" s="805"/>
      <c r="GR2494" s="805"/>
      <c r="GS2494" s="805"/>
      <c r="GT2494" s="805"/>
      <c r="GU2494" s="805"/>
      <c r="GV2494" s="805"/>
      <c r="GW2494" s="805"/>
      <c r="GX2494" s="805"/>
      <c r="GY2494" s="805"/>
      <c r="GZ2494" s="805"/>
      <c r="HA2494" s="805"/>
      <c r="HB2494" s="805"/>
      <c r="HC2494" s="805"/>
      <c r="HD2494" s="805"/>
      <c r="HE2494" s="805"/>
      <c r="HF2494" s="805"/>
      <c r="HG2494" s="805"/>
      <c r="HH2494" s="805"/>
      <c r="HI2494" s="805"/>
      <c r="HJ2494" s="805"/>
      <c r="HK2494" s="805"/>
      <c r="HL2494" s="805"/>
      <c r="HM2494" s="805"/>
      <c r="HN2494" s="805"/>
      <c r="HO2494" s="805"/>
      <c r="HP2494" s="805"/>
      <c r="HQ2494" s="805"/>
      <c r="HR2494" s="805"/>
      <c r="HS2494" s="805"/>
      <c r="HT2494" s="805"/>
      <c r="HU2494" s="805"/>
      <c r="HV2494" s="805"/>
      <c r="HW2494" s="805"/>
      <c r="HX2494" s="805"/>
      <c r="HY2494" s="805"/>
      <c r="HZ2494" s="805"/>
      <c r="IA2494" s="805"/>
      <c r="IB2494" s="805"/>
      <c r="IC2494" s="805"/>
      <c r="ID2494" s="805"/>
      <c r="IE2494" s="805"/>
      <c r="IF2494" s="805"/>
      <c r="IG2494" s="805"/>
      <c r="IH2494" s="805"/>
      <c r="II2494" s="805"/>
      <c r="IJ2494" s="805"/>
      <c r="IK2494" s="805"/>
      <c r="IL2494" s="805"/>
      <c r="IM2494" s="805"/>
      <c r="IN2494" s="805"/>
      <c r="IO2494" s="805"/>
      <c r="IP2494" s="805"/>
      <c r="IQ2494" s="805"/>
      <c r="IR2494" s="805"/>
      <c r="IS2494" s="805"/>
      <c r="IT2494" s="805"/>
      <c r="IU2494" s="805"/>
      <c r="IV2494" s="805"/>
      <c r="IW2494" s="805"/>
    </row>
    <row r="2495" spans="1:269" s="17" customFormat="1" ht="21.75" customHeight="1" thickBot="1">
      <c r="A2495" s="102" t="s">
        <v>720</v>
      </c>
      <c r="B2495" s="414">
        <v>566559807</v>
      </c>
      <c r="C2495" s="414">
        <v>5665598</v>
      </c>
      <c r="D2495" s="2" t="s">
        <v>721</v>
      </c>
      <c r="E2495" s="633"/>
      <c r="F2495" s="633"/>
      <c r="G2495" s="15" t="s">
        <v>737</v>
      </c>
      <c r="H2495" s="19">
        <v>1100</v>
      </c>
      <c r="I2495" s="166">
        <f>SUM(O2495:JJ2495)</f>
        <v>1100</v>
      </c>
      <c r="J2495" s="632">
        <f>SUM(DA2495:DB2495)</f>
        <v>0</v>
      </c>
      <c r="K2495" s="805"/>
      <c r="L2495" s="805"/>
      <c r="M2495" s="805"/>
      <c r="N2495" s="805"/>
      <c r="AH2495" s="34"/>
      <c r="AR2495" s="34"/>
      <c r="AW2495" s="34"/>
      <c r="BC2495" s="34"/>
      <c r="BJ2495" s="34"/>
      <c r="BR2495" s="34"/>
      <c r="BU2495" s="34"/>
      <c r="BW2495" s="34"/>
      <c r="CA2495" s="34"/>
      <c r="CD2495" s="34"/>
      <c r="CG2495" s="34"/>
      <c r="CL2495" s="34"/>
      <c r="CN2495" s="34"/>
      <c r="CP2495" s="34"/>
      <c r="CS2495" s="34"/>
      <c r="CU2495" s="34"/>
      <c r="CX2495" s="34"/>
      <c r="DB2495" s="34"/>
      <c r="DF2495" s="34"/>
      <c r="DI2495" s="34"/>
      <c r="DL2495" s="34"/>
      <c r="DP2495" s="34"/>
      <c r="DU2495" s="34"/>
      <c r="DZ2495" s="34"/>
      <c r="EC2495" s="34"/>
      <c r="EF2495" s="34"/>
      <c r="EH2495" s="34"/>
      <c r="EL2495" s="34"/>
      <c r="JH2495" s="19"/>
      <c r="JI2495" s="19">
        <v>1100</v>
      </c>
    </row>
    <row r="2496" spans="1:269" s="17" customFormat="1" ht="21.75" customHeight="1" thickBot="1">
      <c r="A2496" s="102" t="s">
        <v>720</v>
      </c>
      <c r="B2496" s="787">
        <v>566561309</v>
      </c>
      <c r="C2496" s="414">
        <v>5665613</v>
      </c>
      <c r="D2496" s="2" t="s">
        <v>721</v>
      </c>
      <c r="E2496" s="633"/>
      <c r="F2496" s="633"/>
      <c r="G2496" s="15" t="s">
        <v>737</v>
      </c>
      <c r="H2496" s="18">
        <v>500</v>
      </c>
      <c r="I2496" s="166">
        <f t="shared" ref="I2496:I2511" si="213">SUM(O2496:JJ2496)</f>
        <v>500</v>
      </c>
      <c r="J2496" s="632">
        <f t="shared" ref="J2496:J2511" si="214">SUM(DA2496:DB2496)</f>
        <v>0</v>
      </c>
      <c r="K2496" s="805"/>
      <c r="L2496" s="805"/>
      <c r="M2496" s="805"/>
      <c r="N2496" s="805"/>
      <c r="AH2496" s="34"/>
      <c r="AR2496" s="34"/>
      <c r="AW2496" s="34"/>
      <c r="BC2496" s="34"/>
      <c r="BJ2496" s="34"/>
      <c r="BR2496" s="34"/>
      <c r="BU2496" s="34"/>
      <c r="BW2496" s="34"/>
      <c r="CA2496" s="34"/>
      <c r="CD2496" s="34"/>
      <c r="CG2496" s="34"/>
      <c r="CL2496" s="34"/>
      <c r="CN2496" s="34"/>
      <c r="CP2496" s="34"/>
      <c r="CS2496" s="34"/>
      <c r="CU2496" s="34"/>
      <c r="CX2496" s="34"/>
      <c r="DB2496" s="34"/>
      <c r="DF2496" s="34"/>
      <c r="DI2496" s="34"/>
      <c r="DL2496" s="34"/>
      <c r="DP2496" s="34"/>
      <c r="DU2496" s="34"/>
      <c r="DZ2496" s="34"/>
      <c r="EC2496" s="34"/>
      <c r="EF2496" s="34"/>
      <c r="EH2496" s="34"/>
      <c r="EL2496" s="34"/>
      <c r="JH2496" s="18"/>
      <c r="JI2496" s="18">
        <v>500</v>
      </c>
    </row>
    <row r="2497" spans="1:269" s="17" customFormat="1" ht="21.75" customHeight="1" thickBot="1">
      <c r="A2497" s="102" t="s">
        <v>720</v>
      </c>
      <c r="B2497" s="414">
        <v>567301809</v>
      </c>
      <c r="C2497" s="414">
        <v>5673018</v>
      </c>
      <c r="D2497" s="2" t="s">
        <v>721</v>
      </c>
      <c r="E2497" s="633"/>
      <c r="F2497" s="633"/>
      <c r="G2497" s="15" t="s">
        <v>737</v>
      </c>
      <c r="H2497" s="18">
        <v>500</v>
      </c>
      <c r="I2497" s="166">
        <f t="shared" si="213"/>
        <v>500</v>
      </c>
      <c r="J2497" s="632">
        <f t="shared" si="214"/>
        <v>0</v>
      </c>
      <c r="K2497" s="805"/>
      <c r="L2497" s="805"/>
      <c r="M2497" s="805"/>
      <c r="N2497" s="805"/>
      <c r="AH2497" s="34"/>
      <c r="AR2497" s="34"/>
      <c r="AW2497" s="34"/>
      <c r="BC2497" s="34"/>
      <c r="BJ2497" s="34"/>
      <c r="BR2497" s="34"/>
      <c r="BU2497" s="34"/>
      <c r="BW2497" s="34"/>
      <c r="CA2497" s="34"/>
      <c r="CD2497" s="34"/>
      <c r="CG2497" s="34"/>
      <c r="CL2497" s="34"/>
      <c r="CN2497" s="34"/>
      <c r="CP2497" s="34"/>
      <c r="CS2497" s="34"/>
      <c r="CU2497" s="34"/>
      <c r="CX2497" s="34"/>
      <c r="DB2497" s="34"/>
      <c r="DF2497" s="34"/>
      <c r="DI2497" s="34"/>
      <c r="DL2497" s="34"/>
      <c r="DP2497" s="34"/>
      <c r="DU2497" s="34"/>
      <c r="DZ2497" s="34"/>
      <c r="EC2497" s="34"/>
      <c r="EF2497" s="34"/>
      <c r="EH2497" s="34"/>
      <c r="EL2497" s="34"/>
      <c r="JH2497" s="18"/>
      <c r="JI2497" s="18">
        <v>500</v>
      </c>
    </row>
    <row r="2498" spans="1:269" s="17" customFormat="1" ht="21.75" customHeight="1" thickBot="1">
      <c r="A2498" s="102" t="s">
        <v>720</v>
      </c>
      <c r="B2498" s="414">
        <v>567302105</v>
      </c>
      <c r="C2498" s="414">
        <v>5673021</v>
      </c>
      <c r="D2498" s="2" t="s">
        <v>721</v>
      </c>
      <c r="E2498" s="633"/>
      <c r="F2498" s="633"/>
      <c r="G2498" s="15" t="s">
        <v>737</v>
      </c>
      <c r="H2498" s="18">
        <v>100</v>
      </c>
      <c r="I2498" s="166">
        <f t="shared" si="213"/>
        <v>100</v>
      </c>
      <c r="J2498" s="632">
        <f t="shared" si="214"/>
        <v>0</v>
      </c>
      <c r="K2498" s="805"/>
      <c r="L2498" s="805"/>
      <c r="M2498" s="805"/>
      <c r="N2498" s="805"/>
      <c r="AH2498" s="34"/>
      <c r="AR2498" s="34"/>
      <c r="AW2498" s="34"/>
      <c r="BC2498" s="34"/>
      <c r="BJ2498" s="34"/>
      <c r="BR2498" s="34"/>
      <c r="BU2498" s="34"/>
      <c r="BW2498" s="34"/>
      <c r="CA2498" s="34"/>
      <c r="CD2498" s="34"/>
      <c r="CG2498" s="34"/>
      <c r="CL2498" s="34"/>
      <c r="CN2498" s="34"/>
      <c r="CP2498" s="34"/>
      <c r="CS2498" s="34"/>
      <c r="CU2498" s="34"/>
      <c r="CX2498" s="34"/>
      <c r="DB2498" s="34"/>
      <c r="DF2498" s="34"/>
      <c r="DI2498" s="34"/>
      <c r="DL2498" s="34"/>
      <c r="DP2498" s="34"/>
      <c r="DU2498" s="34"/>
      <c r="DZ2498" s="34"/>
      <c r="EC2498" s="34"/>
      <c r="EF2498" s="34"/>
      <c r="EH2498" s="34"/>
      <c r="EL2498" s="34"/>
      <c r="JH2498" s="18"/>
      <c r="JI2498" s="18">
        <v>100</v>
      </c>
    </row>
    <row r="2499" spans="1:269" s="17" customFormat="1" ht="21.75" customHeight="1" thickBot="1">
      <c r="A2499" s="102" t="s">
        <v>720</v>
      </c>
      <c r="B2499" s="414">
        <v>567302305</v>
      </c>
      <c r="C2499" s="414">
        <v>5673023</v>
      </c>
      <c r="D2499" s="2" t="s">
        <v>721</v>
      </c>
      <c r="E2499" s="633"/>
      <c r="F2499" s="633"/>
      <c r="G2499" s="15" t="s">
        <v>737</v>
      </c>
      <c r="H2499" s="18">
        <v>100</v>
      </c>
      <c r="I2499" s="166">
        <f t="shared" si="213"/>
        <v>100</v>
      </c>
      <c r="J2499" s="632">
        <f t="shared" si="214"/>
        <v>0</v>
      </c>
      <c r="K2499" s="805"/>
      <c r="L2499" s="805"/>
      <c r="M2499" s="805"/>
      <c r="N2499" s="805"/>
      <c r="AH2499" s="34"/>
      <c r="AR2499" s="34"/>
      <c r="AW2499" s="34"/>
      <c r="BC2499" s="34"/>
      <c r="BJ2499" s="34"/>
      <c r="BR2499" s="34"/>
      <c r="BU2499" s="34"/>
      <c r="BW2499" s="34"/>
      <c r="CA2499" s="34"/>
      <c r="CD2499" s="34"/>
      <c r="CG2499" s="34"/>
      <c r="CL2499" s="34"/>
      <c r="CN2499" s="34"/>
      <c r="CP2499" s="34"/>
      <c r="CS2499" s="34"/>
      <c r="CU2499" s="34"/>
      <c r="CX2499" s="34"/>
      <c r="DB2499" s="34"/>
      <c r="DF2499" s="34"/>
      <c r="DI2499" s="34"/>
      <c r="DL2499" s="34"/>
      <c r="DP2499" s="34"/>
      <c r="DU2499" s="34"/>
      <c r="DZ2499" s="34"/>
      <c r="EC2499" s="34"/>
      <c r="EF2499" s="34"/>
      <c r="EH2499" s="34"/>
      <c r="EL2499" s="34"/>
      <c r="JH2499" s="18"/>
      <c r="JI2499" s="18">
        <v>100</v>
      </c>
    </row>
    <row r="2500" spans="1:269" s="17" customFormat="1" ht="21.75" customHeight="1" thickBot="1">
      <c r="A2500" s="102" t="s">
        <v>720</v>
      </c>
      <c r="B2500" s="876">
        <v>566421806</v>
      </c>
      <c r="C2500" s="414">
        <v>5664218</v>
      </c>
      <c r="D2500" s="2" t="s">
        <v>721</v>
      </c>
      <c r="E2500" s="633"/>
      <c r="F2500" s="633"/>
      <c r="G2500" s="15" t="s">
        <v>737</v>
      </c>
      <c r="H2500" s="18">
        <v>500</v>
      </c>
      <c r="I2500" s="166">
        <f t="shared" si="213"/>
        <v>500</v>
      </c>
      <c r="J2500" s="632">
        <f t="shared" si="214"/>
        <v>0</v>
      </c>
      <c r="K2500" s="805"/>
      <c r="L2500" s="805"/>
      <c r="M2500" s="805"/>
      <c r="N2500" s="805"/>
      <c r="AH2500" s="34"/>
      <c r="AR2500" s="34"/>
      <c r="AW2500" s="34"/>
      <c r="BC2500" s="34"/>
      <c r="BJ2500" s="34"/>
      <c r="BR2500" s="34"/>
      <c r="BU2500" s="34"/>
      <c r="BW2500" s="34"/>
      <c r="CA2500" s="34"/>
      <c r="CD2500" s="34"/>
      <c r="CG2500" s="34"/>
      <c r="CL2500" s="34"/>
      <c r="CN2500" s="34"/>
      <c r="CP2500" s="34"/>
      <c r="CS2500" s="34"/>
      <c r="CU2500" s="34"/>
      <c r="CX2500" s="34"/>
      <c r="DB2500" s="34"/>
      <c r="DF2500" s="34"/>
      <c r="DI2500" s="34"/>
      <c r="DL2500" s="34"/>
      <c r="DP2500" s="34"/>
      <c r="DU2500" s="34"/>
      <c r="DZ2500" s="34"/>
      <c r="EC2500" s="34"/>
      <c r="EF2500" s="34"/>
      <c r="EH2500" s="34"/>
      <c r="EL2500" s="34"/>
      <c r="JH2500" s="18"/>
      <c r="JI2500" s="18">
        <v>500</v>
      </c>
    </row>
    <row r="2501" spans="1:269" s="17" customFormat="1" ht="21.75" customHeight="1" thickBot="1">
      <c r="A2501" s="102" t="s">
        <v>720</v>
      </c>
      <c r="B2501" s="876">
        <v>588048606</v>
      </c>
      <c r="C2501" s="414">
        <v>5880486</v>
      </c>
      <c r="D2501" s="2" t="s">
        <v>721</v>
      </c>
      <c r="E2501" s="633"/>
      <c r="F2501" s="633"/>
      <c r="G2501" s="15" t="s">
        <v>737</v>
      </c>
      <c r="H2501" s="18">
        <v>1000</v>
      </c>
      <c r="I2501" s="166">
        <f t="shared" si="213"/>
        <v>1000</v>
      </c>
      <c r="J2501" s="632">
        <f t="shared" si="214"/>
        <v>0</v>
      </c>
      <c r="K2501" s="805"/>
      <c r="L2501" s="805"/>
      <c r="M2501" s="805"/>
      <c r="N2501" s="805"/>
      <c r="AH2501" s="34"/>
      <c r="AR2501" s="34"/>
      <c r="AW2501" s="34"/>
      <c r="BC2501" s="34"/>
      <c r="BJ2501" s="34"/>
      <c r="BR2501" s="34"/>
      <c r="BU2501" s="34"/>
      <c r="BW2501" s="34"/>
      <c r="CA2501" s="34"/>
      <c r="CD2501" s="34"/>
      <c r="CG2501" s="34"/>
      <c r="CL2501" s="34"/>
      <c r="CN2501" s="34"/>
      <c r="CP2501" s="34"/>
      <c r="CS2501" s="34"/>
      <c r="CU2501" s="34"/>
      <c r="CX2501" s="34"/>
      <c r="DB2501" s="34"/>
      <c r="DF2501" s="34"/>
      <c r="DI2501" s="34"/>
      <c r="DL2501" s="34"/>
      <c r="DP2501" s="34"/>
      <c r="DU2501" s="34"/>
      <c r="DZ2501" s="34"/>
      <c r="EC2501" s="34"/>
      <c r="EF2501" s="34"/>
      <c r="EH2501" s="34"/>
      <c r="EL2501" s="34"/>
      <c r="JH2501" s="18"/>
      <c r="JI2501" s="18">
        <v>1000</v>
      </c>
    </row>
    <row r="2502" spans="1:269" s="17" customFormat="1" ht="21.75" customHeight="1" thickBot="1">
      <c r="A2502" s="102" t="s">
        <v>720</v>
      </c>
      <c r="B2502" s="876">
        <v>600978906</v>
      </c>
      <c r="C2502" s="414">
        <v>6009789</v>
      </c>
      <c r="D2502" s="2" t="s">
        <v>721</v>
      </c>
      <c r="E2502" s="633"/>
      <c r="F2502" s="633"/>
      <c r="G2502" s="15" t="s">
        <v>737</v>
      </c>
      <c r="H2502" s="18">
        <v>500</v>
      </c>
      <c r="I2502" s="166">
        <f t="shared" si="213"/>
        <v>500</v>
      </c>
      <c r="J2502" s="632">
        <f t="shared" si="214"/>
        <v>0</v>
      </c>
      <c r="K2502" s="805"/>
      <c r="L2502" s="805"/>
      <c r="M2502" s="805"/>
      <c r="N2502" s="805"/>
      <c r="AH2502" s="34"/>
      <c r="AR2502" s="34"/>
      <c r="AW2502" s="34"/>
      <c r="BC2502" s="34"/>
      <c r="BJ2502" s="34"/>
      <c r="BR2502" s="34"/>
      <c r="BU2502" s="34"/>
      <c r="BW2502" s="34"/>
      <c r="CA2502" s="34"/>
      <c r="CD2502" s="34"/>
      <c r="CG2502" s="34"/>
      <c r="CL2502" s="34"/>
      <c r="CN2502" s="34"/>
      <c r="CP2502" s="34"/>
      <c r="CS2502" s="34"/>
      <c r="CU2502" s="34"/>
      <c r="CX2502" s="34"/>
      <c r="DB2502" s="34"/>
      <c r="DF2502" s="34"/>
      <c r="DI2502" s="34"/>
      <c r="DL2502" s="34"/>
      <c r="DP2502" s="34"/>
      <c r="DU2502" s="34"/>
      <c r="DZ2502" s="34"/>
      <c r="EC2502" s="34"/>
      <c r="EF2502" s="34"/>
      <c r="EH2502" s="34"/>
      <c r="EL2502" s="34"/>
      <c r="JH2502" s="18"/>
      <c r="JI2502" s="18">
        <v>500</v>
      </c>
    </row>
    <row r="2503" spans="1:269" s="17" customFormat="1" ht="21.75" customHeight="1" thickBot="1">
      <c r="A2503" s="102" t="s">
        <v>720</v>
      </c>
      <c r="B2503" s="876">
        <v>600979206</v>
      </c>
      <c r="C2503" s="414">
        <v>6009792</v>
      </c>
      <c r="D2503" s="2" t="s">
        <v>721</v>
      </c>
      <c r="E2503" s="633"/>
      <c r="F2503" s="633"/>
      <c r="G2503" s="15" t="s">
        <v>737</v>
      </c>
      <c r="H2503" s="18">
        <v>100</v>
      </c>
      <c r="I2503" s="166">
        <f t="shared" si="213"/>
        <v>100</v>
      </c>
      <c r="J2503" s="632">
        <f t="shared" si="214"/>
        <v>0</v>
      </c>
      <c r="K2503" s="805"/>
      <c r="L2503" s="805"/>
      <c r="M2503" s="805"/>
      <c r="N2503" s="805"/>
      <c r="AH2503" s="34"/>
      <c r="AR2503" s="34"/>
      <c r="AW2503" s="34"/>
      <c r="BC2503" s="34"/>
      <c r="BJ2503" s="34"/>
      <c r="BR2503" s="34"/>
      <c r="BU2503" s="34"/>
      <c r="BW2503" s="34"/>
      <c r="CA2503" s="34"/>
      <c r="CD2503" s="34"/>
      <c r="CG2503" s="34"/>
      <c r="CL2503" s="34"/>
      <c r="CN2503" s="34"/>
      <c r="CP2503" s="34"/>
      <c r="CS2503" s="34"/>
      <c r="CU2503" s="34"/>
      <c r="CX2503" s="34"/>
      <c r="DB2503" s="34"/>
      <c r="DF2503" s="34"/>
      <c r="DI2503" s="34"/>
      <c r="DL2503" s="34"/>
      <c r="DP2503" s="34"/>
      <c r="DU2503" s="34"/>
      <c r="DZ2503" s="34"/>
      <c r="EC2503" s="34"/>
      <c r="EF2503" s="34"/>
      <c r="EH2503" s="34"/>
      <c r="EL2503" s="34"/>
      <c r="JH2503" s="18"/>
      <c r="JI2503" s="18">
        <v>100</v>
      </c>
    </row>
    <row r="2504" spans="1:269" s="17" customFormat="1" ht="21.75" customHeight="1" thickBot="1">
      <c r="A2504" s="102" t="s">
        <v>720</v>
      </c>
      <c r="B2504" s="876">
        <v>600979306</v>
      </c>
      <c r="C2504" s="414">
        <v>6009793</v>
      </c>
      <c r="D2504" s="2" t="s">
        <v>721</v>
      </c>
      <c r="E2504" s="633"/>
      <c r="F2504" s="633"/>
      <c r="G2504" s="15" t="s">
        <v>737</v>
      </c>
      <c r="H2504" s="18">
        <v>100</v>
      </c>
      <c r="I2504" s="166">
        <f t="shared" si="213"/>
        <v>100</v>
      </c>
      <c r="J2504" s="632">
        <f t="shared" si="214"/>
        <v>0</v>
      </c>
      <c r="K2504" s="805"/>
      <c r="L2504" s="805"/>
      <c r="M2504" s="805"/>
      <c r="N2504" s="805"/>
      <c r="AH2504" s="34"/>
      <c r="AR2504" s="34"/>
      <c r="AW2504" s="34"/>
      <c r="BC2504" s="34"/>
      <c r="BJ2504" s="34"/>
      <c r="BR2504" s="34"/>
      <c r="BU2504" s="34"/>
      <c r="BW2504" s="34"/>
      <c r="CA2504" s="34"/>
      <c r="CD2504" s="34"/>
      <c r="CG2504" s="34"/>
      <c r="CL2504" s="34"/>
      <c r="CN2504" s="34"/>
      <c r="CP2504" s="34"/>
      <c r="CS2504" s="34"/>
      <c r="CU2504" s="34"/>
      <c r="CX2504" s="34"/>
      <c r="DB2504" s="34"/>
      <c r="DF2504" s="34"/>
      <c r="DI2504" s="34"/>
      <c r="DL2504" s="34"/>
      <c r="DP2504" s="34"/>
      <c r="DU2504" s="34"/>
      <c r="DZ2504" s="34"/>
      <c r="EC2504" s="34"/>
      <c r="EF2504" s="34"/>
      <c r="EH2504" s="34"/>
      <c r="EL2504" s="34"/>
      <c r="JH2504" s="18"/>
      <c r="JI2504" s="18">
        <v>100</v>
      </c>
    </row>
    <row r="2505" spans="1:269" s="17" customFormat="1" ht="21.75" customHeight="1" thickBot="1">
      <c r="A2505" s="102" t="s">
        <v>720</v>
      </c>
      <c r="B2505" s="787">
        <v>564544206</v>
      </c>
      <c r="C2505" s="414">
        <v>5645442</v>
      </c>
      <c r="D2505" s="2" t="s">
        <v>721</v>
      </c>
      <c r="E2505" s="633"/>
      <c r="F2505" s="633"/>
      <c r="G2505" s="15" t="s">
        <v>737</v>
      </c>
      <c r="H2505" s="18">
        <v>200</v>
      </c>
      <c r="I2505" s="166">
        <f t="shared" si="213"/>
        <v>200</v>
      </c>
      <c r="J2505" s="632">
        <f t="shared" si="214"/>
        <v>0</v>
      </c>
      <c r="K2505" s="805"/>
      <c r="L2505" s="805"/>
      <c r="M2505" s="805"/>
      <c r="N2505" s="805"/>
      <c r="AH2505" s="34"/>
      <c r="AR2505" s="34"/>
      <c r="AW2505" s="34"/>
      <c r="BC2505" s="34"/>
      <c r="BJ2505" s="34"/>
      <c r="BR2505" s="34"/>
      <c r="BU2505" s="34"/>
      <c r="BW2505" s="34"/>
      <c r="CA2505" s="34"/>
      <c r="CD2505" s="34"/>
      <c r="CG2505" s="34"/>
      <c r="CL2505" s="34"/>
      <c r="CN2505" s="34"/>
      <c r="CP2505" s="34"/>
      <c r="CS2505" s="34"/>
      <c r="CU2505" s="34"/>
      <c r="CX2505" s="34"/>
      <c r="DB2505" s="34"/>
      <c r="DF2505" s="34"/>
      <c r="DI2505" s="34"/>
      <c r="DL2505" s="34"/>
      <c r="DP2505" s="34"/>
      <c r="DU2505" s="34"/>
      <c r="DZ2505" s="34"/>
      <c r="EC2505" s="34"/>
      <c r="EF2505" s="34"/>
      <c r="EH2505" s="34"/>
      <c r="EL2505" s="34"/>
      <c r="JH2505" s="18"/>
      <c r="JI2505" s="18">
        <v>200</v>
      </c>
    </row>
    <row r="2506" spans="1:269" s="17" customFormat="1" ht="21.75" customHeight="1" thickBot="1">
      <c r="A2506" s="102" t="s">
        <v>720</v>
      </c>
      <c r="B2506" s="787">
        <v>564600406</v>
      </c>
      <c r="C2506" s="414">
        <v>5646004</v>
      </c>
      <c r="D2506" s="2" t="s">
        <v>721</v>
      </c>
      <c r="E2506" s="633"/>
      <c r="F2506" s="633"/>
      <c r="G2506" s="15" t="s">
        <v>737</v>
      </c>
      <c r="H2506" s="18">
        <v>200</v>
      </c>
      <c r="I2506" s="166">
        <f t="shared" si="213"/>
        <v>200</v>
      </c>
      <c r="J2506" s="632">
        <f t="shared" si="214"/>
        <v>0</v>
      </c>
      <c r="K2506" s="805"/>
      <c r="L2506" s="805"/>
      <c r="M2506" s="805"/>
      <c r="N2506" s="805"/>
      <c r="AH2506" s="34"/>
      <c r="AR2506" s="34"/>
      <c r="AW2506" s="34"/>
      <c r="BC2506" s="34"/>
      <c r="BJ2506" s="34"/>
      <c r="BR2506" s="34"/>
      <c r="BU2506" s="34"/>
      <c r="BW2506" s="34"/>
      <c r="CA2506" s="34"/>
      <c r="CD2506" s="34"/>
      <c r="CG2506" s="34"/>
      <c r="CL2506" s="34"/>
      <c r="CN2506" s="34"/>
      <c r="CP2506" s="34"/>
      <c r="CS2506" s="34"/>
      <c r="CU2506" s="34"/>
      <c r="CX2506" s="34"/>
      <c r="DB2506" s="34"/>
      <c r="DF2506" s="34"/>
      <c r="DI2506" s="34"/>
      <c r="DL2506" s="34"/>
      <c r="DP2506" s="34"/>
      <c r="DU2506" s="34"/>
      <c r="DZ2506" s="34"/>
      <c r="EC2506" s="34"/>
      <c r="EF2506" s="34"/>
      <c r="EH2506" s="34"/>
      <c r="EL2506" s="34"/>
      <c r="JH2506" s="18"/>
      <c r="JI2506" s="18">
        <v>200</v>
      </c>
    </row>
    <row r="2507" spans="1:269" s="17" customFormat="1" ht="21.75" customHeight="1" thickBot="1">
      <c r="A2507" s="102" t="s">
        <v>720</v>
      </c>
      <c r="B2507" s="414">
        <v>577518506</v>
      </c>
      <c r="C2507" s="414">
        <v>5775185</v>
      </c>
      <c r="D2507" s="2" t="s">
        <v>721</v>
      </c>
      <c r="E2507" s="633"/>
      <c r="F2507" s="633"/>
      <c r="G2507" s="15" t="s">
        <v>737</v>
      </c>
      <c r="H2507" s="18">
        <v>200</v>
      </c>
      <c r="I2507" s="166">
        <f t="shared" si="213"/>
        <v>200</v>
      </c>
      <c r="J2507" s="632">
        <f t="shared" si="214"/>
        <v>0</v>
      </c>
      <c r="K2507" s="805"/>
      <c r="L2507" s="805"/>
      <c r="M2507" s="805"/>
      <c r="N2507" s="805"/>
      <c r="AH2507" s="34"/>
      <c r="AR2507" s="34"/>
      <c r="AW2507" s="34"/>
      <c r="BC2507" s="34"/>
      <c r="BJ2507" s="34"/>
      <c r="BR2507" s="34"/>
      <c r="BU2507" s="34"/>
      <c r="BW2507" s="34"/>
      <c r="CA2507" s="34"/>
      <c r="CD2507" s="34"/>
      <c r="CG2507" s="34"/>
      <c r="CL2507" s="34"/>
      <c r="CN2507" s="34"/>
      <c r="CP2507" s="34"/>
      <c r="CS2507" s="34"/>
      <c r="CU2507" s="34"/>
      <c r="CX2507" s="34"/>
      <c r="DB2507" s="34"/>
      <c r="DF2507" s="34"/>
      <c r="DI2507" s="34"/>
      <c r="DL2507" s="34"/>
      <c r="DP2507" s="34"/>
      <c r="DU2507" s="34"/>
      <c r="DZ2507" s="34"/>
      <c r="EC2507" s="34"/>
      <c r="EF2507" s="34"/>
      <c r="EH2507" s="34"/>
      <c r="EL2507" s="34"/>
      <c r="JH2507" s="18"/>
      <c r="JI2507" s="18">
        <v>200</v>
      </c>
    </row>
    <row r="2508" spans="1:269" s="17" customFormat="1" ht="21.75" customHeight="1" thickBot="1">
      <c r="A2508" s="102" t="s">
        <v>720</v>
      </c>
      <c r="B2508" s="876">
        <v>577518604</v>
      </c>
      <c r="C2508" s="414">
        <v>5775186</v>
      </c>
      <c r="D2508" s="2" t="s">
        <v>721</v>
      </c>
      <c r="E2508" s="633"/>
      <c r="F2508" s="633"/>
      <c r="G2508" s="15" t="s">
        <v>737</v>
      </c>
      <c r="H2508" s="878">
        <v>200</v>
      </c>
      <c r="I2508" s="166">
        <f t="shared" si="213"/>
        <v>200</v>
      </c>
      <c r="J2508" s="632">
        <f t="shared" si="214"/>
        <v>0</v>
      </c>
      <c r="K2508" s="805"/>
      <c r="L2508" s="805"/>
      <c r="M2508" s="805"/>
      <c r="N2508" s="805"/>
      <c r="AH2508" s="34"/>
      <c r="AR2508" s="34"/>
      <c r="AW2508" s="34"/>
      <c r="BC2508" s="34"/>
      <c r="BJ2508" s="34"/>
      <c r="BR2508" s="34"/>
      <c r="BU2508" s="34"/>
      <c r="BW2508" s="34"/>
      <c r="CA2508" s="34"/>
      <c r="CD2508" s="34"/>
      <c r="CG2508" s="34"/>
      <c r="CL2508" s="34"/>
      <c r="CN2508" s="34"/>
      <c r="CP2508" s="34"/>
      <c r="CS2508" s="34"/>
      <c r="CU2508" s="34"/>
      <c r="CX2508" s="34"/>
      <c r="DB2508" s="34"/>
      <c r="DF2508" s="34"/>
      <c r="DI2508" s="34"/>
      <c r="DL2508" s="34"/>
      <c r="DP2508" s="34"/>
      <c r="DU2508" s="34"/>
      <c r="DZ2508" s="34"/>
      <c r="EC2508" s="34"/>
      <c r="EF2508" s="34"/>
      <c r="EH2508" s="34"/>
      <c r="EL2508" s="34"/>
      <c r="JH2508" s="18"/>
      <c r="JI2508" s="878">
        <v>200</v>
      </c>
    </row>
    <row r="2509" spans="1:269" s="17" customFormat="1" ht="21.75" customHeight="1" thickBot="1">
      <c r="A2509" s="102" t="s">
        <v>720</v>
      </c>
      <c r="B2509" s="876">
        <v>566559003</v>
      </c>
      <c r="C2509" s="414">
        <v>5665590</v>
      </c>
      <c r="D2509" s="2" t="s">
        <v>721</v>
      </c>
      <c r="E2509" s="633"/>
      <c r="F2509" s="633"/>
      <c r="G2509" s="15" t="s">
        <v>737</v>
      </c>
      <c r="H2509" s="878">
        <v>100</v>
      </c>
      <c r="I2509" s="166">
        <f t="shared" si="213"/>
        <v>100</v>
      </c>
      <c r="J2509" s="632">
        <f t="shared" si="214"/>
        <v>0</v>
      </c>
      <c r="K2509" s="805"/>
      <c r="L2509" s="805"/>
      <c r="M2509" s="805"/>
      <c r="N2509" s="805"/>
      <c r="AH2509" s="34"/>
      <c r="AR2509" s="34"/>
      <c r="AW2509" s="34"/>
      <c r="BC2509" s="34"/>
      <c r="BJ2509" s="34"/>
      <c r="BR2509" s="34"/>
      <c r="BU2509" s="34"/>
      <c r="BW2509" s="34"/>
      <c r="CA2509" s="34"/>
      <c r="CD2509" s="34"/>
      <c r="CG2509" s="34"/>
      <c r="CL2509" s="34"/>
      <c r="CN2509" s="34"/>
      <c r="CP2509" s="34"/>
      <c r="CS2509" s="34"/>
      <c r="CU2509" s="34"/>
      <c r="CX2509" s="34"/>
      <c r="DB2509" s="34"/>
      <c r="DF2509" s="34"/>
      <c r="DI2509" s="34"/>
      <c r="DL2509" s="34"/>
      <c r="DP2509" s="34"/>
      <c r="DU2509" s="34"/>
      <c r="DZ2509" s="34"/>
      <c r="EC2509" s="34"/>
      <c r="EF2509" s="34"/>
      <c r="EH2509" s="34"/>
      <c r="EL2509" s="34"/>
      <c r="JH2509" s="18"/>
      <c r="JI2509" s="878">
        <v>100</v>
      </c>
    </row>
    <row r="2510" spans="1:269" s="17" customFormat="1" ht="21.75" customHeight="1" thickBot="1">
      <c r="A2510" s="102" t="s">
        <v>720</v>
      </c>
      <c r="B2510" s="876">
        <v>566516503</v>
      </c>
      <c r="C2510" s="414">
        <v>5665165</v>
      </c>
      <c r="D2510" s="2" t="s">
        <v>721</v>
      </c>
      <c r="E2510" s="633"/>
      <c r="F2510" s="633"/>
      <c r="G2510" s="15" t="s">
        <v>737</v>
      </c>
      <c r="H2510" s="878">
        <v>100</v>
      </c>
      <c r="I2510" s="166">
        <f t="shared" si="213"/>
        <v>100</v>
      </c>
      <c r="J2510" s="632">
        <f t="shared" si="214"/>
        <v>0</v>
      </c>
      <c r="K2510" s="805"/>
      <c r="L2510" s="805"/>
      <c r="M2510" s="805"/>
      <c r="N2510" s="805"/>
      <c r="AH2510" s="34"/>
      <c r="AR2510" s="34"/>
      <c r="AW2510" s="34"/>
      <c r="BC2510" s="34"/>
      <c r="BJ2510" s="34"/>
      <c r="BR2510" s="34"/>
      <c r="BU2510" s="34"/>
      <c r="BW2510" s="34"/>
      <c r="CA2510" s="34"/>
      <c r="CD2510" s="34"/>
      <c r="CG2510" s="34"/>
      <c r="CL2510" s="34"/>
      <c r="CN2510" s="34"/>
      <c r="CP2510" s="34"/>
      <c r="CS2510" s="34"/>
      <c r="CU2510" s="34"/>
      <c r="CX2510" s="34"/>
      <c r="DB2510" s="34"/>
      <c r="DF2510" s="34"/>
      <c r="DI2510" s="34"/>
      <c r="DL2510" s="34"/>
      <c r="DP2510" s="34"/>
      <c r="DU2510" s="34"/>
      <c r="DZ2510" s="34"/>
      <c r="EC2510" s="34"/>
      <c r="EF2510" s="34"/>
      <c r="EH2510" s="34"/>
      <c r="EL2510" s="34"/>
      <c r="JH2510" s="18"/>
      <c r="JI2510" s="878">
        <v>100</v>
      </c>
    </row>
    <row r="2511" spans="1:269" s="17" customFormat="1" ht="21.75" customHeight="1">
      <c r="A2511" s="102" t="s">
        <v>720</v>
      </c>
      <c r="B2511" s="877">
        <v>639072701</v>
      </c>
      <c r="C2511" s="782">
        <v>6390727</v>
      </c>
      <c r="D2511" s="2" t="s">
        <v>721</v>
      </c>
      <c r="E2511" s="633"/>
      <c r="F2511" s="633"/>
      <c r="G2511" s="15" t="s">
        <v>737</v>
      </c>
      <c r="H2511" s="879"/>
      <c r="I2511" s="166">
        <f t="shared" si="213"/>
        <v>0</v>
      </c>
      <c r="J2511" s="632">
        <f t="shared" si="214"/>
        <v>0</v>
      </c>
      <c r="K2511" s="805"/>
      <c r="L2511" s="805"/>
      <c r="M2511" s="805"/>
      <c r="N2511" s="805"/>
      <c r="AH2511" s="34"/>
      <c r="AR2511" s="34"/>
      <c r="AW2511" s="34"/>
      <c r="BC2511" s="34"/>
      <c r="BJ2511" s="34"/>
      <c r="BR2511" s="34"/>
      <c r="BU2511" s="34"/>
      <c r="BW2511" s="34"/>
      <c r="CA2511" s="34"/>
      <c r="CD2511" s="34"/>
      <c r="CG2511" s="34"/>
      <c r="CL2511" s="34"/>
      <c r="CN2511" s="34"/>
      <c r="CP2511" s="34"/>
      <c r="CS2511" s="34"/>
      <c r="CU2511" s="34"/>
      <c r="CX2511" s="34"/>
      <c r="DB2511" s="34"/>
      <c r="DF2511" s="34"/>
      <c r="DI2511" s="34"/>
      <c r="DL2511" s="34"/>
      <c r="DP2511" s="34"/>
      <c r="DU2511" s="34"/>
      <c r="DZ2511" s="34"/>
      <c r="EC2511" s="34"/>
      <c r="EF2511" s="34"/>
      <c r="EH2511" s="34"/>
      <c r="EL2511" s="34"/>
      <c r="JH2511" s="790"/>
      <c r="JI2511" s="879"/>
    </row>
    <row r="2512" spans="1:269" s="17" customFormat="1" ht="21.75" customHeight="1" thickBot="1">
      <c r="A2512" s="843"/>
      <c r="B2512" s="843"/>
      <c r="C2512" s="843"/>
      <c r="D2512" s="822"/>
      <c r="E2512" s="633"/>
      <c r="F2512" s="633"/>
      <c r="G2512" s="805"/>
      <c r="H2512" s="880">
        <f>SUM(H2495:H2511)</f>
        <v>5500</v>
      </c>
      <c r="I2512" s="880">
        <f>SUM(I2495:I2511)</f>
        <v>5500</v>
      </c>
      <c r="J2512" s="805"/>
      <c r="K2512" s="805"/>
      <c r="L2512" s="805"/>
      <c r="M2512" s="805"/>
      <c r="N2512" s="805"/>
      <c r="O2512" s="805"/>
      <c r="P2512" s="805"/>
      <c r="Q2512" s="805"/>
      <c r="R2512" s="805"/>
      <c r="S2512" s="805"/>
      <c r="T2512" s="805"/>
      <c r="U2512" s="805"/>
      <c r="V2512" s="805"/>
      <c r="W2512" s="805"/>
      <c r="X2512" s="805"/>
      <c r="Y2512" s="805"/>
      <c r="Z2512" s="805"/>
      <c r="AA2512" s="805"/>
      <c r="AB2512" s="805"/>
      <c r="AC2512" s="805"/>
      <c r="AD2512" s="805"/>
      <c r="AE2512" s="805"/>
      <c r="AF2512" s="805"/>
      <c r="AG2512" s="805"/>
      <c r="AH2512" s="805"/>
      <c r="AI2512" s="805"/>
      <c r="AJ2512" s="805"/>
      <c r="AK2512" s="805"/>
      <c r="AL2512" s="805"/>
      <c r="AM2512" s="805"/>
      <c r="AN2512" s="805"/>
      <c r="AO2512" s="805"/>
      <c r="AP2512" s="805"/>
      <c r="AQ2512" s="805"/>
      <c r="AR2512" s="805"/>
      <c r="AS2512" s="805"/>
      <c r="AT2512" s="805"/>
      <c r="AU2512" s="805"/>
      <c r="AV2512" s="805"/>
      <c r="AW2512" s="805"/>
      <c r="AX2512" s="805"/>
      <c r="AY2512" s="805"/>
      <c r="AZ2512" s="805"/>
      <c r="BA2512" s="805"/>
      <c r="BB2512" s="805"/>
      <c r="BC2512" s="805"/>
      <c r="BD2512" s="805"/>
      <c r="BE2512" s="805"/>
      <c r="BF2512" s="805"/>
      <c r="BG2512" s="805"/>
      <c r="BH2512" s="805"/>
      <c r="BI2512" s="805"/>
      <c r="BJ2512" s="805"/>
      <c r="BK2512" s="805"/>
      <c r="BL2512" s="805"/>
      <c r="BM2512" s="805"/>
      <c r="BN2512" s="805"/>
      <c r="BO2512" s="805"/>
      <c r="BP2512" s="805"/>
      <c r="BQ2512" s="805"/>
      <c r="BR2512" s="805"/>
      <c r="BS2512" s="805"/>
      <c r="BT2512" s="805"/>
      <c r="BU2512" s="805"/>
      <c r="BV2512" s="805"/>
      <c r="BW2512" s="805"/>
      <c r="BX2512" s="805"/>
      <c r="BY2512" s="805"/>
      <c r="BZ2512" s="805"/>
      <c r="CA2512" s="805"/>
      <c r="CB2512" s="805"/>
      <c r="CC2512" s="805"/>
      <c r="CD2512" s="805"/>
      <c r="CE2512" s="805"/>
      <c r="CF2512" s="805"/>
      <c r="CG2512" s="805"/>
      <c r="CH2512" s="805"/>
      <c r="CI2512" s="805"/>
      <c r="CJ2512" s="805"/>
      <c r="CK2512" s="805"/>
      <c r="CL2512" s="805"/>
      <c r="CM2512" s="805"/>
      <c r="CN2512" s="805"/>
      <c r="CO2512" s="805"/>
      <c r="CP2512" s="805"/>
      <c r="CQ2512" s="805"/>
      <c r="CR2512" s="805"/>
      <c r="CS2512" s="805"/>
      <c r="CT2512" s="805"/>
      <c r="CU2512" s="805"/>
      <c r="CV2512" s="805"/>
      <c r="CW2512" s="805"/>
      <c r="CX2512" s="805"/>
      <c r="CY2512" s="805"/>
      <c r="CZ2512" s="805"/>
      <c r="DA2512" s="805"/>
      <c r="DB2512" s="805"/>
      <c r="DC2512" s="805"/>
      <c r="DD2512" s="805"/>
      <c r="DE2512" s="805"/>
      <c r="DF2512" s="805"/>
      <c r="DG2512" s="805"/>
      <c r="DH2512" s="805"/>
      <c r="DI2512" s="805"/>
      <c r="DJ2512" s="805"/>
      <c r="DK2512" s="805"/>
      <c r="DL2512" s="805"/>
      <c r="DM2512" s="805"/>
      <c r="DN2512" s="805"/>
      <c r="DO2512" s="805"/>
      <c r="DP2512" s="805"/>
      <c r="DQ2512" s="805"/>
      <c r="DR2512" s="805"/>
      <c r="DS2512" s="805"/>
      <c r="DT2512" s="805"/>
      <c r="DU2512" s="805"/>
      <c r="DV2512" s="805"/>
      <c r="DW2512" s="805"/>
      <c r="DX2512" s="805"/>
      <c r="DY2512" s="805"/>
      <c r="DZ2512" s="805"/>
      <c r="EA2512" s="805"/>
      <c r="EB2512" s="805"/>
      <c r="EC2512" s="805"/>
      <c r="ED2512" s="805"/>
      <c r="EE2512" s="805"/>
      <c r="EF2512" s="805"/>
      <c r="EG2512" s="805"/>
      <c r="EH2512" s="805"/>
      <c r="EI2512" s="805"/>
      <c r="EJ2512" s="805"/>
      <c r="EK2512" s="805"/>
      <c r="EL2512" s="805"/>
      <c r="EM2512" s="805"/>
      <c r="EN2512" s="805"/>
      <c r="EO2512" s="805"/>
      <c r="EP2512" s="805"/>
      <c r="EQ2512" s="805"/>
      <c r="ER2512" s="805"/>
      <c r="ES2512" s="805"/>
      <c r="ET2512" s="805"/>
      <c r="EU2512" s="805"/>
      <c r="EV2512" s="805"/>
      <c r="EW2512" s="805"/>
      <c r="EX2512" s="805"/>
      <c r="EY2512" s="805"/>
      <c r="EZ2512" s="805"/>
      <c r="FA2512" s="805"/>
      <c r="FB2512" s="805"/>
      <c r="FC2512" s="805"/>
      <c r="FD2512" s="805"/>
      <c r="FE2512" s="805"/>
      <c r="FF2512" s="805"/>
      <c r="FG2512" s="805"/>
      <c r="FH2512" s="805"/>
      <c r="FI2512" s="805"/>
      <c r="FJ2512" s="805"/>
      <c r="FK2512" s="805"/>
      <c r="FL2512" s="805"/>
      <c r="FM2512" s="805"/>
      <c r="FN2512" s="805"/>
      <c r="FO2512" s="805"/>
      <c r="FP2512" s="805"/>
      <c r="FQ2512" s="805"/>
      <c r="FR2512" s="805"/>
      <c r="FS2512" s="805"/>
      <c r="FT2512" s="805"/>
      <c r="FU2512" s="805"/>
      <c r="FV2512" s="805"/>
      <c r="FW2512" s="805"/>
      <c r="FX2512" s="805"/>
      <c r="FY2512" s="805"/>
      <c r="FZ2512" s="805"/>
      <c r="GA2512" s="805"/>
      <c r="GB2512" s="805"/>
      <c r="GC2512" s="805"/>
      <c r="GD2512" s="805"/>
      <c r="GE2512" s="805"/>
      <c r="GF2512" s="805"/>
      <c r="GG2512" s="805"/>
      <c r="GH2512" s="805"/>
      <c r="GI2512" s="805"/>
      <c r="GJ2512" s="805"/>
      <c r="GK2512" s="805"/>
      <c r="GL2512" s="805"/>
      <c r="GM2512" s="805"/>
      <c r="GN2512" s="805"/>
      <c r="GO2512" s="805"/>
      <c r="GP2512" s="805"/>
      <c r="GQ2512" s="805"/>
      <c r="GR2512" s="805"/>
      <c r="GS2512" s="805"/>
      <c r="GT2512" s="805"/>
      <c r="GU2512" s="805"/>
      <c r="GV2512" s="805"/>
      <c r="GW2512" s="805"/>
      <c r="GX2512" s="805"/>
      <c r="GY2512" s="805"/>
      <c r="GZ2512" s="805"/>
      <c r="HA2512" s="805"/>
      <c r="HB2512" s="805"/>
      <c r="HC2512" s="805"/>
      <c r="HD2512" s="805"/>
      <c r="HE2512" s="805"/>
      <c r="HF2512" s="805"/>
      <c r="HG2512" s="805"/>
      <c r="HH2512" s="805"/>
      <c r="HI2512" s="805"/>
      <c r="HJ2512" s="805"/>
      <c r="HK2512" s="805"/>
      <c r="HL2512" s="805"/>
      <c r="HM2512" s="805"/>
      <c r="HN2512" s="805"/>
      <c r="HO2512" s="805"/>
      <c r="HP2512" s="805"/>
      <c r="HQ2512" s="805"/>
      <c r="HR2512" s="805"/>
      <c r="HS2512" s="805"/>
      <c r="HT2512" s="805"/>
      <c r="HU2512" s="805"/>
      <c r="HV2512" s="805"/>
      <c r="HW2512" s="805"/>
      <c r="HX2512" s="805"/>
      <c r="HY2512" s="805"/>
      <c r="HZ2512" s="805"/>
      <c r="IA2512" s="805"/>
      <c r="IB2512" s="805"/>
      <c r="IC2512" s="805"/>
      <c r="ID2512" s="805"/>
      <c r="IE2512" s="805"/>
      <c r="IF2512" s="805"/>
      <c r="IG2512" s="805"/>
      <c r="IH2512" s="805"/>
      <c r="II2512" s="805"/>
      <c r="IJ2512" s="805"/>
      <c r="IK2512" s="805"/>
      <c r="IL2512" s="805"/>
      <c r="IM2512" s="805"/>
      <c r="IN2512" s="805"/>
      <c r="IO2512" s="805"/>
      <c r="IP2512" s="805"/>
      <c r="IQ2512" s="805"/>
      <c r="IR2512" s="805"/>
      <c r="IS2512" s="805"/>
      <c r="IT2512" s="805"/>
      <c r="IU2512" s="805"/>
      <c r="IV2512" s="805"/>
      <c r="IW2512" s="805"/>
    </row>
    <row r="2513" spans="1:276" s="17" customFormat="1" ht="21.75" customHeight="1" thickBot="1">
      <c r="A2513" s="102" t="s">
        <v>720</v>
      </c>
      <c r="B2513" s="414">
        <v>566559807</v>
      </c>
      <c r="C2513" s="788">
        <v>5665598</v>
      </c>
      <c r="D2513" s="2" t="s">
        <v>721</v>
      </c>
      <c r="E2513" s="633"/>
      <c r="F2513" s="633"/>
      <c r="G2513" s="15" t="s">
        <v>738</v>
      </c>
      <c r="H2513" s="19">
        <v>900</v>
      </c>
      <c r="I2513" s="166">
        <f>SUM(O2513:JU2513)</f>
        <v>900</v>
      </c>
      <c r="J2513" s="805"/>
      <c r="K2513" s="805"/>
      <c r="L2513" s="805"/>
      <c r="M2513" s="805"/>
      <c r="N2513" s="805"/>
      <c r="O2513" s="805"/>
      <c r="P2513" s="805"/>
      <c r="Q2513" s="805"/>
      <c r="R2513" s="805"/>
      <c r="S2513" s="805"/>
      <c r="T2513" s="805"/>
      <c r="U2513" s="805"/>
      <c r="V2513" s="805"/>
      <c r="W2513" s="805"/>
      <c r="X2513" s="805"/>
      <c r="Y2513" s="805"/>
      <c r="Z2513" s="805"/>
      <c r="AA2513" s="805"/>
      <c r="AB2513" s="805"/>
      <c r="AC2513" s="805"/>
      <c r="AD2513" s="805"/>
      <c r="AE2513" s="805"/>
      <c r="AF2513" s="805"/>
      <c r="AG2513" s="805"/>
      <c r="AH2513" s="805"/>
      <c r="AI2513" s="805"/>
      <c r="AJ2513" s="805"/>
      <c r="AK2513" s="805"/>
      <c r="AL2513" s="805"/>
      <c r="AM2513" s="805"/>
      <c r="AN2513" s="805"/>
      <c r="AO2513" s="805"/>
      <c r="AP2513" s="805"/>
      <c r="AQ2513" s="805"/>
      <c r="AR2513" s="805"/>
      <c r="AS2513" s="805"/>
      <c r="AT2513" s="805"/>
      <c r="AU2513" s="805"/>
      <c r="AV2513" s="805"/>
      <c r="AW2513" s="805"/>
      <c r="AX2513" s="805"/>
      <c r="AY2513" s="805"/>
      <c r="AZ2513" s="805"/>
      <c r="BA2513" s="805"/>
      <c r="BB2513" s="805"/>
      <c r="BC2513" s="805"/>
      <c r="BD2513" s="805"/>
      <c r="BE2513" s="805"/>
      <c r="BF2513" s="805"/>
      <c r="BG2513" s="805"/>
      <c r="BH2513" s="805"/>
      <c r="BI2513" s="805"/>
      <c r="BJ2513" s="805"/>
      <c r="BK2513" s="805"/>
      <c r="BL2513" s="805"/>
      <c r="BM2513" s="805"/>
      <c r="BN2513" s="805"/>
      <c r="BO2513" s="805"/>
      <c r="BP2513" s="805"/>
      <c r="BQ2513" s="805"/>
      <c r="BR2513" s="805"/>
      <c r="BS2513" s="805"/>
      <c r="BT2513" s="805"/>
      <c r="BU2513" s="805"/>
      <c r="BV2513" s="805"/>
      <c r="BW2513" s="805"/>
      <c r="BX2513" s="805"/>
      <c r="BY2513" s="805"/>
      <c r="BZ2513" s="805"/>
      <c r="CA2513" s="805"/>
      <c r="CB2513" s="805"/>
      <c r="CC2513" s="805"/>
      <c r="CD2513" s="805"/>
      <c r="CE2513" s="805"/>
      <c r="CF2513" s="805"/>
      <c r="CG2513" s="805"/>
      <c r="CH2513" s="805"/>
      <c r="CI2513" s="805"/>
      <c r="CJ2513" s="805"/>
      <c r="CK2513" s="805"/>
      <c r="CL2513" s="805"/>
      <c r="CM2513" s="805"/>
      <c r="CN2513" s="805"/>
      <c r="CO2513" s="805"/>
      <c r="CP2513" s="805"/>
      <c r="CQ2513" s="805"/>
      <c r="CR2513" s="805"/>
      <c r="CS2513" s="805"/>
      <c r="CT2513" s="805"/>
      <c r="CU2513" s="805"/>
      <c r="CV2513" s="805"/>
      <c r="CW2513" s="805"/>
      <c r="CX2513" s="805"/>
      <c r="CY2513" s="805"/>
      <c r="CZ2513" s="805"/>
      <c r="DA2513" s="805"/>
      <c r="DB2513" s="805"/>
      <c r="DC2513" s="805"/>
      <c r="DD2513" s="805"/>
      <c r="DE2513" s="805"/>
      <c r="DF2513" s="805"/>
      <c r="DG2513" s="805"/>
      <c r="DH2513" s="805"/>
      <c r="DI2513" s="805"/>
      <c r="DJ2513" s="805"/>
      <c r="DK2513" s="805"/>
      <c r="DL2513" s="805"/>
      <c r="DM2513" s="805"/>
      <c r="DN2513" s="805"/>
      <c r="DO2513" s="805"/>
      <c r="DP2513" s="805"/>
      <c r="DQ2513" s="805"/>
      <c r="DR2513" s="805"/>
      <c r="DS2513" s="805"/>
      <c r="DT2513" s="805"/>
      <c r="DU2513" s="805"/>
      <c r="DV2513" s="805"/>
      <c r="DW2513" s="805"/>
      <c r="DX2513" s="805"/>
      <c r="DY2513" s="805"/>
      <c r="DZ2513" s="805"/>
      <c r="EA2513" s="805"/>
      <c r="EB2513" s="805"/>
      <c r="EC2513" s="805"/>
      <c r="ED2513" s="805"/>
      <c r="EE2513" s="805"/>
      <c r="EF2513" s="805"/>
      <c r="EG2513" s="805"/>
      <c r="EH2513" s="805"/>
      <c r="EI2513" s="805"/>
      <c r="EJ2513" s="805"/>
      <c r="EK2513" s="805"/>
      <c r="EL2513" s="805"/>
      <c r="EM2513" s="805"/>
      <c r="EN2513" s="805"/>
      <c r="EO2513" s="805"/>
      <c r="EP2513" s="805"/>
      <c r="EQ2513" s="805"/>
      <c r="ER2513" s="805"/>
      <c r="ES2513" s="805"/>
      <c r="ET2513" s="805"/>
      <c r="EU2513" s="805"/>
      <c r="EV2513" s="805"/>
      <c r="EW2513" s="805"/>
      <c r="EX2513" s="805"/>
      <c r="EY2513" s="805"/>
      <c r="EZ2513" s="805"/>
      <c r="FA2513" s="805"/>
      <c r="FB2513" s="805"/>
      <c r="FC2513" s="805"/>
      <c r="FD2513" s="805"/>
      <c r="FE2513" s="805"/>
      <c r="FF2513" s="805"/>
      <c r="FG2513" s="805"/>
      <c r="FH2513" s="805"/>
      <c r="FI2513" s="805"/>
      <c r="FJ2513" s="805"/>
      <c r="FK2513" s="805"/>
      <c r="FL2513" s="805"/>
      <c r="FM2513" s="805"/>
      <c r="FN2513" s="805"/>
      <c r="FO2513" s="805"/>
      <c r="FP2513" s="805"/>
      <c r="FQ2513" s="805"/>
      <c r="FR2513" s="805"/>
      <c r="FS2513" s="805"/>
      <c r="FT2513" s="805"/>
      <c r="FU2513" s="805"/>
      <c r="FV2513" s="805"/>
      <c r="FW2513" s="805"/>
      <c r="FX2513" s="805"/>
      <c r="FY2513" s="805"/>
      <c r="FZ2513" s="805"/>
      <c r="GA2513" s="805"/>
      <c r="GB2513" s="805"/>
      <c r="GC2513" s="805"/>
      <c r="GD2513" s="805"/>
      <c r="GE2513" s="805"/>
      <c r="GF2513" s="805"/>
      <c r="GG2513" s="805"/>
      <c r="GH2513" s="805"/>
      <c r="GI2513" s="805"/>
      <c r="GJ2513" s="805"/>
      <c r="GK2513" s="805"/>
      <c r="GL2513" s="805"/>
      <c r="GM2513" s="805"/>
      <c r="GN2513" s="805"/>
      <c r="GO2513" s="805"/>
      <c r="GP2513" s="805"/>
      <c r="GQ2513" s="805"/>
      <c r="GR2513" s="805"/>
      <c r="GS2513" s="805"/>
      <c r="GT2513" s="805"/>
      <c r="GU2513" s="805"/>
      <c r="GV2513" s="805"/>
      <c r="GW2513" s="805"/>
      <c r="GX2513" s="805"/>
      <c r="GY2513" s="805"/>
      <c r="GZ2513" s="805"/>
      <c r="HA2513" s="805"/>
      <c r="HB2513" s="805"/>
      <c r="HC2513" s="805"/>
      <c r="HD2513" s="805"/>
      <c r="HE2513" s="805"/>
      <c r="HF2513" s="805"/>
      <c r="HG2513" s="805"/>
      <c r="HH2513" s="805"/>
      <c r="HI2513" s="805"/>
      <c r="HJ2513" s="805"/>
      <c r="HK2513" s="805"/>
      <c r="HL2513" s="805"/>
      <c r="HM2513" s="805"/>
      <c r="HN2513" s="805"/>
      <c r="HO2513" s="805"/>
      <c r="HP2513" s="805"/>
      <c r="HQ2513" s="805"/>
      <c r="HR2513" s="805"/>
      <c r="HS2513" s="805"/>
      <c r="HT2513" s="805"/>
      <c r="HU2513" s="805"/>
      <c r="HV2513" s="805"/>
      <c r="HW2513" s="805"/>
      <c r="HX2513" s="805"/>
      <c r="HY2513" s="805"/>
      <c r="HZ2513" s="805"/>
      <c r="IA2513" s="805"/>
      <c r="IB2513" s="805"/>
      <c r="IC2513" s="805"/>
      <c r="ID2513" s="805"/>
      <c r="IE2513" s="805"/>
      <c r="IF2513" s="805"/>
      <c r="IG2513" s="805"/>
      <c r="IH2513" s="805"/>
      <c r="II2513" s="805"/>
      <c r="IJ2513" s="805"/>
      <c r="IK2513" s="805"/>
      <c r="IL2513" s="805"/>
      <c r="IM2513" s="805"/>
      <c r="IN2513" s="805"/>
      <c r="IO2513" s="805"/>
      <c r="IP2513" s="805"/>
      <c r="IQ2513" s="805"/>
      <c r="IR2513" s="805"/>
      <c r="IS2513" s="805"/>
      <c r="IT2513" s="805"/>
      <c r="IU2513" s="805"/>
      <c r="IV2513" s="805"/>
      <c r="IW2513" s="805"/>
      <c r="JP2513" s="19">
        <v>900</v>
      </c>
    </row>
    <row r="2514" spans="1:276" s="17" customFormat="1" ht="21.75" customHeight="1" thickBot="1">
      <c r="A2514" s="102" t="s">
        <v>720</v>
      </c>
      <c r="B2514" s="414">
        <v>566561309</v>
      </c>
      <c r="C2514" s="788">
        <v>5665613</v>
      </c>
      <c r="D2514" s="2" t="s">
        <v>721</v>
      </c>
      <c r="E2514" s="633"/>
      <c r="F2514" s="633"/>
      <c r="G2514" s="15" t="s">
        <v>738</v>
      </c>
      <c r="H2514" s="18">
        <v>400</v>
      </c>
      <c r="I2514" s="166">
        <f t="shared" ref="I2514:I2529" si="215">SUM(O2514:JU2514)</f>
        <v>400</v>
      </c>
      <c r="J2514" s="805"/>
      <c r="K2514" s="805"/>
      <c r="L2514" s="805"/>
      <c r="M2514" s="805"/>
      <c r="N2514" s="805"/>
      <c r="O2514" s="805"/>
      <c r="P2514" s="805"/>
      <c r="Q2514" s="805"/>
      <c r="R2514" s="805"/>
      <c r="S2514" s="805"/>
      <c r="T2514" s="805"/>
      <c r="U2514" s="805"/>
      <c r="V2514" s="805"/>
      <c r="W2514" s="805"/>
      <c r="X2514" s="805"/>
      <c r="Y2514" s="805"/>
      <c r="Z2514" s="805"/>
      <c r="AA2514" s="805"/>
      <c r="AB2514" s="805"/>
      <c r="AC2514" s="805"/>
      <c r="AD2514" s="805"/>
      <c r="AE2514" s="805"/>
      <c r="AF2514" s="805"/>
      <c r="AG2514" s="805"/>
      <c r="AH2514" s="805"/>
      <c r="AI2514" s="805"/>
      <c r="AJ2514" s="805"/>
      <c r="AK2514" s="805"/>
      <c r="AL2514" s="805"/>
      <c r="AM2514" s="805"/>
      <c r="AN2514" s="805"/>
      <c r="AO2514" s="805"/>
      <c r="AP2514" s="805"/>
      <c r="AQ2514" s="805"/>
      <c r="AR2514" s="805"/>
      <c r="AS2514" s="805"/>
      <c r="AT2514" s="805"/>
      <c r="AU2514" s="805"/>
      <c r="AV2514" s="805"/>
      <c r="AW2514" s="805"/>
      <c r="AX2514" s="805"/>
      <c r="AY2514" s="805"/>
      <c r="AZ2514" s="805"/>
      <c r="BA2514" s="805"/>
      <c r="BB2514" s="805"/>
      <c r="BC2514" s="805"/>
      <c r="BD2514" s="805"/>
      <c r="BE2514" s="805"/>
      <c r="BF2514" s="805"/>
      <c r="BG2514" s="805"/>
      <c r="BH2514" s="805"/>
      <c r="BI2514" s="805"/>
      <c r="BJ2514" s="805"/>
      <c r="BK2514" s="805"/>
      <c r="BL2514" s="805"/>
      <c r="BM2514" s="805"/>
      <c r="BN2514" s="805"/>
      <c r="BO2514" s="805"/>
      <c r="BP2514" s="805"/>
      <c r="BQ2514" s="805"/>
      <c r="BR2514" s="805"/>
      <c r="BS2514" s="805"/>
      <c r="BT2514" s="805"/>
      <c r="BU2514" s="805"/>
      <c r="BV2514" s="805"/>
      <c r="BW2514" s="805"/>
      <c r="BX2514" s="805"/>
      <c r="BY2514" s="805"/>
      <c r="BZ2514" s="805"/>
      <c r="CA2514" s="805"/>
      <c r="CB2514" s="805"/>
      <c r="CC2514" s="805"/>
      <c r="CD2514" s="805"/>
      <c r="CE2514" s="805"/>
      <c r="CF2514" s="805"/>
      <c r="CG2514" s="805"/>
      <c r="CH2514" s="805"/>
      <c r="CI2514" s="805"/>
      <c r="CJ2514" s="805"/>
      <c r="CK2514" s="805"/>
      <c r="CL2514" s="805"/>
      <c r="CM2514" s="805"/>
      <c r="CN2514" s="805"/>
      <c r="CO2514" s="805"/>
      <c r="CP2514" s="805"/>
      <c r="CQ2514" s="805"/>
      <c r="CR2514" s="805"/>
      <c r="CS2514" s="805"/>
      <c r="CT2514" s="805"/>
      <c r="CU2514" s="805"/>
      <c r="CV2514" s="805"/>
      <c r="CW2514" s="805"/>
      <c r="CX2514" s="805"/>
      <c r="CY2514" s="805"/>
      <c r="CZ2514" s="805"/>
      <c r="DA2514" s="805"/>
      <c r="DB2514" s="805"/>
      <c r="DC2514" s="805"/>
      <c r="DD2514" s="805"/>
      <c r="DE2514" s="805"/>
      <c r="DF2514" s="805"/>
      <c r="DG2514" s="805"/>
      <c r="DH2514" s="805"/>
      <c r="DI2514" s="805"/>
      <c r="DJ2514" s="805"/>
      <c r="DK2514" s="805"/>
      <c r="DL2514" s="805"/>
      <c r="DM2514" s="805"/>
      <c r="DN2514" s="805"/>
      <c r="DO2514" s="805"/>
      <c r="DP2514" s="805"/>
      <c r="DQ2514" s="805"/>
      <c r="DR2514" s="805"/>
      <c r="DS2514" s="805"/>
      <c r="DT2514" s="805"/>
      <c r="DU2514" s="805"/>
      <c r="DV2514" s="805"/>
      <c r="DW2514" s="805"/>
      <c r="DX2514" s="805"/>
      <c r="DY2514" s="805"/>
      <c r="DZ2514" s="805"/>
      <c r="EA2514" s="805"/>
      <c r="EB2514" s="805"/>
      <c r="EC2514" s="805"/>
      <c r="ED2514" s="805"/>
      <c r="EE2514" s="805"/>
      <c r="EF2514" s="805"/>
      <c r="EG2514" s="805"/>
      <c r="EH2514" s="805"/>
      <c r="EI2514" s="805"/>
      <c r="EJ2514" s="805"/>
      <c r="EK2514" s="805"/>
      <c r="EL2514" s="805"/>
      <c r="EM2514" s="805"/>
      <c r="EN2514" s="805"/>
      <c r="EO2514" s="805"/>
      <c r="EP2514" s="805"/>
      <c r="EQ2514" s="805"/>
      <c r="ER2514" s="805"/>
      <c r="ES2514" s="805"/>
      <c r="ET2514" s="805"/>
      <c r="EU2514" s="805"/>
      <c r="EV2514" s="805"/>
      <c r="EW2514" s="805"/>
      <c r="EX2514" s="805"/>
      <c r="EY2514" s="805"/>
      <c r="EZ2514" s="805"/>
      <c r="FA2514" s="805"/>
      <c r="FB2514" s="805"/>
      <c r="FC2514" s="805"/>
      <c r="FD2514" s="805"/>
      <c r="FE2514" s="805"/>
      <c r="FF2514" s="805"/>
      <c r="FG2514" s="805"/>
      <c r="FH2514" s="805"/>
      <c r="FI2514" s="805"/>
      <c r="FJ2514" s="805"/>
      <c r="FK2514" s="805"/>
      <c r="FL2514" s="805"/>
      <c r="FM2514" s="805"/>
      <c r="FN2514" s="805"/>
      <c r="FO2514" s="805"/>
      <c r="FP2514" s="805"/>
      <c r="FQ2514" s="805"/>
      <c r="FR2514" s="805"/>
      <c r="FS2514" s="805"/>
      <c r="FT2514" s="805"/>
      <c r="FU2514" s="805"/>
      <c r="FV2514" s="805"/>
      <c r="FW2514" s="805"/>
      <c r="FX2514" s="805"/>
      <c r="FY2514" s="805"/>
      <c r="FZ2514" s="805"/>
      <c r="GA2514" s="805"/>
      <c r="GB2514" s="805"/>
      <c r="GC2514" s="805"/>
      <c r="GD2514" s="805"/>
      <c r="GE2514" s="805"/>
      <c r="GF2514" s="805"/>
      <c r="GG2514" s="805"/>
      <c r="GH2514" s="805"/>
      <c r="GI2514" s="805"/>
      <c r="GJ2514" s="805"/>
      <c r="GK2514" s="805"/>
      <c r="GL2514" s="805"/>
      <c r="GM2514" s="805"/>
      <c r="GN2514" s="805"/>
      <c r="GO2514" s="805"/>
      <c r="GP2514" s="805"/>
      <c r="GQ2514" s="805"/>
      <c r="GR2514" s="805"/>
      <c r="GS2514" s="805"/>
      <c r="GT2514" s="805"/>
      <c r="GU2514" s="805"/>
      <c r="GV2514" s="805"/>
      <c r="GW2514" s="805"/>
      <c r="GX2514" s="805"/>
      <c r="GY2514" s="805"/>
      <c r="GZ2514" s="805"/>
      <c r="HA2514" s="805"/>
      <c r="HB2514" s="805"/>
      <c r="HC2514" s="805"/>
      <c r="HD2514" s="805"/>
      <c r="HE2514" s="805"/>
      <c r="HF2514" s="805"/>
      <c r="HG2514" s="805"/>
      <c r="HH2514" s="805"/>
      <c r="HI2514" s="805"/>
      <c r="HJ2514" s="805"/>
      <c r="HK2514" s="805"/>
      <c r="HL2514" s="805"/>
      <c r="HM2514" s="805"/>
      <c r="HN2514" s="805"/>
      <c r="HO2514" s="805"/>
      <c r="HP2514" s="805"/>
      <c r="HQ2514" s="805"/>
      <c r="HR2514" s="805"/>
      <c r="HS2514" s="805"/>
      <c r="HT2514" s="805"/>
      <c r="HU2514" s="805"/>
      <c r="HV2514" s="805"/>
      <c r="HW2514" s="805"/>
      <c r="HX2514" s="805"/>
      <c r="HY2514" s="805"/>
      <c r="HZ2514" s="805"/>
      <c r="IA2514" s="805"/>
      <c r="IB2514" s="805"/>
      <c r="IC2514" s="805"/>
      <c r="ID2514" s="805"/>
      <c r="IE2514" s="805"/>
      <c r="IF2514" s="805"/>
      <c r="IG2514" s="805"/>
      <c r="IH2514" s="805"/>
      <c r="II2514" s="805"/>
      <c r="IJ2514" s="805"/>
      <c r="IK2514" s="805"/>
      <c r="IL2514" s="805"/>
      <c r="IM2514" s="805"/>
      <c r="IN2514" s="805"/>
      <c r="IO2514" s="805"/>
      <c r="IP2514" s="805"/>
      <c r="IQ2514" s="805"/>
      <c r="IR2514" s="805"/>
      <c r="IS2514" s="805"/>
      <c r="IT2514" s="805"/>
      <c r="IU2514" s="805"/>
      <c r="IV2514" s="805"/>
      <c r="IW2514" s="805"/>
      <c r="JP2514" s="18">
        <v>400</v>
      </c>
    </row>
    <row r="2515" spans="1:276" s="17" customFormat="1" ht="21.75" customHeight="1" thickBot="1">
      <c r="A2515" s="102" t="s">
        <v>720</v>
      </c>
      <c r="B2515" s="414">
        <v>567301809</v>
      </c>
      <c r="C2515" s="788">
        <v>5673018</v>
      </c>
      <c r="D2515" s="2" t="s">
        <v>721</v>
      </c>
      <c r="E2515" s="633"/>
      <c r="F2515" s="633"/>
      <c r="G2515" s="15" t="s">
        <v>738</v>
      </c>
      <c r="H2515" s="18">
        <v>400</v>
      </c>
      <c r="I2515" s="166">
        <f t="shared" si="215"/>
        <v>400</v>
      </c>
      <c r="J2515" s="805"/>
      <c r="K2515" s="805"/>
      <c r="L2515" s="805"/>
      <c r="M2515" s="805"/>
      <c r="N2515" s="805"/>
      <c r="O2515" s="805"/>
      <c r="P2515" s="805"/>
      <c r="Q2515" s="805"/>
      <c r="R2515" s="805"/>
      <c r="S2515" s="805"/>
      <c r="T2515" s="805"/>
      <c r="U2515" s="805"/>
      <c r="V2515" s="805"/>
      <c r="W2515" s="805"/>
      <c r="X2515" s="805"/>
      <c r="Y2515" s="805"/>
      <c r="Z2515" s="805"/>
      <c r="AA2515" s="805"/>
      <c r="AB2515" s="805"/>
      <c r="AC2515" s="805"/>
      <c r="AD2515" s="805"/>
      <c r="AE2515" s="805"/>
      <c r="AF2515" s="805"/>
      <c r="AG2515" s="805"/>
      <c r="AH2515" s="805"/>
      <c r="AI2515" s="805"/>
      <c r="AJ2515" s="805"/>
      <c r="AK2515" s="805"/>
      <c r="AL2515" s="805"/>
      <c r="AM2515" s="805"/>
      <c r="AN2515" s="805"/>
      <c r="AO2515" s="805"/>
      <c r="AP2515" s="805"/>
      <c r="AQ2515" s="805"/>
      <c r="AR2515" s="805"/>
      <c r="AS2515" s="805"/>
      <c r="AT2515" s="805"/>
      <c r="AU2515" s="805"/>
      <c r="AV2515" s="805"/>
      <c r="AW2515" s="805"/>
      <c r="AX2515" s="805"/>
      <c r="AY2515" s="805"/>
      <c r="AZ2515" s="805"/>
      <c r="BA2515" s="805"/>
      <c r="BB2515" s="805"/>
      <c r="BC2515" s="805"/>
      <c r="BD2515" s="805"/>
      <c r="BE2515" s="805"/>
      <c r="BF2515" s="805"/>
      <c r="BG2515" s="805"/>
      <c r="BH2515" s="805"/>
      <c r="BI2515" s="805"/>
      <c r="BJ2515" s="805"/>
      <c r="BK2515" s="805"/>
      <c r="BL2515" s="805"/>
      <c r="BM2515" s="805"/>
      <c r="BN2515" s="805"/>
      <c r="BO2515" s="805"/>
      <c r="BP2515" s="805"/>
      <c r="BQ2515" s="805"/>
      <c r="BR2515" s="805"/>
      <c r="BS2515" s="805"/>
      <c r="BT2515" s="805"/>
      <c r="BU2515" s="805"/>
      <c r="BV2515" s="805"/>
      <c r="BW2515" s="805"/>
      <c r="BX2515" s="805"/>
      <c r="BY2515" s="805"/>
      <c r="BZ2515" s="805"/>
      <c r="CA2515" s="805"/>
      <c r="CB2515" s="805"/>
      <c r="CC2515" s="805"/>
      <c r="CD2515" s="805"/>
      <c r="CE2515" s="805"/>
      <c r="CF2515" s="805"/>
      <c r="CG2515" s="805"/>
      <c r="CH2515" s="805"/>
      <c r="CI2515" s="805"/>
      <c r="CJ2515" s="805"/>
      <c r="CK2515" s="805"/>
      <c r="CL2515" s="805"/>
      <c r="CM2515" s="805"/>
      <c r="CN2515" s="805"/>
      <c r="CO2515" s="805"/>
      <c r="CP2515" s="805"/>
      <c r="CQ2515" s="805"/>
      <c r="CR2515" s="805"/>
      <c r="CS2515" s="805"/>
      <c r="CT2515" s="805"/>
      <c r="CU2515" s="805"/>
      <c r="CV2515" s="805"/>
      <c r="CW2515" s="805"/>
      <c r="CX2515" s="805"/>
      <c r="CY2515" s="805"/>
      <c r="CZ2515" s="805"/>
      <c r="DA2515" s="805"/>
      <c r="DB2515" s="805"/>
      <c r="DC2515" s="805"/>
      <c r="DD2515" s="805"/>
      <c r="DE2515" s="805"/>
      <c r="DF2515" s="805"/>
      <c r="DG2515" s="805"/>
      <c r="DH2515" s="805"/>
      <c r="DI2515" s="805"/>
      <c r="DJ2515" s="805"/>
      <c r="DK2515" s="805"/>
      <c r="DL2515" s="805"/>
      <c r="DM2515" s="805"/>
      <c r="DN2515" s="805"/>
      <c r="DO2515" s="805"/>
      <c r="DP2515" s="805"/>
      <c r="DQ2515" s="805"/>
      <c r="DR2515" s="805"/>
      <c r="DS2515" s="805"/>
      <c r="DT2515" s="805"/>
      <c r="DU2515" s="805"/>
      <c r="DV2515" s="805"/>
      <c r="DW2515" s="805"/>
      <c r="DX2515" s="805"/>
      <c r="DY2515" s="805"/>
      <c r="DZ2515" s="805"/>
      <c r="EA2515" s="805"/>
      <c r="EB2515" s="805"/>
      <c r="EC2515" s="805"/>
      <c r="ED2515" s="805"/>
      <c r="EE2515" s="805"/>
      <c r="EF2515" s="805"/>
      <c r="EG2515" s="805"/>
      <c r="EH2515" s="805"/>
      <c r="EI2515" s="805"/>
      <c r="EJ2515" s="805"/>
      <c r="EK2515" s="805"/>
      <c r="EL2515" s="805"/>
      <c r="EM2515" s="805"/>
      <c r="EN2515" s="805"/>
      <c r="EO2515" s="805"/>
      <c r="EP2515" s="805"/>
      <c r="EQ2515" s="805"/>
      <c r="ER2515" s="805"/>
      <c r="ES2515" s="805"/>
      <c r="ET2515" s="805"/>
      <c r="EU2515" s="805"/>
      <c r="EV2515" s="805"/>
      <c r="EW2515" s="805"/>
      <c r="EX2515" s="805"/>
      <c r="EY2515" s="805"/>
      <c r="EZ2515" s="805"/>
      <c r="FA2515" s="805"/>
      <c r="FB2515" s="805"/>
      <c r="FC2515" s="805"/>
      <c r="FD2515" s="805"/>
      <c r="FE2515" s="805"/>
      <c r="FF2515" s="805"/>
      <c r="FG2515" s="805"/>
      <c r="FH2515" s="805"/>
      <c r="FI2515" s="805"/>
      <c r="FJ2515" s="805"/>
      <c r="FK2515" s="805"/>
      <c r="FL2515" s="805"/>
      <c r="FM2515" s="805"/>
      <c r="FN2515" s="805"/>
      <c r="FO2515" s="805"/>
      <c r="FP2515" s="805"/>
      <c r="FQ2515" s="805"/>
      <c r="FR2515" s="805"/>
      <c r="FS2515" s="805"/>
      <c r="FT2515" s="805"/>
      <c r="FU2515" s="805"/>
      <c r="FV2515" s="805"/>
      <c r="FW2515" s="805"/>
      <c r="FX2515" s="805"/>
      <c r="FY2515" s="805"/>
      <c r="FZ2515" s="805"/>
      <c r="GA2515" s="805"/>
      <c r="GB2515" s="805"/>
      <c r="GC2515" s="805"/>
      <c r="GD2515" s="805"/>
      <c r="GE2515" s="805"/>
      <c r="GF2515" s="805"/>
      <c r="GG2515" s="805"/>
      <c r="GH2515" s="805"/>
      <c r="GI2515" s="805"/>
      <c r="GJ2515" s="805"/>
      <c r="GK2515" s="805"/>
      <c r="GL2515" s="805"/>
      <c r="GM2515" s="805"/>
      <c r="GN2515" s="805"/>
      <c r="GO2515" s="805"/>
      <c r="GP2515" s="805"/>
      <c r="GQ2515" s="805"/>
      <c r="GR2515" s="805"/>
      <c r="GS2515" s="805"/>
      <c r="GT2515" s="805"/>
      <c r="GU2515" s="805"/>
      <c r="GV2515" s="805"/>
      <c r="GW2515" s="805"/>
      <c r="GX2515" s="805"/>
      <c r="GY2515" s="805"/>
      <c r="GZ2515" s="805"/>
      <c r="HA2515" s="805"/>
      <c r="HB2515" s="805"/>
      <c r="HC2515" s="805"/>
      <c r="HD2515" s="805"/>
      <c r="HE2515" s="805"/>
      <c r="HF2515" s="805"/>
      <c r="HG2515" s="805"/>
      <c r="HH2515" s="805"/>
      <c r="HI2515" s="805"/>
      <c r="HJ2515" s="805"/>
      <c r="HK2515" s="805"/>
      <c r="HL2515" s="805"/>
      <c r="HM2515" s="805"/>
      <c r="HN2515" s="805"/>
      <c r="HO2515" s="805"/>
      <c r="HP2515" s="805"/>
      <c r="HQ2515" s="805"/>
      <c r="HR2515" s="805"/>
      <c r="HS2515" s="805"/>
      <c r="HT2515" s="805"/>
      <c r="HU2515" s="805"/>
      <c r="HV2515" s="805"/>
      <c r="HW2515" s="805"/>
      <c r="HX2515" s="805"/>
      <c r="HY2515" s="805"/>
      <c r="HZ2515" s="805"/>
      <c r="IA2515" s="805"/>
      <c r="IB2515" s="805"/>
      <c r="IC2515" s="805"/>
      <c r="ID2515" s="805"/>
      <c r="IE2515" s="805"/>
      <c r="IF2515" s="805"/>
      <c r="IG2515" s="805"/>
      <c r="IH2515" s="805"/>
      <c r="II2515" s="805"/>
      <c r="IJ2515" s="805"/>
      <c r="IK2515" s="805"/>
      <c r="IL2515" s="805"/>
      <c r="IM2515" s="805"/>
      <c r="IN2515" s="805"/>
      <c r="IO2515" s="805"/>
      <c r="IP2515" s="805"/>
      <c r="IQ2515" s="805"/>
      <c r="IR2515" s="805"/>
      <c r="IS2515" s="805"/>
      <c r="IT2515" s="805"/>
      <c r="IU2515" s="805"/>
      <c r="IV2515" s="805"/>
      <c r="IW2515" s="805"/>
      <c r="JP2515" s="18">
        <v>400</v>
      </c>
    </row>
    <row r="2516" spans="1:276" s="17" customFormat="1" ht="21.75" customHeight="1" thickBot="1">
      <c r="A2516" s="102" t="s">
        <v>720</v>
      </c>
      <c r="B2516" s="414">
        <v>567302105</v>
      </c>
      <c r="C2516" s="788">
        <v>5673021</v>
      </c>
      <c r="D2516" s="2" t="s">
        <v>721</v>
      </c>
      <c r="E2516" s="633"/>
      <c r="F2516" s="633"/>
      <c r="G2516" s="15" t="s">
        <v>738</v>
      </c>
      <c r="H2516" s="18">
        <v>200</v>
      </c>
      <c r="I2516" s="166">
        <f t="shared" si="215"/>
        <v>200</v>
      </c>
      <c r="J2516" s="805"/>
      <c r="K2516" s="805"/>
      <c r="L2516" s="805"/>
      <c r="M2516" s="805"/>
      <c r="N2516" s="805"/>
      <c r="O2516" s="805"/>
      <c r="P2516" s="805"/>
      <c r="Q2516" s="805"/>
      <c r="R2516" s="805"/>
      <c r="S2516" s="805"/>
      <c r="T2516" s="805"/>
      <c r="U2516" s="805"/>
      <c r="V2516" s="805"/>
      <c r="W2516" s="805"/>
      <c r="X2516" s="805"/>
      <c r="Y2516" s="805"/>
      <c r="Z2516" s="805"/>
      <c r="AA2516" s="805"/>
      <c r="AB2516" s="805"/>
      <c r="AC2516" s="805"/>
      <c r="AD2516" s="805"/>
      <c r="AE2516" s="805"/>
      <c r="AF2516" s="805"/>
      <c r="AG2516" s="805"/>
      <c r="AH2516" s="805"/>
      <c r="AI2516" s="805"/>
      <c r="AJ2516" s="805"/>
      <c r="AK2516" s="805"/>
      <c r="AL2516" s="805"/>
      <c r="AM2516" s="805"/>
      <c r="AN2516" s="805"/>
      <c r="AO2516" s="805"/>
      <c r="AP2516" s="805"/>
      <c r="AQ2516" s="805"/>
      <c r="AR2516" s="805"/>
      <c r="AS2516" s="805"/>
      <c r="AT2516" s="805"/>
      <c r="AU2516" s="805"/>
      <c r="AV2516" s="805"/>
      <c r="AW2516" s="805"/>
      <c r="AX2516" s="805"/>
      <c r="AY2516" s="805"/>
      <c r="AZ2516" s="805"/>
      <c r="BA2516" s="805"/>
      <c r="BB2516" s="805"/>
      <c r="BC2516" s="805"/>
      <c r="BD2516" s="805"/>
      <c r="BE2516" s="805"/>
      <c r="BF2516" s="805"/>
      <c r="BG2516" s="805"/>
      <c r="BH2516" s="805"/>
      <c r="BI2516" s="805"/>
      <c r="BJ2516" s="805"/>
      <c r="BK2516" s="805"/>
      <c r="BL2516" s="805"/>
      <c r="BM2516" s="805"/>
      <c r="BN2516" s="805"/>
      <c r="BO2516" s="805"/>
      <c r="BP2516" s="805"/>
      <c r="BQ2516" s="805"/>
      <c r="BR2516" s="805"/>
      <c r="BS2516" s="805"/>
      <c r="BT2516" s="805"/>
      <c r="BU2516" s="805"/>
      <c r="BV2516" s="805"/>
      <c r="BW2516" s="805"/>
      <c r="BX2516" s="805"/>
      <c r="BY2516" s="805"/>
      <c r="BZ2516" s="805"/>
      <c r="CA2516" s="805"/>
      <c r="CB2516" s="805"/>
      <c r="CC2516" s="805"/>
      <c r="CD2516" s="805"/>
      <c r="CE2516" s="805"/>
      <c r="CF2516" s="805"/>
      <c r="CG2516" s="805"/>
      <c r="CH2516" s="805"/>
      <c r="CI2516" s="805"/>
      <c r="CJ2516" s="805"/>
      <c r="CK2516" s="805"/>
      <c r="CL2516" s="805"/>
      <c r="CM2516" s="805"/>
      <c r="CN2516" s="805"/>
      <c r="CO2516" s="805"/>
      <c r="CP2516" s="805"/>
      <c r="CQ2516" s="805"/>
      <c r="CR2516" s="805"/>
      <c r="CS2516" s="805"/>
      <c r="CT2516" s="805"/>
      <c r="CU2516" s="805"/>
      <c r="CV2516" s="805"/>
      <c r="CW2516" s="805"/>
      <c r="CX2516" s="805"/>
      <c r="CY2516" s="805"/>
      <c r="CZ2516" s="805"/>
      <c r="DA2516" s="805"/>
      <c r="DB2516" s="805"/>
      <c r="DC2516" s="805"/>
      <c r="DD2516" s="805"/>
      <c r="DE2516" s="805"/>
      <c r="DF2516" s="805"/>
      <c r="DG2516" s="805"/>
      <c r="DH2516" s="805"/>
      <c r="DI2516" s="805"/>
      <c r="DJ2516" s="805"/>
      <c r="DK2516" s="805"/>
      <c r="DL2516" s="805"/>
      <c r="DM2516" s="805"/>
      <c r="DN2516" s="805"/>
      <c r="DO2516" s="805"/>
      <c r="DP2516" s="805"/>
      <c r="DQ2516" s="805"/>
      <c r="DR2516" s="805"/>
      <c r="DS2516" s="805"/>
      <c r="DT2516" s="805"/>
      <c r="DU2516" s="805"/>
      <c r="DV2516" s="805"/>
      <c r="DW2516" s="805"/>
      <c r="DX2516" s="805"/>
      <c r="DY2516" s="805"/>
      <c r="DZ2516" s="805"/>
      <c r="EA2516" s="805"/>
      <c r="EB2516" s="805"/>
      <c r="EC2516" s="805"/>
      <c r="ED2516" s="805"/>
      <c r="EE2516" s="805"/>
      <c r="EF2516" s="805"/>
      <c r="EG2516" s="805"/>
      <c r="EH2516" s="805"/>
      <c r="EI2516" s="805"/>
      <c r="EJ2516" s="805"/>
      <c r="EK2516" s="805"/>
      <c r="EL2516" s="805"/>
      <c r="EM2516" s="805"/>
      <c r="EN2516" s="805"/>
      <c r="EO2516" s="805"/>
      <c r="EP2516" s="805"/>
      <c r="EQ2516" s="805"/>
      <c r="ER2516" s="805"/>
      <c r="ES2516" s="805"/>
      <c r="ET2516" s="805"/>
      <c r="EU2516" s="805"/>
      <c r="EV2516" s="805"/>
      <c r="EW2516" s="805"/>
      <c r="EX2516" s="805"/>
      <c r="EY2516" s="805"/>
      <c r="EZ2516" s="805"/>
      <c r="FA2516" s="805"/>
      <c r="FB2516" s="805"/>
      <c r="FC2516" s="805"/>
      <c r="FD2516" s="805"/>
      <c r="FE2516" s="805"/>
      <c r="FF2516" s="805"/>
      <c r="FG2516" s="805"/>
      <c r="FH2516" s="805"/>
      <c r="FI2516" s="805"/>
      <c r="FJ2516" s="805"/>
      <c r="FK2516" s="805"/>
      <c r="FL2516" s="805"/>
      <c r="FM2516" s="805"/>
      <c r="FN2516" s="805"/>
      <c r="FO2516" s="805"/>
      <c r="FP2516" s="805"/>
      <c r="FQ2516" s="805"/>
      <c r="FR2516" s="805"/>
      <c r="FS2516" s="805"/>
      <c r="FT2516" s="805"/>
      <c r="FU2516" s="805"/>
      <c r="FV2516" s="805"/>
      <c r="FW2516" s="805"/>
      <c r="FX2516" s="805"/>
      <c r="FY2516" s="805"/>
      <c r="FZ2516" s="805"/>
      <c r="GA2516" s="805"/>
      <c r="GB2516" s="805"/>
      <c r="GC2516" s="805"/>
      <c r="GD2516" s="805"/>
      <c r="GE2516" s="805"/>
      <c r="GF2516" s="805"/>
      <c r="GG2516" s="805"/>
      <c r="GH2516" s="805"/>
      <c r="GI2516" s="805"/>
      <c r="GJ2516" s="805"/>
      <c r="GK2516" s="805"/>
      <c r="GL2516" s="805"/>
      <c r="GM2516" s="805"/>
      <c r="GN2516" s="805"/>
      <c r="GO2516" s="805"/>
      <c r="GP2516" s="805"/>
      <c r="GQ2516" s="805"/>
      <c r="GR2516" s="805"/>
      <c r="GS2516" s="805"/>
      <c r="GT2516" s="805"/>
      <c r="GU2516" s="805"/>
      <c r="GV2516" s="805"/>
      <c r="GW2516" s="805"/>
      <c r="GX2516" s="805"/>
      <c r="GY2516" s="805"/>
      <c r="GZ2516" s="805"/>
      <c r="HA2516" s="805"/>
      <c r="HB2516" s="805"/>
      <c r="HC2516" s="805"/>
      <c r="HD2516" s="805"/>
      <c r="HE2516" s="805"/>
      <c r="HF2516" s="805"/>
      <c r="HG2516" s="805"/>
      <c r="HH2516" s="805"/>
      <c r="HI2516" s="805"/>
      <c r="HJ2516" s="805"/>
      <c r="HK2516" s="805"/>
      <c r="HL2516" s="805"/>
      <c r="HM2516" s="805"/>
      <c r="HN2516" s="805"/>
      <c r="HO2516" s="805"/>
      <c r="HP2516" s="805"/>
      <c r="HQ2516" s="805"/>
      <c r="HR2516" s="805"/>
      <c r="HS2516" s="805"/>
      <c r="HT2516" s="805"/>
      <c r="HU2516" s="805"/>
      <c r="HV2516" s="805"/>
      <c r="HW2516" s="805"/>
      <c r="HX2516" s="805"/>
      <c r="HY2516" s="805"/>
      <c r="HZ2516" s="805"/>
      <c r="IA2516" s="805"/>
      <c r="IB2516" s="805"/>
      <c r="IC2516" s="805"/>
      <c r="ID2516" s="805"/>
      <c r="IE2516" s="805"/>
      <c r="IF2516" s="805"/>
      <c r="IG2516" s="805"/>
      <c r="IH2516" s="805"/>
      <c r="II2516" s="805"/>
      <c r="IJ2516" s="805"/>
      <c r="IK2516" s="805"/>
      <c r="IL2516" s="805"/>
      <c r="IM2516" s="805"/>
      <c r="IN2516" s="805"/>
      <c r="IO2516" s="805"/>
      <c r="IP2516" s="805"/>
      <c r="IQ2516" s="805"/>
      <c r="IR2516" s="805"/>
      <c r="IS2516" s="805"/>
      <c r="IT2516" s="805"/>
      <c r="IU2516" s="805"/>
      <c r="IV2516" s="805"/>
      <c r="IW2516" s="805"/>
      <c r="JP2516" s="18">
        <v>200</v>
      </c>
    </row>
    <row r="2517" spans="1:276" s="17" customFormat="1" ht="21.75" customHeight="1" thickBot="1">
      <c r="A2517" s="102" t="s">
        <v>720</v>
      </c>
      <c r="B2517" s="414">
        <v>567302305</v>
      </c>
      <c r="C2517" s="788">
        <v>5673023</v>
      </c>
      <c r="D2517" s="2" t="s">
        <v>721</v>
      </c>
      <c r="E2517" s="633"/>
      <c r="F2517" s="633"/>
      <c r="G2517" s="15" t="s">
        <v>738</v>
      </c>
      <c r="H2517" s="18">
        <v>200</v>
      </c>
      <c r="I2517" s="166">
        <f t="shared" si="215"/>
        <v>200</v>
      </c>
      <c r="J2517" s="805"/>
      <c r="K2517" s="805"/>
      <c r="L2517" s="805"/>
      <c r="M2517" s="805"/>
      <c r="N2517" s="805"/>
      <c r="O2517" s="805"/>
      <c r="P2517" s="805"/>
      <c r="Q2517" s="805"/>
      <c r="R2517" s="805"/>
      <c r="S2517" s="805"/>
      <c r="T2517" s="805"/>
      <c r="U2517" s="805"/>
      <c r="V2517" s="805"/>
      <c r="W2517" s="805"/>
      <c r="X2517" s="805"/>
      <c r="Y2517" s="805"/>
      <c r="Z2517" s="805"/>
      <c r="AA2517" s="805"/>
      <c r="AB2517" s="805"/>
      <c r="AC2517" s="805"/>
      <c r="AD2517" s="805"/>
      <c r="AE2517" s="805"/>
      <c r="AF2517" s="805"/>
      <c r="AG2517" s="805"/>
      <c r="AH2517" s="805"/>
      <c r="AI2517" s="805"/>
      <c r="AJ2517" s="805"/>
      <c r="AK2517" s="805"/>
      <c r="AL2517" s="805"/>
      <c r="AM2517" s="805"/>
      <c r="AN2517" s="805"/>
      <c r="AO2517" s="805"/>
      <c r="AP2517" s="805"/>
      <c r="AQ2517" s="805"/>
      <c r="AR2517" s="805"/>
      <c r="AS2517" s="805"/>
      <c r="AT2517" s="805"/>
      <c r="AU2517" s="805"/>
      <c r="AV2517" s="805"/>
      <c r="AW2517" s="805"/>
      <c r="AX2517" s="805"/>
      <c r="AY2517" s="805"/>
      <c r="AZ2517" s="805"/>
      <c r="BA2517" s="805"/>
      <c r="BB2517" s="805"/>
      <c r="BC2517" s="805"/>
      <c r="BD2517" s="805"/>
      <c r="BE2517" s="805"/>
      <c r="BF2517" s="805"/>
      <c r="BG2517" s="805"/>
      <c r="BH2517" s="805"/>
      <c r="BI2517" s="805"/>
      <c r="BJ2517" s="805"/>
      <c r="BK2517" s="805"/>
      <c r="BL2517" s="805"/>
      <c r="BM2517" s="805"/>
      <c r="BN2517" s="805"/>
      <c r="BO2517" s="805"/>
      <c r="BP2517" s="805"/>
      <c r="BQ2517" s="805"/>
      <c r="BR2517" s="805"/>
      <c r="BS2517" s="805"/>
      <c r="BT2517" s="805"/>
      <c r="BU2517" s="805"/>
      <c r="BV2517" s="805"/>
      <c r="BW2517" s="805"/>
      <c r="BX2517" s="805"/>
      <c r="BY2517" s="805"/>
      <c r="BZ2517" s="805"/>
      <c r="CA2517" s="805"/>
      <c r="CB2517" s="805"/>
      <c r="CC2517" s="805"/>
      <c r="CD2517" s="805"/>
      <c r="CE2517" s="805"/>
      <c r="CF2517" s="805"/>
      <c r="CG2517" s="805"/>
      <c r="CH2517" s="805"/>
      <c r="CI2517" s="805"/>
      <c r="CJ2517" s="805"/>
      <c r="CK2517" s="805"/>
      <c r="CL2517" s="805"/>
      <c r="CM2517" s="805"/>
      <c r="CN2517" s="805"/>
      <c r="CO2517" s="805"/>
      <c r="CP2517" s="805"/>
      <c r="CQ2517" s="805"/>
      <c r="CR2517" s="805"/>
      <c r="CS2517" s="805"/>
      <c r="CT2517" s="805"/>
      <c r="CU2517" s="805"/>
      <c r="CV2517" s="805"/>
      <c r="CW2517" s="805"/>
      <c r="CX2517" s="805"/>
      <c r="CY2517" s="805"/>
      <c r="CZ2517" s="805"/>
      <c r="DA2517" s="805"/>
      <c r="DB2517" s="805"/>
      <c r="DC2517" s="805"/>
      <c r="DD2517" s="805"/>
      <c r="DE2517" s="805"/>
      <c r="DF2517" s="805"/>
      <c r="DG2517" s="805"/>
      <c r="DH2517" s="805"/>
      <c r="DI2517" s="805"/>
      <c r="DJ2517" s="805"/>
      <c r="DK2517" s="805"/>
      <c r="DL2517" s="805"/>
      <c r="DM2517" s="805"/>
      <c r="DN2517" s="805"/>
      <c r="DO2517" s="805"/>
      <c r="DP2517" s="805"/>
      <c r="DQ2517" s="805"/>
      <c r="DR2517" s="805"/>
      <c r="DS2517" s="805"/>
      <c r="DT2517" s="805"/>
      <c r="DU2517" s="805"/>
      <c r="DV2517" s="805"/>
      <c r="DW2517" s="805"/>
      <c r="DX2517" s="805"/>
      <c r="DY2517" s="805"/>
      <c r="DZ2517" s="805"/>
      <c r="EA2517" s="805"/>
      <c r="EB2517" s="805"/>
      <c r="EC2517" s="805"/>
      <c r="ED2517" s="805"/>
      <c r="EE2517" s="805"/>
      <c r="EF2517" s="805"/>
      <c r="EG2517" s="805"/>
      <c r="EH2517" s="805"/>
      <c r="EI2517" s="805"/>
      <c r="EJ2517" s="805"/>
      <c r="EK2517" s="805"/>
      <c r="EL2517" s="805"/>
      <c r="EM2517" s="805"/>
      <c r="EN2517" s="805"/>
      <c r="EO2517" s="805"/>
      <c r="EP2517" s="805"/>
      <c r="EQ2517" s="805"/>
      <c r="ER2517" s="805"/>
      <c r="ES2517" s="805"/>
      <c r="ET2517" s="805"/>
      <c r="EU2517" s="805"/>
      <c r="EV2517" s="805"/>
      <c r="EW2517" s="805"/>
      <c r="EX2517" s="805"/>
      <c r="EY2517" s="805"/>
      <c r="EZ2517" s="805"/>
      <c r="FA2517" s="805"/>
      <c r="FB2517" s="805"/>
      <c r="FC2517" s="805"/>
      <c r="FD2517" s="805"/>
      <c r="FE2517" s="805"/>
      <c r="FF2517" s="805"/>
      <c r="FG2517" s="805"/>
      <c r="FH2517" s="805"/>
      <c r="FI2517" s="805"/>
      <c r="FJ2517" s="805"/>
      <c r="FK2517" s="805"/>
      <c r="FL2517" s="805"/>
      <c r="FM2517" s="805"/>
      <c r="FN2517" s="805"/>
      <c r="FO2517" s="805"/>
      <c r="FP2517" s="805"/>
      <c r="FQ2517" s="805"/>
      <c r="FR2517" s="805"/>
      <c r="FS2517" s="805"/>
      <c r="FT2517" s="805"/>
      <c r="FU2517" s="805"/>
      <c r="FV2517" s="805"/>
      <c r="FW2517" s="805"/>
      <c r="FX2517" s="805"/>
      <c r="FY2517" s="805"/>
      <c r="FZ2517" s="805"/>
      <c r="GA2517" s="805"/>
      <c r="GB2517" s="805"/>
      <c r="GC2517" s="805"/>
      <c r="GD2517" s="805"/>
      <c r="GE2517" s="805"/>
      <c r="GF2517" s="805"/>
      <c r="GG2517" s="805"/>
      <c r="GH2517" s="805"/>
      <c r="GI2517" s="805"/>
      <c r="GJ2517" s="805"/>
      <c r="GK2517" s="805"/>
      <c r="GL2517" s="805"/>
      <c r="GM2517" s="805"/>
      <c r="GN2517" s="805"/>
      <c r="GO2517" s="805"/>
      <c r="GP2517" s="805"/>
      <c r="GQ2517" s="805"/>
      <c r="GR2517" s="805"/>
      <c r="GS2517" s="805"/>
      <c r="GT2517" s="805"/>
      <c r="GU2517" s="805"/>
      <c r="GV2517" s="805"/>
      <c r="GW2517" s="805"/>
      <c r="GX2517" s="805"/>
      <c r="GY2517" s="805"/>
      <c r="GZ2517" s="805"/>
      <c r="HA2517" s="805"/>
      <c r="HB2517" s="805"/>
      <c r="HC2517" s="805"/>
      <c r="HD2517" s="805"/>
      <c r="HE2517" s="805"/>
      <c r="HF2517" s="805"/>
      <c r="HG2517" s="805"/>
      <c r="HH2517" s="805"/>
      <c r="HI2517" s="805"/>
      <c r="HJ2517" s="805"/>
      <c r="HK2517" s="805"/>
      <c r="HL2517" s="805"/>
      <c r="HM2517" s="805"/>
      <c r="HN2517" s="805"/>
      <c r="HO2517" s="805"/>
      <c r="HP2517" s="805"/>
      <c r="HQ2517" s="805"/>
      <c r="HR2517" s="805"/>
      <c r="HS2517" s="805"/>
      <c r="HT2517" s="805"/>
      <c r="HU2517" s="805"/>
      <c r="HV2517" s="805"/>
      <c r="HW2517" s="805"/>
      <c r="HX2517" s="805"/>
      <c r="HY2517" s="805"/>
      <c r="HZ2517" s="805"/>
      <c r="IA2517" s="805"/>
      <c r="IB2517" s="805"/>
      <c r="IC2517" s="805"/>
      <c r="ID2517" s="805"/>
      <c r="IE2517" s="805"/>
      <c r="IF2517" s="805"/>
      <c r="IG2517" s="805"/>
      <c r="IH2517" s="805"/>
      <c r="II2517" s="805"/>
      <c r="IJ2517" s="805"/>
      <c r="IK2517" s="805"/>
      <c r="IL2517" s="805"/>
      <c r="IM2517" s="805"/>
      <c r="IN2517" s="805"/>
      <c r="IO2517" s="805"/>
      <c r="IP2517" s="805"/>
      <c r="IQ2517" s="805"/>
      <c r="IR2517" s="805"/>
      <c r="IS2517" s="805"/>
      <c r="IT2517" s="805"/>
      <c r="IU2517" s="805"/>
      <c r="IV2517" s="805"/>
      <c r="IW2517" s="805"/>
      <c r="JP2517" s="18">
        <v>200</v>
      </c>
    </row>
    <row r="2518" spans="1:276" s="17" customFormat="1" ht="21.75" customHeight="1" thickBot="1">
      <c r="A2518" s="102" t="s">
        <v>720</v>
      </c>
      <c r="B2518" s="414">
        <v>566421806</v>
      </c>
      <c r="C2518" s="788">
        <v>5664218</v>
      </c>
      <c r="D2518" s="2" t="s">
        <v>721</v>
      </c>
      <c r="E2518" s="633"/>
      <c r="F2518" s="633"/>
      <c r="G2518" s="15" t="s">
        <v>738</v>
      </c>
      <c r="H2518" s="18">
        <v>400</v>
      </c>
      <c r="I2518" s="166">
        <f t="shared" si="215"/>
        <v>400</v>
      </c>
      <c r="J2518" s="805"/>
      <c r="K2518" s="805"/>
      <c r="L2518" s="805"/>
      <c r="M2518" s="805"/>
      <c r="N2518" s="805"/>
      <c r="O2518" s="805"/>
      <c r="P2518" s="805"/>
      <c r="Q2518" s="805"/>
      <c r="R2518" s="805"/>
      <c r="S2518" s="805"/>
      <c r="T2518" s="805"/>
      <c r="U2518" s="805"/>
      <c r="V2518" s="805"/>
      <c r="W2518" s="805"/>
      <c r="X2518" s="805"/>
      <c r="Y2518" s="805"/>
      <c r="Z2518" s="805"/>
      <c r="AA2518" s="805"/>
      <c r="AB2518" s="805"/>
      <c r="AC2518" s="805"/>
      <c r="AD2518" s="805"/>
      <c r="AE2518" s="805"/>
      <c r="AF2518" s="805"/>
      <c r="AG2518" s="805"/>
      <c r="AH2518" s="805"/>
      <c r="AI2518" s="805"/>
      <c r="AJ2518" s="805"/>
      <c r="AK2518" s="805"/>
      <c r="AL2518" s="805"/>
      <c r="AM2518" s="805"/>
      <c r="AN2518" s="805"/>
      <c r="AO2518" s="805"/>
      <c r="AP2518" s="805"/>
      <c r="AQ2518" s="805"/>
      <c r="AR2518" s="805"/>
      <c r="AS2518" s="805"/>
      <c r="AT2518" s="805"/>
      <c r="AU2518" s="805"/>
      <c r="AV2518" s="805"/>
      <c r="AW2518" s="805"/>
      <c r="AX2518" s="805"/>
      <c r="AY2518" s="805"/>
      <c r="AZ2518" s="805"/>
      <c r="BA2518" s="805"/>
      <c r="BB2518" s="805"/>
      <c r="BC2518" s="805"/>
      <c r="BD2518" s="805"/>
      <c r="BE2518" s="805"/>
      <c r="BF2518" s="805"/>
      <c r="BG2518" s="805"/>
      <c r="BH2518" s="805"/>
      <c r="BI2518" s="805"/>
      <c r="BJ2518" s="805"/>
      <c r="BK2518" s="805"/>
      <c r="BL2518" s="805"/>
      <c r="BM2518" s="805"/>
      <c r="BN2518" s="805"/>
      <c r="BO2518" s="805"/>
      <c r="BP2518" s="805"/>
      <c r="BQ2518" s="805"/>
      <c r="BR2518" s="805"/>
      <c r="BS2518" s="805"/>
      <c r="BT2518" s="805"/>
      <c r="BU2518" s="805"/>
      <c r="BV2518" s="805"/>
      <c r="BW2518" s="805"/>
      <c r="BX2518" s="805"/>
      <c r="BY2518" s="805"/>
      <c r="BZ2518" s="805"/>
      <c r="CA2518" s="805"/>
      <c r="CB2518" s="805"/>
      <c r="CC2518" s="805"/>
      <c r="CD2518" s="805"/>
      <c r="CE2518" s="805"/>
      <c r="CF2518" s="805"/>
      <c r="CG2518" s="805"/>
      <c r="CH2518" s="805"/>
      <c r="CI2518" s="805"/>
      <c r="CJ2518" s="805"/>
      <c r="CK2518" s="805"/>
      <c r="CL2518" s="805"/>
      <c r="CM2518" s="805"/>
      <c r="CN2518" s="805"/>
      <c r="CO2518" s="805"/>
      <c r="CP2518" s="805"/>
      <c r="CQ2518" s="805"/>
      <c r="CR2518" s="805"/>
      <c r="CS2518" s="805"/>
      <c r="CT2518" s="805"/>
      <c r="CU2518" s="805"/>
      <c r="CV2518" s="805"/>
      <c r="CW2518" s="805"/>
      <c r="CX2518" s="805"/>
      <c r="CY2518" s="805"/>
      <c r="CZ2518" s="805"/>
      <c r="DA2518" s="805"/>
      <c r="DB2518" s="805"/>
      <c r="DC2518" s="805"/>
      <c r="DD2518" s="805"/>
      <c r="DE2518" s="805"/>
      <c r="DF2518" s="805"/>
      <c r="DG2518" s="805"/>
      <c r="DH2518" s="805"/>
      <c r="DI2518" s="805"/>
      <c r="DJ2518" s="805"/>
      <c r="DK2518" s="805"/>
      <c r="DL2518" s="805"/>
      <c r="DM2518" s="805"/>
      <c r="DN2518" s="805"/>
      <c r="DO2518" s="805"/>
      <c r="DP2518" s="805"/>
      <c r="DQ2518" s="805"/>
      <c r="DR2518" s="805"/>
      <c r="DS2518" s="805"/>
      <c r="DT2518" s="805"/>
      <c r="DU2518" s="805"/>
      <c r="DV2518" s="805"/>
      <c r="DW2518" s="805"/>
      <c r="DX2518" s="805"/>
      <c r="DY2518" s="805"/>
      <c r="DZ2518" s="805"/>
      <c r="EA2518" s="805"/>
      <c r="EB2518" s="805"/>
      <c r="EC2518" s="805"/>
      <c r="ED2518" s="805"/>
      <c r="EE2518" s="805"/>
      <c r="EF2518" s="805"/>
      <c r="EG2518" s="805"/>
      <c r="EH2518" s="805"/>
      <c r="EI2518" s="805"/>
      <c r="EJ2518" s="805"/>
      <c r="EK2518" s="805"/>
      <c r="EL2518" s="805"/>
      <c r="EM2518" s="805"/>
      <c r="EN2518" s="805"/>
      <c r="EO2518" s="805"/>
      <c r="EP2518" s="805"/>
      <c r="EQ2518" s="805"/>
      <c r="ER2518" s="805"/>
      <c r="ES2518" s="805"/>
      <c r="ET2518" s="805"/>
      <c r="EU2518" s="805"/>
      <c r="EV2518" s="805"/>
      <c r="EW2518" s="805"/>
      <c r="EX2518" s="805"/>
      <c r="EY2518" s="805"/>
      <c r="EZ2518" s="805"/>
      <c r="FA2518" s="805"/>
      <c r="FB2518" s="805"/>
      <c r="FC2518" s="805"/>
      <c r="FD2518" s="805"/>
      <c r="FE2518" s="805"/>
      <c r="FF2518" s="805"/>
      <c r="FG2518" s="805"/>
      <c r="FH2518" s="805"/>
      <c r="FI2518" s="805"/>
      <c r="FJ2518" s="805"/>
      <c r="FK2518" s="805"/>
      <c r="FL2518" s="805"/>
      <c r="FM2518" s="805"/>
      <c r="FN2518" s="805"/>
      <c r="FO2518" s="805"/>
      <c r="FP2518" s="805"/>
      <c r="FQ2518" s="805"/>
      <c r="FR2518" s="805"/>
      <c r="FS2518" s="805"/>
      <c r="FT2518" s="805"/>
      <c r="FU2518" s="805"/>
      <c r="FV2518" s="805"/>
      <c r="FW2518" s="805"/>
      <c r="FX2518" s="805"/>
      <c r="FY2518" s="805"/>
      <c r="FZ2518" s="805"/>
      <c r="GA2518" s="805"/>
      <c r="GB2518" s="805"/>
      <c r="GC2518" s="805"/>
      <c r="GD2518" s="805"/>
      <c r="GE2518" s="805"/>
      <c r="GF2518" s="805"/>
      <c r="GG2518" s="805"/>
      <c r="GH2518" s="805"/>
      <c r="GI2518" s="805"/>
      <c r="GJ2518" s="805"/>
      <c r="GK2518" s="805"/>
      <c r="GL2518" s="805"/>
      <c r="GM2518" s="805"/>
      <c r="GN2518" s="805"/>
      <c r="GO2518" s="805"/>
      <c r="GP2518" s="805"/>
      <c r="GQ2518" s="805"/>
      <c r="GR2518" s="805"/>
      <c r="GS2518" s="805"/>
      <c r="GT2518" s="805"/>
      <c r="GU2518" s="805"/>
      <c r="GV2518" s="805"/>
      <c r="GW2518" s="805"/>
      <c r="GX2518" s="805"/>
      <c r="GY2518" s="805"/>
      <c r="GZ2518" s="805"/>
      <c r="HA2518" s="805"/>
      <c r="HB2518" s="805"/>
      <c r="HC2518" s="805"/>
      <c r="HD2518" s="805"/>
      <c r="HE2518" s="805"/>
      <c r="HF2518" s="805"/>
      <c r="HG2518" s="805"/>
      <c r="HH2518" s="805"/>
      <c r="HI2518" s="805"/>
      <c r="HJ2518" s="805"/>
      <c r="HK2518" s="805"/>
      <c r="HL2518" s="805"/>
      <c r="HM2518" s="805"/>
      <c r="HN2518" s="805"/>
      <c r="HO2518" s="805"/>
      <c r="HP2518" s="805"/>
      <c r="HQ2518" s="805"/>
      <c r="HR2518" s="805"/>
      <c r="HS2518" s="805"/>
      <c r="HT2518" s="805"/>
      <c r="HU2518" s="805"/>
      <c r="HV2518" s="805"/>
      <c r="HW2518" s="805"/>
      <c r="HX2518" s="805"/>
      <c r="HY2518" s="805"/>
      <c r="HZ2518" s="805"/>
      <c r="IA2518" s="805"/>
      <c r="IB2518" s="805"/>
      <c r="IC2518" s="805"/>
      <c r="ID2518" s="805"/>
      <c r="IE2518" s="805"/>
      <c r="IF2518" s="805"/>
      <c r="IG2518" s="805"/>
      <c r="IH2518" s="805"/>
      <c r="II2518" s="805"/>
      <c r="IJ2518" s="805"/>
      <c r="IK2518" s="805"/>
      <c r="IL2518" s="805"/>
      <c r="IM2518" s="805"/>
      <c r="IN2518" s="805"/>
      <c r="IO2518" s="805"/>
      <c r="IP2518" s="805"/>
      <c r="IQ2518" s="805"/>
      <c r="IR2518" s="805"/>
      <c r="IS2518" s="805"/>
      <c r="IT2518" s="805"/>
      <c r="IU2518" s="805"/>
      <c r="IV2518" s="805"/>
      <c r="IW2518" s="805"/>
      <c r="JP2518" s="18">
        <v>400</v>
      </c>
    </row>
    <row r="2519" spans="1:276" s="17" customFormat="1" ht="21.75" customHeight="1" thickBot="1">
      <c r="A2519" s="102" t="s">
        <v>720</v>
      </c>
      <c r="B2519" s="414">
        <v>588048606</v>
      </c>
      <c r="C2519" s="788">
        <v>5880486</v>
      </c>
      <c r="D2519" s="2" t="s">
        <v>721</v>
      </c>
      <c r="E2519" s="633"/>
      <c r="F2519" s="633"/>
      <c r="G2519" s="15" t="s">
        <v>738</v>
      </c>
      <c r="H2519" s="18">
        <v>900</v>
      </c>
      <c r="I2519" s="166">
        <f t="shared" si="215"/>
        <v>900</v>
      </c>
      <c r="J2519" s="805"/>
      <c r="K2519" s="805"/>
      <c r="L2519" s="805"/>
      <c r="M2519" s="805"/>
      <c r="N2519" s="805"/>
      <c r="O2519" s="805"/>
      <c r="P2519" s="805"/>
      <c r="Q2519" s="805"/>
      <c r="R2519" s="805"/>
      <c r="S2519" s="805"/>
      <c r="T2519" s="805"/>
      <c r="U2519" s="805"/>
      <c r="V2519" s="805"/>
      <c r="W2519" s="805"/>
      <c r="X2519" s="805"/>
      <c r="Y2519" s="805"/>
      <c r="Z2519" s="805"/>
      <c r="AA2519" s="805"/>
      <c r="AB2519" s="805"/>
      <c r="AC2519" s="805"/>
      <c r="AD2519" s="805"/>
      <c r="AE2519" s="805"/>
      <c r="AF2519" s="805"/>
      <c r="AG2519" s="805"/>
      <c r="AH2519" s="805"/>
      <c r="AI2519" s="805"/>
      <c r="AJ2519" s="805"/>
      <c r="AK2519" s="805"/>
      <c r="AL2519" s="805"/>
      <c r="AM2519" s="805"/>
      <c r="AN2519" s="805"/>
      <c r="AO2519" s="805"/>
      <c r="AP2519" s="805"/>
      <c r="AQ2519" s="805"/>
      <c r="AR2519" s="805"/>
      <c r="AS2519" s="805"/>
      <c r="AT2519" s="805"/>
      <c r="AU2519" s="805"/>
      <c r="AV2519" s="805"/>
      <c r="AW2519" s="805"/>
      <c r="AX2519" s="805"/>
      <c r="AY2519" s="805"/>
      <c r="AZ2519" s="805"/>
      <c r="BA2519" s="805"/>
      <c r="BB2519" s="805"/>
      <c r="BC2519" s="805"/>
      <c r="BD2519" s="805"/>
      <c r="BE2519" s="805"/>
      <c r="BF2519" s="805"/>
      <c r="BG2519" s="805"/>
      <c r="BH2519" s="805"/>
      <c r="BI2519" s="805"/>
      <c r="BJ2519" s="805"/>
      <c r="BK2519" s="805"/>
      <c r="BL2519" s="805"/>
      <c r="BM2519" s="805"/>
      <c r="BN2519" s="805"/>
      <c r="BO2519" s="805"/>
      <c r="BP2519" s="805"/>
      <c r="BQ2519" s="805"/>
      <c r="BR2519" s="805"/>
      <c r="BS2519" s="805"/>
      <c r="BT2519" s="805"/>
      <c r="BU2519" s="805"/>
      <c r="BV2519" s="805"/>
      <c r="BW2519" s="805"/>
      <c r="BX2519" s="805"/>
      <c r="BY2519" s="805"/>
      <c r="BZ2519" s="805"/>
      <c r="CA2519" s="805"/>
      <c r="CB2519" s="805"/>
      <c r="CC2519" s="805"/>
      <c r="CD2519" s="805"/>
      <c r="CE2519" s="805"/>
      <c r="CF2519" s="805"/>
      <c r="CG2519" s="805"/>
      <c r="CH2519" s="805"/>
      <c r="CI2519" s="805"/>
      <c r="CJ2519" s="805"/>
      <c r="CK2519" s="805"/>
      <c r="CL2519" s="805"/>
      <c r="CM2519" s="805"/>
      <c r="CN2519" s="805"/>
      <c r="CO2519" s="805"/>
      <c r="CP2519" s="805"/>
      <c r="CQ2519" s="805"/>
      <c r="CR2519" s="805"/>
      <c r="CS2519" s="805"/>
      <c r="CT2519" s="805"/>
      <c r="CU2519" s="805"/>
      <c r="CV2519" s="805"/>
      <c r="CW2519" s="805"/>
      <c r="CX2519" s="805"/>
      <c r="CY2519" s="805"/>
      <c r="CZ2519" s="805"/>
      <c r="DA2519" s="805"/>
      <c r="DB2519" s="805"/>
      <c r="DC2519" s="805"/>
      <c r="DD2519" s="805"/>
      <c r="DE2519" s="805"/>
      <c r="DF2519" s="805"/>
      <c r="DG2519" s="805"/>
      <c r="DH2519" s="805"/>
      <c r="DI2519" s="805"/>
      <c r="DJ2519" s="805"/>
      <c r="DK2519" s="805"/>
      <c r="DL2519" s="805"/>
      <c r="DM2519" s="805"/>
      <c r="DN2519" s="805"/>
      <c r="DO2519" s="805"/>
      <c r="DP2519" s="805"/>
      <c r="DQ2519" s="805"/>
      <c r="DR2519" s="805"/>
      <c r="DS2519" s="805"/>
      <c r="DT2519" s="805"/>
      <c r="DU2519" s="805"/>
      <c r="DV2519" s="805"/>
      <c r="DW2519" s="805"/>
      <c r="DX2519" s="805"/>
      <c r="DY2519" s="805"/>
      <c r="DZ2519" s="805"/>
      <c r="EA2519" s="805"/>
      <c r="EB2519" s="805"/>
      <c r="EC2519" s="805"/>
      <c r="ED2519" s="805"/>
      <c r="EE2519" s="805"/>
      <c r="EF2519" s="805"/>
      <c r="EG2519" s="805"/>
      <c r="EH2519" s="805"/>
      <c r="EI2519" s="805"/>
      <c r="EJ2519" s="805"/>
      <c r="EK2519" s="805"/>
      <c r="EL2519" s="805"/>
      <c r="EM2519" s="805"/>
      <c r="EN2519" s="805"/>
      <c r="EO2519" s="805"/>
      <c r="EP2519" s="805"/>
      <c r="EQ2519" s="805"/>
      <c r="ER2519" s="805"/>
      <c r="ES2519" s="805"/>
      <c r="ET2519" s="805"/>
      <c r="EU2519" s="805"/>
      <c r="EV2519" s="805"/>
      <c r="EW2519" s="805"/>
      <c r="EX2519" s="805"/>
      <c r="EY2519" s="805"/>
      <c r="EZ2519" s="805"/>
      <c r="FA2519" s="805"/>
      <c r="FB2519" s="805"/>
      <c r="FC2519" s="805"/>
      <c r="FD2519" s="805"/>
      <c r="FE2519" s="805"/>
      <c r="FF2519" s="805"/>
      <c r="FG2519" s="805"/>
      <c r="FH2519" s="805"/>
      <c r="FI2519" s="805"/>
      <c r="FJ2519" s="805"/>
      <c r="FK2519" s="805"/>
      <c r="FL2519" s="805"/>
      <c r="FM2519" s="805"/>
      <c r="FN2519" s="805"/>
      <c r="FO2519" s="805"/>
      <c r="FP2519" s="805"/>
      <c r="FQ2519" s="805"/>
      <c r="FR2519" s="805"/>
      <c r="FS2519" s="805"/>
      <c r="FT2519" s="805"/>
      <c r="FU2519" s="805"/>
      <c r="FV2519" s="805"/>
      <c r="FW2519" s="805"/>
      <c r="FX2519" s="805"/>
      <c r="FY2519" s="805"/>
      <c r="FZ2519" s="805"/>
      <c r="GA2519" s="805"/>
      <c r="GB2519" s="805"/>
      <c r="GC2519" s="805"/>
      <c r="GD2519" s="805"/>
      <c r="GE2519" s="805"/>
      <c r="GF2519" s="805"/>
      <c r="GG2519" s="805"/>
      <c r="GH2519" s="805"/>
      <c r="GI2519" s="805"/>
      <c r="GJ2519" s="805"/>
      <c r="GK2519" s="805"/>
      <c r="GL2519" s="805"/>
      <c r="GM2519" s="805"/>
      <c r="GN2519" s="805"/>
      <c r="GO2519" s="805"/>
      <c r="GP2519" s="805"/>
      <c r="GQ2519" s="805"/>
      <c r="GR2519" s="805"/>
      <c r="GS2519" s="805"/>
      <c r="GT2519" s="805"/>
      <c r="GU2519" s="805"/>
      <c r="GV2519" s="805"/>
      <c r="GW2519" s="805"/>
      <c r="GX2519" s="805"/>
      <c r="GY2519" s="805"/>
      <c r="GZ2519" s="805"/>
      <c r="HA2519" s="805"/>
      <c r="HB2519" s="805"/>
      <c r="HC2519" s="805"/>
      <c r="HD2519" s="805"/>
      <c r="HE2519" s="805"/>
      <c r="HF2519" s="805"/>
      <c r="HG2519" s="805"/>
      <c r="HH2519" s="805"/>
      <c r="HI2519" s="805"/>
      <c r="HJ2519" s="805"/>
      <c r="HK2519" s="805"/>
      <c r="HL2519" s="805"/>
      <c r="HM2519" s="805"/>
      <c r="HN2519" s="805"/>
      <c r="HO2519" s="805"/>
      <c r="HP2519" s="805"/>
      <c r="HQ2519" s="805"/>
      <c r="HR2519" s="805"/>
      <c r="HS2519" s="805"/>
      <c r="HT2519" s="805"/>
      <c r="HU2519" s="805"/>
      <c r="HV2519" s="805"/>
      <c r="HW2519" s="805"/>
      <c r="HX2519" s="805"/>
      <c r="HY2519" s="805"/>
      <c r="HZ2519" s="805"/>
      <c r="IA2519" s="805"/>
      <c r="IB2519" s="805"/>
      <c r="IC2519" s="805"/>
      <c r="ID2519" s="805"/>
      <c r="IE2519" s="805"/>
      <c r="IF2519" s="805"/>
      <c r="IG2519" s="805"/>
      <c r="IH2519" s="805"/>
      <c r="II2519" s="805"/>
      <c r="IJ2519" s="805"/>
      <c r="IK2519" s="805"/>
      <c r="IL2519" s="805"/>
      <c r="IM2519" s="805"/>
      <c r="IN2519" s="805"/>
      <c r="IO2519" s="805"/>
      <c r="IP2519" s="805"/>
      <c r="IQ2519" s="805"/>
      <c r="IR2519" s="805"/>
      <c r="IS2519" s="805"/>
      <c r="IT2519" s="805"/>
      <c r="IU2519" s="805"/>
      <c r="IV2519" s="805"/>
      <c r="IW2519" s="805"/>
      <c r="JP2519" s="18">
        <v>900</v>
      </c>
    </row>
    <row r="2520" spans="1:276" s="17" customFormat="1" ht="21.75" customHeight="1" thickBot="1">
      <c r="A2520" s="102" t="s">
        <v>720</v>
      </c>
      <c r="B2520" s="414">
        <v>600978906</v>
      </c>
      <c r="C2520" s="788">
        <v>6009789</v>
      </c>
      <c r="D2520" s="2" t="s">
        <v>721</v>
      </c>
      <c r="E2520" s="633"/>
      <c r="F2520" s="633"/>
      <c r="G2520" s="15" t="s">
        <v>738</v>
      </c>
      <c r="H2520" s="18">
        <v>400</v>
      </c>
      <c r="I2520" s="166">
        <f t="shared" si="215"/>
        <v>400</v>
      </c>
      <c r="J2520" s="805"/>
      <c r="K2520" s="805"/>
      <c r="L2520" s="805"/>
      <c r="M2520" s="805"/>
      <c r="N2520" s="805"/>
      <c r="O2520" s="805"/>
      <c r="P2520" s="805"/>
      <c r="Q2520" s="805"/>
      <c r="R2520" s="805"/>
      <c r="S2520" s="805"/>
      <c r="T2520" s="805"/>
      <c r="U2520" s="805"/>
      <c r="V2520" s="805"/>
      <c r="W2520" s="805"/>
      <c r="X2520" s="805"/>
      <c r="Y2520" s="805"/>
      <c r="Z2520" s="805"/>
      <c r="AA2520" s="805"/>
      <c r="AB2520" s="805"/>
      <c r="AC2520" s="805"/>
      <c r="AD2520" s="805"/>
      <c r="AE2520" s="805"/>
      <c r="AF2520" s="805"/>
      <c r="AG2520" s="805"/>
      <c r="AH2520" s="805"/>
      <c r="AI2520" s="805"/>
      <c r="AJ2520" s="805"/>
      <c r="AK2520" s="805"/>
      <c r="AL2520" s="805"/>
      <c r="AM2520" s="805"/>
      <c r="AN2520" s="805"/>
      <c r="AO2520" s="805"/>
      <c r="AP2520" s="805"/>
      <c r="AQ2520" s="805"/>
      <c r="AR2520" s="805"/>
      <c r="AS2520" s="805"/>
      <c r="AT2520" s="805"/>
      <c r="AU2520" s="805"/>
      <c r="AV2520" s="805"/>
      <c r="AW2520" s="805"/>
      <c r="AX2520" s="805"/>
      <c r="AY2520" s="805"/>
      <c r="AZ2520" s="805"/>
      <c r="BA2520" s="805"/>
      <c r="BB2520" s="805"/>
      <c r="BC2520" s="805"/>
      <c r="BD2520" s="805"/>
      <c r="BE2520" s="805"/>
      <c r="BF2520" s="805"/>
      <c r="BG2520" s="805"/>
      <c r="BH2520" s="805"/>
      <c r="BI2520" s="805"/>
      <c r="BJ2520" s="805"/>
      <c r="BK2520" s="805"/>
      <c r="BL2520" s="805"/>
      <c r="BM2520" s="805"/>
      <c r="BN2520" s="805"/>
      <c r="BO2520" s="805"/>
      <c r="BP2520" s="805"/>
      <c r="BQ2520" s="805"/>
      <c r="BR2520" s="805"/>
      <c r="BS2520" s="805"/>
      <c r="BT2520" s="805"/>
      <c r="BU2520" s="805"/>
      <c r="BV2520" s="805"/>
      <c r="BW2520" s="805"/>
      <c r="BX2520" s="805"/>
      <c r="BY2520" s="805"/>
      <c r="BZ2520" s="805"/>
      <c r="CA2520" s="805"/>
      <c r="CB2520" s="805"/>
      <c r="CC2520" s="805"/>
      <c r="CD2520" s="805"/>
      <c r="CE2520" s="805"/>
      <c r="CF2520" s="805"/>
      <c r="CG2520" s="805"/>
      <c r="CH2520" s="805"/>
      <c r="CI2520" s="805"/>
      <c r="CJ2520" s="805"/>
      <c r="CK2520" s="805"/>
      <c r="CL2520" s="805"/>
      <c r="CM2520" s="805"/>
      <c r="CN2520" s="805"/>
      <c r="CO2520" s="805"/>
      <c r="CP2520" s="805"/>
      <c r="CQ2520" s="805"/>
      <c r="CR2520" s="805"/>
      <c r="CS2520" s="805"/>
      <c r="CT2520" s="805"/>
      <c r="CU2520" s="805"/>
      <c r="CV2520" s="805"/>
      <c r="CW2520" s="805"/>
      <c r="CX2520" s="805"/>
      <c r="CY2520" s="805"/>
      <c r="CZ2520" s="805"/>
      <c r="DA2520" s="805"/>
      <c r="DB2520" s="805"/>
      <c r="DC2520" s="805"/>
      <c r="DD2520" s="805"/>
      <c r="DE2520" s="805"/>
      <c r="DF2520" s="805"/>
      <c r="DG2520" s="805"/>
      <c r="DH2520" s="805"/>
      <c r="DI2520" s="805"/>
      <c r="DJ2520" s="805"/>
      <c r="DK2520" s="805"/>
      <c r="DL2520" s="805"/>
      <c r="DM2520" s="805"/>
      <c r="DN2520" s="805"/>
      <c r="DO2520" s="805"/>
      <c r="DP2520" s="805"/>
      <c r="DQ2520" s="805"/>
      <c r="DR2520" s="805"/>
      <c r="DS2520" s="805"/>
      <c r="DT2520" s="805"/>
      <c r="DU2520" s="805"/>
      <c r="DV2520" s="805"/>
      <c r="DW2520" s="805"/>
      <c r="DX2520" s="805"/>
      <c r="DY2520" s="805"/>
      <c r="DZ2520" s="805"/>
      <c r="EA2520" s="805"/>
      <c r="EB2520" s="805"/>
      <c r="EC2520" s="805"/>
      <c r="ED2520" s="805"/>
      <c r="EE2520" s="805"/>
      <c r="EF2520" s="805"/>
      <c r="EG2520" s="805"/>
      <c r="EH2520" s="805"/>
      <c r="EI2520" s="805"/>
      <c r="EJ2520" s="805"/>
      <c r="EK2520" s="805"/>
      <c r="EL2520" s="805"/>
      <c r="EM2520" s="805"/>
      <c r="EN2520" s="805"/>
      <c r="EO2520" s="805"/>
      <c r="EP2520" s="805"/>
      <c r="EQ2520" s="805"/>
      <c r="ER2520" s="805"/>
      <c r="ES2520" s="805"/>
      <c r="ET2520" s="805"/>
      <c r="EU2520" s="805"/>
      <c r="EV2520" s="805"/>
      <c r="EW2520" s="805"/>
      <c r="EX2520" s="805"/>
      <c r="EY2520" s="805"/>
      <c r="EZ2520" s="805"/>
      <c r="FA2520" s="805"/>
      <c r="FB2520" s="805"/>
      <c r="FC2520" s="805"/>
      <c r="FD2520" s="805"/>
      <c r="FE2520" s="805"/>
      <c r="FF2520" s="805"/>
      <c r="FG2520" s="805"/>
      <c r="FH2520" s="805"/>
      <c r="FI2520" s="805"/>
      <c r="FJ2520" s="805"/>
      <c r="FK2520" s="805"/>
      <c r="FL2520" s="805"/>
      <c r="FM2520" s="805"/>
      <c r="FN2520" s="805"/>
      <c r="FO2520" s="805"/>
      <c r="FP2520" s="805"/>
      <c r="FQ2520" s="805"/>
      <c r="FR2520" s="805"/>
      <c r="FS2520" s="805"/>
      <c r="FT2520" s="805"/>
      <c r="FU2520" s="805"/>
      <c r="FV2520" s="805"/>
      <c r="FW2520" s="805"/>
      <c r="FX2520" s="805"/>
      <c r="FY2520" s="805"/>
      <c r="FZ2520" s="805"/>
      <c r="GA2520" s="805"/>
      <c r="GB2520" s="805"/>
      <c r="GC2520" s="805"/>
      <c r="GD2520" s="805"/>
      <c r="GE2520" s="805"/>
      <c r="GF2520" s="805"/>
      <c r="GG2520" s="805"/>
      <c r="GH2520" s="805"/>
      <c r="GI2520" s="805"/>
      <c r="GJ2520" s="805"/>
      <c r="GK2520" s="805"/>
      <c r="GL2520" s="805"/>
      <c r="GM2520" s="805"/>
      <c r="GN2520" s="805"/>
      <c r="GO2520" s="805"/>
      <c r="GP2520" s="805"/>
      <c r="GQ2520" s="805"/>
      <c r="GR2520" s="805"/>
      <c r="GS2520" s="805"/>
      <c r="GT2520" s="805"/>
      <c r="GU2520" s="805"/>
      <c r="GV2520" s="805"/>
      <c r="GW2520" s="805"/>
      <c r="GX2520" s="805"/>
      <c r="GY2520" s="805"/>
      <c r="GZ2520" s="805"/>
      <c r="HA2520" s="805"/>
      <c r="HB2520" s="805"/>
      <c r="HC2520" s="805"/>
      <c r="HD2520" s="805"/>
      <c r="HE2520" s="805"/>
      <c r="HF2520" s="805"/>
      <c r="HG2520" s="805"/>
      <c r="HH2520" s="805"/>
      <c r="HI2520" s="805"/>
      <c r="HJ2520" s="805"/>
      <c r="HK2520" s="805"/>
      <c r="HL2520" s="805"/>
      <c r="HM2520" s="805"/>
      <c r="HN2520" s="805"/>
      <c r="HO2520" s="805"/>
      <c r="HP2520" s="805"/>
      <c r="HQ2520" s="805"/>
      <c r="HR2520" s="805"/>
      <c r="HS2520" s="805"/>
      <c r="HT2520" s="805"/>
      <c r="HU2520" s="805"/>
      <c r="HV2520" s="805"/>
      <c r="HW2520" s="805"/>
      <c r="HX2520" s="805"/>
      <c r="HY2520" s="805"/>
      <c r="HZ2520" s="805"/>
      <c r="IA2520" s="805"/>
      <c r="IB2520" s="805"/>
      <c r="IC2520" s="805"/>
      <c r="ID2520" s="805"/>
      <c r="IE2520" s="805"/>
      <c r="IF2520" s="805"/>
      <c r="IG2520" s="805"/>
      <c r="IH2520" s="805"/>
      <c r="II2520" s="805"/>
      <c r="IJ2520" s="805"/>
      <c r="IK2520" s="805"/>
      <c r="IL2520" s="805"/>
      <c r="IM2520" s="805"/>
      <c r="IN2520" s="805"/>
      <c r="IO2520" s="805"/>
      <c r="IP2520" s="805"/>
      <c r="IQ2520" s="805"/>
      <c r="IR2520" s="805"/>
      <c r="IS2520" s="805"/>
      <c r="IT2520" s="805"/>
      <c r="IU2520" s="805"/>
      <c r="IV2520" s="805"/>
      <c r="IW2520" s="805"/>
      <c r="JP2520" s="18">
        <v>400</v>
      </c>
    </row>
    <row r="2521" spans="1:276" s="17" customFormat="1" ht="21.75" customHeight="1" thickBot="1">
      <c r="A2521" s="102" t="s">
        <v>720</v>
      </c>
      <c r="B2521" s="414">
        <v>600979206</v>
      </c>
      <c r="C2521" s="788">
        <v>6009792</v>
      </c>
      <c r="D2521" s="2" t="s">
        <v>721</v>
      </c>
      <c r="E2521" s="633"/>
      <c r="F2521" s="633"/>
      <c r="G2521" s="15" t="s">
        <v>738</v>
      </c>
      <c r="H2521" s="18">
        <v>200</v>
      </c>
      <c r="I2521" s="166">
        <f t="shared" si="215"/>
        <v>200</v>
      </c>
      <c r="J2521" s="805"/>
      <c r="K2521" s="805"/>
      <c r="L2521" s="805"/>
      <c r="M2521" s="805"/>
      <c r="N2521" s="805"/>
      <c r="O2521" s="805"/>
      <c r="P2521" s="805"/>
      <c r="Q2521" s="805"/>
      <c r="R2521" s="805"/>
      <c r="S2521" s="805"/>
      <c r="T2521" s="805"/>
      <c r="U2521" s="805"/>
      <c r="V2521" s="805"/>
      <c r="W2521" s="805"/>
      <c r="X2521" s="805"/>
      <c r="Y2521" s="805"/>
      <c r="Z2521" s="805"/>
      <c r="AA2521" s="805"/>
      <c r="AB2521" s="805"/>
      <c r="AC2521" s="805"/>
      <c r="AD2521" s="805"/>
      <c r="AE2521" s="805"/>
      <c r="AF2521" s="805"/>
      <c r="AG2521" s="805"/>
      <c r="AH2521" s="805"/>
      <c r="AI2521" s="805"/>
      <c r="AJ2521" s="805"/>
      <c r="AK2521" s="805"/>
      <c r="AL2521" s="805"/>
      <c r="AM2521" s="805"/>
      <c r="AN2521" s="805"/>
      <c r="AO2521" s="805"/>
      <c r="AP2521" s="805"/>
      <c r="AQ2521" s="805"/>
      <c r="AR2521" s="805"/>
      <c r="AS2521" s="805"/>
      <c r="AT2521" s="805"/>
      <c r="AU2521" s="805"/>
      <c r="AV2521" s="805"/>
      <c r="AW2521" s="805"/>
      <c r="AX2521" s="805"/>
      <c r="AY2521" s="805"/>
      <c r="AZ2521" s="805"/>
      <c r="BA2521" s="805"/>
      <c r="BB2521" s="805"/>
      <c r="BC2521" s="805"/>
      <c r="BD2521" s="805"/>
      <c r="BE2521" s="805"/>
      <c r="BF2521" s="805"/>
      <c r="BG2521" s="805"/>
      <c r="BH2521" s="805"/>
      <c r="BI2521" s="805"/>
      <c r="BJ2521" s="805"/>
      <c r="BK2521" s="805"/>
      <c r="BL2521" s="805"/>
      <c r="BM2521" s="805"/>
      <c r="BN2521" s="805"/>
      <c r="BO2521" s="805"/>
      <c r="BP2521" s="805"/>
      <c r="BQ2521" s="805"/>
      <c r="BR2521" s="805"/>
      <c r="BS2521" s="805"/>
      <c r="BT2521" s="805"/>
      <c r="BU2521" s="805"/>
      <c r="BV2521" s="805"/>
      <c r="BW2521" s="805"/>
      <c r="BX2521" s="805"/>
      <c r="BY2521" s="805"/>
      <c r="BZ2521" s="805"/>
      <c r="CA2521" s="805"/>
      <c r="CB2521" s="805"/>
      <c r="CC2521" s="805"/>
      <c r="CD2521" s="805"/>
      <c r="CE2521" s="805"/>
      <c r="CF2521" s="805"/>
      <c r="CG2521" s="805"/>
      <c r="CH2521" s="805"/>
      <c r="CI2521" s="805"/>
      <c r="CJ2521" s="805"/>
      <c r="CK2521" s="805"/>
      <c r="CL2521" s="805"/>
      <c r="CM2521" s="805"/>
      <c r="CN2521" s="805"/>
      <c r="CO2521" s="805"/>
      <c r="CP2521" s="805"/>
      <c r="CQ2521" s="805"/>
      <c r="CR2521" s="805"/>
      <c r="CS2521" s="805"/>
      <c r="CT2521" s="805"/>
      <c r="CU2521" s="805"/>
      <c r="CV2521" s="805"/>
      <c r="CW2521" s="805"/>
      <c r="CX2521" s="805"/>
      <c r="CY2521" s="805"/>
      <c r="CZ2521" s="805"/>
      <c r="DA2521" s="805"/>
      <c r="DB2521" s="805"/>
      <c r="DC2521" s="805"/>
      <c r="DD2521" s="805"/>
      <c r="DE2521" s="805"/>
      <c r="DF2521" s="805"/>
      <c r="DG2521" s="805"/>
      <c r="DH2521" s="805"/>
      <c r="DI2521" s="805"/>
      <c r="DJ2521" s="805"/>
      <c r="DK2521" s="805"/>
      <c r="DL2521" s="805"/>
      <c r="DM2521" s="805"/>
      <c r="DN2521" s="805"/>
      <c r="DO2521" s="805"/>
      <c r="DP2521" s="805"/>
      <c r="DQ2521" s="805"/>
      <c r="DR2521" s="805"/>
      <c r="DS2521" s="805"/>
      <c r="DT2521" s="805"/>
      <c r="DU2521" s="805"/>
      <c r="DV2521" s="805"/>
      <c r="DW2521" s="805"/>
      <c r="DX2521" s="805"/>
      <c r="DY2521" s="805"/>
      <c r="DZ2521" s="805"/>
      <c r="EA2521" s="805"/>
      <c r="EB2521" s="805"/>
      <c r="EC2521" s="805"/>
      <c r="ED2521" s="805"/>
      <c r="EE2521" s="805"/>
      <c r="EF2521" s="805"/>
      <c r="EG2521" s="805"/>
      <c r="EH2521" s="805"/>
      <c r="EI2521" s="805"/>
      <c r="EJ2521" s="805"/>
      <c r="EK2521" s="805"/>
      <c r="EL2521" s="805"/>
      <c r="EM2521" s="805"/>
      <c r="EN2521" s="805"/>
      <c r="EO2521" s="805"/>
      <c r="EP2521" s="805"/>
      <c r="EQ2521" s="805"/>
      <c r="ER2521" s="805"/>
      <c r="ES2521" s="805"/>
      <c r="ET2521" s="805"/>
      <c r="EU2521" s="805"/>
      <c r="EV2521" s="805"/>
      <c r="EW2521" s="805"/>
      <c r="EX2521" s="805"/>
      <c r="EY2521" s="805"/>
      <c r="EZ2521" s="805"/>
      <c r="FA2521" s="805"/>
      <c r="FB2521" s="805"/>
      <c r="FC2521" s="805"/>
      <c r="FD2521" s="805"/>
      <c r="FE2521" s="805"/>
      <c r="FF2521" s="805"/>
      <c r="FG2521" s="805"/>
      <c r="FH2521" s="805"/>
      <c r="FI2521" s="805"/>
      <c r="FJ2521" s="805"/>
      <c r="FK2521" s="805"/>
      <c r="FL2521" s="805"/>
      <c r="FM2521" s="805"/>
      <c r="FN2521" s="805"/>
      <c r="FO2521" s="805"/>
      <c r="FP2521" s="805"/>
      <c r="FQ2521" s="805"/>
      <c r="FR2521" s="805"/>
      <c r="FS2521" s="805"/>
      <c r="FT2521" s="805"/>
      <c r="FU2521" s="805"/>
      <c r="FV2521" s="805"/>
      <c r="FW2521" s="805"/>
      <c r="FX2521" s="805"/>
      <c r="FY2521" s="805"/>
      <c r="FZ2521" s="805"/>
      <c r="GA2521" s="805"/>
      <c r="GB2521" s="805"/>
      <c r="GC2521" s="805"/>
      <c r="GD2521" s="805"/>
      <c r="GE2521" s="805"/>
      <c r="GF2521" s="805"/>
      <c r="GG2521" s="805"/>
      <c r="GH2521" s="805"/>
      <c r="GI2521" s="805"/>
      <c r="GJ2521" s="805"/>
      <c r="GK2521" s="805"/>
      <c r="GL2521" s="805"/>
      <c r="GM2521" s="805"/>
      <c r="GN2521" s="805"/>
      <c r="GO2521" s="805"/>
      <c r="GP2521" s="805"/>
      <c r="GQ2521" s="805"/>
      <c r="GR2521" s="805"/>
      <c r="GS2521" s="805"/>
      <c r="GT2521" s="805"/>
      <c r="GU2521" s="805"/>
      <c r="GV2521" s="805"/>
      <c r="GW2521" s="805"/>
      <c r="GX2521" s="805"/>
      <c r="GY2521" s="805"/>
      <c r="GZ2521" s="805"/>
      <c r="HA2521" s="805"/>
      <c r="HB2521" s="805"/>
      <c r="HC2521" s="805"/>
      <c r="HD2521" s="805"/>
      <c r="HE2521" s="805"/>
      <c r="HF2521" s="805"/>
      <c r="HG2521" s="805"/>
      <c r="HH2521" s="805"/>
      <c r="HI2521" s="805"/>
      <c r="HJ2521" s="805"/>
      <c r="HK2521" s="805"/>
      <c r="HL2521" s="805"/>
      <c r="HM2521" s="805"/>
      <c r="HN2521" s="805"/>
      <c r="HO2521" s="805"/>
      <c r="HP2521" s="805"/>
      <c r="HQ2521" s="805"/>
      <c r="HR2521" s="805"/>
      <c r="HS2521" s="805"/>
      <c r="HT2521" s="805"/>
      <c r="HU2521" s="805"/>
      <c r="HV2521" s="805"/>
      <c r="HW2521" s="805"/>
      <c r="HX2521" s="805"/>
      <c r="HY2521" s="805"/>
      <c r="HZ2521" s="805"/>
      <c r="IA2521" s="805"/>
      <c r="IB2521" s="805"/>
      <c r="IC2521" s="805"/>
      <c r="ID2521" s="805"/>
      <c r="IE2521" s="805"/>
      <c r="IF2521" s="805"/>
      <c r="IG2521" s="805"/>
      <c r="IH2521" s="805"/>
      <c r="II2521" s="805"/>
      <c r="IJ2521" s="805"/>
      <c r="IK2521" s="805"/>
      <c r="IL2521" s="805"/>
      <c r="IM2521" s="805"/>
      <c r="IN2521" s="805"/>
      <c r="IO2521" s="805"/>
      <c r="IP2521" s="805"/>
      <c r="IQ2521" s="805"/>
      <c r="IR2521" s="805"/>
      <c r="IS2521" s="805"/>
      <c r="IT2521" s="805"/>
      <c r="IU2521" s="805"/>
      <c r="IV2521" s="805"/>
      <c r="IW2521" s="805"/>
      <c r="JP2521" s="18">
        <v>200</v>
      </c>
    </row>
    <row r="2522" spans="1:276" s="17" customFormat="1" ht="21.75" customHeight="1" thickBot="1">
      <c r="A2522" s="102" t="s">
        <v>720</v>
      </c>
      <c r="B2522" s="876">
        <v>600979306</v>
      </c>
      <c r="C2522" s="788">
        <v>6009793</v>
      </c>
      <c r="D2522" s="2" t="s">
        <v>721</v>
      </c>
      <c r="E2522" s="633"/>
      <c r="F2522" s="633"/>
      <c r="G2522" s="15" t="s">
        <v>738</v>
      </c>
      <c r="H2522" s="18">
        <v>200</v>
      </c>
      <c r="I2522" s="166">
        <f t="shared" si="215"/>
        <v>200</v>
      </c>
      <c r="J2522" s="805"/>
      <c r="K2522" s="805"/>
      <c r="L2522" s="805"/>
      <c r="M2522" s="805"/>
      <c r="N2522" s="805"/>
      <c r="O2522" s="805"/>
      <c r="P2522" s="805"/>
      <c r="Q2522" s="805"/>
      <c r="R2522" s="805"/>
      <c r="S2522" s="805"/>
      <c r="T2522" s="805"/>
      <c r="U2522" s="805"/>
      <c r="V2522" s="805"/>
      <c r="W2522" s="805"/>
      <c r="X2522" s="805"/>
      <c r="Y2522" s="805"/>
      <c r="Z2522" s="805"/>
      <c r="AA2522" s="805"/>
      <c r="AB2522" s="805"/>
      <c r="AC2522" s="805"/>
      <c r="AD2522" s="805"/>
      <c r="AE2522" s="805"/>
      <c r="AF2522" s="805"/>
      <c r="AG2522" s="805"/>
      <c r="AH2522" s="805"/>
      <c r="AI2522" s="805"/>
      <c r="AJ2522" s="805"/>
      <c r="AK2522" s="805"/>
      <c r="AL2522" s="805"/>
      <c r="AM2522" s="805"/>
      <c r="AN2522" s="805"/>
      <c r="AO2522" s="805"/>
      <c r="AP2522" s="805"/>
      <c r="AQ2522" s="805"/>
      <c r="AR2522" s="805"/>
      <c r="AS2522" s="805"/>
      <c r="AT2522" s="805"/>
      <c r="AU2522" s="805"/>
      <c r="AV2522" s="805"/>
      <c r="AW2522" s="805"/>
      <c r="AX2522" s="805"/>
      <c r="AY2522" s="805"/>
      <c r="AZ2522" s="805"/>
      <c r="BA2522" s="805"/>
      <c r="BB2522" s="805"/>
      <c r="BC2522" s="805"/>
      <c r="BD2522" s="805"/>
      <c r="BE2522" s="805"/>
      <c r="BF2522" s="805"/>
      <c r="BG2522" s="805"/>
      <c r="BH2522" s="805"/>
      <c r="BI2522" s="805"/>
      <c r="BJ2522" s="805"/>
      <c r="BK2522" s="805"/>
      <c r="BL2522" s="805"/>
      <c r="BM2522" s="805"/>
      <c r="BN2522" s="805"/>
      <c r="BO2522" s="805"/>
      <c r="BP2522" s="805"/>
      <c r="BQ2522" s="805"/>
      <c r="BR2522" s="805"/>
      <c r="BS2522" s="805"/>
      <c r="BT2522" s="805"/>
      <c r="BU2522" s="805"/>
      <c r="BV2522" s="805"/>
      <c r="BW2522" s="805"/>
      <c r="BX2522" s="805"/>
      <c r="BY2522" s="805"/>
      <c r="BZ2522" s="805"/>
      <c r="CA2522" s="805"/>
      <c r="CB2522" s="805"/>
      <c r="CC2522" s="805"/>
      <c r="CD2522" s="805"/>
      <c r="CE2522" s="805"/>
      <c r="CF2522" s="805"/>
      <c r="CG2522" s="805"/>
      <c r="CH2522" s="805"/>
      <c r="CI2522" s="805"/>
      <c r="CJ2522" s="805"/>
      <c r="CK2522" s="805"/>
      <c r="CL2522" s="805"/>
      <c r="CM2522" s="805"/>
      <c r="CN2522" s="805"/>
      <c r="CO2522" s="805"/>
      <c r="CP2522" s="805"/>
      <c r="CQ2522" s="805"/>
      <c r="CR2522" s="805"/>
      <c r="CS2522" s="805"/>
      <c r="CT2522" s="805"/>
      <c r="CU2522" s="805"/>
      <c r="CV2522" s="805"/>
      <c r="CW2522" s="805"/>
      <c r="CX2522" s="805"/>
      <c r="CY2522" s="805"/>
      <c r="CZ2522" s="805"/>
      <c r="DA2522" s="805"/>
      <c r="DB2522" s="805"/>
      <c r="DC2522" s="805"/>
      <c r="DD2522" s="805"/>
      <c r="DE2522" s="805"/>
      <c r="DF2522" s="805"/>
      <c r="DG2522" s="805"/>
      <c r="DH2522" s="805"/>
      <c r="DI2522" s="805"/>
      <c r="DJ2522" s="805"/>
      <c r="DK2522" s="805"/>
      <c r="DL2522" s="805"/>
      <c r="DM2522" s="805"/>
      <c r="DN2522" s="805"/>
      <c r="DO2522" s="805"/>
      <c r="DP2522" s="805"/>
      <c r="DQ2522" s="805"/>
      <c r="DR2522" s="805"/>
      <c r="DS2522" s="805"/>
      <c r="DT2522" s="805"/>
      <c r="DU2522" s="805"/>
      <c r="DV2522" s="805"/>
      <c r="DW2522" s="805"/>
      <c r="DX2522" s="805"/>
      <c r="DY2522" s="805"/>
      <c r="DZ2522" s="805"/>
      <c r="EA2522" s="805"/>
      <c r="EB2522" s="805"/>
      <c r="EC2522" s="805"/>
      <c r="ED2522" s="805"/>
      <c r="EE2522" s="805"/>
      <c r="EF2522" s="805"/>
      <c r="EG2522" s="805"/>
      <c r="EH2522" s="805"/>
      <c r="EI2522" s="805"/>
      <c r="EJ2522" s="805"/>
      <c r="EK2522" s="805"/>
      <c r="EL2522" s="805"/>
      <c r="EM2522" s="805"/>
      <c r="EN2522" s="805"/>
      <c r="EO2522" s="805"/>
      <c r="EP2522" s="805"/>
      <c r="EQ2522" s="805"/>
      <c r="ER2522" s="805"/>
      <c r="ES2522" s="805"/>
      <c r="ET2522" s="805"/>
      <c r="EU2522" s="805"/>
      <c r="EV2522" s="805"/>
      <c r="EW2522" s="805"/>
      <c r="EX2522" s="805"/>
      <c r="EY2522" s="805"/>
      <c r="EZ2522" s="805"/>
      <c r="FA2522" s="805"/>
      <c r="FB2522" s="805"/>
      <c r="FC2522" s="805"/>
      <c r="FD2522" s="805"/>
      <c r="FE2522" s="805"/>
      <c r="FF2522" s="805"/>
      <c r="FG2522" s="805"/>
      <c r="FH2522" s="805"/>
      <c r="FI2522" s="805"/>
      <c r="FJ2522" s="805"/>
      <c r="FK2522" s="805"/>
      <c r="FL2522" s="805"/>
      <c r="FM2522" s="805"/>
      <c r="FN2522" s="805"/>
      <c r="FO2522" s="805"/>
      <c r="FP2522" s="805"/>
      <c r="FQ2522" s="805"/>
      <c r="FR2522" s="805"/>
      <c r="FS2522" s="805"/>
      <c r="FT2522" s="805"/>
      <c r="FU2522" s="805"/>
      <c r="FV2522" s="805"/>
      <c r="FW2522" s="805"/>
      <c r="FX2522" s="805"/>
      <c r="FY2522" s="805"/>
      <c r="FZ2522" s="805"/>
      <c r="GA2522" s="805"/>
      <c r="GB2522" s="805"/>
      <c r="GC2522" s="805"/>
      <c r="GD2522" s="805"/>
      <c r="GE2522" s="805"/>
      <c r="GF2522" s="805"/>
      <c r="GG2522" s="805"/>
      <c r="GH2522" s="805"/>
      <c r="GI2522" s="805"/>
      <c r="GJ2522" s="805"/>
      <c r="GK2522" s="805"/>
      <c r="GL2522" s="805"/>
      <c r="GM2522" s="805"/>
      <c r="GN2522" s="805"/>
      <c r="GO2522" s="805"/>
      <c r="GP2522" s="805"/>
      <c r="GQ2522" s="805"/>
      <c r="GR2522" s="805"/>
      <c r="GS2522" s="805"/>
      <c r="GT2522" s="805"/>
      <c r="GU2522" s="805"/>
      <c r="GV2522" s="805"/>
      <c r="GW2522" s="805"/>
      <c r="GX2522" s="805"/>
      <c r="GY2522" s="805"/>
      <c r="GZ2522" s="805"/>
      <c r="HA2522" s="805"/>
      <c r="HB2522" s="805"/>
      <c r="HC2522" s="805"/>
      <c r="HD2522" s="805"/>
      <c r="HE2522" s="805"/>
      <c r="HF2522" s="805"/>
      <c r="HG2522" s="805"/>
      <c r="HH2522" s="805"/>
      <c r="HI2522" s="805"/>
      <c r="HJ2522" s="805"/>
      <c r="HK2522" s="805"/>
      <c r="HL2522" s="805"/>
      <c r="HM2522" s="805"/>
      <c r="HN2522" s="805"/>
      <c r="HO2522" s="805"/>
      <c r="HP2522" s="805"/>
      <c r="HQ2522" s="805"/>
      <c r="HR2522" s="805"/>
      <c r="HS2522" s="805"/>
      <c r="HT2522" s="805"/>
      <c r="HU2522" s="805"/>
      <c r="HV2522" s="805"/>
      <c r="HW2522" s="805"/>
      <c r="HX2522" s="805"/>
      <c r="HY2522" s="805"/>
      <c r="HZ2522" s="805"/>
      <c r="IA2522" s="805"/>
      <c r="IB2522" s="805"/>
      <c r="IC2522" s="805"/>
      <c r="ID2522" s="805"/>
      <c r="IE2522" s="805"/>
      <c r="IF2522" s="805"/>
      <c r="IG2522" s="805"/>
      <c r="IH2522" s="805"/>
      <c r="II2522" s="805"/>
      <c r="IJ2522" s="805"/>
      <c r="IK2522" s="805"/>
      <c r="IL2522" s="805"/>
      <c r="IM2522" s="805"/>
      <c r="IN2522" s="805"/>
      <c r="IO2522" s="805"/>
      <c r="IP2522" s="805"/>
      <c r="IQ2522" s="805"/>
      <c r="IR2522" s="805"/>
      <c r="IS2522" s="805"/>
      <c r="IT2522" s="805"/>
      <c r="IU2522" s="805"/>
      <c r="IV2522" s="805"/>
      <c r="IW2522" s="805"/>
      <c r="JP2522" s="18">
        <v>200</v>
      </c>
    </row>
    <row r="2523" spans="1:276" s="17" customFormat="1" ht="21.75" customHeight="1" thickBot="1">
      <c r="A2523" s="102" t="s">
        <v>720</v>
      </c>
      <c r="B2523" s="788">
        <v>564544206</v>
      </c>
      <c r="C2523" s="788">
        <v>5645442</v>
      </c>
      <c r="D2523" s="2" t="s">
        <v>721</v>
      </c>
      <c r="E2523" s="633"/>
      <c r="F2523" s="633"/>
      <c r="G2523" s="15" t="s">
        <v>738</v>
      </c>
      <c r="H2523" s="18">
        <v>200</v>
      </c>
      <c r="I2523" s="166">
        <f t="shared" si="215"/>
        <v>200</v>
      </c>
      <c r="J2523" s="805"/>
      <c r="K2523" s="805"/>
      <c r="L2523" s="805"/>
      <c r="M2523" s="805"/>
      <c r="N2523" s="805"/>
      <c r="O2523" s="805"/>
      <c r="P2523" s="805"/>
      <c r="Q2523" s="805"/>
      <c r="R2523" s="805"/>
      <c r="S2523" s="805"/>
      <c r="T2523" s="805"/>
      <c r="U2523" s="805"/>
      <c r="V2523" s="805"/>
      <c r="W2523" s="805"/>
      <c r="X2523" s="805"/>
      <c r="Y2523" s="805"/>
      <c r="Z2523" s="805"/>
      <c r="AA2523" s="805"/>
      <c r="AB2523" s="805"/>
      <c r="AC2523" s="805"/>
      <c r="AD2523" s="805"/>
      <c r="AE2523" s="805"/>
      <c r="AF2523" s="805"/>
      <c r="AG2523" s="805"/>
      <c r="AH2523" s="805"/>
      <c r="AI2523" s="805"/>
      <c r="AJ2523" s="805"/>
      <c r="AK2523" s="805"/>
      <c r="AL2523" s="805"/>
      <c r="AM2523" s="805"/>
      <c r="AN2523" s="805"/>
      <c r="AO2523" s="805"/>
      <c r="AP2523" s="805"/>
      <c r="AQ2523" s="805"/>
      <c r="AR2523" s="805"/>
      <c r="AS2523" s="805"/>
      <c r="AT2523" s="805"/>
      <c r="AU2523" s="805"/>
      <c r="AV2523" s="805"/>
      <c r="AW2523" s="805"/>
      <c r="AX2523" s="805"/>
      <c r="AY2523" s="805"/>
      <c r="AZ2523" s="805"/>
      <c r="BA2523" s="805"/>
      <c r="BB2523" s="805"/>
      <c r="BC2523" s="805"/>
      <c r="BD2523" s="805"/>
      <c r="BE2523" s="805"/>
      <c r="BF2523" s="805"/>
      <c r="BG2523" s="805"/>
      <c r="BH2523" s="805"/>
      <c r="BI2523" s="805"/>
      <c r="BJ2523" s="805"/>
      <c r="BK2523" s="805"/>
      <c r="BL2523" s="805"/>
      <c r="BM2523" s="805"/>
      <c r="BN2523" s="805"/>
      <c r="BO2523" s="805"/>
      <c r="BP2523" s="805"/>
      <c r="BQ2523" s="805"/>
      <c r="BR2523" s="805"/>
      <c r="BS2523" s="805"/>
      <c r="BT2523" s="805"/>
      <c r="BU2523" s="805"/>
      <c r="BV2523" s="805"/>
      <c r="BW2523" s="805"/>
      <c r="BX2523" s="805"/>
      <c r="BY2523" s="805"/>
      <c r="BZ2523" s="805"/>
      <c r="CA2523" s="805"/>
      <c r="CB2523" s="805"/>
      <c r="CC2523" s="805"/>
      <c r="CD2523" s="805"/>
      <c r="CE2523" s="805"/>
      <c r="CF2523" s="805"/>
      <c r="CG2523" s="805"/>
      <c r="CH2523" s="805"/>
      <c r="CI2523" s="805"/>
      <c r="CJ2523" s="805"/>
      <c r="CK2523" s="805"/>
      <c r="CL2523" s="805"/>
      <c r="CM2523" s="805"/>
      <c r="CN2523" s="805"/>
      <c r="CO2523" s="805"/>
      <c r="CP2523" s="805"/>
      <c r="CQ2523" s="805"/>
      <c r="CR2523" s="805"/>
      <c r="CS2523" s="805"/>
      <c r="CT2523" s="805"/>
      <c r="CU2523" s="805"/>
      <c r="CV2523" s="805"/>
      <c r="CW2523" s="805"/>
      <c r="CX2523" s="805"/>
      <c r="CY2523" s="805"/>
      <c r="CZ2523" s="805"/>
      <c r="DA2523" s="805"/>
      <c r="DB2523" s="805"/>
      <c r="DC2523" s="805"/>
      <c r="DD2523" s="805"/>
      <c r="DE2523" s="805"/>
      <c r="DF2523" s="805"/>
      <c r="DG2523" s="805"/>
      <c r="DH2523" s="805"/>
      <c r="DI2523" s="805"/>
      <c r="DJ2523" s="805"/>
      <c r="DK2523" s="805"/>
      <c r="DL2523" s="805"/>
      <c r="DM2523" s="805"/>
      <c r="DN2523" s="805"/>
      <c r="DO2523" s="805"/>
      <c r="DP2523" s="805"/>
      <c r="DQ2523" s="805"/>
      <c r="DR2523" s="805"/>
      <c r="DS2523" s="805"/>
      <c r="DT2523" s="805"/>
      <c r="DU2523" s="805"/>
      <c r="DV2523" s="805"/>
      <c r="DW2523" s="805"/>
      <c r="DX2523" s="805"/>
      <c r="DY2523" s="805"/>
      <c r="DZ2523" s="805"/>
      <c r="EA2523" s="805"/>
      <c r="EB2523" s="805"/>
      <c r="EC2523" s="805"/>
      <c r="ED2523" s="805"/>
      <c r="EE2523" s="805"/>
      <c r="EF2523" s="805"/>
      <c r="EG2523" s="805"/>
      <c r="EH2523" s="805"/>
      <c r="EI2523" s="805"/>
      <c r="EJ2523" s="805"/>
      <c r="EK2523" s="805"/>
      <c r="EL2523" s="805"/>
      <c r="EM2523" s="805"/>
      <c r="EN2523" s="805"/>
      <c r="EO2523" s="805"/>
      <c r="EP2523" s="805"/>
      <c r="EQ2523" s="805"/>
      <c r="ER2523" s="805"/>
      <c r="ES2523" s="805"/>
      <c r="ET2523" s="805"/>
      <c r="EU2523" s="805"/>
      <c r="EV2523" s="805"/>
      <c r="EW2523" s="805"/>
      <c r="EX2523" s="805"/>
      <c r="EY2523" s="805"/>
      <c r="EZ2523" s="805"/>
      <c r="FA2523" s="805"/>
      <c r="FB2523" s="805"/>
      <c r="FC2523" s="805"/>
      <c r="FD2523" s="805"/>
      <c r="FE2523" s="805"/>
      <c r="FF2523" s="805"/>
      <c r="FG2523" s="805"/>
      <c r="FH2523" s="805"/>
      <c r="FI2523" s="805"/>
      <c r="FJ2523" s="805"/>
      <c r="FK2523" s="805"/>
      <c r="FL2523" s="805"/>
      <c r="FM2523" s="805"/>
      <c r="FN2523" s="805"/>
      <c r="FO2523" s="805"/>
      <c r="FP2523" s="805"/>
      <c r="FQ2523" s="805"/>
      <c r="FR2523" s="805"/>
      <c r="FS2523" s="805"/>
      <c r="FT2523" s="805"/>
      <c r="FU2523" s="805"/>
      <c r="FV2523" s="805"/>
      <c r="FW2523" s="805"/>
      <c r="FX2523" s="805"/>
      <c r="FY2523" s="805"/>
      <c r="FZ2523" s="805"/>
      <c r="GA2523" s="805"/>
      <c r="GB2523" s="805"/>
      <c r="GC2523" s="805"/>
      <c r="GD2523" s="805"/>
      <c r="GE2523" s="805"/>
      <c r="GF2523" s="805"/>
      <c r="GG2523" s="805"/>
      <c r="GH2523" s="805"/>
      <c r="GI2523" s="805"/>
      <c r="GJ2523" s="805"/>
      <c r="GK2523" s="805"/>
      <c r="GL2523" s="805"/>
      <c r="GM2523" s="805"/>
      <c r="GN2523" s="805"/>
      <c r="GO2523" s="805"/>
      <c r="GP2523" s="805"/>
      <c r="GQ2523" s="805"/>
      <c r="GR2523" s="805"/>
      <c r="GS2523" s="805"/>
      <c r="GT2523" s="805"/>
      <c r="GU2523" s="805"/>
      <c r="GV2523" s="805"/>
      <c r="GW2523" s="805"/>
      <c r="GX2523" s="805"/>
      <c r="GY2523" s="805"/>
      <c r="GZ2523" s="805"/>
      <c r="HA2523" s="805"/>
      <c r="HB2523" s="805"/>
      <c r="HC2523" s="805"/>
      <c r="HD2523" s="805"/>
      <c r="HE2523" s="805"/>
      <c r="HF2523" s="805"/>
      <c r="HG2523" s="805"/>
      <c r="HH2523" s="805"/>
      <c r="HI2523" s="805"/>
      <c r="HJ2523" s="805"/>
      <c r="HK2523" s="805"/>
      <c r="HL2523" s="805"/>
      <c r="HM2523" s="805"/>
      <c r="HN2523" s="805"/>
      <c r="HO2523" s="805"/>
      <c r="HP2523" s="805"/>
      <c r="HQ2523" s="805"/>
      <c r="HR2523" s="805"/>
      <c r="HS2523" s="805"/>
      <c r="HT2523" s="805"/>
      <c r="HU2523" s="805"/>
      <c r="HV2523" s="805"/>
      <c r="HW2523" s="805"/>
      <c r="HX2523" s="805"/>
      <c r="HY2523" s="805"/>
      <c r="HZ2523" s="805"/>
      <c r="IA2523" s="805"/>
      <c r="IB2523" s="805"/>
      <c r="IC2523" s="805"/>
      <c r="ID2523" s="805"/>
      <c r="IE2523" s="805"/>
      <c r="IF2523" s="805"/>
      <c r="IG2523" s="805"/>
      <c r="IH2523" s="805"/>
      <c r="II2523" s="805"/>
      <c r="IJ2523" s="805"/>
      <c r="IK2523" s="805"/>
      <c r="IL2523" s="805"/>
      <c r="IM2523" s="805"/>
      <c r="IN2523" s="805"/>
      <c r="IO2523" s="805"/>
      <c r="IP2523" s="805"/>
      <c r="IQ2523" s="805"/>
      <c r="IR2523" s="805"/>
      <c r="IS2523" s="805"/>
      <c r="IT2523" s="805"/>
      <c r="IU2523" s="805"/>
      <c r="IV2523" s="805"/>
      <c r="IW2523" s="805"/>
      <c r="JP2523" s="18">
        <v>200</v>
      </c>
    </row>
    <row r="2524" spans="1:276" s="17" customFormat="1" ht="21.75" customHeight="1" thickBot="1">
      <c r="A2524" s="102" t="s">
        <v>720</v>
      </c>
      <c r="B2524" s="787">
        <v>564600406</v>
      </c>
      <c r="C2524" s="788">
        <v>5646004</v>
      </c>
      <c r="D2524" s="2" t="s">
        <v>721</v>
      </c>
      <c r="E2524" s="633"/>
      <c r="F2524" s="633"/>
      <c r="G2524" s="15" t="s">
        <v>738</v>
      </c>
      <c r="H2524" s="18">
        <v>200</v>
      </c>
      <c r="I2524" s="166">
        <f t="shared" si="215"/>
        <v>200</v>
      </c>
      <c r="J2524" s="805"/>
      <c r="K2524" s="805"/>
      <c r="L2524" s="805"/>
      <c r="M2524" s="805"/>
      <c r="N2524" s="805"/>
      <c r="O2524" s="805"/>
      <c r="P2524" s="805"/>
      <c r="Q2524" s="805"/>
      <c r="R2524" s="805"/>
      <c r="S2524" s="805"/>
      <c r="T2524" s="805"/>
      <c r="U2524" s="805"/>
      <c r="V2524" s="805"/>
      <c r="W2524" s="805"/>
      <c r="X2524" s="805"/>
      <c r="Y2524" s="805"/>
      <c r="Z2524" s="805"/>
      <c r="AA2524" s="805"/>
      <c r="AB2524" s="805"/>
      <c r="AC2524" s="805"/>
      <c r="AD2524" s="805"/>
      <c r="AE2524" s="805"/>
      <c r="AF2524" s="805"/>
      <c r="AG2524" s="805"/>
      <c r="AH2524" s="805"/>
      <c r="AI2524" s="805"/>
      <c r="AJ2524" s="805"/>
      <c r="AK2524" s="805"/>
      <c r="AL2524" s="805"/>
      <c r="AM2524" s="805"/>
      <c r="AN2524" s="805"/>
      <c r="AO2524" s="805"/>
      <c r="AP2524" s="805"/>
      <c r="AQ2524" s="805"/>
      <c r="AR2524" s="805"/>
      <c r="AS2524" s="805"/>
      <c r="AT2524" s="805"/>
      <c r="AU2524" s="805"/>
      <c r="AV2524" s="805"/>
      <c r="AW2524" s="805"/>
      <c r="AX2524" s="805"/>
      <c r="AY2524" s="805"/>
      <c r="AZ2524" s="805"/>
      <c r="BA2524" s="805"/>
      <c r="BB2524" s="805"/>
      <c r="BC2524" s="805"/>
      <c r="BD2524" s="805"/>
      <c r="BE2524" s="805"/>
      <c r="BF2524" s="805"/>
      <c r="BG2524" s="805"/>
      <c r="BH2524" s="805"/>
      <c r="BI2524" s="805"/>
      <c r="BJ2524" s="805"/>
      <c r="BK2524" s="805"/>
      <c r="BL2524" s="805"/>
      <c r="BM2524" s="805"/>
      <c r="BN2524" s="805"/>
      <c r="BO2524" s="805"/>
      <c r="BP2524" s="805"/>
      <c r="BQ2524" s="805"/>
      <c r="BR2524" s="805"/>
      <c r="BS2524" s="805"/>
      <c r="BT2524" s="805"/>
      <c r="BU2524" s="805"/>
      <c r="BV2524" s="805"/>
      <c r="BW2524" s="805"/>
      <c r="BX2524" s="805"/>
      <c r="BY2524" s="805"/>
      <c r="BZ2524" s="805"/>
      <c r="CA2524" s="805"/>
      <c r="CB2524" s="805"/>
      <c r="CC2524" s="805"/>
      <c r="CD2524" s="805"/>
      <c r="CE2524" s="805"/>
      <c r="CF2524" s="805"/>
      <c r="CG2524" s="805"/>
      <c r="CH2524" s="805"/>
      <c r="CI2524" s="805"/>
      <c r="CJ2524" s="805"/>
      <c r="CK2524" s="805"/>
      <c r="CL2524" s="805"/>
      <c r="CM2524" s="805"/>
      <c r="CN2524" s="805"/>
      <c r="CO2524" s="805"/>
      <c r="CP2524" s="805"/>
      <c r="CQ2524" s="805"/>
      <c r="CR2524" s="805"/>
      <c r="CS2524" s="805"/>
      <c r="CT2524" s="805"/>
      <c r="CU2524" s="805"/>
      <c r="CV2524" s="805"/>
      <c r="CW2524" s="805"/>
      <c r="CX2524" s="805"/>
      <c r="CY2524" s="805"/>
      <c r="CZ2524" s="805"/>
      <c r="DA2524" s="805"/>
      <c r="DB2524" s="805"/>
      <c r="DC2524" s="805"/>
      <c r="DD2524" s="805"/>
      <c r="DE2524" s="805"/>
      <c r="DF2524" s="805"/>
      <c r="DG2524" s="805"/>
      <c r="DH2524" s="805"/>
      <c r="DI2524" s="805"/>
      <c r="DJ2524" s="805"/>
      <c r="DK2524" s="805"/>
      <c r="DL2524" s="805"/>
      <c r="DM2524" s="805"/>
      <c r="DN2524" s="805"/>
      <c r="DO2524" s="805"/>
      <c r="DP2524" s="805"/>
      <c r="DQ2524" s="805"/>
      <c r="DR2524" s="805"/>
      <c r="DS2524" s="805"/>
      <c r="DT2524" s="805"/>
      <c r="DU2524" s="805"/>
      <c r="DV2524" s="805"/>
      <c r="DW2524" s="805"/>
      <c r="DX2524" s="805"/>
      <c r="DY2524" s="805"/>
      <c r="DZ2524" s="805"/>
      <c r="EA2524" s="805"/>
      <c r="EB2524" s="805"/>
      <c r="EC2524" s="805"/>
      <c r="ED2524" s="805"/>
      <c r="EE2524" s="805"/>
      <c r="EF2524" s="805"/>
      <c r="EG2524" s="805"/>
      <c r="EH2524" s="805"/>
      <c r="EI2524" s="805"/>
      <c r="EJ2524" s="805"/>
      <c r="EK2524" s="805"/>
      <c r="EL2524" s="805"/>
      <c r="EM2524" s="805"/>
      <c r="EN2524" s="805"/>
      <c r="EO2524" s="805"/>
      <c r="EP2524" s="805"/>
      <c r="EQ2524" s="805"/>
      <c r="ER2524" s="805"/>
      <c r="ES2524" s="805"/>
      <c r="ET2524" s="805"/>
      <c r="EU2524" s="805"/>
      <c r="EV2524" s="805"/>
      <c r="EW2524" s="805"/>
      <c r="EX2524" s="805"/>
      <c r="EY2524" s="805"/>
      <c r="EZ2524" s="805"/>
      <c r="FA2524" s="805"/>
      <c r="FB2524" s="805"/>
      <c r="FC2524" s="805"/>
      <c r="FD2524" s="805"/>
      <c r="FE2524" s="805"/>
      <c r="FF2524" s="805"/>
      <c r="FG2524" s="805"/>
      <c r="FH2524" s="805"/>
      <c r="FI2524" s="805"/>
      <c r="FJ2524" s="805"/>
      <c r="FK2524" s="805"/>
      <c r="FL2524" s="805"/>
      <c r="FM2524" s="805"/>
      <c r="FN2524" s="805"/>
      <c r="FO2524" s="805"/>
      <c r="FP2524" s="805"/>
      <c r="FQ2524" s="805"/>
      <c r="FR2524" s="805"/>
      <c r="FS2524" s="805"/>
      <c r="FT2524" s="805"/>
      <c r="FU2524" s="805"/>
      <c r="FV2524" s="805"/>
      <c r="FW2524" s="805"/>
      <c r="FX2524" s="805"/>
      <c r="FY2524" s="805"/>
      <c r="FZ2524" s="805"/>
      <c r="GA2524" s="805"/>
      <c r="GB2524" s="805"/>
      <c r="GC2524" s="805"/>
      <c r="GD2524" s="805"/>
      <c r="GE2524" s="805"/>
      <c r="GF2524" s="805"/>
      <c r="GG2524" s="805"/>
      <c r="GH2524" s="805"/>
      <c r="GI2524" s="805"/>
      <c r="GJ2524" s="805"/>
      <c r="GK2524" s="805"/>
      <c r="GL2524" s="805"/>
      <c r="GM2524" s="805"/>
      <c r="GN2524" s="805"/>
      <c r="GO2524" s="805"/>
      <c r="GP2524" s="805"/>
      <c r="GQ2524" s="805"/>
      <c r="GR2524" s="805"/>
      <c r="GS2524" s="805"/>
      <c r="GT2524" s="805"/>
      <c r="GU2524" s="805"/>
      <c r="GV2524" s="805"/>
      <c r="GW2524" s="805"/>
      <c r="GX2524" s="805"/>
      <c r="GY2524" s="805"/>
      <c r="GZ2524" s="805"/>
      <c r="HA2524" s="805"/>
      <c r="HB2524" s="805"/>
      <c r="HC2524" s="805"/>
      <c r="HD2524" s="805"/>
      <c r="HE2524" s="805"/>
      <c r="HF2524" s="805"/>
      <c r="HG2524" s="805"/>
      <c r="HH2524" s="805"/>
      <c r="HI2524" s="805"/>
      <c r="HJ2524" s="805"/>
      <c r="HK2524" s="805"/>
      <c r="HL2524" s="805"/>
      <c r="HM2524" s="805"/>
      <c r="HN2524" s="805"/>
      <c r="HO2524" s="805"/>
      <c r="HP2524" s="805"/>
      <c r="HQ2524" s="805"/>
      <c r="HR2524" s="805"/>
      <c r="HS2524" s="805"/>
      <c r="HT2524" s="805"/>
      <c r="HU2524" s="805"/>
      <c r="HV2524" s="805"/>
      <c r="HW2524" s="805"/>
      <c r="HX2524" s="805"/>
      <c r="HY2524" s="805"/>
      <c r="HZ2524" s="805"/>
      <c r="IA2524" s="805"/>
      <c r="IB2524" s="805"/>
      <c r="IC2524" s="805"/>
      <c r="ID2524" s="805"/>
      <c r="IE2524" s="805"/>
      <c r="IF2524" s="805"/>
      <c r="IG2524" s="805"/>
      <c r="IH2524" s="805"/>
      <c r="II2524" s="805"/>
      <c r="IJ2524" s="805"/>
      <c r="IK2524" s="805"/>
      <c r="IL2524" s="805"/>
      <c r="IM2524" s="805"/>
      <c r="IN2524" s="805"/>
      <c r="IO2524" s="805"/>
      <c r="IP2524" s="805"/>
      <c r="IQ2524" s="805"/>
      <c r="IR2524" s="805"/>
      <c r="IS2524" s="805"/>
      <c r="IT2524" s="805"/>
      <c r="IU2524" s="805"/>
      <c r="IV2524" s="805"/>
      <c r="IW2524" s="805"/>
      <c r="JP2524" s="18">
        <v>200</v>
      </c>
    </row>
    <row r="2525" spans="1:276" s="17" customFormat="1" ht="21.75" customHeight="1" thickBot="1">
      <c r="A2525" s="102" t="s">
        <v>720</v>
      </c>
      <c r="B2525" s="787">
        <v>577518506</v>
      </c>
      <c r="C2525" s="788">
        <v>5775185</v>
      </c>
      <c r="D2525" s="2" t="s">
        <v>721</v>
      </c>
      <c r="E2525" s="633"/>
      <c r="F2525" s="633"/>
      <c r="G2525" s="15" t="s">
        <v>738</v>
      </c>
      <c r="H2525" s="18">
        <v>200</v>
      </c>
      <c r="I2525" s="166">
        <f t="shared" si="215"/>
        <v>200</v>
      </c>
      <c r="J2525" s="805"/>
      <c r="K2525" s="805"/>
      <c r="L2525" s="805"/>
      <c r="M2525" s="805"/>
      <c r="N2525" s="805"/>
      <c r="O2525" s="805"/>
      <c r="P2525" s="805"/>
      <c r="Q2525" s="805"/>
      <c r="R2525" s="805"/>
      <c r="S2525" s="805"/>
      <c r="T2525" s="805"/>
      <c r="U2525" s="805"/>
      <c r="V2525" s="805"/>
      <c r="W2525" s="805"/>
      <c r="X2525" s="805"/>
      <c r="Y2525" s="805"/>
      <c r="Z2525" s="805"/>
      <c r="AA2525" s="805"/>
      <c r="AB2525" s="805"/>
      <c r="AC2525" s="805"/>
      <c r="AD2525" s="805"/>
      <c r="AE2525" s="805"/>
      <c r="AF2525" s="805"/>
      <c r="AG2525" s="805"/>
      <c r="AH2525" s="805"/>
      <c r="AI2525" s="805"/>
      <c r="AJ2525" s="805"/>
      <c r="AK2525" s="805"/>
      <c r="AL2525" s="805"/>
      <c r="AM2525" s="805"/>
      <c r="AN2525" s="805"/>
      <c r="AO2525" s="805"/>
      <c r="AP2525" s="805"/>
      <c r="AQ2525" s="805"/>
      <c r="AR2525" s="805"/>
      <c r="AS2525" s="805"/>
      <c r="AT2525" s="805"/>
      <c r="AU2525" s="805"/>
      <c r="AV2525" s="805"/>
      <c r="AW2525" s="805"/>
      <c r="AX2525" s="805"/>
      <c r="AY2525" s="805"/>
      <c r="AZ2525" s="805"/>
      <c r="BA2525" s="805"/>
      <c r="BB2525" s="805"/>
      <c r="BC2525" s="805"/>
      <c r="BD2525" s="805"/>
      <c r="BE2525" s="805"/>
      <c r="BF2525" s="805"/>
      <c r="BG2525" s="805"/>
      <c r="BH2525" s="805"/>
      <c r="BI2525" s="805"/>
      <c r="BJ2525" s="805"/>
      <c r="BK2525" s="805"/>
      <c r="BL2525" s="805"/>
      <c r="BM2525" s="805"/>
      <c r="BN2525" s="805"/>
      <c r="BO2525" s="805"/>
      <c r="BP2525" s="805"/>
      <c r="BQ2525" s="805"/>
      <c r="BR2525" s="805"/>
      <c r="BS2525" s="805"/>
      <c r="BT2525" s="805"/>
      <c r="BU2525" s="805"/>
      <c r="BV2525" s="805"/>
      <c r="BW2525" s="805"/>
      <c r="BX2525" s="805"/>
      <c r="BY2525" s="805"/>
      <c r="BZ2525" s="805"/>
      <c r="CA2525" s="805"/>
      <c r="CB2525" s="805"/>
      <c r="CC2525" s="805"/>
      <c r="CD2525" s="805"/>
      <c r="CE2525" s="805"/>
      <c r="CF2525" s="805"/>
      <c r="CG2525" s="805"/>
      <c r="CH2525" s="805"/>
      <c r="CI2525" s="805"/>
      <c r="CJ2525" s="805"/>
      <c r="CK2525" s="805"/>
      <c r="CL2525" s="805"/>
      <c r="CM2525" s="805"/>
      <c r="CN2525" s="805"/>
      <c r="CO2525" s="805"/>
      <c r="CP2525" s="805"/>
      <c r="CQ2525" s="805"/>
      <c r="CR2525" s="805"/>
      <c r="CS2525" s="805"/>
      <c r="CT2525" s="805"/>
      <c r="CU2525" s="805"/>
      <c r="CV2525" s="805"/>
      <c r="CW2525" s="805"/>
      <c r="CX2525" s="805"/>
      <c r="CY2525" s="805"/>
      <c r="CZ2525" s="805"/>
      <c r="DA2525" s="805"/>
      <c r="DB2525" s="805"/>
      <c r="DC2525" s="805"/>
      <c r="DD2525" s="805"/>
      <c r="DE2525" s="805"/>
      <c r="DF2525" s="805"/>
      <c r="DG2525" s="805"/>
      <c r="DH2525" s="805"/>
      <c r="DI2525" s="805"/>
      <c r="DJ2525" s="805"/>
      <c r="DK2525" s="805"/>
      <c r="DL2525" s="805"/>
      <c r="DM2525" s="805"/>
      <c r="DN2525" s="805"/>
      <c r="DO2525" s="805"/>
      <c r="DP2525" s="805"/>
      <c r="DQ2525" s="805"/>
      <c r="DR2525" s="805"/>
      <c r="DS2525" s="805"/>
      <c r="DT2525" s="805"/>
      <c r="DU2525" s="805"/>
      <c r="DV2525" s="805"/>
      <c r="DW2525" s="805"/>
      <c r="DX2525" s="805"/>
      <c r="DY2525" s="805"/>
      <c r="DZ2525" s="805"/>
      <c r="EA2525" s="805"/>
      <c r="EB2525" s="805"/>
      <c r="EC2525" s="805"/>
      <c r="ED2525" s="805"/>
      <c r="EE2525" s="805"/>
      <c r="EF2525" s="805"/>
      <c r="EG2525" s="805"/>
      <c r="EH2525" s="805"/>
      <c r="EI2525" s="805"/>
      <c r="EJ2525" s="805"/>
      <c r="EK2525" s="805"/>
      <c r="EL2525" s="805"/>
      <c r="EM2525" s="805"/>
      <c r="EN2525" s="805"/>
      <c r="EO2525" s="805"/>
      <c r="EP2525" s="805"/>
      <c r="EQ2525" s="805"/>
      <c r="ER2525" s="805"/>
      <c r="ES2525" s="805"/>
      <c r="ET2525" s="805"/>
      <c r="EU2525" s="805"/>
      <c r="EV2525" s="805"/>
      <c r="EW2525" s="805"/>
      <c r="EX2525" s="805"/>
      <c r="EY2525" s="805"/>
      <c r="EZ2525" s="805"/>
      <c r="FA2525" s="805"/>
      <c r="FB2525" s="805"/>
      <c r="FC2525" s="805"/>
      <c r="FD2525" s="805"/>
      <c r="FE2525" s="805"/>
      <c r="FF2525" s="805"/>
      <c r="FG2525" s="805"/>
      <c r="FH2525" s="805"/>
      <c r="FI2525" s="805"/>
      <c r="FJ2525" s="805"/>
      <c r="FK2525" s="805"/>
      <c r="FL2525" s="805"/>
      <c r="FM2525" s="805"/>
      <c r="FN2525" s="805"/>
      <c r="FO2525" s="805"/>
      <c r="FP2525" s="805"/>
      <c r="FQ2525" s="805"/>
      <c r="FR2525" s="805"/>
      <c r="FS2525" s="805"/>
      <c r="FT2525" s="805"/>
      <c r="FU2525" s="805"/>
      <c r="FV2525" s="805"/>
      <c r="FW2525" s="805"/>
      <c r="FX2525" s="805"/>
      <c r="FY2525" s="805"/>
      <c r="FZ2525" s="805"/>
      <c r="GA2525" s="805"/>
      <c r="GB2525" s="805"/>
      <c r="GC2525" s="805"/>
      <c r="GD2525" s="805"/>
      <c r="GE2525" s="805"/>
      <c r="GF2525" s="805"/>
      <c r="GG2525" s="805"/>
      <c r="GH2525" s="805"/>
      <c r="GI2525" s="805"/>
      <c r="GJ2525" s="805"/>
      <c r="GK2525" s="805"/>
      <c r="GL2525" s="805"/>
      <c r="GM2525" s="805"/>
      <c r="GN2525" s="805"/>
      <c r="GO2525" s="805"/>
      <c r="GP2525" s="805"/>
      <c r="GQ2525" s="805"/>
      <c r="GR2525" s="805"/>
      <c r="GS2525" s="805"/>
      <c r="GT2525" s="805"/>
      <c r="GU2525" s="805"/>
      <c r="GV2525" s="805"/>
      <c r="GW2525" s="805"/>
      <c r="GX2525" s="805"/>
      <c r="GY2525" s="805"/>
      <c r="GZ2525" s="805"/>
      <c r="HA2525" s="805"/>
      <c r="HB2525" s="805"/>
      <c r="HC2525" s="805"/>
      <c r="HD2525" s="805"/>
      <c r="HE2525" s="805"/>
      <c r="HF2525" s="805"/>
      <c r="HG2525" s="805"/>
      <c r="HH2525" s="805"/>
      <c r="HI2525" s="805"/>
      <c r="HJ2525" s="805"/>
      <c r="HK2525" s="805"/>
      <c r="HL2525" s="805"/>
      <c r="HM2525" s="805"/>
      <c r="HN2525" s="805"/>
      <c r="HO2525" s="805"/>
      <c r="HP2525" s="805"/>
      <c r="HQ2525" s="805"/>
      <c r="HR2525" s="805"/>
      <c r="HS2525" s="805"/>
      <c r="HT2525" s="805"/>
      <c r="HU2525" s="805"/>
      <c r="HV2525" s="805"/>
      <c r="HW2525" s="805"/>
      <c r="HX2525" s="805"/>
      <c r="HY2525" s="805"/>
      <c r="HZ2525" s="805"/>
      <c r="IA2525" s="805"/>
      <c r="IB2525" s="805"/>
      <c r="IC2525" s="805"/>
      <c r="ID2525" s="805"/>
      <c r="IE2525" s="805"/>
      <c r="IF2525" s="805"/>
      <c r="IG2525" s="805"/>
      <c r="IH2525" s="805"/>
      <c r="II2525" s="805"/>
      <c r="IJ2525" s="805"/>
      <c r="IK2525" s="805"/>
      <c r="IL2525" s="805"/>
      <c r="IM2525" s="805"/>
      <c r="IN2525" s="805"/>
      <c r="IO2525" s="805"/>
      <c r="IP2525" s="805"/>
      <c r="IQ2525" s="805"/>
      <c r="IR2525" s="805"/>
      <c r="IS2525" s="805"/>
      <c r="IT2525" s="805"/>
      <c r="IU2525" s="805"/>
      <c r="IV2525" s="805"/>
      <c r="IW2525" s="805"/>
      <c r="JP2525" s="18">
        <v>200</v>
      </c>
    </row>
    <row r="2526" spans="1:276" s="17" customFormat="1" ht="21.75" customHeight="1" thickBot="1">
      <c r="A2526" s="102" t="s">
        <v>720</v>
      </c>
      <c r="B2526" s="788">
        <v>577518604</v>
      </c>
      <c r="C2526" s="788">
        <v>5775186</v>
      </c>
      <c r="D2526" s="2" t="s">
        <v>721</v>
      </c>
      <c r="E2526" s="633"/>
      <c r="F2526" s="633"/>
      <c r="G2526" s="15" t="s">
        <v>738</v>
      </c>
      <c r="H2526" s="878">
        <v>200</v>
      </c>
      <c r="I2526" s="166">
        <f t="shared" si="215"/>
        <v>200</v>
      </c>
      <c r="J2526" s="805"/>
      <c r="K2526" s="805"/>
      <c r="L2526" s="805"/>
      <c r="M2526" s="805"/>
      <c r="N2526" s="805"/>
      <c r="O2526" s="805"/>
      <c r="P2526" s="805"/>
      <c r="Q2526" s="805"/>
      <c r="R2526" s="805"/>
      <c r="S2526" s="805"/>
      <c r="T2526" s="805"/>
      <c r="U2526" s="805"/>
      <c r="V2526" s="805"/>
      <c r="W2526" s="805"/>
      <c r="X2526" s="805"/>
      <c r="Y2526" s="805"/>
      <c r="Z2526" s="805"/>
      <c r="AA2526" s="805"/>
      <c r="AB2526" s="805"/>
      <c r="AC2526" s="805"/>
      <c r="AD2526" s="805"/>
      <c r="AE2526" s="805"/>
      <c r="AF2526" s="805"/>
      <c r="AG2526" s="805"/>
      <c r="AH2526" s="805"/>
      <c r="AI2526" s="805"/>
      <c r="AJ2526" s="805"/>
      <c r="AK2526" s="805"/>
      <c r="AL2526" s="805"/>
      <c r="AM2526" s="805"/>
      <c r="AN2526" s="805"/>
      <c r="AO2526" s="805"/>
      <c r="AP2526" s="805"/>
      <c r="AQ2526" s="805"/>
      <c r="AR2526" s="805"/>
      <c r="AS2526" s="805"/>
      <c r="AT2526" s="805"/>
      <c r="AU2526" s="805"/>
      <c r="AV2526" s="805"/>
      <c r="AW2526" s="805"/>
      <c r="AX2526" s="805"/>
      <c r="AY2526" s="805"/>
      <c r="AZ2526" s="805"/>
      <c r="BA2526" s="805"/>
      <c r="BB2526" s="805"/>
      <c r="BC2526" s="805"/>
      <c r="BD2526" s="805"/>
      <c r="BE2526" s="805"/>
      <c r="BF2526" s="805"/>
      <c r="BG2526" s="805"/>
      <c r="BH2526" s="805"/>
      <c r="BI2526" s="805"/>
      <c r="BJ2526" s="805"/>
      <c r="BK2526" s="805"/>
      <c r="BL2526" s="805"/>
      <c r="BM2526" s="805"/>
      <c r="BN2526" s="805"/>
      <c r="BO2526" s="805"/>
      <c r="BP2526" s="805"/>
      <c r="BQ2526" s="805"/>
      <c r="BR2526" s="805"/>
      <c r="BS2526" s="805"/>
      <c r="BT2526" s="805"/>
      <c r="BU2526" s="805"/>
      <c r="BV2526" s="805"/>
      <c r="BW2526" s="805"/>
      <c r="BX2526" s="805"/>
      <c r="BY2526" s="805"/>
      <c r="BZ2526" s="805"/>
      <c r="CA2526" s="805"/>
      <c r="CB2526" s="805"/>
      <c r="CC2526" s="805"/>
      <c r="CD2526" s="805"/>
      <c r="CE2526" s="805"/>
      <c r="CF2526" s="805"/>
      <c r="CG2526" s="805"/>
      <c r="CH2526" s="805"/>
      <c r="CI2526" s="805"/>
      <c r="CJ2526" s="805"/>
      <c r="CK2526" s="805"/>
      <c r="CL2526" s="805"/>
      <c r="CM2526" s="805"/>
      <c r="CN2526" s="805"/>
      <c r="CO2526" s="805"/>
      <c r="CP2526" s="805"/>
      <c r="CQ2526" s="805"/>
      <c r="CR2526" s="805"/>
      <c r="CS2526" s="805"/>
      <c r="CT2526" s="805"/>
      <c r="CU2526" s="805"/>
      <c r="CV2526" s="805"/>
      <c r="CW2526" s="805"/>
      <c r="CX2526" s="805"/>
      <c r="CY2526" s="805"/>
      <c r="CZ2526" s="805"/>
      <c r="DA2526" s="805"/>
      <c r="DB2526" s="805"/>
      <c r="DC2526" s="805"/>
      <c r="DD2526" s="805"/>
      <c r="DE2526" s="805"/>
      <c r="DF2526" s="805"/>
      <c r="DG2526" s="805"/>
      <c r="DH2526" s="805"/>
      <c r="DI2526" s="805"/>
      <c r="DJ2526" s="805"/>
      <c r="DK2526" s="805"/>
      <c r="DL2526" s="805"/>
      <c r="DM2526" s="805"/>
      <c r="DN2526" s="805"/>
      <c r="DO2526" s="805"/>
      <c r="DP2526" s="805"/>
      <c r="DQ2526" s="805"/>
      <c r="DR2526" s="805"/>
      <c r="DS2526" s="805"/>
      <c r="DT2526" s="805"/>
      <c r="DU2526" s="805"/>
      <c r="DV2526" s="805"/>
      <c r="DW2526" s="805"/>
      <c r="DX2526" s="805"/>
      <c r="DY2526" s="805"/>
      <c r="DZ2526" s="805"/>
      <c r="EA2526" s="805"/>
      <c r="EB2526" s="805"/>
      <c r="EC2526" s="805"/>
      <c r="ED2526" s="805"/>
      <c r="EE2526" s="805"/>
      <c r="EF2526" s="805"/>
      <c r="EG2526" s="805"/>
      <c r="EH2526" s="805"/>
      <c r="EI2526" s="805"/>
      <c r="EJ2526" s="805"/>
      <c r="EK2526" s="805"/>
      <c r="EL2526" s="805"/>
      <c r="EM2526" s="805"/>
      <c r="EN2526" s="805"/>
      <c r="EO2526" s="805"/>
      <c r="EP2526" s="805"/>
      <c r="EQ2526" s="805"/>
      <c r="ER2526" s="805"/>
      <c r="ES2526" s="805"/>
      <c r="ET2526" s="805"/>
      <c r="EU2526" s="805"/>
      <c r="EV2526" s="805"/>
      <c r="EW2526" s="805"/>
      <c r="EX2526" s="805"/>
      <c r="EY2526" s="805"/>
      <c r="EZ2526" s="805"/>
      <c r="FA2526" s="805"/>
      <c r="FB2526" s="805"/>
      <c r="FC2526" s="805"/>
      <c r="FD2526" s="805"/>
      <c r="FE2526" s="805"/>
      <c r="FF2526" s="805"/>
      <c r="FG2526" s="805"/>
      <c r="FH2526" s="805"/>
      <c r="FI2526" s="805"/>
      <c r="FJ2526" s="805"/>
      <c r="FK2526" s="805"/>
      <c r="FL2526" s="805"/>
      <c r="FM2526" s="805"/>
      <c r="FN2526" s="805"/>
      <c r="FO2526" s="805"/>
      <c r="FP2526" s="805"/>
      <c r="FQ2526" s="805"/>
      <c r="FR2526" s="805"/>
      <c r="FS2526" s="805"/>
      <c r="FT2526" s="805"/>
      <c r="FU2526" s="805"/>
      <c r="FV2526" s="805"/>
      <c r="FW2526" s="805"/>
      <c r="FX2526" s="805"/>
      <c r="FY2526" s="805"/>
      <c r="FZ2526" s="805"/>
      <c r="GA2526" s="805"/>
      <c r="GB2526" s="805"/>
      <c r="GC2526" s="805"/>
      <c r="GD2526" s="805"/>
      <c r="GE2526" s="805"/>
      <c r="GF2526" s="805"/>
      <c r="GG2526" s="805"/>
      <c r="GH2526" s="805"/>
      <c r="GI2526" s="805"/>
      <c r="GJ2526" s="805"/>
      <c r="GK2526" s="805"/>
      <c r="GL2526" s="805"/>
      <c r="GM2526" s="805"/>
      <c r="GN2526" s="805"/>
      <c r="GO2526" s="805"/>
      <c r="GP2526" s="805"/>
      <c r="GQ2526" s="805"/>
      <c r="GR2526" s="805"/>
      <c r="GS2526" s="805"/>
      <c r="GT2526" s="805"/>
      <c r="GU2526" s="805"/>
      <c r="GV2526" s="805"/>
      <c r="GW2526" s="805"/>
      <c r="GX2526" s="805"/>
      <c r="GY2526" s="805"/>
      <c r="GZ2526" s="805"/>
      <c r="HA2526" s="805"/>
      <c r="HB2526" s="805"/>
      <c r="HC2526" s="805"/>
      <c r="HD2526" s="805"/>
      <c r="HE2526" s="805"/>
      <c r="HF2526" s="805"/>
      <c r="HG2526" s="805"/>
      <c r="HH2526" s="805"/>
      <c r="HI2526" s="805"/>
      <c r="HJ2526" s="805"/>
      <c r="HK2526" s="805"/>
      <c r="HL2526" s="805"/>
      <c r="HM2526" s="805"/>
      <c r="HN2526" s="805"/>
      <c r="HO2526" s="805"/>
      <c r="HP2526" s="805"/>
      <c r="HQ2526" s="805"/>
      <c r="HR2526" s="805"/>
      <c r="HS2526" s="805"/>
      <c r="HT2526" s="805"/>
      <c r="HU2526" s="805"/>
      <c r="HV2526" s="805"/>
      <c r="HW2526" s="805"/>
      <c r="HX2526" s="805"/>
      <c r="HY2526" s="805"/>
      <c r="HZ2526" s="805"/>
      <c r="IA2526" s="805"/>
      <c r="IB2526" s="805"/>
      <c r="IC2526" s="805"/>
      <c r="ID2526" s="805"/>
      <c r="IE2526" s="805"/>
      <c r="IF2526" s="805"/>
      <c r="IG2526" s="805"/>
      <c r="IH2526" s="805"/>
      <c r="II2526" s="805"/>
      <c r="IJ2526" s="805"/>
      <c r="IK2526" s="805"/>
      <c r="IL2526" s="805"/>
      <c r="IM2526" s="805"/>
      <c r="IN2526" s="805"/>
      <c r="IO2526" s="805"/>
      <c r="IP2526" s="805"/>
      <c r="IQ2526" s="805"/>
      <c r="IR2526" s="805"/>
      <c r="IS2526" s="805"/>
      <c r="IT2526" s="805"/>
      <c r="IU2526" s="805"/>
      <c r="IV2526" s="805"/>
      <c r="IW2526" s="805"/>
      <c r="JP2526" s="878">
        <v>200</v>
      </c>
    </row>
    <row r="2527" spans="1:276" s="17" customFormat="1" ht="21.75" customHeight="1" thickBot="1">
      <c r="A2527" s="102" t="s">
        <v>720</v>
      </c>
      <c r="B2527" s="876">
        <v>566559003</v>
      </c>
      <c r="C2527" s="788">
        <v>5665590</v>
      </c>
      <c r="D2527" s="2" t="s">
        <v>721</v>
      </c>
      <c r="E2527" s="633"/>
      <c r="F2527" s="633"/>
      <c r="G2527" s="15" t="s">
        <v>738</v>
      </c>
      <c r="H2527" s="878">
        <v>100</v>
      </c>
      <c r="I2527" s="166">
        <f t="shared" si="215"/>
        <v>100</v>
      </c>
      <c r="J2527" s="805"/>
      <c r="K2527" s="805"/>
      <c r="L2527" s="805"/>
      <c r="M2527" s="805"/>
      <c r="N2527" s="805"/>
      <c r="O2527" s="805"/>
      <c r="P2527" s="805"/>
      <c r="Q2527" s="805"/>
      <c r="R2527" s="805"/>
      <c r="S2527" s="805"/>
      <c r="T2527" s="805"/>
      <c r="U2527" s="805"/>
      <c r="V2527" s="805"/>
      <c r="W2527" s="805"/>
      <c r="X2527" s="805"/>
      <c r="Y2527" s="805"/>
      <c r="Z2527" s="805"/>
      <c r="AA2527" s="805"/>
      <c r="AB2527" s="805"/>
      <c r="AC2527" s="805"/>
      <c r="AD2527" s="805"/>
      <c r="AE2527" s="805"/>
      <c r="AF2527" s="805"/>
      <c r="AG2527" s="805"/>
      <c r="AH2527" s="805"/>
      <c r="AI2527" s="805"/>
      <c r="AJ2527" s="805"/>
      <c r="AK2527" s="805"/>
      <c r="AL2527" s="805"/>
      <c r="AM2527" s="805"/>
      <c r="AN2527" s="805"/>
      <c r="AO2527" s="805"/>
      <c r="AP2527" s="805"/>
      <c r="AQ2527" s="805"/>
      <c r="AR2527" s="805"/>
      <c r="AS2527" s="805"/>
      <c r="AT2527" s="805"/>
      <c r="AU2527" s="805"/>
      <c r="AV2527" s="805"/>
      <c r="AW2527" s="805"/>
      <c r="AX2527" s="805"/>
      <c r="AY2527" s="805"/>
      <c r="AZ2527" s="805"/>
      <c r="BA2527" s="805"/>
      <c r="BB2527" s="805"/>
      <c r="BC2527" s="805"/>
      <c r="BD2527" s="805"/>
      <c r="BE2527" s="805"/>
      <c r="BF2527" s="805"/>
      <c r="BG2527" s="805"/>
      <c r="BH2527" s="805"/>
      <c r="BI2527" s="805"/>
      <c r="BJ2527" s="805"/>
      <c r="BK2527" s="805"/>
      <c r="BL2527" s="805"/>
      <c r="BM2527" s="805"/>
      <c r="BN2527" s="805"/>
      <c r="BO2527" s="805"/>
      <c r="BP2527" s="805"/>
      <c r="BQ2527" s="805"/>
      <c r="BR2527" s="805"/>
      <c r="BS2527" s="805"/>
      <c r="BT2527" s="805"/>
      <c r="BU2527" s="805"/>
      <c r="BV2527" s="805"/>
      <c r="BW2527" s="805"/>
      <c r="BX2527" s="805"/>
      <c r="BY2527" s="805"/>
      <c r="BZ2527" s="805"/>
      <c r="CA2527" s="805"/>
      <c r="CB2527" s="805"/>
      <c r="CC2527" s="805"/>
      <c r="CD2527" s="805"/>
      <c r="CE2527" s="805"/>
      <c r="CF2527" s="805"/>
      <c r="CG2527" s="805"/>
      <c r="CH2527" s="805"/>
      <c r="CI2527" s="805"/>
      <c r="CJ2527" s="805"/>
      <c r="CK2527" s="805"/>
      <c r="CL2527" s="805"/>
      <c r="CM2527" s="805"/>
      <c r="CN2527" s="805"/>
      <c r="CO2527" s="805"/>
      <c r="CP2527" s="805"/>
      <c r="CQ2527" s="805"/>
      <c r="CR2527" s="805"/>
      <c r="CS2527" s="805"/>
      <c r="CT2527" s="805"/>
      <c r="CU2527" s="805"/>
      <c r="CV2527" s="805"/>
      <c r="CW2527" s="805"/>
      <c r="CX2527" s="805"/>
      <c r="CY2527" s="805"/>
      <c r="CZ2527" s="805"/>
      <c r="DA2527" s="805"/>
      <c r="DB2527" s="805"/>
      <c r="DC2527" s="805"/>
      <c r="DD2527" s="805"/>
      <c r="DE2527" s="805"/>
      <c r="DF2527" s="805"/>
      <c r="DG2527" s="805"/>
      <c r="DH2527" s="805"/>
      <c r="DI2527" s="805"/>
      <c r="DJ2527" s="805"/>
      <c r="DK2527" s="805"/>
      <c r="DL2527" s="805"/>
      <c r="DM2527" s="805"/>
      <c r="DN2527" s="805"/>
      <c r="DO2527" s="805"/>
      <c r="DP2527" s="805"/>
      <c r="DQ2527" s="805"/>
      <c r="DR2527" s="805"/>
      <c r="DS2527" s="805"/>
      <c r="DT2527" s="805"/>
      <c r="DU2527" s="805"/>
      <c r="DV2527" s="805"/>
      <c r="DW2527" s="805"/>
      <c r="DX2527" s="805"/>
      <c r="DY2527" s="805"/>
      <c r="DZ2527" s="805"/>
      <c r="EA2527" s="805"/>
      <c r="EB2527" s="805"/>
      <c r="EC2527" s="805"/>
      <c r="ED2527" s="805"/>
      <c r="EE2527" s="805"/>
      <c r="EF2527" s="805"/>
      <c r="EG2527" s="805"/>
      <c r="EH2527" s="805"/>
      <c r="EI2527" s="805"/>
      <c r="EJ2527" s="805"/>
      <c r="EK2527" s="805"/>
      <c r="EL2527" s="805"/>
      <c r="EM2527" s="805"/>
      <c r="EN2527" s="805"/>
      <c r="EO2527" s="805"/>
      <c r="EP2527" s="805"/>
      <c r="EQ2527" s="805"/>
      <c r="ER2527" s="805"/>
      <c r="ES2527" s="805"/>
      <c r="ET2527" s="805"/>
      <c r="EU2527" s="805"/>
      <c r="EV2527" s="805"/>
      <c r="EW2527" s="805"/>
      <c r="EX2527" s="805"/>
      <c r="EY2527" s="805"/>
      <c r="EZ2527" s="805"/>
      <c r="FA2527" s="805"/>
      <c r="FB2527" s="805"/>
      <c r="FC2527" s="805"/>
      <c r="FD2527" s="805"/>
      <c r="FE2527" s="805"/>
      <c r="FF2527" s="805"/>
      <c r="FG2527" s="805"/>
      <c r="FH2527" s="805"/>
      <c r="FI2527" s="805"/>
      <c r="FJ2527" s="805"/>
      <c r="FK2527" s="805"/>
      <c r="FL2527" s="805"/>
      <c r="FM2527" s="805"/>
      <c r="FN2527" s="805"/>
      <c r="FO2527" s="805"/>
      <c r="FP2527" s="805"/>
      <c r="FQ2527" s="805"/>
      <c r="FR2527" s="805"/>
      <c r="FS2527" s="805"/>
      <c r="FT2527" s="805"/>
      <c r="FU2527" s="805"/>
      <c r="FV2527" s="805"/>
      <c r="FW2527" s="805"/>
      <c r="FX2527" s="805"/>
      <c r="FY2527" s="805"/>
      <c r="FZ2527" s="805"/>
      <c r="GA2527" s="805"/>
      <c r="GB2527" s="805"/>
      <c r="GC2527" s="805"/>
      <c r="GD2527" s="805"/>
      <c r="GE2527" s="805"/>
      <c r="GF2527" s="805"/>
      <c r="GG2527" s="805"/>
      <c r="GH2527" s="805"/>
      <c r="GI2527" s="805"/>
      <c r="GJ2527" s="805"/>
      <c r="GK2527" s="805"/>
      <c r="GL2527" s="805"/>
      <c r="GM2527" s="805"/>
      <c r="GN2527" s="805"/>
      <c r="GO2527" s="805"/>
      <c r="GP2527" s="805"/>
      <c r="GQ2527" s="805"/>
      <c r="GR2527" s="805"/>
      <c r="GS2527" s="805"/>
      <c r="GT2527" s="805"/>
      <c r="GU2527" s="805"/>
      <c r="GV2527" s="805"/>
      <c r="GW2527" s="805"/>
      <c r="GX2527" s="805"/>
      <c r="GY2527" s="805"/>
      <c r="GZ2527" s="805"/>
      <c r="HA2527" s="805"/>
      <c r="HB2527" s="805"/>
      <c r="HC2527" s="805"/>
      <c r="HD2527" s="805"/>
      <c r="HE2527" s="805"/>
      <c r="HF2527" s="805"/>
      <c r="HG2527" s="805"/>
      <c r="HH2527" s="805"/>
      <c r="HI2527" s="805"/>
      <c r="HJ2527" s="805"/>
      <c r="HK2527" s="805"/>
      <c r="HL2527" s="805"/>
      <c r="HM2527" s="805"/>
      <c r="HN2527" s="805"/>
      <c r="HO2527" s="805"/>
      <c r="HP2527" s="805"/>
      <c r="HQ2527" s="805"/>
      <c r="HR2527" s="805"/>
      <c r="HS2527" s="805"/>
      <c r="HT2527" s="805"/>
      <c r="HU2527" s="805"/>
      <c r="HV2527" s="805"/>
      <c r="HW2527" s="805"/>
      <c r="HX2527" s="805"/>
      <c r="HY2527" s="805"/>
      <c r="HZ2527" s="805"/>
      <c r="IA2527" s="805"/>
      <c r="IB2527" s="805"/>
      <c r="IC2527" s="805"/>
      <c r="ID2527" s="805"/>
      <c r="IE2527" s="805"/>
      <c r="IF2527" s="805"/>
      <c r="IG2527" s="805"/>
      <c r="IH2527" s="805"/>
      <c r="II2527" s="805"/>
      <c r="IJ2527" s="805"/>
      <c r="IK2527" s="805"/>
      <c r="IL2527" s="805"/>
      <c r="IM2527" s="805"/>
      <c r="IN2527" s="805"/>
      <c r="IO2527" s="805"/>
      <c r="IP2527" s="805"/>
      <c r="IQ2527" s="805"/>
      <c r="IR2527" s="805"/>
      <c r="IS2527" s="805"/>
      <c r="IT2527" s="805"/>
      <c r="IU2527" s="805"/>
      <c r="IV2527" s="805"/>
      <c r="IW2527" s="805"/>
      <c r="JP2527" s="878">
        <v>100</v>
      </c>
    </row>
    <row r="2528" spans="1:276" s="17" customFormat="1" ht="21.75" customHeight="1" thickBot="1">
      <c r="A2528" s="102" t="s">
        <v>720</v>
      </c>
      <c r="B2528" s="876">
        <v>566516503</v>
      </c>
      <c r="C2528" s="788">
        <v>5665165</v>
      </c>
      <c r="D2528" s="2" t="s">
        <v>721</v>
      </c>
      <c r="E2528" s="633"/>
      <c r="F2528" s="633"/>
      <c r="G2528" s="15" t="s">
        <v>738</v>
      </c>
      <c r="H2528" s="878">
        <v>100</v>
      </c>
      <c r="I2528" s="166">
        <f t="shared" si="215"/>
        <v>100</v>
      </c>
      <c r="J2528" s="805"/>
      <c r="K2528" s="805"/>
      <c r="L2528" s="805"/>
      <c r="M2528" s="805"/>
      <c r="N2528" s="805"/>
      <c r="O2528" s="805"/>
      <c r="P2528" s="805"/>
      <c r="Q2528" s="805"/>
      <c r="R2528" s="805"/>
      <c r="S2528" s="805"/>
      <c r="T2528" s="805"/>
      <c r="U2528" s="805"/>
      <c r="V2528" s="805"/>
      <c r="W2528" s="805"/>
      <c r="X2528" s="805"/>
      <c r="Y2528" s="805"/>
      <c r="Z2528" s="805"/>
      <c r="AA2528" s="805"/>
      <c r="AB2528" s="805"/>
      <c r="AC2528" s="805"/>
      <c r="AD2528" s="805"/>
      <c r="AE2528" s="805"/>
      <c r="AF2528" s="805"/>
      <c r="AG2528" s="805"/>
      <c r="AH2528" s="805"/>
      <c r="AI2528" s="805"/>
      <c r="AJ2528" s="805"/>
      <c r="AK2528" s="805"/>
      <c r="AL2528" s="805"/>
      <c r="AM2528" s="805"/>
      <c r="AN2528" s="805"/>
      <c r="AO2528" s="805"/>
      <c r="AP2528" s="805"/>
      <c r="AQ2528" s="805"/>
      <c r="AR2528" s="805"/>
      <c r="AS2528" s="805"/>
      <c r="AT2528" s="805"/>
      <c r="AU2528" s="805"/>
      <c r="AV2528" s="805"/>
      <c r="AW2528" s="805"/>
      <c r="AX2528" s="805"/>
      <c r="AY2528" s="805"/>
      <c r="AZ2528" s="805"/>
      <c r="BA2528" s="805"/>
      <c r="BB2528" s="805"/>
      <c r="BC2528" s="805"/>
      <c r="BD2528" s="805"/>
      <c r="BE2528" s="805"/>
      <c r="BF2528" s="805"/>
      <c r="BG2528" s="805"/>
      <c r="BH2528" s="805"/>
      <c r="BI2528" s="805"/>
      <c r="BJ2528" s="805"/>
      <c r="BK2528" s="805"/>
      <c r="BL2528" s="805"/>
      <c r="BM2528" s="805"/>
      <c r="BN2528" s="805"/>
      <c r="BO2528" s="805"/>
      <c r="BP2528" s="805"/>
      <c r="BQ2528" s="805"/>
      <c r="BR2528" s="805"/>
      <c r="BS2528" s="805"/>
      <c r="BT2528" s="805"/>
      <c r="BU2528" s="805"/>
      <c r="BV2528" s="805"/>
      <c r="BW2528" s="805"/>
      <c r="BX2528" s="805"/>
      <c r="BY2528" s="805"/>
      <c r="BZ2528" s="805"/>
      <c r="CA2528" s="805"/>
      <c r="CB2528" s="805"/>
      <c r="CC2528" s="805"/>
      <c r="CD2528" s="805"/>
      <c r="CE2528" s="805"/>
      <c r="CF2528" s="805"/>
      <c r="CG2528" s="805"/>
      <c r="CH2528" s="805"/>
      <c r="CI2528" s="805"/>
      <c r="CJ2528" s="805"/>
      <c r="CK2528" s="805"/>
      <c r="CL2528" s="805"/>
      <c r="CM2528" s="805"/>
      <c r="CN2528" s="805"/>
      <c r="CO2528" s="805"/>
      <c r="CP2528" s="805"/>
      <c r="CQ2528" s="805"/>
      <c r="CR2528" s="805"/>
      <c r="CS2528" s="805"/>
      <c r="CT2528" s="805"/>
      <c r="CU2528" s="805"/>
      <c r="CV2528" s="805"/>
      <c r="CW2528" s="805"/>
      <c r="CX2528" s="805"/>
      <c r="CY2528" s="805"/>
      <c r="CZ2528" s="805"/>
      <c r="DA2528" s="805"/>
      <c r="DB2528" s="805"/>
      <c r="DC2528" s="805"/>
      <c r="DD2528" s="805"/>
      <c r="DE2528" s="805"/>
      <c r="DF2528" s="805"/>
      <c r="DG2528" s="805"/>
      <c r="DH2528" s="805"/>
      <c r="DI2528" s="805"/>
      <c r="DJ2528" s="805"/>
      <c r="DK2528" s="805"/>
      <c r="DL2528" s="805"/>
      <c r="DM2528" s="805"/>
      <c r="DN2528" s="805"/>
      <c r="DO2528" s="805"/>
      <c r="DP2528" s="805"/>
      <c r="DQ2528" s="805"/>
      <c r="DR2528" s="805"/>
      <c r="DS2528" s="805"/>
      <c r="DT2528" s="805"/>
      <c r="DU2528" s="805"/>
      <c r="DV2528" s="805"/>
      <c r="DW2528" s="805"/>
      <c r="DX2528" s="805"/>
      <c r="DY2528" s="805"/>
      <c r="DZ2528" s="805"/>
      <c r="EA2528" s="805"/>
      <c r="EB2528" s="805"/>
      <c r="EC2528" s="805"/>
      <c r="ED2528" s="805"/>
      <c r="EE2528" s="805"/>
      <c r="EF2528" s="805"/>
      <c r="EG2528" s="805"/>
      <c r="EH2528" s="805"/>
      <c r="EI2528" s="805"/>
      <c r="EJ2528" s="805"/>
      <c r="EK2528" s="805"/>
      <c r="EL2528" s="805"/>
      <c r="EM2528" s="805"/>
      <c r="EN2528" s="805"/>
      <c r="EO2528" s="805"/>
      <c r="EP2528" s="805"/>
      <c r="EQ2528" s="805"/>
      <c r="ER2528" s="805"/>
      <c r="ES2528" s="805"/>
      <c r="ET2528" s="805"/>
      <c r="EU2528" s="805"/>
      <c r="EV2528" s="805"/>
      <c r="EW2528" s="805"/>
      <c r="EX2528" s="805"/>
      <c r="EY2528" s="805"/>
      <c r="EZ2528" s="805"/>
      <c r="FA2528" s="805"/>
      <c r="FB2528" s="805"/>
      <c r="FC2528" s="805"/>
      <c r="FD2528" s="805"/>
      <c r="FE2528" s="805"/>
      <c r="FF2528" s="805"/>
      <c r="FG2528" s="805"/>
      <c r="FH2528" s="805"/>
      <c r="FI2528" s="805"/>
      <c r="FJ2528" s="805"/>
      <c r="FK2528" s="805"/>
      <c r="FL2528" s="805"/>
      <c r="FM2528" s="805"/>
      <c r="FN2528" s="805"/>
      <c r="FO2528" s="805"/>
      <c r="FP2528" s="805"/>
      <c r="FQ2528" s="805"/>
      <c r="FR2528" s="805"/>
      <c r="FS2528" s="805"/>
      <c r="FT2528" s="805"/>
      <c r="FU2528" s="805"/>
      <c r="FV2528" s="805"/>
      <c r="FW2528" s="805"/>
      <c r="FX2528" s="805"/>
      <c r="FY2528" s="805"/>
      <c r="FZ2528" s="805"/>
      <c r="GA2528" s="805"/>
      <c r="GB2528" s="805"/>
      <c r="GC2528" s="805"/>
      <c r="GD2528" s="805"/>
      <c r="GE2528" s="805"/>
      <c r="GF2528" s="805"/>
      <c r="GG2528" s="805"/>
      <c r="GH2528" s="805"/>
      <c r="GI2528" s="805"/>
      <c r="GJ2528" s="805"/>
      <c r="GK2528" s="805"/>
      <c r="GL2528" s="805"/>
      <c r="GM2528" s="805"/>
      <c r="GN2528" s="805"/>
      <c r="GO2528" s="805"/>
      <c r="GP2528" s="805"/>
      <c r="GQ2528" s="805"/>
      <c r="GR2528" s="805"/>
      <c r="GS2528" s="805"/>
      <c r="GT2528" s="805"/>
      <c r="GU2528" s="805"/>
      <c r="GV2528" s="805"/>
      <c r="GW2528" s="805"/>
      <c r="GX2528" s="805"/>
      <c r="GY2528" s="805"/>
      <c r="GZ2528" s="805"/>
      <c r="HA2528" s="805"/>
      <c r="HB2528" s="805"/>
      <c r="HC2528" s="805"/>
      <c r="HD2528" s="805"/>
      <c r="HE2528" s="805"/>
      <c r="HF2528" s="805"/>
      <c r="HG2528" s="805"/>
      <c r="HH2528" s="805"/>
      <c r="HI2528" s="805"/>
      <c r="HJ2528" s="805"/>
      <c r="HK2528" s="805"/>
      <c r="HL2528" s="805"/>
      <c r="HM2528" s="805"/>
      <c r="HN2528" s="805"/>
      <c r="HO2528" s="805"/>
      <c r="HP2528" s="805"/>
      <c r="HQ2528" s="805"/>
      <c r="HR2528" s="805"/>
      <c r="HS2528" s="805"/>
      <c r="HT2528" s="805"/>
      <c r="HU2528" s="805"/>
      <c r="HV2528" s="805"/>
      <c r="HW2528" s="805"/>
      <c r="HX2528" s="805"/>
      <c r="HY2528" s="805"/>
      <c r="HZ2528" s="805"/>
      <c r="IA2528" s="805"/>
      <c r="IB2528" s="805"/>
      <c r="IC2528" s="805"/>
      <c r="ID2528" s="805"/>
      <c r="IE2528" s="805"/>
      <c r="IF2528" s="805"/>
      <c r="IG2528" s="805"/>
      <c r="IH2528" s="805"/>
      <c r="II2528" s="805"/>
      <c r="IJ2528" s="805"/>
      <c r="IK2528" s="805"/>
      <c r="IL2528" s="805"/>
      <c r="IM2528" s="805"/>
      <c r="IN2528" s="805"/>
      <c r="IO2528" s="805"/>
      <c r="IP2528" s="805"/>
      <c r="IQ2528" s="805"/>
      <c r="IR2528" s="805"/>
      <c r="IS2528" s="805"/>
      <c r="IT2528" s="805"/>
      <c r="IU2528" s="805"/>
      <c r="IV2528" s="805"/>
      <c r="IW2528" s="805"/>
      <c r="JP2528" s="878">
        <v>100</v>
      </c>
    </row>
    <row r="2529" spans="1:295" s="17" customFormat="1" ht="21.75" customHeight="1">
      <c r="A2529" s="102" t="s">
        <v>720</v>
      </c>
      <c r="B2529" s="877">
        <v>639072701</v>
      </c>
      <c r="C2529" s="789">
        <v>6390727</v>
      </c>
      <c r="D2529" s="2" t="s">
        <v>721</v>
      </c>
      <c r="E2529" s="633"/>
      <c r="F2529" s="633"/>
      <c r="G2529" s="15" t="s">
        <v>738</v>
      </c>
      <c r="H2529" s="879">
        <v>0</v>
      </c>
      <c r="I2529" s="166">
        <f t="shared" si="215"/>
        <v>0</v>
      </c>
      <c r="J2529" s="805"/>
      <c r="K2529" s="805"/>
      <c r="L2529" s="805"/>
      <c r="M2529" s="805"/>
      <c r="N2529" s="805"/>
      <c r="O2529" s="805"/>
      <c r="P2529" s="805"/>
      <c r="Q2529" s="805"/>
      <c r="R2529" s="805"/>
      <c r="S2529" s="805"/>
      <c r="T2529" s="805"/>
      <c r="U2529" s="805"/>
      <c r="V2529" s="805"/>
      <c r="W2529" s="805"/>
      <c r="X2529" s="805"/>
      <c r="Y2529" s="805"/>
      <c r="Z2529" s="805"/>
      <c r="AA2529" s="805"/>
      <c r="AB2529" s="805"/>
      <c r="AC2529" s="805"/>
      <c r="AD2529" s="805"/>
      <c r="AE2529" s="805"/>
      <c r="AF2529" s="805"/>
      <c r="AG2529" s="805"/>
      <c r="AH2529" s="805"/>
      <c r="AI2529" s="805"/>
      <c r="AJ2529" s="805"/>
      <c r="AK2529" s="805"/>
      <c r="AL2529" s="805"/>
      <c r="AM2529" s="805"/>
      <c r="AN2529" s="805"/>
      <c r="AO2529" s="805"/>
      <c r="AP2529" s="805"/>
      <c r="AQ2529" s="805"/>
      <c r="AR2529" s="805"/>
      <c r="AS2529" s="805"/>
      <c r="AT2529" s="805"/>
      <c r="AU2529" s="805"/>
      <c r="AV2529" s="805"/>
      <c r="AW2529" s="805"/>
      <c r="AX2529" s="805"/>
      <c r="AY2529" s="805"/>
      <c r="AZ2529" s="805"/>
      <c r="BA2529" s="805"/>
      <c r="BB2529" s="805"/>
      <c r="BC2529" s="805"/>
      <c r="BD2529" s="805"/>
      <c r="BE2529" s="805"/>
      <c r="BF2529" s="805"/>
      <c r="BG2529" s="805"/>
      <c r="BH2529" s="805"/>
      <c r="BI2529" s="805"/>
      <c r="BJ2529" s="805"/>
      <c r="BK2529" s="805"/>
      <c r="BL2529" s="805"/>
      <c r="BM2529" s="805"/>
      <c r="BN2529" s="805"/>
      <c r="BO2529" s="805"/>
      <c r="BP2529" s="805"/>
      <c r="BQ2529" s="805"/>
      <c r="BR2529" s="805"/>
      <c r="BS2529" s="805"/>
      <c r="BT2529" s="805"/>
      <c r="BU2529" s="805"/>
      <c r="BV2529" s="805"/>
      <c r="BW2529" s="805"/>
      <c r="BX2529" s="805"/>
      <c r="BY2529" s="805"/>
      <c r="BZ2529" s="805"/>
      <c r="CA2529" s="805"/>
      <c r="CB2529" s="805"/>
      <c r="CC2529" s="805"/>
      <c r="CD2529" s="805"/>
      <c r="CE2529" s="805"/>
      <c r="CF2529" s="805"/>
      <c r="CG2529" s="805"/>
      <c r="CH2529" s="805"/>
      <c r="CI2529" s="805"/>
      <c r="CJ2529" s="805"/>
      <c r="CK2529" s="805"/>
      <c r="CL2529" s="805"/>
      <c r="CM2529" s="805"/>
      <c r="CN2529" s="805"/>
      <c r="CO2529" s="805"/>
      <c r="CP2529" s="805"/>
      <c r="CQ2529" s="805"/>
      <c r="CR2529" s="805"/>
      <c r="CS2529" s="805"/>
      <c r="CT2529" s="805"/>
      <c r="CU2529" s="805"/>
      <c r="CV2529" s="805"/>
      <c r="CW2529" s="805"/>
      <c r="CX2529" s="805"/>
      <c r="CY2529" s="805"/>
      <c r="CZ2529" s="805"/>
      <c r="DA2529" s="805"/>
      <c r="DB2529" s="805"/>
      <c r="DC2529" s="805"/>
      <c r="DD2529" s="805"/>
      <c r="DE2529" s="805"/>
      <c r="DF2529" s="805"/>
      <c r="DG2529" s="805"/>
      <c r="DH2529" s="805"/>
      <c r="DI2529" s="805"/>
      <c r="DJ2529" s="805"/>
      <c r="DK2529" s="805"/>
      <c r="DL2529" s="805"/>
      <c r="DM2529" s="805"/>
      <c r="DN2529" s="805"/>
      <c r="DO2529" s="805"/>
      <c r="DP2529" s="805"/>
      <c r="DQ2529" s="805"/>
      <c r="DR2529" s="805"/>
      <c r="DS2529" s="805"/>
      <c r="DT2529" s="805"/>
      <c r="DU2529" s="805"/>
      <c r="DV2529" s="805"/>
      <c r="DW2529" s="805"/>
      <c r="DX2529" s="805"/>
      <c r="DY2529" s="805"/>
      <c r="DZ2529" s="805"/>
      <c r="EA2529" s="805"/>
      <c r="EB2529" s="805"/>
      <c r="EC2529" s="805"/>
      <c r="ED2529" s="805"/>
      <c r="EE2529" s="805"/>
      <c r="EF2529" s="805"/>
      <c r="EG2529" s="805"/>
      <c r="EH2529" s="805"/>
      <c r="EI2529" s="805"/>
      <c r="EJ2529" s="805"/>
      <c r="EK2529" s="805"/>
      <c r="EL2529" s="805"/>
      <c r="EM2529" s="805"/>
      <c r="EN2529" s="805"/>
      <c r="EO2529" s="805"/>
      <c r="EP2529" s="805"/>
      <c r="EQ2529" s="805"/>
      <c r="ER2529" s="805"/>
      <c r="ES2529" s="805"/>
      <c r="ET2529" s="805"/>
      <c r="EU2529" s="805"/>
      <c r="EV2529" s="805"/>
      <c r="EW2529" s="805"/>
      <c r="EX2529" s="805"/>
      <c r="EY2529" s="805"/>
      <c r="EZ2529" s="805"/>
      <c r="FA2529" s="805"/>
      <c r="FB2529" s="805"/>
      <c r="FC2529" s="805"/>
      <c r="FD2529" s="805"/>
      <c r="FE2529" s="805"/>
      <c r="FF2529" s="805"/>
      <c r="FG2529" s="805"/>
      <c r="FH2529" s="805"/>
      <c r="FI2529" s="805"/>
      <c r="FJ2529" s="805"/>
      <c r="FK2529" s="805"/>
      <c r="FL2529" s="805"/>
      <c r="FM2529" s="805"/>
      <c r="FN2529" s="805"/>
      <c r="FO2529" s="805"/>
      <c r="FP2529" s="805"/>
      <c r="FQ2529" s="805"/>
      <c r="FR2529" s="805"/>
      <c r="FS2529" s="805"/>
      <c r="FT2529" s="805"/>
      <c r="FU2529" s="805"/>
      <c r="FV2529" s="805"/>
      <c r="FW2529" s="805"/>
      <c r="FX2529" s="805"/>
      <c r="FY2529" s="805"/>
      <c r="FZ2529" s="805"/>
      <c r="GA2529" s="805"/>
      <c r="GB2529" s="805"/>
      <c r="GC2529" s="805"/>
      <c r="GD2529" s="805"/>
      <c r="GE2529" s="805"/>
      <c r="GF2529" s="805"/>
      <c r="GG2529" s="805"/>
      <c r="GH2529" s="805"/>
      <c r="GI2529" s="805"/>
      <c r="GJ2529" s="805"/>
      <c r="GK2529" s="805"/>
      <c r="GL2529" s="805"/>
      <c r="GM2529" s="805"/>
      <c r="GN2529" s="805"/>
      <c r="GO2529" s="805"/>
      <c r="GP2529" s="805"/>
      <c r="GQ2529" s="805"/>
      <c r="GR2529" s="805"/>
      <c r="GS2529" s="805"/>
      <c r="GT2529" s="805"/>
      <c r="GU2529" s="805"/>
      <c r="GV2529" s="805"/>
      <c r="GW2529" s="805"/>
      <c r="GX2529" s="805"/>
      <c r="GY2529" s="805"/>
      <c r="GZ2529" s="805"/>
      <c r="HA2529" s="805"/>
      <c r="HB2529" s="805"/>
      <c r="HC2529" s="805"/>
      <c r="HD2529" s="805"/>
      <c r="HE2529" s="805"/>
      <c r="HF2529" s="805"/>
      <c r="HG2529" s="805"/>
      <c r="HH2529" s="805"/>
      <c r="HI2529" s="805"/>
      <c r="HJ2529" s="805"/>
      <c r="HK2529" s="805"/>
      <c r="HL2529" s="805"/>
      <c r="HM2529" s="805"/>
      <c r="HN2529" s="805"/>
      <c r="HO2529" s="805"/>
      <c r="HP2529" s="805"/>
      <c r="HQ2529" s="805"/>
      <c r="HR2529" s="805"/>
      <c r="HS2529" s="805"/>
      <c r="HT2529" s="805"/>
      <c r="HU2529" s="805"/>
      <c r="HV2529" s="805"/>
      <c r="HW2529" s="805"/>
      <c r="HX2529" s="805"/>
      <c r="HY2529" s="805"/>
      <c r="HZ2529" s="805"/>
      <c r="IA2529" s="805"/>
      <c r="IB2529" s="805"/>
      <c r="IC2529" s="805"/>
      <c r="ID2529" s="805"/>
      <c r="IE2529" s="805"/>
      <c r="IF2529" s="805"/>
      <c r="IG2529" s="805"/>
      <c r="IH2529" s="805"/>
      <c r="II2529" s="805"/>
      <c r="IJ2529" s="805"/>
      <c r="IK2529" s="805"/>
      <c r="IL2529" s="805"/>
      <c r="IM2529" s="805"/>
      <c r="IN2529" s="805"/>
      <c r="IO2529" s="805"/>
      <c r="IP2529" s="805"/>
      <c r="IQ2529" s="805"/>
      <c r="IR2529" s="805"/>
      <c r="IS2529" s="805"/>
      <c r="IT2529" s="805"/>
      <c r="IU2529" s="805"/>
      <c r="IV2529" s="805"/>
      <c r="IW2529" s="805"/>
      <c r="JP2529" s="879">
        <v>0</v>
      </c>
    </row>
    <row r="2530" spans="1:295" s="17" customFormat="1" ht="21.75" customHeight="1" thickBot="1">
      <c r="A2530" s="843"/>
      <c r="B2530" s="843"/>
      <c r="C2530" s="843"/>
      <c r="D2530" s="822"/>
      <c r="E2530" s="633"/>
      <c r="F2530" s="633"/>
      <c r="G2530" s="805"/>
      <c r="H2530" s="880">
        <f>SUM(H2513:H2529)</f>
        <v>5200</v>
      </c>
      <c r="I2530" s="880">
        <f>SUM(I2513:I2529)</f>
        <v>5200</v>
      </c>
      <c r="J2530" s="805"/>
      <c r="K2530" s="805"/>
      <c r="L2530" s="805"/>
      <c r="M2530" s="805"/>
      <c r="N2530" s="805"/>
      <c r="O2530" s="805"/>
      <c r="P2530" s="805"/>
      <c r="Q2530" s="805"/>
      <c r="R2530" s="805"/>
      <c r="S2530" s="805"/>
      <c r="T2530" s="805"/>
      <c r="U2530" s="805"/>
      <c r="V2530" s="805"/>
      <c r="W2530" s="805"/>
      <c r="X2530" s="805"/>
      <c r="Y2530" s="805"/>
      <c r="Z2530" s="805"/>
      <c r="AA2530" s="805"/>
      <c r="AB2530" s="805"/>
      <c r="AC2530" s="805"/>
      <c r="AD2530" s="805"/>
      <c r="AE2530" s="805"/>
      <c r="AF2530" s="805"/>
      <c r="AG2530" s="805"/>
      <c r="AH2530" s="805"/>
      <c r="AI2530" s="805"/>
      <c r="AJ2530" s="805"/>
      <c r="AK2530" s="805"/>
      <c r="AL2530" s="805"/>
      <c r="AM2530" s="805"/>
      <c r="AN2530" s="805"/>
      <c r="AO2530" s="805"/>
      <c r="AP2530" s="805"/>
      <c r="AQ2530" s="805"/>
      <c r="AR2530" s="805"/>
      <c r="AS2530" s="805"/>
      <c r="AT2530" s="805"/>
      <c r="AU2530" s="805"/>
      <c r="AV2530" s="805"/>
      <c r="AW2530" s="805"/>
      <c r="AX2530" s="805"/>
      <c r="AY2530" s="805"/>
      <c r="AZ2530" s="805"/>
      <c r="BA2530" s="805"/>
      <c r="BB2530" s="805"/>
      <c r="BC2530" s="805"/>
      <c r="BD2530" s="805"/>
      <c r="BE2530" s="805"/>
      <c r="BF2530" s="805"/>
      <c r="BG2530" s="805"/>
      <c r="BH2530" s="805"/>
      <c r="BI2530" s="805"/>
      <c r="BJ2530" s="805"/>
      <c r="BK2530" s="805"/>
      <c r="BL2530" s="805"/>
      <c r="BM2530" s="805"/>
      <c r="BN2530" s="805"/>
      <c r="BO2530" s="805"/>
      <c r="BP2530" s="805"/>
      <c r="BQ2530" s="805"/>
      <c r="BR2530" s="805"/>
      <c r="BS2530" s="805"/>
      <c r="BT2530" s="805"/>
      <c r="BU2530" s="805"/>
      <c r="BV2530" s="805"/>
      <c r="BW2530" s="805"/>
      <c r="BX2530" s="805"/>
      <c r="BY2530" s="805"/>
      <c r="BZ2530" s="805"/>
      <c r="CA2530" s="805"/>
      <c r="CB2530" s="805"/>
      <c r="CC2530" s="805"/>
      <c r="CD2530" s="805"/>
      <c r="CE2530" s="805"/>
      <c r="CF2530" s="805"/>
      <c r="CG2530" s="805"/>
      <c r="CH2530" s="805"/>
      <c r="CI2530" s="805"/>
      <c r="CJ2530" s="805"/>
      <c r="CK2530" s="805"/>
      <c r="CL2530" s="805"/>
      <c r="CM2530" s="805"/>
      <c r="CN2530" s="805"/>
      <c r="CO2530" s="805"/>
      <c r="CP2530" s="805"/>
      <c r="CQ2530" s="805"/>
      <c r="CR2530" s="805"/>
      <c r="CS2530" s="805"/>
      <c r="CT2530" s="805"/>
      <c r="CU2530" s="805"/>
      <c r="CV2530" s="805"/>
      <c r="CW2530" s="805"/>
      <c r="CX2530" s="805"/>
      <c r="CY2530" s="805"/>
      <c r="CZ2530" s="805"/>
      <c r="DA2530" s="805"/>
      <c r="DB2530" s="805"/>
      <c r="DC2530" s="805"/>
      <c r="DD2530" s="805"/>
      <c r="DE2530" s="805"/>
      <c r="DF2530" s="805"/>
      <c r="DG2530" s="805"/>
      <c r="DH2530" s="805"/>
      <c r="DI2530" s="805"/>
      <c r="DJ2530" s="805"/>
      <c r="DK2530" s="805"/>
      <c r="DL2530" s="805"/>
      <c r="DM2530" s="805"/>
      <c r="DN2530" s="805"/>
      <c r="DO2530" s="805"/>
      <c r="DP2530" s="805"/>
      <c r="DQ2530" s="805"/>
      <c r="DR2530" s="805"/>
      <c r="DS2530" s="805"/>
      <c r="DT2530" s="805"/>
      <c r="DU2530" s="805"/>
      <c r="DV2530" s="805"/>
      <c r="DW2530" s="805"/>
      <c r="DX2530" s="805"/>
      <c r="DY2530" s="805"/>
      <c r="DZ2530" s="805"/>
      <c r="EA2530" s="805"/>
      <c r="EB2530" s="805"/>
      <c r="EC2530" s="805"/>
      <c r="ED2530" s="805"/>
      <c r="EE2530" s="805"/>
      <c r="EF2530" s="805"/>
      <c r="EG2530" s="805"/>
      <c r="EH2530" s="805"/>
      <c r="EI2530" s="805"/>
      <c r="EJ2530" s="805"/>
      <c r="EK2530" s="805"/>
      <c r="EL2530" s="805"/>
      <c r="EM2530" s="805"/>
      <c r="EN2530" s="805"/>
      <c r="EO2530" s="805"/>
      <c r="EP2530" s="805"/>
      <c r="EQ2530" s="805"/>
      <c r="ER2530" s="805"/>
      <c r="ES2530" s="805"/>
      <c r="ET2530" s="805"/>
      <c r="EU2530" s="805"/>
      <c r="EV2530" s="805"/>
      <c r="EW2530" s="805"/>
      <c r="EX2530" s="805"/>
      <c r="EY2530" s="805"/>
      <c r="EZ2530" s="805"/>
      <c r="FA2530" s="805"/>
      <c r="FB2530" s="805"/>
      <c r="FC2530" s="805"/>
      <c r="FD2530" s="805"/>
      <c r="FE2530" s="805"/>
      <c r="FF2530" s="805"/>
      <c r="FG2530" s="805"/>
      <c r="FH2530" s="805"/>
      <c r="FI2530" s="805"/>
      <c r="FJ2530" s="805"/>
      <c r="FK2530" s="805"/>
      <c r="FL2530" s="805"/>
      <c r="FM2530" s="805"/>
      <c r="FN2530" s="805"/>
      <c r="FO2530" s="805"/>
      <c r="FP2530" s="805"/>
      <c r="FQ2530" s="805"/>
      <c r="FR2530" s="805"/>
      <c r="FS2530" s="805"/>
      <c r="FT2530" s="805"/>
      <c r="FU2530" s="805"/>
      <c r="FV2530" s="805"/>
      <c r="FW2530" s="805"/>
      <c r="FX2530" s="805"/>
      <c r="FY2530" s="805"/>
      <c r="FZ2530" s="805"/>
      <c r="GA2530" s="805"/>
      <c r="GB2530" s="805"/>
      <c r="GC2530" s="805"/>
      <c r="GD2530" s="805"/>
      <c r="GE2530" s="805"/>
      <c r="GF2530" s="805"/>
      <c r="GG2530" s="805"/>
      <c r="GH2530" s="805"/>
      <c r="GI2530" s="805"/>
      <c r="GJ2530" s="805"/>
      <c r="GK2530" s="805"/>
      <c r="GL2530" s="805"/>
      <c r="GM2530" s="805"/>
      <c r="GN2530" s="805"/>
      <c r="GO2530" s="805"/>
      <c r="GP2530" s="805"/>
      <c r="GQ2530" s="805"/>
      <c r="GR2530" s="805"/>
      <c r="GS2530" s="805"/>
      <c r="GT2530" s="805"/>
      <c r="GU2530" s="805"/>
      <c r="GV2530" s="805"/>
      <c r="GW2530" s="805"/>
      <c r="GX2530" s="805"/>
      <c r="GY2530" s="805"/>
      <c r="GZ2530" s="805"/>
      <c r="HA2530" s="805"/>
      <c r="HB2530" s="805"/>
      <c r="HC2530" s="805"/>
      <c r="HD2530" s="805"/>
      <c r="HE2530" s="805"/>
      <c r="HF2530" s="805"/>
      <c r="HG2530" s="805"/>
      <c r="HH2530" s="805"/>
      <c r="HI2530" s="805"/>
      <c r="HJ2530" s="805"/>
      <c r="HK2530" s="805"/>
      <c r="HL2530" s="805"/>
      <c r="HM2530" s="805"/>
      <c r="HN2530" s="805"/>
      <c r="HO2530" s="805"/>
      <c r="HP2530" s="805"/>
      <c r="HQ2530" s="805"/>
      <c r="HR2530" s="805"/>
      <c r="HS2530" s="805"/>
      <c r="HT2530" s="805"/>
      <c r="HU2530" s="805"/>
      <c r="HV2530" s="805"/>
      <c r="HW2530" s="805"/>
      <c r="HX2530" s="805"/>
      <c r="HY2530" s="805"/>
      <c r="HZ2530" s="805"/>
      <c r="IA2530" s="805"/>
      <c r="IB2530" s="805"/>
      <c r="IC2530" s="805"/>
      <c r="ID2530" s="805"/>
      <c r="IE2530" s="805"/>
      <c r="IF2530" s="805"/>
      <c r="IG2530" s="805"/>
      <c r="IH2530" s="805"/>
      <c r="II2530" s="805"/>
      <c r="IJ2530" s="805"/>
      <c r="IK2530" s="805"/>
      <c r="IL2530" s="805"/>
      <c r="IM2530" s="805"/>
      <c r="IN2530" s="805"/>
      <c r="IO2530" s="805"/>
      <c r="IP2530" s="805"/>
      <c r="IQ2530" s="805"/>
      <c r="IR2530" s="805"/>
      <c r="IS2530" s="805"/>
      <c r="IT2530" s="805"/>
      <c r="IU2530" s="805"/>
      <c r="IV2530" s="805"/>
      <c r="IW2530" s="805"/>
    </row>
    <row r="2531" spans="1:295" s="17" customFormat="1" ht="21.75" customHeight="1" thickBot="1">
      <c r="A2531" s="102" t="s">
        <v>720</v>
      </c>
      <c r="B2531" s="414">
        <v>566559807</v>
      </c>
      <c r="C2531" s="788">
        <v>5665598</v>
      </c>
      <c r="D2531" s="2" t="s">
        <v>721</v>
      </c>
      <c r="E2531" s="633"/>
      <c r="F2531" s="633"/>
      <c r="G2531" s="15" t="s">
        <v>739</v>
      </c>
      <c r="H2531" s="879">
        <v>0</v>
      </c>
      <c r="I2531" s="166">
        <f>SUM(O2531:KO2531)</f>
        <v>0</v>
      </c>
      <c r="J2531" s="805"/>
      <c r="K2531" s="805"/>
      <c r="L2531" s="805"/>
      <c r="M2531" s="805"/>
      <c r="N2531" s="805"/>
      <c r="O2531" s="805"/>
      <c r="P2531" s="805"/>
      <c r="Q2531" s="805"/>
      <c r="R2531" s="805"/>
      <c r="S2531" s="805"/>
      <c r="T2531" s="805"/>
      <c r="U2531" s="805"/>
      <c r="V2531" s="805"/>
      <c r="W2531" s="805"/>
      <c r="X2531" s="805"/>
      <c r="Y2531" s="805"/>
      <c r="Z2531" s="805"/>
      <c r="AA2531" s="805"/>
      <c r="AB2531" s="805"/>
      <c r="AC2531" s="805"/>
      <c r="AD2531" s="805"/>
      <c r="AE2531" s="805"/>
      <c r="AF2531" s="805"/>
      <c r="AG2531" s="805"/>
      <c r="AH2531" s="805"/>
      <c r="AI2531" s="805"/>
      <c r="AJ2531" s="805"/>
      <c r="AK2531" s="805"/>
      <c r="AL2531" s="805"/>
      <c r="AM2531" s="805"/>
      <c r="AN2531" s="805"/>
      <c r="AO2531" s="805"/>
      <c r="AP2531" s="805"/>
      <c r="AQ2531" s="805"/>
      <c r="AR2531" s="805"/>
      <c r="AS2531" s="805"/>
      <c r="AT2531" s="805"/>
      <c r="AU2531" s="805"/>
      <c r="AV2531" s="805"/>
      <c r="AW2531" s="805"/>
      <c r="AX2531" s="805"/>
      <c r="AY2531" s="805"/>
      <c r="AZ2531" s="805"/>
      <c r="BA2531" s="805"/>
      <c r="BB2531" s="805"/>
      <c r="BC2531" s="805"/>
      <c r="BD2531" s="805"/>
      <c r="BE2531" s="805"/>
      <c r="BF2531" s="805"/>
      <c r="BG2531" s="805"/>
      <c r="BH2531" s="805"/>
      <c r="BI2531" s="805"/>
      <c r="BJ2531" s="805"/>
      <c r="BK2531" s="805"/>
      <c r="BL2531" s="805"/>
      <c r="BM2531" s="805"/>
      <c r="BN2531" s="805"/>
      <c r="BO2531" s="805"/>
      <c r="BP2531" s="805"/>
      <c r="BQ2531" s="805"/>
      <c r="BR2531" s="805"/>
      <c r="BS2531" s="805"/>
      <c r="BT2531" s="805"/>
      <c r="BU2531" s="805"/>
      <c r="BV2531" s="805"/>
      <c r="BW2531" s="805"/>
      <c r="BX2531" s="805"/>
      <c r="BY2531" s="805"/>
      <c r="BZ2531" s="805"/>
      <c r="CA2531" s="805"/>
      <c r="CB2531" s="805"/>
      <c r="CC2531" s="805"/>
      <c r="CD2531" s="805"/>
      <c r="CE2531" s="805"/>
      <c r="CF2531" s="805"/>
      <c r="CG2531" s="805"/>
      <c r="CH2531" s="805"/>
      <c r="CI2531" s="805"/>
      <c r="CJ2531" s="805"/>
      <c r="CK2531" s="805"/>
      <c r="CL2531" s="805"/>
      <c r="CM2531" s="805"/>
      <c r="CN2531" s="805"/>
      <c r="CO2531" s="805"/>
      <c r="CP2531" s="805"/>
      <c r="CQ2531" s="805"/>
      <c r="CR2531" s="805"/>
      <c r="CS2531" s="805"/>
      <c r="CT2531" s="805"/>
      <c r="CU2531" s="805"/>
      <c r="CV2531" s="805"/>
      <c r="CW2531" s="805"/>
      <c r="CX2531" s="805"/>
      <c r="CY2531" s="805"/>
      <c r="CZ2531" s="805"/>
      <c r="DA2531" s="805"/>
      <c r="DB2531" s="805"/>
      <c r="DC2531" s="805"/>
      <c r="DD2531" s="805"/>
      <c r="DE2531" s="805"/>
      <c r="DF2531" s="805"/>
      <c r="DG2531" s="805"/>
      <c r="DH2531" s="805"/>
      <c r="DI2531" s="805"/>
      <c r="DJ2531" s="805"/>
      <c r="DK2531" s="805"/>
      <c r="DL2531" s="805"/>
      <c r="DM2531" s="805"/>
      <c r="DN2531" s="805"/>
      <c r="DO2531" s="805"/>
      <c r="DP2531" s="805"/>
      <c r="DQ2531" s="805"/>
      <c r="DR2531" s="805"/>
      <c r="DS2531" s="805"/>
      <c r="DT2531" s="805"/>
      <c r="DU2531" s="805"/>
      <c r="DV2531" s="805"/>
      <c r="DW2531" s="805"/>
      <c r="DX2531" s="805"/>
      <c r="DY2531" s="805"/>
      <c r="DZ2531" s="805"/>
      <c r="EA2531" s="805"/>
      <c r="EB2531" s="805"/>
      <c r="EC2531" s="805"/>
      <c r="ED2531" s="805"/>
      <c r="EE2531" s="805"/>
      <c r="EF2531" s="805"/>
      <c r="EG2531" s="805"/>
      <c r="EH2531" s="805"/>
      <c r="EI2531" s="805"/>
      <c r="EJ2531" s="805"/>
      <c r="EK2531" s="805"/>
      <c r="EL2531" s="805"/>
      <c r="EM2531" s="805"/>
      <c r="EN2531" s="805"/>
      <c r="EO2531" s="805"/>
      <c r="EP2531" s="805"/>
      <c r="EQ2531" s="805"/>
      <c r="ER2531" s="805"/>
      <c r="ES2531" s="805"/>
      <c r="ET2531" s="805"/>
      <c r="EU2531" s="805"/>
      <c r="EV2531" s="805"/>
      <c r="EW2531" s="805"/>
      <c r="EX2531" s="805"/>
      <c r="EY2531" s="805"/>
      <c r="EZ2531" s="805"/>
      <c r="FA2531" s="805"/>
      <c r="FB2531" s="805"/>
      <c r="FC2531" s="805"/>
      <c r="FD2531" s="805"/>
      <c r="FE2531" s="805"/>
      <c r="FF2531" s="805"/>
      <c r="FG2531" s="805"/>
      <c r="FH2531" s="805"/>
      <c r="FI2531" s="805"/>
      <c r="FJ2531" s="805"/>
      <c r="FK2531" s="805"/>
      <c r="FL2531" s="805"/>
      <c r="FM2531" s="805"/>
      <c r="FN2531" s="805"/>
      <c r="FO2531" s="805"/>
      <c r="FP2531" s="805"/>
      <c r="FQ2531" s="805"/>
      <c r="FR2531" s="805"/>
      <c r="FS2531" s="805"/>
      <c r="FT2531" s="805"/>
      <c r="FU2531" s="805"/>
      <c r="FV2531" s="805"/>
      <c r="FW2531" s="805"/>
      <c r="FX2531" s="805"/>
      <c r="FY2531" s="805"/>
      <c r="FZ2531" s="805"/>
      <c r="GA2531" s="805"/>
      <c r="GB2531" s="805"/>
      <c r="GC2531" s="805"/>
      <c r="GD2531" s="805"/>
      <c r="GE2531" s="805"/>
      <c r="GF2531" s="805"/>
      <c r="GG2531" s="805"/>
      <c r="GH2531" s="805"/>
      <c r="GI2531" s="805"/>
      <c r="GJ2531" s="805"/>
      <c r="GK2531" s="805"/>
      <c r="GL2531" s="805"/>
      <c r="GM2531" s="805"/>
      <c r="GN2531" s="805"/>
      <c r="GO2531" s="805"/>
      <c r="GP2531" s="805"/>
      <c r="GQ2531" s="805"/>
      <c r="GR2531" s="805"/>
      <c r="GS2531" s="805"/>
      <c r="GT2531" s="805"/>
      <c r="GU2531" s="805"/>
      <c r="GV2531" s="805"/>
      <c r="GW2531" s="805"/>
      <c r="GX2531" s="805"/>
      <c r="GY2531" s="805"/>
      <c r="GZ2531" s="805"/>
      <c r="HA2531" s="805"/>
      <c r="HB2531" s="805"/>
      <c r="HC2531" s="805"/>
      <c r="HD2531" s="805"/>
      <c r="HE2531" s="805"/>
      <c r="HF2531" s="805"/>
      <c r="HG2531" s="805"/>
      <c r="HH2531" s="805"/>
      <c r="HI2531" s="805"/>
      <c r="HJ2531" s="805"/>
      <c r="HK2531" s="805"/>
      <c r="HL2531" s="805"/>
      <c r="HM2531" s="805"/>
      <c r="HN2531" s="805"/>
      <c r="HO2531" s="805"/>
      <c r="HP2531" s="805"/>
      <c r="HQ2531" s="805"/>
      <c r="HR2531" s="805"/>
      <c r="HS2531" s="805"/>
      <c r="HT2531" s="805"/>
      <c r="HU2531" s="805"/>
      <c r="HV2531" s="805"/>
      <c r="HW2531" s="805"/>
      <c r="HX2531" s="805"/>
      <c r="HY2531" s="805"/>
      <c r="HZ2531" s="805"/>
      <c r="IA2531" s="805"/>
      <c r="IB2531" s="805"/>
      <c r="IC2531" s="805"/>
      <c r="ID2531" s="805"/>
      <c r="IE2531" s="805"/>
      <c r="IF2531" s="805"/>
      <c r="IG2531" s="805"/>
      <c r="IH2531" s="805"/>
      <c r="II2531" s="805"/>
      <c r="IJ2531" s="805"/>
      <c r="IK2531" s="805"/>
      <c r="IL2531" s="805"/>
      <c r="IM2531" s="805"/>
      <c r="IN2531" s="805"/>
      <c r="IO2531" s="805"/>
      <c r="IP2531" s="805"/>
      <c r="IQ2531" s="805"/>
      <c r="IR2531" s="805"/>
      <c r="IS2531" s="805"/>
      <c r="IT2531" s="805"/>
      <c r="IU2531" s="805"/>
      <c r="IV2531" s="805"/>
      <c r="IW2531" s="805"/>
      <c r="KI2531" s="879">
        <v>0</v>
      </c>
    </row>
    <row r="2532" spans="1:295" s="17" customFormat="1" ht="21.75" customHeight="1" thickBot="1">
      <c r="A2532" s="102" t="s">
        <v>720</v>
      </c>
      <c r="B2532" s="414">
        <v>566561309</v>
      </c>
      <c r="C2532" s="788">
        <v>5665613</v>
      </c>
      <c r="D2532" s="2" t="s">
        <v>721</v>
      </c>
      <c r="E2532" s="633"/>
      <c r="F2532" s="633"/>
      <c r="G2532" s="15" t="s">
        <v>739</v>
      </c>
      <c r="H2532" s="879">
        <v>200</v>
      </c>
      <c r="I2532" s="166">
        <f t="shared" ref="I2532:I2547" si="216">SUM(O2532:KO2532)</f>
        <v>200</v>
      </c>
      <c r="J2532" s="805"/>
      <c r="K2532" s="805"/>
      <c r="L2532" s="805"/>
      <c r="M2532" s="805"/>
      <c r="N2532" s="805"/>
      <c r="O2532" s="805"/>
      <c r="P2532" s="805"/>
      <c r="Q2532" s="805"/>
      <c r="R2532" s="805"/>
      <c r="S2532" s="805"/>
      <c r="T2532" s="805"/>
      <c r="U2532" s="805"/>
      <c r="V2532" s="805"/>
      <c r="W2532" s="805"/>
      <c r="X2532" s="805"/>
      <c r="Y2532" s="805"/>
      <c r="Z2532" s="805"/>
      <c r="AA2532" s="805"/>
      <c r="AB2532" s="805"/>
      <c r="AC2532" s="805"/>
      <c r="AD2532" s="805"/>
      <c r="AE2532" s="805"/>
      <c r="AF2532" s="805"/>
      <c r="AG2532" s="805"/>
      <c r="AH2532" s="805"/>
      <c r="AI2532" s="805"/>
      <c r="AJ2532" s="805"/>
      <c r="AK2532" s="805"/>
      <c r="AL2532" s="805"/>
      <c r="AM2532" s="805"/>
      <c r="AN2532" s="805"/>
      <c r="AO2532" s="805"/>
      <c r="AP2532" s="805"/>
      <c r="AQ2532" s="805"/>
      <c r="AR2532" s="805"/>
      <c r="AS2532" s="805"/>
      <c r="AT2532" s="805"/>
      <c r="AU2532" s="805"/>
      <c r="AV2532" s="805"/>
      <c r="AW2532" s="805"/>
      <c r="AX2532" s="805"/>
      <c r="AY2532" s="805"/>
      <c r="AZ2532" s="805"/>
      <c r="BA2532" s="805"/>
      <c r="BB2532" s="805"/>
      <c r="BC2532" s="805"/>
      <c r="BD2532" s="805"/>
      <c r="BE2532" s="805"/>
      <c r="BF2532" s="805"/>
      <c r="BG2532" s="805"/>
      <c r="BH2532" s="805"/>
      <c r="BI2532" s="805"/>
      <c r="BJ2532" s="805"/>
      <c r="BK2532" s="805"/>
      <c r="BL2532" s="805"/>
      <c r="BM2532" s="805"/>
      <c r="BN2532" s="805"/>
      <c r="BO2532" s="805"/>
      <c r="BP2532" s="805"/>
      <c r="BQ2532" s="805"/>
      <c r="BR2532" s="805"/>
      <c r="BS2532" s="805"/>
      <c r="BT2532" s="805"/>
      <c r="BU2532" s="805"/>
      <c r="BV2532" s="805"/>
      <c r="BW2532" s="805"/>
      <c r="BX2532" s="805"/>
      <c r="BY2532" s="805"/>
      <c r="BZ2532" s="805"/>
      <c r="CA2532" s="805"/>
      <c r="CB2532" s="805"/>
      <c r="CC2532" s="805"/>
      <c r="CD2532" s="805"/>
      <c r="CE2532" s="805"/>
      <c r="CF2532" s="805"/>
      <c r="CG2532" s="805"/>
      <c r="CH2532" s="805"/>
      <c r="CI2532" s="805"/>
      <c r="CJ2532" s="805"/>
      <c r="CK2532" s="805"/>
      <c r="CL2532" s="805"/>
      <c r="CM2532" s="805"/>
      <c r="CN2532" s="805"/>
      <c r="CO2532" s="805"/>
      <c r="CP2532" s="805"/>
      <c r="CQ2532" s="805"/>
      <c r="CR2532" s="805"/>
      <c r="CS2532" s="805"/>
      <c r="CT2532" s="805"/>
      <c r="CU2532" s="805"/>
      <c r="CV2532" s="805"/>
      <c r="CW2532" s="805"/>
      <c r="CX2532" s="805"/>
      <c r="CY2532" s="805"/>
      <c r="CZ2532" s="805"/>
      <c r="DA2532" s="805"/>
      <c r="DB2532" s="805"/>
      <c r="DC2532" s="805"/>
      <c r="DD2532" s="805"/>
      <c r="DE2532" s="805"/>
      <c r="DF2532" s="805"/>
      <c r="DG2532" s="805"/>
      <c r="DH2532" s="805"/>
      <c r="DI2532" s="805"/>
      <c r="DJ2532" s="805"/>
      <c r="DK2532" s="805"/>
      <c r="DL2532" s="805"/>
      <c r="DM2532" s="805"/>
      <c r="DN2532" s="805"/>
      <c r="DO2532" s="805"/>
      <c r="DP2532" s="805"/>
      <c r="DQ2532" s="805"/>
      <c r="DR2532" s="805"/>
      <c r="DS2532" s="805"/>
      <c r="DT2532" s="805"/>
      <c r="DU2532" s="805"/>
      <c r="DV2532" s="805"/>
      <c r="DW2532" s="805"/>
      <c r="DX2532" s="805"/>
      <c r="DY2532" s="805"/>
      <c r="DZ2532" s="805"/>
      <c r="EA2532" s="805"/>
      <c r="EB2532" s="805"/>
      <c r="EC2532" s="805"/>
      <c r="ED2532" s="805"/>
      <c r="EE2532" s="805"/>
      <c r="EF2532" s="805"/>
      <c r="EG2532" s="805"/>
      <c r="EH2532" s="805"/>
      <c r="EI2532" s="805"/>
      <c r="EJ2532" s="805"/>
      <c r="EK2532" s="805"/>
      <c r="EL2532" s="805"/>
      <c r="EM2532" s="805"/>
      <c r="EN2532" s="805"/>
      <c r="EO2532" s="805"/>
      <c r="EP2532" s="805"/>
      <c r="EQ2532" s="805"/>
      <c r="ER2532" s="805"/>
      <c r="ES2532" s="805"/>
      <c r="ET2532" s="805"/>
      <c r="EU2532" s="805"/>
      <c r="EV2532" s="805"/>
      <c r="EW2532" s="805"/>
      <c r="EX2532" s="805"/>
      <c r="EY2532" s="805"/>
      <c r="EZ2532" s="805"/>
      <c r="FA2532" s="805"/>
      <c r="FB2532" s="805"/>
      <c r="FC2532" s="805"/>
      <c r="FD2532" s="805"/>
      <c r="FE2532" s="805"/>
      <c r="FF2532" s="805"/>
      <c r="FG2532" s="805"/>
      <c r="FH2532" s="805"/>
      <c r="FI2532" s="805"/>
      <c r="FJ2532" s="805"/>
      <c r="FK2532" s="805"/>
      <c r="FL2532" s="805"/>
      <c r="FM2532" s="805"/>
      <c r="FN2532" s="805"/>
      <c r="FO2532" s="805"/>
      <c r="FP2532" s="805"/>
      <c r="FQ2532" s="805"/>
      <c r="FR2532" s="805"/>
      <c r="FS2532" s="805"/>
      <c r="FT2532" s="805"/>
      <c r="FU2532" s="805"/>
      <c r="FV2532" s="805"/>
      <c r="FW2532" s="805"/>
      <c r="FX2532" s="805"/>
      <c r="FY2532" s="805"/>
      <c r="FZ2532" s="805"/>
      <c r="GA2532" s="805"/>
      <c r="GB2532" s="805"/>
      <c r="GC2532" s="805"/>
      <c r="GD2532" s="805"/>
      <c r="GE2532" s="805"/>
      <c r="GF2532" s="805"/>
      <c r="GG2532" s="805"/>
      <c r="GH2532" s="805"/>
      <c r="GI2532" s="805"/>
      <c r="GJ2532" s="805"/>
      <c r="GK2532" s="805"/>
      <c r="GL2532" s="805"/>
      <c r="GM2532" s="805"/>
      <c r="GN2532" s="805"/>
      <c r="GO2532" s="805"/>
      <c r="GP2532" s="805"/>
      <c r="GQ2532" s="805"/>
      <c r="GR2532" s="805"/>
      <c r="GS2532" s="805"/>
      <c r="GT2532" s="805"/>
      <c r="GU2532" s="805"/>
      <c r="GV2532" s="805"/>
      <c r="GW2532" s="805"/>
      <c r="GX2532" s="805"/>
      <c r="GY2532" s="805"/>
      <c r="GZ2532" s="805"/>
      <c r="HA2532" s="805"/>
      <c r="HB2532" s="805"/>
      <c r="HC2532" s="805"/>
      <c r="HD2532" s="805"/>
      <c r="HE2532" s="805"/>
      <c r="HF2532" s="805"/>
      <c r="HG2532" s="805"/>
      <c r="HH2532" s="805"/>
      <c r="HI2532" s="805"/>
      <c r="HJ2532" s="805"/>
      <c r="HK2532" s="805"/>
      <c r="HL2532" s="805"/>
      <c r="HM2532" s="805"/>
      <c r="HN2532" s="805"/>
      <c r="HO2532" s="805"/>
      <c r="HP2532" s="805"/>
      <c r="HQ2532" s="805"/>
      <c r="HR2532" s="805"/>
      <c r="HS2532" s="805"/>
      <c r="HT2532" s="805"/>
      <c r="HU2532" s="805"/>
      <c r="HV2532" s="805"/>
      <c r="HW2532" s="805"/>
      <c r="HX2532" s="805"/>
      <c r="HY2532" s="805"/>
      <c r="HZ2532" s="805"/>
      <c r="IA2532" s="805"/>
      <c r="IB2532" s="805"/>
      <c r="IC2532" s="805"/>
      <c r="ID2532" s="805"/>
      <c r="IE2532" s="805"/>
      <c r="IF2532" s="805"/>
      <c r="IG2532" s="805"/>
      <c r="IH2532" s="805"/>
      <c r="II2532" s="805"/>
      <c r="IJ2532" s="805"/>
      <c r="IK2532" s="805"/>
      <c r="IL2532" s="805"/>
      <c r="IM2532" s="805"/>
      <c r="IN2532" s="805"/>
      <c r="IO2532" s="805"/>
      <c r="IP2532" s="805"/>
      <c r="IQ2532" s="805"/>
      <c r="IR2532" s="805"/>
      <c r="IS2532" s="805"/>
      <c r="IT2532" s="805"/>
      <c r="IU2532" s="805"/>
      <c r="IV2532" s="805"/>
      <c r="IW2532" s="805"/>
      <c r="KI2532" s="879">
        <v>200</v>
      </c>
    </row>
    <row r="2533" spans="1:295" s="17" customFormat="1" ht="21.75" customHeight="1" thickBot="1">
      <c r="A2533" s="102" t="s">
        <v>720</v>
      </c>
      <c r="B2533" s="414">
        <v>567301809</v>
      </c>
      <c r="C2533" s="788">
        <v>5673018</v>
      </c>
      <c r="D2533" s="2" t="s">
        <v>721</v>
      </c>
      <c r="E2533" s="633"/>
      <c r="F2533" s="633"/>
      <c r="G2533" s="15" t="s">
        <v>739</v>
      </c>
      <c r="H2533" s="879">
        <v>200</v>
      </c>
      <c r="I2533" s="166">
        <f t="shared" si="216"/>
        <v>200</v>
      </c>
      <c r="J2533" s="805"/>
      <c r="K2533" s="805"/>
      <c r="L2533" s="805"/>
      <c r="M2533" s="805"/>
      <c r="N2533" s="805"/>
      <c r="O2533" s="805"/>
      <c r="P2533" s="805"/>
      <c r="Q2533" s="805"/>
      <c r="R2533" s="805"/>
      <c r="S2533" s="805"/>
      <c r="T2533" s="805"/>
      <c r="U2533" s="805"/>
      <c r="V2533" s="805"/>
      <c r="W2533" s="805"/>
      <c r="X2533" s="805"/>
      <c r="Y2533" s="805"/>
      <c r="Z2533" s="805"/>
      <c r="AA2533" s="805"/>
      <c r="AB2533" s="805"/>
      <c r="AC2533" s="805"/>
      <c r="AD2533" s="805"/>
      <c r="AE2533" s="805"/>
      <c r="AF2533" s="805"/>
      <c r="AG2533" s="805"/>
      <c r="AH2533" s="805"/>
      <c r="AI2533" s="805"/>
      <c r="AJ2533" s="805"/>
      <c r="AK2533" s="805"/>
      <c r="AL2533" s="805"/>
      <c r="AM2533" s="805"/>
      <c r="AN2533" s="805"/>
      <c r="AO2533" s="805"/>
      <c r="AP2533" s="805"/>
      <c r="AQ2533" s="805"/>
      <c r="AR2533" s="805"/>
      <c r="AS2533" s="805"/>
      <c r="AT2533" s="805"/>
      <c r="AU2533" s="805"/>
      <c r="AV2533" s="805"/>
      <c r="AW2533" s="805"/>
      <c r="AX2533" s="805"/>
      <c r="AY2533" s="805"/>
      <c r="AZ2533" s="805"/>
      <c r="BA2533" s="805"/>
      <c r="BB2533" s="805"/>
      <c r="BC2533" s="805"/>
      <c r="BD2533" s="805"/>
      <c r="BE2533" s="805"/>
      <c r="BF2533" s="805"/>
      <c r="BG2533" s="805"/>
      <c r="BH2533" s="805"/>
      <c r="BI2533" s="805"/>
      <c r="BJ2533" s="805"/>
      <c r="BK2533" s="805"/>
      <c r="BL2533" s="805"/>
      <c r="BM2533" s="805"/>
      <c r="BN2533" s="805"/>
      <c r="BO2533" s="805"/>
      <c r="BP2533" s="805"/>
      <c r="BQ2533" s="805"/>
      <c r="BR2533" s="805"/>
      <c r="BS2533" s="805"/>
      <c r="BT2533" s="805"/>
      <c r="BU2533" s="805"/>
      <c r="BV2533" s="805"/>
      <c r="BW2533" s="805"/>
      <c r="BX2533" s="805"/>
      <c r="BY2533" s="805"/>
      <c r="BZ2533" s="805"/>
      <c r="CA2533" s="805"/>
      <c r="CB2533" s="805"/>
      <c r="CC2533" s="805"/>
      <c r="CD2533" s="805"/>
      <c r="CE2533" s="805"/>
      <c r="CF2533" s="805"/>
      <c r="CG2533" s="805"/>
      <c r="CH2533" s="805"/>
      <c r="CI2533" s="805"/>
      <c r="CJ2533" s="805"/>
      <c r="CK2533" s="805"/>
      <c r="CL2533" s="805"/>
      <c r="CM2533" s="805"/>
      <c r="CN2533" s="805"/>
      <c r="CO2533" s="805"/>
      <c r="CP2533" s="805"/>
      <c r="CQ2533" s="805"/>
      <c r="CR2533" s="805"/>
      <c r="CS2533" s="805"/>
      <c r="CT2533" s="805"/>
      <c r="CU2533" s="805"/>
      <c r="CV2533" s="805"/>
      <c r="CW2533" s="805"/>
      <c r="CX2533" s="805"/>
      <c r="CY2533" s="805"/>
      <c r="CZ2533" s="805"/>
      <c r="DA2533" s="805"/>
      <c r="DB2533" s="805"/>
      <c r="DC2533" s="805"/>
      <c r="DD2533" s="805"/>
      <c r="DE2533" s="805"/>
      <c r="DF2533" s="805"/>
      <c r="DG2533" s="805"/>
      <c r="DH2533" s="805"/>
      <c r="DI2533" s="805"/>
      <c r="DJ2533" s="805"/>
      <c r="DK2533" s="805"/>
      <c r="DL2533" s="805"/>
      <c r="DM2533" s="805"/>
      <c r="DN2533" s="805"/>
      <c r="DO2533" s="805"/>
      <c r="DP2533" s="805"/>
      <c r="DQ2533" s="805"/>
      <c r="DR2533" s="805"/>
      <c r="DS2533" s="805"/>
      <c r="DT2533" s="805"/>
      <c r="DU2533" s="805"/>
      <c r="DV2533" s="805"/>
      <c r="DW2533" s="805"/>
      <c r="DX2533" s="805"/>
      <c r="DY2533" s="805"/>
      <c r="DZ2533" s="805"/>
      <c r="EA2533" s="805"/>
      <c r="EB2533" s="805"/>
      <c r="EC2533" s="805"/>
      <c r="ED2533" s="805"/>
      <c r="EE2533" s="805"/>
      <c r="EF2533" s="805"/>
      <c r="EG2533" s="805"/>
      <c r="EH2533" s="805"/>
      <c r="EI2533" s="805"/>
      <c r="EJ2533" s="805"/>
      <c r="EK2533" s="805"/>
      <c r="EL2533" s="805"/>
      <c r="EM2533" s="805"/>
      <c r="EN2533" s="805"/>
      <c r="EO2533" s="805"/>
      <c r="EP2533" s="805"/>
      <c r="EQ2533" s="805"/>
      <c r="ER2533" s="805"/>
      <c r="ES2533" s="805"/>
      <c r="ET2533" s="805"/>
      <c r="EU2533" s="805"/>
      <c r="EV2533" s="805"/>
      <c r="EW2533" s="805"/>
      <c r="EX2533" s="805"/>
      <c r="EY2533" s="805"/>
      <c r="EZ2533" s="805"/>
      <c r="FA2533" s="805"/>
      <c r="FB2533" s="805"/>
      <c r="FC2533" s="805"/>
      <c r="FD2533" s="805"/>
      <c r="FE2533" s="805"/>
      <c r="FF2533" s="805"/>
      <c r="FG2533" s="805"/>
      <c r="FH2533" s="805"/>
      <c r="FI2533" s="805"/>
      <c r="FJ2533" s="805"/>
      <c r="FK2533" s="805"/>
      <c r="FL2533" s="805"/>
      <c r="FM2533" s="805"/>
      <c r="FN2533" s="805"/>
      <c r="FO2533" s="805"/>
      <c r="FP2533" s="805"/>
      <c r="FQ2533" s="805"/>
      <c r="FR2533" s="805"/>
      <c r="FS2533" s="805"/>
      <c r="FT2533" s="805"/>
      <c r="FU2533" s="805"/>
      <c r="FV2533" s="805"/>
      <c r="FW2533" s="805"/>
      <c r="FX2533" s="805"/>
      <c r="FY2533" s="805"/>
      <c r="FZ2533" s="805"/>
      <c r="GA2533" s="805"/>
      <c r="GB2533" s="805"/>
      <c r="GC2533" s="805"/>
      <c r="GD2533" s="805"/>
      <c r="GE2533" s="805"/>
      <c r="GF2533" s="805"/>
      <c r="GG2533" s="805"/>
      <c r="GH2533" s="805"/>
      <c r="GI2533" s="805"/>
      <c r="GJ2533" s="805"/>
      <c r="GK2533" s="805"/>
      <c r="GL2533" s="805"/>
      <c r="GM2533" s="805"/>
      <c r="GN2533" s="805"/>
      <c r="GO2533" s="805"/>
      <c r="GP2533" s="805"/>
      <c r="GQ2533" s="805"/>
      <c r="GR2533" s="805"/>
      <c r="GS2533" s="805"/>
      <c r="GT2533" s="805"/>
      <c r="GU2533" s="805"/>
      <c r="GV2533" s="805"/>
      <c r="GW2533" s="805"/>
      <c r="GX2533" s="805"/>
      <c r="GY2533" s="805"/>
      <c r="GZ2533" s="805"/>
      <c r="HA2533" s="805"/>
      <c r="HB2533" s="805"/>
      <c r="HC2533" s="805"/>
      <c r="HD2533" s="805"/>
      <c r="HE2533" s="805"/>
      <c r="HF2533" s="805"/>
      <c r="HG2533" s="805"/>
      <c r="HH2533" s="805"/>
      <c r="HI2533" s="805"/>
      <c r="HJ2533" s="805"/>
      <c r="HK2533" s="805"/>
      <c r="HL2533" s="805"/>
      <c r="HM2533" s="805"/>
      <c r="HN2533" s="805"/>
      <c r="HO2533" s="805"/>
      <c r="HP2533" s="805"/>
      <c r="HQ2533" s="805"/>
      <c r="HR2533" s="805"/>
      <c r="HS2533" s="805"/>
      <c r="HT2533" s="805"/>
      <c r="HU2533" s="805"/>
      <c r="HV2533" s="805"/>
      <c r="HW2533" s="805"/>
      <c r="HX2533" s="805"/>
      <c r="HY2533" s="805"/>
      <c r="HZ2533" s="805"/>
      <c r="IA2533" s="805"/>
      <c r="IB2533" s="805"/>
      <c r="IC2533" s="805"/>
      <c r="ID2533" s="805"/>
      <c r="IE2533" s="805"/>
      <c r="IF2533" s="805"/>
      <c r="IG2533" s="805"/>
      <c r="IH2533" s="805"/>
      <c r="II2533" s="805"/>
      <c r="IJ2533" s="805"/>
      <c r="IK2533" s="805"/>
      <c r="IL2533" s="805"/>
      <c r="IM2533" s="805"/>
      <c r="IN2533" s="805"/>
      <c r="IO2533" s="805"/>
      <c r="IP2533" s="805"/>
      <c r="IQ2533" s="805"/>
      <c r="IR2533" s="805"/>
      <c r="IS2533" s="805"/>
      <c r="IT2533" s="805"/>
      <c r="IU2533" s="805"/>
      <c r="IV2533" s="805"/>
      <c r="IW2533" s="805"/>
      <c r="KI2533" s="879">
        <v>200</v>
      </c>
    </row>
    <row r="2534" spans="1:295" s="17" customFormat="1" ht="21.75" customHeight="1" thickBot="1">
      <c r="A2534" s="102" t="s">
        <v>720</v>
      </c>
      <c r="B2534" s="414">
        <v>567302105</v>
      </c>
      <c r="C2534" s="788">
        <v>5673021</v>
      </c>
      <c r="D2534" s="2" t="s">
        <v>721</v>
      </c>
      <c r="E2534" s="633"/>
      <c r="F2534" s="633"/>
      <c r="G2534" s="15" t="s">
        <v>739</v>
      </c>
      <c r="H2534" s="879">
        <v>0</v>
      </c>
      <c r="I2534" s="166">
        <f t="shared" si="216"/>
        <v>0</v>
      </c>
      <c r="J2534" s="805"/>
      <c r="K2534" s="805"/>
      <c r="L2534" s="805"/>
      <c r="M2534" s="805"/>
      <c r="N2534" s="805"/>
      <c r="O2534" s="805"/>
      <c r="P2534" s="805"/>
      <c r="Q2534" s="805"/>
      <c r="R2534" s="805"/>
      <c r="S2534" s="805"/>
      <c r="T2534" s="805"/>
      <c r="U2534" s="805"/>
      <c r="V2534" s="805"/>
      <c r="W2534" s="805"/>
      <c r="X2534" s="805"/>
      <c r="Y2534" s="805"/>
      <c r="Z2534" s="805"/>
      <c r="AA2534" s="805"/>
      <c r="AB2534" s="805"/>
      <c r="AC2534" s="805"/>
      <c r="AD2534" s="805"/>
      <c r="AE2534" s="805"/>
      <c r="AF2534" s="805"/>
      <c r="AG2534" s="805"/>
      <c r="AH2534" s="805"/>
      <c r="AI2534" s="805"/>
      <c r="AJ2534" s="805"/>
      <c r="AK2534" s="805"/>
      <c r="AL2534" s="805"/>
      <c r="AM2534" s="805"/>
      <c r="AN2534" s="805"/>
      <c r="AO2534" s="805"/>
      <c r="AP2534" s="805"/>
      <c r="AQ2534" s="805"/>
      <c r="AR2534" s="805"/>
      <c r="AS2534" s="805"/>
      <c r="AT2534" s="805"/>
      <c r="AU2534" s="805"/>
      <c r="AV2534" s="805"/>
      <c r="AW2534" s="805"/>
      <c r="AX2534" s="805"/>
      <c r="AY2534" s="805"/>
      <c r="AZ2534" s="805"/>
      <c r="BA2534" s="805"/>
      <c r="BB2534" s="805"/>
      <c r="BC2534" s="805"/>
      <c r="BD2534" s="805"/>
      <c r="BE2534" s="805"/>
      <c r="BF2534" s="805"/>
      <c r="BG2534" s="805"/>
      <c r="BH2534" s="805"/>
      <c r="BI2534" s="805"/>
      <c r="BJ2534" s="805"/>
      <c r="BK2534" s="805"/>
      <c r="BL2534" s="805"/>
      <c r="BM2534" s="805"/>
      <c r="BN2534" s="805"/>
      <c r="BO2534" s="805"/>
      <c r="BP2534" s="805"/>
      <c r="BQ2534" s="805"/>
      <c r="BR2534" s="805"/>
      <c r="BS2534" s="805"/>
      <c r="BT2534" s="805"/>
      <c r="BU2534" s="805"/>
      <c r="BV2534" s="805"/>
      <c r="BW2534" s="805"/>
      <c r="BX2534" s="805"/>
      <c r="BY2534" s="805"/>
      <c r="BZ2534" s="805"/>
      <c r="CA2534" s="805"/>
      <c r="CB2534" s="805"/>
      <c r="CC2534" s="805"/>
      <c r="CD2534" s="805"/>
      <c r="CE2534" s="805"/>
      <c r="CF2534" s="805"/>
      <c r="CG2534" s="805"/>
      <c r="CH2534" s="805"/>
      <c r="CI2534" s="805"/>
      <c r="CJ2534" s="805"/>
      <c r="CK2534" s="805"/>
      <c r="CL2534" s="805"/>
      <c r="CM2534" s="805"/>
      <c r="CN2534" s="805"/>
      <c r="CO2534" s="805"/>
      <c r="CP2534" s="805"/>
      <c r="CQ2534" s="805"/>
      <c r="CR2534" s="805"/>
      <c r="CS2534" s="805"/>
      <c r="CT2534" s="805"/>
      <c r="CU2534" s="805"/>
      <c r="CV2534" s="805"/>
      <c r="CW2534" s="805"/>
      <c r="CX2534" s="805"/>
      <c r="CY2534" s="805"/>
      <c r="CZ2534" s="805"/>
      <c r="DA2534" s="805"/>
      <c r="DB2534" s="805"/>
      <c r="DC2534" s="805"/>
      <c r="DD2534" s="805"/>
      <c r="DE2534" s="805"/>
      <c r="DF2534" s="805"/>
      <c r="DG2534" s="805"/>
      <c r="DH2534" s="805"/>
      <c r="DI2534" s="805"/>
      <c r="DJ2534" s="805"/>
      <c r="DK2534" s="805"/>
      <c r="DL2534" s="805"/>
      <c r="DM2534" s="805"/>
      <c r="DN2534" s="805"/>
      <c r="DO2534" s="805"/>
      <c r="DP2534" s="805"/>
      <c r="DQ2534" s="805"/>
      <c r="DR2534" s="805"/>
      <c r="DS2534" s="805"/>
      <c r="DT2534" s="805"/>
      <c r="DU2534" s="805"/>
      <c r="DV2534" s="805"/>
      <c r="DW2534" s="805"/>
      <c r="DX2534" s="805"/>
      <c r="DY2534" s="805"/>
      <c r="DZ2534" s="805"/>
      <c r="EA2534" s="805"/>
      <c r="EB2534" s="805"/>
      <c r="EC2534" s="805"/>
      <c r="ED2534" s="805"/>
      <c r="EE2534" s="805"/>
      <c r="EF2534" s="805"/>
      <c r="EG2534" s="805"/>
      <c r="EH2534" s="805"/>
      <c r="EI2534" s="805"/>
      <c r="EJ2534" s="805"/>
      <c r="EK2534" s="805"/>
      <c r="EL2534" s="805"/>
      <c r="EM2534" s="805"/>
      <c r="EN2534" s="805"/>
      <c r="EO2534" s="805"/>
      <c r="EP2534" s="805"/>
      <c r="EQ2534" s="805"/>
      <c r="ER2534" s="805"/>
      <c r="ES2534" s="805"/>
      <c r="ET2534" s="805"/>
      <c r="EU2534" s="805"/>
      <c r="EV2534" s="805"/>
      <c r="EW2534" s="805"/>
      <c r="EX2534" s="805"/>
      <c r="EY2534" s="805"/>
      <c r="EZ2534" s="805"/>
      <c r="FA2534" s="805"/>
      <c r="FB2534" s="805"/>
      <c r="FC2534" s="805"/>
      <c r="FD2534" s="805"/>
      <c r="FE2534" s="805"/>
      <c r="FF2534" s="805"/>
      <c r="FG2534" s="805"/>
      <c r="FH2534" s="805"/>
      <c r="FI2534" s="805"/>
      <c r="FJ2534" s="805"/>
      <c r="FK2534" s="805"/>
      <c r="FL2534" s="805"/>
      <c r="FM2534" s="805"/>
      <c r="FN2534" s="805"/>
      <c r="FO2534" s="805"/>
      <c r="FP2534" s="805"/>
      <c r="FQ2534" s="805"/>
      <c r="FR2534" s="805"/>
      <c r="FS2534" s="805"/>
      <c r="FT2534" s="805"/>
      <c r="FU2534" s="805"/>
      <c r="FV2534" s="805"/>
      <c r="FW2534" s="805"/>
      <c r="FX2534" s="805"/>
      <c r="FY2534" s="805"/>
      <c r="FZ2534" s="805"/>
      <c r="GA2534" s="805"/>
      <c r="GB2534" s="805"/>
      <c r="GC2534" s="805"/>
      <c r="GD2534" s="805"/>
      <c r="GE2534" s="805"/>
      <c r="GF2534" s="805"/>
      <c r="GG2534" s="805"/>
      <c r="GH2534" s="805"/>
      <c r="GI2534" s="805"/>
      <c r="GJ2534" s="805"/>
      <c r="GK2534" s="805"/>
      <c r="GL2534" s="805"/>
      <c r="GM2534" s="805"/>
      <c r="GN2534" s="805"/>
      <c r="GO2534" s="805"/>
      <c r="GP2534" s="805"/>
      <c r="GQ2534" s="805"/>
      <c r="GR2534" s="805"/>
      <c r="GS2534" s="805"/>
      <c r="GT2534" s="805"/>
      <c r="GU2534" s="805"/>
      <c r="GV2534" s="805"/>
      <c r="GW2534" s="805"/>
      <c r="GX2534" s="805"/>
      <c r="GY2534" s="805"/>
      <c r="GZ2534" s="805"/>
      <c r="HA2534" s="805"/>
      <c r="HB2534" s="805"/>
      <c r="HC2534" s="805"/>
      <c r="HD2534" s="805"/>
      <c r="HE2534" s="805"/>
      <c r="HF2534" s="805"/>
      <c r="HG2534" s="805"/>
      <c r="HH2534" s="805"/>
      <c r="HI2534" s="805"/>
      <c r="HJ2534" s="805"/>
      <c r="HK2534" s="805"/>
      <c r="HL2534" s="805"/>
      <c r="HM2534" s="805"/>
      <c r="HN2534" s="805"/>
      <c r="HO2534" s="805"/>
      <c r="HP2534" s="805"/>
      <c r="HQ2534" s="805"/>
      <c r="HR2534" s="805"/>
      <c r="HS2534" s="805"/>
      <c r="HT2534" s="805"/>
      <c r="HU2534" s="805"/>
      <c r="HV2534" s="805"/>
      <c r="HW2534" s="805"/>
      <c r="HX2534" s="805"/>
      <c r="HY2534" s="805"/>
      <c r="HZ2534" s="805"/>
      <c r="IA2534" s="805"/>
      <c r="IB2534" s="805"/>
      <c r="IC2534" s="805"/>
      <c r="ID2534" s="805"/>
      <c r="IE2534" s="805"/>
      <c r="IF2534" s="805"/>
      <c r="IG2534" s="805"/>
      <c r="IH2534" s="805"/>
      <c r="II2534" s="805"/>
      <c r="IJ2534" s="805"/>
      <c r="IK2534" s="805"/>
      <c r="IL2534" s="805"/>
      <c r="IM2534" s="805"/>
      <c r="IN2534" s="805"/>
      <c r="IO2534" s="805"/>
      <c r="IP2534" s="805"/>
      <c r="IQ2534" s="805"/>
      <c r="IR2534" s="805"/>
      <c r="IS2534" s="805"/>
      <c r="IT2534" s="805"/>
      <c r="IU2534" s="805"/>
      <c r="IV2534" s="805"/>
      <c r="IW2534" s="805"/>
      <c r="KI2534" s="879">
        <v>0</v>
      </c>
    </row>
    <row r="2535" spans="1:295" s="17" customFormat="1" ht="21.75" customHeight="1" thickBot="1">
      <c r="A2535" s="102" t="s">
        <v>720</v>
      </c>
      <c r="B2535" s="414">
        <v>567302305</v>
      </c>
      <c r="C2535" s="788">
        <v>5673023</v>
      </c>
      <c r="D2535" s="2" t="s">
        <v>721</v>
      </c>
      <c r="E2535" s="633"/>
      <c r="F2535" s="633"/>
      <c r="G2535" s="15" t="s">
        <v>739</v>
      </c>
      <c r="H2535" s="879">
        <v>0</v>
      </c>
      <c r="I2535" s="166">
        <f t="shared" si="216"/>
        <v>0</v>
      </c>
      <c r="J2535" s="805"/>
      <c r="K2535" s="805"/>
      <c r="L2535" s="805"/>
      <c r="M2535" s="805"/>
      <c r="N2535" s="805"/>
      <c r="O2535" s="805"/>
      <c r="P2535" s="805"/>
      <c r="Q2535" s="805"/>
      <c r="R2535" s="805"/>
      <c r="S2535" s="805"/>
      <c r="T2535" s="805"/>
      <c r="U2535" s="805"/>
      <c r="V2535" s="805"/>
      <c r="W2535" s="805"/>
      <c r="X2535" s="805"/>
      <c r="Y2535" s="805"/>
      <c r="Z2535" s="805"/>
      <c r="AA2535" s="805"/>
      <c r="AB2535" s="805"/>
      <c r="AC2535" s="805"/>
      <c r="AD2535" s="805"/>
      <c r="AE2535" s="805"/>
      <c r="AF2535" s="805"/>
      <c r="AG2535" s="805"/>
      <c r="AH2535" s="805"/>
      <c r="AI2535" s="805"/>
      <c r="AJ2535" s="805"/>
      <c r="AK2535" s="805"/>
      <c r="AL2535" s="805"/>
      <c r="AM2535" s="805"/>
      <c r="AN2535" s="805"/>
      <c r="AO2535" s="805"/>
      <c r="AP2535" s="805"/>
      <c r="AQ2535" s="805"/>
      <c r="AR2535" s="805"/>
      <c r="AS2535" s="805"/>
      <c r="AT2535" s="805"/>
      <c r="AU2535" s="805"/>
      <c r="AV2535" s="805"/>
      <c r="AW2535" s="805"/>
      <c r="AX2535" s="805"/>
      <c r="AY2535" s="805"/>
      <c r="AZ2535" s="805"/>
      <c r="BA2535" s="805"/>
      <c r="BB2535" s="805"/>
      <c r="BC2535" s="805"/>
      <c r="BD2535" s="805"/>
      <c r="BE2535" s="805"/>
      <c r="BF2535" s="805"/>
      <c r="BG2535" s="805"/>
      <c r="BH2535" s="805"/>
      <c r="BI2535" s="805"/>
      <c r="BJ2535" s="805"/>
      <c r="BK2535" s="805"/>
      <c r="BL2535" s="805"/>
      <c r="BM2535" s="805"/>
      <c r="BN2535" s="805"/>
      <c r="BO2535" s="805"/>
      <c r="BP2535" s="805"/>
      <c r="BQ2535" s="805"/>
      <c r="BR2535" s="805"/>
      <c r="BS2535" s="805"/>
      <c r="BT2535" s="805"/>
      <c r="BU2535" s="805"/>
      <c r="BV2535" s="805"/>
      <c r="BW2535" s="805"/>
      <c r="BX2535" s="805"/>
      <c r="BY2535" s="805"/>
      <c r="BZ2535" s="805"/>
      <c r="CA2535" s="805"/>
      <c r="CB2535" s="805"/>
      <c r="CC2535" s="805"/>
      <c r="CD2535" s="805"/>
      <c r="CE2535" s="805"/>
      <c r="CF2535" s="805"/>
      <c r="CG2535" s="805"/>
      <c r="CH2535" s="805"/>
      <c r="CI2535" s="805"/>
      <c r="CJ2535" s="805"/>
      <c r="CK2535" s="805"/>
      <c r="CL2535" s="805"/>
      <c r="CM2535" s="805"/>
      <c r="CN2535" s="805"/>
      <c r="CO2535" s="805"/>
      <c r="CP2535" s="805"/>
      <c r="CQ2535" s="805"/>
      <c r="CR2535" s="805"/>
      <c r="CS2535" s="805"/>
      <c r="CT2535" s="805"/>
      <c r="CU2535" s="805"/>
      <c r="CV2535" s="805"/>
      <c r="CW2535" s="805"/>
      <c r="CX2535" s="805"/>
      <c r="CY2535" s="805"/>
      <c r="CZ2535" s="805"/>
      <c r="DA2535" s="805"/>
      <c r="DB2535" s="805"/>
      <c r="DC2535" s="805"/>
      <c r="DD2535" s="805"/>
      <c r="DE2535" s="805"/>
      <c r="DF2535" s="805"/>
      <c r="DG2535" s="805"/>
      <c r="DH2535" s="805"/>
      <c r="DI2535" s="805"/>
      <c r="DJ2535" s="805"/>
      <c r="DK2535" s="805"/>
      <c r="DL2535" s="805"/>
      <c r="DM2535" s="805"/>
      <c r="DN2535" s="805"/>
      <c r="DO2535" s="805"/>
      <c r="DP2535" s="805"/>
      <c r="DQ2535" s="805"/>
      <c r="DR2535" s="805"/>
      <c r="DS2535" s="805"/>
      <c r="DT2535" s="805"/>
      <c r="DU2535" s="805"/>
      <c r="DV2535" s="805"/>
      <c r="DW2535" s="805"/>
      <c r="DX2535" s="805"/>
      <c r="DY2535" s="805"/>
      <c r="DZ2535" s="805"/>
      <c r="EA2535" s="805"/>
      <c r="EB2535" s="805"/>
      <c r="EC2535" s="805"/>
      <c r="ED2535" s="805"/>
      <c r="EE2535" s="805"/>
      <c r="EF2535" s="805"/>
      <c r="EG2535" s="805"/>
      <c r="EH2535" s="805"/>
      <c r="EI2535" s="805"/>
      <c r="EJ2535" s="805"/>
      <c r="EK2535" s="805"/>
      <c r="EL2535" s="805"/>
      <c r="EM2535" s="805"/>
      <c r="EN2535" s="805"/>
      <c r="EO2535" s="805"/>
      <c r="EP2535" s="805"/>
      <c r="EQ2535" s="805"/>
      <c r="ER2535" s="805"/>
      <c r="ES2535" s="805"/>
      <c r="ET2535" s="805"/>
      <c r="EU2535" s="805"/>
      <c r="EV2535" s="805"/>
      <c r="EW2535" s="805"/>
      <c r="EX2535" s="805"/>
      <c r="EY2535" s="805"/>
      <c r="EZ2535" s="805"/>
      <c r="FA2535" s="805"/>
      <c r="FB2535" s="805"/>
      <c r="FC2535" s="805"/>
      <c r="FD2535" s="805"/>
      <c r="FE2535" s="805"/>
      <c r="FF2535" s="805"/>
      <c r="FG2535" s="805"/>
      <c r="FH2535" s="805"/>
      <c r="FI2535" s="805"/>
      <c r="FJ2535" s="805"/>
      <c r="FK2535" s="805"/>
      <c r="FL2535" s="805"/>
      <c r="FM2535" s="805"/>
      <c r="FN2535" s="805"/>
      <c r="FO2535" s="805"/>
      <c r="FP2535" s="805"/>
      <c r="FQ2535" s="805"/>
      <c r="FR2535" s="805"/>
      <c r="FS2535" s="805"/>
      <c r="FT2535" s="805"/>
      <c r="FU2535" s="805"/>
      <c r="FV2535" s="805"/>
      <c r="FW2535" s="805"/>
      <c r="FX2535" s="805"/>
      <c r="FY2535" s="805"/>
      <c r="FZ2535" s="805"/>
      <c r="GA2535" s="805"/>
      <c r="GB2535" s="805"/>
      <c r="GC2535" s="805"/>
      <c r="GD2535" s="805"/>
      <c r="GE2535" s="805"/>
      <c r="GF2535" s="805"/>
      <c r="GG2535" s="805"/>
      <c r="GH2535" s="805"/>
      <c r="GI2535" s="805"/>
      <c r="GJ2535" s="805"/>
      <c r="GK2535" s="805"/>
      <c r="GL2535" s="805"/>
      <c r="GM2535" s="805"/>
      <c r="GN2535" s="805"/>
      <c r="GO2535" s="805"/>
      <c r="GP2535" s="805"/>
      <c r="GQ2535" s="805"/>
      <c r="GR2535" s="805"/>
      <c r="GS2535" s="805"/>
      <c r="GT2535" s="805"/>
      <c r="GU2535" s="805"/>
      <c r="GV2535" s="805"/>
      <c r="GW2535" s="805"/>
      <c r="GX2535" s="805"/>
      <c r="GY2535" s="805"/>
      <c r="GZ2535" s="805"/>
      <c r="HA2535" s="805"/>
      <c r="HB2535" s="805"/>
      <c r="HC2535" s="805"/>
      <c r="HD2535" s="805"/>
      <c r="HE2535" s="805"/>
      <c r="HF2535" s="805"/>
      <c r="HG2535" s="805"/>
      <c r="HH2535" s="805"/>
      <c r="HI2535" s="805"/>
      <c r="HJ2535" s="805"/>
      <c r="HK2535" s="805"/>
      <c r="HL2535" s="805"/>
      <c r="HM2535" s="805"/>
      <c r="HN2535" s="805"/>
      <c r="HO2535" s="805"/>
      <c r="HP2535" s="805"/>
      <c r="HQ2535" s="805"/>
      <c r="HR2535" s="805"/>
      <c r="HS2535" s="805"/>
      <c r="HT2535" s="805"/>
      <c r="HU2535" s="805"/>
      <c r="HV2535" s="805"/>
      <c r="HW2535" s="805"/>
      <c r="HX2535" s="805"/>
      <c r="HY2535" s="805"/>
      <c r="HZ2535" s="805"/>
      <c r="IA2535" s="805"/>
      <c r="IB2535" s="805"/>
      <c r="IC2535" s="805"/>
      <c r="ID2535" s="805"/>
      <c r="IE2535" s="805"/>
      <c r="IF2535" s="805"/>
      <c r="IG2535" s="805"/>
      <c r="IH2535" s="805"/>
      <c r="II2535" s="805"/>
      <c r="IJ2535" s="805"/>
      <c r="IK2535" s="805"/>
      <c r="IL2535" s="805"/>
      <c r="IM2535" s="805"/>
      <c r="IN2535" s="805"/>
      <c r="IO2535" s="805"/>
      <c r="IP2535" s="805"/>
      <c r="IQ2535" s="805"/>
      <c r="IR2535" s="805"/>
      <c r="IS2535" s="805"/>
      <c r="IT2535" s="805"/>
      <c r="IU2535" s="805"/>
      <c r="IV2535" s="805"/>
      <c r="IW2535" s="805"/>
      <c r="KI2535" s="879">
        <v>0</v>
      </c>
    </row>
    <row r="2536" spans="1:295" s="17" customFormat="1" ht="21.75" customHeight="1" thickBot="1">
      <c r="A2536" s="102" t="s">
        <v>720</v>
      </c>
      <c r="B2536" s="414">
        <v>566421806</v>
      </c>
      <c r="C2536" s="788">
        <v>5664218</v>
      </c>
      <c r="D2536" s="2" t="s">
        <v>721</v>
      </c>
      <c r="E2536" s="633"/>
      <c r="F2536" s="633"/>
      <c r="G2536" s="15" t="s">
        <v>739</v>
      </c>
      <c r="H2536" s="879">
        <v>100</v>
      </c>
      <c r="I2536" s="166">
        <f t="shared" si="216"/>
        <v>100</v>
      </c>
      <c r="J2536" s="805"/>
      <c r="K2536" s="805"/>
      <c r="L2536" s="805"/>
      <c r="M2536" s="805"/>
      <c r="N2536" s="805"/>
      <c r="O2536" s="805"/>
      <c r="P2536" s="805"/>
      <c r="Q2536" s="805"/>
      <c r="R2536" s="805"/>
      <c r="S2536" s="805"/>
      <c r="T2536" s="805"/>
      <c r="U2536" s="805"/>
      <c r="V2536" s="805"/>
      <c r="W2536" s="805"/>
      <c r="X2536" s="805"/>
      <c r="Y2536" s="805"/>
      <c r="Z2536" s="805"/>
      <c r="AA2536" s="805"/>
      <c r="AB2536" s="805"/>
      <c r="AC2536" s="805"/>
      <c r="AD2536" s="805"/>
      <c r="AE2536" s="805"/>
      <c r="AF2536" s="805"/>
      <c r="AG2536" s="805"/>
      <c r="AH2536" s="805"/>
      <c r="AI2536" s="805"/>
      <c r="AJ2536" s="805"/>
      <c r="AK2536" s="805"/>
      <c r="AL2536" s="805"/>
      <c r="AM2536" s="805"/>
      <c r="AN2536" s="805"/>
      <c r="AO2536" s="805"/>
      <c r="AP2536" s="805"/>
      <c r="AQ2536" s="805"/>
      <c r="AR2536" s="805"/>
      <c r="AS2536" s="805"/>
      <c r="AT2536" s="805"/>
      <c r="AU2536" s="805"/>
      <c r="AV2536" s="805"/>
      <c r="AW2536" s="805"/>
      <c r="AX2536" s="805"/>
      <c r="AY2536" s="805"/>
      <c r="AZ2536" s="805"/>
      <c r="BA2536" s="805"/>
      <c r="BB2536" s="805"/>
      <c r="BC2536" s="805"/>
      <c r="BD2536" s="805"/>
      <c r="BE2536" s="805"/>
      <c r="BF2536" s="805"/>
      <c r="BG2536" s="805"/>
      <c r="BH2536" s="805"/>
      <c r="BI2536" s="805"/>
      <c r="BJ2536" s="805"/>
      <c r="BK2536" s="805"/>
      <c r="BL2536" s="805"/>
      <c r="BM2536" s="805"/>
      <c r="BN2536" s="805"/>
      <c r="BO2536" s="805"/>
      <c r="BP2536" s="805"/>
      <c r="BQ2536" s="805"/>
      <c r="BR2536" s="805"/>
      <c r="BS2536" s="805"/>
      <c r="BT2536" s="805"/>
      <c r="BU2536" s="805"/>
      <c r="BV2536" s="805"/>
      <c r="BW2536" s="805"/>
      <c r="BX2536" s="805"/>
      <c r="BY2536" s="805"/>
      <c r="BZ2536" s="805"/>
      <c r="CA2536" s="805"/>
      <c r="CB2536" s="805"/>
      <c r="CC2536" s="805"/>
      <c r="CD2536" s="805"/>
      <c r="CE2536" s="805"/>
      <c r="CF2536" s="805"/>
      <c r="CG2536" s="805"/>
      <c r="CH2536" s="805"/>
      <c r="CI2536" s="805"/>
      <c r="CJ2536" s="805"/>
      <c r="CK2536" s="805"/>
      <c r="CL2536" s="805"/>
      <c r="CM2536" s="805"/>
      <c r="CN2536" s="805"/>
      <c r="CO2536" s="805"/>
      <c r="CP2536" s="805"/>
      <c r="CQ2536" s="805"/>
      <c r="CR2536" s="805"/>
      <c r="CS2536" s="805"/>
      <c r="CT2536" s="805"/>
      <c r="CU2536" s="805"/>
      <c r="CV2536" s="805"/>
      <c r="CW2536" s="805"/>
      <c r="CX2536" s="805"/>
      <c r="CY2536" s="805"/>
      <c r="CZ2536" s="805"/>
      <c r="DA2536" s="805"/>
      <c r="DB2536" s="805"/>
      <c r="DC2536" s="805"/>
      <c r="DD2536" s="805"/>
      <c r="DE2536" s="805"/>
      <c r="DF2536" s="805"/>
      <c r="DG2536" s="805"/>
      <c r="DH2536" s="805"/>
      <c r="DI2536" s="805"/>
      <c r="DJ2536" s="805"/>
      <c r="DK2536" s="805"/>
      <c r="DL2536" s="805"/>
      <c r="DM2536" s="805"/>
      <c r="DN2536" s="805"/>
      <c r="DO2536" s="805"/>
      <c r="DP2536" s="805"/>
      <c r="DQ2536" s="805"/>
      <c r="DR2536" s="805"/>
      <c r="DS2536" s="805"/>
      <c r="DT2536" s="805"/>
      <c r="DU2536" s="805"/>
      <c r="DV2536" s="805"/>
      <c r="DW2536" s="805"/>
      <c r="DX2536" s="805"/>
      <c r="DY2536" s="805"/>
      <c r="DZ2536" s="805"/>
      <c r="EA2536" s="805"/>
      <c r="EB2536" s="805"/>
      <c r="EC2536" s="805"/>
      <c r="ED2536" s="805"/>
      <c r="EE2536" s="805"/>
      <c r="EF2536" s="805"/>
      <c r="EG2536" s="805"/>
      <c r="EH2536" s="805"/>
      <c r="EI2536" s="805"/>
      <c r="EJ2536" s="805"/>
      <c r="EK2536" s="805"/>
      <c r="EL2536" s="805"/>
      <c r="EM2536" s="805"/>
      <c r="EN2536" s="805"/>
      <c r="EO2536" s="805"/>
      <c r="EP2536" s="805"/>
      <c r="EQ2536" s="805"/>
      <c r="ER2536" s="805"/>
      <c r="ES2536" s="805"/>
      <c r="ET2536" s="805"/>
      <c r="EU2536" s="805"/>
      <c r="EV2536" s="805"/>
      <c r="EW2536" s="805"/>
      <c r="EX2536" s="805"/>
      <c r="EY2536" s="805"/>
      <c r="EZ2536" s="805"/>
      <c r="FA2536" s="805"/>
      <c r="FB2536" s="805"/>
      <c r="FC2536" s="805"/>
      <c r="FD2536" s="805"/>
      <c r="FE2536" s="805"/>
      <c r="FF2536" s="805"/>
      <c r="FG2536" s="805"/>
      <c r="FH2536" s="805"/>
      <c r="FI2536" s="805"/>
      <c r="FJ2536" s="805"/>
      <c r="FK2536" s="805"/>
      <c r="FL2536" s="805"/>
      <c r="FM2536" s="805"/>
      <c r="FN2536" s="805"/>
      <c r="FO2536" s="805"/>
      <c r="FP2536" s="805"/>
      <c r="FQ2536" s="805"/>
      <c r="FR2536" s="805"/>
      <c r="FS2536" s="805"/>
      <c r="FT2536" s="805"/>
      <c r="FU2536" s="805"/>
      <c r="FV2536" s="805"/>
      <c r="FW2536" s="805"/>
      <c r="FX2536" s="805"/>
      <c r="FY2536" s="805"/>
      <c r="FZ2536" s="805"/>
      <c r="GA2536" s="805"/>
      <c r="GB2536" s="805"/>
      <c r="GC2536" s="805"/>
      <c r="GD2536" s="805"/>
      <c r="GE2536" s="805"/>
      <c r="GF2536" s="805"/>
      <c r="GG2536" s="805"/>
      <c r="GH2536" s="805"/>
      <c r="GI2536" s="805"/>
      <c r="GJ2536" s="805"/>
      <c r="GK2536" s="805"/>
      <c r="GL2536" s="805"/>
      <c r="GM2536" s="805"/>
      <c r="GN2536" s="805"/>
      <c r="GO2536" s="805"/>
      <c r="GP2536" s="805"/>
      <c r="GQ2536" s="805"/>
      <c r="GR2536" s="805"/>
      <c r="GS2536" s="805"/>
      <c r="GT2536" s="805"/>
      <c r="GU2536" s="805"/>
      <c r="GV2536" s="805"/>
      <c r="GW2536" s="805"/>
      <c r="GX2536" s="805"/>
      <c r="GY2536" s="805"/>
      <c r="GZ2536" s="805"/>
      <c r="HA2536" s="805"/>
      <c r="HB2536" s="805"/>
      <c r="HC2536" s="805"/>
      <c r="HD2536" s="805"/>
      <c r="HE2536" s="805"/>
      <c r="HF2536" s="805"/>
      <c r="HG2536" s="805"/>
      <c r="HH2536" s="805"/>
      <c r="HI2536" s="805"/>
      <c r="HJ2536" s="805"/>
      <c r="HK2536" s="805"/>
      <c r="HL2536" s="805"/>
      <c r="HM2536" s="805"/>
      <c r="HN2536" s="805"/>
      <c r="HO2536" s="805"/>
      <c r="HP2536" s="805"/>
      <c r="HQ2536" s="805"/>
      <c r="HR2536" s="805"/>
      <c r="HS2536" s="805"/>
      <c r="HT2536" s="805"/>
      <c r="HU2536" s="805"/>
      <c r="HV2536" s="805"/>
      <c r="HW2536" s="805"/>
      <c r="HX2536" s="805"/>
      <c r="HY2536" s="805"/>
      <c r="HZ2536" s="805"/>
      <c r="IA2536" s="805"/>
      <c r="IB2536" s="805"/>
      <c r="IC2536" s="805"/>
      <c r="ID2536" s="805"/>
      <c r="IE2536" s="805"/>
      <c r="IF2536" s="805"/>
      <c r="IG2536" s="805"/>
      <c r="IH2536" s="805"/>
      <c r="II2536" s="805"/>
      <c r="IJ2536" s="805"/>
      <c r="IK2536" s="805"/>
      <c r="IL2536" s="805"/>
      <c r="IM2536" s="805"/>
      <c r="IN2536" s="805"/>
      <c r="IO2536" s="805"/>
      <c r="IP2536" s="805"/>
      <c r="IQ2536" s="805"/>
      <c r="IR2536" s="805"/>
      <c r="IS2536" s="805"/>
      <c r="IT2536" s="805"/>
      <c r="IU2536" s="805"/>
      <c r="IV2536" s="805"/>
      <c r="IW2536" s="805"/>
      <c r="KI2536" s="879">
        <v>100</v>
      </c>
    </row>
    <row r="2537" spans="1:295" s="17" customFormat="1" ht="21.75" customHeight="1" thickBot="1">
      <c r="A2537" s="102" t="s">
        <v>720</v>
      </c>
      <c r="B2537" s="414">
        <v>588048606</v>
      </c>
      <c r="C2537" s="788">
        <v>5880486</v>
      </c>
      <c r="D2537" s="2" t="s">
        <v>721</v>
      </c>
      <c r="E2537" s="633"/>
      <c r="F2537" s="633"/>
      <c r="G2537" s="15" t="s">
        <v>739</v>
      </c>
      <c r="H2537" s="879">
        <v>0</v>
      </c>
      <c r="I2537" s="166">
        <f t="shared" si="216"/>
        <v>0</v>
      </c>
      <c r="J2537" s="805"/>
      <c r="K2537" s="805"/>
      <c r="L2537" s="805"/>
      <c r="M2537" s="805"/>
      <c r="N2537" s="805"/>
      <c r="O2537" s="805"/>
      <c r="P2537" s="805"/>
      <c r="Q2537" s="805"/>
      <c r="R2537" s="805"/>
      <c r="S2537" s="805"/>
      <c r="T2537" s="805"/>
      <c r="U2537" s="805"/>
      <c r="V2537" s="805"/>
      <c r="W2537" s="805"/>
      <c r="X2537" s="805"/>
      <c r="Y2537" s="805"/>
      <c r="Z2537" s="805"/>
      <c r="AA2537" s="805"/>
      <c r="AB2537" s="805"/>
      <c r="AC2537" s="805"/>
      <c r="AD2537" s="805"/>
      <c r="AE2537" s="805"/>
      <c r="AF2537" s="805"/>
      <c r="AG2537" s="805"/>
      <c r="AH2537" s="805"/>
      <c r="AI2537" s="805"/>
      <c r="AJ2537" s="805"/>
      <c r="AK2537" s="805"/>
      <c r="AL2537" s="805"/>
      <c r="AM2537" s="805"/>
      <c r="AN2537" s="805"/>
      <c r="AO2537" s="805"/>
      <c r="AP2537" s="805"/>
      <c r="AQ2537" s="805"/>
      <c r="AR2537" s="805"/>
      <c r="AS2537" s="805"/>
      <c r="AT2537" s="805"/>
      <c r="AU2537" s="805"/>
      <c r="AV2537" s="805"/>
      <c r="AW2537" s="805"/>
      <c r="AX2537" s="805"/>
      <c r="AY2537" s="805"/>
      <c r="AZ2537" s="805"/>
      <c r="BA2537" s="805"/>
      <c r="BB2537" s="805"/>
      <c r="BC2537" s="805"/>
      <c r="BD2537" s="805"/>
      <c r="BE2537" s="805"/>
      <c r="BF2537" s="805"/>
      <c r="BG2537" s="805"/>
      <c r="BH2537" s="805"/>
      <c r="BI2537" s="805"/>
      <c r="BJ2537" s="805"/>
      <c r="BK2537" s="805"/>
      <c r="BL2537" s="805"/>
      <c r="BM2537" s="805"/>
      <c r="BN2537" s="805"/>
      <c r="BO2537" s="805"/>
      <c r="BP2537" s="805"/>
      <c r="BQ2537" s="805"/>
      <c r="BR2537" s="805"/>
      <c r="BS2537" s="805"/>
      <c r="BT2537" s="805"/>
      <c r="BU2537" s="805"/>
      <c r="BV2537" s="805"/>
      <c r="BW2537" s="805"/>
      <c r="BX2537" s="805"/>
      <c r="BY2537" s="805"/>
      <c r="BZ2537" s="805"/>
      <c r="CA2537" s="805"/>
      <c r="CB2537" s="805"/>
      <c r="CC2537" s="805"/>
      <c r="CD2537" s="805"/>
      <c r="CE2537" s="805"/>
      <c r="CF2537" s="805"/>
      <c r="CG2537" s="805"/>
      <c r="CH2537" s="805"/>
      <c r="CI2537" s="805"/>
      <c r="CJ2537" s="805"/>
      <c r="CK2537" s="805"/>
      <c r="CL2537" s="805"/>
      <c r="CM2537" s="805"/>
      <c r="CN2537" s="805"/>
      <c r="CO2537" s="805"/>
      <c r="CP2537" s="805"/>
      <c r="CQ2537" s="805"/>
      <c r="CR2537" s="805"/>
      <c r="CS2537" s="805"/>
      <c r="CT2537" s="805"/>
      <c r="CU2537" s="805"/>
      <c r="CV2537" s="805"/>
      <c r="CW2537" s="805"/>
      <c r="CX2537" s="805"/>
      <c r="CY2537" s="805"/>
      <c r="CZ2537" s="805"/>
      <c r="DA2537" s="805"/>
      <c r="DB2537" s="805"/>
      <c r="DC2537" s="805"/>
      <c r="DD2537" s="805"/>
      <c r="DE2537" s="805"/>
      <c r="DF2537" s="805"/>
      <c r="DG2537" s="805"/>
      <c r="DH2537" s="805"/>
      <c r="DI2537" s="805"/>
      <c r="DJ2537" s="805"/>
      <c r="DK2537" s="805"/>
      <c r="DL2537" s="805"/>
      <c r="DM2537" s="805"/>
      <c r="DN2537" s="805"/>
      <c r="DO2537" s="805"/>
      <c r="DP2537" s="805"/>
      <c r="DQ2537" s="805"/>
      <c r="DR2537" s="805"/>
      <c r="DS2537" s="805"/>
      <c r="DT2537" s="805"/>
      <c r="DU2537" s="805"/>
      <c r="DV2537" s="805"/>
      <c r="DW2537" s="805"/>
      <c r="DX2537" s="805"/>
      <c r="DY2537" s="805"/>
      <c r="DZ2537" s="805"/>
      <c r="EA2537" s="805"/>
      <c r="EB2537" s="805"/>
      <c r="EC2537" s="805"/>
      <c r="ED2537" s="805"/>
      <c r="EE2537" s="805"/>
      <c r="EF2537" s="805"/>
      <c r="EG2537" s="805"/>
      <c r="EH2537" s="805"/>
      <c r="EI2537" s="805"/>
      <c r="EJ2537" s="805"/>
      <c r="EK2537" s="805"/>
      <c r="EL2537" s="805"/>
      <c r="EM2537" s="805"/>
      <c r="EN2537" s="805"/>
      <c r="EO2537" s="805"/>
      <c r="EP2537" s="805"/>
      <c r="EQ2537" s="805"/>
      <c r="ER2537" s="805"/>
      <c r="ES2537" s="805"/>
      <c r="ET2537" s="805"/>
      <c r="EU2537" s="805"/>
      <c r="EV2537" s="805"/>
      <c r="EW2537" s="805"/>
      <c r="EX2537" s="805"/>
      <c r="EY2537" s="805"/>
      <c r="EZ2537" s="805"/>
      <c r="FA2537" s="805"/>
      <c r="FB2537" s="805"/>
      <c r="FC2537" s="805"/>
      <c r="FD2537" s="805"/>
      <c r="FE2537" s="805"/>
      <c r="FF2537" s="805"/>
      <c r="FG2537" s="805"/>
      <c r="FH2537" s="805"/>
      <c r="FI2537" s="805"/>
      <c r="FJ2537" s="805"/>
      <c r="FK2537" s="805"/>
      <c r="FL2537" s="805"/>
      <c r="FM2537" s="805"/>
      <c r="FN2537" s="805"/>
      <c r="FO2537" s="805"/>
      <c r="FP2537" s="805"/>
      <c r="FQ2537" s="805"/>
      <c r="FR2537" s="805"/>
      <c r="FS2537" s="805"/>
      <c r="FT2537" s="805"/>
      <c r="FU2537" s="805"/>
      <c r="FV2537" s="805"/>
      <c r="FW2537" s="805"/>
      <c r="FX2537" s="805"/>
      <c r="FY2537" s="805"/>
      <c r="FZ2537" s="805"/>
      <c r="GA2537" s="805"/>
      <c r="GB2537" s="805"/>
      <c r="GC2537" s="805"/>
      <c r="GD2537" s="805"/>
      <c r="GE2537" s="805"/>
      <c r="GF2537" s="805"/>
      <c r="GG2537" s="805"/>
      <c r="GH2537" s="805"/>
      <c r="GI2537" s="805"/>
      <c r="GJ2537" s="805"/>
      <c r="GK2537" s="805"/>
      <c r="GL2537" s="805"/>
      <c r="GM2537" s="805"/>
      <c r="GN2537" s="805"/>
      <c r="GO2537" s="805"/>
      <c r="GP2537" s="805"/>
      <c r="GQ2537" s="805"/>
      <c r="GR2537" s="805"/>
      <c r="GS2537" s="805"/>
      <c r="GT2537" s="805"/>
      <c r="GU2537" s="805"/>
      <c r="GV2537" s="805"/>
      <c r="GW2537" s="805"/>
      <c r="GX2537" s="805"/>
      <c r="GY2537" s="805"/>
      <c r="GZ2537" s="805"/>
      <c r="HA2537" s="805"/>
      <c r="HB2537" s="805"/>
      <c r="HC2537" s="805"/>
      <c r="HD2537" s="805"/>
      <c r="HE2537" s="805"/>
      <c r="HF2537" s="805"/>
      <c r="HG2537" s="805"/>
      <c r="HH2537" s="805"/>
      <c r="HI2537" s="805"/>
      <c r="HJ2537" s="805"/>
      <c r="HK2537" s="805"/>
      <c r="HL2537" s="805"/>
      <c r="HM2537" s="805"/>
      <c r="HN2537" s="805"/>
      <c r="HO2537" s="805"/>
      <c r="HP2537" s="805"/>
      <c r="HQ2537" s="805"/>
      <c r="HR2537" s="805"/>
      <c r="HS2537" s="805"/>
      <c r="HT2537" s="805"/>
      <c r="HU2537" s="805"/>
      <c r="HV2537" s="805"/>
      <c r="HW2537" s="805"/>
      <c r="HX2537" s="805"/>
      <c r="HY2537" s="805"/>
      <c r="HZ2537" s="805"/>
      <c r="IA2537" s="805"/>
      <c r="IB2537" s="805"/>
      <c r="IC2537" s="805"/>
      <c r="ID2537" s="805"/>
      <c r="IE2537" s="805"/>
      <c r="IF2537" s="805"/>
      <c r="IG2537" s="805"/>
      <c r="IH2537" s="805"/>
      <c r="II2537" s="805"/>
      <c r="IJ2537" s="805"/>
      <c r="IK2537" s="805"/>
      <c r="IL2537" s="805"/>
      <c r="IM2537" s="805"/>
      <c r="IN2537" s="805"/>
      <c r="IO2537" s="805"/>
      <c r="IP2537" s="805"/>
      <c r="IQ2537" s="805"/>
      <c r="IR2537" s="805"/>
      <c r="IS2537" s="805"/>
      <c r="IT2537" s="805"/>
      <c r="IU2537" s="805"/>
      <c r="IV2537" s="805"/>
      <c r="IW2537" s="805"/>
      <c r="KI2537" s="879">
        <v>0</v>
      </c>
    </row>
    <row r="2538" spans="1:295" s="17" customFormat="1" ht="21.75" customHeight="1" thickBot="1">
      <c r="A2538" s="102" t="s">
        <v>720</v>
      </c>
      <c r="B2538" s="414">
        <v>600978906</v>
      </c>
      <c r="C2538" s="788">
        <v>6009789</v>
      </c>
      <c r="D2538" s="2" t="s">
        <v>721</v>
      </c>
      <c r="E2538" s="633"/>
      <c r="F2538" s="633"/>
      <c r="G2538" s="15" t="s">
        <v>739</v>
      </c>
      <c r="H2538" s="879">
        <v>100</v>
      </c>
      <c r="I2538" s="166">
        <f t="shared" si="216"/>
        <v>100</v>
      </c>
      <c r="J2538" s="805"/>
      <c r="K2538" s="805"/>
      <c r="L2538" s="805"/>
      <c r="M2538" s="805"/>
      <c r="N2538" s="805"/>
      <c r="O2538" s="805"/>
      <c r="P2538" s="805"/>
      <c r="Q2538" s="805"/>
      <c r="R2538" s="805"/>
      <c r="S2538" s="805"/>
      <c r="T2538" s="805"/>
      <c r="U2538" s="805"/>
      <c r="V2538" s="805"/>
      <c r="W2538" s="805"/>
      <c r="X2538" s="805"/>
      <c r="Y2538" s="805"/>
      <c r="Z2538" s="805"/>
      <c r="AA2538" s="805"/>
      <c r="AB2538" s="805"/>
      <c r="AC2538" s="805"/>
      <c r="AD2538" s="805"/>
      <c r="AE2538" s="805"/>
      <c r="AF2538" s="805"/>
      <c r="AG2538" s="805"/>
      <c r="AH2538" s="805"/>
      <c r="AI2538" s="805"/>
      <c r="AJ2538" s="805"/>
      <c r="AK2538" s="805"/>
      <c r="AL2538" s="805"/>
      <c r="AM2538" s="805"/>
      <c r="AN2538" s="805"/>
      <c r="AO2538" s="805"/>
      <c r="AP2538" s="805"/>
      <c r="AQ2538" s="805"/>
      <c r="AR2538" s="805"/>
      <c r="AS2538" s="805"/>
      <c r="AT2538" s="805"/>
      <c r="AU2538" s="805"/>
      <c r="AV2538" s="805"/>
      <c r="AW2538" s="805"/>
      <c r="AX2538" s="805"/>
      <c r="AY2538" s="805"/>
      <c r="AZ2538" s="805"/>
      <c r="BA2538" s="805"/>
      <c r="BB2538" s="805"/>
      <c r="BC2538" s="805"/>
      <c r="BD2538" s="805"/>
      <c r="BE2538" s="805"/>
      <c r="BF2538" s="805"/>
      <c r="BG2538" s="805"/>
      <c r="BH2538" s="805"/>
      <c r="BI2538" s="805"/>
      <c r="BJ2538" s="805"/>
      <c r="BK2538" s="805"/>
      <c r="BL2538" s="805"/>
      <c r="BM2538" s="805"/>
      <c r="BN2538" s="805"/>
      <c r="BO2538" s="805"/>
      <c r="BP2538" s="805"/>
      <c r="BQ2538" s="805"/>
      <c r="BR2538" s="805"/>
      <c r="BS2538" s="805"/>
      <c r="BT2538" s="805"/>
      <c r="BU2538" s="805"/>
      <c r="BV2538" s="805"/>
      <c r="BW2538" s="805"/>
      <c r="BX2538" s="805"/>
      <c r="BY2538" s="805"/>
      <c r="BZ2538" s="805"/>
      <c r="CA2538" s="805"/>
      <c r="CB2538" s="805"/>
      <c r="CC2538" s="805"/>
      <c r="CD2538" s="805"/>
      <c r="CE2538" s="805"/>
      <c r="CF2538" s="805"/>
      <c r="CG2538" s="805"/>
      <c r="CH2538" s="805"/>
      <c r="CI2538" s="805"/>
      <c r="CJ2538" s="805"/>
      <c r="CK2538" s="805"/>
      <c r="CL2538" s="805"/>
      <c r="CM2538" s="805"/>
      <c r="CN2538" s="805"/>
      <c r="CO2538" s="805"/>
      <c r="CP2538" s="805"/>
      <c r="CQ2538" s="805"/>
      <c r="CR2538" s="805"/>
      <c r="CS2538" s="805"/>
      <c r="CT2538" s="805"/>
      <c r="CU2538" s="805"/>
      <c r="CV2538" s="805"/>
      <c r="CW2538" s="805"/>
      <c r="CX2538" s="805"/>
      <c r="CY2538" s="805"/>
      <c r="CZ2538" s="805"/>
      <c r="DA2538" s="805"/>
      <c r="DB2538" s="805"/>
      <c r="DC2538" s="805"/>
      <c r="DD2538" s="805"/>
      <c r="DE2538" s="805"/>
      <c r="DF2538" s="805"/>
      <c r="DG2538" s="805"/>
      <c r="DH2538" s="805"/>
      <c r="DI2538" s="805"/>
      <c r="DJ2538" s="805"/>
      <c r="DK2538" s="805"/>
      <c r="DL2538" s="805"/>
      <c r="DM2538" s="805"/>
      <c r="DN2538" s="805"/>
      <c r="DO2538" s="805"/>
      <c r="DP2538" s="805"/>
      <c r="DQ2538" s="805"/>
      <c r="DR2538" s="805"/>
      <c r="DS2538" s="805"/>
      <c r="DT2538" s="805"/>
      <c r="DU2538" s="805"/>
      <c r="DV2538" s="805"/>
      <c r="DW2538" s="805"/>
      <c r="DX2538" s="805"/>
      <c r="DY2538" s="805"/>
      <c r="DZ2538" s="805"/>
      <c r="EA2538" s="805"/>
      <c r="EB2538" s="805"/>
      <c r="EC2538" s="805"/>
      <c r="ED2538" s="805"/>
      <c r="EE2538" s="805"/>
      <c r="EF2538" s="805"/>
      <c r="EG2538" s="805"/>
      <c r="EH2538" s="805"/>
      <c r="EI2538" s="805"/>
      <c r="EJ2538" s="805"/>
      <c r="EK2538" s="805"/>
      <c r="EL2538" s="805"/>
      <c r="EM2538" s="805"/>
      <c r="EN2538" s="805"/>
      <c r="EO2538" s="805"/>
      <c r="EP2538" s="805"/>
      <c r="EQ2538" s="805"/>
      <c r="ER2538" s="805"/>
      <c r="ES2538" s="805"/>
      <c r="ET2538" s="805"/>
      <c r="EU2538" s="805"/>
      <c r="EV2538" s="805"/>
      <c r="EW2538" s="805"/>
      <c r="EX2538" s="805"/>
      <c r="EY2538" s="805"/>
      <c r="EZ2538" s="805"/>
      <c r="FA2538" s="805"/>
      <c r="FB2538" s="805"/>
      <c r="FC2538" s="805"/>
      <c r="FD2538" s="805"/>
      <c r="FE2538" s="805"/>
      <c r="FF2538" s="805"/>
      <c r="FG2538" s="805"/>
      <c r="FH2538" s="805"/>
      <c r="FI2538" s="805"/>
      <c r="FJ2538" s="805"/>
      <c r="FK2538" s="805"/>
      <c r="FL2538" s="805"/>
      <c r="FM2538" s="805"/>
      <c r="FN2538" s="805"/>
      <c r="FO2538" s="805"/>
      <c r="FP2538" s="805"/>
      <c r="FQ2538" s="805"/>
      <c r="FR2538" s="805"/>
      <c r="FS2538" s="805"/>
      <c r="FT2538" s="805"/>
      <c r="FU2538" s="805"/>
      <c r="FV2538" s="805"/>
      <c r="FW2538" s="805"/>
      <c r="FX2538" s="805"/>
      <c r="FY2538" s="805"/>
      <c r="FZ2538" s="805"/>
      <c r="GA2538" s="805"/>
      <c r="GB2538" s="805"/>
      <c r="GC2538" s="805"/>
      <c r="GD2538" s="805"/>
      <c r="GE2538" s="805"/>
      <c r="GF2538" s="805"/>
      <c r="GG2538" s="805"/>
      <c r="GH2538" s="805"/>
      <c r="GI2538" s="805"/>
      <c r="GJ2538" s="805"/>
      <c r="GK2538" s="805"/>
      <c r="GL2538" s="805"/>
      <c r="GM2538" s="805"/>
      <c r="GN2538" s="805"/>
      <c r="GO2538" s="805"/>
      <c r="GP2538" s="805"/>
      <c r="GQ2538" s="805"/>
      <c r="GR2538" s="805"/>
      <c r="GS2538" s="805"/>
      <c r="GT2538" s="805"/>
      <c r="GU2538" s="805"/>
      <c r="GV2538" s="805"/>
      <c r="GW2538" s="805"/>
      <c r="GX2538" s="805"/>
      <c r="GY2538" s="805"/>
      <c r="GZ2538" s="805"/>
      <c r="HA2538" s="805"/>
      <c r="HB2538" s="805"/>
      <c r="HC2538" s="805"/>
      <c r="HD2538" s="805"/>
      <c r="HE2538" s="805"/>
      <c r="HF2538" s="805"/>
      <c r="HG2538" s="805"/>
      <c r="HH2538" s="805"/>
      <c r="HI2538" s="805"/>
      <c r="HJ2538" s="805"/>
      <c r="HK2538" s="805"/>
      <c r="HL2538" s="805"/>
      <c r="HM2538" s="805"/>
      <c r="HN2538" s="805"/>
      <c r="HO2538" s="805"/>
      <c r="HP2538" s="805"/>
      <c r="HQ2538" s="805"/>
      <c r="HR2538" s="805"/>
      <c r="HS2538" s="805"/>
      <c r="HT2538" s="805"/>
      <c r="HU2538" s="805"/>
      <c r="HV2538" s="805"/>
      <c r="HW2538" s="805"/>
      <c r="HX2538" s="805"/>
      <c r="HY2538" s="805"/>
      <c r="HZ2538" s="805"/>
      <c r="IA2538" s="805"/>
      <c r="IB2538" s="805"/>
      <c r="IC2538" s="805"/>
      <c r="ID2538" s="805"/>
      <c r="IE2538" s="805"/>
      <c r="IF2538" s="805"/>
      <c r="IG2538" s="805"/>
      <c r="IH2538" s="805"/>
      <c r="II2538" s="805"/>
      <c r="IJ2538" s="805"/>
      <c r="IK2538" s="805"/>
      <c r="IL2538" s="805"/>
      <c r="IM2538" s="805"/>
      <c r="IN2538" s="805"/>
      <c r="IO2538" s="805"/>
      <c r="IP2538" s="805"/>
      <c r="IQ2538" s="805"/>
      <c r="IR2538" s="805"/>
      <c r="IS2538" s="805"/>
      <c r="IT2538" s="805"/>
      <c r="IU2538" s="805"/>
      <c r="IV2538" s="805"/>
      <c r="IW2538" s="805"/>
      <c r="KI2538" s="879">
        <v>100</v>
      </c>
    </row>
    <row r="2539" spans="1:295" s="17" customFormat="1" ht="21.75" customHeight="1" thickBot="1">
      <c r="A2539" s="102" t="s">
        <v>720</v>
      </c>
      <c r="B2539" s="414">
        <v>600979206</v>
      </c>
      <c r="C2539" s="788">
        <v>6009792</v>
      </c>
      <c r="D2539" s="2" t="s">
        <v>721</v>
      </c>
      <c r="E2539" s="633"/>
      <c r="F2539" s="633"/>
      <c r="G2539" s="15" t="s">
        <v>739</v>
      </c>
      <c r="H2539" s="879">
        <v>0</v>
      </c>
      <c r="I2539" s="166">
        <f t="shared" si="216"/>
        <v>0</v>
      </c>
      <c r="J2539" s="805"/>
      <c r="K2539" s="805"/>
      <c r="L2539" s="805"/>
      <c r="M2539" s="805"/>
      <c r="N2539" s="805"/>
      <c r="O2539" s="805"/>
      <c r="P2539" s="805"/>
      <c r="Q2539" s="805"/>
      <c r="R2539" s="805"/>
      <c r="S2539" s="805"/>
      <c r="T2539" s="805"/>
      <c r="U2539" s="805"/>
      <c r="V2539" s="805"/>
      <c r="W2539" s="805"/>
      <c r="X2539" s="805"/>
      <c r="Y2539" s="805"/>
      <c r="Z2539" s="805"/>
      <c r="AA2539" s="805"/>
      <c r="AB2539" s="805"/>
      <c r="AC2539" s="805"/>
      <c r="AD2539" s="805"/>
      <c r="AE2539" s="805"/>
      <c r="AF2539" s="805"/>
      <c r="AG2539" s="805"/>
      <c r="AH2539" s="805"/>
      <c r="AI2539" s="805"/>
      <c r="AJ2539" s="805"/>
      <c r="AK2539" s="805"/>
      <c r="AL2539" s="805"/>
      <c r="AM2539" s="805"/>
      <c r="AN2539" s="805"/>
      <c r="AO2539" s="805"/>
      <c r="AP2539" s="805"/>
      <c r="AQ2539" s="805"/>
      <c r="AR2539" s="805"/>
      <c r="AS2539" s="805"/>
      <c r="AT2539" s="805"/>
      <c r="AU2539" s="805"/>
      <c r="AV2539" s="805"/>
      <c r="AW2539" s="805"/>
      <c r="AX2539" s="805"/>
      <c r="AY2539" s="805"/>
      <c r="AZ2539" s="805"/>
      <c r="BA2539" s="805"/>
      <c r="BB2539" s="805"/>
      <c r="BC2539" s="805"/>
      <c r="BD2539" s="805"/>
      <c r="BE2539" s="805"/>
      <c r="BF2539" s="805"/>
      <c r="BG2539" s="805"/>
      <c r="BH2539" s="805"/>
      <c r="BI2539" s="805"/>
      <c r="BJ2539" s="805"/>
      <c r="BK2539" s="805"/>
      <c r="BL2539" s="805"/>
      <c r="BM2539" s="805"/>
      <c r="BN2539" s="805"/>
      <c r="BO2539" s="805"/>
      <c r="BP2539" s="805"/>
      <c r="BQ2539" s="805"/>
      <c r="BR2539" s="805"/>
      <c r="BS2539" s="805"/>
      <c r="BT2539" s="805"/>
      <c r="BU2539" s="805"/>
      <c r="BV2539" s="805"/>
      <c r="BW2539" s="805"/>
      <c r="BX2539" s="805"/>
      <c r="BY2539" s="805"/>
      <c r="BZ2539" s="805"/>
      <c r="CA2539" s="805"/>
      <c r="CB2539" s="805"/>
      <c r="CC2539" s="805"/>
      <c r="CD2539" s="805"/>
      <c r="CE2539" s="805"/>
      <c r="CF2539" s="805"/>
      <c r="CG2539" s="805"/>
      <c r="CH2539" s="805"/>
      <c r="CI2539" s="805"/>
      <c r="CJ2539" s="805"/>
      <c r="CK2539" s="805"/>
      <c r="CL2539" s="805"/>
      <c r="CM2539" s="805"/>
      <c r="CN2539" s="805"/>
      <c r="CO2539" s="805"/>
      <c r="CP2539" s="805"/>
      <c r="CQ2539" s="805"/>
      <c r="CR2539" s="805"/>
      <c r="CS2539" s="805"/>
      <c r="CT2539" s="805"/>
      <c r="CU2539" s="805"/>
      <c r="CV2539" s="805"/>
      <c r="CW2539" s="805"/>
      <c r="CX2539" s="805"/>
      <c r="CY2539" s="805"/>
      <c r="CZ2539" s="805"/>
      <c r="DA2539" s="805"/>
      <c r="DB2539" s="805"/>
      <c r="DC2539" s="805"/>
      <c r="DD2539" s="805"/>
      <c r="DE2539" s="805"/>
      <c r="DF2539" s="805"/>
      <c r="DG2539" s="805"/>
      <c r="DH2539" s="805"/>
      <c r="DI2539" s="805"/>
      <c r="DJ2539" s="805"/>
      <c r="DK2539" s="805"/>
      <c r="DL2539" s="805"/>
      <c r="DM2539" s="805"/>
      <c r="DN2539" s="805"/>
      <c r="DO2539" s="805"/>
      <c r="DP2539" s="805"/>
      <c r="DQ2539" s="805"/>
      <c r="DR2539" s="805"/>
      <c r="DS2539" s="805"/>
      <c r="DT2539" s="805"/>
      <c r="DU2539" s="805"/>
      <c r="DV2539" s="805"/>
      <c r="DW2539" s="805"/>
      <c r="DX2539" s="805"/>
      <c r="DY2539" s="805"/>
      <c r="DZ2539" s="805"/>
      <c r="EA2539" s="805"/>
      <c r="EB2539" s="805"/>
      <c r="EC2539" s="805"/>
      <c r="ED2539" s="805"/>
      <c r="EE2539" s="805"/>
      <c r="EF2539" s="805"/>
      <c r="EG2539" s="805"/>
      <c r="EH2539" s="805"/>
      <c r="EI2539" s="805"/>
      <c r="EJ2539" s="805"/>
      <c r="EK2539" s="805"/>
      <c r="EL2539" s="805"/>
      <c r="EM2539" s="805"/>
      <c r="EN2539" s="805"/>
      <c r="EO2539" s="805"/>
      <c r="EP2539" s="805"/>
      <c r="EQ2539" s="805"/>
      <c r="ER2539" s="805"/>
      <c r="ES2539" s="805"/>
      <c r="ET2539" s="805"/>
      <c r="EU2539" s="805"/>
      <c r="EV2539" s="805"/>
      <c r="EW2539" s="805"/>
      <c r="EX2539" s="805"/>
      <c r="EY2539" s="805"/>
      <c r="EZ2539" s="805"/>
      <c r="FA2539" s="805"/>
      <c r="FB2539" s="805"/>
      <c r="FC2539" s="805"/>
      <c r="FD2539" s="805"/>
      <c r="FE2539" s="805"/>
      <c r="FF2539" s="805"/>
      <c r="FG2539" s="805"/>
      <c r="FH2539" s="805"/>
      <c r="FI2539" s="805"/>
      <c r="FJ2539" s="805"/>
      <c r="FK2539" s="805"/>
      <c r="FL2539" s="805"/>
      <c r="FM2539" s="805"/>
      <c r="FN2539" s="805"/>
      <c r="FO2539" s="805"/>
      <c r="FP2539" s="805"/>
      <c r="FQ2539" s="805"/>
      <c r="FR2539" s="805"/>
      <c r="FS2539" s="805"/>
      <c r="FT2539" s="805"/>
      <c r="FU2539" s="805"/>
      <c r="FV2539" s="805"/>
      <c r="FW2539" s="805"/>
      <c r="FX2539" s="805"/>
      <c r="FY2539" s="805"/>
      <c r="FZ2539" s="805"/>
      <c r="GA2539" s="805"/>
      <c r="GB2539" s="805"/>
      <c r="GC2539" s="805"/>
      <c r="GD2539" s="805"/>
      <c r="GE2539" s="805"/>
      <c r="GF2539" s="805"/>
      <c r="GG2539" s="805"/>
      <c r="GH2539" s="805"/>
      <c r="GI2539" s="805"/>
      <c r="GJ2539" s="805"/>
      <c r="GK2539" s="805"/>
      <c r="GL2539" s="805"/>
      <c r="GM2539" s="805"/>
      <c r="GN2539" s="805"/>
      <c r="GO2539" s="805"/>
      <c r="GP2539" s="805"/>
      <c r="GQ2539" s="805"/>
      <c r="GR2539" s="805"/>
      <c r="GS2539" s="805"/>
      <c r="GT2539" s="805"/>
      <c r="GU2539" s="805"/>
      <c r="GV2539" s="805"/>
      <c r="GW2539" s="805"/>
      <c r="GX2539" s="805"/>
      <c r="GY2539" s="805"/>
      <c r="GZ2539" s="805"/>
      <c r="HA2539" s="805"/>
      <c r="HB2539" s="805"/>
      <c r="HC2539" s="805"/>
      <c r="HD2539" s="805"/>
      <c r="HE2539" s="805"/>
      <c r="HF2539" s="805"/>
      <c r="HG2539" s="805"/>
      <c r="HH2539" s="805"/>
      <c r="HI2539" s="805"/>
      <c r="HJ2539" s="805"/>
      <c r="HK2539" s="805"/>
      <c r="HL2539" s="805"/>
      <c r="HM2539" s="805"/>
      <c r="HN2539" s="805"/>
      <c r="HO2539" s="805"/>
      <c r="HP2539" s="805"/>
      <c r="HQ2539" s="805"/>
      <c r="HR2539" s="805"/>
      <c r="HS2539" s="805"/>
      <c r="HT2539" s="805"/>
      <c r="HU2539" s="805"/>
      <c r="HV2539" s="805"/>
      <c r="HW2539" s="805"/>
      <c r="HX2539" s="805"/>
      <c r="HY2539" s="805"/>
      <c r="HZ2539" s="805"/>
      <c r="IA2539" s="805"/>
      <c r="IB2539" s="805"/>
      <c r="IC2539" s="805"/>
      <c r="ID2539" s="805"/>
      <c r="IE2539" s="805"/>
      <c r="IF2539" s="805"/>
      <c r="IG2539" s="805"/>
      <c r="IH2539" s="805"/>
      <c r="II2539" s="805"/>
      <c r="IJ2539" s="805"/>
      <c r="IK2539" s="805"/>
      <c r="IL2539" s="805"/>
      <c r="IM2539" s="805"/>
      <c r="IN2539" s="805"/>
      <c r="IO2539" s="805"/>
      <c r="IP2539" s="805"/>
      <c r="IQ2539" s="805"/>
      <c r="IR2539" s="805"/>
      <c r="IS2539" s="805"/>
      <c r="IT2539" s="805"/>
      <c r="IU2539" s="805"/>
      <c r="IV2539" s="805"/>
      <c r="IW2539" s="805"/>
      <c r="KI2539" s="879">
        <v>0</v>
      </c>
    </row>
    <row r="2540" spans="1:295" s="17" customFormat="1" ht="21.75" customHeight="1" thickBot="1">
      <c r="A2540" s="102" t="s">
        <v>720</v>
      </c>
      <c r="B2540" s="876">
        <v>600979306</v>
      </c>
      <c r="C2540" s="788">
        <v>6009793</v>
      </c>
      <c r="D2540" s="2" t="s">
        <v>721</v>
      </c>
      <c r="E2540" s="633"/>
      <c r="F2540" s="633"/>
      <c r="G2540" s="15" t="s">
        <v>739</v>
      </c>
      <c r="H2540" s="879">
        <v>0</v>
      </c>
      <c r="I2540" s="166">
        <f t="shared" si="216"/>
        <v>0</v>
      </c>
      <c r="J2540" s="805"/>
      <c r="K2540" s="805"/>
      <c r="L2540" s="805"/>
      <c r="M2540" s="805"/>
      <c r="N2540" s="805"/>
      <c r="O2540" s="805"/>
      <c r="P2540" s="805"/>
      <c r="Q2540" s="805"/>
      <c r="R2540" s="805"/>
      <c r="S2540" s="805"/>
      <c r="T2540" s="805"/>
      <c r="U2540" s="805"/>
      <c r="V2540" s="805"/>
      <c r="W2540" s="805"/>
      <c r="X2540" s="805"/>
      <c r="Y2540" s="805"/>
      <c r="Z2540" s="805"/>
      <c r="AA2540" s="805"/>
      <c r="AB2540" s="805"/>
      <c r="AC2540" s="805"/>
      <c r="AD2540" s="805"/>
      <c r="AE2540" s="805"/>
      <c r="AF2540" s="805"/>
      <c r="AG2540" s="805"/>
      <c r="AH2540" s="805"/>
      <c r="AI2540" s="805"/>
      <c r="AJ2540" s="805"/>
      <c r="AK2540" s="805"/>
      <c r="AL2540" s="805"/>
      <c r="AM2540" s="805"/>
      <c r="AN2540" s="805"/>
      <c r="AO2540" s="805"/>
      <c r="AP2540" s="805"/>
      <c r="AQ2540" s="805"/>
      <c r="AR2540" s="805"/>
      <c r="AS2540" s="805"/>
      <c r="AT2540" s="805"/>
      <c r="AU2540" s="805"/>
      <c r="AV2540" s="805"/>
      <c r="AW2540" s="805"/>
      <c r="AX2540" s="805"/>
      <c r="AY2540" s="805"/>
      <c r="AZ2540" s="805"/>
      <c r="BA2540" s="805"/>
      <c r="BB2540" s="805"/>
      <c r="BC2540" s="805"/>
      <c r="BD2540" s="805"/>
      <c r="BE2540" s="805"/>
      <c r="BF2540" s="805"/>
      <c r="BG2540" s="805"/>
      <c r="BH2540" s="805"/>
      <c r="BI2540" s="805"/>
      <c r="BJ2540" s="805"/>
      <c r="BK2540" s="805"/>
      <c r="BL2540" s="805"/>
      <c r="BM2540" s="805"/>
      <c r="BN2540" s="805"/>
      <c r="BO2540" s="805"/>
      <c r="BP2540" s="805"/>
      <c r="BQ2540" s="805"/>
      <c r="BR2540" s="805"/>
      <c r="BS2540" s="805"/>
      <c r="BT2540" s="805"/>
      <c r="BU2540" s="805"/>
      <c r="BV2540" s="805"/>
      <c r="BW2540" s="805"/>
      <c r="BX2540" s="805"/>
      <c r="BY2540" s="805"/>
      <c r="BZ2540" s="805"/>
      <c r="CA2540" s="805"/>
      <c r="CB2540" s="805"/>
      <c r="CC2540" s="805"/>
      <c r="CD2540" s="805"/>
      <c r="CE2540" s="805"/>
      <c r="CF2540" s="805"/>
      <c r="CG2540" s="805"/>
      <c r="CH2540" s="805"/>
      <c r="CI2540" s="805"/>
      <c r="CJ2540" s="805"/>
      <c r="CK2540" s="805"/>
      <c r="CL2540" s="805"/>
      <c r="CM2540" s="805"/>
      <c r="CN2540" s="805"/>
      <c r="CO2540" s="805"/>
      <c r="CP2540" s="805"/>
      <c r="CQ2540" s="805"/>
      <c r="CR2540" s="805"/>
      <c r="CS2540" s="805"/>
      <c r="CT2540" s="805"/>
      <c r="CU2540" s="805"/>
      <c r="CV2540" s="805"/>
      <c r="CW2540" s="805"/>
      <c r="CX2540" s="805"/>
      <c r="CY2540" s="805"/>
      <c r="CZ2540" s="805"/>
      <c r="DA2540" s="805"/>
      <c r="DB2540" s="805"/>
      <c r="DC2540" s="805"/>
      <c r="DD2540" s="805"/>
      <c r="DE2540" s="805"/>
      <c r="DF2540" s="805"/>
      <c r="DG2540" s="805"/>
      <c r="DH2540" s="805"/>
      <c r="DI2540" s="805"/>
      <c r="DJ2540" s="805"/>
      <c r="DK2540" s="805"/>
      <c r="DL2540" s="805"/>
      <c r="DM2540" s="805"/>
      <c r="DN2540" s="805"/>
      <c r="DO2540" s="805"/>
      <c r="DP2540" s="805"/>
      <c r="DQ2540" s="805"/>
      <c r="DR2540" s="805"/>
      <c r="DS2540" s="805"/>
      <c r="DT2540" s="805"/>
      <c r="DU2540" s="805"/>
      <c r="DV2540" s="805"/>
      <c r="DW2540" s="805"/>
      <c r="DX2540" s="805"/>
      <c r="DY2540" s="805"/>
      <c r="DZ2540" s="805"/>
      <c r="EA2540" s="805"/>
      <c r="EB2540" s="805"/>
      <c r="EC2540" s="805"/>
      <c r="ED2540" s="805"/>
      <c r="EE2540" s="805"/>
      <c r="EF2540" s="805"/>
      <c r="EG2540" s="805"/>
      <c r="EH2540" s="805"/>
      <c r="EI2540" s="805"/>
      <c r="EJ2540" s="805"/>
      <c r="EK2540" s="805"/>
      <c r="EL2540" s="805"/>
      <c r="EM2540" s="805"/>
      <c r="EN2540" s="805"/>
      <c r="EO2540" s="805"/>
      <c r="EP2540" s="805"/>
      <c r="EQ2540" s="805"/>
      <c r="ER2540" s="805"/>
      <c r="ES2540" s="805"/>
      <c r="ET2540" s="805"/>
      <c r="EU2540" s="805"/>
      <c r="EV2540" s="805"/>
      <c r="EW2540" s="805"/>
      <c r="EX2540" s="805"/>
      <c r="EY2540" s="805"/>
      <c r="EZ2540" s="805"/>
      <c r="FA2540" s="805"/>
      <c r="FB2540" s="805"/>
      <c r="FC2540" s="805"/>
      <c r="FD2540" s="805"/>
      <c r="FE2540" s="805"/>
      <c r="FF2540" s="805"/>
      <c r="FG2540" s="805"/>
      <c r="FH2540" s="805"/>
      <c r="FI2540" s="805"/>
      <c r="FJ2540" s="805"/>
      <c r="FK2540" s="805"/>
      <c r="FL2540" s="805"/>
      <c r="FM2540" s="805"/>
      <c r="FN2540" s="805"/>
      <c r="FO2540" s="805"/>
      <c r="FP2540" s="805"/>
      <c r="FQ2540" s="805"/>
      <c r="FR2540" s="805"/>
      <c r="FS2540" s="805"/>
      <c r="FT2540" s="805"/>
      <c r="FU2540" s="805"/>
      <c r="FV2540" s="805"/>
      <c r="FW2540" s="805"/>
      <c r="FX2540" s="805"/>
      <c r="FY2540" s="805"/>
      <c r="FZ2540" s="805"/>
      <c r="GA2540" s="805"/>
      <c r="GB2540" s="805"/>
      <c r="GC2540" s="805"/>
      <c r="GD2540" s="805"/>
      <c r="GE2540" s="805"/>
      <c r="GF2540" s="805"/>
      <c r="GG2540" s="805"/>
      <c r="GH2540" s="805"/>
      <c r="GI2540" s="805"/>
      <c r="GJ2540" s="805"/>
      <c r="GK2540" s="805"/>
      <c r="GL2540" s="805"/>
      <c r="GM2540" s="805"/>
      <c r="GN2540" s="805"/>
      <c r="GO2540" s="805"/>
      <c r="GP2540" s="805"/>
      <c r="GQ2540" s="805"/>
      <c r="GR2540" s="805"/>
      <c r="GS2540" s="805"/>
      <c r="GT2540" s="805"/>
      <c r="GU2540" s="805"/>
      <c r="GV2540" s="805"/>
      <c r="GW2540" s="805"/>
      <c r="GX2540" s="805"/>
      <c r="GY2540" s="805"/>
      <c r="GZ2540" s="805"/>
      <c r="HA2540" s="805"/>
      <c r="HB2540" s="805"/>
      <c r="HC2540" s="805"/>
      <c r="HD2540" s="805"/>
      <c r="HE2540" s="805"/>
      <c r="HF2540" s="805"/>
      <c r="HG2540" s="805"/>
      <c r="HH2540" s="805"/>
      <c r="HI2540" s="805"/>
      <c r="HJ2540" s="805"/>
      <c r="HK2540" s="805"/>
      <c r="HL2540" s="805"/>
      <c r="HM2540" s="805"/>
      <c r="HN2540" s="805"/>
      <c r="HO2540" s="805"/>
      <c r="HP2540" s="805"/>
      <c r="HQ2540" s="805"/>
      <c r="HR2540" s="805"/>
      <c r="HS2540" s="805"/>
      <c r="HT2540" s="805"/>
      <c r="HU2540" s="805"/>
      <c r="HV2540" s="805"/>
      <c r="HW2540" s="805"/>
      <c r="HX2540" s="805"/>
      <c r="HY2540" s="805"/>
      <c r="HZ2540" s="805"/>
      <c r="IA2540" s="805"/>
      <c r="IB2540" s="805"/>
      <c r="IC2540" s="805"/>
      <c r="ID2540" s="805"/>
      <c r="IE2540" s="805"/>
      <c r="IF2540" s="805"/>
      <c r="IG2540" s="805"/>
      <c r="IH2540" s="805"/>
      <c r="II2540" s="805"/>
      <c r="IJ2540" s="805"/>
      <c r="IK2540" s="805"/>
      <c r="IL2540" s="805"/>
      <c r="IM2540" s="805"/>
      <c r="IN2540" s="805"/>
      <c r="IO2540" s="805"/>
      <c r="IP2540" s="805"/>
      <c r="IQ2540" s="805"/>
      <c r="IR2540" s="805"/>
      <c r="IS2540" s="805"/>
      <c r="IT2540" s="805"/>
      <c r="IU2540" s="805"/>
      <c r="IV2540" s="805"/>
      <c r="IW2540" s="805"/>
      <c r="KI2540" s="879">
        <v>0</v>
      </c>
    </row>
    <row r="2541" spans="1:295" s="17" customFormat="1" ht="21.75" customHeight="1" thickBot="1">
      <c r="A2541" s="102" t="s">
        <v>720</v>
      </c>
      <c r="B2541" s="788">
        <v>564544206</v>
      </c>
      <c r="C2541" s="788">
        <v>5645442</v>
      </c>
      <c r="D2541" s="2" t="s">
        <v>721</v>
      </c>
      <c r="E2541" s="633"/>
      <c r="F2541" s="633"/>
      <c r="G2541" s="15" t="s">
        <v>739</v>
      </c>
      <c r="H2541" s="879">
        <v>0</v>
      </c>
      <c r="I2541" s="166">
        <f t="shared" si="216"/>
        <v>0</v>
      </c>
      <c r="J2541" s="805"/>
      <c r="K2541" s="805"/>
      <c r="L2541" s="805"/>
      <c r="M2541" s="805"/>
      <c r="N2541" s="805"/>
      <c r="O2541" s="805"/>
      <c r="P2541" s="805"/>
      <c r="Q2541" s="805"/>
      <c r="R2541" s="805"/>
      <c r="S2541" s="805"/>
      <c r="T2541" s="805"/>
      <c r="U2541" s="805"/>
      <c r="V2541" s="805"/>
      <c r="W2541" s="805"/>
      <c r="X2541" s="805"/>
      <c r="Y2541" s="805"/>
      <c r="Z2541" s="805"/>
      <c r="AA2541" s="805"/>
      <c r="AB2541" s="805"/>
      <c r="AC2541" s="805"/>
      <c r="AD2541" s="805"/>
      <c r="AE2541" s="805"/>
      <c r="AF2541" s="805"/>
      <c r="AG2541" s="805"/>
      <c r="AH2541" s="805"/>
      <c r="AI2541" s="805"/>
      <c r="AJ2541" s="805"/>
      <c r="AK2541" s="805"/>
      <c r="AL2541" s="805"/>
      <c r="AM2541" s="805"/>
      <c r="AN2541" s="805"/>
      <c r="AO2541" s="805"/>
      <c r="AP2541" s="805"/>
      <c r="AQ2541" s="805"/>
      <c r="AR2541" s="805"/>
      <c r="AS2541" s="805"/>
      <c r="AT2541" s="805"/>
      <c r="AU2541" s="805"/>
      <c r="AV2541" s="805"/>
      <c r="AW2541" s="805"/>
      <c r="AX2541" s="805"/>
      <c r="AY2541" s="805"/>
      <c r="AZ2541" s="805"/>
      <c r="BA2541" s="805"/>
      <c r="BB2541" s="805"/>
      <c r="BC2541" s="805"/>
      <c r="BD2541" s="805"/>
      <c r="BE2541" s="805"/>
      <c r="BF2541" s="805"/>
      <c r="BG2541" s="805"/>
      <c r="BH2541" s="805"/>
      <c r="BI2541" s="805"/>
      <c r="BJ2541" s="805"/>
      <c r="BK2541" s="805"/>
      <c r="BL2541" s="805"/>
      <c r="BM2541" s="805"/>
      <c r="BN2541" s="805"/>
      <c r="BO2541" s="805"/>
      <c r="BP2541" s="805"/>
      <c r="BQ2541" s="805"/>
      <c r="BR2541" s="805"/>
      <c r="BS2541" s="805"/>
      <c r="BT2541" s="805"/>
      <c r="BU2541" s="805"/>
      <c r="BV2541" s="805"/>
      <c r="BW2541" s="805"/>
      <c r="BX2541" s="805"/>
      <c r="BY2541" s="805"/>
      <c r="BZ2541" s="805"/>
      <c r="CA2541" s="805"/>
      <c r="CB2541" s="805"/>
      <c r="CC2541" s="805"/>
      <c r="CD2541" s="805"/>
      <c r="CE2541" s="805"/>
      <c r="CF2541" s="805"/>
      <c r="CG2541" s="805"/>
      <c r="CH2541" s="805"/>
      <c r="CI2541" s="805"/>
      <c r="CJ2541" s="805"/>
      <c r="CK2541" s="805"/>
      <c r="CL2541" s="805"/>
      <c r="CM2541" s="805"/>
      <c r="CN2541" s="805"/>
      <c r="CO2541" s="805"/>
      <c r="CP2541" s="805"/>
      <c r="CQ2541" s="805"/>
      <c r="CR2541" s="805"/>
      <c r="CS2541" s="805"/>
      <c r="CT2541" s="805"/>
      <c r="CU2541" s="805"/>
      <c r="CV2541" s="805"/>
      <c r="CW2541" s="805"/>
      <c r="CX2541" s="805"/>
      <c r="CY2541" s="805"/>
      <c r="CZ2541" s="805"/>
      <c r="DA2541" s="805"/>
      <c r="DB2541" s="805"/>
      <c r="DC2541" s="805"/>
      <c r="DD2541" s="805"/>
      <c r="DE2541" s="805"/>
      <c r="DF2541" s="805"/>
      <c r="DG2541" s="805"/>
      <c r="DH2541" s="805"/>
      <c r="DI2541" s="805"/>
      <c r="DJ2541" s="805"/>
      <c r="DK2541" s="805"/>
      <c r="DL2541" s="805"/>
      <c r="DM2541" s="805"/>
      <c r="DN2541" s="805"/>
      <c r="DO2541" s="805"/>
      <c r="DP2541" s="805"/>
      <c r="DQ2541" s="805"/>
      <c r="DR2541" s="805"/>
      <c r="DS2541" s="805"/>
      <c r="DT2541" s="805"/>
      <c r="DU2541" s="805"/>
      <c r="DV2541" s="805"/>
      <c r="DW2541" s="805"/>
      <c r="DX2541" s="805"/>
      <c r="DY2541" s="805"/>
      <c r="DZ2541" s="805"/>
      <c r="EA2541" s="805"/>
      <c r="EB2541" s="805"/>
      <c r="EC2541" s="805"/>
      <c r="ED2541" s="805"/>
      <c r="EE2541" s="805"/>
      <c r="EF2541" s="805"/>
      <c r="EG2541" s="805"/>
      <c r="EH2541" s="805"/>
      <c r="EI2541" s="805"/>
      <c r="EJ2541" s="805"/>
      <c r="EK2541" s="805"/>
      <c r="EL2541" s="805"/>
      <c r="EM2541" s="805"/>
      <c r="EN2541" s="805"/>
      <c r="EO2541" s="805"/>
      <c r="EP2541" s="805"/>
      <c r="EQ2541" s="805"/>
      <c r="ER2541" s="805"/>
      <c r="ES2541" s="805"/>
      <c r="ET2541" s="805"/>
      <c r="EU2541" s="805"/>
      <c r="EV2541" s="805"/>
      <c r="EW2541" s="805"/>
      <c r="EX2541" s="805"/>
      <c r="EY2541" s="805"/>
      <c r="EZ2541" s="805"/>
      <c r="FA2541" s="805"/>
      <c r="FB2541" s="805"/>
      <c r="FC2541" s="805"/>
      <c r="FD2541" s="805"/>
      <c r="FE2541" s="805"/>
      <c r="FF2541" s="805"/>
      <c r="FG2541" s="805"/>
      <c r="FH2541" s="805"/>
      <c r="FI2541" s="805"/>
      <c r="FJ2541" s="805"/>
      <c r="FK2541" s="805"/>
      <c r="FL2541" s="805"/>
      <c r="FM2541" s="805"/>
      <c r="FN2541" s="805"/>
      <c r="FO2541" s="805"/>
      <c r="FP2541" s="805"/>
      <c r="FQ2541" s="805"/>
      <c r="FR2541" s="805"/>
      <c r="FS2541" s="805"/>
      <c r="FT2541" s="805"/>
      <c r="FU2541" s="805"/>
      <c r="FV2541" s="805"/>
      <c r="FW2541" s="805"/>
      <c r="FX2541" s="805"/>
      <c r="FY2541" s="805"/>
      <c r="FZ2541" s="805"/>
      <c r="GA2541" s="805"/>
      <c r="GB2541" s="805"/>
      <c r="GC2541" s="805"/>
      <c r="GD2541" s="805"/>
      <c r="GE2541" s="805"/>
      <c r="GF2541" s="805"/>
      <c r="GG2541" s="805"/>
      <c r="GH2541" s="805"/>
      <c r="GI2541" s="805"/>
      <c r="GJ2541" s="805"/>
      <c r="GK2541" s="805"/>
      <c r="GL2541" s="805"/>
      <c r="GM2541" s="805"/>
      <c r="GN2541" s="805"/>
      <c r="GO2541" s="805"/>
      <c r="GP2541" s="805"/>
      <c r="GQ2541" s="805"/>
      <c r="GR2541" s="805"/>
      <c r="GS2541" s="805"/>
      <c r="GT2541" s="805"/>
      <c r="GU2541" s="805"/>
      <c r="GV2541" s="805"/>
      <c r="GW2541" s="805"/>
      <c r="GX2541" s="805"/>
      <c r="GY2541" s="805"/>
      <c r="GZ2541" s="805"/>
      <c r="HA2541" s="805"/>
      <c r="HB2541" s="805"/>
      <c r="HC2541" s="805"/>
      <c r="HD2541" s="805"/>
      <c r="HE2541" s="805"/>
      <c r="HF2541" s="805"/>
      <c r="HG2541" s="805"/>
      <c r="HH2541" s="805"/>
      <c r="HI2541" s="805"/>
      <c r="HJ2541" s="805"/>
      <c r="HK2541" s="805"/>
      <c r="HL2541" s="805"/>
      <c r="HM2541" s="805"/>
      <c r="HN2541" s="805"/>
      <c r="HO2541" s="805"/>
      <c r="HP2541" s="805"/>
      <c r="HQ2541" s="805"/>
      <c r="HR2541" s="805"/>
      <c r="HS2541" s="805"/>
      <c r="HT2541" s="805"/>
      <c r="HU2541" s="805"/>
      <c r="HV2541" s="805"/>
      <c r="HW2541" s="805"/>
      <c r="HX2541" s="805"/>
      <c r="HY2541" s="805"/>
      <c r="HZ2541" s="805"/>
      <c r="IA2541" s="805"/>
      <c r="IB2541" s="805"/>
      <c r="IC2541" s="805"/>
      <c r="ID2541" s="805"/>
      <c r="IE2541" s="805"/>
      <c r="IF2541" s="805"/>
      <c r="IG2541" s="805"/>
      <c r="IH2541" s="805"/>
      <c r="II2541" s="805"/>
      <c r="IJ2541" s="805"/>
      <c r="IK2541" s="805"/>
      <c r="IL2541" s="805"/>
      <c r="IM2541" s="805"/>
      <c r="IN2541" s="805"/>
      <c r="IO2541" s="805"/>
      <c r="IP2541" s="805"/>
      <c r="IQ2541" s="805"/>
      <c r="IR2541" s="805"/>
      <c r="IS2541" s="805"/>
      <c r="IT2541" s="805"/>
      <c r="IU2541" s="805"/>
      <c r="IV2541" s="805"/>
      <c r="IW2541" s="805"/>
      <c r="KI2541" s="879">
        <v>0</v>
      </c>
    </row>
    <row r="2542" spans="1:295" s="17" customFormat="1" ht="21.75" customHeight="1" thickBot="1">
      <c r="A2542" s="102" t="s">
        <v>720</v>
      </c>
      <c r="B2542" s="893">
        <v>564600406</v>
      </c>
      <c r="C2542" s="788">
        <v>5646004</v>
      </c>
      <c r="D2542" s="2" t="s">
        <v>721</v>
      </c>
      <c r="E2542" s="633"/>
      <c r="F2542" s="633"/>
      <c r="G2542" s="15" t="s">
        <v>739</v>
      </c>
      <c r="H2542" s="879">
        <v>0</v>
      </c>
      <c r="I2542" s="166">
        <f t="shared" si="216"/>
        <v>0</v>
      </c>
      <c r="J2542" s="805"/>
      <c r="K2542" s="805"/>
      <c r="L2542" s="805"/>
      <c r="M2542" s="805"/>
      <c r="N2542" s="805"/>
      <c r="O2542" s="805"/>
      <c r="P2542" s="805"/>
      <c r="Q2542" s="805"/>
      <c r="R2542" s="805"/>
      <c r="S2542" s="805"/>
      <c r="T2542" s="805"/>
      <c r="U2542" s="805"/>
      <c r="V2542" s="805"/>
      <c r="W2542" s="805"/>
      <c r="X2542" s="805"/>
      <c r="Y2542" s="805"/>
      <c r="Z2542" s="805"/>
      <c r="AA2542" s="805"/>
      <c r="AB2542" s="805"/>
      <c r="AC2542" s="805"/>
      <c r="AD2542" s="805"/>
      <c r="AE2542" s="805"/>
      <c r="AF2542" s="805"/>
      <c r="AG2542" s="805"/>
      <c r="AH2542" s="805"/>
      <c r="AI2542" s="805"/>
      <c r="AJ2542" s="805"/>
      <c r="AK2542" s="805"/>
      <c r="AL2542" s="805"/>
      <c r="AM2542" s="805"/>
      <c r="AN2542" s="805"/>
      <c r="AO2542" s="805"/>
      <c r="AP2542" s="805"/>
      <c r="AQ2542" s="805"/>
      <c r="AR2542" s="805"/>
      <c r="AS2542" s="805"/>
      <c r="AT2542" s="805"/>
      <c r="AU2542" s="805"/>
      <c r="AV2542" s="805"/>
      <c r="AW2542" s="805"/>
      <c r="AX2542" s="805"/>
      <c r="AY2542" s="805"/>
      <c r="AZ2542" s="805"/>
      <c r="BA2542" s="805"/>
      <c r="BB2542" s="805"/>
      <c r="BC2542" s="805"/>
      <c r="BD2542" s="805"/>
      <c r="BE2542" s="805"/>
      <c r="BF2542" s="805"/>
      <c r="BG2542" s="805"/>
      <c r="BH2542" s="805"/>
      <c r="BI2542" s="805"/>
      <c r="BJ2542" s="805"/>
      <c r="BK2542" s="805"/>
      <c r="BL2542" s="805"/>
      <c r="BM2542" s="805"/>
      <c r="BN2542" s="805"/>
      <c r="BO2542" s="805"/>
      <c r="BP2542" s="805"/>
      <c r="BQ2542" s="805"/>
      <c r="BR2542" s="805"/>
      <c r="BS2542" s="805"/>
      <c r="BT2542" s="805"/>
      <c r="BU2542" s="805"/>
      <c r="BV2542" s="805"/>
      <c r="BW2542" s="805"/>
      <c r="BX2542" s="805"/>
      <c r="BY2542" s="805"/>
      <c r="BZ2542" s="805"/>
      <c r="CA2542" s="805"/>
      <c r="CB2542" s="805"/>
      <c r="CC2542" s="805"/>
      <c r="CD2542" s="805"/>
      <c r="CE2542" s="805"/>
      <c r="CF2542" s="805"/>
      <c r="CG2542" s="805"/>
      <c r="CH2542" s="805"/>
      <c r="CI2542" s="805"/>
      <c r="CJ2542" s="805"/>
      <c r="CK2542" s="805"/>
      <c r="CL2542" s="805"/>
      <c r="CM2542" s="805"/>
      <c r="CN2542" s="805"/>
      <c r="CO2542" s="805"/>
      <c r="CP2542" s="805"/>
      <c r="CQ2542" s="805"/>
      <c r="CR2542" s="805"/>
      <c r="CS2542" s="805"/>
      <c r="CT2542" s="805"/>
      <c r="CU2542" s="805"/>
      <c r="CV2542" s="805"/>
      <c r="CW2542" s="805"/>
      <c r="CX2542" s="805"/>
      <c r="CY2542" s="805"/>
      <c r="CZ2542" s="805"/>
      <c r="DA2542" s="805"/>
      <c r="DB2542" s="805"/>
      <c r="DC2542" s="805"/>
      <c r="DD2542" s="805"/>
      <c r="DE2542" s="805"/>
      <c r="DF2542" s="805"/>
      <c r="DG2542" s="805"/>
      <c r="DH2542" s="805"/>
      <c r="DI2542" s="805"/>
      <c r="DJ2542" s="805"/>
      <c r="DK2542" s="805"/>
      <c r="DL2542" s="805"/>
      <c r="DM2542" s="805"/>
      <c r="DN2542" s="805"/>
      <c r="DO2542" s="805"/>
      <c r="DP2542" s="805"/>
      <c r="DQ2542" s="805"/>
      <c r="DR2542" s="805"/>
      <c r="DS2542" s="805"/>
      <c r="DT2542" s="805"/>
      <c r="DU2542" s="805"/>
      <c r="DV2542" s="805"/>
      <c r="DW2542" s="805"/>
      <c r="DX2542" s="805"/>
      <c r="DY2542" s="805"/>
      <c r="DZ2542" s="805"/>
      <c r="EA2542" s="805"/>
      <c r="EB2542" s="805"/>
      <c r="EC2542" s="805"/>
      <c r="ED2542" s="805"/>
      <c r="EE2542" s="805"/>
      <c r="EF2542" s="805"/>
      <c r="EG2542" s="805"/>
      <c r="EH2542" s="805"/>
      <c r="EI2542" s="805"/>
      <c r="EJ2542" s="805"/>
      <c r="EK2542" s="805"/>
      <c r="EL2542" s="805"/>
      <c r="EM2542" s="805"/>
      <c r="EN2542" s="805"/>
      <c r="EO2542" s="805"/>
      <c r="EP2542" s="805"/>
      <c r="EQ2542" s="805"/>
      <c r="ER2542" s="805"/>
      <c r="ES2542" s="805"/>
      <c r="ET2542" s="805"/>
      <c r="EU2542" s="805"/>
      <c r="EV2542" s="805"/>
      <c r="EW2542" s="805"/>
      <c r="EX2542" s="805"/>
      <c r="EY2542" s="805"/>
      <c r="EZ2542" s="805"/>
      <c r="FA2542" s="805"/>
      <c r="FB2542" s="805"/>
      <c r="FC2542" s="805"/>
      <c r="FD2542" s="805"/>
      <c r="FE2542" s="805"/>
      <c r="FF2542" s="805"/>
      <c r="FG2542" s="805"/>
      <c r="FH2542" s="805"/>
      <c r="FI2542" s="805"/>
      <c r="FJ2542" s="805"/>
      <c r="FK2542" s="805"/>
      <c r="FL2542" s="805"/>
      <c r="FM2542" s="805"/>
      <c r="FN2542" s="805"/>
      <c r="FO2542" s="805"/>
      <c r="FP2542" s="805"/>
      <c r="FQ2542" s="805"/>
      <c r="FR2542" s="805"/>
      <c r="FS2542" s="805"/>
      <c r="FT2542" s="805"/>
      <c r="FU2542" s="805"/>
      <c r="FV2542" s="805"/>
      <c r="FW2542" s="805"/>
      <c r="FX2542" s="805"/>
      <c r="FY2542" s="805"/>
      <c r="FZ2542" s="805"/>
      <c r="GA2542" s="805"/>
      <c r="GB2542" s="805"/>
      <c r="GC2542" s="805"/>
      <c r="GD2542" s="805"/>
      <c r="GE2542" s="805"/>
      <c r="GF2542" s="805"/>
      <c r="GG2542" s="805"/>
      <c r="GH2542" s="805"/>
      <c r="GI2542" s="805"/>
      <c r="GJ2542" s="805"/>
      <c r="GK2542" s="805"/>
      <c r="GL2542" s="805"/>
      <c r="GM2542" s="805"/>
      <c r="GN2542" s="805"/>
      <c r="GO2542" s="805"/>
      <c r="GP2542" s="805"/>
      <c r="GQ2542" s="805"/>
      <c r="GR2542" s="805"/>
      <c r="GS2542" s="805"/>
      <c r="GT2542" s="805"/>
      <c r="GU2542" s="805"/>
      <c r="GV2542" s="805"/>
      <c r="GW2542" s="805"/>
      <c r="GX2542" s="805"/>
      <c r="GY2542" s="805"/>
      <c r="GZ2542" s="805"/>
      <c r="HA2542" s="805"/>
      <c r="HB2542" s="805"/>
      <c r="HC2542" s="805"/>
      <c r="HD2542" s="805"/>
      <c r="HE2542" s="805"/>
      <c r="HF2542" s="805"/>
      <c r="HG2542" s="805"/>
      <c r="HH2542" s="805"/>
      <c r="HI2542" s="805"/>
      <c r="HJ2542" s="805"/>
      <c r="HK2542" s="805"/>
      <c r="HL2542" s="805"/>
      <c r="HM2542" s="805"/>
      <c r="HN2542" s="805"/>
      <c r="HO2542" s="805"/>
      <c r="HP2542" s="805"/>
      <c r="HQ2542" s="805"/>
      <c r="HR2542" s="805"/>
      <c r="HS2542" s="805"/>
      <c r="HT2542" s="805"/>
      <c r="HU2542" s="805"/>
      <c r="HV2542" s="805"/>
      <c r="HW2542" s="805"/>
      <c r="HX2542" s="805"/>
      <c r="HY2542" s="805"/>
      <c r="HZ2542" s="805"/>
      <c r="IA2542" s="805"/>
      <c r="IB2542" s="805"/>
      <c r="IC2542" s="805"/>
      <c r="ID2542" s="805"/>
      <c r="IE2542" s="805"/>
      <c r="IF2542" s="805"/>
      <c r="IG2542" s="805"/>
      <c r="IH2542" s="805"/>
      <c r="II2542" s="805"/>
      <c r="IJ2542" s="805"/>
      <c r="IK2542" s="805"/>
      <c r="IL2542" s="805"/>
      <c r="IM2542" s="805"/>
      <c r="IN2542" s="805"/>
      <c r="IO2542" s="805"/>
      <c r="IP2542" s="805"/>
      <c r="IQ2542" s="805"/>
      <c r="IR2542" s="805"/>
      <c r="IS2542" s="805"/>
      <c r="IT2542" s="805"/>
      <c r="IU2542" s="805"/>
      <c r="IV2542" s="805"/>
      <c r="IW2542" s="805"/>
      <c r="KI2542" s="879">
        <v>0</v>
      </c>
    </row>
    <row r="2543" spans="1:295" s="17" customFormat="1" ht="21.75" customHeight="1" thickBot="1">
      <c r="A2543" s="102" t="s">
        <v>720</v>
      </c>
      <c r="B2543" s="893">
        <v>577518506</v>
      </c>
      <c r="C2543" s="788">
        <v>5775185</v>
      </c>
      <c r="D2543" s="2" t="s">
        <v>721</v>
      </c>
      <c r="E2543" s="633"/>
      <c r="F2543" s="633"/>
      <c r="G2543" s="15" t="s">
        <v>739</v>
      </c>
      <c r="H2543" s="879">
        <v>100</v>
      </c>
      <c r="I2543" s="166">
        <f t="shared" si="216"/>
        <v>100</v>
      </c>
      <c r="J2543" s="805"/>
      <c r="K2543" s="805"/>
      <c r="L2543" s="805"/>
      <c r="M2543" s="805"/>
      <c r="N2543" s="805"/>
      <c r="O2543" s="805"/>
      <c r="P2543" s="805"/>
      <c r="Q2543" s="805"/>
      <c r="R2543" s="805"/>
      <c r="S2543" s="805"/>
      <c r="T2543" s="805"/>
      <c r="U2543" s="805"/>
      <c r="V2543" s="805"/>
      <c r="W2543" s="805"/>
      <c r="X2543" s="805"/>
      <c r="Y2543" s="805"/>
      <c r="Z2543" s="805"/>
      <c r="AA2543" s="805"/>
      <c r="AB2543" s="805"/>
      <c r="AC2543" s="805"/>
      <c r="AD2543" s="805"/>
      <c r="AE2543" s="805"/>
      <c r="AF2543" s="805"/>
      <c r="AG2543" s="805"/>
      <c r="AH2543" s="805"/>
      <c r="AI2543" s="805"/>
      <c r="AJ2543" s="805"/>
      <c r="AK2543" s="805"/>
      <c r="AL2543" s="805"/>
      <c r="AM2543" s="805"/>
      <c r="AN2543" s="805"/>
      <c r="AO2543" s="805"/>
      <c r="AP2543" s="805"/>
      <c r="AQ2543" s="805"/>
      <c r="AR2543" s="805"/>
      <c r="AS2543" s="805"/>
      <c r="AT2543" s="805"/>
      <c r="AU2543" s="805"/>
      <c r="AV2543" s="805"/>
      <c r="AW2543" s="805"/>
      <c r="AX2543" s="805"/>
      <c r="AY2543" s="805"/>
      <c r="AZ2543" s="805"/>
      <c r="BA2543" s="805"/>
      <c r="BB2543" s="805"/>
      <c r="BC2543" s="805"/>
      <c r="BD2543" s="805"/>
      <c r="BE2543" s="805"/>
      <c r="BF2543" s="805"/>
      <c r="BG2543" s="805"/>
      <c r="BH2543" s="805"/>
      <c r="BI2543" s="805"/>
      <c r="BJ2543" s="805"/>
      <c r="BK2543" s="805"/>
      <c r="BL2543" s="805"/>
      <c r="BM2543" s="805"/>
      <c r="BN2543" s="805"/>
      <c r="BO2543" s="805"/>
      <c r="BP2543" s="805"/>
      <c r="BQ2543" s="805"/>
      <c r="BR2543" s="805"/>
      <c r="BS2543" s="805"/>
      <c r="BT2543" s="805"/>
      <c r="BU2543" s="805"/>
      <c r="BV2543" s="805"/>
      <c r="BW2543" s="805"/>
      <c r="BX2543" s="805"/>
      <c r="BY2543" s="805"/>
      <c r="BZ2543" s="805"/>
      <c r="CA2543" s="805"/>
      <c r="CB2543" s="805"/>
      <c r="CC2543" s="805"/>
      <c r="CD2543" s="805"/>
      <c r="CE2543" s="805"/>
      <c r="CF2543" s="805"/>
      <c r="CG2543" s="805"/>
      <c r="CH2543" s="805"/>
      <c r="CI2543" s="805"/>
      <c r="CJ2543" s="805"/>
      <c r="CK2543" s="805"/>
      <c r="CL2543" s="805"/>
      <c r="CM2543" s="805"/>
      <c r="CN2543" s="805"/>
      <c r="CO2543" s="805"/>
      <c r="CP2543" s="805"/>
      <c r="CQ2543" s="805"/>
      <c r="CR2543" s="805"/>
      <c r="CS2543" s="805"/>
      <c r="CT2543" s="805"/>
      <c r="CU2543" s="805"/>
      <c r="CV2543" s="805"/>
      <c r="CW2543" s="805"/>
      <c r="CX2543" s="805"/>
      <c r="CY2543" s="805"/>
      <c r="CZ2543" s="805"/>
      <c r="DA2543" s="805"/>
      <c r="DB2543" s="805"/>
      <c r="DC2543" s="805"/>
      <c r="DD2543" s="805"/>
      <c r="DE2543" s="805"/>
      <c r="DF2543" s="805"/>
      <c r="DG2543" s="805"/>
      <c r="DH2543" s="805"/>
      <c r="DI2543" s="805"/>
      <c r="DJ2543" s="805"/>
      <c r="DK2543" s="805"/>
      <c r="DL2543" s="805"/>
      <c r="DM2543" s="805"/>
      <c r="DN2543" s="805"/>
      <c r="DO2543" s="805"/>
      <c r="DP2543" s="805"/>
      <c r="DQ2543" s="805"/>
      <c r="DR2543" s="805"/>
      <c r="DS2543" s="805"/>
      <c r="DT2543" s="805"/>
      <c r="DU2543" s="805"/>
      <c r="DV2543" s="805"/>
      <c r="DW2543" s="805"/>
      <c r="DX2543" s="805"/>
      <c r="DY2543" s="805"/>
      <c r="DZ2543" s="805"/>
      <c r="EA2543" s="805"/>
      <c r="EB2543" s="805"/>
      <c r="EC2543" s="805"/>
      <c r="ED2543" s="805"/>
      <c r="EE2543" s="805"/>
      <c r="EF2543" s="805"/>
      <c r="EG2543" s="805"/>
      <c r="EH2543" s="805"/>
      <c r="EI2543" s="805"/>
      <c r="EJ2543" s="805"/>
      <c r="EK2543" s="805"/>
      <c r="EL2543" s="805"/>
      <c r="EM2543" s="805"/>
      <c r="EN2543" s="805"/>
      <c r="EO2543" s="805"/>
      <c r="EP2543" s="805"/>
      <c r="EQ2543" s="805"/>
      <c r="ER2543" s="805"/>
      <c r="ES2543" s="805"/>
      <c r="ET2543" s="805"/>
      <c r="EU2543" s="805"/>
      <c r="EV2543" s="805"/>
      <c r="EW2543" s="805"/>
      <c r="EX2543" s="805"/>
      <c r="EY2543" s="805"/>
      <c r="EZ2543" s="805"/>
      <c r="FA2543" s="805"/>
      <c r="FB2543" s="805"/>
      <c r="FC2543" s="805"/>
      <c r="FD2543" s="805"/>
      <c r="FE2543" s="805"/>
      <c r="FF2543" s="805"/>
      <c r="FG2543" s="805"/>
      <c r="FH2543" s="805"/>
      <c r="FI2543" s="805"/>
      <c r="FJ2543" s="805"/>
      <c r="FK2543" s="805"/>
      <c r="FL2543" s="805"/>
      <c r="FM2543" s="805"/>
      <c r="FN2543" s="805"/>
      <c r="FO2543" s="805"/>
      <c r="FP2543" s="805"/>
      <c r="FQ2543" s="805"/>
      <c r="FR2543" s="805"/>
      <c r="FS2543" s="805"/>
      <c r="FT2543" s="805"/>
      <c r="FU2543" s="805"/>
      <c r="FV2543" s="805"/>
      <c r="FW2543" s="805"/>
      <c r="FX2543" s="805"/>
      <c r="FY2543" s="805"/>
      <c r="FZ2543" s="805"/>
      <c r="GA2543" s="805"/>
      <c r="GB2543" s="805"/>
      <c r="GC2543" s="805"/>
      <c r="GD2543" s="805"/>
      <c r="GE2543" s="805"/>
      <c r="GF2543" s="805"/>
      <c r="GG2543" s="805"/>
      <c r="GH2543" s="805"/>
      <c r="GI2543" s="805"/>
      <c r="GJ2543" s="805"/>
      <c r="GK2543" s="805"/>
      <c r="GL2543" s="805"/>
      <c r="GM2543" s="805"/>
      <c r="GN2543" s="805"/>
      <c r="GO2543" s="805"/>
      <c r="GP2543" s="805"/>
      <c r="GQ2543" s="805"/>
      <c r="GR2543" s="805"/>
      <c r="GS2543" s="805"/>
      <c r="GT2543" s="805"/>
      <c r="GU2543" s="805"/>
      <c r="GV2543" s="805"/>
      <c r="GW2543" s="805"/>
      <c r="GX2543" s="805"/>
      <c r="GY2543" s="805"/>
      <c r="GZ2543" s="805"/>
      <c r="HA2543" s="805"/>
      <c r="HB2543" s="805"/>
      <c r="HC2543" s="805"/>
      <c r="HD2543" s="805"/>
      <c r="HE2543" s="805"/>
      <c r="HF2543" s="805"/>
      <c r="HG2543" s="805"/>
      <c r="HH2543" s="805"/>
      <c r="HI2543" s="805"/>
      <c r="HJ2543" s="805"/>
      <c r="HK2543" s="805"/>
      <c r="HL2543" s="805"/>
      <c r="HM2543" s="805"/>
      <c r="HN2543" s="805"/>
      <c r="HO2543" s="805"/>
      <c r="HP2543" s="805"/>
      <c r="HQ2543" s="805"/>
      <c r="HR2543" s="805"/>
      <c r="HS2543" s="805"/>
      <c r="HT2543" s="805"/>
      <c r="HU2543" s="805"/>
      <c r="HV2543" s="805"/>
      <c r="HW2543" s="805"/>
      <c r="HX2543" s="805"/>
      <c r="HY2543" s="805"/>
      <c r="HZ2543" s="805"/>
      <c r="IA2543" s="805"/>
      <c r="IB2543" s="805"/>
      <c r="IC2543" s="805"/>
      <c r="ID2543" s="805"/>
      <c r="IE2543" s="805"/>
      <c r="IF2543" s="805"/>
      <c r="IG2543" s="805"/>
      <c r="IH2543" s="805"/>
      <c r="II2543" s="805"/>
      <c r="IJ2543" s="805"/>
      <c r="IK2543" s="805"/>
      <c r="IL2543" s="805"/>
      <c r="IM2543" s="805"/>
      <c r="IN2543" s="805"/>
      <c r="IO2543" s="805"/>
      <c r="IP2543" s="805"/>
      <c r="IQ2543" s="805"/>
      <c r="IR2543" s="805"/>
      <c r="IS2543" s="805"/>
      <c r="IT2543" s="805"/>
      <c r="IU2543" s="805"/>
      <c r="IV2543" s="805"/>
      <c r="IW2543" s="805"/>
      <c r="KI2543" s="879">
        <v>100</v>
      </c>
    </row>
    <row r="2544" spans="1:295" s="17" customFormat="1" ht="21.75" customHeight="1" thickBot="1">
      <c r="A2544" s="102" t="s">
        <v>720</v>
      </c>
      <c r="B2544" s="788">
        <v>577518604</v>
      </c>
      <c r="C2544" s="788">
        <v>5775186</v>
      </c>
      <c r="D2544" s="2" t="s">
        <v>721</v>
      </c>
      <c r="E2544" s="633"/>
      <c r="F2544" s="633"/>
      <c r="G2544" s="15" t="s">
        <v>739</v>
      </c>
      <c r="H2544" s="879">
        <v>100</v>
      </c>
      <c r="I2544" s="166">
        <f t="shared" si="216"/>
        <v>100</v>
      </c>
      <c r="J2544" s="805"/>
      <c r="K2544" s="805"/>
      <c r="L2544" s="805"/>
      <c r="M2544" s="805"/>
      <c r="N2544" s="805"/>
      <c r="O2544" s="805"/>
      <c r="P2544" s="805"/>
      <c r="Q2544" s="805"/>
      <c r="R2544" s="805"/>
      <c r="S2544" s="805"/>
      <c r="T2544" s="805"/>
      <c r="U2544" s="805"/>
      <c r="V2544" s="805"/>
      <c r="W2544" s="805"/>
      <c r="X2544" s="805"/>
      <c r="Y2544" s="805"/>
      <c r="Z2544" s="805"/>
      <c r="AA2544" s="805"/>
      <c r="AB2544" s="805"/>
      <c r="AC2544" s="805"/>
      <c r="AD2544" s="805"/>
      <c r="AE2544" s="805"/>
      <c r="AF2544" s="805"/>
      <c r="AG2544" s="805"/>
      <c r="AH2544" s="805"/>
      <c r="AI2544" s="805"/>
      <c r="AJ2544" s="805"/>
      <c r="AK2544" s="805"/>
      <c r="AL2544" s="805"/>
      <c r="AM2544" s="805"/>
      <c r="AN2544" s="805"/>
      <c r="AO2544" s="805"/>
      <c r="AP2544" s="805"/>
      <c r="AQ2544" s="805"/>
      <c r="AR2544" s="805"/>
      <c r="AS2544" s="805"/>
      <c r="AT2544" s="805"/>
      <c r="AU2544" s="805"/>
      <c r="AV2544" s="805"/>
      <c r="AW2544" s="805"/>
      <c r="AX2544" s="805"/>
      <c r="AY2544" s="805"/>
      <c r="AZ2544" s="805"/>
      <c r="BA2544" s="805"/>
      <c r="BB2544" s="805"/>
      <c r="BC2544" s="805"/>
      <c r="BD2544" s="805"/>
      <c r="BE2544" s="805"/>
      <c r="BF2544" s="805"/>
      <c r="BG2544" s="805"/>
      <c r="BH2544" s="805"/>
      <c r="BI2544" s="805"/>
      <c r="BJ2544" s="805"/>
      <c r="BK2544" s="805"/>
      <c r="BL2544" s="805"/>
      <c r="BM2544" s="805"/>
      <c r="BN2544" s="805"/>
      <c r="BO2544" s="805"/>
      <c r="BP2544" s="805"/>
      <c r="BQ2544" s="805"/>
      <c r="BR2544" s="805"/>
      <c r="BS2544" s="805"/>
      <c r="BT2544" s="805"/>
      <c r="BU2544" s="805"/>
      <c r="BV2544" s="805"/>
      <c r="BW2544" s="805"/>
      <c r="BX2544" s="805"/>
      <c r="BY2544" s="805"/>
      <c r="BZ2544" s="805"/>
      <c r="CA2544" s="805"/>
      <c r="CB2544" s="805"/>
      <c r="CC2544" s="805"/>
      <c r="CD2544" s="805"/>
      <c r="CE2544" s="805"/>
      <c r="CF2544" s="805"/>
      <c r="CG2544" s="805"/>
      <c r="CH2544" s="805"/>
      <c r="CI2544" s="805"/>
      <c r="CJ2544" s="805"/>
      <c r="CK2544" s="805"/>
      <c r="CL2544" s="805"/>
      <c r="CM2544" s="805"/>
      <c r="CN2544" s="805"/>
      <c r="CO2544" s="805"/>
      <c r="CP2544" s="805"/>
      <c r="CQ2544" s="805"/>
      <c r="CR2544" s="805"/>
      <c r="CS2544" s="805"/>
      <c r="CT2544" s="805"/>
      <c r="CU2544" s="805"/>
      <c r="CV2544" s="805"/>
      <c r="CW2544" s="805"/>
      <c r="CX2544" s="805"/>
      <c r="CY2544" s="805"/>
      <c r="CZ2544" s="805"/>
      <c r="DA2544" s="805"/>
      <c r="DB2544" s="805"/>
      <c r="DC2544" s="805"/>
      <c r="DD2544" s="805"/>
      <c r="DE2544" s="805"/>
      <c r="DF2544" s="805"/>
      <c r="DG2544" s="805"/>
      <c r="DH2544" s="805"/>
      <c r="DI2544" s="805"/>
      <c r="DJ2544" s="805"/>
      <c r="DK2544" s="805"/>
      <c r="DL2544" s="805"/>
      <c r="DM2544" s="805"/>
      <c r="DN2544" s="805"/>
      <c r="DO2544" s="805"/>
      <c r="DP2544" s="805"/>
      <c r="DQ2544" s="805"/>
      <c r="DR2544" s="805"/>
      <c r="DS2544" s="805"/>
      <c r="DT2544" s="805"/>
      <c r="DU2544" s="805"/>
      <c r="DV2544" s="805"/>
      <c r="DW2544" s="805"/>
      <c r="DX2544" s="805"/>
      <c r="DY2544" s="805"/>
      <c r="DZ2544" s="805"/>
      <c r="EA2544" s="805"/>
      <c r="EB2544" s="805"/>
      <c r="EC2544" s="805"/>
      <c r="ED2544" s="805"/>
      <c r="EE2544" s="805"/>
      <c r="EF2544" s="805"/>
      <c r="EG2544" s="805"/>
      <c r="EH2544" s="805"/>
      <c r="EI2544" s="805"/>
      <c r="EJ2544" s="805"/>
      <c r="EK2544" s="805"/>
      <c r="EL2544" s="805"/>
      <c r="EM2544" s="805"/>
      <c r="EN2544" s="805"/>
      <c r="EO2544" s="805"/>
      <c r="EP2544" s="805"/>
      <c r="EQ2544" s="805"/>
      <c r="ER2544" s="805"/>
      <c r="ES2544" s="805"/>
      <c r="ET2544" s="805"/>
      <c r="EU2544" s="805"/>
      <c r="EV2544" s="805"/>
      <c r="EW2544" s="805"/>
      <c r="EX2544" s="805"/>
      <c r="EY2544" s="805"/>
      <c r="EZ2544" s="805"/>
      <c r="FA2544" s="805"/>
      <c r="FB2544" s="805"/>
      <c r="FC2544" s="805"/>
      <c r="FD2544" s="805"/>
      <c r="FE2544" s="805"/>
      <c r="FF2544" s="805"/>
      <c r="FG2544" s="805"/>
      <c r="FH2544" s="805"/>
      <c r="FI2544" s="805"/>
      <c r="FJ2544" s="805"/>
      <c r="FK2544" s="805"/>
      <c r="FL2544" s="805"/>
      <c r="FM2544" s="805"/>
      <c r="FN2544" s="805"/>
      <c r="FO2544" s="805"/>
      <c r="FP2544" s="805"/>
      <c r="FQ2544" s="805"/>
      <c r="FR2544" s="805"/>
      <c r="FS2544" s="805"/>
      <c r="FT2544" s="805"/>
      <c r="FU2544" s="805"/>
      <c r="FV2544" s="805"/>
      <c r="FW2544" s="805"/>
      <c r="FX2544" s="805"/>
      <c r="FY2544" s="805"/>
      <c r="FZ2544" s="805"/>
      <c r="GA2544" s="805"/>
      <c r="GB2544" s="805"/>
      <c r="GC2544" s="805"/>
      <c r="GD2544" s="805"/>
      <c r="GE2544" s="805"/>
      <c r="GF2544" s="805"/>
      <c r="GG2544" s="805"/>
      <c r="GH2544" s="805"/>
      <c r="GI2544" s="805"/>
      <c r="GJ2544" s="805"/>
      <c r="GK2544" s="805"/>
      <c r="GL2544" s="805"/>
      <c r="GM2544" s="805"/>
      <c r="GN2544" s="805"/>
      <c r="GO2544" s="805"/>
      <c r="GP2544" s="805"/>
      <c r="GQ2544" s="805"/>
      <c r="GR2544" s="805"/>
      <c r="GS2544" s="805"/>
      <c r="GT2544" s="805"/>
      <c r="GU2544" s="805"/>
      <c r="GV2544" s="805"/>
      <c r="GW2544" s="805"/>
      <c r="GX2544" s="805"/>
      <c r="GY2544" s="805"/>
      <c r="GZ2544" s="805"/>
      <c r="HA2544" s="805"/>
      <c r="HB2544" s="805"/>
      <c r="HC2544" s="805"/>
      <c r="HD2544" s="805"/>
      <c r="HE2544" s="805"/>
      <c r="HF2544" s="805"/>
      <c r="HG2544" s="805"/>
      <c r="HH2544" s="805"/>
      <c r="HI2544" s="805"/>
      <c r="HJ2544" s="805"/>
      <c r="HK2544" s="805"/>
      <c r="HL2544" s="805"/>
      <c r="HM2544" s="805"/>
      <c r="HN2544" s="805"/>
      <c r="HO2544" s="805"/>
      <c r="HP2544" s="805"/>
      <c r="HQ2544" s="805"/>
      <c r="HR2544" s="805"/>
      <c r="HS2544" s="805"/>
      <c r="HT2544" s="805"/>
      <c r="HU2544" s="805"/>
      <c r="HV2544" s="805"/>
      <c r="HW2544" s="805"/>
      <c r="HX2544" s="805"/>
      <c r="HY2544" s="805"/>
      <c r="HZ2544" s="805"/>
      <c r="IA2544" s="805"/>
      <c r="IB2544" s="805"/>
      <c r="IC2544" s="805"/>
      <c r="ID2544" s="805"/>
      <c r="IE2544" s="805"/>
      <c r="IF2544" s="805"/>
      <c r="IG2544" s="805"/>
      <c r="IH2544" s="805"/>
      <c r="II2544" s="805"/>
      <c r="IJ2544" s="805"/>
      <c r="IK2544" s="805"/>
      <c r="IL2544" s="805"/>
      <c r="IM2544" s="805"/>
      <c r="IN2544" s="805"/>
      <c r="IO2544" s="805"/>
      <c r="IP2544" s="805"/>
      <c r="IQ2544" s="805"/>
      <c r="IR2544" s="805"/>
      <c r="IS2544" s="805"/>
      <c r="IT2544" s="805"/>
      <c r="IU2544" s="805"/>
      <c r="IV2544" s="805"/>
      <c r="IW2544" s="805"/>
      <c r="KI2544" s="879">
        <v>100</v>
      </c>
    </row>
    <row r="2545" spans="1:296" s="17" customFormat="1" ht="21.75" customHeight="1" thickBot="1">
      <c r="A2545" s="102" t="s">
        <v>720</v>
      </c>
      <c r="B2545" s="876">
        <v>566559003</v>
      </c>
      <c r="C2545" s="788">
        <v>5665590</v>
      </c>
      <c r="D2545" s="2" t="s">
        <v>721</v>
      </c>
      <c r="E2545" s="633"/>
      <c r="F2545" s="633"/>
      <c r="G2545" s="15" t="s">
        <v>739</v>
      </c>
      <c r="H2545" s="879">
        <v>0</v>
      </c>
      <c r="I2545" s="166">
        <f t="shared" si="216"/>
        <v>0</v>
      </c>
      <c r="J2545" s="805"/>
      <c r="K2545" s="805"/>
      <c r="L2545" s="805"/>
      <c r="M2545" s="805"/>
      <c r="N2545" s="805"/>
      <c r="O2545" s="805"/>
      <c r="P2545" s="805"/>
      <c r="Q2545" s="805"/>
      <c r="R2545" s="805"/>
      <c r="S2545" s="805"/>
      <c r="T2545" s="805"/>
      <c r="U2545" s="805"/>
      <c r="V2545" s="805"/>
      <c r="W2545" s="805"/>
      <c r="X2545" s="805"/>
      <c r="Y2545" s="805"/>
      <c r="Z2545" s="805"/>
      <c r="AA2545" s="805"/>
      <c r="AB2545" s="805"/>
      <c r="AC2545" s="805"/>
      <c r="AD2545" s="805"/>
      <c r="AE2545" s="805"/>
      <c r="AF2545" s="805"/>
      <c r="AG2545" s="805"/>
      <c r="AH2545" s="805"/>
      <c r="AI2545" s="805"/>
      <c r="AJ2545" s="805"/>
      <c r="AK2545" s="805"/>
      <c r="AL2545" s="805"/>
      <c r="AM2545" s="805"/>
      <c r="AN2545" s="805"/>
      <c r="AO2545" s="805"/>
      <c r="AP2545" s="805"/>
      <c r="AQ2545" s="805"/>
      <c r="AR2545" s="805"/>
      <c r="AS2545" s="805"/>
      <c r="AT2545" s="805"/>
      <c r="AU2545" s="805"/>
      <c r="AV2545" s="805"/>
      <c r="AW2545" s="805"/>
      <c r="AX2545" s="805"/>
      <c r="AY2545" s="805"/>
      <c r="AZ2545" s="805"/>
      <c r="BA2545" s="805"/>
      <c r="BB2545" s="805"/>
      <c r="BC2545" s="805"/>
      <c r="BD2545" s="805"/>
      <c r="BE2545" s="805"/>
      <c r="BF2545" s="805"/>
      <c r="BG2545" s="805"/>
      <c r="BH2545" s="805"/>
      <c r="BI2545" s="805"/>
      <c r="BJ2545" s="805"/>
      <c r="BK2545" s="805"/>
      <c r="BL2545" s="805"/>
      <c r="BM2545" s="805"/>
      <c r="BN2545" s="805"/>
      <c r="BO2545" s="805"/>
      <c r="BP2545" s="805"/>
      <c r="BQ2545" s="805"/>
      <c r="BR2545" s="805"/>
      <c r="BS2545" s="805"/>
      <c r="BT2545" s="805"/>
      <c r="BU2545" s="805"/>
      <c r="BV2545" s="805"/>
      <c r="BW2545" s="805"/>
      <c r="BX2545" s="805"/>
      <c r="BY2545" s="805"/>
      <c r="BZ2545" s="805"/>
      <c r="CA2545" s="805"/>
      <c r="CB2545" s="805"/>
      <c r="CC2545" s="805"/>
      <c r="CD2545" s="805"/>
      <c r="CE2545" s="805"/>
      <c r="CF2545" s="805"/>
      <c r="CG2545" s="805"/>
      <c r="CH2545" s="805"/>
      <c r="CI2545" s="805"/>
      <c r="CJ2545" s="805"/>
      <c r="CK2545" s="805"/>
      <c r="CL2545" s="805"/>
      <c r="CM2545" s="805"/>
      <c r="CN2545" s="805"/>
      <c r="CO2545" s="805"/>
      <c r="CP2545" s="805"/>
      <c r="CQ2545" s="805"/>
      <c r="CR2545" s="805"/>
      <c r="CS2545" s="805"/>
      <c r="CT2545" s="805"/>
      <c r="CU2545" s="805"/>
      <c r="CV2545" s="805"/>
      <c r="CW2545" s="805"/>
      <c r="CX2545" s="805"/>
      <c r="CY2545" s="805"/>
      <c r="CZ2545" s="805"/>
      <c r="DA2545" s="805"/>
      <c r="DB2545" s="805"/>
      <c r="DC2545" s="805"/>
      <c r="DD2545" s="805"/>
      <c r="DE2545" s="805"/>
      <c r="DF2545" s="805"/>
      <c r="DG2545" s="805"/>
      <c r="DH2545" s="805"/>
      <c r="DI2545" s="805"/>
      <c r="DJ2545" s="805"/>
      <c r="DK2545" s="805"/>
      <c r="DL2545" s="805"/>
      <c r="DM2545" s="805"/>
      <c r="DN2545" s="805"/>
      <c r="DO2545" s="805"/>
      <c r="DP2545" s="805"/>
      <c r="DQ2545" s="805"/>
      <c r="DR2545" s="805"/>
      <c r="DS2545" s="805"/>
      <c r="DT2545" s="805"/>
      <c r="DU2545" s="805"/>
      <c r="DV2545" s="805"/>
      <c r="DW2545" s="805"/>
      <c r="DX2545" s="805"/>
      <c r="DY2545" s="805"/>
      <c r="DZ2545" s="805"/>
      <c r="EA2545" s="805"/>
      <c r="EB2545" s="805"/>
      <c r="EC2545" s="805"/>
      <c r="ED2545" s="805"/>
      <c r="EE2545" s="805"/>
      <c r="EF2545" s="805"/>
      <c r="EG2545" s="805"/>
      <c r="EH2545" s="805"/>
      <c r="EI2545" s="805"/>
      <c r="EJ2545" s="805"/>
      <c r="EK2545" s="805"/>
      <c r="EL2545" s="805"/>
      <c r="EM2545" s="805"/>
      <c r="EN2545" s="805"/>
      <c r="EO2545" s="805"/>
      <c r="EP2545" s="805"/>
      <c r="EQ2545" s="805"/>
      <c r="ER2545" s="805"/>
      <c r="ES2545" s="805"/>
      <c r="ET2545" s="805"/>
      <c r="EU2545" s="805"/>
      <c r="EV2545" s="805"/>
      <c r="EW2545" s="805"/>
      <c r="EX2545" s="805"/>
      <c r="EY2545" s="805"/>
      <c r="EZ2545" s="805"/>
      <c r="FA2545" s="805"/>
      <c r="FB2545" s="805"/>
      <c r="FC2545" s="805"/>
      <c r="FD2545" s="805"/>
      <c r="FE2545" s="805"/>
      <c r="FF2545" s="805"/>
      <c r="FG2545" s="805"/>
      <c r="FH2545" s="805"/>
      <c r="FI2545" s="805"/>
      <c r="FJ2545" s="805"/>
      <c r="FK2545" s="805"/>
      <c r="FL2545" s="805"/>
      <c r="FM2545" s="805"/>
      <c r="FN2545" s="805"/>
      <c r="FO2545" s="805"/>
      <c r="FP2545" s="805"/>
      <c r="FQ2545" s="805"/>
      <c r="FR2545" s="805"/>
      <c r="FS2545" s="805"/>
      <c r="FT2545" s="805"/>
      <c r="FU2545" s="805"/>
      <c r="FV2545" s="805"/>
      <c r="FW2545" s="805"/>
      <c r="FX2545" s="805"/>
      <c r="FY2545" s="805"/>
      <c r="FZ2545" s="805"/>
      <c r="GA2545" s="805"/>
      <c r="GB2545" s="805"/>
      <c r="GC2545" s="805"/>
      <c r="GD2545" s="805"/>
      <c r="GE2545" s="805"/>
      <c r="GF2545" s="805"/>
      <c r="GG2545" s="805"/>
      <c r="GH2545" s="805"/>
      <c r="GI2545" s="805"/>
      <c r="GJ2545" s="805"/>
      <c r="GK2545" s="805"/>
      <c r="GL2545" s="805"/>
      <c r="GM2545" s="805"/>
      <c r="GN2545" s="805"/>
      <c r="GO2545" s="805"/>
      <c r="GP2545" s="805"/>
      <c r="GQ2545" s="805"/>
      <c r="GR2545" s="805"/>
      <c r="GS2545" s="805"/>
      <c r="GT2545" s="805"/>
      <c r="GU2545" s="805"/>
      <c r="GV2545" s="805"/>
      <c r="GW2545" s="805"/>
      <c r="GX2545" s="805"/>
      <c r="GY2545" s="805"/>
      <c r="GZ2545" s="805"/>
      <c r="HA2545" s="805"/>
      <c r="HB2545" s="805"/>
      <c r="HC2545" s="805"/>
      <c r="HD2545" s="805"/>
      <c r="HE2545" s="805"/>
      <c r="HF2545" s="805"/>
      <c r="HG2545" s="805"/>
      <c r="HH2545" s="805"/>
      <c r="HI2545" s="805"/>
      <c r="HJ2545" s="805"/>
      <c r="HK2545" s="805"/>
      <c r="HL2545" s="805"/>
      <c r="HM2545" s="805"/>
      <c r="HN2545" s="805"/>
      <c r="HO2545" s="805"/>
      <c r="HP2545" s="805"/>
      <c r="HQ2545" s="805"/>
      <c r="HR2545" s="805"/>
      <c r="HS2545" s="805"/>
      <c r="HT2545" s="805"/>
      <c r="HU2545" s="805"/>
      <c r="HV2545" s="805"/>
      <c r="HW2545" s="805"/>
      <c r="HX2545" s="805"/>
      <c r="HY2545" s="805"/>
      <c r="HZ2545" s="805"/>
      <c r="IA2545" s="805"/>
      <c r="IB2545" s="805"/>
      <c r="IC2545" s="805"/>
      <c r="ID2545" s="805"/>
      <c r="IE2545" s="805"/>
      <c r="IF2545" s="805"/>
      <c r="IG2545" s="805"/>
      <c r="IH2545" s="805"/>
      <c r="II2545" s="805"/>
      <c r="IJ2545" s="805"/>
      <c r="IK2545" s="805"/>
      <c r="IL2545" s="805"/>
      <c r="IM2545" s="805"/>
      <c r="IN2545" s="805"/>
      <c r="IO2545" s="805"/>
      <c r="IP2545" s="805"/>
      <c r="IQ2545" s="805"/>
      <c r="IR2545" s="805"/>
      <c r="IS2545" s="805"/>
      <c r="IT2545" s="805"/>
      <c r="IU2545" s="805"/>
      <c r="IV2545" s="805"/>
      <c r="IW2545" s="805"/>
      <c r="KI2545" s="879">
        <v>0</v>
      </c>
    </row>
    <row r="2546" spans="1:296" s="17" customFormat="1" ht="21.75" customHeight="1" thickBot="1">
      <c r="A2546" s="102" t="s">
        <v>720</v>
      </c>
      <c r="B2546" s="876">
        <v>566516503</v>
      </c>
      <c r="C2546" s="788">
        <v>5665165</v>
      </c>
      <c r="D2546" s="2" t="s">
        <v>721</v>
      </c>
      <c r="E2546" s="633"/>
      <c r="F2546" s="633"/>
      <c r="G2546" s="15" t="s">
        <v>739</v>
      </c>
      <c r="H2546" s="879">
        <v>0</v>
      </c>
      <c r="I2546" s="166">
        <f t="shared" si="216"/>
        <v>0</v>
      </c>
      <c r="J2546" s="805"/>
      <c r="K2546" s="805"/>
      <c r="L2546" s="805"/>
      <c r="M2546" s="805"/>
      <c r="N2546" s="805"/>
      <c r="O2546" s="805"/>
      <c r="P2546" s="805"/>
      <c r="Q2546" s="805"/>
      <c r="R2546" s="805"/>
      <c r="S2546" s="805"/>
      <c r="T2546" s="805"/>
      <c r="U2546" s="805"/>
      <c r="V2546" s="805"/>
      <c r="W2546" s="805"/>
      <c r="X2546" s="805"/>
      <c r="Y2546" s="805"/>
      <c r="Z2546" s="805"/>
      <c r="AA2546" s="805"/>
      <c r="AB2546" s="805"/>
      <c r="AC2546" s="805"/>
      <c r="AD2546" s="805"/>
      <c r="AE2546" s="805"/>
      <c r="AF2546" s="805"/>
      <c r="AG2546" s="805"/>
      <c r="AH2546" s="805"/>
      <c r="AI2546" s="805"/>
      <c r="AJ2546" s="805"/>
      <c r="AK2546" s="805"/>
      <c r="AL2546" s="805"/>
      <c r="AM2546" s="805"/>
      <c r="AN2546" s="805"/>
      <c r="AO2546" s="805"/>
      <c r="AP2546" s="805"/>
      <c r="AQ2546" s="805"/>
      <c r="AR2546" s="805"/>
      <c r="AS2546" s="805"/>
      <c r="AT2546" s="805"/>
      <c r="AU2546" s="805"/>
      <c r="AV2546" s="805"/>
      <c r="AW2546" s="805"/>
      <c r="AX2546" s="805"/>
      <c r="AY2546" s="805"/>
      <c r="AZ2546" s="805"/>
      <c r="BA2546" s="805"/>
      <c r="BB2546" s="805"/>
      <c r="BC2546" s="805"/>
      <c r="BD2546" s="805"/>
      <c r="BE2546" s="805"/>
      <c r="BF2546" s="805"/>
      <c r="BG2546" s="805"/>
      <c r="BH2546" s="805"/>
      <c r="BI2546" s="805"/>
      <c r="BJ2546" s="805"/>
      <c r="BK2546" s="805"/>
      <c r="BL2546" s="805"/>
      <c r="BM2546" s="805"/>
      <c r="BN2546" s="805"/>
      <c r="BO2546" s="805"/>
      <c r="BP2546" s="805"/>
      <c r="BQ2546" s="805"/>
      <c r="BR2546" s="805"/>
      <c r="BS2546" s="805"/>
      <c r="BT2546" s="805"/>
      <c r="BU2546" s="805"/>
      <c r="BV2546" s="805"/>
      <c r="BW2546" s="805"/>
      <c r="BX2546" s="805"/>
      <c r="BY2546" s="805"/>
      <c r="BZ2546" s="805"/>
      <c r="CA2546" s="805"/>
      <c r="CB2546" s="805"/>
      <c r="CC2546" s="805"/>
      <c r="CD2546" s="805"/>
      <c r="CE2546" s="805"/>
      <c r="CF2546" s="805"/>
      <c r="CG2546" s="805"/>
      <c r="CH2546" s="805"/>
      <c r="CI2546" s="805"/>
      <c r="CJ2546" s="805"/>
      <c r="CK2546" s="805"/>
      <c r="CL2546" s="805"/>
      <c r="CM2546" s="805"/>
      <c r="CN2546" s="805"/>
      <c r="CO2546" s="805"/>
      <c r="CP2546" s="805"/>
      <c r="CQ2546" s="805"/>
      <c r="CR2546" s="805"/>
      <c r="CS2546" s="805"/>
      <c r="CT2546" s="805"/>
      <c r="CU2546" s="805"/>
      <c r="CV2546" s="805"/>
      <c r="CW2546" s="805"/>
      <c r="CX2546" s="805"/>
      <c r="CY2546" s="805"/>
      <c r="CZ2546" s="805"/>
      <c r="DA2546" s="805"/>
      <c r="DB2546" s="805"/>
      <c r="DC2546" s="805"/>
      <c r="DD2546" s="805"/>
      <c r="DE2546" s="805"/>
      <c r="DF2546" s="805"/>
      <c r="DG2546" s="805"/>
      <c r="DH2546" s="805"/>
      <c r="DI2546" s="805"/>
      <c r="DJ2546" s="805"/>
      <c r="DK2546" s="805"/>
      <c r="DL2546" s="805"/>
      <c r="DM2546" s="805"/>
      <c r="DN2546" s="805"/>
      <c r="DO2546" s="805"/>
      <c r="DP2546" s="805"/>
      <c r="DQ2546" s="805"/>
      <c r="DR2546" s="805"/>
      <c r="DS2546" s="805"/>
      <c r="DT2546" s="805"/>
      <c r="DU2546" s="805"/>
      <c r="DV2546" s="805"/>
      <c r="DW2546" s="805"/>
      <c r="DX2546" s="805"/>
      <c r="DY2546" s="805"/>
      <c r="DZ2546" s="805"/>
      <c r="EA2546" s="805"/>
      <c r="EB2546" s="805"/>
      <c r="EC2546" s="805"/>
      <c r="ED2546" s="805"/>
      <c r="EE2546" s="805"/>
      <c r="EF2546" s="805"/>
      <c r="EG2546" s="805"/>
      <c r="EH2546" s="805"/>
      <c r="EI2546" s="805"/>
      <c r="EJ2546" s="805"/>
      <c r="EK2546" s="805"/>
      <c r="EL2546" s="805"/>
      <c r="EM2546" s="805"/>
      <c r="EN2546" s="805"/>
      <c r="EO2546" s="805"/>
      <c r="EP2546" s="805"/>
      <c r="EQ2546" s="805"/>
      <c r="ER2546" s="805"/>
      <c r="ES2546" s="805"/>
      <c r="ET2546" s="805"/>
      <c r="EU2546" s="805"/>
      <c r="EV2546" s="805"/>
      <c r="EW2546" s="805"/>
      <c r="EX2546" s="805"/>
      <c r="EY2546" s="805"/>
      <c r="EZ2546" s="805"/>
      <c r="FA2546" s="805"/>
      <c r="FB2546" s="805"/>
      <c r="FC2546" s="805"/>
      <c r="FD2546" s="805"/>
      <c r="FE2546" s="805"/>
      <c r="FF2546" s="805"/>
      <c r="FG2546" s="805"/>
      <c r="FH2546" s="805"/>
      <c r="FI2546" s="805"/>
      <c r="FJ2546" s="805"/>
      <c r="FK2546" s="805"/>
      <c r="FL2546" s="805"/>
      <c r="FM2546" s="805"/>
      <c r="FN2546" s="805"/>
      <c r="FO2546" s="805"/>
      <c r="FP2546" s="805"/>
      <c r="FQ2546" s="805"/>
      <c r="FR2546" s="805"/>
      <c r="FS2546" s="805"/>
      <c r="FT2546" s="805"/>
      <c r="FU2546" s="805"/>
      <c r="FV2546" s="805"/>
      <c r="FW2546" s="805"/>
      <c r="FX2546" s="805"/>
      <c r="FY2546" s="805"/>
      <c r="FZ2546" s="805"/>
      <c r="GA2546" s="805"/>
      <c r="GB2546" s="805"/>
      <c r="GC2546" s="805"/>
      <c r="GD2546" s="805"/>
      <c r="GE2546" s="805"/>
      <c r="GF2546" s="805"/>
      <c r="GG2546" s="805"/>
      <c r="GH2546" s="805"/>
      <c r="GI2546" s="805"/>
      <c r="GJ2546" s="805"/>
      <c r="GK2546" s="805"/>
      <c r="GL2546" s="805"/>
      <c r="GM2546" s="805"/>
      <c r="GN2546" s="805"/>
      <c r="GO2546" s="805"/>
      <c r="GP2546" s="805"/>
      <c r="GQ2546" s="805"/>
      <c r="GR2546" s="805"/>
      <c r="GS2546" s="805"/>
      <c r="GT2546" s="805"/>
      <c r="GU2546" s="805"/>
      <c r="GV2546" s="805"/>
      <c r="GW2546" s="805"/>
      <c r="GX2546" s="805"/>
      <c r="GY2546" s="805"/>
      <c r="GZ2546" s="805"/>
      <c r="HA2546" s="805"/>
      <c r="HB2546" s="805"/>
      <c r="HC2546" s="805"/>
      <c r="HD2546" s="805"/>
      <c r="HE2546" s="805"/>
      <c r="HF2546" s="805"/>
      <c r="HG2546" s="805"/>
      <c r="HH2546" s="805"/>
      <c r="HI2546" s="805"/>
      <c r="HJ2546" s="805"/>
      <c r="HK2546" s="805"/>
      <c r="HL2546" s="805"/>
      <c r="HM2546" s="805"/>
      <c r="HN2546" s="805"/>
      <c r="HO2546" s="805"/>
      <c r="HP2546" s="805"/>
      <c r="HQ2546" s="805"/>
      <c r="HR2546" s="805"/>
      <c r="HS2546" s="805"/>
      <c r="HT2546" s="805"/>
      <c r="HU2546" s="805"/>
      <c r="HV2546" s="805"/>
      <c r="HW2546" s="805"/>
      <c r="HX2546" s="805"/>
      <c r="HY2546" s="805"/>
      <c r="HZ2546" s="805"/>
      <c r="IA2546" s="805"/>
      <c r="IB2546" s="805"/>
      <c r="IC2546" s="805"/>
      <c r="ID2546" s="805"/>
      <c r="IE2546" s="805"/>
      <c r="IF2546" s="805"/>
      <c r="IG2546" s="805"/>
      <c r="IH2546" s="805"/>
      <c r="II2546" s="805"/>
      <c r="IJ2546" s="805"/>
      <c r="IK2546" s="805"/>
      <c r="IL2546" s="805"/>
      <c r="IM2546" s="805"/>
      <c r="IN2546" s="805"/>
      <c r="IO2546" s="805"/>
      <c r="IP2546" s="805"/>
      <c r="IQ2546" s="805"/>
      <c r="IR2546" s="805"/>
      <c r="IS2546" s="805"/>
      <c r="IT2546" s="805"/>
      <c r="IU2546" s="805"/>
      <c r="IV2546" s="805"/>
      <c r="IW2546" s="805"/>
      <c r="KI2546" s="879">
        <v>0</v>
      </c>
    </row>
    <row r="2547" spans="1:296" s="17" customFormat="1" ht="21.75" customHeight="1">
      <c r="A2547" s="102" t="s">
        <v>720</v>
      </c>
      <c r="B2547" s="877">
        <v>639072701</v>
      </c>
      <c r="C2547" s="789">
        <v>6390727</v>
      </c>
      <c r="D2547" s="2" t="s">
        <v>721</v>
      </c>
      <c r="E2547" s="633"/>
      <c r="F2547" s="633"/>
      <c r="G2547" s="15" t="s">
        <v>739</v>
      </c>
      <c r="H2547" s="879">
        <v>0</v>
      </c>
      <c r="I2547" s="166">
        <f t="shared" si="216"/>
        <v>0</v>
      </c>
      <c r="J2547" s="805"/>
      <c r="K2547" s="805"/>
      <c r="L2547" s="805"/>
      <c r="M2547" s="805"/>
      <c r="N2547" s="805"/>
      <c r="O2547" s="805"/>
      <c r="P2547" s="805"/>
      <c r="Q2547" s="805"/>
      <c r="R2547" s="805"/>
      <c r="S2547" s="805"/>
      <c r="T2547" s="805"/>
      <c r="U2547" s="805"/>
      <c r="V2547" s="805"/>
      <c r="W2547" s="805"/>
      <c r="X2547" s="805"/>
      <c r="Y2547" s="805"/>
      <c r="Z2547" s="805"/>
      <c r="AA2547" s="805"/>
      <c r="AB2547" s="805"/>
      <c r="AC2547" s="805"/>
      <c r="AD2547" s="805"/>
      <c r="AE2547" s="805"/>
      <c r="AF2547" s="805"/>
      <c r="AG2547" s="805"/>
      <c r="AH2547" s="805"/>
      <c r="AI2547" s="805"/>
      <c r="AJ2547" s="805"/>
      <c r="AK2547" s="805"/>
      <c r="AL2547" s="805"/>
      <c r="AM2547" s="805"/>
      <c r="AN2547" s="805"/>
      <c r="AO2547" s="805"/>
      <c r="AP2547" s="805"/>
      <c r="AQ2547" s="805"/>
      <c r="AR2547" s="805"/>
      <c r="AS2547" s="805"/>
      <c r="AT2547" s="805"/>
      <c r="AU2547" s="805"/>
      <c r="AV2547" s="805"/>
      <c r="AW2547" s="805"/>
      <c r="AX2547" s="805"/>
      <c r="AY2547" s="805"/>
      <c r="AZ2547" s="805"/>
      <c r="BA2547" s="805"/>
      <c r="BB2547" s="805"/>
      <c r="BC2547" s="805"/>
      <c r="BD2547" s="805"/>
      <c r="BE2547" s="805"/>
      <c r="BF2547" s="805"/>
      <c r="BG2547" s="805"/>
      <c r="BH2547" s="805"/>
      <c r="BI2547" s="805"/>
      <c r="BJ2547" s="805"/>
      <c r="BK2547" s="805"/>
      <c r="BL2547" s="805"/>
      <c r="BM2547" s="805"/>
      <c r="BN2547" s="805"/>
      <c r="BO2547" s="805"/>
      <c r="BP2547" s="805"/>
      <c r="BQ2547" s="805"/>
      <c r="BR2547" s="805"/>
      <c r="BS2547" s="805"/>
      <c r="BT2547" s="805"/>
      <c r="BU2547" s="805"/>
      <c r="BV2547" s="805"/>
      <c r="BW2547" s="805"/>
      <c r="BX2547" s="805"/>
      <c r="BY2547" s="805"/>
      <c r="BZ2547" s="805"/>
      <c r="CA2547" s="805"/>
      <c r="CB2547" s="805"/>
      <c r="CC2547" s="805"/>
      <c r="CD2547" s="805"/>
      <c r="CE2547" s="805"/>
      <c r="CF2547" s="805"/>
      <c r="CG2547" s="805"/>
      <c r="CH2547" s="805"/>
      <c r="CI2547" s="805"/>
      <c r="CJ2547" s="805"/>
      <c r="CK2547" s="805"/>
      <c r="CL2547" s="805"/>
      <c r="CM2547" s="805"/>
      <c r="CN2547" s="805"/>
      <c r="CO2547" s="805"/>
      <c r="CP2547" s="805"/>
      <c r="CQ2547" s="805"/>
      <c r="CR2547" s="805"/>
      <c r="CS2547" s="805"/>
      <c r="CT2547" s="805"/>
      <c r="CU2547" s="805"/>
      <c r="CV2547" s="805"/>
      <c r="CW2547" s="805"/>
      <c r="CX2547" s="805"/>
      <c r="CY2547" s="805"/>
      <c r="CZ2547" s="805"/>
      <c r="DA2547" s="805"/>
      <c r="DB2547" s="805"/>
      <c r="DC2547" s="805"/>
      <c r="DD2547" s="805"/>
      <c r="DE2547" s="805"/>
      <c r="DF2547" s="805"/>
      <c r="DG2547" s="805"/>
      <c r="DH2547" s="805"/>
      <c r="DI2547" s="805"/>
      <c r="DJ2547" s="805"/>
      <c r="DK2547" s="805"/>
      <c r="DL2547" s="805"/>
      <c r="DM2547" s="805"/>
      <c r="DN2547" s="805"/>
      <c r="DO2547" s="805"/>
      <c r="DP2547" s="805"/>
      <c r="DQ2547" s="805"/>
      <c r="DR2547" s="805"/>
      <c r="DS2547" s="805"/>
      <c r="DT2547" s="805"/>
      <c r="DU2547" s="805"/>
      <c r="DV2547" s="805"/>
      <c r="DW2547" s="805"/>
      <c r="DX2547" s="805"/>
      <c r="DY2547" s="805"/>
      <c r="DZ2547" s="805"/>
      <c r="EA2547" s="805"/>
      <c r="EB2547" s="805"/>
      <c r="EC2547" s="805"/>
      <c r="ED2547" s="805"/>
      <c r="EE2547" s="805"/>
      <c r="EF2547" s="805"/>
      <c r="EG2547" s="805"/>
      <c r="EH2547" s="805"/>
      <c r="EI2547" s="805"/>
      <c r="EJ2547" s="805"/>
      <c r="EK2547" s="805"/>
      <c r="EL2547" s="805"/>
      <c r="EM2547" s="805"/>
      <c r="EN2547" s="805"/>
      <c r="EO2547" s="805"/>
      <c r="EP2547" s="805"/>
      <c r="EQ2547" s="805"/>
      <c r="ER2547" s="805"/>
      <c r="ES2547" s="805"/>
      <c r="ET2547" s="805"/>
      <c r="EU2547" s="805"/>
      <c r="EV2547" s="805"/>
      <c r="EW2547" s="805"/>
      <c r="EX2547" s="805"/>
      <c r="EY2547" s="805"/>
      <c r="EZ2547" s="805"/>
      <c r="FA2547" s="805"/>
      <c r="FB2547" s="805"/>
      <c r="FC2547" s="805"/>
      <c r="FD2547" s="805"/>
      <c r="FE2547" s="805"/>
      <c r="FF2547" s="805"/>
      <c r="FG2547" s="805"/>
      <c r="FH2547" s="805"/>
      <c r="FI2547" s="805"/>
      <c r="FJ2547" s="805"/>
      <c r="FK2547" s="805"/>
      <c r="FL2547" s="805"/>
      <c r="FM2547" s="805"/>
      <c r="FN2547" s="805"/>
      <c r="FO2547" s="805"/>
      <c r="FP2547" s="805"/>
      <c r="FQ2547" s="805"/>
      <c r="FR2547" s="805"/>
      <c r="FS2547" s="805"/>
      <c r="FT2547" s="805"/>
      <c r="FU2547" s="805"/>
      <c r="FV2547" s="805"/>
      <c r="FW2547" s="805"/>
      <c r="FX2547" s="805"/>
      <c r="FY2547" s="805"/>
      <c r="FZ2547" s="805"/>
      <c r="GA2547" s="805"/>
      <c r="GB2547" s="805"/>
      <c r="GC2547" s="805"/>
      <c r="GD2547" s="805"/>
      <c r="GE2547" s="805"/>
      <c r="GF2547" s="805"/>
      <c r="GG2547" s="805"/>
      <c r="GH2547" s="805"/>
      <c r="GI2547" s="805"/>
      <c r="GJ2547" s="805"/>
      <c r="GK2547" s="805"/>
      <c r="GL2547" s="805"/>
      <c r="GM2547" s="805"/>
      <c r="GN2547" s="805"/>
      <c r="GO2547" s="805"/>
      <c r="GP2547" s="805"/>
      <c r="GQ2547" s="805"/>
      <c r="GR2547" s="805"/>
      <c r="GS2547" s="805"/>
      <c r="GT2547" s="805"/>
      <c r="GU2547" s="805"/>
      <c r="GV2547" s="805"/>
      <c r="GW2547" s="805"/>
      <c r="GX2547" s="805"/>
      <c r="GY2547" s="805"/>
      <c r="GZ2547" s="805"/>
      <c r="HA2547" s="805"/>
      <c r="HB2547" s="805"/>
      <c r="HC2547" s="805"/>
      <c r="HD2547" s="805"/>
      <c r="HE2547" s="805"/>
      <c r="HF2547" s="805"/>
      <c r="HG2547" s="805"/>
      <c r="HH2547" s="805"/>
      <c r="HI2547" s="805"/>
      <c r="HJ2547" s="805"/>
      <c r="HK2547" s="805"/>
      <c r="HL2547" s="805"/>
      <c r="HM2547" s="805"/>
      <c r="HN2547" s="805"/>
      <c r="HO2547" s="805"/>
      <c r="HP2547" s="805"/>
      <c r="HQ2547" s="805"/>
      <c r="HR2547" s="805"/>
      <c r="HS2547" s="805"/>
      <c r="HT2547" s="805"/>
      <c r="HU2547" s="805"/>
      <c r="HV2547" s="805"/>
      <c r="HW2547" s="805"/>
      <c r="HX2547" s="805"/>
      <c r="HY2547" s="805"/>
      <c r="HZ2547" s="805"/>
      <c r="IA2547" s="805"/>
      <c r="IB2547" s="805"/>
      <c r="IC2547" s="805"/>
      <c r="ID2547" s="805"/>
      <c r="IE2547" s="805"/>
      <c r="IF2547" s="805"/>
      <c r="IG2547" s="805"/>
      <c r="IH2547" s="805"/>
      <c r="II2547" s="805"/>
      <c r="IJ2547" s="805"/>
      <c r="IK2547" s="805"/>
      <c r="IL2547" s="805"/>
      <c r="IM2547" s="805"/>
      <c r="IN2547" s="805"/>
      <c r="IO2547" s="805"/>
      <c r="IP2547" s="805"/>
      <c r="IQ2547" s="805"/>
      <c r="IR2547" s="805"/>
      <c r="IS2547" s="805"/>
      <c r="IT2547" s="805"/>
      <c r="IU2547" s="805"/>
      <c r="IV2547" s="805"/>
      <c r="IW2547" s="805"/>
      <c r="KI2547" s="879">
        <v>0</v>
      </c>
    </row>
    <row r="2548" spans="1:296" s="17" customFormat="1" ht="21.75" customHeight="1" thickBot="1">
      <c r="A2548" s="843"/>
      <c r="B2548" s="843"/>
      <c r="C2548" s="843"/>
      <c r="D2548" s="822"/>
      <c r="E2548" s="633"/>
      <c r="F2548" s="633"/>
      <c r="G2548" s="805"/>
      <c r="H2548" s="880">
        <f>SUM(H2531:H2547)</f>
        <v>800</v>
      </c>
      <c r="I2548" s="880">
        <f>SUM(I2531:I2547)</f>
        <v>800</v>
      </c>
      <c r="J2548" s="805"/>
      <c r="K2548" s="805"/>
      <c r="L2548" s="805"/>
      <c r="M2548" s="805"/>
      <c r="N2548" s="805"/>
      <c r="O2548" s="805"/>
      <c r="P2548" s="805"/>
      <c r="Q2548" s="805"/>
      <c r="R2548" s="805"/>
      <c r="S2548" s="805"/>
      <c r="T2548" s="805"/>
      <c r="U2548" s="805"/>
      <c r="V2548" s="805"/>
      <c r="W2548" s="805"/>
      <c r="X2548" s="805"/>
      <c r="Y2548" s="805"/>
      <c r="Z2548" s="805"/>
      <c r="AA2548" s="805"/>
      <c r="AB2548" s="805"/>
      <c r="AC2548" s="805"/>
      <c r="AD2548" s="805"/>
      <c r="AE2548" s="805"/>
      <c r="AF2548" s="805"/>
      <c r="AG2548" s="805"/>
      <c r="AH2548" s="805"/>
      <c r="AI2548" s="805"/>
      <c r="AJ2548" s="805"/>
      <c r="AK2548" s="805"/>
      <c r="AL2548" s="805"/>
      <c r="AM2548" s="805"/>
      <c r="AN2548" s="805"/>
      <c r="AO2548" s="805"/>
      <c r="AP2548" s="805"/>
      <c r="AQ2548" s="805"/>
      <c r="AR2548" s="805"/>
      <c r="AS2548" s="805"/>
      <c r="AT2548" s="805"/>
      <c r="AU2548" s="805"/>
      <c r="AV2548" s="805"/>
      <c r="AW2548" s="805"/>
      <c r="AX2548" s="805"/>
      <c r="AY2548" s="805"/>
      <c r="AZ2548" s="805"/>
      <c r="BA2548" s="805"/>
      <c r="BB2548" s="805"/>
      <c r="BC2548" s="805"/>
      <c r="BD2548" s="805"/>
      <c r="BE2548" s="805"/>
      <c r="BF2548" s="805"/>
      <c r="BG2548" s="805"/>
      <c r="BH2548" s="805"/>
      <c r="BI2548" s="805"/>
      <c r="BJ2548" s="805"/>
      <c r="BK2548" s="805"/>
      <c r="BL2548" s="805"/>
      <c r="BM2548" s="805"/>
      <c r="BN2548" s="805"/>
      <c r="BO2548" s="805"/>
      <c r="BP2548" s="805"/>
      <c r="BQ2548" s="805"/>
      <c r="BR2548" s="805"/>
      <c r="BS2548" s="805"/>
      <c r="BT2548" s="805"/>
      <c r="BU2548" s="805"/>
      <c r="BV2548" s="805"/>
      <c r="BW2548" s="805"/>
      <c r="BX2548" s="805"/>
      <c r="BY2548" s="805"/>
      <c r="BZ2548" s="805"/>
      <c r="CA2548" s="805"/>
      <c r="CB2548" s="805"/>
      <c r="CC2548" s="805"/>
      <c r="CD2548" s="805"/>
      <c r="CE2548" s="805"/>
      <c r="CF2548" s="805"/>
      <c r="CG2548" s="805"/>
      <c r="CH2548" s="805"/>
      <c r="CI2548" s="805"/>
      <c r="CJ2548" s="805"/>
      <c r="CK2548" s="805"/>
      <c r="CL2548" s="805"/>
      <c r="CM2548" s="805"/>
      <c r="CN2548" s="805"/>
      <c r="CO2548" s="805"/>
      <c r="CP2548" s="805"/>
      <c r="CQ2548" s="805"/>
      <c r="CR2548" s="805"/>
      <c r="CS2548" s="805"/>
      <c r="CT2548" s="805"/>
      <c r="CU2548" s="805"/>
      <c r="CV2548" s="805"/>
      <c r="CW2548" s="805"/>
      <c r="CX2548" s="805"/>
      <c r="CY2548" s="805"/>
      <c r="CZ2548" s="805"/>
      <c r="DA2548" s="805"/>
      <c r="DB2548" s="805"/>
      <c r="DC2548" s="805"/>
      <c r="DD2548" s="805"/>
      <c r="DE2548" s="805"/>
      <c r="DF2548" s="805"/>
      <c r="DG2548" s="805"/>
      <c r="DH2548" s="805"/>
      <c r="DI2548" s="805"/>
      <c r="DJ2548" s="805"/>
      <c r="DK2548" s="805"/>
      <c r="DL2548" s="805"/>
      <c r="DM2548" s="805"/>
      <c r="DN2548" s="805"/>
      <c r="DO2548" s="805"/>
      <c r="DP2548" s="805"/>
      <c r="DQ2548" s="805"/>
      <c r="DR2548" s="805"/>
      <c r="DS2548" s="805"/>
      <c r="DT2548" s="805"/>
      <c r="DU2548" s="805"/>
      <c r="DV2548" s="805"/>
      <c r="DW2548" s="805"/>
      <c r="DX2548" s="805"/>
      <c r="DY2548" s="805"/>
      <c r="DZ2548" s="805"/>
      <c r="EA2548" s="805"/>
      <c r="EB2548" s="805"/>
      <c r="EC2548" s="805"/>
      <c r="ED2548" s="805"/>
      <c r="EE2548" s="805"/>
      <c r="EF2548" s="805"/>
      <c r="EG2548" s="805"/>
      <c r="EH2548" s="805"/>
      <c r="EI2548" s="805"/>
      <c r="EJ2548" s="805"/>
      <c r="EK2548" s="805"/>
      <c r="EL2548" s="805"/>
      <c r="EM2548" s="805"/>
      <c r="EN2548" s="805"/>
      <c r="EO2548" s="805"/>
      <c r="EP2548" s="805"/>
      <c r="EQ2548" s="805"/>
      <c r="ER2548" s="805"/>
      <c r="ES2548" s="805"/>
      <c r="ET2548" s="805"/>
      <c r="EU2548" s="805"/>
      <c r="EV2548" s="805"/>
      <c r="EW2548" s="805"/>
      <c r="EX2548" s="805"/>
      <c r="EY2548" s="805"/>
      <c r="EZ2548" s="805"/>
      <c r="FA2548" s="805"/>
      <c r="FB2548" s="805"/>
      <c r="FC2548" s="805"/>
      <c r="FD2548" s="805"/>
      <c r="FE2548" s="805"/>
      <c r="FF2548" s="805"/>
      <c r="FG2548" s="805"/>
      <c r="FH2548" s="805"/>
      <c r="FI2548" s="805"/>
      <c r="FJ2548" s="805"/>
      <c r="FK2548" s="805"/>
      <c r="FL2548" s="805"/>
      <c r="FM2548" s="805"/>
      <c r="FN2548" s="805"/>
      <c r="FO2548" s="805"/>
      <c r="FP2548" s="805"/>
      <c r="FQ2548" s="805"/>
      <c r="FR2548" s="805"/>
      <c r="FS2548" s="805"/>
      <c r="FT2548" s="805"/>
      <c r="FU2548" s="805"/>
      <c r="FV2548" s="805"/>
      <c r="FW2548" s="805"/>
      <c r="FX2548" s="805"/>
      <c r="FY2548" s="805"/>
      <c r="FZ2548" s="805"/>
      <c r="GA2548" s="805"/>
      <c r="GB2548" s="805"/>
      <c r="GC2548" s="805"/>
      <c r="GD2548" s="805"/>
      <c r="GE2548" s="805"/>
      <c r="GF2548" s="805"/>
      <c r="GG2548" s="805"/>
      <c r="GH2548" s="805"/>
      <c r="GI2548" s="805"/>
      <c r="GJ2548" s="805"/>
      <c r="GK2548" s="805"/>
      <c r="GL2548" s="805"/>
      <c r="GM2548" s="805"/>
      <c r="GN2548" s="805"/>
      <c r="GO2548" s="805"/>
      <c r="GP2548" s="805"/>
      <c r="GQ2548" s="805"/>
      <c r="GR2548" s="805"/>
      <c r="GS2548" s="805"/>
      <c r="GT2548" s="805"/>
      <c r="GU2548" s="805"/>
      <c r="GV2548" s="805"/>
      <c r="GW2548" s="805"/>
      <c r="GX2548" s="805"/>
      <c r="GY2548" s="805"/>
      <c r="GZ2548" s="805"/>
      <c r="HA2548" s="805"/>
      <c r="HB2548" s="805"/>
      <c r="HC2548" s="805"/>
      <c r="HD2548" s="805"/>
      <c r="HE2548" s="805"/>
      <c r="HF2548" s="805"/>
      <c r="HG2548" s="805"/>
      <c r="HH2548" s="805"/>
      <c r="HI2548" s="805"/>
      <c r="HJ2548" s="805"/>
      <c r="HK2548" s="805"/>
      <c r="HL2548" s="805"/>
      <c r="HM2548" s="805"/>
      <c r="HN2548" s="805"/>
      <c r="HO2548" s="805"/>
      <c r="HP2548" s="805"/>
      <c r="HQ2548" s="805"/>
      <c r="HR2548" s="805"/>
      <c r="HS2548" s="805"/>
      <c r="HT2548" s="805"/>
      <c r="HU2548" s="805"/>
      <c r="HV2548" s="805"/>
      <c r="HW2548" s="805"/>
      <c r="HX2548" s="805"/>
      <c r="HY2548" s="805"/>
      <c r="HZ2548" s="805"/>
      <c r="IA2548" s="805"/>
      <c r="IB2548" s="805"/>
      <c r="IC2548" s="805"/>
      <c r="ID2548" s="805"/>
      <c r="IE2548" s="805"/>
      <c r="IF2548" s="805"/>
      <c r="IG2548" s="805"/>
      <c r="IH2548" s="805"/>
      <c r="II2548" s="805"/>
      <c r="IJ2548" s="805"/>
      <c r="IK2548" s="805"/>
      <c r="IL2548" s="805"/>
      <c r="IM2548" s="805"/>
      <c r="IN2548" s="805"/>
      <c r="IO2548" s="805"/>
      <c r="IP2548" s="805"/>
      <c r="IQ2548" s="805"/>
      <c r="IR2548" s="805"/>
      <c r="IS2548" s="805"/>
      <c r="IT2548" s="805"/>
      <c r="IU2548" s="805"/>
      <c r="IV2548" s="805"/>
      <c r="IW2548" s="805"/>
    </row>
    <row r="2549" spans="1:296" s="17" customFormat="1" ht="21.75" customHeight="1" thickBot="1">
      <c r="A2549" s="102" t="s">
        <v>720</v>
      </c>
      <c r="B2549" s="414">
        <v>566559807</v>
      </c>
      <c r="C2549" s="788">
        <v>5665598</v>
      </c>
      <c r="D2549" s="2" t="s">
        <v>721</v>
      </c>
      <c r="E2549" s="633"/>
      <c r="F2549" s="633"/>
      <c r="G2549" s="15" t="s">
        <v>740</v>
      </c>
      <c r="H2549" s="879">
        <v>1200</v>
      </c>
      <c r="I2549" s="166">
        <f>SUM(O2549:KO2549)</f>
        <v>1200</v>
      </c>
      <c r="J2549" s="805"/>
      <c r="K2549" s="805"/>
      <c r="L2549" s="805"/>
      <c r="M2549" s="805"/>
      <c r="N2549" s="805"/>
      <c r="O2549" s="805"/>
      <c r="P2549" s="805"/>
      <c r="Q2549" s="805"/>
      <c r="R2549" s="805"/>
      <c r="S2549" s="805"/>
      <c r="T2549" s="805"/>
      <c r="U2549" s="805"/>
      <c r="V2549" s="805"/>
      <c r="W2549" s="805"/>
      <c r="X2549" s="805"/>
      <c r="Y2549" s="805"/>
      <c r="Z2549" s="805"/>
      <c r="AA2549" s="805"/>
      <c r="AB2549" s="805"/>
      <c r="AC2549" s="805"/>
      <c r="AD2549" s="805"/>
      <c r="AE2549" s="805"/>
      <c r="AF2549" s="805"/>
      <c r="AG2549" s="805"/>
      <c r="AH2549" s="805"/>
      <c r="AI2549" s="805"/>
      <c r="AJ2549" s="805"/>
      <c r="AK2549" s="805"/>
      <c r="AL2549" s="805"/>
      <c r="AM2549" s="805"/>
      <c r="AN2549" s="805"/>
      <c r="AO2549" s="805"/>
      <c r="AP2549" s="805"/>
      <c r="AQ2549" s="805"/>
      <c r="AR2549" s="805"/>
      <c r="AS2549" s="805"/>
      <c r="AT2549" s="805"/>
      <c r="AU2549" s="805"/>
      <c r="AV2549" s="805"/>
      <c r="AW2549" s="805"/>
      <c r="AX2549" s="805"/>
      <c r="AY2549" s="805"/>
      <c r="AZ2549" s="805"/>
      <c r="BA2549" s="805"/>
      <c r="BB2549" s="805"/>
      <c r="BC2549" s="805"/>
      <c r="BD2549" s="805"/>
      <c r="BE2549" s="805"/>
      <c r="BF2549" s="805"/>
      <c r="BG2549" s="805"/>
      <c r="BH2549" s="805"/>
      <c r="BI2549" s="805"/>
      <c r="BJ2549" s="805"/>
      <c r="BK2549" s="805"/>
      <c r="BL2549" s="805"/>
      <c r="BM2549" s="805"/>
      <c r="BN2549" s="805"/>
      <c r="BO2549" s="805"/>
      <c r="BP2549" s="805"/>
      <c r="BQ2549" s="805"/>
      <c r="BR2549" s="805"/>
      <c r="BS2549" s="805"/>
      <c r="BT2549" s="805"/>
      <c r="BU2549" s="805"/>
      <c r="BV2549" s="805"/>
      <c r="BW2549" s="805"/>
      <c r="BX2549" s="805"/>
      <c r="BY2549" s="805"/>
      <c r="BZ2549" s="805"/>
      <c r="CA2549" s="805"/>
      <c r="CB2549" s="805"/>
      <c r="CC2549" s="805"/>
      <c r="CD2549" s="805"/>
      <c r="CE2549" s="805"/>
      <c r="CF2549" s="805"/>
      <c r="CG2549" s="805"/>
      <c r="CH2549" s="805"/>
      <c r="CI2549" s="805"/>
      <c r="CJ2549" s="805"/>
      <c r="CK2549" s="805"/>
      <c r="CL2549" s="805"/>
      <c r="CM2549" s="805"/>
      <c r="CN2549" s="805"/>
      <c r="CO2549" s="805"/>
      <c r="CP2549" s="805"/>
      <c r="CQ2549" s="805"/>
      <c r="CR2549" s="805"/>
      <c r="CS2549" s="805"/>
      <c r="CT2549" s="805"/>
      <c r="CU2549" s="805"/>
      <c r="CV2549" s="805"/>
      <c r="CW2549" s="805"/>
      <c r="CX2549" s="805"/>
      <c r="CY2549" s="805"/>
      <c r="CZ2549" s="805"/>
      <c r="DA2549" s="805"/>
      <c r="DB2549" s="805"/>
      <c r="DC2549" s="805"/>
      <c r="DD2549" s="805"/>
      <c r="DE2549" s="805"/>
      <c r="DF2549" s="805"/>
      <c r="DG2549" s="805"/>
      <c r="DH2549" s="805"/>
      <c r="DI2549" s="805"/>
      <c r="DJ2549" s="805"/>
      <c r="DK2549" s="805"/>
      <c r="DL2549" s="805"/>
      <c r="DM2549" s="805"/>
      <c r="DN2549" s="805"/>
      <c r="DO2549" s="805"/>
      <c r="DP2549" s="805"/>
      <c r="DQ2549" s="805"/>
      <c r="DR2549" s="805"/>
      <c r="DS2549" s="805"/>
      <c r="DT2549" s="805"/>
      <c r="DU2549" s="805"/>
      <c r="DV2549" s="805"/>
      <c r="DW2549" s="805"/>
      <c r="DX2549" s="805"/>
      <c r="DY2549" s="805"/>
      <c r="DZ2549" s="805"/>
      <c r="EA2549" s="805"/>
      <c r="EB2549" s="805"/>
      <c r="EC2549" s="805"/>
      <c r="ED2549" s="805"/>
      <c r="EE2549" s="805"/>
      <c r="EF2549" s="805"/>
      <c r="EG2549" s="805"/>
      <c r="EH2549" s="805"/>
      <c r="EI2549" s="805"/>
      <c r="EJ2549" s="805"/>
      <c r="EK2549" s="805"/>
      <c r="EL2549" s="805"/>
      <c r="EM2549" s="805"/>
      <c r="EN2549" s="805"/>
      <c r="EO2549" s="805"/>
      <c r="EP2549" s="805"/>
      <c r="EQ2549" s="805"/>
      <c r="ER2549" s="805"/>
      <c r="ES2549" s="805"/>
      <c r="ET2549" s="805"/>
      <c r="EU2549" s="805"/>
      <c r="EV2549" s="805"/>
      <c r="EW2549" s="805"/>
      <c r="EX2549" s="805"/>
      <c r="EY2549" s="805"/>
      <c r="EZ2549" s="805"/>
      <c r="FA2549" s="805"/>
      <c r="FB2549" s="805"/>
      <c r="FC2549" s="805"/>
      <c r="FD2549" s="805"/>
      <c r="FE2549" s="805"/>
      <c r="FF2549" s="805"/>
      <c r="FG2549" s="805"/>
      <c r="FH2549" s="805"/>
      <c r="FI2549" s="805"/>
      <c r="FJ2549" s="805"/>
      <c r="FK2549" s="805"/>
      <c r="FL2549" s="805"/>
      <c r="FM2549" s="805"/>
      <c r="FN2549" s="805"/>
      <c r="FO2549" s="805"/>
      <c r="FP2549" s="805"/>
      <c r="FQ2549" s="805"/>
      <c r="FR2549" s="805"/>
      <c r="FS2549" s="805"/>
      <c r="FT2549" s="805"/>
      <c r="FU2549" s="805"/>
      <c r="FV2549" s="805"/>
      <c r="FW2549" s="805"/>
      <c r="FX2549" s="805"/>
      <c r="FY2549" s="805"/>
      <c r="FZ2549" s="805"/>
      <c r="GA2549" s="805"/>
      <c r="GB2549" s="805"/>
      <c r="GC2549" s="805"/>
      <c r="GD2549" s="805"/>
      <c r="GE2549" s="805"/>
      <c r="GF2549" s="805"/>
      <c r="GG2549" s="805"/>
      <c r="GH2549" s="805"/>
      <c r="GI2549" s="805"/>
      <c r="GJ2549" s="805"/>
      <c r="GK2549" s="805"/>
      <c r="GL2549" s="805"/>
      <c r="GM2549" s="805"/>
      <c r="GN2549" s="805"/>
      <c r="GO2549" s="805"/>
      <c r="GP2549" s="805"/>
      <c r="GQ2549" s="805"/>
      <c r="GR2549" s="805"/>
      <c r="GS2549" s="805"/>
      <c r="GT2549" s="805"/>
      <c r="GU2549" s="805"/>
      <c r="GV2549" s="805"/>
      <c r="GW2549" s="805"/>
      <c r="GX2549" s="805"/>
      <c r="GY2549" s="805"/>
      <c r="GZ2549" s="805"/>
      <c r="HA2549" s="805"/>
      <c r="HB2549" s="805"/>
      <c r="HC2549" s="805"/>
      <c r="HD2549" s="805"/>
      <c r="HE2549" s="805"/>
      <c r="HF2549" s="805"/>
      <c r="HG2549" s="805"/>
      <c r="HH2549" s="805"/>
      <c r="HI2549" s="805"/>
      <c r="HJ2549" s="805"/>
      <c r="HK2549" s="805"/>
      <c r="HL2549" s="805"/>
      <c r="HM2549" s="805"/>
      <c r="HN2549" s="805"/>
      <c r="HO2549" s="805"/>
      <c r="HP2549" s="805"/>
      <c r="HQ2549" s="805"/>
      <c r="HR2549" s="805"/>
      <c r="HS2549" s="805"/>
      <c r="HT2549" s="805"/>
      <c r="HU2549" s="805"/>
      <c r="HV2549" s="805"/>
      <c r="HW2549" s="805"/>
      <c r="HX2549" s="805"/>
      <c r="HY2549" s="805"/>
      <c r="HZ2549" s="805"/>
      <c r="IA2549" s="805"/>
      <c r="IB2549" s="805"/>
      <c r="IC2549" s="805"/>
      <c r="ID2549" s="805"/>
      <c r="IE2549" s="805"/>
      <c r="IF2549" s="805"/>
      <c r="IG2549" s="805"/>
      <c r="IH2549" s="805"/>
      <c r="II2549" s="805"/>
      <c r="IJ2549" s="805"/>
      <c r="IK2549" s="805"/>
      <c r="IL2549" s="805"/>
      <c r="IM2549" s="805"/>
      <c r="IN2549" s="805"/>
      <c r="IO2549" s="805"/>
      <c r="IP2549" s="805"/>
      <c r="IQ2549" s="805"/>
      <c r="IR2549" s="805"/>
      <c r="IS2549" s="805"/>
      <c r="IT2549" s="805"/>
      <c r="IU2549" s="805"/>
      <c r="IV2549" s="805"/>
      <c r="IW2549" s="805"/>
      <c r="KB2549" s="19"/>
      <c r="KJ2549" s="879">
        <v>1200</v>
      </c>
    </row>
    <row r="2550" spans="1:296" s="17" customFormat="1" ht="21.75" customHeight="1" thickBot="1">
      <c r="A2550" s="102" t="s">
        <v>720</v>
      </c>
      <c r="B2550" s="414">
        <v>566561309</v>
      </c>
      <c r="C2550" s="788">
        <v>5665613</v>
      </c>
      <c r="D2550" s="2" t="s">
        <v>721</v>
      </c>
      <c r="E2550" s="633"/>
      <c r="F2550" s="633"/>
      <c r="G2550" s="15" t="s">
        <v>740</v>
      </c>
      <c r="H2550" s="879">
        <v>600</v>
      </c>
      <c r="I2550" s="166">
        <f t="shared" ref="I2550:I2565" si="217">SUM(O2550:KO2550)</f>
        <v>600</v>
      </c>
      <c r="J2550" s="805"/>
      <c r="K2550" s="805"/>
      <c r="L2550" s="805"/>
      <c r="M2550" s="805"/>
      <c r="N2550" s="805"/>
      <c r="O2550" s="805"/>
      <c r="P2550" s="805"/>
      <c r="Q2550" s="805"/>
      <c r="R2550" s="805"/>
      <c r="S2550" s="805"/>
      <c r="T2550" s="805"/>
      <c r="U2550" s="805"/>
      <c r="V2550" s="805"/>
      <c r="W2550" s="805"/>
      <c r="X2550" s="805"/>
      <c r="Y2550" s="805"/>
      <c r="Z2550" s="805"/>
      <c r="AA2550" s="805"/>
      <c r="AB2550" s="805"/>
      <c r="AC2550" s="805"/>
      <c r="AD2550" s="805"/>
      <c r="AE2550" s="805"/>
      <c r="AF2550" s="805"/>
      <c r="AG2550" s="805"/>
      <c r="AH2550" s="805"/>
      <c r="AI2550" s="805"/>
      <c r="AJ2550" s="805"/>
      <c r="AK2550" s="805"/>
      <c r="AL2550" s="805"/>
      <c r="AM2550" s="805"/>
      <c r="AN2550" s="805"/>
      <c r="AO2550" s="805"/>
      <c r="AP2550" s="805"/>
      <c r="AQ2550" s="805"/>
      <c r="AR2550" s="805"/>
      <c r="AS2550" s="805"/>
      <c r="AT2550" s="805"/>
      <c r="AU2550" s="805"/>
      <c r="AV2550" s="805"/>
      <c r="AW2550" s="805"/>
      <c r="AX2550" s="805"/>
      <c r="AY2550" s="805"/>
      <c r="AZ2550" s="805"/>
      <c r="BA2550" s="805"/>
      <c r="BB2550" s="805"/>
      <c r="BC2550" s="805"/>
      <c r="BD2550" s="805"/>
      <c r="BE2550" s="805"/>
      <c r="BF2550" s="805"/>
      <c r="BG2550" s="805"/>
      <c r="BH2550" s="805"/>
      <c r="BI2550" s="805"/>
      <c r="BJ2550" s="805"/>
      <c r="BK2550" s="805"/>
      <c r="BL2550" s="805"/>
      <c r="BM2550" s="805"/>
      <c r="BN2550" s="805"/>
      <c r="BO2550" s="805"/>
      <c r="BP2550" s="805"/>
      <c r="BQ2550" s="805"/>
      <c r="BR2550" s="805"/>
      <c r="BS2550" s="805"/>
      <c r="BT2550" s="805"/>
      <c r="BU2550" s="805"/>
      <c r="BV2550" s="805"/>
      <c r="BW2550" s="805"/>
      <c r="BX2550" s="805"/>
      <c r="BY2550" s="805"/>
      <c r="BZ2550" s="805"/>
      <c r="CA2550" s="805"/>
      <c r="CB2550" s="805"/>
      <c r="CC2550" s="805"/>
      <c r="CD2550" s="805"/>
      <c r="CE2550" s="805"/>
      <c r="CF2550" s="805"/>
      <c r="CG2550" s="805"/>
      <c r="CH2550" s="805"/>
      <c r="CI2550" s="805"/>
      <c r="CJ2550" s="805"/>
      <c r="CK2550" s="805"/>
      <c r="CL2550" s="805"/>
      <c r="CM2550" s="805"/>
      <c r="CN2550" s="805"/>
      <c r="CO2550" s="805"/>
      <c r="CP2550" s="805"/>
      <c r="CQ2550" s="805"/>
      <c r="CR2550" s="805"/>
      <c r="CS2550" s="805"/>
      <c r="CT2550" s="805"/>
      <c r="CU2550" s="805"/>
      <c r="CV2550" s="805"/>
      <c r="CW2550" s="805"/>
      <c r="CX2550" s="805"/>
      <c r="CY2550" s="805"/>
      <c r="CZ2550" s="805"/>
      <c r="DA2550" s="805"/>
      <c r="DB2550" s="805"/>
      <c r="DC2550" s="805"/>
      <c r="DD2550" s="805"/>
      <c r="DE2550" s="805"/>
      <c r="DF2550" s="805"/>
      <c r="DG2550" s="805"/>
      <c r="DH2550" s="805"/>
      <c r="DI2550" s="805"/>
      <c r="DJ2550" s="805"/>
      <c r="DK2550" s="805"/>
      <c r="DL2550" s="805"/>
      <c r="DM2550" s="805"/>
      <c r="DN2550" s="805"/>
      <c r="DO2550" s="805"/>
      <c r="DP2550" s="805"/>
      <c r="DQ2550" s="805"/>
      <c r="DR2550" s="805"/>
      <c r="DS2550" s="805"/>
      <c r="DT2550" s="805"/>
      <c r="DU2550" s="805"/>
      <c r="DV2550" s="805"/>
      <c r="DW2550" s="805"/>
      <c r="DX2550" s="805"/>
      <c r="DY2550" s="805"/>
      <c r="DZ2550" s="805"/>
      <c r="EA2550" s="805"/>
      <c r="EB2550" s="805"/>
      <c r="EC2550" s="805"/>
      <c r="ED2550" s="805"/>
      <c r="EE2550" s="805"/>
      <c r="EF2550" s="805"/>
      <c r="EG2550" s="805"/>
      <c r="EH2550" s="805"/>
      <c r="EI2550" s="805"/>
      <c r="EJ2550" s="805"/>
      <c r="EK2550" s="805"/>
      <c r="EL2550" s="805"/>
      <c r="EM2550" s="805"/>
      <c r="EN2550" s="805"/>
      <c r="EO2550" s="805"/>
      <c r="EP2550" s="805"/>
      <c r="EQ2550" s="805"/>
      <c r="ER2550" s="805"/>
      <c r="ES2550" s="805"/>
      <c r="ET2550" s="805"/>
      <c r="EU2550" s="805"/>
      <c r="EV2550" s="805"/>
      <c r="EW2550" s="805"/>
      <c r="EX2550" s="805"/>
      <c r="EY2550" s="805"/>
      <c r="EZ2550" s="805"/>
      <c r="FA2550" s="805"/>
      <c r="FB2550" s="805"/>
      <c r="FC2550" s="805"/>
      <c r="FD2550" s="805"/>
      <c r="FE2550" s="805"/>
      <c r="FF2550" s="805"/>
      <c r="FG2550" s="805"/>
      <c r="FH2550" s="805"/>
      <c r="FI2550" s="805"/>
      <c r="FJ2550" s="805"/>
      <c r="FK2550" s="805"/>
      <c r="FL2550" s="805"/>
      <c r="FM2550" s="805"/>
      <c r="FN2550" s="805"/>
      <c r="FO2550" s="805"/>
      <c r="FP2550" s="805"/>
      <c r="FQ2550" s="805"/>
      <c r="FR2550" s="805"/>
      <c r="FS2550" s="805"/>
      <c r="FT2550" s="805"/>
      <c r="FU2550" s="805"/>
      <c r="FV2550" s="805"/>
      <c r="FW2550" s="805"/>
      <c r="FX2550" s="805"/>
      <c r="FY2550" s="805"/>
      <c r="FZ2550" s="805"/>
      <c r="GA2550" s="805"/>
      <c r="GB2550" s="805"/>
      <c r="GC2550" s="805"/>
      <c r="GD2550" s="805"/>
      <c r="GE2550" s="805"/>
      <c r="GF2550" s="805"/>
      <c r="GG2550" s="805"/>
      <c r="GH2550" s="805"/>
      <c r="GI2550" s="805"/>
      <c r="GJ2550" s="805"/>
      <c r="GK2550" s="805"/>
      <c r="GL2550" s="805"/>
      <c r="GM2550" s="805"/>
      <c r="GN2550" s="805"/>
      <c r="GO2550" s="805"/>
      <c r="GP2550" s="805"/>
      <c r="GQ2550" s="805"/>
      <c r="GR2550" s="805"/>
      <c r="GS2550" s="805"/>
      <c r="GT2550" s="805"/>
      <c r="GU2550" s="805"/>
      <c r="GV2550" s="805"/>
      <c r="GW2550" s="805"/>
      <c r="GX2550" s="805"/>
      <c r="GY2550" s="805"/>
      <c r="GZ2550" s="805"/>
      <c r="HA2550" s="805"/>
      <c r="HB2550" s="805"/>
      <c r="HC2550" s="805"/>
      <c r="HD2550" s="805"/>
      <c r="HE2550" s="805"/>
      <c r="HF2550" s="805"/>
      <c r="HG2550" s="805"/>
      <c r="HH2550" s="805"/>
      <c r="HI2550" s="805"/>
      <c r="HJ2550" s="805"/>
      <c r="HK2550" s="805"/>
      <c r="HL2550" s="805"/>
      <c r="HM2550" s="805"/>
      <c r="HN2550" s="805"/>
      <c r="HO2550" s="805"/>
      <c r="HP2550" s="805"/>
      <c r="HQ2550" s="805"/>
      <c r="HR2550" s="805"/>
      <c r="HS2550" s="805"/>
      <c r="HT2550" s="805"/>
      <c r="HU2550" s="805"/>
      <c r="HV2550" s="805"/>
      <c r="HW2550" s="805"/>
      <c r="HX2550" s="805"/>
      <c r="HY2550" s="805"/>
      <c r="HZ2550" s="805"/>
      <c r="IA2550" s="805"/>
      <c r="IB2550" s="805"/>
      <c r="IC2550" s="805"/>
      <c r="ID2550" s="805"/>
      <c r="IE2550" s="805"/>
      <c r="IF2550" s="805"/>
      <c r="IG2550" s="805"/>
      <c r="IH2550" s="805"/>
      <c r="II2550" s="805"/>
      <c r="IJ2550" s="805"/>
      <c r="IK2550" s="805"/>
      <c r="IL2550" s="805"/>
      <c r="IM2550" s="805"/>
      <c r="IN2550" s="805"/>
      <c r="IO2550" s="805"/>
      <c r="IP2550" s="805"/>
      <c r="IQ2550" s="805"/>
      <c r="IR2550" s="805"/>
      <c r="IS2550" s="805"/>
      <c r="IT2550" s="805"/>
      <c r="IU2550" s="805"/>
      <c r="IV2550" s="805"/>
      <c r="IW2550" s="805"/>
      <c r="KB2550" s="18"/>
      <c r="KJ2550" s="879">
        <v>600</v>
      </c>
    </row>
    <row r="2551" spans="1:296" s="17" customFormat="1" ht="21.75" customHeight="1" thickBot="1">
      <c r="A2551" s="102" t="s">
        <v>720</v>
      </c>
      <c r="B2551" s="414">
        <v>567301809</v>
      </c>
      <c r="C2551" s="788">
        <v>5673018</v>
      </c>
      <c r="D2551" s="2" t="s">
        <v>721</v>
      </c>
      <c r="E2551" s="633"/>
      <c r="F2551" s="633"/>
      <c r="G2551" s="15" t="s">
        <v>740</v>
      </c>
      <c r="H2551" s="879">
        <v>600</v>
      </c>
      <c r="I2551" s="166">
        <f t="shared" si="217"/>
        <v>600</v>
      </c>
      <c r="J2551" s="805"/>
      <c r="K2551" s="805"/>
      <c r="L2551" s="805"/>
      <c r="M2551" s="805"/>
      <c r="N2551" s="805"/>
      <c r="O2551" s="805"/>
      <c r="P2551" s="805"/>
      <c r="Q2551" s="805"/>
      <c r="R2551" s="805"/>
      <c r="S2551" s="805"/>
      <c r="T2551" s="805"/>
      <c r="U2551" s="805"/>
      <c r="V2551" s="805"/>
      <c r="W2551" s="805"/>
      <c r="X2551" s="805"/>
      <c r="Y2551" s="805"/>
      <c r="Z2551" s="805"/>
      <c r="AA2551" s="805"/>
      <c r="AB2551" s="805"/>
      <c r="AC2551" s="805"/>
      <c r="AD2551" s="805"/>
      <c r="AE2551" s="805"/>
      <c r="AF2551" s="805"/>
      <c r="AG2551" s="805"/>
      <c r="AH2551" s="805"/>
      <c r="AI2551" s="805"/>
      <c r="AJ2551" s="805"/>
      <c r="AK2551" s="805"/>
      <c r="AL2551" s="805"/>
      <c r="AM2551" s="805"/>
      <c r="AN2551" s="805"/>
      <c r="AO2551" s="805"/>
      <c r="AP2551" s="805"/>
      <c r="AQ2551" s="805"/>
      <c r="AR2551" s="805"/>
      <c r="AS2551" s="805"/>
      <c r="AT2551" s="805"/>
      <c r="AU2551" s="805"/>
      <c r="AV2551" s="805"/>
      <c r="AW2551" s="805"/>
      <c r="AX2551" s="805"/>
      <c r="AY2551" s="805"/>
      <c r="AZ2551" s="805"/>
      <c r="BA2551" s="805"/>
      <c r="BB2551" s="805"/>
      <c r="BC2551" s="805"/>
      <c r="BD2551" s="805"/>
      <c r="BE2551" s="805"/>
      <c r="BF2551" s="805"/>
      <c r="BG2551" s="805"/>
      <c r="BH2551" s="805"/>
      <c r="BI2551" s="805"/>
      <c r="BJ2551" s="805"/>
      <c r="BK2551" s="805"/>
      <c r="BL2551" s="805"/>
      <c r="BM2551" s="805"/>
      <c r="BN2551" s="805"/>
      <c r="BO2551" s="805"/>
      <c r="BP2551" s="805"/>
      <c r="BQ2551" s="805"/>
      <c r="BR2551" s="805"/>
      <c r="BS2551" s="805"/>
      <c r="BT2551" s="805"/>
      <c r="BU2551" s="805"/>
      <c r="BV2551" s="805"/>
      <c r="BW2551" s="805"/>
      <c r="BX2551" s="805"/>
      <c r="BY2551" s="805"/>
      <c r="BZ2551" s="805"/>
      <c r="CA2551" s="805"/>
      <c r="CB2551" s="805"/>
      <c r="CC2551" s="805"/>
      <c r="CD2551" s="805"/>
      <c r="CE2551" s="805"/>
      <c r="CF2551" s="805"/>
      <c r="CG2551" s="805"/>
      <c r="CH2551" s="805"/>
      <c r="CI2551" s="805"/>
      <c r="CJ2551" s="805"/>
      <c r="CK2551" s="805"/>
      <c r="CL2551" s="805"/>
      <c r="CM2551" s="805"/>
      <c r="CN2551" s="805"/>
      <c r="CO2551" s="805"/>
      <c r="CP2551" s="805"/>
      <c r="CQ2551" s="805"/>
      <c r="CR2551" s="805"/>
      <c r="CS2551" s="805"/>
      <c r="CT2551" s="805"/>
      <c r="CU2551" s="805"/>
      <c r="CV2551" s="805"/>
      <c r="CW2551" s="805"/>
      <c r="CX2551" s="805"/>
      <c r="CY2551" s="805"/>
      <c r="CZ2551" s="805"/>
      <c r="DA2551" s="805"/>
      <c r="DB2551" s="805"/>
      <c r="DC2551" s="805"/>
      <c r="DD2551" s="805"/>
      <c r="DE2551" s="805"/>
      <c r="DF2551" s="805"/>
      <c r="DG2551" s="805"/>
      <c r="DH2551" s="805"/>
      <c r="DI2551" s="805"/>
      <c r="DJ2551" s="805"/>
      <c r="DK2551" s="805"/>
      <c r="DL2551" s="805"/>
      <c r="DM2551" s="805"/>
      <c r="DN2551" s="805"/>
      <c r="DO2551" s="805"/>
      <c r="DP2551" s="805"/>
      <c r="DQ2551" s="805"/>
      <c r="DR2551" s="805"/>
      <c r="DS2551" s="805"/>
      <c r="DT2551" s="805"/>
      <c r="DU2551" s="805"/>
      <c r="DV2551" s="805"/>
      <c r="DW2551" s="805"/>
      <c r="DX2551" s="805"/>
      <c r="DY2551" s="805"/>
      <c r="DZ2551" s="805"/>
      <c r="EA2551" s="805"/>
      <c r="EB2551" s="805"/>
      <c r="EC2551" s="805"/>
      <c r="ED2551" s="805"/>
      <c r="EE2551" s="805"/>
      <c r="EF2551" s="805"/>
      <c r="EG2551" s="805"/>
      <c r="EH2551" s="805"/>
      <c r="EI2551" s="805"/>
      <c r="EJ2551" s="805"/>
      <c r="EK2551" s="805"/>
      <c r="EL2551" s="805"/>
      <c r="EM2551" s="805"/>
      <c r="EN2551" s="805"/>
      <c r="EO2551" s="805"/>
      <c r="EP2551" s="805"/>
      <c r="EQ2551" s="805"/>
      <c r="ER2551" s="805"/>
      <c r="ES2551" s="805"/>
      <c r="ET2551" s="805"/>
      <c r="EU2551" s="805"/>
      <c r="EV2551" s="805"/>
      <c r="EW2551" s="805"/>
      <c r="EX2551" s="805"/>
      <c r="EY2551" s="805"/>
      <c r="EZ2551" s="805"/>
      <c r="FA2551" s="805"/>
      <c r="FB2551" s="805"/>
      <c r="FC2551" s="805"/>
      <c r="FD2551" s="805"/>
      <c r="FE2551" s="805"/>
      <c r="FF2551" s="805"/>
      <c r="FG2551" s="805"/>
      <c r="FH2551" s="805"/>
      <c r="FI2551" s="805"/>
      <c r="FJ2551" s="805"/>
      <c r="FK2551" s="805"/>
      <c r="FL2551" s="805"/>
      <c r="FM2551" s="805"/>
      <c r="FN2551" s="805"/>
      <c r="FO2551" s="805"/>
      <c r="FP2551" s="805"/>
      <c r="FQ2551" s="805"/>
      <c r="FR2551" s="805"/>
      <c r="FS2551" s="805"/>
      <c r="FT2551" s="805"/>
      <c r="FU2551" s="805"/>
      <c r="FV2551" s="805"/>
      <c r="FW2551" s="805"/>
      <c r="FX2551" s="805"/>
      <c r="FY2551" s="805"/>
      <c r="FZ2551" s="805"/>
      <c r="GA2551" s="805"/>
      <c r="GB2551" s="805"/>
      <c r="GC2551" s="805"/>
      <c r="GD2551" s="805"/>
      <c r="GE2551" s="805"/>
      <c r="GF2551" s="805"/>
      <c r="GG2551" s="805"/>
      <c r="GH2551" s="805"/>
      <c r="GI2551" s="805"/>
      <c r="GJ2551" s="805"/>
      <c r="GK2551" s="805"/>
      <c r="GL2551" s="805"/>
      <c r="GM2551" s="805"/>
      <c r="GN2551" s="805"/>
      <c r="GO2551" s="805"/>
      <c r="GP2551" s="805"/>
      <c r="GQ2551" s="805"/>
      <c r="GR2551" s="805"/>
      <c r="GS2551" s="805"/>
      <c r="GT2551" s="805"/>
      <c r="GU2551" s="805"/>
      <c r="GV2551" s="805"/>
      <c r="GW2551" s="805"/>
      <c r="GX2551" s="805"/>
      <c r="GY2551" s="805"/>
      <c r="GZ2551" s="805"/>
      <c r="HA2551" s="805"/>
      <c r="HB2551" s="805"/>
      <c r="HC2551" s="805"/>
      <c r="HD2551" s="805"/>
      <c r="HE2551" s="805"/>
      <c r="HF2551" s="805"/>
      <c r="HG2551" s="805"/>
      <c r="HH2551" s="805"/>
      <c r="HI2551" s="805"/>
      <c r="HJ2551" s="805"/>
      <c r="HK2551" s="805"/>
      <c r="HL2551" s="805"/>
      <c r="HM2551" s="805"/>
      <c r="HN2551" s="805"/>
      <c r="HO2551" s="805"/>
      <c r="HP2551" s="805"/>
      <c r="HQ2551" s="805"/>
      <c r="HR2551" s="805"/>
      <c r="HS2551" s="805"/>
      <c r="HT2551" s="805"/>
      <c r="HU2551" s="805"/>
      <c r="HV2551" s="805"/>
      <c r="HW2551" s="805"/>
      <c r="HX2551" s="805"/>
      <c r="HY2551" s="805"/>
      <c r="HZ2551" s="805"/>
      <c r="IA2551" s="805"/>
      <c r="IB2551" s="805"/>
      <c r="IC2551" s="805"/>
      <c r="ID2551" s="805"/>
      <c r="IE2551" s="805"/>
      <c r="IF2551" s="805"/>
      <c r="IG2551" s="805"/>
      <c r="IH2551" s="805"/>
      <c r="II2551" s="805"/>
      <c r="IJ2551" s="805"/>
      <c r="IK2551" s="805"/>
      <c r="IL2551" s="805"/>
      <c r="IM2551" s="805"/>
      <c r="IN2551" s="805"/>
      <c r="IO2551" s="805"/>
      <c r="IP2551" s="805"/>
      <c r="IQ2551" s="805"/>
      <c r="IR2551" s="805"/>
      <c r="IS2551" s="805"/>
      <c r="IT2551" s="805"/>
      <c r="IU2551" s="805"/>
      <c r="IV2551" s="805"/>
      <c r="IW2551" s="805"/>
      <c r="KB2551" s="18"/>
      <c r="KJ2551" s="879">
        <v>600</v>
      </c>
    </row>
    <row r="2552" spans="1:296" s="17" customFormat="1" ht="21.75" customHeight="1" thickBot="1">
      <c r="A2552" s="102" t="s">
        <v>720</v>
      </c>
      <c r="B2552" s="414">
        <v>567302105</v>
      </c>
      <c r="C2552" s="788">
        <v>5673021</v>
      </c>
      <c r="D2552" s="2" t="s">
        <v>721</v>
      </c>
      <c r="E2552" s="633"/>
      <c r="F2552" s="633"/>
      <c r="G2552" s="15" t="s">
        <v>740</v>
      </c>
      <c r="H2552" s="879">
        <v>0</v>
      </c>
      <c r="I2552" s="166">
        <f t="shared" si="217"/>
        <v>0</v>
      </c>
      <c r="J2552" s="805"/>
      <c r="K2552" s="805"/>
      <c r="L2552" s="805"/>
      <c r="M2552" s="805"/>
      <c r="N2552" s="805"/>
      <c r="O2552" s="805"/>
      <c r="P2552" s="805"/>
      <c r="Q2552" s="805"/>
      <c r="R2552" s="805"/>
      <c r="S2552" s="805"/>
      <c r="T2552" s="805"/>
      <c r="U2552" s="805"/>
      <c r="V2552" s="805"/>
      <c r="W2552" s="805"/>
      <c r="X2552" s="805"/>
      <c r="Y2552" s="805"/>
      <c r="Z2552" s="805"/>
      <c r="AA2552" s="805"/>
      <c r="AB2552" s="805"/>
      <c r="AC2552" s="805"/>
      <c r="AD2552" s="805"/>
      <c r="AE2552" s="805"/>
      <c r="AF2552" s="805"/>
      <c r="AG2552" s="805"/>
      <c r="AH2552" s="805"/>
      <c r="AI2552" s="805"/>
      <c r="AJ2552" s="805"/>
      <c r="AK2552" s="805"/>
      <c r="AL2552" s="805"/>
      <c r="AM2552" s="805"/>
      <c r="AN2552" s="805"/>
      <c r="AO2552" s="805"/>
      <c r="AP2552" s="805"/>
      <c r="AQ2552" s="805"/>
      <c r="AR2552" s="805"/>
      <c r="AS2552" s="805"/>
      <c r="AT2552" s="805"/>
      <c r="AU2552" s="805"/>
      <c r="AV2552" s="805"/>
      <c r="AW2552" s="805"/>
      <c r="AX2552" s="805"/>
      <c r="AY2552" s="805"/>
      <c r="AZ2552" s="805"/>
      <c r="BA2552" s="805"/>
      <c r="BB2552" s="805"/>
      <c r="BC2552" s="805"/>
      <c r="BD2552" s="805"/>
      <c r="BE2552" s="805"/>
      <c r="BF2552" s="805"/>
      <c r="BG2552" s="805"/>
      <c r="BH2552" s="805"/>
      <c r="BI2552" s="805"/>
      <c r="BJ2552" s="805"/>
      <c r="BK2552" s="805"/>
      <c r="BL2552" s="805"/>
      <c r="BM2552" s="805"/>
      <c r="BN2552" s="805"/>
      <c r="BO2552" s="805"/>
      <c r="BP2552" s="805"/>
      <c r="BQ2552" s="805"/>
      <c r="BR2552" s="805"/>
      <c r="BS2552" s="805"/>
      <c r="BT2552" s="805"/>
      <c r="BU2552" s="805"/>
      <c r="BV2552" s="805"/>
      <c r="BW2552" s="805"/>
      <c r="BX2552" s="805"/>
      <c r="BY2552" s="805"/>
      <c r="BZ2552" s="805"/>
      <c r="CA2552" s="805"/>
      <c r="CB2552" s="805"/>
      <c r="CC2552" s="805"/>
      <c r="CD2552" s="805"/>
      <c r="CE2552" s="805"/>
      <c r="CF2552" s="805"/>
      <c r="CG2552" s="805"/>
      <c r="CH2552" s="805"/>
      <c r="CI2552" s="805"/>
      <c r="CJ2552" s="805"/>
      <c r="CK2552" s="805"/>
      <c r="CL2552" s="805"/>
      <c r="CM2552" s="805"/>
      <c r="CN2552" s="805"/>
      <c r="CO2552" s="805"/>
      <c r="CP2552" s="805"/>
      <c r="CQ2552" s="805"/>
      <c r="CR2552" s="805"/>
      <c r="CS2552" s="805"/>
      <c r="CT2552" s="805"/>
      <c r="CU2552" s="805"/>
      <c r="CV2552" s="805"/>
      <c r="CW2552" s="805"/>
      <c r="CX2552" s="805"/>
      <c r="CY2552" s="805"/>
      <c r="CZ2552" s="805"/>
      <c r="DA2552" s="805"/>
      <c r="DB2552" s="805"/>
      <c r="DC2552" s="805"/>
      <c r="DD2552" s="805"/>
      <c r="DE2552" s="805"/>
      <c r="DF2552" s="805"/>
      <c r="DG2552" s="805"/>
      <c r="DH2552" s="805"/>
      <c r="DI2552" s="805"/>
      <c r="DJ2552" s="805"/>
      <c r="DK2552" s="805"/>
      <c r="DL2552" s="805"/>
      <c r="DM2552" s="805"/>
      <c r="DN2552" s="805"/>
      <c r="DO2552" s="805"/>
      <c r="DP2552" s="805"/>
      <c r="DQ2552" s="805"/>
      <c r="DR2552" s="805"/>
      <c r="DS2552" s="805"/>
      <c r="DT2552" s="805"/>
      <c r="DU2552" s="805"/>
      <c r="DV2552" s="805"/>
      <c r="DW2552" s="805"/>
      <c r="DX2552" s="805"/>
      <c r="DY2552" s="805"/>
      <c r="DZ2552" s="805"/>
      <c r="EA2552" s="805"/>
      <c r="EB2552" s="805"/>
      <c r="EC2552" s="805"/>
      <c r="ED2552" s="805"/>
      <c r="EE2552" s="805"/>
      <c r="EF2552" s="805"/>
      <c r="EG2552" s="805"/>
      <c r="EH2552" s="805"/>
      <c r="EI2552" s="805"/>
      <c r="EJ2552" s="805"/>
      <c r="EK2552" s="805"/>
      <c r="EL2552" s="805"/>
      <c r="EM2552" s="805"/>
      <c r="EN2552" s="805"/>
      <c r="EO2552" s="805"/>
      <c r="EP2552" s="805"/>
      <c r="EQ2552" s="805"/>
      <c r="ER2552" s="805"/>
      <c r="ES2552" s="805"/>
      <c r="ET2552" s="805"/>
      <c r="EU2552" s="805"/>
      <c r="EV2552" s="805"/>
      <c r="EW2552" s="805"/>
      <c r="EX2552" s="805"/>
      <c r="EY2552" s="805"/>
      <c r="EZ2552" s="805"/>
      <c r="FA2552" s="805"/>
      <c r="FB2552" s="805"/>
      <c r="FC2552" s="805"/>
      <c r="FD2552" s="805"/>
      <c r="FE2552" s="805"/>
      <c r="FF2552" s="805"/>
      <c r="FG2552" s="805"/>
      <c r="FH2552" s="805"/>
      <c r="FI2552" s="805"/>
      <c r="FJ2552" s="805"/>
      <c r="FK2552" s="805"/>
      <c r="FL2552" s="805"/>
      <c r="FM2552" s="805"/>
      <c r="FN2552" s="805"/>
      <c r="FO2552" s="805"/>
      <c r="FP2552" s="805"/>
      <c r="FQ2552" s="805"/>
      <c r="FR2552" s="805"/>
      <c r="FS2552" s="805"/>
      <c r="FT2552" s="805"/>
      <c r="FU2552" s="805"/>
      <c r="FV2552" s="805"/>
      <c r="FW2552" s="805"/>
      <c r="FX2552" s="805"/>
      <c r="FY2552" s="805"/>
      <c r="FZ2552" s="805"/>
      <c r="GA2552" s="805"/>
      <c r="GB2552" s="805"/>
      <c r="GC2552" s="805"/>
      <c r="GD2552" s="805"/>
      <c r="GE2552" s="805"/>
      <c r="GF2552" s="805"/>
      <c r="GG2552" s="805"/>
      <c r="GH2552" s="805"/>
      <c r="GI2552" s="805"/>
      <c r="GJ2552" s="805"/>
      <c r="GK2552" s="805"/>
      <c r="GL2552" s="805"/>
      <c r="GM2552" s="805"/>
      <c r="GN2552" s="805"/>
      <c r="GO2552" s="805"/>
      <c r="GP2552" s="805"/>
      <c r="GQ2552" s="805"/>
      <c r="GR2552" s="805"/>
      <c r="GS2552" s="805"/>
      <c r="GT2552" s="805"/>
      <c r="GU2552" s="805"/>
      <c r="GV2552" s="805"/>
      <c r="GW2552" s="805"/>
      <c r="GX2552" s="805"/>
      <c r="GY2552" s="805"/>
      <c r="GZ2552" s="805"/>
      <c r="HA2552" s="805"/>
      <c r="HB2552" s="805"/>
      <c r="HC2552" s="805"/>
      <c r="HD2552" s="805"/>
      <c r="HE2552" s="805"/>
      <c r="HF2552" s="805"/>
      <c r="HG2552" s="805"/>
      <c r="HH2552" s="805"/>
      <c r="HI2552" s="805"/>
      <c r="HJ2552" s="805"/>
      <c r="HK2552" s="805"/>
      <c r="HL2552" s="805"/>
      <c r="HM2552" s="805"/>
      <c r="HN2552" s="805"/>
      <c r="HO2552" s="805"/>
      <c r="HP2552" s="805"/>
      <c r="HQ2552" s="805"/>
      <c r="HR2552" s="805"/>
      <c r="HS2552" s="805"/>
      <c r="HT2552" s="805"/>
      <c r="HU2552" s="805"/>
      <c r="HV2552" s="805"/>
      <c r="HW2552" s="805"/>
      <c r="HX2552" s="805"/>
      <c r="HY2552" s="805"/>
      <c r="HZ2552" s="805"/>
      <c r="IA2552" s="805"/>
      <c r="IB2552" s="805"/>
      <c r="IC2552" s="805"/>
      <c r="ID2552" s="805"/>
      <c r="IE2552" s="805"/>
      <c r="IF2552" s="805"/>
      <c r="IG2552" s="805"/>
      <c r="IH2552" s="805"/>
      <c r="II2552" s="805"/>
      <c r="IJ2552" s="805"/>
      <c r="IK2552" s="805"/>
      <c r="IL2552" s="805"/>
      <c r="IM2552" s="805"/>
      <c r="IN2552" s="805"/>
      <c r="IO2552" s="805"/>
      <c r="IP2552" s="805"/>
      <c r="IQ2552" s="805"/>
      <c r="IR2552" s="805"/>
      <c r="IS2552" s="805"/>
      <c r="IT2552" s="805"/>
      <c r="IU2552" s="805"/>
      <c r="IV2552" s="805"/>
      <c r="IW2552" s="805"/>
      <c r="KB2552" s="18"/>
      <c r="KJ2552" s="879">
        <v>0</v>
      </c>
    </row>
    <row r="2553" spans="1:296" s="17" customFormat="1" ht="21.75" customHeight="1" thickBot="1">
      <c r="A2553" s="102" t="s">
        <v>720</v>
      </c>
      <c r="B2553" s="414">
        <v>567302305</v>
      </c>
      <c r="C2553" s="788">
        <v>5673023</v>
      </c>
      <c r="D2553" s="2" t="s">
        <v>721</v>
      </c>
      <c r="E2553" s="633"/>
      <c r="F2553" s="633"/>
      <c r="G2553" s="15" t="s">
        <v>740</v>
      </c>
      <c r="H2553" s="879">
        <v>0</v>
      </c>
      <c r="I2553" s="166">
        <f t="shared" si="217"/>
        <v>0</v>
      </c>
      <c r="J2553" s="805"/>
      <c r="K2553" s="805"/>
      <c r="L2553" s="805"/>
      <c r="M2553" s="805"/>
      <c r="N2553" s="805"/>
      <c r="O2553" s="805"/>
      <c r="P2553" s="805"/>
      <c r="Q2553" s="805"/>
      <c r="R2553" s="805"/>
      <c r="S2553" s="805"/>
      <c r="T2553" s="805"/>
      <c r="U2553" s="805"/>
      <c r="V2553" s="805"/>
      <c r="W2553" s="805"/>
      <c r="X2553" s="805"/>
      <c r="Y2553" s="805"/>
      <c r="Z2553" s="805"/>
      <c r="AA2553" s="805"/>
      <c r="AB2553" s="805"/>
      <c r="AC2553" s="805"/>
      <c r="AD2553" s="805"/>
      <c r="AE2553" s="805"/>
      <c r="AF2553" s="805"/>
      <c r="AG2553" s="805"/>
      <c r="AH2553" s="805"/>
      <c r="AI2553" s="805"/>
      <c r="AJ2553" s="805"/>
      <c r="AK2553" s="805"/>
      <c r="AL2553" s="805"/>
      <c r="AM2553" s="805"/>
      <c r="AN2553" s="805"/>
      <c r="AO2553" s="805"/>
      <c r="AP2553" s="805"/>
      <c r="AQ2553" s="805"/>
      <c r="AR2553" s="805"/>
      <c r="AS2553" s="805"/>
      <c r="AT2553" s="805"/>
      <c r="AU2553" s="805"/>
      <c r="AV2553" s="805"/>
      <c r="AW2553" s="805"/>
      <c r="AX2553" s="805"/>
      <c r="AY2553" s="805"/>
      <c r="AZ2553" s="805"/>
      <c r="BA2553" s="805"/>
      <c r="BB2553" s="805"/>
      <c r="BC2553" s="805"/>
      <c r="BD2553" s="805"/>
      <c r="BE2553" s="805"/>
      <c r="BF2553" s="805"/>
      <c r="BG2553" s="805"/>
      <c r="BH2553" s="805"/>
      <c r="BI2553" s="805"/>
      <c r="BJ2553" s="805"/>
      <c r="BK2553" s="805"/>
      <c r="BL2553" s="805"/>
      <c r="BM2553" s="805"/>
      <c r="BN2553" s="805"/>
      <c r="BO2553" s="805"/>
      <c r="BP2553" s="805"/>
      <c r="BQ2553" s="805"/>
      <c r="BR2553" s="805"/>
      <c r="BS2553" s="805"/>
      <c r="BT2553" s="805"/>
      <c r="BU2553" s="805"/>
      <c r="BV2553" s="805"/>
      <c r="BW2553" s="805"/>
      <c r="BX2553" s="805"/>
      <c r="BY2553" s="805"/>
      <c r="BZ2553" s="805"/>
      <c r="CA2553" s="805"/>
      <c r="CB2553" s="805"/>
      <c r="CC2553" s="805"/>
      <c r="CD2553" s="805"/>
      <c r="CE2553" s="805"/>
      <c r="CF2553" s="805"/>
      <c r="CG2553" s="805"/>
      <c r="CH2553" s="805"/>
      <c r="CI2553" s="805"/>
      <c r="CJ2553" s="805"/>
      <c r="CK2553" s="805"/>
      <c r="CL2553" s="805"/>
      <c r="CM2553" s="805"/>
      <c r="CN2553" s="805"/>
      <c r="CO2553" s="805"/>
      <c r="CP2553" s="805"/>
      <c r="CQ2553" s="805"/>
      <c r="CR2553" s="805"/>
      <c r="CS2553" s="805"/>
      <c r="CT2553" s="805"/>
      <c r="CU2553" s="805"/>
      <c r="CV2553" s="805"/>
      <c r="CW2553" s="805"/>
      <c r="CX2553" s="805"/>
      <c r="CY2553" s="805"/>
      <c r="CZ2553" s="805"/>
      <c r="DA2553" s="805"/>
      <c r="DB2553" s="805"/>
      <c r="DC2553" s="805"/>
      <c r="DD2553" s="805"/>
      <c r="DE2553" s="805"/>
      <c r="DF2553" s="805"/>
      <c r="DG2553" s="805"/>
      <c r="DH2553" s="805"/>
      <c r="DI2553" s="805"/>
      <c r="DJ2553" s="805"/>
      <c r="DK2553" s="805"/>
      <c r="DL2553" s="805"/>
      <c r="DM2553" s="805"/>
      <c r="DN2553" s="805"/>
      <c r="DO2553" s="805"/>
      <c r="DP2553" s="805"/>
      <c r="DQ2553" s="805"/>
      <c r="DR2553" s="805"/>
      <c r="DS2553" s="805"/>
      <c r="DT2553" s="805"/>
      <c r="DU2553" s="805"/>
      <c r="DV2553" s="805"/>
      <c r="DW2553" s="805"/>
      <c r="DX2553" s="805"/>
      <c r="DY2553" s="805"/>
      <c r="DZ2553" s="805"/>
      <c r="EA2553" s="805"/>
      <c r="EB2553" s="805"/>
      <c r="EC2553" s="805"/>
      <c r="ED2553" s="805"/>
      <c r="EE2553" s="805"/>
      <c r="EF2553" s="805"/>
      <c r="EG2553" s="805"/>
      <c r="EH2553" s="805"/>
      <c r="EI2553" s="805"/>
      <c r="EJ2553" s="805"/>
      <c r="EK2553" s="805"/>
      <c r="EL2553" s="805"/>
      <c r="EM2553" s="805"/>
      <c r="EN2553" s="805"/>
      <c r="EO2553" s="805"/>
      <c r="EP2553" s="805"/>
      <c r="EQ2553" s="805"/>
      <c r="ER2553" s="805"/>
      <c r="ES2553" s="805"/>
      <c r="ET2553" s="805"/>
      <c r="EU2553" s="805"/>
      <c r="EV2553" s="805"/>
      <c r="EW2553" s="805"/>
      <c r="EX2553" s="805"/>
      <c r="EY2553" s="805"/>
      <c r="EZ2553" s="805"/>
      <c r="FA2553" s="805"/>
      <c r="FB2553" s="805"/>
      <c r="FC2553" s="805"/>
      <c r="FD2553" s="805"/>
      <c r="FE2553" s="805"/>
      <c r="FF2553" s="805"/>
      <c r="FG2553" s="805"/>
      <c r="FH2553" s="805"/>
      <c r="FI2553" s="805"/>
      <c r="FJ2553" s="805"/>
      <c r="FK2553" s="805"/>
      <c r="FL2553" s="805"/>
      <c r="FM2553" s="805"/>
      <c r="FN2553" s="805"/>
      <c r="FO2553" s="805"/>
      <c r="FP2553" s="805"/>
      <c r="FQ2553" s="805"/>
      <c r="FR2553" s="805"/>
      <c r="FS2553" s="805"/>
      <c r="FT2553" s="805"/>
      <c r="FU2553" s="805"/>
      <c r="FV2553" s="805"/>
      <c r="FW2553" s="805"/>
      <c r="FX2553" s="805"/>
      <c r="FY2553" s="805"/>
      <c r="FZ2553" s="805"/>
      <c r="GA2553" s="805"/>
      <c r="GB2553" s="805"/>
      <c r="GC2553" s="805"/>
      <c r="GD2553" s="805"/>
      <c r="GE2553" s="805"/>
      <c r="GF2553" s="805"/>
      <c r="GG2553" s="805"/>
      <c r="GH2553" s="805"/>
      <c r="GI2553" s="805"/>
      <c r="GJ2553" s="805"/>
      <c r="GK2553" s="805"/>
      <c r="GL2553" s="805"/>
      <c r="GM2553" s="805"/>
      <c r="GN2553" s="805"/>
      <c r="GO2553" s="805"/>
      <c r="GP2553" s="805"/>
      <c r="GQ2553" s="805"/>
      <c r="GR2553" s="805"/>
      <c r="GS2553" s="805"/>
      <c r="GT2553" s="805"/>
      <c r="GU2553" s="805"/>
      <c r="GV2553" s="805"/>
      <c r="GW2553" s="805"/>
      <c r="GX2553" s="805"/>
      <c r="GY2553" s="805"/>
      <c r="GZ2553" s="805"/>
      <c r="HA2553" s="805"/>
      <c r="HB2553" s="805"/>
      <c r="HC2553" s="805"/>
      <c r="HD2553" s="805"/>
      <c r="HE2553" s="805"/>
      <c r="HF2553" s="805"/>
      <c r="HG2553" s="805"/>
      <c r="HH2553" s="805"/>
      <c r="HI2553" s="805"/>
      <c r="HJ2553" s="805"/>
      <c r="HK2553" s="805"/>
      <c r="HL2553" s="805"/>
      <c r="HM2553" s="805"/>
      <c r="HN2553" s="805"/>
      <c r="HO2553" s="805"/>
      <c r="HP2553" s="805"/>
      <c r="HQ2553" s="805"/>
      <c r="HR2553" s="805"/>
      <c r="HS2553" s="805"/>
      <c r="HT2553" s="805"/>
      <c r="HU2553" s="805"/>
      <c r="HV2553" s="805"/>
      <c r="HW2553" s="805"/>
      <c r="HX2553" s="805"/>
      <c r="HY2553" s="805"/>
      <c r="HZ2553" s="805"/>
      <c r="IA2553" s="805"/>
      <c r="IB2553" s="805"/>
      <c r="IC2553" s="805"/>
      <c r="ID2553" s="805"/>
      <c r="IE2553" s="805"/>
      <c r="IF2553" s="805"/>
      <c r="IG2553" s="805"/>
      <c r="IH2553" s="805"/>
      <c r="II2553" s="805"/>
      <c r="IJ2553" s="805"/>
      <c r="IK2553" s="805"/>
      <c r="IL2553" s="805"/>
      <c r="IM2553" s="805"/>
      <c r="IN2553" s="805"/>
      <c r="IO2553" s="805"/>
      <c r="IP2553" s="805"/>
      <c r="IQ2553" s="805"/>
      <c r="IR2553" s="805"/>
      <c r="IS2553" s="805"/>
      <c r="IT2553" s="805"/>
      <c r="IU2553" s="805"/>
      <c r="IV2553" s="805"/>
      <c r="IW2553" s="805"/>
      <c r="KB2553" s="18"/>
      <c r="KJ2553" s="879">
        <v>0</v>
      </c>
    </row>
    <row r="2554" spans="1:296" s="17" customFormat="1" ht="21.75" customHeight="1" thickBot="1">
      <c r="A2554" s="102" t="s">
        <v>720</v>
      </c>
      <c r="B2554" s="414">
        <v>566421806</v>
      </c>
      <c r="C2554" s="788">
        <v>5664218</v>
      </c>
      <c r="D2554" s="2" t="s">
        <v>721</v>
      </c>
      <c r="E2554" s="633"/>
      <c r="F2554" s="633"/>
      <c r="G2554" s="15" t="s">
        <v>740</v>
      </c>
      <c r="H2554" s="879">
        <v>600</v>
      </c>
      <c r="I2554" s="166">
        <f t="shared" si="217"/>
        <v>600</v>
      </c>
      <c r="J2554" s="805"/>
      <c r="K2554" s="805"/>
      <c r="L2554" s="805"/>
      <c r="M2554" s="805"/>
      <c r="N2554" s="805"/>
      <c r="O2554" s="805"/>
      <c r="P2554" s="805"/>
      <c r="Q2554" s="805"/>
      <c r="R2554" s="805"/>
      <c r="S2554" s="805"/>
      <c r="T2554" s="805"/>
      <c r="U2554" s="805"/>
      <c r="V2554" s="805"/>
      <c r="W2554" s="805"/>
      <c r="X2554" s="805"/>
      <c r="Y2554" s="805"/>
      <c r="Z2554" s="805"/>
      <c r="AA2554" s="805"/>
      <c r="AB2554" s="805"/>
      <c r="AC2554" s="805"/>
      <c r="AD2554" s="805"/>
      <c r="AE2554" s="805"/>
      <c r="AF2554" s="805"/>
      <c r="AG2554" s="805"/>
      <c r="AH2554" s="805"/>
      <c r="AI2554" s="805"/>
      <c r="AJ2554" s="805"/>
      <c r="AK2554" s="805"/>
      <c r="AL2554" s="805"/>
      <c r="AM2554" s="805"/>
      <c r="AN2554" s="805"/>
      <c r="AO2554" s="805"/>
      <c r="AP2554" s="805"/>
      <c r="AQ2554" s="805"/>
      <c r="AR2554" s="805"/>
      <c r="AS2554" s="805"/>
      <c r="AT2554" s="805"/>
      <c r="AU2554" s="805"/>
      <c r="AV2554" s="805"/>
      <c r="AW2554" s="805"/>
      <c r="AX2554" s="805"/>
      <c r="AY2554" s="805"/>
      <c r="AZ2554" s="805"/>
      <c r="BA2554" s="805"/>
      <c r="BB2554" s="805"/>
      <c r="BC2554" s="805"/>
      <c r="BD2554" s="805"/>
      <c r="BE2554" s="805"/>
      <c r="BF2554" s="805"/>
      <c r="BG2554" s="805"/>
      <c r="BH2554" s="805"/>
      <c r="BI2554" s="805"/>
      <c r="BJ2554" s="805"/>
      <c r="BK2554" s="805"/>
      <c r="BL2554" s="805"/>
      <c r="BM2554" s="805"/>
      <c r="BN2554" s="805"/>
      <c r="BO2554" s="805"/>
      <c r="BP2554" s="805"/>
      <c r="BQ2554" s="805"/>
      <c r="BR2554" s="805"/>
      <c r="BS2554" s="805"/>
      <c r="BT2554" s="805"/>
      <c r="BU2554" s="805"/>
      <c r="BV2554" s="805"/>
      <c r="BW2554" s="805"/>
      <c r="BX2554" s="805"/>
      <c r="BY2554" s="805"/>
      <c r="BZ2554" s="805"/>
      <c r="CA2554" s="805"/>
      <c r="CB2554" s="805"/>
      <c r="CC2554" s="805"/>
      <c r="CD2554" s="805"/>
      <c r="CE2554" s="805"/>
      <c r="CF2554" s="805"/>
      <c r="CG2554" s="805"/>
      <c r="CH2554" s="805"/>
      <c r="CI2554" s="805"/>
      <c r="CJ2554" s="805"/>
      <c r="CK2554" s="805"/>
      <c r="CL2554" s="805"/>
      <c r="CM2554" s="805"/>
      <c r="CN2554" s="805"/>
      <c r="CO2554" s="805"/>
      <c r="CP2554" s="805"/>
      <c r="CQ2554" s="805"/>
      <c r="CR2554" s="805"/>
      <c r="CS2554" s="805"/>
      <c r="CT2554" s="805"/>
      <c r="CU2554" s="805"/>
      <c r="CV2554" s="805"/>
      <c r="CW2554" s="805"/>
      <c r="CX2554" s="805"/>
      <c r="CY2554" s="805"/>
      <c r="CZ2554" s="805"/>
      <c r="DA2554" s="805"/>
      <c r="DB2554" s="805"/>
      <c r="DC2554" s="805"/>
      <c r="DD2554" s="805"/>
      <c r="DE2554" s="805"/>
      <c r="DF2554" s="805"/>
      <c r="DG2554" s="805"/>
      <c r="DH2554" s="805"/>
      <c r="DI2554" s="805"/>
      <c r="DJ2554" s="805"/>
      <c r="DK2554" s="805"/>
      <c r="DL2554" s="805"/>
      <c r="DM2554" s="805"/>
      <c r="DN2554" s="805"/>
      <c r="DO2554" s="805"/>
      <c r="DP2554" s="805"/>
      <c r="DQ2554" s="805"/>
      <c r="DR2554" s="805"/>
      <c r="DS2554" s="805"/>
      <c r="DT2554" s="805"/>
      <c r="DU2554" s="805"/>
      <c r="DV2554" s="805"/>
      <c r="DW2554" s="805"/>
      <c r="DX2554" s="805"/>
      <c r="DY2554" s="805"/>
      <c r="DZ2554" s="805"/>
      <c r="EA2554" s="805"/>
      <c r="EB2554" s="805"/>
      <c r="EC2554" s="805"/>
      <c r="ED2554" s="805"/>
      <c r="EE2554" s="805"/>
      <c r="EF2554" s="805"/>
      <c r="EG2554" s="805"/>
      <c r="EH2554" s="805"/>
      <c r="EI2554" s="805"/>
      <c r="EJ2554" s="805"/>
      <c r="EK2554" s="805"/>
      <c r="EL2554" s="805"/>
      <c r="EM2554" s="805"/>
      <c r="EN2554" s="805"/>
      <c r="EO2554" s="805"/>
      <c r="EP2554" s="805"/>
      <c r="EQ2554" s="805"/>
      <c r="ER2554" s="805"/>
      <c r="ES2554" s="805"/>
      <c r="ET2554" s="805"/>
      <c r="EU2554" s="805"/>
      <c r="EV2554" s="805"/>
      <c r="EW2554" s="805"/>
      <c r="EX2554" s="805"/>
      <c r="EY2554" s="805"/>
      <c r="EZ2554" s="805"/>
      <c r="FA2554" s="805"/>
      <c r="FB2554" s="805"/>
      <c r="FC2554" s="805"/>
      <c r="FD2554" s="805"/>
      <c r="FE2554" s="805"/>
      <c r="FF2554" s="805"/>
      <c r="FG2554" s="805"/>
      <c r="FH2554" s="805"/>
      <c r="FI2554" s="805"/>
      <c r="FJ2554" s="805"/>
      <c r="FK2554" s="805"/>
      <c r="FL2554" s="805"/>
      <c r="FM2554" s="805"/>
      <c r="FN2554" s="805"/>
      <c r="FO2554" s="805"/>
      <c r="FP2554" s="805"/>
      <c r="FQ2554" s="805"/>
      <c r="FR2554" s="805"/>
      <c r="FS2554" s="805"/>
      <c r="FT2554" s="805"/>
      <c r="FU2554" s="805"/>
      <c r="FV2554" s="805"/>
      <c r="FW2554" s="805"/>
      <c r="FX2554" s="805"/>
      <c r="FY2554" s="805"/>
      <c r="FZ2554" s="805"/>
      <c r="GA2554" s="805"/>
      <c r="GB2554" s="805"/>
      <c r="GC2554" s="805"/>
      <c r="GD2554" s="805"/>
      <c r="GE2554" s="805"/>
      <c r="GF2554" s="805"/>
      <c r="GG2554" s="805"/>
      <c r="GH2554" s="805"/>
      <c r="GI2554" s="805"/>
      <c r="GJ2554" s="805"/>
      <c r="GK2554" s="805"/>
      <c r="GL2554" s="805"/>
      <c r="GM2554" s="805"/>
      <c r="GN2554" s="805"/>
      <c r="GO2554" s="805"/>
      <c r="GP2554" s="805"/>
      <c r="GQ2554" s="805"/>
      <c r="GR2554" s="805"/>
      <c r="GS2554" s="805"/>
      <c r="GT2554" s="805"/>
      <c r="GU2554" s="805"/>
      <c r="GV2554" s="805"/>
      <c r="GW2554" s="805"/>
      <c r="GX2554" s="805"/>
      <c r="GY2554" s="805"/>
      <c r="GZ2554" s="805"/>
      <c r="HA2554" s="805"/>
      <c r="HB2554" s="805"/>
      <c r="HC2554" s="805"/>
      <c r="HD2554" s="805"/>
      <c r="HE2554" s="805"/>
      <c r="HF2554" s="805"/>
      <c r="HG2554" s="805"/>
      <c r="HH2554" s="805"/>
      <c r="HI2554" s="805"/>
      <c r="HJ2554" s="805"/>
      <c r="HK2554" s="805"/>
      <c r="HL2554" s="805"/>
      <c r="HM2554" s="805"/>
      <c r="HN2554" s="805"/>
      <c r="HO2554" s="805"/>
      <c r="HP2554" s="805"/>
      <c r="HQ2554" s="805"/>
      <c r="HR2554" s="805"/>
      <c r="HS2554" s="805"/>
      <c r="HT2554" s="805"/>
      <c r="HU2554" s="805"/>
      <c r="HV2554" s="805"/>
      <c r="HW2554" s="805"/>
      <c r="HX2554" s="805"/>
      <c r="HY2554" s="805"/>
      <c r="HZ2554" s="805"/>
      <c r="IA2554" s="805"/>
      <c r="IB2554" s="805"/>
      <c r="IC2554" s="805"/>
      <c r="ID2554" s="805"/>
      <c r="IE2554" s="805"/>
      <c r="IF2554" s="805"/>
      <c r="IG2554" s="805"/>
      <c r="IH2554" s="805"/>
      <c r="II2554" s="805"/>
      <c r="IJ2554" s="805"/>
      <c r="IK2554" s="805"/>
      <c r="IL2554" s="805"/>
      <c r="IM2554" s="805"/>
      <c r="IN2554" s="805"/>
      <c r="IO2554" s="805"/>
      <c r="IP2554" s="805"/>
      <c r="IQ2554" s="805"/>
      <c r="IR2554" s="805"/>
      <c r="IS2554" s="805"/>
      <c r="IT2554" s="805"/>
      <c r="IU2554" s="805"/>
      <c r="IV2554" s="805"/>
      <c r="IW2554" s="805"/>
      <c r="KB2554" s="18"/>
      <c r="KJ2554" s="879">
        <v>600</v>
      </c>
    </row>
    <row r="2555" spans="1:296" s="17" customFormat="1" ht="21.75" customHeight="1" thickBot="1">
      <c r="A2555" s="102" t="s">
        <v>720</v>
      </c>
      <c r="B2555" s="414">
        <v>588048606</v>
      </c>
      <c r="C2555" s="788">
        <v>5880486</v>
      </c>
      <c r="D2555" s="2" t="s">
        <v>721</v>
      </c>
      <c r="E2555" s="633"/>
      <c r="F2555" s="633"/>
      <c r="G2555" s="15" t="s">
        <v>740</v>
      </c>
      <c r="H2555" s="879">
        <v>800</v>
      </c>
      <c r="I2555" s="166">
        <f t="shared" si="217"/>
        <v>800</v>
      </c>
      <c r="J2555" s="805"/>
      <c r="K2555" s="805"/>
      <c r="L2555" s="805"/>
      <c r="M2555" s="805"/>
      <c r="N2555" s="805"/>
      <c r="O2555" s="805"/>
      <c r="P2555" s="805"/>
      <c r="Q2555" s="805"/>
      <c r="R2555" s="805"/>
      <c r="S2555" s="805"/>
      <c r="T2555" s="805"/>
      <c r="U2555" s="805"/>
      <c r="V2555" s="805"/>
      <c r="W2555" s="805"/>
      <c r="X2555" s="805"/>
      <c r="Y2555" s="805"/>
      <c r="Z2555" s="805"/>
      <c r="AA2555" s="805"/>
      <c r="AB2555" s="805"/>
      <c r="AC2555" s="805"/>
      <c r="AD2555" s="805"/>
      <c r="AE2555" s="805"/>
      <c r="AF2555" s="805"/>
      <c r="AG2555" s="805"/>
      <c r="AH2555" s="805"/>
      <c r="AI2555" s="805"/>
      <c r="AJ2555" s="805"/>
      <c r="AK2555" s="805"/>
      <c r="AL2555" s="805"/>
      <c r="AM2555" s="805"/>
      <c r="AN2555" s="805"/>
      <c r="AO2555" s="805"/>
      <c r="AP2555" s="805"/>
      <c r="AQ2555" s="805"/>
      <c r="AR2555" s="805"/>
      <c r="AS2555" s="805"/>
      <c r="AT2555" s="805"/>
      <c r="AU2555" s="805"/>
      <c r="AV2555" s="805"/>
      <c r="AW2555" s="805"/>
      <c r="AX2555" s="805"/>
      <c r="AY2555" s="805"/>
      <c r="AZ2555" s="805"/>
      <c r="BA2555" s="805"/>
      <c r="BB2555" s="805"/>
      <c r="BC2555" s="805"/>
      <c r="BD2555" s="805"/>
      <c r="BE2555" s="805"/>
      <c r="BF2555" s="805"/>
      <c r="BG2555" s="805"/>
      <c r="BH2555" s="805"/>
      <c r="BI2555" s="805"/>
      <c r="BJ2555" s="805"/>
      <c r="BK2555" s="805"/>
      <c r="BL2555" s="805"/>
      <c r="BM2555" s="805"/>
      <c r="BN2555" s="805"/>
      <c r="BO2555" s="805"/>
      <c r="BP2555" s="805"/>
      <c r="BQ2555" s="805"/>
      <c r="BR2555" s="805"/>
      <c r="BS2555" s="805"/>
      <c r="BT2555" s="805"/>
      <c r="BU2555" s="805"/>
      <c r="BV2555" s="805"/>
      <c r="BW2555" s="805"/>
      <c r="BX2555" s="805"/>
      <c r="BY2555" s="805"/>
      <c r="BZ2555" s="805"/>
      <c r="CA2555" s="805"/>
      <c r="CB2555" s="805"/>
      <c r="CC2555" s="805"/>
      <c r="CD2555" s="805"/>
      <c r="CE2555" s="805"/>
      <c r="CF2555" s="805"/>
      <c r="CG2555" s="805"/>
      <c r="CH2555" s="805"/>
      <c r="CI2555" s="805"/>
      <c r="CJ2555" s="805"/>
      <c r="CK2555" s="805"/>
      <c r="CL2555" s="805"/>
      <c r="CM2555" s="805"/>
      <c r="CN2555" s="805"/>
      <c r="CO2555" s="805"/>
      <c r="CP2555" s="805"/>
      <c r="CQ2555" s="805"/>
      <c r="CR2555" s="805"/>
      <c r="CS2555" s="805"/>
      <c r="CT2555" s="805"/>
      <c r="CU2555" s="805"/>
      <c r="CV2555" s="805"/>
      <c r="CW2555" s="805"/>
      <c r="CX2555" s="805"/>
      <c r="CY2555" s="805"/>
      <c r="CZ2555" s="805"/>
      <c r="DA2555" s="805"/>
      <c r="DB2555" s="805"/>
      <c r="DC2555" s="805"/>
      <c r="DD2555" s="805"/>
      <c r="DE2555" s="805"/>
      <c r="DF2555" s="805"/>
      <c r="DG2555" s="805"/>
      <c r="DH2555" s="805"/>
      <c r="DI2555" s="805"/>
      <c r="DJ2555" s="805"/>
      <c r="DK2555" s="805"/>
      <c r="DL2555" s="805"/>
      <c r="DM2555" s="805"/>
      <c r="DN2555" s="805"/>
      <c r="DO2555" s="805"/>
      <c r="DP2555" s="805"/>
      <c r="DQ2555" s="805"/>
      <c r="DR2555" s="805"/>
      <c r="DS2555" s="805"/>
      <c r="DT2555" s="805"/>
      <c r="DU2555" s="805"/>
      <c r="DV2555" s="805"/>
      <c r="DW2555" s="805"/>
      <c r="DX2555" s="805"/>
      <c r="DY2555" s="805"/>
      <c r="DZ2555" s="805"/>
      <c r="EA2555" s="805"/>
      <c r="EB2555" s="805"/>
      <c r="EC2555" s="805"/>
      <c r="ED2555" s="805"/>
      <c r="EE2555" s="805"/>
      <c r="EF2555" s="805"/>
      <c r="EG2555" s="805"/>
      <c r="EH2555" s="805"/>
      <c r="EI2555" s="805"/>
      <c r="EJ2555" s="805"/>
      <c r="EK2555" s="805"/>
      <c r="EL2555" s="805"/>
      <c r="EM2555" s="805"/>
      <c r="EN2555" s="805"/>
      <c r="EO2555" s="805"/>
      <c r="EP2555" s="805"/>
      <c r="EQ2555" s="805"/>
      <c r="ER2555" s="805"/>
      <c r="ES2555" s="805"/>
      <c r="ET2555" s="805"/>
      <c r="EU2555" s="805"/>
      <c r="EV2555" s="805"/>
      <c r="EW2555" s="805"/>
      <c r="EX2555" s="805"/>
      <c r="EY2555" s="805"/>
      <c r="EZ2555" s="805"/>
      <c r="FA2555" s="805"/>
      <c r="FB2555" s="805"/>
      <c r="FC2555" s="805"/>
      <c r="FD2555" s="805"/>
      <c r="FE2555" s="805"/>
      <c r="FF2555" s="805"/>
      <c r="FG2555" s="805"/>
      <c r="FH2555" s="805"/>
      <c r="FI2555" s="805"/>
      <c r="FJ2555" s="805"/>
      <c r="FK2555" s="805"/>
      <c r="FL2555" s="805"/>
      <c r="FM2555" s="805"/>
      <c r="FN2555" s="805"/>
      <c r="FO2555" s="805"/>
      <c r="FP2555" s="805"/>
      <c r="FQ2555" s="805"/>
      <c r="FR2555" s="805"/>
      <c r="FS2555" s="805"/>
      <c r="FT2555" s="805"/>
      <c r="FU2555" s="805"/>
      <c r="FV2555" s="805"/>
      <c r="FW2555" s="805"/>
      <c r="FX2555" s="805"/>
      <c r="FY2555" s="805"/>
      <c r="FZ2555" s="805"/>
      <c r="GA2555" s="805"/>
      <c r="GB2555" s="805"/>
      <c r="GC2555" s="805"/>
      <c r="GD2555" s="805"/>
      <c r="GE2555" s="805"/>
      <c r="GF2555" s="805"/>
      <c r="GG2555" s="805"/>
      <c r="GH2555" s="805"/>
      <c r="GI2555" s="805"/>
      <c r="GJ2555" s="805"/>
      <c r="GK2555" s="805"/>
      <c r="GL2555" s="805"/>
      <c r="GM2555" s="805"/>
      <c r="GN2555" s="805"/>
      <c r="GO2555" s="805"/>
      <c r="GP2555" s="805"/>
      <c r="GQ2555" s="805"/>
      <c r="GR2555" s="805"/>
      <c r="GS2555" s="805"/>
      <c r="GT2555" s="805"/>
      <c r="GU2555" s="805"/>
      <c r="GV2555" s="805"/>
      <c r="GW2555" s="805"/>
      <c r="GX2555" s="805"/>
      <c r="GY2555" s="805"/>
      <c r="GZ2555" s="805"/>
      <c r="HA2555" s="805"/>
      <c r="HB2555" s="805"/>
      <c r="HC2555" s="805"/>
      <c r="HD2555" s="805"/>
      <c r="HE2555" s="805"/>
      <c r="HF2555" s="805"/>
      <c r="HG2555" s="805"/>
      <c r="HH2555" s="805"/>
      <c r="HI2555" s="805"/>
      <c r="HJ2555" s="805"/>
      <c r="HK2555" s="805"/>
      <c r="HL2555" s="805"/>
      <c r="HM2555" s="805"/>
      <c r="HN2555" s="805"/>
      <c r="HO2555" s="805"/>
      <c r="HP2555" s="805"/>
      <c r="HQ2555" s="805"/>
      <c r="HR2555" s="805"/>
      <c r="HS2555" s="805"/>
      <c r="HT2555" s="805"/>
      <c r="HU2555" s="805"/>
      <c r="HV2555" s="805"/>
      <c r="HW2555" s="805"/>
      <c r="HX2555" s="805"/>
      <c r="HY2555" s="805"/>
      <c r="HZ2555" s="805"/>
      <c r="IA2555" s="805"/>
      <c r="IB2555" s="805"/>
      <c r="IC2555" s="805"/>
      <c r="ID2555" s="805"/>
      <c r="IE2555" s="805"/>
      <c r="IF2555" s="805"/>
      <c r="IG2555" s="805"/>
      <c r="IH2555" s="805"/>
      <c r="II2555" s="805"/>
      <c r="IJ2555" s="805"/>
      <c r="IK2555" s="805"/>
      <c r="IL2555" s="805"/>
      <c r="IM2555" s="805"/>
      <c r="IN2555" s="805"/>
      <c r="IO2555" s="805"/>
      <c r="IP2555" s="805"/>
      <c r="IQ2555" s="805"/>
      <c r="IR2555" s="805"/>
      <c r="IS2555" s="805"/>
      <c r="IT2555" s="805"/>
      <c r="IU2555" s="805"/>
      <c r="IV2555" s="805"/>
      <c r="IW2555" s="805"/>
      <c r="KB2555" s="18"/>
      <c r="KJ2555" s="879">
        <v>800</v>
      </c>
    </row>
    <row r="2556" spans="1:296" s="17" customFormat="1" ht="21.75" customHeight="1" thickBot="1">
      <c r="A2556" s="102" t="s">
        <v>720</v>
      </c>
      <c r="B2556" s="414">
        <v>600978906</v>
      </c>
      <c r="C2556" s="788">
        <v>6009789</v>
      </c>
      <c r="D2556" s="2" t="s">
        <v>721</v>
      </c>
      <c r="E2556" s="633"/>
      <c r="F2556" s="633"/>
      <c r="G2556" s="15" t="s">
        <v>740</v>
      </c>
      <c r="H2556" s="879">
        <v>600</v>
      </c>
      <c r="I2556" s="166">
        <f t="shared" si="217"/>
        <v>600</v>
      </c>
      <c r="J2556" s="805"/>
      <c r="K2556" s="805"/>
      <c r="L2556" s="805"/>
      <c r="M2556" s="805"/>
      <c r="N2556" s="805"/>
      <c r="O2556" s="805"/>
      <c r="P2556" s="805"/>
      <c r="Q2556" s="805"/>
      <c r="R2556" s="805"/>
      <c r="S2556" s="805"/>
      <c r="T2556" s="805"/>
      <c r="U2556" s="805"/>
      <c r="V2556" s="805"/>
      <c r="W2556" s="805"/>
      <c r="X2556" s="805"/>
      <c r="Y2556" s="805"/>
      <c r="Z2556" s="805"/>
      <c r="AA2556" s="805"/>
      <c r="AB2556" s="805"/>
      <c r="AC2556" s="805"/>
      <c r="AD2556" s="805"/>
      <c r="AE2556" s="805"/>
      <c r="AF2556" s="805"/>
      <c r="AG2556" s="805"/>
      <c r="AH2556" s="805"/>
      <c r="AI2556" s="805"/>
      <c r="AJ2556" s="805"/>
      <c r="AK2556" s="805"/>
      <c r="AL2556" s="805"/>
      <c r="AM2556" s="805"/>
      <c r="AN2556" s="805"/>
      <c r="AO2556" s="805"/>
      <c r="AP2556" s="805"/>
      <c r="AQ2556" s="805"/>
      <c r="AR2556" s="805"/>
      <c r="AS2556" s="805"/>
      <c r="AT2556" s="805"/>
      <c r="AU2556" s="805"/>
      <c r="AV2556" s="805"/>
      <c r="AW2556" s="805"/>
      <c r="AX2556" s="805"/>
      <c r="AY2556" s="805"/>
      <c r="AZ2556" s="805"/>
      <c r="BA2556" s="805"/>
      <c r="BB2556" s="805"/>
      <c r="BC2556" s="805"/>
      <c r="BD2556" s="805"/>
      <c r="BE2556" s="805"/>
      <c r="BF2556" s="805"/>
      <c r="BG2556" s="805"/>
      <c r="BH2556" s="805"/>
      <c r="BI2556" s="805"/>
      <c r="BJ2556" s="805"/>
      <c r="BK2556" s="805"/>
      <c r="BL2556" s="805"/>
      <c r="BM2556" s="805"/>
      <c r="BN2556" s="805"/>
      <c r="BO2556" s="805"/>
      <c r="BP2556" s="805"/>
      <c r="BQ2556" s="805"/>
      <c r="BR2556" s="805"/>
      <c r="BS2556" s="805"/>
      <c r="BT2556" s="805"/>
      <c r="BU2556" s="805"/>
      <c r="BV2556" s="805"/>
      <c r="BW2556" s="805"/>
      <c r="BX2556" s="805"/>
      <c r="BY2556" s="805"/>
      <c r="BZ2556" s="805"/>
      <c r="CA2556" s="805"/>
      <c r="CB2556" s="805"/>
      <c r="CC2556" s="805"/>
      <c r="CD2556" s="805"/>
      <c r="CE2556" s="805"/>
      <c r="CF2556" s="805"/>
      <c r="CG2556" s="805"/>
      <c r="CH2556" s="805"/>
      <c r="CI2556" s="805"/>
      <c r="CJ2556" s="805"/>
      <c r="CK2556" s="805"/>
      <c r="CL2556" s="805"/>
      <c r="CM2556" s="805"/>
      <c r="CN2556" s="805"/>
      <c r="CO2556" s="805"/>
      <c r="CP2556" s="805"/>
      <c r="CQ2556" s="805"/>
      <c r="CR2556" s="805"/>
      <c r="CS2556" s="805"/>
      <c r="CT2556" s="805"/>
      <c r="CU2556" s="805"/>
      <c r="CV2556" s="805"/>
      <c r="CW2556" s="805"/>
      <c r="CX2556" s="805"/>
      <c r="CY2556" s="805"/>
      <c r="CZ2556" s="805"/>
      <c r="DA2556" s="805"/>
      <c r="DB2556" s="805"/>
      <c r="DC2556" s="805"/>
      <c r="DD2556" s="805"/>
      <c r="DE2556" s="805"/>
      <c r="DF2556" s="805"/>
      <c r="DG2556" s="805"/>
      <c r="DH2556" s="805"/>
      <c r="DI2556" s="805"/>
      <c r="DJ2556" s="805"/>
      <c r="DK2556" s="805"/>
      <c r="DL2556" s="805"/>
      <c r="DM2556" s="805"/>
      <c r="DN2556" s="805"/>
      <c r="DO2556" s="805"/>
      <c r="DP2556" s="805"/>
      <c r="DQ2556" s="805"/>
      <c r="DR2556" s="805"/>
      <c r="DS2556" s="805"/>
      <c r="DT2556" s="805"/>
      <c r="DU2556" s="805"/>
      <c r="DV2556" s="805"/>
      <c r="DW2556" s="805"/>
      <c r="DX2556" s="805"/>
      <c r="DY2556" s="805"/>
      <c r="DZ2556" s="805"/>
      <c r="EA2556" s="805"/>
      <c r="EB2556" s="805"/>
      <c r="EC2556" s="805"/>
      <c r="ED2556" s="805"/>
      <c r="EE2556" s="805"/>
      <c r="EF2556" s="805"/>
      <c r="EG2556" s="805"/>
      <c r="EH2556" s="805"/>
      <c r="EI2556" s="805"/>
      <c r="EJ2556" s="805"/>
      <c r="EK2556" s="805"/>
      <c r="EL2556" s="805"/>
      <c r="EM2556" s="805"/>
      <c r="EN2556" s="805"/>
      <c r="EO2556" s="805"/>
      <c r="EP2556" s="805"/>
      <c r="EQ2556" s="805"/>
      <c r="ER2556" s="805"/>
      <c r="ES2556" s="805"/>
      <c r="ET2556" s="805"/>
      <c r="EU2556" s="805"/>
      <c r="EV2556" s="805"/>
      <c r="EW2556" s="805"/>
      <c r="EX2556" s="805"/>
      <c r="EY2556" s="805"/>
      <c r="EZ2556" s="805"/>
      <c r="FA2556" s="805"/>
      <c r="FB2556" s="805"/>
      <c r="FC2556" s="805"/>
      <c r="FD2556" s="805"/>
      <c r="FE2556" s="805"/>
      <c r="FF2556" s="805"/>
      <c r="FG2556" s="805"/>
      <c r="FH2556" s="805"/>
      <c r="FI2556" s="805"/>
      <c r="FJ2556" s="805"/>
      <c r="FK2556" s="805"/>
      <c r="FL2556" s="805"/>
      <c r="FM2556" s="805"/>
      <c r="FN2556" s="805"/>
      <c r="FO2556" s="805"/>
      <c r="FP2556" s="805"/>
      <c r="FQ2556" s="805"/>
      <c r="FR2556" s="805"/>
      <c r="FS2556" s="805"/>
      <c r="FT2556" s="805"/>
      <c r="FU2556" s="805"/>
      <c r="FV2556" s="805"/>
      <c r="FW2556" s="805"/>
      <c r="FX2556" s="805"/>
      <c r="FY2556" s="805"/>
      <c r="FZ2556" s="805"/>
      <c r="GA2556" s="805"/>
      <c r="GB2556" s="805"/>
      <c r="GC2556" s="805"/>
      <c r="GD2556" s="805"/>
      <c r="GE2556" s="805"/>
      <c r="GF2556" s="805"/>
      <c r="GG2556" s="805"/>
      <c r="GH2556" s="805"/>
      <c r="GI2556" s="805"/>
      <c r="GJ2556" s="805"/>
      <c r="GK2556" s="805"/>
      <c r="GL2556" s="805"/>
      <c r="GM2556" s="805"/>
      <c r="GN2556" s="805"/>
      <c r="GO2556" s="805"/>
      <c r="GP2556" s="805"/>
      <c r="GQ2556" s="805"/>
      <c r="GR2556" s="805"/>
      <c r="GS2556" s="805"/>
      <c r="GT2556" s="805"/>
      <c r="GU2556" s="805"/>
      <c r="GV2556" s="805"/>
      <c r="GW2556" s="805"/>
      <c r="GX2556" s="805"/>
      <c r="GY2556" s="805"/>
      <c r="GZ2556" s="805"/>
      <c r="HA2556" s="805"/>
      <c r="HB2556" s="805"/>
      <c r="HC2556" s="805"/>
      <c r="HD2556" s="805"/>
      <c r="HE2556" s="805"/>
      <c r="HF2556" s="805"/>
      <c r="HG2556" s="805"/>
      <c r="HH2556" s="805"/>
      <c r="HI2556" s="805"/>
      <c r="HJ2556" s="805"/>
      <c r="HK2556" s="805"/>
      <c r="HL2556" s="805"/>
      <c r="HM2556" s="805"/>
      <c r="HN2556" s="805"/>
      <c r="HO2556" s="805"/>
      <c r="HP2556" s="805"/>
      <c r="HQ2556" s="805"/>
      <c r="HR2556" s="805"/>
      <c r="HS2556" s="805"/>
      <c r="HT2556" s="805"/>
      <c r="HU2556" s="805"/>
      <c r="HV2556" s="805"/>
      <c r="HW2556" s="805"/>
      <c r="HX2556" s="805"/>
      <c r="HY2556" s="805"/>
      <c r="HZ2556" s="805"/>
      <c r="IA2556" s="805"/>
      <c r="IB2556" s="805"/>
      <c r="IC2556" s="805"/>
      <c r="ID2556" s="805"/>
      <c r="IE2556" s="805"/>
      <c r="IF2556" s="805"/>
      <c r="IG2556" s="805"/>
      <c r="IH2556" s="805"/>
      <c r="II2556" s="805"/>
      <c r="IJ2556" s="805"/>
      <c r="IK2556" s="805"/>
      <c r="IL2556" s="805"/>
      <c r="IM2556" s="805"/>
      <c r="IN2556" s="805"/>
      <c r="IO2556" s="805"/>
      <c r="IP2556" s="805"/>
      <c r="IQ2556" s="805"/>
      <c r="IR2556" s="805"/>
      <c r="IS2556" s="805"/>
      <c r="IT2556" s="805"/>
      <c r="IU2556" s="805"/>
      <c r="IV2556" s="805"/>
      <c r="IW2556" s="805"/>
      <c r="KB2556" s="18"/>
      <c r="KJ2556" s="879">
        <v>600</v>
      </c>
    </row>
    <row r="2557" spans="1:296" s="17" customFormat="1" ht="21.75" customHeight="1" thickBot="1">
      <c r="A2557" s="102" t="s">
        <v>720</v>
      </c>
      <c r="B2557" s="414">
        <v>600979206</v>
      </c>
      <c r="C2557" s="788">
        <v>6009792</v>
      </c>
      <c r="D2557" s="2" t="s">
        <v>721</v>
      </c>
      <c r="E2557" s="633"/>
      <c r="F2557" s="633"/>
      <c r="G2557" s="15" t="s">
        <v>740</v>
      </c>
      <c r="H2557" s="879">
        <v>0</v>
      </c>
      <c r="I2557" s="166">
        <f t="shared" si="217"/>
        <v>0</v>
      </c>
      <c r="J2557" s="805"/>
      <c r="K2557" s="805"/>
      <c r="L2557" s="805"/>
      <c r="M2557" s="805"/>
      <c r="N2557" s="805"/>
      <c r="O2557" s="805"/>
      <c r="P2557" s="805"/>
      <c r="Q2557" s="805"/>
      <c r="R2557" s="805"/>
      <c r="S2557" s="805"/>
      <c r="T2557" s="805"/>
      <c r="U2557" s="805"/>
      <c r="V2557" s="805"/>
      <c r="W2557" s="805"/>
      <c r="X2557" s="805"/>
      <c r="Y2557" s="805"/>
      <c r="Z2557" s="805"/>
      <c r="AA2557" s="805"/>
      <c r="AB2557" s="805"/>
      <c r="AC2557" s="805"/>
      <c r="AD2557" s="805"/>
      <c r="AE2557" s="805"/>
      <c r="AF2557" s="805"/>
      <c r="AG2557" s="805"/>
      <c r="AH2557" s="805"/>
      <c r="AI2557" s="805"/>
      <c r="AJ2557" s="805"/>
      <c r="AK2557" s="805"/>
      <c r="AL2557" s="805"/>
      <c r="AM2557" s="805"/>
      <c r="AN2557" s="805"/>
      <c r="AO2557" s="805"/>
      <c r="AP2557" s="805"/>
      <c r="AQ2557" s="805"/>
      <c r="AR2557" s="805"/>
      <c r="AS2557" s="805"/>
      <c r="AT2557" s="805"/>
      <c r="AU2557" s="805"/>
      <c r="AV2557" s="805"/>
      <c r="AW2557" s="805"/>
      <c r="AX2557" s="805"/>
      <c r="AY2557" s="805"/>
      <c r="AZ2557" s="805"/>
      <c r="BA2557" s="805"/>
      <c r="BB2557" s="805"/>
      <c r="BC2557" s="805"/>
      <c r="BD2557" s="805"/>
      <c r="BE2557" s="805"/>
      <c r="BF2557" s="805"/>
      <c r="BG2557" s="805"/>
      <c r="BH2557" s="805"/>
      <c r="BI2557" s="805"/>
      <c r="BJ2557" s="805"/>
      <c r="BK2557" s="805"/>
      <c r="BL2557" s="805"/>
      <c r="BM2557" s="805"/>
      <c r="BN2557" s="805"/>
      <c r="BO2557" s="805"/>
      <c r="BP2557" s="805"/>
      <c r="BQ2557" s="805"/>
      <c r="BR2557" s="805"/>
      <c r="BS2557" s="805"/>
      <c r="BT2557" s="805"/>
      <c r="BU2557" s="805"/>
      <c r="BV2557" s="805"/>
      <c r="BW2557" s="805"/>
      <c r="BX2557" s="805"/>
      <c r="BY2557" s="805"/>
      <c r="BZ2557" s="805"/>
      <c r="CA2557" s="805"/>
      <c r="CB2557" s="805"/>
      <c r="CC2557" s="805"/>
      <c r="CD2557" s="805"/>
      <c r="CE2557" s="805"/>
      <c r="CF2557" s="805"/>
      <c r="CG2557" s="805"/>
      <c r="CH2557" s="805"/>
      <c r="CI2557" s="805"/>
      <c r="CJ2557" s="805"/>
      <c r="CK2557" s="805"/>
      <c r="CL2557" s="805"/>
      <c r="CM2557" s="805"/>
      <c r="CN2557" s="805"/>
      <c r="CO2557" s="805"/>
      <c r="CP2557" s="805"/>
      <c r="CQ2557" s="805"/>
      <c r="CR2557" s="805"/>
      <c r="CS2557" s="805"/>
      <c r="CT2557" s="805"/>
      <c r="CU2557" s="805"/>
      <c r="CV2557" s="805"/>
      <c r="CW2557" s="805"/>
      <c r="CX2557" s="805"/>
      <c r="CY2557" s="805"/>
      <c r="CZ2557" s="805"/>
      <c r="DA2557" s="805"/>
      <c r="DB2557" s="805"/>
      <c r="DC2557" s="805"/>
      <c r="DD2557" s="805"/>
      <c r="DE2557" s="805"/>
      <c r="DF2557" s="805"/>
      <c r="DG2557" s="805"/>
      <c r="DH2557" s="805"/>
      <c r="DI2557" s="805"/>
      <c r="DJ2557" s="805"/>
      <c r="DK2557" s="805"/>
      <c r="DL2557" s="805"/>
      <c r="DM2557" s="805"/>
      <c r="DN2557" s="805"/>
      <c r="DO2557" s="805"/>
      <c r="DP2557" s="805"/>
      <c r="DQ2557" s="805"/>
      <c r="DR2557" s="805"/>
      <c r="DS2557" s="805"/>
      <c r="DT2557" s="805"/>
      <c r="DU2557" s="805"/>
      <c r="DV2557" s="805"/>
      <c r="DW2557" s="805"/>
      <c r="DX2557" s="805"/>
      <c r="DY2557" s="805"/>
      <c r="DZ2557" s="805"/>
      <c r="EA2557" s="805"/>
      <c r="EB2557" s="805"/>
      <c r="EC2557" s="805"/>
      <c r="ED2557" s="805"/>
      <c r="EE2557" s="805"/>
      <c r="EF2557" s="805"/>
      <c r="EG2557" s="805"/>
      <c r="EH2557" s="805"/>
      <c r="EI2557" s="805"/>
      <c r="EJ2557" s="805"/>
      <c r="EK2557" s="805"/>
      <c r="EL2557" s="805"/>
      <c r="EM2557" s="805"/>
      <c r="EN2557" s="805"/>
      <c r="EO2557" s="805"/>
      <c r="EP2557" s="805"/>
      <c r="EQ2557" s="805"/>
      <c r="ER2557" s="805"/>
      <c r="ES2557" s="805"/>
      <c r="ET2557" s="805"/>
      <c r="EU2557" s="805"/>
      <c r="EV2557" s="805"/>
      <c r="EW2557" s="805"/>
      <c r="EX2557" s="805"/>
      <c r="EY2557" s="805"/>
      <c r="EZ2557" s="805"/>
      <c r="FA2557" s="805"/>
      <c r="FB2557" s="805"/>
      <c r="FC2557" s="805"/>
      <c r="FD2557" s="805"/>
      <c r="FE2557" s="805"/>
      <c r="FF2557" s="805"/>
      <c r="FG2557" s="805"/>
      <c r="FH2557" s="805"/>
      <c r="FI2557" s="805"/>
      <c r="FJ2557" s="805"/>
      <c r="FK2557" s="805"/>
      <c r="FL2557" s="805"/>
      <c r="FM2557" s="805"/>
      <c r="FN2557" s="805"/>
      <c r="FO2557" s="805"/>
      <c r="FP2557" s="805"/>
      <c r="FQ2557" s="805"/>
      <c r="FR2557" s="805"/>
      <c r="FS2557" s="805"/>
      <c r="FT2557" s="805"/>
      <c r="FU2557" s="805"/>
      <c r="FV2557" s="805"/>
      <c r="FW2557" s="805"/>
      <c r="FX2557" s="805"/>
      <c r="FY2557" s="805"/>
      <c r="FZ2557" s="805"/>
      <c r="GA2557" s="805"/>
      <c r="GB2557" s="805"/>
      <c r="GC2557" s="805"/>
      <c r="GD2557" s="805"/>
      <c r="GE2557" s="805"/>
      <c r="GF2557" s="805"/>
      <c r="GG2557" s="805"/>
      <c r="GH2557" s="805"/>
      <c r="GI2557" s="805"/>
      <c r="GJ2557" s="805"/>
      <c r="GK2557" s="805"/>
      <c r="GL2557" s="805"/>
      <c r="GM2557" s="805"/>
      <c r="GN2557" s="805"/>
      <c r="GO2557" s="805"/>
      <c r="GP2557" s="805"/>
      <c r="GQ2557" s="805"/>
      <c r="GR2557" s="805"/>
      <c r="GS2557" s="805"/>
      <c r="GT2557" s="805"/>
      <c r="GU2557" s="805"/>
      <c r="GV2557" s="805"/>
      <c r="GW2557" s="805"/>
      <c r="GX2557" s="805"/>
      <c r="GY2557" s="805"/>
      <c r="GZ2557" s="805"/>
      <c r="HA2557" s="805"/>
      <c r="HB2557" s="805"/>
      <c r="HC2557" s="805"/>
      <c r="HD2557" s="805"/>
      <c r="HE2557" s="805"/>
      <c r="HF2557" s="805"/>
      <c r="HG2557" s="805"/>
      <c r="HH2557" s="805"/>
      <c r="HI2557" s="805"/>
      <c r="HJ2557" s="805"/>
      <c r="HK2557" s="805"/>
      <c r="HL2557" s="805"/>
      <c r="HM2557" s="805"/>
      <c r="HN2557" s="805"/>
      <c r="HO2557" s="805"/>
      <c r="HP2557" s="805"/>
      <c r="HQ2557" s="805"/>
      <c r="HR2557" s="805"/>
      <c r="HS2557" s="805"/>
      <c r="HT2557" s="805"/>
      <c r="HU2557" s="805"/>
      <c r="HV2557" s="805"/>
      <c r="HW2557" s="805"/>
      <c r="HX2557" s="805"/>
      <c r="HY2557" s="805"/>
      <c r="HZ2557" s="805"/>
      <c r="IA2557" s="805"/>
      <c r="IB2557" s="805"/>
      <c r="IC2557" s="805"/>
      <c r="ID2557" s="805"/>
      <c r="IE2557" s="805"/>
      <c r="IF2557" s="805"/>
      <c r="IG2557" s="805"/>
      <c r="IH2557" s="805"/>
      <c r="II2557" s="805"/>
      <c r="IJ2557" s="805"/>
      <c r="IK2557" s="805"/>
      <c r="IL2557" s="805"/>
      <c r="IM2557" s="805"/>
      <c r="IN2557" s="805"/>
      <c r="IO2557" s="805"/>
      <c r="IP2557" s="805"/>
      <c r="IQ2557" s="805"/>
      <c r="IR2557" s="805"/>
      <c r="IS2557" s="805"/>
      <c r="IT2557" s="805"/>
      <c r="IU2557" s="805"/>
      <c r="IV2557" s="805"/>
      <c r="IW2557" s="805"/>
      <c r="KB2557" s="18"/>
      <c r="KJ2557" s="879">
        <v>0</v>
      </c>
    </row>
    <row r="2558" spans="1:296" s="17" customFormat="1" ht="21.75" customHeight="1" thickBot="1">
      <c r="A2558" s="102" t="s">
        <v>720</v>
      </c>
      <c r="B2558" s="876">
        <v>600979306</v>
      </c>
      <c r="C2558" s="788">
        <v>6009793</v>
      </c>
      <c r="D2558" s="2" t="s">
        <v>721</v>
      </c>
      <c r="E2558" s="633"/>
      <c r="F2558" s="633"/>
      <c r="G2558" s="15" t="s">
        <v>740</v>
      </c>
      <c r="H2558" s="879">
        <v>0</v>
      </c>
      <c r="I2558" s="166">
        <f t="shared" si="217"/>
        <v>0</v>
      </c>
      <c r="J2558" s="805"/>
      <c r="K2558" s="805"/>
      <c r="L2558" s="805"/>
      <c r="M2558" s="805"/>
      <c r="N2558" s="805"/>
      <c r="O2558" s="805"/>
      <c r="P2558" s="805"/>
      <c r="Q2558" s="805"/>
      <c r="R2558" s="805"/>
      <c r="S2558" s="805"/>
      <c r="T2558" s="805"/>
      <c r="U2558" s="805"/>
      <c r="V2558" s="805"/>
      <c r="W2558" s="805"/>
      <c r="X2558" s="805"/>
      <c r="Y2558" s="805"/>
      <c r="Z2558" s="805"/>
      <c r="AA2558" s="805"/>
      <c r="AB2558" s="805"/>
      <c r="AC2558" s="805"/>
      <c r="AD2558" s="805"/>
      <c r="AE2558" s="805"/>
      <c r="AF2558" s="805"/>
      <c r="AG2558" s="805"/>
      <c r="AH2558" s="805"/>
      <c r="AI2558" s="805"/>
      <c r="AJ2558" s="805"/>
      <c r="AK2558" s="805"/>
      <c r="AL2558" s="805"/>
      <c r="AM2558" s="805"/>
      <c r="AN2558" s="805"/>
      <c r="AO2558" s="805"/>
      <c r="AP2558" s="805"/>
      <c r="AQ2558" s="805"/>
      <c r="AR2558" s="805"/>
      <c r="AS2558" s="805"/>
      <c r="AT2558" s="805"/>
      <c r="AU2558" s="805"/>
      <c r="AV2558" s="805"/>
      <c r="AW2558" s="805"/>
      <c r="AX2558" s="805"/>
      <c r="AY2558" s="805"/>
      <c r="AZ2558" s="805"/>
      <c r="BA2558" s="805"/>
      <c r="BB2558" s="805"/>
      <c r="BC2558" s="805"/>
      <c r="BD2558" s="805"/>
      <c r="BE2558" s="805"/>
      <c r="BF2558" s="805"/>
      <c r="BG2558" s="805"/>
      <c r="BH2558" s="805"/>
      <c r="BI2558" s="805"/>
      <c r="BJ2558" s="805"/>
      <c r="BK2558" s="805"/>
      <c r="BL2558" s="805"/>
      <c r="BM2558" s="805"/>
      <c r="BN2558" s="805"/>
      <c r="BO2558" s="805"/>
      <c r="BP2558" s="805"/>
      <c r="BQ2558" s="805"/>
      <c r="BR2558" s="805"/>
      <c r="BS2558" s="805"/>
      <c r="BT2558" s="805"/>
      <c r="BU2558" s="805"/>
      <c r="BV2558" s="805"/>
      <c r="BW2558" s="805"/>
      <c r="BX2558" s="805"/>
      <c r="BY2558" s="805"/>
      <c r="BZ2558" s="805"/>
      <c r="CA2558" s="805"/>
      <c r="CB2558" s="805"/>
      <c r="CC2558" s="805"/>
      <c r="CD2558" s="805"/>
      <c r="CE2558" s="805"/>
      <c r="CF2558" s="805"/>
      <c r="CG2558" s="805"/>
      <c r="CH2558" s="805"/>
      <c r="CI2558" s="805"/>
      <c r="CJ2558" s="805"/>
      <c r="CK2558" s="805"/>
      <c r="CL2558" s="805"/>
      <c r="CM2558" s="805"/>
      <c r="CN2558" s="805"/>
      <c r="CO2558" s="805"/>
      <c r="CP2558" s="805"/>
      <c r="CQ2558" s="805"/>
      <c r="CR2558" s="805"/>
      <c r="CS2558" s="805"/>
      <c r="CT2558" s="805"/>
      <c r="CU2558" s="805"/>
      <c r="CV2558" s="805"/>
      <c r="CW2558" s="805"/>
      <c r="CX2558" s="805"/>
      <c r="CY2558" s="805"/>
      <c r="CZ2558" s="805"/>
      <c r="DA2558" s="805"/>
      <c r="DB2558" s="805"/>
      <c r="DC2558" s="805"/>
      <c r="DD2558" s="805"/>
      <c r="DE2558" s="805"/>
      <c r="DF2558" s="805"/>
      <c r="DG2558" s="805"/>
      <c r="DH2558" s="805"/>
      <c r="DI2558" s="805"/>
      <c r="DJ2558" s="805"/>
      <c r="DK2558" s="805"/>
      <c r="DL2558" s="805"/>
      <c r="DM2558" s="805"/>
      <c r="DN2558" s="805"/>
      <c r="DO2558" s="805"/>
      <c r="DP2558" s="805"/>
      <c r="DQ2558" s="805"/>
      <c r="DR2558" s="805"/>
      <c r="DS2558" s="805"/>
      <c r="DT2558" s="805"/>
      <c r="DU2558" s="805"/>
      <c r="DV2558" s="805"/>
      <c r="DW2558" s="805"/>
      <c r="DX2558" s="805"/>
      <c r="DY2558" s="805"/>
      <c r="DZ2558" s="805"/>
      <c r="EA2558" s="805"/>
      <c r="EB2558" s="805"/>
      <c r="EC2558" s="805"/>
      <c r="ED2558" s="805"/>
      <c r="EE2558" s="805"/>
      <c r="EF2558" s="805"/>
      <c r="EG2558" s="805"/>
      <c r="EH2558" s="805"/>
      <c r="EI2558" s="805"/>
      <c r="EJ2558" s="805"/>
      <c r="EK2558" s="805"/>
      <c r="EL2558" s="805"/>
      <c r="EM2558" s="805"/>
      <c r="EN2558" s="805"/>
      <c r="EO2558" s="805"/>
      <c r="EP2558" s="805"/>
      <c r="EQ2558" s="805"/>
      <c r="ER2558" s="805"/>
      <c r="ES2558" s="805"/>
      <c r="ET2558" s="805"/>
      <c r="EU2558" s="805"/>
      <c r="EV2558" s="805"/>
      <c r="EW2558" s="805"/>
      <c r="EX2558" s="805"/>
      <c r="EY2558" s="805"/>
      <c r="EZ2558" s="805"/>
      <c r="FA2558" s="805"/>
      <c r="FB2558" s="805"/>
      <c r="FC2558" s="805"/>
      <c r="FD2558" s="805"/>
      <c r="FE2558" s="805"/>
      <c r="FF2558" s="805"/>
      <c r="FG2558" s="805"/>
      <c r="FH2558" s="805"/>
      <c r="FI2558" s="805"/>
      <c r="FJ2558" s="805"/>
      <c r="FK2558" s="805"/>
      <c r="FL2558" s="805"/>
      <c r="FM2558" s="805"/>
      <c r="FN2558" s="805"/>
      <c r="FO2558" s="805"/>
      <c r="FP2558" s="805"/>
      <c r="FQ2558" s="805"/>
      <c r="FR2558" s="805"/>
      <c r="FS2558" s="805"/>
      <c r="FT2558" s="805"/>
      <c r="FU2558" s="805"/>
      <c r="FV2558" s="805"/>
      <c r="FW2558" s="805"/>
      <c r="FX2558" s="805"/>
      <c r="FY2558" s="805"/>
      <c r="FZ2558" s="805"/>
      <c r="GA2558" s="805"/>
      <c r="GB2558" s="805"/>
      <c r="GC2558" s="805"/>
      <c r="GD2558" s="805"/>
      <c r="GE2558" s="805"/>
      <c r="GF2558" s="805"/>
      <c r="GG2558" s="805"/>
      <c r="GH2558" s="805"/>
      <c r="GI2558" s="805"/>
      <c r="GJ2558" s="805"/>
      <c r="GK2558" s="805"/>
      <c r="GL2558" s="805"/>
      <c r="GM2558" s="805"/>
      <c r="GN2558" s="805"/>
      <c r="GO2558" s="805"/>
      <c r="GP2558" s="805"/>
      <c r="GQ2558" s="805"/>
      <c r="GR2558" s="805"/>
      <c r="GS2558" s="805"/>
      <c r="GT2558" s="805"/>
      <c r="GU2558" s="805"/>
      <c r="GV2558" s="805"/>
      <c r="GW2558" s="805"/>
      <c r="GX2558" s="805"/>
      <c r="GY2558" s="805"/>
      <c r="GZ2558" s="805"/>
      <c r="HA2558" s="805"/>
      <c r="HB2558" s="805"/>
      <c r="HC2558" s="805"/>
      <c r="HD2558" s="805"/>
      <c r="HE2558" s="805"/>
      <c r="HF2558" s="805"/>
      <c r="HG2558" s="805"/>
      <c r="HH2558" s="805"/>
      <c r="HI2558" s="805"/>
      <c r="HJ2558" s="805"/>
      <c r="HK2558" s="805"/>
      <c r="HL2558" s="805"/>
      <c r="HM2558" s="805"/>
      <c r="HN2558" s="805"/>
      <c r="HO2558" s="805"/>
      <c r="HP2558" s="805"/>
      <c r="HQ2558" s="805"/>
      <c r="HR2558" s="805"/>
      <c r="HS2558" s="805"/>
      <c r="HT2558" s="805"/>
      <c r="HU2558" s="805"/>
      <c r="HV2558" s="805"/>
      <c r="HW2558" s="805"/>
      <c r="HX2558" s="805"/>
      <c r="HY2558" s="805"/>
      <c r="HZ2558" s="805"/>
      <c r="IA2558" s="805"/>
      <c r="IB2558" s="805"/>
      <c r="IC2558" s="805"/>
      <c r="ID2558" s="805"/>
      <c r="IE2558" s="805"/>
      <c r="IF2558" s="805"/>
      <c r="IG2558" s="805"/>
      <c r="IH2558" s="805"/>
      <c r="II2558" s="805"/>
      <c r="IJ2558" s="805"/>
      <c r="IK2558" s="805"/>
      <c r="IL2558" s="805"/>
      <c r="IM2558" s="805"/>
      <c r="IN2558" s="805"/>
      <c r="IO2558" s="805"/>
      <c r="IP2558" s="805"/>
      <c r="IQ2558" s="805"/>
      <c r="IR2558" s="805"/>
      <c r="IS2558" s="805"/>
      <c r="IT2558" s="805"/>
      <c r="IU2558" s="805"/>
      <c r="IV2558" s="805"/>
      <c r="IW2558" s="805"/>
      <c r="KB2558" s="18"/>
      <c r="KJ2558" s="879">
        <v>0</v>
      </c>
    </row>
    <row r="2559" spans="1:296" s="17" customFormat="1" ht="21.75" customHeight="1" thickBot="1">
      <c r="A2559" s="102" t="s">
        <v>720</v>
      </c>
      <c r="B2559" s="788">
        <v>564544206</v>
      </c>
      <c r="C2559" s="788">
        <v>5645442</v>
      </c>
      <c r="D2559" s="2" t="s">
        <v>721</v>
      </c>
      <c r="E2559" s="633"/>
      <c r="F2559" s="633"/>
      <c r="G2559" s="15" t="s">
        <v>740</v>
      </c>
      <c r="H2559" s="879">
        <v>200</v>
      </c>
      <c r="I2559" s="166">
        <f t="shared" si="217"/>
        <v>200</v>
      </c>
      <c r="J2559" s="805"/>
      <c r="K2559" s="805"/>
      <c r="L2559" s="805"/>
      <c r="M2559" s="805"/>
      <c r="N2559" s="805"/>
      <c r="O2559" s="805"/>
      <c r="P2559" s="805"/>
      <c r="Q2559" s="805"/>
      <c r="R2559" s="805"/>
      <c r="S2559" s="805"/>
      <c r="T2559" s="805"/>
      <c r="U2559" s="805"/>
      <c r="V2559" s="805"/>
      <c r="W2559" s="805"/>
      <c r="X2559" s="805"/>
      <c r="Y2559" s="805"/>
      <c r="Z2559" s="805"/>
      <c r="AA2559" s="805"/>
      <c r="AB2559" s="805"/>
      <c r="AC2559" s="805"/>
      <c r="AD2559" s="805"/>
      <c r="AE2559" s="805"/>
      <c r="AF2559" s="805"/>
      <c r="AG2559" s="805"/>
      <c r="AH2559" s="805"/>
      <c r="AI2559" s="805"/>
      <c r="AJ2559" s="805"/>
      <c r="AK2559" s="805"/>
      <c r="AL2559" s="805"/>
      <c r="AM2559" s="805"/>
      <c r="AN2559" s="805"/>
      <c r="AO2559" s="805"/>
      <c r="AP2559" s="805"/>
      <c r="AQ2559" s="805"/>
      <c r="AR2559" s="805"/>
      <c r="AS2559" s="805"/>
      <c r="AT2559" s="805"/>
      <c r="AU2559" s="805"/>
      <c r="AV2559" s="805"/>
      <c r="AW2559" s="805"/>
      <c r="AX2559" s="805"/>
      <c r="AY2559" s="805"/>
      <c r="AZ2559" s="805"/>
      <c r="BA2559" s="805"/>
      <c r="BB2559" s="805"/>
      <c r="BC2559" s="805"/>
      <c r="BD2559" s="805"/>
      <c r="BE2559" s="805"/>
      <c r="BF2559" s="805"/>
      <c r="BG2559" s="805"/>
      <c r="BH2559" s="805"/>
      <c r="BI2559" s="805"/>
      <c r="BJ2559" s="805"/>
      <c r="BK2559" s="805"/>
      <c r="BL2559" s="805"/>
      <c r="BM2559" s="805"/>
      <c r="BN2559" s="805"/>
      <c r="BO2559" s="805"/>
      <c r="BP2559" s="805"/>
      <c r="BQ2559" s="805"/>
      <c r="BR2559" s="805"/>
      <c r="BS2559" s="805"/>
      <c r="BT2559" s="805"/>
      <c r="BU2559" s="805"/>
      <c r="BV2559" s="805"/>
      <c r="BW2559" s="805"/>
      <c r="BX2559" s="805"/>
      <c r="BY2559" s="805"/>
      <c r="BZ2559" s="805"/>
      <c r="CA2559" s="805"/>
      <c r="CB2559" s="805"/>
      <c r="CC2559" s="805"/>
      <c r="CD2559" s="805"/>
      <c r="CE2559" s="805"/>
      <c r="CF2559" s="805"/>
      <c r="CG2559" s="805"/>
      <c r="CH2559" s="805"/>
      <c r="CI2559" s="805"/>
      <c r="CJ2559" s="805"/>
      <c r="CK2559" s="805"/>
      <c r="CL2559" s="805"/>
      <c r="CM2559" s="805"/>
      <c r="CN2559" s="805"/>
      <c r="CO2559" s="805"/>
      <c r="CP2559" s="805"/>
      <c r="CQ2559" s="805"/>
      <c r="CR2559" s="805"/>
      <c r="CS2559" s="805"/>
      <c r="CT2559" s="805"/>
      <c r="CU2559" s="805"/>
      <c r="CV2559" s="805"/>
      <c r="CW2559" s="805"/>
      <c r="CX2559" s="805"/>
      <c r="CY2559" s="805"/>
      <c r="CZ2559" s="805"/>
      <c r="DA2559" s="805"/>
      <c r="DB2559" s="805"/>
      <c r="DC2559" s="805"/>
      <c r="DD2559" s="805"/>
      <c r="DE2559" s="805"/>
      <c r="DF2559" s="805"/>
      <c r="DG2559" s="805"/>
      <c r="DH2559" s="805"/>
      <c r="DI2559" s="805"/>
      <c r="DJ2559" s="805"/>
      <c r="DK2559" s="805"/>
      <c r="DL2559" s="805"/>
      <c r="DM2559" s="805"/>
      <c r="DN2559" s="805"/>
      <c r="DO2559" s="805"/>
      <c r="DP2559" s="805"/>
      <c r="DQ2559" s="805"/>
      <c r="DR2559" s="805"/>
      <c r="DS2559" s="805"/>
      <c r="DT2559" s="805"/>
      <c r="DU2559" s="805"/>
      <c r="DV2559" s="805"/>
      <c r="DW2559" s="805"/>
      <c r="DX2559" s="805"/>
      <c r="DY2559" s="805"/>
      <c r="DZ2559" s="805"/>
      <c r="EA2559" s="805"/>
      <c r="EB2559" s="805"/>
      <c r="EC2559" s="805"/>
      <c r="ED2559" s="805"/>
      <c r="EE2559" s="805"/>
      <c r="EF2559" s="805"/>
      <c r="EG2559" s="805"/>
      <c r="EH2559" s="805"/>
      <c r="EI2559" s="805"/>
      <c r="EJ2559" s="805"/>
      <c r="EK2559" s="805"/>
      <c r="EL2559" s="805"/>
      <c r="EM2559" s="805"/>
      <c r="EN2559" s="805"/>
      <c r="EO2559" s="805"/>
      <c r="EP2559" s="805"/>
      <c r="EQ2559" s="805"/>
      <c r="ER2559" s="805"/>
      <c r="ES2559" s="805"/>
      <c r="ET2559" s="805"/>
      <c r="EU2559" s="805"/>
      <c r="EV2559" s="805"/>
      <c r="EW2559" s="805"/>
      <c r="EX2559" s="805"/>
      <c r="EY2559" s="805"/>
      <c r="EZ2559" s="805"/>
      <c r="FA2559" s="805"/>
      <c r="FB2559" s="805"/>
      <c r="FC2559" s="805"/>
      <c r="FD2559" s="805"/>
      <c r="FE2559" s="805"/>
      <c r="FF2559" s="805"/>
      <c r="FG2559" s="805"/>
      <c r="FH2559" s="805"/>
      <c r="FI2559" s="805"/>
      <c r="FJ2559" s="805"/>
      <c r="FK2559" s="805"/>
      <c r="FL2559" s="805"/>
      <c r="FM2559" s="805"/>
      <c r="FN2559" s="805"/>
      <c r="FO2559" s="805"/>
      <c r="FP2559" s="805"/>
      <c r="FQ2559" s="805"/>
      <c r="FR2559" s="805"/>
      <c r="FS2559" s="805"/>
      <c r="FT2559" s="805"/>
      <c r="FU2559" s="805"/>
      <c r="FV2559" s="805"/>
      <c r="FW2559" s="805"/>
      <c r="FX2559" s="805"/>
      <c r="FY2559" s="805"/>
      <c r="FZ2559" s="805"/>
      <c r="GA2559" s="805"/>
      <c r="GB2559" s="805"/>
      <c r="GC2559" s="805"/>
      <c r="GD2559" s="805"/>
      <c r="GE2559" s="805"/>
      <c r="GF2559" s="805"/>
      <c r="GG2559" s="805"/>
      <c r="GH2559" s="805"/>
      <c r="GI2559" s="805"/>
      <c r="GJ2559" s="805"/>
      <c r="GK2559" s="805"/>
      <c r="GL2559" s="805"/>
      <c r="GM2559" s="805"/>
      <c r="GN2559" s="805"/>
      <c r="GO2559" s="805"/>
      <c r="GP2559" s="805"/>
      <c r="GQ2559" s="805"/>
      <c r="GR2559" s="805"/>
      <c r="GS2559" s="805"/>
      <c r="GT2559" s="805"/>
      <c r="GU2559" s="805"/>
      <c r="GV2559" s="805"/>
      <c r="GW2559" s="805"/>
      <c r="GX2559" s="805"/>
      <c r="GY2559" s="805"/>
      <c r="GZ2559" s="805"/>
      <c r="HA2559" s="805"/>
      <c r="HB2559" s="805"/>
      <c r="HC2559" s="805"/>
      <c r="HD2559" s="805"/>
      <c r="HE2559" s="805"/>
      <c r="HF2559" s="805"/>
      <c r="HG2559" s="805"/>
      <c r="HH2559" s="805"/>
      <c r="HI2559" s="805"/>
      <c r="HJ2559" s="805"/>
      <c r="HK2559" s="805"/>
      <c r="HL2559" s="805"/>
      <c r="HM2559" s="805"/>
      <c r="HN2559" s="805"/>
      <c r="HO2559" s="805"/>
      <c r="HP2559" s="805"/>
      <c r="HQ2559" s="805"/>
      <c r="HR2559" s="805"/>
      <c r="HS2559" s="805"/>
      <c r="HT2559" s="805"/>
      <c r="HU2559" s="805"/>
      <c r="HV2559" s="805"/>
      <c r="HW2559" s="805"/>
      <c r="HX2559" s="805"/>
      <c r="HY2559" s="805"/>
      <c r="HZ2559" s="805"/>
      <c r="IA2559" s="805"/>
      <c r="IB2559" s="805"/>
      <c r="IC2559" s="805"/>
      <c r="ID2559" s="805"/>
      <c r="IE2559" s="805"/>
      <c r="IF2559" s="805"/>
      <c r="IG2559" s="805"/>
      <c r="IH2559" s="805"/>
      <c r="II2559" s="805"/>
      <c r="IJ2559" s="805"/>
      <c r="IK2559" s="805"/>
      <c r="IL2559" s="805"/>
      <c r="IM2559" s="805"/>
      <c r="IN2559" s="805"/>
      <c r="IO2559" s="805"/>
      <c r="IP2559" s="805"/>
      <c r="IQ2559" s="805"/>
      <c r="IR2559" s="805"/>
      <c r="IS2559" s="805"/>
      <c r="IT2559" s="805"/>
      <c r="IU2559" s="805"/>
      <c r="IV2559" s="805"/>
      <c r="IW2559" s="805"/>
      <c r="KB2559" s="18"/>
      <c r="KJ2559" s="879">
        <v>200</v>
      </c>
    </row>
    <row r="2560" spans="1:296" s="17" customFormat="1" ht="21.75" customHeight="1" thickBot="1">
      <c r="A2560" s="102" t="s">
        <v>720</v>
      </c>
      <c r="B2560" s="893">
        <v>564600406</v>
      </c>
      <c r="C2560" s="788">
        <v>5646004</v>
      </c>
      <c r="D2560" s="2" t="s">
        <v>721</v>
      </c>
      <c r="E2560" s="633"/>
      <c r="F2560" s="633"/>
      <c r="G2560" s="15" t="s">
        <v>740</v>
      </c>
      <c r="H2560" s="879">
        <v>200</v>
      </c>
      <c r="I2560" s="166">
        <f t="shared" si="217"/>
        <v>200</v>
      </c>
      <c r="J2560" s="805"/>
      <c r="K2560" s="805"/>
      <c r="L2560" s="805"/>
      <c r="M2560" s="805"/>
      <c r="N2560" s="805"/>
      <c r="O2560" s="805"/>
      <c r="P2560" s="805"/>
      <c r="Q2560" s="805"/>
      <c r="R2560" s="805"/>
      <c r="S2560" s="805"/>
      <c r="T2560" s="805"/>
      <c r="U2560" s="805"/>
      <c r="V2560" s="805"/>
      <c r="W2560" s="805"/>
      <c r="X2560" s="805"/>
      <c r="Y2560" s="805"/>
      <c r="Z2560" s="805"/>
      <c r="AA2560" s="805"/>
      <c r="AB2560" s="805"/>
      <c r="AC2560" s="805"/>
      <c r="AD2560" s="805"/>
      <c r="AE2560" s="805"/>
      <c r="AF2560" s="805"/>
      <c r="AG2560" s="805"/>
      <c r="AH2560" s="805"/>
      <c r="AI2560" s="805"/>
      <c r="AJ2560" s="805"/>
      <c r="AK2560" s="805"/>
      <c r="AL2560" s="805"/>
      <c r="AM2560" s="805"/>
      <c r="AN2560" s="805"/>
      <c r="AO2560" s="805"/>
      <c r="AP2560" s="805"/>
      <c r="AQ2560" s="805"/>
      <c r="AR2560" s="805"/>
      <c r="AS2560" s="805"/>
      <c r="AT2560" s="805"/>
      <c r="AU2560" s="805"/>
      <c r="AV2560" s="805"/>
      <c r="AW2560" s="805"/>
      <c r="AX2560" s="805"/>
      <c r="AY2560" s="805"/>
      <c r="AZ2560" s="805"/>
      <c r="BA2560" s="805"/>
      <c r="BB2560" s="805"/>
      <c r="BC2560" s="805"/>
      <c r="BD2560" s="805"/>
      <c r="BE2560" s="805"/>
      <c r="BF2560" s="805"/>
      <c r="BG2560" s="805"/>
      <c r="BH2560" s="805"/>
      <c r="BI2560" s="805"/>
      <c r="BJ2560" s="805"/>
      <c r="BK2560" s="805"/>
      <c r="BL2560" s="805"/>
      <c r="BM2560" s="805"/>
      <c r="BN2560" s="805"/>
      <c r="BO2560" s="805"/>
      <c r="BP2560" s="805"/>
      <c r="BQ2560" s="805"/>
      <c r="BR2560" s="805"/>
      <c r="BS2560" s="805"/>
      <c r="BT2560" s="805"/>
      <c r="BU2560" s="805"/>
      <c r="BV2560" s="805"/>
      <c r="BW2560" s="805"/>
      <c r="BX2560" s="805"/>
      <c r="BY2560" s="805"/>
      <c r="BZ2560" s="805"/>
      <c r="CA2560" s="805"/>
      <c r="CB2560" s="805"/>
      <c r="CC2560" s="805"/>
      <c r="CD2560" s="805"/>
      <c r="CE2560" s="805"/>
      <c r="CF2560" s="805"/>
      <c r="CG2560" s="805"/>
      <c r="CH2560" s="805"/>
      <c r="CI2560" s="805"/>
      <c r="CJ2560" s="805"/>
      <c r="CK2560" s="805"/>
      <c r="CL2560" s="805"/>
      <c r="CM2560" s="805"/>
      <c r="CN2560" s="805"/>
      <c r="CO2560" s="805"/>
      <c r="CP2560" s="805"/>
      <c r="CQ2560" s="805"/>
      <c r="CR2560" s="805"/>
      <c r="CS2560" s="805"/>
      <c r="CT2560" s="805"/>
      <c r="CU2560" s="805"/>
      <c r="CV2560" s="805"/>
      <c r="CW2560" s="805"/>
      <c r="CX2560" s="805"/>
      <c r="CY2560" s="805"/>
      <c r="CZ2560" s="805"/>
      <c r="DA2560" s="805"/>
      <c r="DB2560" s="805"/>
      <c r="DC2560" s="805"/>
      <c r="DD2560" s="805"/>
      <c r="DE2560" s="805"/>
      <c r="DF2560" s="805"/>
      <c r="DG2560" s="805"/>
      <c r="DH2560" s="805"/>
      <c r="DI2560" s="805"/>
      <c r="DJ2560" s="805"/>
      <c r="DK2560" s="805"/>
      <c r="DL2560" s="805"/>
      <c r="DM2560" s="805"/>
      <c r="DN2560" s="805"/>
      <c r="DO2560" s="805"/>
      <c r="DP2560" s="805"/>
      <c r="DQ2560" s="805"/>
      <c r="DR2560" s="805"/>
      <c r="DS2560" s="805"/>
      <c r="DT2560" s="805"/>
      <c r="DU2560" s="805"/>
      <c r="DV2560" s="805"/>
      <c r="DW2560" s="805"/>
      <c r="DX2560" s="805"/>
      <c r="DY2560" s="805"/>
      <c r="DZ2560" s="805"/>
      <c r="EA2560" s="805"/>
      <c r="EB2560" s="805"/>
      <c r="EC2560" s="805"/>
      <c r="ED2560" s="805"/>
      <c r="EE2560" s="805"/>
      <c r="EF2560" s="805"/>
      <c r="EG2560" s="805"/>
      <c r="EH2560" s="805"/>
      <c r="EI2560" s="805"/>
      <c r="EJ2560" s="805"/>
      <c r="EK2560" s="805"/>
      <c r="EL2560" s="805"/>
      <c r="EM2560" s="805"/>
      <c r="EN2560" s="805"/>
      <c r="EO2560" s="805"/>
      <c r="EP2560" s="805"/>
      <c r="EQ2560" s="805"/>
      <c r="ER2560" s="805"/>
      <c r="ES2560" s="805"/>
      <c r="ET2560" s="805"/>
      <c r="EU2560" s="805"/>
      <c r="EV2560" s="805"/>
      <c r="EW2560" s="805"/>
      <c r="EX2560" s="805"/>
      <c r="EY2560" s="805"/>
      <c r="EZ2560" s="805"/>
      <c r="FA2560" s="805"/>
      <c r="FB2560" s="805"/>
      <c r="FC2560" s="805"/>
      <c r="FD2560" s="805"/>
      <c r="FE2560" s="805"/>
      <c r="FF2560" s="805"/>
      <c r="FG2560" s="805"/>
      <c r="FH2560" s="805"/>
      <c r="FI2560" s="805"/>
      <c r="FJ2560" s="805"/>
      <c r="FK2560" s="805"/>
      <c r="FL2560" s="805"/>
      <c r="FM2560" s="805"/>
      <c r="FN2560" s="805"/>
      <c r="FO2560" s="805"/>
      <c r="FP2560" s="805"/>
      <c r="FQ2560" s="805"/>
      <c r="FR2560" s="805"/>
      <c r="FS2560" s="805"/>
      <c r="FT2560" s="805"/>
      <c r="FU2560" s="805"/>
      <c r="FV2560" s="805"/>
      <c r="FW2560" s="805"/>
      <c r="FX2560" s="805"/>
      <c r="FY2560" s="805"/>
      <c r="FZ2560" s="805"/>
      <c r="GA2560" s="805"/>
      <c r="GB2560" s="805"/>
      <c r="GC2560" s="805"/>
      <c r="GD2560" s="805"/>
      <c r="GE2560" s="805"/>
      <c r="GF2560" s="805"/>
      <c r="GG2560" s="805"/>
      <c r="GH2560" s="805"/>
      <c r="GI2560" s="805"/>
      <c r="GJ2560" s="805"/>
      <c r="GK2560" s="805"/>
      <c r="GL2560" s="805"/>
      <c r="GM2560" s="805"/>
      <c r="GN2560" s="805"/>
      <c r="GO2560" s="805"/>
      <c r="GP2560" s="805"/>
      <c r="GQ2560" s="805"/>
      <c r="GR2560" s="805"/>
      <c r="GS2560" s="805"/>
      <c r="GT2560" s="805"/>
      <c r="GU2560" s="805"/>
      <c r="GV2560" s="805"/>
      <c r="GW2560" s="805"/>
      <c r="GX2560" s="805"/>
      <c r="GY2560" s="805"/>
      <c r="GZ2560" s="805"/>
      <c r="HA2560" s="805"/>
      <c r="HB2560" s="805"/>
      <c r="HC2560" s="805"/>
      <c r="HD2560" s="805"/>
      <c r="HE2560" s="805"/>
      <c r="HF2560" s="805"/>
      <c r="HG2560" s="805"/>
      <c r="HH2560" s="805"/>
      <c r="HI2560" s="805"/>
      <c r="HJ2560" s="805"/>
      <c r="HK2560" s="805"/>
      <c r="HL2560" s="805"/>
      <c r="HM2560" s="805"/>
      <c r="HN2560" s="805"/>
      <c r="HO2560" s="805"/>
      <c r="HP2560" s="805"/>
      <c r="HQ2560" s="805"/>
      <c r="HR2560" s="805"/>
      <c r="HS2560" s="805"/>
      <c r="HT2560" s="805"/>
      <c r="HU2560" s="805"/>
      <c r="HV2560" s="805"/>
      <c r="HW2560" s="805"/>
      <c r="HX2560" s="805"/>
      <c r="HY2560" s="805"/>
      <c r="HZ2560" s="805"/>
      <c r="IA2560" s="805"/>
      <c r="IB2560" s="805"/>
      <c r="IC2560" s="805"/>
      <c r="ID2560" s="805"/>
      <c r="IE2560" s="805"/>
      <c r="IF2560" s="805"/>
      <c r="IG2560" s="805"/>
      <c r="IH2560" s="805"/>
      <c r="II2560" s="805"/>
      <c r="IJ2560" s="805"/>
      <c r="IK2560" s="805"/>
      <c r="IL2560" s="805"/>
      <c r="IM2560" s="805"/>
      <c r="IN2560" s="805"/>
      <c r="IO2560" s="805"/>
      <c r="IP2560" s="805"/>
      <c r="IQ2560" s="805"/>
      <c r="IR2560" s="805"/>
      <c r="IS2560" s="805"/>
      <c r="IT2560" s="805"/>
      <c r="IU2560" s="805"/>
      <c r="IV2560" s="805"/>
      <c r="IW2560" s="805"/>
      <c r="KB2560" s="18"/>
      <c r="KJ2560" s="879">
        <v>200</v>
      </c>
    </row>
    <row r="2561" spans="1:302" s="17" customFormat="1" ht="21.75" customHeight="1" thickBot="1">
      <c r="A2561" s="102" t="s">
        <v>720</v>
      </c>
      <c r="B2561" s="893">
        <v>577518506</v>
      </c>
      <c r="C2561" s="788">
        <v>5775185</v>
      </c>
      <c r="D2561" s="2" t="s">
        <v>721</v>
      </c>
      <c r="E2561" s="633"/>
      <c r="F2561" s="633"/>
      <c r="G2561" s="15" t="s">
        <v>740</v>
      </c>
      <c r="H2561" s="879">
        <v>200</v>
      </c>
      <c r="I2561" s="166">
        <f t="shared" si="217"/>
        <v>200</v>
      </c>
      <c r="J2561" s="805"/>
      <c r="K2561" s="805"/>
      <c r="L2561" s="805"/>
      <c r="M2561" s="805"/>
      <c r="N2561" s="805"/>
      <c r="O2561" s="805"/>
      <c r="P2561" s="805"/>
      <c r="Q2561" s="805"/>
      <c r="R2561" s="805"/>
      <c r="S2561" s="805"/>
      <c r="T2561" s="805"/>
      <c r="U2561" s="805"/>
      <c r="V2561" s="805"/>
      <c r="W2561" s="805"/>
      <c r="X2561" s="805"/>
      <c r="Y2561" s="805"/>
      <c r="Z2561" s="805"/>
      <c r="AA2561" s="805"/>
      <c r="AB2561" s="805"/>
      <c r="AC2561" s="805"/>
      <c r="AD2561" s="805"/>
      <c r="AE2561" s="805"/>
      <c r="AF2561" s="805"/>
      <c r="AG2561" s="805"/>
      <c r="AH2561" s="805"/>
      <c r="AI2561" s="805"/>
      <c r="AJ2561" s="805"/>
      <c r="AK2561" s="805"/>
      <c r="AL2561" s="805"/>
      <c r="AM2561" s="805"/>
      <c r="AN2561" s="805"/>
      <c r="AO2561" s="805"/>
      <c r="AP2561" s="805"/>
      <c r="AQ2561" s="805"/>
      <c r="AR2561" s="805"/>
      <c r="AS2561" s="805"/>
      <c r="AT2561" s="805"/>
      <c r="AU2561" s="805"/>
      <c r="AV2561" s="805"/>
      <c r="AW2561" s="805"/>
      <c r="AX2561" s="805"/>
      <c r="AY2561" s="805"/>
      <c r="AZ2561" s="805"/>
      <c r="BA2561" s="805"/>
      <c r="BB2561" s="805"/>
      <c r="BC2561" s="805"/>
      <c r="BD2561" s="805"/>
      <c r="BE2561" s="805"/>
      <c r="BF2561" s="805"/>
      <c r="BG2561" s="805"/>
      <c r="BH2561" s="805"/>
      <c r="BI2561" s="805"/>
      <c r="BJ2561" s="805"/>
      <c r="BK2561" s="805"/>
      <c r="BL2561" s="805"/>
      <c r="BM2561" s="805"/>
      <c r="BN2561" s="805"/>
      <c r="BO2561" s="805"/>
      <c r="BP2561" s="805"/>
      <c r="BQ2561" s="805"/>
      <c r="BR2561" s="805"/>
      <c r="BS2561" s="805"/>
      <c r="BT2561" s="805"/>
      <c r="BU2561" s="805"/>
      <c r="BV2561" s="805"/>
      <c r="BW2561" s="805"/>
      <c r="BX2561" s="805"/>
      <c r="BY2561" s="805"/>
      <c r="BZ2561" s="805"/>
      <c r="CA2561" s="805"/>
      <c r="CB2561" s="805"/>
      <c r="CC2561" s="805"/>
      <c r="CD2561" s="805"/>
      <c r="CE2561" s="805"/>
      <c r="CF2561" s="805"/>
      <c r="CG2561" s="805"/>
      <c r="CH2561" s="805"/>
      <c r="CI2561" s="805"/>
      <c r="CJ2561" s="805"/>
      <c r="CK2561" s="805"/>
      <c r="CL2561" s="805"/>
      <c r="CM2561" s="805"/>
      <c r="CN2561" s="805"/>
      <c r="CO2561" s="805"/>
      <c r="CP2561" s="805"/>
      <c r="CQ2561" s="805"/>
      <c r="CR2561" s="805"/>
      <c r="CS2561" s="805"/>
      <c r="CT2561" s="805"/>
      <c r="CU2561" s="805"/>
      <c r="CV2561" s="805"/>
      <c r="CW2561" s="805"/>
      <c r="CX2561" s="805"/>
      <c r="CY2561" s="805"/>
      <c r="CZ2561" s="805"/>
      <c r="DA2561" s="805"/>
      <c r="DB2561" s="805"/>
      <c r="DC2561" s="805"/>
      <c r="DD2561" s="805"/>
      <c r="DE2561" s="805"/>
      <c r="DF2561" s="805"/>
      <c r="DG2561" s="805"/>
      <c r="DH2561" s="805"/>
      <c r="DI2561" s="805"/>
      <c r="DJ2561" s="805"/>
      <c r="DK2561" s="805"/>
      <c r="DL2561" s="805"/>
      <c r="DM2561" s="805"/>
      <c r="DN2561" s="805"/>
      <c r="DO2561" s="805"/>
      <c r="DP2561" s="805"/>
      <c r="DQ2561" s="805"/>
      <c r="DR2561" s="805"/>
      <c r="DS2561" s="805"/>
      <c r="DT2561" s="805"/>
      <c r="DU2561" s="805"/>
      <c r="DV2561" s="805"/>
      <c r="DW2561" s="805"/>
      <c r="DX2561" s="805"/>
      <c r="DY2561" s="805"/>
      <c r="DZ2561" s="805"/>
      <c r="EA2561" s="805"/>
      <c r="EB2561" s="805"/>
      <c r="EC2561" s="805"/>
      <c r="ED2561" s="805"/>
      <c r="EE2561" s="805"/>
      <c r="EF2561" s="805"/>
      <c r="EG2561" s="805"/>
      <c r="EH2561" s="805"/>
      <c r="EI2561" s="805"/>
      <c r="EJ2561" s="805"/>
      <c r="EK2561" s="805"/>
      <c r="EL2561" s="805"/>
      <c r="EM2561" s="805"/>
      <c r="EN2561" s="805"/>
      <c r="EO2561" s="805"/>
      <c r="EP2561" s="805"/>
      <c r="EQ2561" s="805"/>
      <c r="ER2561" s="805"/>
      <c r="ES2561" s="805"/>
      <c r="ET2561" s="805"/>
      <c r="EU2561" s="805"/>
      <c r="EV2561" s="805"/>
      <c r="EW2561" s="805"/>
      <c r="EX2561" s="805"/>
      <c r="EY2561" s="805"/>
      <c r="EZ2561" s="805"/>
      <c r="FA2561" s="805"/>
      <c r="FB2561" s="805"/>
      <c r="FC2561" s="805"/>
      <c r="FD2561" s="805"/>
      <c r="FE2561" s="805"/>
      <c r="FF2561" s="805"/>
      <c r="FG2561" s="805"/>
      <c r="FH2561" s="805"/>
      <c r="FI2561" s="805"/>
      <c r="FJ2561" s="805"/>
      <c r="FK2561" s="805"/>
      <c r="FL2561" s="805"/>
      <c r="FM2561" s="805"/>
      <c r="FN2561" s="805"/>
      <c r="FO2561" s="805"/>
      <c r="FP2561" s="805"/>
      <c r="FQ2561" s="805"/>
      <c r="FR2561" s="805"/>
      <c r="FS2561" s="805"/>
      <c r="FT2561" s="805"/>
      <c r="FU2561" s="805"/>
      <c r="FV2561" s="805"/>
      <c r="FW2561" s="805"/>
      <c r="FX2561" s="805"/>
      <c r="FY2561" s="805"/>
      <c r="FZ2561" s="805"/>
      <c r="GA2561" s="805"/>
      <c r="GB2561" s="805"/>
      <c r="GC2561" s="805"/>
      <c r="GD2561" s="805"/>
      <c r="GE2561" s="805"/>
      <c r="GF2561" s="805"/>
      <c r="GG2561" s="805"/>
      <c r="GH2561" s="805"/>
      <c r="GI2561" s="805"/>
      <c r="GJ2561" s="805"/>
      <c r="GK2561" s="805"/>
      <c r="GL2561" s="805"/>
      <c r="GM2561" s="805"/>
      <c r="GN2561" s="805"/>
      <c r="GO2561" s="805"/>
      <c r="GP2561" s="805"/>
      <c r="GQ2561" s="805"/>
      <c r="GR2561" s="805"/>
      <c r="GS2561" s="805"/>
      <c r="GT2561" s="805"/>
      <c r="GU2561" s="805"/>
      <c r="GV2561" s="805"/>
      <c r="GW2561" s="805"/>
      <c r="GX2561" s="805"/>
      <c r="GY2561" s="805"/>
      <c r="GZ2561" s="805"/>
      <c r="HA2561" s="805"/>
      <c r="HB2561" s="805"/>
      <c r="HC2561" s="805"/>
      <c r="HD2561" s="805"/>
      <c r="HE2561" s="805"/>
      <c r="HF2561" s="805"/>
      <c r="HG2561" s="805"/>
      <c r="HH2561" s="805"/>
      <c r="HI2561" s="805"/>
      <c r="HJ2561" s="805"/>
      <c r="HK2561" s="805"/>
      <c r="HL2561" s="805"/>
      <c r="HM2561" s="805"/>
      <c r="HN2561" s="805"/>
      <c r="HO2561" s="805"/>
      <c r="HP2561" s="805"/>
      <c r="HQ2561" s="805"/>
      <c r="HR2561" s="805"/>
      <c r="HS2561" s="805"/>
      <c r="HT2561" s="805"/>
      <c r="HU2561" s="805"/>
      <c r="HV2561" s="805"/>
      <c r="HW2561" s="805"/>
      <c r="HX2561" s="805"/>
      <c r="HY2561" s="805"/>
      <c r="HZ2561" s="805"/>
      <c r="IA2561" s="805"/>
      <c r="IB2561" s="805"/>
      <c r="IC2561" s="805"/>
      <c r="ID2561" s="805"/>
      <c r="IE2561" s="805"/>
      <c r="IF2561" s="805"/>
      <c r="IG2561" s="805"/>
      <c r="IH2561" s="805"/>
      <c r="II2561" s="805"/>
      <c r="IJ2561" s="805"/>
      <c r="IK2561" s="805"/>
      <c r="IL2561" s="805"/>
      <c r="IM2561" s="805"/>
      <c r="IN2561" s="805"/>
      <c r="IO2561" s="805"/>
      <c r="IP2561" s="805"/>
      <c r="IQ2561" s="805"/>
      <c r="IR2561" s="805"/>
      <c r="IS2561" s="805"/>
      <c r="IT2561" s="805"/>
      <c r="IU2561" s="805"/>
      <c r="IV2561" s="805"/>
      <c r="IW2561" s="805"/>
      <c r="KB2561" s="18"/>
      <c r="KJ2561" s="879">
        <v>200</v>
      </c>
    </row>
    <row r="2562" spans="1:302" s="17" customFormat="1" ht="21.75" customHeight="1" thickBot="1">
      <c r="A2562" s="102" t="s">
        <v>720</v>
      </c>
      <c r="B2562" s="788">
        <v>577518604</v>
      </c>
      <c r="C2562" s="788">
        <v>5775186</v>
      </c>
      <c r="D2562" s="2" t="s">
        <v>721</v>
      </c>
      <c r="E2562" s="633"/>
      <c r="F2562" s="633"/>
      <c r="G2562" s="15" t="s">
        <v>740</v>
      </c>
      <c r="H2562" s="879">
        <v>200</v>
      </c>
      <c r="I2562" s="166">
        <f t="shared" si="217"/>
        <v>200</v>
      </c>
      <c r="J2562" s="805"/>
      <c r="K2562" s="805"/>
      <c r="L2562" s="805"/>
      <c r="M2562" s="805"/>
      <c r="N2562" s="805"/>
      <c r="O2562" s="805"/>
      <c r="P2562" s="805"/>
      <c r="Q2562" s="805"/>
      <c r="R2562" s="805"/>
      <c r="S2562" s="805"/>
      <c r="T2562" s="805"/>
      <c r="U2562" s="805"/>
      <c r="V2562" s="805"/>
      <c r="W2562" s="805"/>
      <c r="X2562" s="805"/>
      <c r="Y2562" s="805"/>
      <c r="Z2562" s="805"/>
      <c r="AA2562" s="805"/>
      <c r="AB2562" s="805"/>
      <c r="AC2562" s="805"/>
      <c r="AD2562" s="805"/>
      <c r="AE2562" s="805"/>
      <c r="AF2562" s="805"/>
      <c r="AG2562" s="805"/>
      <c r="AH2562" s="805"/>
      <c r="AI2562" s="805"/>
      <c r="AJ2562" s="805"/>
      <c r="AK2562" s="805"/>
      <c r="AL2562" s="805"/>
      <c r="AM2562" s="805"/>
      <c r="AN2562" s="805"/>
      <c r="AO2562" s="805"/>
      <c r="AP2562" s="805"/>
      <c r="AQ2562" s="805"/>
      <c r="AR2562" s="805"/>
      <c r="AS2562" s="805"/>
      <c r="AT2562" s="805"/>
      <c r="AU2562" s="805"/>
      <c r="AV2562" s="805"/>
      <c r="AW2562" s="805"/>
      <c r="AX2562" s="805"/>
      <c r="AY2562" s="805"/>
      <c r="AZ2562" s="805"/>
      <c r="BA2562" s="805"/>
      <c r="BB2562" s="805"/>
      <c r="BC2562" s="805"/>
      <c r="BD2562" s="805"/>
      <c r="BE2562" s="805"/>
      <c r="BF2562" s="805"/>
      <c r="BG2562" s="805"/>
      <c r="BH2562" s="805"/>
      <c r="BI2562" s="805"/>
      <c r="BJ2562" s="805"/>
      <c r="BK2562" s="805"/>
      <c r="BL2562" s="805"/>
      <c r="BM2562" s="805"/>
      <c r="BN2562" s="805"/>
      <c r="BO2562" s="805"/>
      <c r="BP2562" s="805"/>
      <c r="BQ2562" s="805"/>
      <c r="BR2562" s="805"/>
      <c r="BS2562" s="805"/>
      <c r="BT2562" s="805"/>
      <c r="BU2562" s="805"/>
      <c r="BV2562" s="805"/>
      <c r="BW2562" s="805"/>
      <c r="BX2562" s="805"/>
      <c r="BY2562" s="805"/>
      <c r="BZ2562" s="805"/>
      <c r="CA2562" s="805"/>
      <c r="CB2562" s="805"/>
      <c r="CC2562" s="805"/>
      <c r="CD2562" s="805"/>
      <c r="CE2562" s="805"/>
      <c r="CF2562" s="805"/>
      <c r="CG2562" s="805"/>
      <c r="CH2562" s="805"/>
      <c r="CI2562" s="805"/>
      <c r="CJ2562" s="805"/>
      <c r="CK2562" s="805"/>
      <c r="CL2562" s="805"/>
      <c r="CM2562" s="805"/>
      <c r="CN2562" s="805"/>
      <c r="CO2562" s="805"/>
      <c r="CP2562" s="805"/>
      <c r="CQ2562" s="805"/>
      <c r="CR2562" s="805"/>
      <c r="CS2562" s="805"/>
      <c r="CT2562" s="805"/>
      <c r="CU2562" s="805"/>
      <c r="CV2562" s="805"/>
      <c r="CW2562" s="805"/>
      <c r="CX2562" s="805"/>
      <c r="CY2562" s="805"/>
      <c r="CZ2562" s="805"/>
      <c r="DA2562" s="805"/>
      <c r="DB2562" s="805"/>
      <c r="DC2562" s="805"/>
      <c r="DD2562" s="805"/>
      <c r="DE2562" s="805"/>
      <c r="DF2562" s="805"/>
      <c r="DG2562" s="805"/>
      <c r="DH2562" s="805"/>
      <c r="DI2562" s="805"/>
      <c r="DJ2562" s="805"/>
      <c r="DK2562" s="805"/>
      <c r="DL2562" s="805"/>
      <c r="DM2562" s="805"/>
      <c r="DN2562" s="805"/>
      <c r="DO2562" s="805"/>
      <c r="DP2562" s="805"/>
      <c r="DQ2562" s="805"/>
      <c r="DR2562" s="805"/>
      <c r="DS2562" s="805"/>
      <c r="DT2562" s="805"/>
      <c r="DU2562" s="805"/>
      <c r="DV2562" s="805"/>
      <c r="DW2562" s="805"/>
      <c r="DX2562" s="805"/>
      <c r="DY2562" s="805"/>
      <c r="DZ2562" s="805"/>
      <c r="EA2562" s="805"/>
      <c r="EB2562" s="805"/>
      <c r="EC2562" s="805"/>
      <c r="ED2562" s="805"/>
      <c r="EE2562" s="805"/>
      <c r="EF2562" s="805"/>
      <c r="EG2562" s="805"/>
      <c r="EH2562" s="805"/>
      <c r="EI2562" s="805"/>
      <c r="EJ2562" s="805"/>
      <c r="EK2562" s="805"/>
      <c r="EL2562" s="805"/>
      <c r="EM2562" s="805"/>
      <c r="EN2562" s="805"/>
      <c r="EO2562" s="805"/>
      <c r="EP2562" s="805"/>
      <c r="EQ2562" s="805"/>
      <c r="ER2562" s="805"/>
      <c r="ES2562" s="805"/>
      <c r="ET2562" s="805"/>
      <c r="EU2562" s="805"/>
      <c r="EV2562" s="805"/>
      <c r="EW2562" s="805"/>
      <c r="EX2562" s="805"/>
      <c r="EY2562" s="805"/>
      <c r="EZ2562" s="805"/>
      <c r="FA2562" s="805"/>
      <c r="FB2562" s="805"/>
      <c r="FC2562" s="805"/>
      <c r="FD2562" s="805"/>
      <c r="FE2562" s="805"/>
      <c r="FF2562" s="805"/>
      <c r="FG2562" s="805"/>
      <c r="FH2562" s="805"/>
      <c r="FI2562" s="805"/>
      <c r="FJ2562" s="805"/>
      <c r="FK2562" s="805"/>
      <c r="FL2562" s="805"/>
      <c r="FM2562" s="805"/>
      <c r="FN2562" s="805"/>
      <c r="FO2562" s="805"/>
      <c r="FP2562" s="805"/>
      <c r="FQ2562" s="805"/>
      <c r="FR2562" s="805"/>
      <c r="FS2562" s="805"/>
      <c r="FT2562" s="805"/>
      <c r="FU2562" s="805"/>
      <c r="FV2562" s="805"/>
      <c r="FW2562" s="805"/>
      <c r="FX2562" s="805"/>
      <c r="FY2562" s="805"/>
      <c r="FZ2562" s="805"/>
      <c r="GA2562" s="805"/>
      <c r="GB2562" s="805"/>
      <c r="GC2562" s="805"/>
      <c r="GD2562" s="805"/>
      <c r="GE2562" s="805"/>
      <c r="GF2562" s="805"/>
      <c r="GG2562" s="805"/>
      <c r="GH2562" s="805"/>
      <c r="GI2562" s="805"/>
      <c r="GJ2562" s="805"/>
      <c r="GK2562" s="805"/>
      <c r="GL2562" s="805"/>
      <c r="GM2562" s="805"/>
      <c r="GN2562" s="805"/>
      <c r="GO2562" s="805"/>
      <c r="GP2562" s="805"/>
      <c r="GQ2562" s="805"/>
      <c r="GR2562" s="805"/>
      <c r="GS2562" s="805"/>
      <c r="GT2562" s="805"/>
      <c r="GU2562" s="805"/>
      <c r="GV2562" s="805"/>
      <c r="GW2562" s="805"/>
      <c r="GX2562" s="805"/>
      <c r="GY2562" s="805"/>
      <c r="GZ2562" s="805"/>
      <c r="HA2562" s="805"/>
      <c r="HB2562" s="805"/>
      <c r="HC2562" s="805"/>
      <c r="HD2562" s="805"/>
      <c r="HE2562" s="805"/>
      <c r="HF2562" s="805"/>
      <c r="HG2562" s="805"/>
      <c r="HH2562" s="805"/>
      <c r="HI2562" s="805"/>
      <c r="HJ2562" s="805"/>
      <c r="HK2562" s="805"/>
      <c r="HL2562" s="805"/>
      <c r="HM2562" s="805"/>
      <c r="HN2562" s="805"/>
      <c r="HO2562" s="805"/>
      <c r="HP2562" s="805"/>
      <c r="HQ2562" s="805"/>
      <c r="HR2562" s="805"/>
      <c r="HS2562" s="805"/>
      <c r="HT2562" s="805"/>
      <c r="HU2562" s="805"/>
      <c r="HV2562" s="805"/>
      <c r="HW2562" s="805"/>
      <c r="HX2562" s="805"/>
      <c r="HY2562" s="805"/>
      <c r="HZ2562" s="805"/>
      <c r="IA2562" s="805"/>
      <c r="IB2562" s="805"/>
      <c r="IC2562" s="805"/>
      <c r="ID2562" s="805"/>
      <c r="IE2562" s="805"/>
      <c r="IF2562" s="805"/>
      <c r="IG2562" s="805"/>
      <c r="IH2562" s="805"/>
      <c r="II2562" s="805"/>
      <c r="IJ2562" s="805"/>
      <c r="IK2562" s="805"/>
      <c r="IL2562" s="805"/>
      <c r="IM2562" s="805"/>
      <c r="IN2562" s="805"/>
      <c r="IO2562" s="805"/>
      <c r="IP2562" s="805"/>
      <c r="IQ2562" s="805"/>
      <c r="IR2562" s="805"/>
      <c r="IS2562" s="805"/>
      <c r="IT2562" s="805"/>
      <c r="IU2562" s="805"/>
      <c r="IV2562" s="805"/>
      <c r="IW2562" s="805"/>
      <c r="KB2562" s="878"/>
      <c r="KJ2562" s="879">
        <v>200</v>
      </c>
    </row>
    <row r="2563" spans="1:302" s="17" customFormat="1" ht="21.75" customHeight="1" thickBot="1">
      <c r="A2563" s="102" t="s">
        <v>720</v>
      </c>
      <c r="B2563" s="876">
        <v>566559003</v>
      </c>
      <c r="C2563" s="788">
        <v>5665590</v>
      </c>
      <c r="D2563" s="2" t="s">
        <v>721</v>
      </c>
      <c r="E2563" s="633"/>
      <c r="F2563" s="633"/>
      <c r="G2563" s="15" t="s">
        <v>740</v>
      </c>
      <c r="H2563" s="879">
        <v>100</v>
      </c>
      <c r="I2563" s="166">
        <f t="shared" si="217"/>
        <v>100</v>
      </c>
      <c r="J2563" s="805"/>
      <c r="K2563" s="805"/>
      <c r="L2563" s="805"/>
      <c r="M2563" s="805"/>
      <c r="N2563" s="805"/>
      <c r="O2563" s="805"/>
      <c r="P2563" s="805"/>
      <c r="Q2563" s="805"/>
      <c r="R2563" s="805"/>
      <c r="S2563" s="805"/>
      <c r="T2563" s="805"/>
      <c r="U2563" s="805"/>
      <c r="V2563" s="805"/>
      <c r="W2563" s="805"/>
      <c r="X2563" s="805"/>
      <c r="Y2563" s="805"/>
      <c r="Z2563" s="805"/>
      <c r="AA2563" s="805"/>
      <c r="AB2563" s="805"/>
      <c r="AC2563" s="805"/>
      <c r="AD2563" s="805"/>
      <c r="AE2563" s="805"/>
      <c r="AF2563" s="805"/>
      <c r="AG2563" s="805"/>
      <c r="AH2563" s="805"/>
      <c r="AI2563" s="805"/>
      <c r="AJ2563" s="805"/>
      <c r="AK2563" s="805"/>
      <c r="AL2563" s="805"/>
      <c r="AM2563" s="805"/>
      <c r="AN2563" s="805"/>
      <c r="AO2563" s="805"/>
      <c r="AP2563" s="805"/>
      <c r="AQ2563" s="805"/>
      <c r="AR2563" s="805"/>
      <c r="AS2563" s="805"/>
      <c r="AT2563" s="805"/>
      <c r="AU2563" s="805"/>
      <c r="AV2563" s="805"/>
      <c r="AW2563" s="805"/>
      <c r="AX2563" s="805"/>
      <c r="AY2563" s="805"/>
      <c r="AZ2563" s="805"/>
      <c r="BA2563" s="805"/>
      <c r="BB2563" s="805"/>
      <c r="BC2563" s="805"/>
      <c r="BD2563" s="805"/>
      <c r="BE2563" s="805"/>
      <c r="BF2563" s="805"/>
      <c r="BG2563" s="805"/>
      <c r="BH2563" s="805"/>
      <c r="BI2563" s="805"/>
      <c r="BJ2563" s="805"/>
      <c r="BK2563" s="805"/>
      <c r="BL2563" s="805"/>
      <c r="BM2563" s="805"/>
      <c r="BN2563" s="805"/>
      <c r="BO2563" s="805"/>
      <c r="BP2563" s="805"/>
      <c r="BQ2563" s="805"/>
      <c r="BR2563" s="805"/>
      <c r="BS2563" s="805"/>
      <c r="BT2563" s="805"/>
      <c r="BU2563" s="805"/>
      <c r="BV2563" s="805"/>
      <c r="BW2563" s="805"/>
      <c r="BX2563" s="805"/>
      <c r="BY2563" s="805"/>
      <c r="BZ2563" s="805"/>
      <c r="CA2563" s="805"/>
      <c r="CB2563" s="805"/>
      <c r="CC2563" s="805"/>
      <c r="CD2563" s="805"/>
      <c r="CE2563" s="805"/>
      <c r="CF2563" s="805"/>
      <c r="CG2563" s="805"/>
      <c r="CH2563" s="805"/>
      <c r="CI2563" s="805"/>
      <c r="CJ2563" s="805"/>
      <c r="CK2563" s="805"/>
      <c r="CL2563" s="805"/>
      <c r="CM2563" s="805"/>
      <c r="CN2563" s="805"/>
      <c r="CO2563" s="805"/>
      <c r="CP2563" s="805"/>
      <c r="CQ2563" s="805"/>
      <c r="CR2563" s="805"/>
      <c r="CS2563" s="805"/>
      <c r="CT2563" s="805"/>
      <c r="CU2563" s="805"/>
      <c r="CV2563" s="805"/>
      <c r="CW2563" s="805"/>
      <c r="CX2563" s="805"/>
      <c r="CY2563" s="805"/>
      <c r="CZ2563" s="805"/>
      <c r="DA2563" s="805"/>
      <c r="DB2563" s="805"/>
      <c r="DC2563" s="805"/>
      <c r="DD2563" s="805"/>
      <c r="DE2563" s="805"/>
      <c r="DF2563" s="805"/>
      <c r="DG2563" s="805"/>
      <c r="DH2563" s="805"/>
      <c r="DI2563" s="805"/>
      <c r="DJ2563" s="805"/>
      <c r="DK2563" s="805"/>
      <c r="DL2563" s="805"/>
      <c r="DM2563" s="805"/>
      <c r="DN2563" s="805"/>
      <c r="DO2563" s="805"/>
      <c r="DP2563" s="805"/>
      <c r="DQ2563" s="805"/>
      <c r="DR2563" s="805"/>
      <c r="DS2563" s="805"/>
      <c r="DT2563" s="805"/>
      <c r="DU2563" s="805"/>
      <c r="DV2563" s="805"/>
      <c r="DW2563" s="805"/>
      <c r="DX2563" s="805"/>
      <c r="DY2563" s="805"/>
      <c r="DZ2563" s="805"/>
      <c r="EA2563" s="805"/>
      <c r="EB2563" s="805"/>
      <c r="EC2563" s="805"/>
      <c r="ED2563" s="805"/>
      <c r="EE2563" s="805"/>
      <c r="EF2563" s="805"/>
      <c r="EG2563" s="805"/>
      <c r="EH2563" s="805"/>
      <c r="EI2563" s="805"/>
      <c r="EJ2563" s="805"/>
      <c r="EK2563" s="805"/>
      <c r="EL2563" s="805"/>
      <c r="EM2563" s="805"/>
      <c r="EN2563" s="805"/>
      <c r="EO2563" s="805"/>
      <c r="EP2563" s="805"/>
      <c r="EQ2563" s="805"/>
      <c r="ER2563" s="805"/>
      <c r="ES2563" s="805"/>
      <c r="ET2563" s="805"/>
      <c r="EU2563" s="805"/>
      <c r="EV2563" s="805"/>
      <c r="EW2563" s="805"/>
      <c r="EX2563" s="805"/>
      <c r="EY2563" s="805"/>
      <c r="EZ2563" s="805"/>
      <c r="FA2563" s="805"/>
      <c r="FB2563" s="805"/>
      <c r="FC2563" s="805"/>
      <c r="FD2563" s="805"/>
      <c r="FE2563" s="805"/>
      <c r="FF2563" s="805"/>
      <c r="FG2563" s="805"/>
      <c r="FH2563" s="805"/>
      <c r="FI2563" s="805"/>
      <c r="FJ2563" s="805"/>
      <c r="FK2563" s="805"/>
      <c r="FL2563" s="805"/>
      <c r="FM2563" s="805"/>
      <c r="FN2563" s="805"/>
      <c r="FO2563" s="805"/>
      <c r="FP2563" s="805"/>
      <c r="FQ2563" s="805"/>
      <c r="FR2563" s="805"/>
      <c r="FS2563" s="805"/>
      <c r="FT2563" s="805"/>
      <c r="FU2563" s="805"/>
      <c r="FV2563" s="805"/>
      <c r="FW2563" s="805"/>
      <c r="FX2563" s="805"/>
      <c r="FY2563" s="805"/>
      <c r="FZ2563" s="805"/>
      <c r="GA2563" s="805"/>
      <c r="GB2563" s="805"/>
      <c r="GC2563" s="805"/>
      <c r="GD2563" s="805"/>
      <c r="GE2563" s="805"/>
      <c r="GF2563" s="805"/>
      <c r="GG2563" s="805"/>
      <c r="GH2563" s="805"/>
      <c r="GI2563" s="805"/>
      <c r="GJ2563" s="805"/>
      <c r="GK2563" s="805"/>
      <c r="GL2563" s="805"/>
      <c r="GM2563" s="805"/>
      <c r="GN2563" s="805"/>
      <c r="GO2563" s="805"/>
      <c r="GP2563" s="805"/>
      <c r="GQ2563" s="805"/>
      <c r="GR2563" s="805"/>
      <c r="GS2563" s="805"/>
      <c r="GT2563" s="805"/>
      <c r="GU2563" s="805"/>
      <c r="GV2563" s="805"/>
      <c r="GW2563" s="805"/>
      <c r="GX2563" s="805"/>
      <c r="GY2563" s="805"/>
      <c r="GZ2563" s="805"/>
      <c r="HA2563" s="805"/>
      <c r="HB2563" s="805"/>
      <c r="HC2563" s="805"/>
      <c r="HD2563" s="805"/>
      <c r="HE2563" s="805"/>
      <c r="HF2563" s="805"/>
      <c r="HG2563" s="805"/>
      <c r="HH2563" s="805"/>
      <c r="HI2563" s="805"/>
      <c r="HJ2563" s="805"/>
      <c r="HK2563" s="805"/>
      <c r="HL2563" s="805"/>
      <c r="HM2563" s="805"/>
      <c r="HN2563" s="805"/>
      <c r="HO2563" s="805"/>
      <c r="HP2563" s="805"/>
      <c r="HQ2563" s="805"/>
      <c r="HR2563" s="805"/>
      <c r="HS2563" s="805"/>
      <c r="HT2563" s="805"/>
      <c r="HU2563" s="805"/>
      <c r="HV2563" s="805"/>
      <c r="HW2563" s="805"/>
      <c r="HX2563" s="805"/>
      <c r="HY2563" s="805"/>
      <c r="HZ2563" s="805"/>
      <c r="IA2563" s="805"/>
      <c r="IB2563" s="805"/>
      <c r="IC2563" s="805"/>
      <c r="ID2563" s="805"/>
      <c r="IE2563" s="805"/>
      <c r="IF2563" s="805"/>
      <c r="IG2563" s="805"/>
      <c r="IH2563" s="805"/>
      <c r="II2563" s="805"/>
      <c r="IJ2563" s="805"/>
      <c r="IK2563" s="805"/>
      <c r="IL2563" s="805"/>
      <c r="IM2563" s="805"/>
      <c r="IN2563" s="805"/>
      <c r="IO2563" s="805"/>
      <c r="IP2563" s="805"/>
      <c r="IQ2563" s="805"/>
      <c r="IR2563" s="805"/>
      <c r="IS2563" s="805"/>
      <c r="IT2563" s="805"/>
      <c r="IU2563" s="805"/>
      <c r="IV2563" s="805"/>
      <c r="IW2563" s="805"/>
      <c r="KB2563" s="878"/>
      <c r="KJ2563" s="879">
        <v>100</v>
      </c>
    </row>
    <row r="2564" spans="1:302" s="17" customFormat="1" ht="21.75" customHeight="1" thickBot="1">
      <c r="A2564" s="102" t="s">
        <v>720</v>
      </c>
      <c r="B2564" s="876">
        <v>566516503</v>
      </c>
      <c r="C2564" s="788">
        <v>5665165</v>
      </c>
      <c r="D2564" s="2" t="s">
        <v>721</v>
      </c>
      <c r="E2564" s="633"/>
      <c r="F2564" s="633"/>
      <c r="G2564" s="15" t="s">
        <v>740</v>
      </c>
      <c r="H2564" s="879">
        <v>0</v>
      </c>
      <c r="I2564" s="166">
        <f t="shared" si="217"/>
        <v>0</v>
      </c>
      <c r="J2564" s="805"/>
      <c r="K2564" s="805"/>
      <c r="L2564" s="805"/>
      <c r="M2564" s="805"/>
      <c r="N2564" s="805"/>
      <c r="O2564" s="805"/>
      <c r="P2564" s="805"/>
      <c r="Q2564" s="805"/>
      <c r="R2564" s="805"/>
      <c r="S2564" s="805"/>
      <c r="T2564" s="805"/>
      <c r="U2564" s="805"/>
      <c r="V2564" s="805"/>
      <c r="W2564" s="805"/>
      <c r="X2564" s="805"/>
      <c r="Y2564" s="805"/>
      <c r="Z2564" s="805"/>
      <c r="AA2564" s="805"/>
      <c r="AB2564" s="805"/>
      <c r="AC2564" s="805"/>
      <c r="AD2564" s="805"/>
      <c r="AE2564" s="805"/>
      <c r="AF2564" s="805"/>
      <c r="AG2564" s="805"/>
      <c r="AH2564" s="805"/>
      <c r="AI2564" s="805"/>
      <c r="AJ2564" s="805"/>
      <c r="AK2564" s="805"/>
      <c r="AL2564" s="805"/>
      <c r="AM2564" s="805"/>
      <c r="AN2564" s="805"/>
      <c r="AO2564" s="805"/>
      <c r="AP2564" s="805"/>
      <c r="AQ2564" s="805"/>
      <c r="AR2564" s="805"/>
      <c r="AS2564" s="805"/>
      <c r="AT2564" s="805"/>
      <c r="AU2564" s="805"/>
      <c r="AV2564" s="805"/>
      <c r="AW2564" s="805"/>
      <c r="AX2564" s="805"/>
      <c r="AY2564" s="805"/>
      <c r="AZ2564" s="805"/>
      <c r="BA2564" s="805"/>
      <c r="BB2564" s="805"/>
      <c r="BC2564" s="805"/>
      <c r="BD2564" s="805"/>
      <c r="BE2564" s="805"/>
      <c r="BF2564" s="805"/>
      <c r="BG2564" s="805"/>
      <c r="BH2564" s="805"/>
      <c r="BI2564" s="805"/>
      <c r="BJ2564" s="805"/>
      <c r="BK2564" s="805"/>
      <c r="BL2564" s="805"/>
      <c r="BM2564" s="805"/>
      <c r="BN2564" s="805"/>
      <c r="BO2564" s="805"/>
      <c r="BP2564" s="805"/>
      <c r="BQ2564" s="805"/>
      <c r="BR2564" s="805"/>
      <c r="BS2564" s="805"/>
      <c r="BT2564" s="805"/>
      <c r="BU2564" s="805"/>
      <c r="BV2564" s="805"/>
      <c r="BW2564" s="805"/>
      <c r="BX2564" s="805"/>
      <c r="BY2564" s="805"/>
      <c r="BZ2564" s="805"/>
      <c r="CA2564" s="805"/>
      <c r="CB2564" s="805"/>
      <c r="CC2564" s="805"/>
      <c r="CD2564" s="805"/>
      <c r="CE2564" s="805"/>
      <c r="CF2564" s="805"/>
      <c r="CG2564" s="805"/>
      <c r="CH2564" s="805"/>
      <c r="CI2564" s="805"/>
      <c r="CJ2564" s="805"/>
      <c r="CK2564" s="805"/>
      <c r="CL2564" s="805"/>
      <c r="CM2564" s="805"/>
      <c r="CN2564" s="805"/>
      <c r="CO2564" s="805"/>
      <c r="CP2564" s="805"/>
      <c r="CQ2564" s="805"/>
      <c r="CR2564" s="805"/>
      <c r="CS2564" s="805"/>
      <c r="CT2564" s="805"/>
      <c r="CU2564" s="805"/>
      <c r="CV2564" s="805"/>
      <c r="CW2564" s="805"/>
      <c r="CX2564" s="805"/>
      <c r="CY2564" s="805"/>
      <c r="CZ2564" s="805"/>
      <c r="DA2564" s="805"/>
      <c r="DB2564" s="805"/>
      <c r="DC2564" s="805"/>
      <c r="DD2564" s="805"/>
      <c r="DE2564" s="805"/>
      <c r="DF2564" s="805"/>
      <c r="DG2564" s="805"/>
      <c r="DH2564" s="805"/>
      <c r="DI2564" s="805"/>
      <c r="DJ2564" s="805"/>
      <c r="DK2564" s="805"/>
      <c r="DL2564" s="805"/>
      <c r="DM2564" s="805"/>
      <c r="DN2564" s="805"/>
      <c r="DO2564" s="805"/>
      <c r="DP2564" s="805"/>
      <c r="DQ2564" s="805"/>
      <c r="DR2564" s="805"/>
      <c r="DS2564" s="805"/>
      <c r="DT2564" s="805"/>
      <c r="DU2564" s="805"/>
      <c r="DV2564" s="805"/>
      <c r="DW2564" s="805"/>
      <c r="DX2564" s="805"/>
      <c r="DY2564" s="805"/>
      <c r="DZ2564" s="805"/>
      <c r="EA2564" s="805"/>
      <c r="EB2564" s="805"/>
      <c r="EC2564" s="805"/>
      <c r="ED2564" s="805"/>
      <c r="EE2564" s="805"/>
      <c r="EF2564" s="805"/>
      <c r="EG2564" s="805"/>
      <c r="EH2564" s="805"/>
      <c r="EI2564" s="805"/>
      <c r="EJ2564" s="805"/>
      <c r="EK2564" s="805"/>
      <c r="EL2564" s="805"/>
      <c r="EM2564" s="805"/>
      <c r="EN2564" s="805"/>
      <c r="EO2564" s="805"/>
      <c r="EP2564" s="805"/>
      <c r="EQ2564" s="805"/>
      <c r="ER2564" s="805"/>
      <c r="ES2564" s="805"/>
      <c r="ET2564" s="805"/>
      <c r="EU2564" s="805"/>
      <c r="EV2564" s="805"/>
      <c r="EW2564" s="805"/>
      <c r="EX2564" s="805"/>
      <c r="EY2564" s="805"/>
      <c r="EZ2564" s="805"/>
      <c r="FA2564" s="805"/>
      <c r="FB2564" s="805"/>
      <c r="FC2564" s="805"/>
      <c r="FD2564" s="805"/>
      <c r="FE2564" s="805"/>
      <c r="FF2564" s="805"/>
      <c r="FG2564" s="805"/>
      <c r="FH2564" s="805"/>
      <c r="FI2564" s="805"/>
      <c r="FJ2564" s="805"/>
      <c r="FK2564" s="805"/>
      <c r="FL2564" s="805"/>
      <c r="FM2564" s="805"/>
      <c r="FN2564" s="805"/>
      <c r="FO2564" s="805"/>
      <c r="FP2564" s="805"/>
      <c r="FQ2564" s="805"/>
      <c r="FR2564" s="805"/>
      <c r="FS2564" s="805"/>
      <c r="FT2564" s="805"/>
      <c r="FU2564" s="805"/>
      <c r="FV2564" s="805"/>
      <c r="FW2564" s="805"/>
      <c r="FX2564" s="805"/>
      <c r="FY2564" s="805"/>
      <c r="FZ2564" s="805"/>
      <c r="GA2564" s="805"/>
      <c r="GB2564" s="805"/>
      <c r="GC2564" s="805"/>
      <c r="GD2564" s="805"/>
      <c r="GE2564" s="805"/>
      <c r="GF2564" s="805"/>
      <c r="GG2564" s="805"/>
      <c r="GH2564" s="805"/>
      <c r="GI2564" s="805"/>
      <c r="GJ2564" s="805"/>
      <c r="GK2564" s="805"/>
      <c r="GL2564" s="805"/>
      <c r="GM2564" s="805"/>
      <c r="GN2564" s="805"/>
      <c r="GO2564" s="805"/>
      <c r="GP2564" s="805"/>
      <c r="GQ2564" s="805"/>
      <c r="GR2564" s="805"/>
      <c r="GS2564" s="805"/>
      <c r="GT2564" s="805"/>
      <c r="GU2564" s="805"/>
      <c r="GV2564" s="805"/>
      <c r="GW2564" s="805"/>
      <c r="GX2564" s="805"/>
      <c r="GY2564" s="805"/>
      <c r="GZ2564" s="805"/>
      <c r="HA2564" s="805"/>
      <c r="HB2564" s="805"/>
      <c r="HC2564" s="805"/>
      <c r="HD2564" s="805"/>
      <c r="HE2564" s="805"/>
      <c r="HF2564" s="805"/>
      <c r="HG2564" s="805"/>
      <c r="HH2564" s="805"/>
      <c r="HI2564" s="805"/>
      <c r="HJ2564" s="805"/>
      <c r="HK2564" s="805"/>
      <c r="HL2564" s="805"/>
      <c r="HM2564" s="805"/>
      <c r="HN2564" s="805"/>
      <c r="HO2564" s="805"/>
      <c r="HP2564" s="805"/>
      <c r="HQ2564" s="805"/>
      <c r="HR2564" s="805"/>
      <c r="HS2564" s="805"/>
      <c r="HT2564" s="805"/>
      <c r="HU2564" s="805"/>
      <c r="HV2564" s="805"/>
      <c r="HW2564" s="805"/>
      <c r="HX2564" s="805"/>
      <c r="HY2564" s="805"/>
      <c r="HZ2564" s="805"/>
      <c r="IA2564" s="805"/>
      <c r="IB2564" s="805"/>
      <c r="IC2564" s="805"/>
      <c r="ID2564" s="805"/>
      <c r="IE2564" s="805"/>
      <c r="IF2564" s="805"/>
      <c r="IG2564" s="805"/>
      <c r="IH2564" s="805"/>
      <c r="II2564" s="805"/>
      <c r="IJ2564" s="805"/>
      <c r="IK2564" s="805"/>
      <c r="IL2564" s="805"/>
      <c r="IM2564" s="805"/>
      <c r="IN2564" s="805"/>
      <c r="IO2564" s="805"/>
      <c r="IP2564" s="805"/>
      <c r="IQ2564" s="805"/>
      <c r="IR2564" s="805"/>
      <c r="IS2564" s="805"/>
      <c r="IT2564" s="805"/>
      <c r="IU2564" s="805"/>
      <c r="IV2564" s="805"/>
      <c r="IW2564" s="805"/>
      <c r="KB2564" s="878"/>
      <c r="KJ2564" s="879">
        <v>0</v>
      </c>
    </row>
    <row r="2565" spans="1:302" s="17" customFormat="1" ht="21.75" customHeight="1">
      <c r="A2565" s="102" t="s">
        <v>720</v>
      </c>
      <c r="B2565" s="877">
        <v>639072701</v>
      </c>
      <c r="C2565" s="789">
        <v>6390727</v>
      </c>
      <c r="D2565" s="2" t="s">
        <v>721</v>
      </c>
      <c r="E2565" s="633"/>
      <c r="F2565" s="633"/>
      <c r="G2565" s="15" t="s">
        <v>740</v>
      </c>
      <c r="H2565" s="879">
        <v>100</v>
      </c>
      <c r="I2565" s="166">
        <f t="shared" si="217"/>
        <v>100</v>
      </c>
      <c r="J2565" s="805"/>
      <c r="K2565" s="805"/>
      <c r="L2565" s="805"/>
      <c r="M2565" s="805"/>
      <c r="N2565" s="805"/>
      <c r="O2565" s="805"/>
      <c r="P2565" s="805"/>
      <c r="Q2565" s="805"/>
      <c r="R2565" s="805"/>
      <c r="S2565" s="805"/>
      <c r="T2565" s="805"/>
      <c r="U2565" s="805"/>
      <c r="V2565" s="805"/>
      <c r="W2565" s="805"/>
      <c r="X2565" s="805"/>
      <c r="Y2565" s="805"/>
      <c r="Z2565" s="805"/>
      <c r="AA2565" s="805"/>
      <c r="AB2565" s="805"/>
      <c r="AC2565" s="805"/>
      <c r="AD2565" s="805"/>
      <c r="AE2565" s="805"/>
      <c r="AF2565" s="805"/>
      <c r="AG2565" s="805"/>
      <c r="AH2565" s="805"/>
      <c r="AI2565" s="805"/>
      <c r="AJ2565" s="805"/>
      <c r="AK2565" s="805"/>
      <c r="AL2565" s="805"/>
      <c r="AM2565" s="805"/>
      <c r="AN2565" s="805"/>
      <c r="AO2565" s="805"/>
      <c r="AP2565" s="805"/>
      <c r="AQ2565" s="805"/>
      <c r="AR2565" s="805"/>
      <c r="AS2565" s="805"/>
      <c r="AT2565" s="805"/>
      <c r="AU2565" s="805"/>
      <c r="AV2565" s="805"/>
      <c r="AW2565" s="805"/>
      <c r="AX2565" s="805"/>
      <c r="AY2565" s="805"/>
      <c r="AZ2565" s="805"/>
      <c r="BA2565" s="805"/>
      <c r="BB2565" s="805"/>
      <c r="BC2565" s="805"/>
      <c r="BD2565" s="805"/>
      <c r="BE2565" s="805"/>
      <c r="BF2565" s="805"/>
      <c r="BG2565" s="805"/>
      <c r="BH2565" s="805"/>
      <c r="BI2565" s="805"/>
      <c r="BJ2565" s="805"/>
      <c r="BK2565" s="805"/>
      <c r="BL2565" s="805"/>
      <c r="BM2565" s="805"/>
      <c r="BN2565" s="805"/>
      <c r="BO2565" s="805"/>
      <c r="BP2565" s="805"/>
      <c r="BQ2565" s="805"/>
      <c r="BR2565" s="805"/>
      <c r="BS2565" s="805"/>
      <c r="BT2565" s="805"/>
      <c r="BU2565" s="805"/>
      <c r="BV2565" s="805"/>
      <c r="BW2565" s="805"/>
      <c r="BX2565" s="805"/>
      <c r="BY2565" s="805"/>
      <c r="BZ2565" s="805"/>
      <c r="CA2565" s="805"/>
      <c r="CB2565" s="805"/>
      <c r="CC2565" s="805"/>
      <c r="CD2565" s="805"/>
      <c r="CE2565" s="805"/>
      <c r="CF2565" s="805"/>
      <c r="CG2565" s="805"/>
      <c r="CH2565" s="805"/>
      <c r="CI2565" s="805"/>
      <c r="CJ2565" s="805"/>
      <c r="CK2565" s="805"/>
      <c r="CL2565" s="805"/>
      <c r="CM2565" s="805"/>
      <c r="CN2565" s="805"/>
      <c r="CO2565" s="805"/>
      <c r="CP2565" s="805"/>
      <c r="CQ2565" s="805"/>
      <c r="CR2565" s="805"/>
      <c r="CS2565" s="805"/>
      <c r="CT2565" s="805"/>
      <c r="CU2565" s="805"/>
      <c r="CV2565" s="805"/>
      <c r="CW2565" s="805"/>
      <c r="CX2565" s="805"/>
      <c r="CY2565" s="805"/>
      <c r="CZ2565" s="805"/>
      <c r="DA2565" s="805"/>
      <c r="DB2565" s="805"/>
      <c r="DC2565" s="805"/>
      <c r="DD2565" s="805"/>
      <c r="DE2565" s="805"/>
      <c r="DF2565" s="805"/>
      <c r="DG2565" s="805"/>
      <c r="DH2565" s="805"/>
      <c r="DI2565" s="805"/>
      <c r="DJ2565" s="805"/>
      <c r="DK2565" s="805"/>
      <c r="DL2565" s="805"/>
      <c r="DM2565" s="805"/>
      <c r="DN2565" s="805"/>
      <c r="DO2565" s="805"/>
      <c r="DP2565" s="805"/>
      <c r="DQ2565" s="805"/>
      <c r="DR2565" s="805"/>
      <c r="DS2565" s="805"/>
      <c r="DT2565" s="805"/>
      <c r="DU2565" s="805"/>
      <c r="DV2565" s="805"/>
      <c r="DW2565" s="805"/>
      <c r="DX2565" s="805"/>
      <c r="DY2565" s="805"/>
      <c r="DZ2565" s="805"/>
      <c r="EA2565" s="805"/>
      <c r="EB2565" s="805"/>
      <c r="EC2565" s="805"/>
      <c r="ED2565" s="805"/>
      <c r="EE2565" s="805"/>
      <c r="EF2565" s="805"/>
      <c r="EG2565" s="805"/>
      <c r="EH2565" s="805"/>
      <c r="EI2565" s="805"/>
      <c r="EJ2565" s="805"/>
      <c r="EK2565" s="805"/>
      <c r="EL2565" s="805"/>
      <c r="EM2565" s="805"/>
      <c r="EN2565" s="805"/>
      <c r="EO2565" s="805"/>
      <c r="EP2565" s="805"/>
      <c r="EQ2565" s="805"/>
      <c r="ER2565" s="805"/>
      <c r="ES2565" s="805"/>
      <c r="ET2565" s="805"/>
      <c r="EU2565" s="805"/>
      <c r="EV2565" s="805"/>
      <c r="EW2565" s="805"/>
      <c r="EX2565" s="805"/>
      <c r="EY2565" s="805"/>
      <c r="EZ2565" s="805"/>
      <c r="FA2565" s="805"/>
      <c r="FB2565" s="805"/>
      <c r="FC2565" s="805"/>
      <c r="FD2565" s="805"/>
      <c r="FE2565" s="805"/>
      <c r="FF2565" s="805"/>
      <c r="FG2565" s="805"/>
      <c r="FH2565" s="805"/>
      <c r="FI2565" s="805"/>
      <c r="FJ2565" s="805"/>
      <c r="FK2565" s="805"/>
      <c r="FL2565" s="805"/>
      <c r="FM2565" s="805"/>
      <c r="FN2565" s="805"/>
      <c r="FO2565" s="805"/>
      <c r="FP2565" s="805"/>
      <c r="FQ2565" s="805"/>
      <c r="FR2565" s="805"/>
      <c r="FS2565" s="805"/>
      <c r="FT2565" s="805"/>
      <c r="FU2565" s="805"/>
      <c r="FV2565" s="805"/>
      <c r="FW2565" s="805"/>
      <c r="FX2565" s="805"/>
      <c r="FY2565" s="805"/>
      <c r="FZ2565" s="805"/>
      <c r="GA2565" s="805"/>
      <c r="GB2565" s="805"/>
      <c r="GC2565" s="805"/>
      <c r="GD2565" s="805"/>
      <c r="GE2565" s="805"/>
      <c r="GF2565" s="805"/>
      <c r="GG2565" s="805"/>
      <c r="GH2565" s="805"/>
      <c r="GI2565" s="805"/>
      <c r="GJ2565" s="805"/>
      <c r="GK2565" s="805"/>
      <c r="GL2565" s="805"/>
      <c r="GM2565" s="805"/>
      <c r="GN2565" s="805"/>
      <c r="GO2565" s="805"/>
      <c r="GP2565" s="805"/>
      <c r="GQ2565" s="805"/>
      <c r="GR2565" s="805"/>
      <c r="GS2565" s="805"/>
      <c r="GT2565" s="805"/>
      <c r="GU2565" s="805"/>
      <c r="GV2565" s="805"/>
      <c r="GW2565" s="805"/>
      <c r="GX2565" s="805"/>
      <c r="GY2565" s="805"/>
      <c r="GZ2565" s="805"/>
      <c r="HA2565" s="805"/>
      <c r="HB2565" s="805"/>
      <c r="HC2565" s="805"/>
      <c r="HD2565" s="805"/>
      <c r="HE2565" s="805"/>
      <c r="HF2565" s="805"/>
      <c r="HG2565" s="805"/>
      <c r="HH2565" s="805"/>
      <c r="HI2565" s="805"/>
      <c r="HJ2565" s="805"/>
      <c r="HK2565" s="805"/>
      <c r="HL2565" s="805"/>
      <c r="HM2565" s="805"/>
      <c r="HN2565" s="805"/>
      <c r="HO2565" s="805"/>
      <c r="HP2565" s="805"/>
      <c r="HQ2565" s="805"/>
      <c r="HR2565" s="805"/>
      <c r="HS2565" s="805"/>
      <c r="HT2565" s="805"/>
      <c r="HU2565" s="805"/>
      <c r="HV2565" s="805"/>
      <c r="HW2565" s="805"/>
      <c r="HX2565" s="805"/>
      <c r="HY2565" s="805"/>
      <c r="HZ2565" s="805"/>
      <c r="IA2565" s="805"/>
      <c r="IB2565" s="805"/>
      <c r="IC2565" s="805"/>
      <c r="ID2565" s="805"/>
      <c r="IE2565" s="805"/>
      <c r="IF2565" s="805"/>
      <c r="IG2565" s="805"/>
      <c r="IH2565" s="805"/>
      <c r="II2565" s="805"/>
      <c r="IJ2565" s="805"/>
      <c r="IK2565" s="805"/>
      <c r="IL2565" s="805"/>
      <c r="IM2565" s="805"/>
      <c r="IN2565" s="805"/>
      <c r="IO2565" s="805"/>
      <c r="IP2565" s="805"/>
      <c r="IQ2565" s="805"/>
      <c r="IR2565" s="805"/>
      <c r="IS2565" s="805"/>
      <c r="IT2565" s="805"/>
      <c r="IU2565" s="805"/>
      <c r="IV2565" s="805"/>
      <c r="IW2565" s="805"/>
      <c r="KB2565" s="879"/>
      <c r="KJ2565" s="879">
        <v>100</v>
      </c>
    </row>
    <row r="2566" spans="1:302" s="17" customFormat="1" ht="21.75" customHeight="1" thickBot="1">
      <c r="A2566" s="102" t="s">
        <v>720</v>
      </c>
      <c r="B2566" s="843"/>
      <c r="C2566" s="843"/>
      <c r="D2566" s="822"/>
      <c r="E2566" s="633"/>
      <c r="F2566" s="633"/>
      <c r="G2566" s="805"/>
      <c r="H2566" s="880">
        <f>SUM(H2549:H2565)</f>
        <v>5400</v>
      </c>
      <c r="I2566" s="880">
        <f>SUM(I2549:I2565)</f>
        <v>5400</v>
      </c>
      <c r="J2566" s="805"/>
      <c r="K2566" s="805"/>
      <c r="L2566" s="805"/>
      <c r="M2566" s="805"/>
      <c r="N2566" s="805"/>
      <c r="O2566" s="805"/>
      <c r="P2566" s="805"/>
      <c r="Q2566" s="805"/>
      <c r="R2566" s="805"/>
      <c r="S2566" s="805"/>
      <c r="T2566" s="805"/>
      <c r="U2566" s="805"/>
      <c r="V2566" s="805"/>
      <c r="W2566" s="805"/>
      <c r="X2566" s="805"/>
      <c r="Y2566" s="805"/>
      <c r="Z2566" s="805"/>
      <c r="AA2566" s="805"/>
      <c r="AB2566" s="805"/>
      <c r="AC2566" s="805"/>
      <c r="AD2566" s="805"/>
      <c r="AE2566" s="805"/>
      <c r="AF2566" s="805"/>
      <c r="AG2566" s="805"/>
      <c r="AH2566" s="805"/>
      <c r="AI2566" s="805"/>
      <c r="AJ2566" s="805"/>
      <c r="AK2566" s="805"/>
      <c r="AL2566" s="805"/>
      <c r="AM2566" s="805"/>
      <c r="AN2566" s="805"/>
      <c r="AO2566" s="805"/>
      <c r="AP2566" s="805"/>
      <c r="AQ2566" s="805"/>
      <c r="AR2566" s="805"/>
      <c r="AS2566" s="805"/>
      <c r="AT2566" s="805"/>
      <c r="AU2566" s="805"/>
      <c r="AV2566" s="805"/>
      <c r="AW2566" s="805"/>
      <c r="AX2566" s="805"/>
      <c r="AY2566" s="805"/>
      <c r="AZ2566" s="805"/>
      <c r="BA2566" s="805"/>
      <c r="BB2566" s="805"/>
      <c r="BC2566" s="805"/>
      <c r="BD2566" s="805"/>
      <c r="BE2566" s="805"/>
      <c r="BF2566" s="805"/>
      <c r="BG2566" s="805"/>
      <c r="BH2566" s="805"/>
      <c r="BI2566" s="805"/>
      <c r="BJ2566" s="805"/>
      <c r="BK2566" s="805"/>
      <c r="BL2566" s="805"/>
      <c r="BM2566" s="805"/>
      <c r="BN2566" s="805"/>
      <c r="BO2566" s="805"/>
      <c r="BP2566" s="805"/>
      <c r="BQ2566" s="805"/>
      <c r="BR2566" s="805"/>
      <c r="BS2566" s="805"/>
      <c r="BT2566" s="805"/>
      <c r="BU2566" s="805"/>
      <c r="BV2566" s="805"/>
      <c r="BW2566" s="805"/>
      <c r="BX2566" s="805"/>
      <c r="BY2566" s="805"/>
      <c r="BZ2566" s="805"/>
      <c r="CA2566" s="805"/>
      <c r="CB2566" s="805"/>
      <c r="CC2566" s="805"/>
      <c r="CD2566" s="805"/>
      <c r="CE2566" s="805"/>
      <c r="CF2566" s="805"/>
      <c r="CG2566" s="805"/>
      <c r="CH2566" s="805"/>
      <c r="CI2566" s="805"/>
      <c r="CJ2566" s="805"/>
      <c r="CK2566" s="805"/>
      <c r="CL2566" s="805"/>
      <c r="CM2566" s="805"/>
      <c r="CN2566" s="805"/>
      <c r="CO2566" s="805"/>
      <c r="CP2566" s="805"/>
      <c r="CQ2566" s="805"/>
      <c r="CR2566" s="805"/>
      <c r="CS2566" s="805"/>
      <c r="CT2566" s="805"/>
      <c r="CU2566" s="805"/>
      <c r="CV2566" s="805"/>
      <c r="CW2566" s="805"/>
      <c r="CX2566" s="805"/>
      <c r="CY2566" s="805"/>
      <c r="CZ2566" s="805"/>
      <c r="DA2566" s="805"/>
      <c r="DB2566" s="805"/>
      <c r="DC2566" s="805"/>
      <c r="DD2566" s="805"/>
      <c r="DE2566" s="805"/>
      <c r="DF2566" s="805"/>
      <c r="DG2566" s="805"/>
      <c r="DH2566" s="805"/>
      <c r="DI2566" s="805"/>
      <c r="DJ2566" s="805"/>
      <c r="DK2566" s="805"/>
      <c r="DL2566" s="805"/>
      <c r="DM2566" s="805"/>
      <c r="DN2566" s="805"/>
      <c r="DO2566" s="805"/>
      <c r="DP2566" s="805"/>
      <c r="DQ2566" s="805"/>
      <c r="DR2566" s="805"/>
      <c r="DS2566" s="805"/>
      <c r="DT2566" s="805"/>
      <c r="DU2566" s="805"/>
      <c r="DV2566" s="805"/>
      <c r="DW2566" s="805"/>
      <c r="DX2566" s="805"/>
      <c r="DY2566" s="805"/>
      <c r="DZ2566" s="805"/>
      <c r="EA2566" s="805"/>
      <c r="EB2566" s="805"/>
      <c r="EC2566" s="805"/>
      <c r="ED2566" s="805"/>
      <c r="EE2566" s="805"/>
      <c r="EF2566" s="805"/>
      <c r="EG2566" s="805"/>
      <c r="EH2566" s="805"/>
      <c r="EI2566" s="805"/>
      <c r="EJ2566" s="805"/>
      <c r="EK2566" s="805"/>
      <c r="EL2566" s="805"/>
      <c r="EM2566" s="805"/>
      <c r="EN2566" s="805"/>
      <c r="EO2566" s="805"/>
      <c r="EP2566" s="805"/>
      <c r="EQ2566" s="805"/>
      <c r="ER2566" s="805"/>
      <c r="ES2566" s="805"/>
      <c r="ET2566" s="805"/>
      <c r="EU2566" s="805"/>
      <c r="EV2566" s="805"/>
      <c r="EW2566" s="805"/>
      <c r="EX2566" s="805"/>
      <c r="EY2566" s="805"/>
      <c r="EZ2566" s="805"/>
      <c r="FA2566" s="805"/>
      <c r="FB2566" s="805"/>
      <c r="FC2566" s="805"/>
      <c r="FD2566" s="805"/>
      <c r="FE2566" s="805"/>
      <c r="FF2566" s="805"/>
      <c r="FG2566" s="805"/>
      <c r="FH2566" s="805"/>
      <c r="FI2566" s="805"/>
      <c r="FJ2566" s="805"/>
      <c r="FK2566" s="805"/>
      <c r="FL2566" s="805"/>
      <c r="FM2566" s="805"/>
      <c r="FN2566" s="805"/>
      <c r="FO2566" s="805"/>
      <c r="FP2566" s="805"/>
      <c r="FQ2566" s="805"/>
      <c r="FR2566" s="805"/>
      <c r="FS2566" s="805"/>
      <c r="FT2566" s="805"/>
      <c r="FU2566" s="805"/>
      <c r="FV2566" s="805"/>
      <c r="FW2566" s="805"/>
      <c r="FX2566" s="805"/>
      <c r="FY2566" s="805"/>
      <c r="FZ2566" s="805"/>
      <c r="GA2566" s="805"/>
      <c r="GB2566" s="805"/>
      <c r="GC2566" s="805"/>
      <c r="GD2566" s="805"/>
      <c r="GE2566" s="805"/>
      <c r="GF2566" s="805"/>
      <c r="GG2566" s="805"/>
      <c r="GH2566" s="805"/>
      <c r="GI2566" s="805"/>
      <c r="GJ2566" s="805"/>
      <c r="GK2566" s="805"/>
      <c r="GL2566" s="805"/>
      <c r="GM2566" s="805"/>
      <c r="GN2566" s="805"/>
      <c r="GO2566" s="805"/>
      <c r="GP2566" s="805"/>
      <c r="GQ2566" s="805"/>
      <c r="GR2566" s="805"/>
      <c r="GS2566" s="805"/>
      <c r="GT2566" s="805"/>
      <c r="GU2566" s="805"/>
      <c r="GV2566" s="805"/>
      <c r="GW2566" s="805"/>
      <c r="GX2566" s="805"/>
      <c r="GY2566" s="805"/>
      <c r="GZ2566" s="805"/>
      <c r="HA2566" s="805"/>
      <c r="HB2566" s="805"/>
      <c r="HC2566" s="805"/>
      <c r="HD2566" s="805"/>
      <c r="HE2566" s="805"/>
      <c r="HF2566" s="805"/>
      <c r="HG2566" s="805"/>
      <c r="HH2566" s="805"/>
      <c r="HI2566" s="805"/>
      <c r="HJ2566" s="805"/>
      <c r="HK2566" s="805"/>
      <c r="HL2566" s="805"/>
      <c r="HM2566" s="805"/>
      <c r="HN2566" s="805"/>
      <c r="HO2566" s="805"/>
      <c r="HP2566" s="805"/>
      <c r="HQ2566" s="805"/>
      <c r="HR2566" s="805"/>
      <c r="HS2566" s="805"/>
      <c r="HT2566" s="805"/>
      <c r="HU2566" s="805"/>
      <c r="HV2566" s="805"/>
      <c r="HW2566" s="805"/>
      <c r="HX2566" s="805"/>
      <c r="HY2566" s="805"/>
      <c r="HZ2566" s="805"/>
      <c r="IA2566" s="805"/>
      <c r="IB2566" s="805"/>
      <c r="IC2566" s="805"/>
      <c r="ID2566" s="805"/>
      <c r="IE2566" s="805"/>
      <c r="IF2566" s="805"/>
      <c r="IG2566" s="805"/>
      <c r="IH2566" s="805"/>
      <c r="II2566" s="805"/>
      <c r="IJ2566" s="805"/>
      <c r="IK2566" s="805"/>
      <c r="IL2566" s="805"/>
      <c r="IM2566" s="805"/>
      <c r="IN2566" s="805"/>
      <c r="IO2566" s="805"/>
      <c r="IP2566" s="805"/>
      <c r="IQ2566" s="805"/>
      <c r="IR2566" s="805"/>
      <c r="IS2566" s="805"/>
      <c r="IT2566" s="805"/>
      <c r="IU2566" s="805"/>
      <c r="IV2566" s="805"/>
      <c r="IW2566" s="805"/>
    </row>
    <row r="2567" spans="1:302" s="17" customFormat="1" ht="21.75" customHeight="1" thickBot="1">
      <c r="A2567" s="102" t="s">
        <v>720</v>
      </c>
      <c r="B2567" s="414">
        <v>566559807</v>
      </c>
      <c r="C2567" s="788">
        <v>5665598</v>
      </c>
      <c r="D2567" s="2" t="s">
        <v>721</v>
      </c>
      <c r="E2567" s="633"/>
      <c r="F2567" s="633"/>
      <c r="G2567" s="15" t="s">
        <v>741</v>
      </c>
      <c r="H2567" s="879">
        <v>1300</v>
      </c>
      <c r="I2567" s="166">
        <f>SUM(O2567:KP2567)</f>
        <v>1300</v>
      </c>
      <c r="J2567" s="805"/>
      <c r="K2567" s="805"/>
      <c r="L2567" s="805"/>
      <c r="M2567" s="805"/>
      <c r="N2567" s="805"/>
      <c r="O2567" s="805"/>
      <c r="P2567" s="805"/>
      <c r="Q2567" s="805"/>
      <c r="R2567" s="805"/>
      <c r="S2567" s="805"/>
      <c r="T2567" s="805"/>
      <c r="U2567" s="805"/>
      <c r="V2567" s="805"/>
      <c r="W2567" s="805"/>
      <c r="X2567" s="805"/>
      <c r="Y2567" s="805"/>
      <c r="Z2567" s="805"/>
      <c r="AA2567" s="805"/>
      <c r="AB2567" s="805"/>
      <c r="AC2567" s="805"/>
      <c r="AD2567" s="805"/>
      <c r="AE2567" s="805"/>
      <c r="AF2567" s="805"/>
      <c r="AG2567" s="805"/>
      <c r="AH2567" s="805"/>
      <c r="AI2567" s="805"/>
      <c r="AJ2567" s="805"/>
      <c r="AK2567" s="805"/>
      <c r="AL2567" s="805"/>
      <c r="AM2567" s="805"/>
      <c r="AN2567" s="805"/>
      <c r="AO2567" s="805"/>
      <c r="AP2567" s="805"/>
      <c r="AQ2567" s="805"/>
      <c r="AR2567" s="805"/>
      <c r="AS2567" s="805"/>
      <c r="AT2567" s="805"/>
      <c r="AU2567" s="805"/>
      <c r="AV2567" s="805"/>
      <c r="AW2567" s="805"/>
      <c r="AX2567" s="805"/>
      <c r="AY2567" s="805"/>
      <c r="AZ2567" s="805"/>
      <c r="BA2567" s="805"/>
      <c r="BB2567" s="805"/>
      <c r="BC2567" s="805"/>
      <c r="BD2567" s="805"/>
      <c r="BE2567" s="805"/>
      <c r="BF2567" s="805"/>
      <c r="BG2567" s="805"/>
      <c r="BH2567" s="805"/>
      <c r="BI2567" s="805"/>
      <c r="BJ2567" s="805"/>
      <c r="BK2567" s="805"/>
      <c r="BL2567" s="805"/>
      <c r="BM2567" s="805"/>
      <c r="BN2567" s="805"/>
      <c r="BO2567" s="805"/>
      <c r="BP2567" s="805"/>
      <c r="BQ2567" s="805"/>
      <c r="BR2567" s="805"/>
      <c r="BS2567" s="805"/>
      <c r="BT2567" s="805"/>
      <c r="BU2567" s="805"/>
      <c r="BV2567" s="805"/>
      <c r="BW2567" s="805"/>
      <c r="BX2567" s="805"/>
      <c r="BY2567" s="805"/>
      <c r="BZ2567" s="805"/>
      <c r="CA2567" s="805"/>
      <c r="CB2567" s="805"/>
      <c r="CC2567" s="805"/>
      <c r="CD2567" s="805"/>
      <c r="CE2567" s="805"/>
      <c r="CF2567" s="805"/>
      <c r="CG2567" s="805"/>
      <c r="CH2567" s="805"/>
      <c r="CI2567" s="805"/>
      <c r="CJ2567" s="805"/>
      <c r="CK2567" s="805"/>
      <c r="CL2567" s="805"/>
      <c r="CM2567" s="805"/>
      <c r="CN2567" s="805"/>
      <c r="CO2567" s="805"/>
      <c r="CP2567" s="805"/>
      <c r="CQ2567" s="805"/>
      <c r="CR2567" s="805"/>
      <c r="CS2567" s="805"/>
      <c r="CT2567" s="805"/>
      <c r="CU2567" s="805"/>
      <c r="CV2567" s="805"/>
      <c r="CW2567" s="805"/>
      <c r="CX2567" s="805"/>
      <c r="CY2567" s="805"/>
      <c r="CZ2567" s="805"/>
      <c r="DA2567" s="805"/>
      <c r="DB2567" s="805"/>
      <c r="DC2567" s="805"/>
      <c r="DD2567" s="805"/>
      <c r="DE2567" s="805"/>
      <c r="DF2567" s="805"/>
      <c r="DG2567" s="805"/>
      <c r="DH2567" s="805"/>
      <c r="DI2567" s="805"/>
      <c r="DJ2567" s="805"/>
      <c r="DK2567" s="805"/>
      <c r="DL2567" s="805"/>
      <c r="DM2567" s="805"/>
      <c r="DN2567" s="805"/>
      <c r="DO2567" s="805"/>
      <c r="DP2567" s="805"/>
      <c r="DQ2567" s="805"/>
      <c r="DR2567" s="805"/>
      <c r="DS2567" s="805"/>
      <c r="DT2567" s="805"/>
      <c r="DU2567" s="805"/>
      <c r="DV2567" s="805"/>
      <c r="DW2567" s="805"/>
      <c r="DX2567" s="805"/>
      <c r="DY2567" s="805"/>
      <c r="DZ2567" s="805"/>
      <c r="EA2567" s="805"/>
      <c r="EB2567" s="805"/>
      <c r="EC2567" s="805"/>
      <c r="ED2567" s="805"/>
      <c r="EE2567" s="805"/>
      <c r="EF2567" s="805"/>
      <c r="EG2567" s="805"/>
      <c r="EH2567" s="805"/>
      <c r="EI2567" s="805"/>
      <c r="EJ2567" s="805"/>
      <c r="EK2567" s="805"/>
      <c r="EL2567" s="805"/>
      <c r="EM2567" s="805"/>
      <c r="EN2567" s="805"/>
      <c r="EO2567" s="805"/>
      <c r="EP2567" s="805"/>
      <c r="EQ2567" s="805"/>
      <c r="ER2567" s="805"/>
      <c r="ES2567" s="805"/>
      <c r="ET2567" s="805"/>
      <c r="EU2567" s="805"/>
      <c r="EV2567" s="805"/>
      <c r="EW2567" s="805"/>
      <c r="EX2567" s="805"/>
      <c r="EY2567" s="805"/>
      <c r="EZ2567" s="805"/>
      <c r="FA2567" s="805"/>
      <c r="FB2567" s="805"/>
      <c r="FC2567" s="805"/>
      <c r="FD2567" s="805"/>
      <c r="FE2567" s="805"/>
      <c r="FF2567" s="805"/>
      <c r="FG2567" s="805"/>
      <c r="FH2567" s="805"/>
      <c r="FI2567" s="805"/>
      <c r="FJ2567" s="805"/>
      <c r="FK2567" s="805"/>
      <c r="FL2567" s="805"/>
      <c r="FM2567" s="805"/>
      <c r="FN2567" s="805"/>
      <c r="FO2567" s="805"/>
      <c r="FP2567" s="805"/>
      <c r="FQ2567" s="805"/>
      <c r="FR2567" s="805"/>
      <c r="FS2567" s="805"/>
      <c r="FT2567" s="805"/>
      <c r="FU2567" s="805"/>
      <c r="FV2567" s="805"/>
      <c r="FW2567" s="805"/>
      <c r="FX2567" s="805"/>
      <c r="FY2567" s="805"/>
      <c r="FZ2567" s="805"/>
      <c r="GA2567" s="805"/>
      <c r="GB2567" s="805"/>
      <c r="GC2567" s="805"/>
      <c r="GD2567" s="805"/>
      <c r="GE2567" s="805"/>
      <c r="GF2567" s="805"/>
      <c r="GG2567" s="805"/>
      <c r="GH2567" s="805"/>
      <c r="GI2567" s="805"/>
      <c r="GJ2567" s="805"/>
      <c r="GK2567" s="805"/>
      <c r="GL2567" s="805"/>
      <c r="GM2567" s="805"/>
      <c r="GN2567" s="805"/>
      <c r="GO2567" s="805"/>
      <c r="GP2567" s="805"/>
      <c r="GQ2567" s="805"/>
      <c r="GR2567" s="805"/>
      <c r="GS2567" s="805"/>
      <c r="GT2567" s="805"/>
      <c r="GU2567" s="805"/>
      <c r="GV2567" s="805"/>
      <c r="GW2567" s="805"/>
      <c r="GX2567" s="805"/>
      <c r="GY2567" s="805"/>
      <c r="GZ2567" s="805"/>
      <c r="HA2567" s="805"/>
      <c r="HB2567" s="805"/>
      <c r="HC2567" s="805"/>
      <c r="HD2567" s="805"/>
      <c r="HE2567" s="805"/>
      <c r="HF2567" s="805"/>
      <c r="HG2567" s="805"/>
      <c r="HH2567" s="805"/>
      <c r="HI2567" s="805"/>
      <c r="HJ2567" s="805"/>
      <c r="HK2567" s="805"/>
      <c r="HL2567" s="805"/>
      <c r="HM2567" s="805"/>
      <c r="HN2567" s="805"/>
      <c r="HO2567" s="805"/>
      <c r="HP2567" s="805"/>
      <c r="HQ2567" s="805"/>
      <c r="HR2567" s="805"/>
      <c r="HS2567" s="805"/>
      <c r="HT2567" s="805"/>
      <c r="HU2567" s="805"/>
      <c r="HV2567" s="805"/>
      <c r="HW2567" s="805"/>
      <c r="HX2567" s="805"/>
      <c r="HY2567" s="805"/>
      <c r="HZ2567" s="805"/>
      <c r="IA2567" s="805"/>
      <c r="IB2567" s="805"/>
      <c r="IC2567" s="805"/>
      <c r="ID2567" s="805"/>
      <c r="IE2567" s="805"/>
      <c r="IF2567" s="805"/>
      <c r="IG2567" s="805"/>
      <c r="IH2567" s="805"/>
      <c r="II2567" s="805"/>
      <c r="IJ2567" s="805"/>
      <c r="IK2567" s="805"/>
      <c r="IL2567" s="805"/>
      <c r="IM2567" s="805"/>
      <c r="IN2567" s="805"/>
      <c r="IO2567" s="805"/>
      <c r="IP2567" s="805"/>
      <c r="IQ2567" s="805"/>
      <c r="IR2567" s="805"/>
      <c r="IS2567" s="805"/>
      <c r="IT2567" s="805"/>
      <c r="IU2567" s="805"/>
      <c r="IV2567" s="805"/>
      <c r="IW2567" s="805"/>
      <c r="KP2567" s="879">
        <v>1300</v>
      </c>
    </row>
    <row r="2568" spans="1:302" s="17" customFormat="1" ht="21.75" customHeight="1" thickBot="1">
      <c r="A2568" s="102" t="s">
        <v>720</v>
      </c>
      <c r="B2568" s="414">
        <v>566561309</v>
      </c>
      <c r="C2568" s="788">
        <v>5665613</v>
      </c>
      <c r="D2568" s="2" t="s">
        <v>721</v>
      </c>
      <c r="E2568" s="633"/>
      <c r="F2568" s="633"/>
      <c r="G2568" s="15" t="s">
        <v>741</v>
      </c>
      <c r="H2568" s="879">
        <v>700</v>
      </c>
      <c r="I2568" s="166">
        <f t="shared" ref="I2568:I2583" si="218">SUM(O2568:KP2568)</f>
        <v>700</v>
      </c>
      <c r="J2568" s="805"/>
      <c r="K2568" s="805"/>
      <c r="L2568" s="805"/>
      <c r="M2568" s="805"/>
      <c r="N2568" s="805"/>
      <c r="O2568" s="805"/>
      <c r="P2568" s="805"/>
      <c r="Q2568" s="805"/>
      <c r="R2568" s="805"/>
      <c r="S2568" s="805"/>
      <c r="T2568" s="805"/>
      <c r="U2568" s="805"/>
      <c r="V2568" s="805"/>
      <c r="W2568" s="805"/>
      <c r="X2568" s="805"/>
      <c r="Y2568" s="805"/>
      <c r="Z2568" s="805"/>
      <c r="AA2568" s="805"/>
      <c r="AB2568" s="805"/>
      <c r="AC2568" s="805"/>
      <c r="AD2568" s="805"/>
      <c r="AE2568" s="805"/>
      <c r="AF2568" s="805"/>
      <c r="AG2568" s="805"/>
      <c r="AH2568" s="805"/>
      <c r="AI2568" s="805"/>
      <c r="AJ2568" s="805"/>
      <c r="AK2568" s="805"/>
      <c r="AL2568" s="805"/>
      <c r="AM2568" s="805"/>
      <c r="AN2568" s="805"/>
      <c r="AO2568" s="805"/>
      <c r="AP2568" s="805"/>
      <c r="AQ2568" s="805"/>
      <c r="AR2568" s="805"/>
      <c r="AS2568" s="805"/>
      <c r="AT2568" s="805"/>
      <c r="AU2568" s="805"/>
      <c r="AV2568" s="805"/>
      <c r="AW2568" s="805"/>
      <c r="AX2568" s="805"/>
      <c r="AY2568" s="805"/>
      <c r="AZ2568" s="805"/>
      <c r="BA2568" s="805"/>
      <c r="BB2568" s="805"/>
      <c r="BC2568" s="805"/>
      <c r="BD2568" s="805"/>
      <c r="BE2568" s="805"/>
      <c r="BF2568" s="805"/>
      <c r="BG2568" s="805"/>
      <c r="BH2568" s="805"/>
      <c r="BI2568" s="805"/>
      <c r="BJ2568" s="805"/>
      <c r="BK2568" s="805"/>
      <c r="BL2568" s="805"/>
      <c r="BM2568" s="805"/>
      <c r="BN2568" s="805"/>
      <c r="BO2568" s="805"/>
      <c r="BP2568" s="805"/>
      <c r="BQ2568" s="805"/>
      <c r="BR2568" s="805"/>
      <c r="BS2568" s="805"/>
      <c r="BT2568" s="805"/>
      <c r="BU2568" s="805"/>
      <c r="BV2568" s="805"/>
      <c r="BW2568" s="805"/>
      <c r="BX2568" s="805"/>
      <c r="BY2568" s="805"/>
      <c r="BZ2568" s="805"/>
      <c r="CA2568" s="805"/>
      <c r="CB2568" s="805"/>
      <c r="CC2568" s="805"/>
      <c r="CD2568" s="805"/>
      <c r="CE2568" s="805"/>
      <c r="CF2568" s="805"/>
      <c r="CG2568" s="805"/>
      <c r="CH2568" s="805"/>
      <c r="CI2568" s="805"/>
      <c r="CJ2568" s="805"/>
      <c r="CK2568" s="805"/>
      <c r="CL2568" s="805"/>
      <c r="CM2568" s="805"/>
      <c r="CN2568" s="805"/>
      <c r="CO2568" s="805"/>
      <c r="CP2568" s="805"/>
      <c r="CQ2568" s="805"/>
      <c r="CR2568" s="805"/>
      <c r="CS2568" s="805"/>
      <c r="CT2568" s="805"/>
      <c r="CU2568" s="805"/>
      <c r="CV2568" s="805"/>
      <c r="CW2568" s="805"/>
      <c r="CX2568" s="805"/>
      <c r="CY2568" s="805"/>
      <c r="CZ2568" s="805"/>
      <c r="DA2568" s="805"/>
      <c r="DB2568" s="805"/>
      <c r="DC2568" s="805"/>
      <c r="DD2568" s="805"/>
      <c r="DE2568" s="805"/>
      <c r="DF2568" s="805"/>
      <c r="DG2568" s="805"/>
      <c r="DH2568" s="805"/>
      <c r="DI2568" s="805"/>
      <c r="DJ2568" s="805"/>
      <c r="DK2568" s="805"/>
      <c r="DL2568" s="805"/>
      <c r="DM2568" s="805"/>
      <c r="DN2568" s="805"/>
      <c r="DO2568" s="805"/>
      <c r="DP2568" s="805"/>
      <c r="DQ2568" s="805"/>
      <c r="DR2568" s="805"/>
      <c r="DS2568" s="805"/>
      <c r="DT2568" s="805"/>
      <c r="DU2568" s="805"/>
      <c r="DV2568" s="805"/>
      <c r="DW2568" s="805"/>
      <c r="DX2568" s="805"/>
      <c r="DY2568" s="805"/>
      <c r="DZ2568" s="805"/>
      <c r="EA2568" s="805"/>
      <c r="EB2568" s="805"/>
      <c r="EC2568" s="805"/>
      <c r="ED2568" s="805"/>
      <c r="EE2568" s="805"/>
      <c r="EF2568" s="805"/>
      <c r="EG2568" s="805"/>
      <c r="EH2568" s="805"/>
      <c r="EI2568" s="805"/>
      <c r="EJ2568" s="805"/>
      <c r="EK2568" s="805"/>
      <c r="EL2568" s="805"/>
      <c r="EM2568" s="805"/>
      <c r="EN2568" s="805"/>
      <c r="EO2568" s="805"/>
      <c r="EP2568" s="805"/>
      <c r="EQ2568" s="805"/>
      <c r="ER2568" s="805"/>
      <c r="ES2568" s="805"/>
      <c r="ET2568" s="805"/>
      <c r="EU2568" s="805"/>
      <c r="EV2568" s="805"/>
      <c r="EW2568" s="805"/>
      <c r="EX2568" s="805"/>
      <c r="EY2568" s="805"/>
      <c r="EZ2568" s="805"/>
      <c r="FA2568" s="805"/>
      <c r="FB2568" s="805"/>
      <c r="FC2568" s="805"/>
      <c r="FD2568" s="805"/>
      <c r="FE2568" s="805"/>
      <c r="FF2568" s="805"/>
      <c r="FG2568" s="805"/>
      <c r="FH2568" s="805"/>
      <c r="FI2568" s="805"/>
      <c r="FJ2568" s="805"/>
      <c r="FK2568" s="805"/>
      <c r="FL2568" s="805"/>
      <c r="FM2568" s="805"/>
      <c r="FN2568" s="805"/>
      <c r="FO2568" s="805"/>
      <c r="FP2568" s="805"/>
      <c r="FQ2568" s="805"/>
      <c r="FR2568" s="805"/>
      <c r="FS2568" s="805"/>
      <c r="FT2568" s="805"/>
      <c r="FU2568" s="805"/>
      <c r="FV2568" s="805"/>
      <c r="FW2568" s="805"/>
      <c r="FX2568" s="805"/>
      <c r="FY2568" s="805"/>
      <c r="FZ2568" s="805"/>
      <c r="GA2568" s="805"/>
      <c r="GB2568" s="805"/>
      <c r="GC2568" s="805"/>
      <c r="GD2568" s="805"/>
      <c r="GE2568" s="805"/>
      <c r="GF2568" s="805"/>
      <c r="GG2568" s="805"/>
      <c r="GH2568" s="805"/>
      <c r="GI2568" s="805"/>
      <c r="GJ2568" s="805"/>
      <c r="GK2568" s="805"/>
      <c r="GL2568" s="805"/>
      <c r="GM2568" s="805"/>
      <c r="GN2568" s="805"/>
      <c r="GO2568" s="805"/>
      <c r="GP2568" s="805"/>
      <c r="GQ2568" s="805"/>
      <c r="GR2568" s="805"/>
      <c r="GS2568" s="805"/>
      <c r="GT2568" s="805"/>
      <c r="GU2568" s="805"/>
      <c r="GV2568" s="805"/>
      <c r="GW2568" s="805"/>
      <c r="GX2568" s="805"/>
      <c r="GY2568" s="805"/>
      <c r="GZ2568" s="805"/>
      <c r="HA2568" s="805"/>
      <c r="HB2568" s="805"/>
      <c r="HC2568" s="805"/>
      <c r="HD2568" s="805"/>
      <c r="HE2568" s="805"/>
      <c r="HF2568" s="805"/>
      <c r="HG2568" s="805"/>
      <c r="HH2568" s="805"/>
      <c r="HI2568" s="805"/>
      <c r="HJ2568" s="805"/>
      <c r="HK2568" s="805"/>
      <c r="HL2568" s="805"/>
      <c r="HM2568" s="805"/>
      <c r="HN2568" s="805"/>
      <c r="HO2568" s="805"/>
      <c r="HP2568" s="805"/>
      <c r="HQ2568" s="805"/>
      <c r="HR2568" s="805"/>
      <c r="HS2568" s="805"/>
      <c r="HT2568" s="805"/>
      <c r="HU2568" s="805"/>
      <c r="HV2568" s="805"/>
      <c r="HW2568" s="805"/>
      <c r="HX2568" s="805"/>
      <c r="HY2568" s="805"/>
      <c r="HZ2568" s="805"/>
      <c r="IA2568" s="805"/>
      <c r="IB2568" s="805"/>
      <c r="IC2568" s="805"/>
      <c r="ID2568" s="805"/>
      <c r="IE2568" s="805"/>
      <c r="IF2568" s="805"/>
      <c r="IG2568" s="805"/>
      <c r="IH2568" s="805"/>
      <c r="II2568" s="805"/>
      <c r="IJ2568" s="805"/>
      <c r="IK2568" s="805"/>
      <c r="IL2568" s="805"/>
      <c r="IM2568" s="805"/>
      <c r="IN2568" s="805"/>
      <c r="IO2568" s="805"/>
      <c r="IP2568" s="805"/>
      <c r="IQ2568" s="805"/>
      <c r="IR2568" s="805"/>
      <c r="IS2568" s="805"/>
      <c r="IT2568" s="805"/>
      <c r="IU2568" s="805"/>
      <c r="IV2568" s="805"/>
      <c r="IW2568" s="805"/>
      <c r="KP2568" s="879">
        <v>700</v>
      </c>
    </row>
    <row r="2569" spans="1:302" s="17" customFormat="1" ht="21.75" customHeight="1" thickBot="1">
      <c r="A2569" s="102" t="s">
        <v>720</v>
      </c>
      <c r="B2569" s="414">
        <v>567301809</v>
      </c>
      <c r="C2569" s="788">
        <v>5673018</v>
      </c>
      <c r="D2569" s="2" t="s">
        <v>721</v>
      </c>
      <c r="E2569" s="633"/>
      <c r="F2569" s="633"/>
      <c r="G2569" s="15" t="s">
        <v>741</v>
      </c>
      <c r="H2569" s="879">
        <v>700</v>
      </c>
      <c r="I2569" s="166">
        <f t="shared" si="218"/>
        <v>700</v>
      </c>
      <c r="J2569" s="805"/>
      <c r="K2569" s="805"/>
      <c r="L2569" s="805"/>
      <c r="M2569" s="805"/>
      <c r="N2569" s="805"/>
      <c r="O2569" s="805"/>
      <c r="P2569" s="805"/>
      <c r="Q2569" s="805"/>
      <c r="R2569" s="805"/>
      <c r="S2569" s="805"/>
      <c r="T2569" s="805"/>
      <c r="U2569" s="805"/>
      <c r="V2569" s="805"/>
      <c r="W2569" s="805"/>
      <c r="X2569" s="805"/>
      <c r="Y2569" s="805"/>
      <c r="Z2569" s="805"/>
      <c r="AA2569" s="805"/>
      <c r="AB2569" s="805"/>
      <c r="AC2569" s="805"/>
      <c r="AD2569" s="805"/>
      <c r="AE2569" s="805"/>
      <c r="AF2569" s="805"/>
      <c r="AG2569" s="805"/>
      <c r="AH2569" s="805"/>
      <c r="AI2569" s="805"/>
      <c r="AJ2569" s="805"/>
      <c r="AK2569" s="805"/>
      <c r="AL2569" s="805"/>
      <c r="AM2569" s="805"/>
      <c r="AN2569" s="805"/>
      <c r="AO2569" s="805"/>
      <c r="AP2569" s="805"/>
      <c r="AQ2569" s="805"/>
      <c r="AR2569" s="805"/>
      <c r="AS2569" s="805"/>
      <c r="AT2569" s="805"/>
      <c r="AU2569" s="805"/>
      <c r="AV2569" s="805"/>
      <c r="AW2569" s="805"/>
      <c r="AX2569" s="805"/>
      <c r="AY2569" s="805"/>
      <c r="AZ2569" s="805"/>
      <c r="BA2569" s="805"/>
      <c r="BB2569" s="805"/>
      <c r="BC2569" s="805"/>
      <c r="BD2569" s="805"/>
      <c r="BE2569" s="805"/>
      <c r="BF2569" s="805"/>
      <c r="BG2569" s="805"/>
      <c r="BH2569" s="805"/>
      <c r="BI2569" s="805"/>
      <c r="BJ2569" s="805"/>
      <c r="BK2569" s="805"/>
      <c r="BL2569" s="805"/>
      <c r="BM2569" s="805"/>
      <c r="BN2569" s="805"/>
      <c r="BO2569" s="805"/>
      <c r="BP2569" s="805"/>
      <c r="BQ2569" s="805"/>
      <c r="BR2569" s="805"/>
      <c r="BS2569" s="805"/>
      <c r="BT2569" s="805"/>
      <c r="BU2569" s="805"/>
      <c r="BV2569" s="805"/>
      <c r="BW2569" s="805"/>
      <c r="BX2569" s="805"/>
      <c r="BY2569" s="805"/>
      <c r="BZ2569" s="805"/>
      <c r="CA2569" s="805"/>
      <c r="CB2569" s="805"/>
      <c r="CC2569" s="805"/>
      <c r="CD2569" s="805"/>
      <c r="CE2569" s="805"/>
      <c r="CF2569" s="805"/>
      <c r="CG2569" s="805"/>
      <c r="CH2569" s="805"/>
      <c r="CI2569" s="805"/>
      <c r="CJ2569" s="805"/>
      <c r="CK2569" s="805"/>
      <c r="CL2569" s="805"/>
      <c r="CM2569" s="805"/>
      <c r="CN2569" s="805"/>
      <c r="CO2569" s="805"/>
      <c r="CP2569" s="805"/>
      <c r="CQ2569" s="805"/>
      <c r="CR2569" s="805"/>
      <c r="CS2569" s="805"/>
      <c r="CT2569" s="805"/>
      <c r="CU2569" s="805"/>
      <c r="CV2569" s="805"/>
      <c r="CW2569" s="805"/>
      <c r="CX2569" s="805"/>
      <c r="CY2569" s="805"/>
      <c r="CZ2569" s="805"/>
      <c r="DA2569" s="805"/>
      <c r="DB2569" s="805"/>
      <c r="DC2569" s="805"/>
      <c r="DD2569" s="805"/>
      <c r="DE2569" s="805"/>
      <c r="DF2569" s="805"/>
      <c r="DG2569" s="805"/>
      <c r="DH2569" s="805"/>
      <c r="DI2569" s="805"/>
      <c r="DJ2569" s="805"/>
      <c r="DK2569" s="805"/>
      <c r="DL2569" s="805"/>
      <c r="DM2569" s="805"/>
      <c r="DN2569" s="805"/>
      <c r="DO2569" s="805"/>
      <c r="DP2569" s="805"/>
      <c r="DQ2569" s="805"/>
      <c r="DR2569" s="805"/>
      <c r="DS2569" s="805"/>
      <c r="DT2569" s="805"/>
      <c r="DU2569" s="805"/>
      <c r="DV2569" s="805"/>
      <c r="DW2569" s="805"/>
      <c r="DX2569" s="805"/>
      <c r="DY2569" s="805"/>
      <c r="DZ2569" s="805"/>
      <c r="EA2569" s="805"/>
      <c r="EB2569" s="805"/>
      <c r="EC2569" s="805"/>
      <c r="ED2569" s="805"/>
      <c r="EE2569" s="805"/>
      <c r="EF2569" s="805"/>
      <c r="EG2569" s="805"/>
      <c r="EH2569" s="805"/>
      <c r="EI2569" s="805"/>
      <c r="EJ2569" s="805"/>
      <c r="EK2569" s="805"/>
      <c r="EL2569" s="805"/>
      <c r="EM2569" s="805"/>
      <c r="EN2569" s="805"/>
      <c r="EO2569" s="805"/>
      <c r="EP2569" s="805"/>
      <c r="EQ2569" s="805"/>
      <c r="ER2569" s="805"/>
      <c r="ES2569" s="805"/>
      <c r="ET2569" s="805"/>
      <c r="EU2569" s="805"/>
      <c r="EV2569" s="805"/>
      <c r="EW2569" s="805"/>
      <c r="EX2569" s="805"/>
      <c r="EY2569" s="805"/>
      <c r="EZ2569" s="805"/>
      <c r="FA2569" s="805"/>
      <c r="FB2569" s="805"/>
      <c r="FC2569" s="805"/>
      <c r="FD2569" s="805"/>
      <c r="FE2569" s="805"/>
      <c r="FF2569" s="805"/>
      <c r="FG2569" s="805"/>
      <c r="FH2569" s="805"/>
      <c r="FI2569" s="805"/>
      <c r="FJ2569" s="805"/>
      <c r="FK2569" s="805"/>
      <c r="FL2569" s="805"/>
      <c r="FM2569" s="805"/>
      <c r="FN2569" s="805"/>
      <c r="FO2569" s="805"/>
      <c r="FP2569" s="805"/>
      <c r="FQ2569" s="805"/>
      <c r="FR2569" s="805"/>
      <c r="FS2569" s="805"/>
      <c r="FT2569" s="805"/>
      <c r="FU2569" s="805"/>
      <c r="FV2569" s="805"/>
      <c r="FW2569" s="805"/>
      <c r="FX2569" s="805"/>
      <c r="FY2569" s="805"/>
      <c r="FZ2569" s="805"/>
      <c r="GA2569" s="805"/>
      <c r="GB2569" s="805"/>
      <c r="GC2569" s="805"/>
      <c r="GD2569" s="805"/>
      <c r="GE2569" s="805"/>
      <c r="GF2569" s="805"/>
      <c r="GG2569" s="805"/>
      <c r="GH2569" s="805"/>
      <c r="GI2569" s="805"/>
      <c r="GJ2569" s="805"/>
      <c r="GK2569" s="805"/>
      <c r="GL2569" s="805"/>
      <c r="GM2569" s="805"/>
      <c r="GN2569" s="805"/>
      <c r="GO2569" s="805"/>
      <c r="GP2569" s="805"/>
      <c r="GQ2569" s="805"/>
      <c r="GR2569" s="805"/>
      <c r="GS2569" s="805"/>
      <c r="GT2569" s="805"/>
      <c r="GU2569" s="805"/>
      <c r="GV2569" s="805"/>
      <c r="GW2569" s="805"/>
      <c r="GX2569" s="805"/>
      <c r="GY2569" s="805"/>
      <c r="GZ2569" s="805"/>
      <c r="HA2569" s="805"/>
      <c r="HB2569" s="805"/>
      <c r="HC2569" s="805"/>
      <c r="HD2569" s="805"/>
      <c r="HE2569" s="805"/>
      <c r="HF2569" s="805"/>
      <c r="HG2569" s="805"/>
      <c r="HH2569" s="805"/>
      <c r="HI2569" s="805"/>
      <c r="HJ2569" s="805"/>
      <c r="HK2569" s="805"/>
      <c r="HL2569" s="805"/>
      <c r="HM2569" s="805"/>
      <c r="HN2569" s="805"/>
      <c r="HO2569" s="805"/>
      <c r="HP2569" s="805"/>
      <c r="HQ2569" s="805"/>
      <c r="HR2569" s="805"/>
      <c r="HS2569" s="805"/>
      <c r="HT2569" s="805"/>
      <c r="HU2569" s="805"/>
      <c r="HV2569" s="805"/>
      <c r="HW2569" s="805"/>
      <c r="HX2569" s="805"/>
      <c r="HY2569" s="805"/>
      <c r="HZ2569" s="805"/>
      <c r="IA2569" s="805"/>
      <c r="IB2569" s="805"/>
      <c r="IC2569" s="805"/>
      <c r="ID2569" s="805"/>
      <c r="IE2569" s="805"/>
      <c r="IF2569" s="805"/>
      <c r="IG2569" s="805"/>
      <c r="IH2569" s="805"/>
      <c r="II2569" s="805"/>
      <c r="IJ2569" s="805"/>
      <c r="IK2569" s="805"/>
      <c r="IL2569" s="805"/>
      <c r="IM2569" s="805"/>
      <c r="IN2569" s="805"/>
      <c r="IO2569" s="805"/>
      <c r="IP2569" s="805"/>
      <c r="IQ2569" s="805"/>
      <c r="IR2569" s="805"/>
      <c r="IS2569" s="805"/>
      <c r="IT2569" s="805"/>
      <c r="IU2569" s="805"/>
      <c r="IV2569" s="805"/>
      <c r="IW2569" s="805"/>
      <c r="KP2569" s="879">
        <v>700</v>
      </c>
    </row>
    <row r="2570" spans="1:302" s="17" customFormat="1" ht="21.75" customHeight="1" thickBot="1">
      <c r="A2570" s="102" t="s">
        <v>720</v>
      </c>
      <c r="B2570" s="414">
        <v>567302105</v>
      </c>
      <c r="C2570" s="788">
        <v>5673021</v>
      </c>
      <c r="D2570" s="2" t="s">
        <v>721</v>
      </c>
      <c r="E2570" s="633"/>
      <c r="F2570" s="633"/>
      <c r="G2570" s="15" t="s">
        <v>741</v>
      </c>
      <c r="H2570" s="879">
        <v>0</v>
      </c>
      <c r="I2570" s="166">
        <f t="shared" si="218"/>
        <v>0</v>
      </c>
      <c r="J2570" s="805"/>
      <c r="K2570" s="805"/>
      <c r="L2570" s="805"/>
      <c r="M2570" s="805"/>
      <c r="N2570" s="805"/>
      <c r="O2570" s="805"/>
      <c r="P2570" s="805"/>
      <c r="Q2570" s="805"/>
      <c r="R2570" s="805"/>
      <c r="S2570" s="805"/>
      <c r="T2570" s="805"/>
      <c r="U2570" s="805"/>
      <c r="V2570" s="805"/>
      <c r="W2570" s="805"/>
      <c r="X2570" s="805"/>
      <c r="Y2570" s="805"/>
      <c r="Z2570" s="805"/>
      <c r="AA2570" s="805"/>
      <c r="AB2570" s="805"/>
      <c r="AC2570" s="805"/>
      <c r="AD2570" s="805"/>
      <c r="AE2570" s="805"/>
      <c r="AF2570" s="805"/>
      <c r="AG2570" s="805"/>
      <c r="AH2570" s="805"/>
      <c r="AI2570" s="805"/>
      <c r="AJ2570" s="805"/>
      <c r="AK2570" s="805"/>
      <c r="AL2570" s="805"/>
      <c r="AM2570" s="805"/>
      <c r="AN2570" s="805"/>
      <c r="AO2570" s="805"/>
      <c r="AP2570" s="805"/>
      <c r="AQ2570" s="805"/>
      <c r="AR2570" s="805"/>
      <c r="AS2570" s="805"/>
      <c r="AT2570" s="805"/>
      <c r="AU2570" s="805"/>
      <c r="AV2570" s="805"/>
      <c r="AW2570" s="805"/>
      <c r="AX2570" s="805"/>
      <c r="AY2570" s="805"/>
      <c r="AZ2570" s="805"/>
      <c r="BA2570" s="805"/>
      <c r="BB2570" s="805"/>
      <c r="BC2570" s="805"/>
      <c r="BD2570" s="805"/>
      <c r="BE2570" s="805"/>
      <c r="BF2570" s="805"/>
      <c r="BG2570" s="805"/>
      <c r="BH2570" s="805"/>
      <c r="BI2570" s="805"/>
      <c r="BJ2570" s="805"/>
      <c r="BK2570" s="805"/>
      <c r="BL2570" s="805"/>
      <c r="BM2570" s="805"/>
      <c r="BN2570" s="805"/>
      <c r="BO2570" s="805"/>
      <c r="BP2570" s="805"/>
      <c r="BQ2570" s="805"/>
      <c r="BR2570" s="805"/>
      <c r="BS2570" s="805"/>
      <c r="BT2570" s="805"/>
      <c r="BU2570" s="805"/>
      <c r="BV2570" s="805"/>
      <c r="BW2570" s="805"/>
      <c r="BX2570" s="805"/>
      <c r="BY2570" s="805"/>
      <c r="BZ2570" s="805"/>
      <c r="CA2570" s="805"/>
      <c r="CB2570" s="805"/>
      <c r="CC2570" s="805"/>
      <c r="CD2570" s="805"/>
      <c r="CE2570" s="805"/>
      <c r="CF2570" s="805"/>
      <c r="CG2570" s="805"/>
      <c r="CH2570" s="805"/>
      <c r="CI2570" s="805"/>
      <c r="CJ2570" s="805"/>
      <c r="CK2570" s="805"/>
      <c r="CL2570" s="805"/>
      <c r="CM2570" s="805"/>
      <c r="CN2570" s="805"/>
      <c r="CO2570" s="805"/>
      <c r="CP2570" s="805"/>
      <c r="CQ2570" s="805"/>
      <c r="CR2570" s="805"/>
      <c r="CS2570" s="805"/>
      <c r="CT2570" s="805"/>
      <c r="CU2570" s="805"/>
      <c r="CV2570" s="805"/>
      <c r="CW2570" s="805"/>
      <c r="CX2570" s="805"/>
      <c r="CY2570" s="805"/>
      <c r="CZ2570" s="805"/>
      <c r="DA2570" s="805"/>
      <c r="DB2570" s="805"/>
      <c r="DC2570" s="805"/>
      <c r="DD2570" s="805"/>
      <c r="DE2570" s="805"/>
      <c r="DF2570" s="805"/>
      <c r="DG2570" s="805"/>
      <c r="DH2570" s="805"/>
      <c r="DI2570" s="805"/>
      <c r="DJ2570" s="805"/>
      <c r="DK2570" s="805"/>
      <c r="DL2570" s="805"/>
      <c r="DM2570" s="805"/>
      <c r="DN2570" s="805"/>
      <c r="DO2570" s="805"/>
      <c r="DP2570" s="805"/>
      <c r="DQ2570" s="805"/>
      <c r="DR2570" s="805"/>
      <c r="DS2570" s="805"/>
      <c r="DT2570" s="805"/>
      <c r="DU2570" s="805"/>
      <c r="DV2570" s="805"/>
      <c r="DW2570" s="805"/>
      <c r="DX2570" s="805"/>
      <c r="DY2570" s="805"/>
      <c r="DZ2570" s="805"/>
      <c r="EA2570" s="805"/>
      <c r="EB2570" s="805"/>
      <c r="EC2570" s="805"/>
      <c r="ED2570" s="805"/>
      <c r="EE2570" s="805"/>
      <c r="EF2570" s="805"/>
      <c r="EG2570" s="805"/>
      <c r="EH2570" s="805"/>
      <c r="EI2570" s="805"/>
      <c r="EJ2570" s="805"/>
      <c r="EK2570" s="805"/>
      <c r="EL2570" s="805"/>
      <c r="EM2570" s="805"/>
      <c r="EN2570" s="805"/>
      <c r="EO2570" s="805"/>
      <c r="EP2570" s="805"/>
      <c r="EQ2570" s="805"/>
      <c r="ER2570" s="805"/>
      <c r="ES2570" s="805"/>
      <c r="ET2570" s="805"/>
      <c r="EU2570" s="805"/>
      <c r="EV2570" s="805"/>
      <c r="EW2570" s="805"/>
      <c r="EX2570" s="805"/>
      <c r="EY2570" s="805"/>
      <c r="EZ2570" s="805"/>
      <c r="FA2570" s="805"/>
      <c r="FB2570" s="805"/>
      <c r="FC2570" s="805"/>
      <c r="FD2570" s="805"/>
      <c r="FE2570" s="805"/>
      <c r="FF2570" s="805"/>
      <c r="FG2570" s="805"/>
      <c r="FH2570" s="805"/>
      <c r="FI2570" s="805"/>
      <c r="FJ2570" s="805"/>
      <c r="FK2570" s="805"/>
      <c r="FL2570" s="805"/>
      <c r="FM2570" s="805"/>
      <c r="FN2570" s="805"/>
      <c r="FO2570" s="805"/>
      <c r="FP2570" s="805"/>
      <c r="FQ2570" s="805"/>
      <c r="FR2570" s="805"/>
      <c r="FS2570" s="805"/>
      <c r="FT2570" s="805"/>
      <c r="FU2570" s="805"/>
      <c r="FV2570" s="805"/>
      <c r="FW2570" s="805"/>
      <c r="FX2570" s="805"/>
      <c r="FY2570" s="805"/>
      <c r="FZ2570" s="805"/>
      <c r="GA2570" s="805"/>
      <c r="GB2570" s="805"/>
      <c r="GC2570" s="805"/>
      <c r="GD2570" s="805"/>
      <c r="GE2570" s="805"/>
      <c r="GF2570" s="805"/>
      <c r="GG2570" s="805"/>
      <c r="GH2570" s="805"/>
      <c r="GI2570" s="805"/>
      <c r="GJ2570" s="805"/>
      <c r="GK2570" s="805"/>
      <c r="GL2570" s="805"/>
      <c r="GM2570" s="805"/>
      <c r="GN2570" s="805"/>
      <c r="GO2570" s="805"/>
      <c r="GP2570" s="805"/>
      <c r="GQ2570" s="805"/>
      <c r="GR2570" s="805"/>
      <c r="GS2570" s="805"/>
      <c r="GT2570" s="805"/>
      <c r="GU2570" s="805"/>
      <c r="GV2570" s="805"/>
      <c r="GW2570" s="805"/>
      <c r="GX2570" s="805"/>
      <c r="GY2570" s="805"/>
      <c r="GZ2570" s="805"/>
      <c r="HA2570" s="805"/>
      <c r="HB2570" s="805"/>
      <c r="HC2570" s="805"/>
      <c r="HD2570" s="805"/>
      <c r="HE2570" s="805"/>
      <c r="HF2570" s="805"/>
      <c r="HG2570" s="805"/>
      <c r="HH2570" s="805"/>
      <c r="HI2570" s="805"/>
      <c r="HJ2570" s="805"/>
      <c r="HK2570" s="805"/>
      <c r="HL2570" s="805"/>
      <c r="HM2570" s="805"/>
      <c r="HN2570" s="805"/>
      <c r="HO2570" s="805"/>
      <c r="HP2570" s="805"/>
      <c r="HQ2570" s="805"/>
      <c r="HR2570" s="805"/>
      <c r="HS2570" s="805"/>
      <c r="HT2570" s="805"/>
      <c r="HU2570" s="805"/>
      <c r="HV2570" s="805"/>
      <c r="HW2570" s="805"/>
      <c r="HX2570" s="805"/>
      <c r="HY2570" s="805"/>
      <c r="HZ2570" s="805"/>
      <c r="IA2570" s="805"/>
      <c r="IB2570" s="805"/>
      <c r="IC2570" s="805"/>
      <c r="ID2570" s="805"/>
      <c r="IE2570" s="805"/>
      <c r="IF2570" s="805"/>
      <c r="IG2570" s="805"/>
      <c r="IH2570" s="805"/>
      <c r="II2570" s="805"/>
      <c r="IJ2570" s="805"/>
      <c r="IK2570" s="805"/>
      <c r="IL2570" s="805"/>
      <c r="IM2570" s="805"/>
      <c r="IN2570" s="805"/>
      <c r="IO2570" s="805"/>
      <c r="IP2570" s="805"/>
      <c r="IQ2570" s="805"/>
      <c r="IR2570" s="805"/>
      <c r="IS2570" s="805"/>
      <c r="IT2570" s="805"/>
      <c r="IU2570" s="805"/>
      <c r="IV2570" s="805"/>
      <c r="IW2570" s="805"/>
      <c r="KP2570" s="879">
        <v>0</v>
      </c>
    </row>
    <row r="2571" spans="1:302" s="17" customFormat="1" ht="21.75" customHeight="1" thickBot="1">
      <c r="A2571" s="102" t="s">
        <v>720</v>
      </c>
      <c r="B2571" s="414">
        <v>567302305</v>
      </c>
      <c r="C2571" s="788">
        <v>5673023</v>
      </c>
      <c r="D2571" s="2" t="s">
        <v>721</v>
      </c>
      <c r="E2571" s="633"/>
      <c r="F2571" s="633"/>
      <c r="G2571" s="15" t="s">
        <v>741</v>
      </c>
      <c r="H2571" s="879">
        <v>0</v>
      </c>
      <c r="I2571" s="166">
        <f t="shared" si="218"/>
        <v>0</v>
      </c>
      <c r="J2571" s="805"/>
      <c r="K2571" s="805"/>
      <c r="L2571" s="805"/>
      <c r="M2571" s="805"/>
      <c r="N2571" s="805"/>
      <c r="O2571" s="805"/>
      <c r="P2571" s="805"/>
      <c r="Q2571" s="805"/>
      <c r="R2571" s="805"/>
      <c r="S2571" s="805"/>
      <c r="T2571" s="805"/>
      <c r="U2571" s="805"/>
      <c r="V2571" s="805"/>
      <c r="W2571" s="805"/>
      <c r="X2571" s="805"/>
      <c r="Y2571" s="805"/>
      <c r="Z2571" s="805"/>
      <c r="AA2571" s="805"/>
      <c r="AB2571" s="805"/>
      <c r="AC2571" s="805"/>
      <c r="AD2571" s="805"/>
      <c r="AE2571" s="805"/>
      <c r="AF2571" s="805"/>
      <c r="AG2571" s="805"/>
      <c r="AH2571" s="805"/>
      <c r="AI2571" s="805"/>
      <c r="AJ2571" s="805"/>
      <c r="AK2571" s="805"/>
      <c r="AL2571" s="805"/>
      <c r="AM2571" s="805"/>
      <c r="AN2571" s="805"/>
      <c r="AO2571" s="805"/>
      <c r="AP2571" s="805"/>
      <c r="AQ2571" s="805"/>
      <c r="AR2571" s="805"/>
      <c r="AS2571" s="805"/>
      <c r="AT2571" s="805"/>
      <c r="AU2571" s="805"/>
      <c r="AV2571" s="805"/>
      <c r="AW2571" s="805"/>
      <c r="AX2571" s="805"/>
      <c r="AY2571" s="805"/>
      <c r="AZ2571" s="805"/>
      <c r="BA2571" s="805"/>
      <c r="BB2571" s="805"/>
      <c r="BC2571" s="805"/>
      <c r="BD2571" s="805"/>
      <c r="BE2571" s="805"/>
      <c r="BF2571" s="805"/>
      <c r="BG2571" s="805"/>
      <c r="BH2571" s="805"/>
      <c r="BI2571" s="805"/>
      <c r="BJ2571" s="805"/>
      <c r="BK2571" s="805"/>
      <c r="BL2571" s="805"/>
      <c r="BM2571" s="805"/>
      <c r="BN2571" s="805"/>
      <c r="BO2571" s="805"/>
      <c r="BP2571" s="805"/>
      <c r="BQ2571" s="805"/>
      <c r="BR2571" s="805"/>
      <c r="BS2571" s="805"/>
      <c r="BT2571" s="805"/>
      <c r="BU2571" s="805"/>
      <c r="BV2571" s="805"/>
      <c r="BW2571" s="805"/>
      <c r="BX2571" s="805"/>
      <c r="BY2571" s="805"/>
      <c r="BZ2571" s="805"/>
      <c r="CA2571" s="805"/>
      <c r="CB2571" s="805"/>
      <c r="CC2571" s="805"/>
      <c r="CD2571" s="805"/>
      <c r="CE2571" s="805"/>
      <c r="CF2571" s="805"/>
      <c r="CG2571" s="805"/>
      <c r="CH2571" s="805"/>
      <c r="CI2571" s="805"/>
      <c r="CJ2571" s="805"/>
      <c r="CK2571" s="805"/>
      <c r="CL2571" s="805"/>
      <c r="CM2571" s="805"/>
      <c r="CN2571" s="805"/>
      <c r="CO2571" s="805"/>
      <c r="CP2571" s="805"/>
      <c r="CQ2571" s="805"/>
      <c r="CR2571" s="805"/>
      <c r="CS2571" s="805"/>
      <c r="CT2571" s="805"/>
      <c r="CU2571" s="805"/>
      <c r="CV2571" s="805"/>
      <c r="CW2571" s="805"/>
      <c r="CX2571" s="805"/>
      <c r="CY2571" s="805"/>
      <c r="CZ2571" s="805"/>
      <c r="DA2571" s="805"/>
      <c r="DB2571" s="805"/>
      <c r="DC2571" s="805"/>
      <c r="DD2571" s="805"/>
      <c r="DE2571" s="805"/>
      <c r="DF2571" s="805"/>
      <c r="DG2571" s="805"/>
      <c r="DH2571" s="805"/>
      <c r="DI2571" s="805"/>
      <c r="DJ2571" s="805"/>
      <c r="DK2571" s="805"/>
      <c r="DL2571" s="805"/>
      <c r="DM2571" s="805"/>
      <c r="DN2571" s="805"/>
      <c r="DO2571" s="805"/>
      <c r="DP2571" s="805"/>
      <c r="DQ2571" s="805"/>
      <c r="DR2571" s="805"/>
      <c r="DS2571" s="805"/>
      <c r="DT2571" s="805"/>
      <c r="DU2571" s="805"/>
      <c r="DV2571" s="805"/>
      <c r="DW2571" s="805"/>
      <c r="DX2571" s="805"/>
      <c r="DY2571" s="805"/>
      <c r="DZ2571" s="805"/>
      <c r="EA2571" s="805"/>
      <c r="EB2571" s="805"/>
      <c r="EC2571" s="805"/>
      <c r="ED2571" s="805"/>
      <c r="EE2571" s="805"/>
      <c r="EF2571" s="805"/>
      <c r="EG2571" s="805"/>
      <c r="EH2571" s="805"/>
      <c r="EI2571" s="805"/>
      <c r="EJ2571" s="805"/>
      <c r="EK2571" s="805"/>
      <c r="EL2571" s="805"/>
      <c r="EM2571" s="805"/>
      <c r="EN2571" s="805"/>
      <c r="EO2571" s="805"/>
      <c r="EP2571" s="805"/>
      <c r="EQ2571" s="805"/>
      <c r="ER2571" s="805"/>
      <c r="ES2571" s="805"/>
      <c r="ET2571" s="805"/>
      <c r="EU2571" s="805"/>
      <c r="EV2571" s="805"/>
      <c r="EW2571" s="805"/>
      <c r="EX2571" s="805"/>
      <c r="EY2571" s="805"/>
      <c r="EZ2571" s="805"/>
      <c r="FA2571" s="805"/>
      <c r="FB2571" s="805"/>
      <c r="FC2571" s="805"/>
      <c r="FD2571" s="805"/>
      <c r="FE2571" s="805"/>
      <c r="FF2571" s="805"/>
      <c r="FG2571" s="805"/>
      <c r="FH2571" s="805"/>
      <c r="FI2571" s="805"/>
      <c r="FJ2571" s="805"/>
      <c r="FK2571" s="805"/>
      <c r="FL2571" s="805"/>
      <c r="FM2571" s="805"/>
      <c r="FN2571" s="805"/>
      <c r="FO2571" s="805"/>
      <c r="FP2571" s="805"/>
      <c r="FQ2571" s="805"/>
      <c r="FR2571" s="805"/>
      <c r="FS2571" s="805"/>
      <c r="FT2571" s="805"/>
      <c r="FU2571" s="805"/>
      <c r="FV2571" s="805"/>
      <c r="FW2571" s="805"/>
      <c r="FX2571" s="805"/>
      <c r="FY2571" s="805"/>
      <c r="FZ2571" s="805"/>
      <c r="GA2571" s="805"/>
      <c r="GB2571" s="805"/>
      <c r="GC2571" s="805"/>
      <c r="GD2571" s="805"/>
      <c r="GE2571" s="805"/>
      <c r="GF2571" s="805"/>
      <c r="GG2571" s="805"/>
      <c r="GH2571" s="805"/>
      <c r="GI2571" s="805"/>
      <c r="GJ2571" s="805"/>
      <c r="GK2571" s="805"/>
      <c r="GL2571" s="805"/>
      <c r="GM2571" s="805"/>
      <c r="GN2571" s="805"/>
      <c r="GO2571" s="805"/>
      <c r="GP2571" s="805"/>
      <c r="GQ2571" s="805"/>
      <c r="GR2571" s="805"/>
      <c r="GS2571" s="805"/>
      <c r="GT2571" s="805"/>
      <c r="GU2571" s="805"/>
      <c r="GV2571" s="805"/>
      <c r="GW2571" s="805"/>
      <c r="GX2571" s="805"/>
      <c r="GY2571" s="805"/>
      <c r="GZ2571" s="805"/>
      <c r="HA2571" s="805"/>
      <c r="HB2571" s="805"/>
      <c r="HC2571" s="805"/>
      <c r="HD2571" s="805"/>
      <c r="HE2571" s="805"/>
      <c r="HF2571" s="805"/>
      <c r="HG2571" s="805"/>
      <c r="HH2571" s="805"/>
      <c r="HI2571" s="805"/>
      <c r="HJ2571" s="805"/>
      <c r="HK2571" s="805"/>
      <c r="HL2571" s="805"/>
      <c r="HM2571" s="805"/>
      <c r="HN2571" s="805"/>
      <c r="HO2571" s="805"/>
      <c r="HP2571" s="805"/>
      <c r="HQ2571" s="805"/>
      <c r="HR2571" s="805"/>
      <c r="HS2571" s="805"/>
      <c r="HT2571" s="805"/>
      <c r="HU2571" s="805"/>
      <c r="HV2571" s="805"/>
      <c r="HW2571" s="805"/>
      <c r="HX2571" s="805"/>
      <c r="HY2571" s="805"/>
      <c r="HZ2571" s="805"/>
      <c r="IA2571" s="805"/>
      <c r="IB2571" s="805"/>
      <c r="IC2571" s="805"/>
      <c r="ID2571" s="805"/>
      <c r="IE2571" s="805"/>
      <c r="IF2571" s="805"/>
      <c r="IG2571" s="805"/>
      <c r="IH2571" s="805"/>
      <c r="II2571" s="805"/>
      <c r="IJ2571" s="805"/>
      <c r="IK2571" s="805"/>
      <c r="IL2571" s="805"/>
      <c r="IM2571" s="805"/>
      <c r="IN2571" s="805"/>
      <c r="IO2571" s="805"/>
      <c r="IP2571" s="805"/>
      <c r="IQ2571" s="805"/>
      <c r="IR2571" s="805"/>
      <c r="IS2571" s="805"/>
      <c r="IT2571" s="805"/>
      <c r="IU2571" s="805"/>
      <c r="IV2571" s="805"/>
      <c r="IW2571" s="805"/>
      <c r="KP2571" s="879">
        <v>0</v>
      </c>
    </row>
    <row r="2572" spans="1:302" s="17" customFormat="1" ht="21.75" customHeight="1" thickBot="1">
      <c r="A2572" s="102" t="s">
        <v>720</v>
      </c>
      <c r="B2572" s="414">
        <v>566421806</v>
      </c>
      <c r="C2572" s="788">
        <v>5664218</v>
      </c>
      <c r="D2572" s="2" t="s">
        <v>721</v>
      </c>
      <c r="E2572" s="633"/>
      <c r="F2572" s="633"/>
      <c r="G2572" s="15" t="s">
        <v>741</v>
      </c>
      <c r="H2572" s="879">
        <v>700</v>
      </c>
      <c r="I2572" s="166">
        <f t="shared" si="218"/>
        <v>700</v>
      </c>
      <c r="J2572" s="805"/>
      <c r="K2572" s="805"/>
      <c r="L2572" s="805"/>
      <c r="M2572" s="805"/>
      <c r="N2572" s="805"/>
      <c r="O2572" s="805"/>
      <c r="P2572" s="805"/>
      <c r="Q2572" s="805"/>
      <c r="R2572" s="805"/>
      <c r="S2572" s="805"/>
      <c r="T2572" s="805"/>
      <c r="U2572" s="805"/>
      <c r="V2572" s="805"/>
      <c r="W2572" s="805"/>
      <c r="X2572" s="805"/>
      <c r="Y2572" s="805"/>
      <c r="Z2572" s="805"/>
      <c r="AA2572" s="805"/>
      <c r="AB2572" s="805"/>
      <c r="AC2572" s="805"/>
      <c r="AD2572" s="805"/>
      <c r="AE2572" s="805"/>
      <c r="AF2572" s="805"/>
      <c r="AG2572" s="805"/>
      <c r="AH2572" s="805"/>
      <c r="AI2572" s="805"/>
      <c r="AJ2572" s="805"/>
      <c r="AK2572" s="805"/>
      <c r="AL2572" s="805"/>
      <c r="AM2572" s="805"/>
      <c r="AN2572" s="805"/>
      <c r="AO2572" s="805"/>
      <c r="AP2572" s="805"/>
      <c r="AQ2572" s="805"/>
      <c r="AR2572" s="805"/>
      <c r="AS2572" s="805"/>
      <c r="AT2572" s="805"/>
      <c r="AU2572" s="805"/>
      <c r="AV2572" s="805"/>
      <c r="AW2572" s="805"/>
      <c r="AX2572" s="805"/>
      <c r="AY2572" s="805"/>
      <c r="AZ2572" s="805"/>
      <c r="BA2572" s="805"/>
      <c r="BB2572" s="805"/>
      <c r="BC2572" s="805"/>
      <c r="BD2572" s="805"/>
      <c r="BE2572" s="805"/>
      <c r="BF2572" s="805"/>
      <c r="BG2572" s="805"/>
      <c r="BH2572" s="805"/>
      <c r="BI2572" s="805"/>
      <c r="BJ2572" s="805"/>
      <c r="BK2572" s="805"/>
      <c r="BL2572" s="805"/>
      <c r="BM2572" s="805"/>
      <c r="BN2572" s="805"/>
      <c r="BO2572" s="805"/>
      <c r="BP2572" s="805"/>
      <c r="BQ2572" s="805"/>
      <c r="BR2572" s="805"/>
      <c r="BS2572" s="805"/>
      <c r="BT2572" s="805"/>
      <c r="BU2572" s="805"/>
      <c r="BV2572" s="805"/>
      <c r="BW2572" s="805"/>
      <c r="BX2572" s="805"/>
      <c r="BY2572" s="805"/>
      <c r="BZ2572" s="805"/>
      <c r="CA2572" s="805"/>
      <c r="CB2572" s="805"/>
      <c r="CC2572" s="805"/>
      <c r="CD2572" s="805"/>
      <c r="CE2572" s="805"/>
      <c r="CF2572" s="805"/>
      <c r="CG2572" s="805"/>
      <c r="CH2572" s="805"/>
      <c r="CI2572" s="805"/>
      <c r="CJ2572" s="805"/>
      <c r="CK2572" s="805"/>
      <c r="CL2572" s="805"/>
      <c r="CM2572" s="805"/>
      <c r="CN2572" s="805"/>
      <c r="CO2572" s="805"/>
      <c r="CP2572" s="805"/>
      <c r="CQ2572" s="805"/>
      <c r="CR2572" s="805"/>
      <c r="CS2572" s="805"/>
      <c r="CT2572" s="805"/>
      <c r="CU2572" s="805"/>
      <c r="CV2572" s="805"/>
      <c r="CW2572" s="805"/>
      <c r="CX2572" s="805"/>
      <c r="CY2572" s="805"/>
      <c r="CZ2572" s="805"/>
      <c r="DA2572" s="805"/>
      <c r="DB2572" s="805"/>
      <c r="DC2572" s="805"/>
      <c r="DD2572" s="805"/>
      <c r="DE2572" s="805"/>
      <c r="DF2572" s="805"/>
      <c r="DG2572" s="805"/>
      <c r="DH2572" s="805"/>
      <c r="DI2572" s="805"/>
      <c r="DJ2572" s="805"/>
      <c r="DK2572" s="805"/>
      <c r="DL2572" s="805"/>
      <c r="DM2572" s="805"/>
      <c r="DN2572" s="805"/>
      <c r="DO2572" s="805"/>
      <c r="DP2572" s="805"/>
      <c r="DQ2572" s="805"/>
      <c r="DR2572" s="805"/>
      <c r="DS2572" s="805"/>
      <c r="DT2572" s="805"/>
      <c r="DU2572" s="805"/>
      <c r="DV2572" s="805"/>
      <c r="DW2572" s="805"/>
      <c r="DX2572" s="805"/>
      <c r="DY2572" s="805"/>
      <c r="DZ2572" s="805"/>
      <c r="EA2572" s="805"/>
      <c r="EB2572" s="805"/>
      <c r="EC2572" s="805"/>
      <c r="ED2572" s="805"/>
      <c r="EE2572" s="805"/>
      <c r="EF2572" s="805"/>
      <c r="EG2572" s="805"/>
      <c r="EH2572" s="805"/>
      <c r="EI2572" s="805"/>
      <c r="EJ2572" s="805"/>
      <c r="EK2572" s="805"/>
      <c r="EL2572" s="805"/>
      <c r="EM2572" s="805"/>
      <c r="EN2572" s="805"/>
      <c r="EO2572" s="805"/>
      <c r="EP2572" s="805"/>
      <c r="EQ2572" s="805"/>
      <c r="ER2572" s="805"/>
      <c r="ES2572" s="805"/>
      <c r="ET2572" s="805"/>
      <c r="EU2572" s="805"/>
      <c r="EV2572" s="805"/>
      <c r="EW2572" s="805"/>
      <c r="EX2572" s="805"/>
      <c r="EY2572" s="805"/>
      <c r="EZ2572" s="805"/>
      <c r="FA2572" s="805"/>
      <c r="FB2572" s="805"/>
      <c r="FC2572" s="805"/>
      <c r="FD2572" s="805"/>
      <c r="FE2572" s="805"/>
      <c r="FF2572" s="805"/>
      <c r="FG2572" s="805"/>
      <c r="FH2572" s="805"/>
      <c r="FI2572" s="805"/>
      <c r="FJ2572" s="805"/>
      <c r="FK2572" s="805"/>
      <c r="FL2572" s="805"/>
      <c r="FM2572" s="805"/>
      <c r="FN2572" s="805"/>
      <c r="FO2572" s="805"/>
      <c r="FP2572" s="805"/>
      <c r="FQ2572" s="805"/>
      <c r="FR2572" s="805"/>
      <c r="FS2572" s="805"/>
      <c r="FT2572" s="805"/>
      <c r="FU2572" s="805"/>
      <c r="FV2572" s="805"/>
      <c r="FW2572" s="805"/>
      <c r="FX2572" s="805"/>
      <c r="FY2572" s="805"/>
      <c r="FZ2572" s="805"/>
      <c r="GA2572" s="805"/>
      <c r="GB2572" s="805"/>
      <c r="GC2572" s="805"/>
      <c r="GD2572" s="805"/>
      <c r="GE2572" s="805"/>
      <c r="GF2572" s="805"/>
      <c r="GG2572" s="805"/>
      <c r="GH2572" s="805"/>
      <c r="GI2572" s="805"/>
      <c r="GJ2572" s="805"/>
      <c r="GK2572" s="805"/>
      <c r="GL2572" s="805"/>
      <c r="GM2572" s="805"/>
      <c r="GN2572" s="805"/>
      <c r="GO2572" s="805"/>
      <c r="GP2572" s="805"/>
      <c r="GQ2572" s="805"/>
      <c r="GR2572" s="805"/>
      <c r="GS2572" s="805"/>
      <c r="GT2572" s="805"/>
      <c r="GU2572" s="805"/>
      <c r="GV2572" s="805"/>
      <c r="GW2572" s="805"/>
      <c r="GX2572" s="805"/>
      <c r="GY2572" s="805"/>
      <c r="GZ2572" s="805"/>
      <c r="HA2572" s="805"/>
      <c r="HB2572" s="805"/>
      <c r="HC2572" s="805"/>
      <c r="HD2572" s="805"/>
      <c r="HE2572" s="805"/>
      <c r="HF2572" s="805"/>
      <c r="HG2572" s="805"/>
      <c r="HH2572" s="805"/>
      <c r="HI2572" s="805"/>
      <c r="HJ2572" s="805"/>
      <c r="HK2572" s="805"/>
      <c r="HL2572" s="805"/>
      <c r="HM2572" s="805"/>
      <c r="HN2572" s="805"/>
      <c r="HO2572" s="805"/>
      <c r="HP2572" s="805"/>
      <c r="HQ2572" s="805"/>
      <c r="HR2572" s="805"/>
      <c r="HS2572" s="805"/>
      <c r="HT2572" s="805"/>
      <c r="HU2572" s="805"/>
      <c r="HV2572" s="805"/>
      <c r="HW2572" s="805"/>
      <c r="HX2572" s="805"/>
      <c r="HY2572" s="805"/>
      <c r="HZ2572" s="805"/>
      <c r="IA2572" s="805"/>
      <c r="IB2572" s="805"/>
      <c r="IC2572" s="805"/>
      <c r="ID2572" s="805"/>
      <c r="IE2572" s="805"/>
      <c r="IF2572" s="805"/>
      <c r="IG2572" s="805"/>
      <c r="IH2572" s="805"/>
      <c r="II2572" s="805"/>
      <c r="IJ2572" s="805"/>
      <c r="IK2572" s="805"/>
      <c r="IL2572" s="805"/>
      <c r="IM2572" s="805"/>
      <c r="IN2572" s="805"/>
      <c r="IO2572" s="805"/>
      <c r="IP2572" s="805"/>
      <c r="IQ2572" s="805"/>
      <c r="IR2572" s="805"/>
      <c r="IS2572" s="805"/>
      <c r="IT2572" s="805"/>
      <c r="IU2572" s="805"/>
      <c r="IV2572" s="805"/>
      <c r="IW2572" s="805"/>
      <c r="KP2572" s="879">
        <v>700</v>
      </c>
    </row>
    <row r="2573" spans="1:302" s="17" customFormat="1" ht="21.75" customHeight="1" thickBot="1">
      <c r="A2573" s="102" t="s">
        <v>720</v>
      </c>
      <c r="B2573" s="414">
        <v>588048606</v>
      </c>
      <c r="C2573" s="788">
        <v>5880486</v>
      </c>
      <c r="D2573" s="2" t="s">
        <v>721</v>
      </c>
      <c r="E2573" s="633"/>
      <c r="F2573" s="633"/>
      <c r="G2573" s="15" t="s">
        <v>741</v>
      </c>
      <c r="H2573" s="879">
        <v>1100</v>
      </c>
      <c r="I2573" s="166">
        <f t="shared" si="218"/>
        <v>1100</v>
      </c>
      <c r="J2573" s="805"/>
      <c r="K2573" s="805"/>
      <c r="L2573" s="805"/>
      <c r="M2573" s="805"/>
      <c r="N2573" s="805"/>
      <c r="O2573" s="805"/>
      <c r="P2573" s="805"/>
      <c r="Q2573" s="805"/>
      <c r="R2573" s="805"/>
      <c r="S2573" s="805"/>
      <c r="T2573" s="805"/>
      <c r="U2573" s="805"/>
      <c r="V2573" s="805"/>
      <c r="W2573" s="805"/>
      <c r="X2573" s="805"/>
      <c r="Y2573" s="805"/>
      <c r="Z2573" s="805"/>
      <c r="AA2573" s="805"/>
      <c r="AB2573" s="805"/>
      <c r="AC2573" s="805"/>
      <c r="AD2573" s="805"/>
      <c r="AE2573" s="805"/>
      <c r="AF2573" s="805"/>
      <c r="AG2573" s="805"/>
      <c r="AH2573" s="805"/>
      <c r="AI2573" s="805"/>
      <c r="AJ2573" s="805"/>
      <c r="AK2573" s="805"/>
      <c r="AL2573" s="805"/>
      <c r="AM2573" s="805"/>
      <c r="AN2573" s="805"/>
      <c r="AO2573" s="805"/>
      <c r="AP2573" s="805"/>
      <c r="AQ2573" s="805"/>
      <c r="AR2573" s="805"/>
      <c r="AS2573" s="805"/>
      <c r="AT2573" s="805"/>
      <c r="AU2573" s="805"/>
      <c r="AV2573" s="805"/>
      <c r="AW2573" s="805"/>
      <c r="AX2573" s="805"/>
      <c r="AY2573" s="805"/>
      <c r="AZ2573" s="805"/>
      <c r="BA2573" s="805"/>
      <c r="BB2573" s="805"/>
      <c r="BC2573" s="805"/>
      <c r="BD2573" s="805"/>
      <c r="BE2573" s="805"/>
      <c r="BF2573" s="805"/>
      <c r="BG2573" s="805"/>
      <c r="BH2573" s="805"/>
      <c r="BI2573" s="805"/>
      <c r="BJ2573" s="805"/>
      <c r="BK2573" s="805"/>
      <c r="BL2573" s="805"/>
      <c r="BM2573" s="805"/>
      <c r="BN2573" s="805"/>
      <c r="BO2573" s="805"/>
      <c r="BP2573" s="805"/>
      <c r="BQ2573" s="805"/>
      <c r="BR2573" s="805"/>
      <c r="BS2573" s="805"/>
      <c r="BT2573" s="805"/>
      <c r="BU2573" s="805"/>
      <c r="BV2573" s="805"/>
      <c r="BW2573" s="805"/>
      <c r="BX2573" s="805"/>
      <c r="BY2573" s="805"/>
      <c r="BZ2573" s="805"/>
      <c r="CA2573" s="805"/>
      <c r="CB2573" s="805"/>
      <c r="CC2573" s="805"/>
      <c r="CD2573" s="805"/>
      <c r="CE2573" s="805"/>
      <c r="CF2573" s="805"/>
      <c r="CG2573" s="805"/>
      <c r="CH2573" s="805"/>
      <c r="CI2573" s="805"/>
      <c r="CJ2573" s="805"/>
      <c r="CK2573" s="805"/>
      <c r="CL2573" s="805"/>
      <c r="CM2573" s="805"/>
      <c r="CN2573" s="805"/>
      <c r="CO2573" s="805"/>
      <c r="CP2573" s="805"/>
      <c r="CQ2573" s="805"/>
      <c r="CR2573" s="805"/>
      <c r="CS2573" s="805"/>
      <c r="CT2573" s="805"/>
      <c r="CU2573" s="805"/>
      <c r="CV2573" s="805"/>
      <c r="CW2573" s="805"/>
      <c r="CX2573" s="805"/>
      <c r="CY2573" s="805"/>
      <c r="CZ2573" s="805"/>
      <c r="DA2573" s="805"/>
      <c r="DB2573" s="805"/>
      <c r="DC2573" s="805"/>
      <c r="DD2573" s="805"/>
      <c r="DE2573" s="805"/>
      <c r="DF2573" s="805"/>
      <c r="DG2573" s="805"/>
      <c r="DH2573" s="805"/>
      <c r="DI2573" s="805"/>
      <c r="DJ2573" s="805"/>
      <c r="DK2573" s="805"/>
      <c r="DL2573" s="805"/>
      <c r="DM2573" s="805"/>
      <c r="DN2573" s="805"/>
      <c r="DO2573" s="805"/>
      <c r="DP2573" s="805"/>
      <c r="DQ2573" s="805"/>
      <c r="DR2573" s="805"/>
      <c r="DS2573" s="805"/>
      <c r="DT2573" s="805"/>
      <c r="DU2573" s="805"/>
      <c r="DV2573" s="805"/>
      <c r="DW2573" s="805"/>
      <c r="DX2573" s="805"/>
      <c r="DY2573" s="805"/>
      <c r="DZ2573" s="805"/>
      <c r="EA2573" s="805"/>
      <c r="EB2573" s="805"/>
      <c r="EC2573" s="805"/>
      <c r="ED2573" s="805"/>
      <c r="EE2573" s="805"/>
      <c r="EF2573" s="805"/>
      <c r="EG2573" s="805"/>
      <c r="EH2573" s="805"/>
      <c r="EI2573" s="805"/>
      <c r="EJ2573" s="805"/>
      <c r="EK2573" s="805"/>
      <c r="EL2573" s="805"/>
      <c r="EM2573" s="805"/>
      <c r="EN2573" s="805"/>
      <c r="EO2573" s="805"/>
      <c r="EP2573" s="805"/>
      <c r="EQ2573" s="805"/>
      <c r="ER2573" s="805"/>
      <c r="ES2573" s="805"/>
      <c r="ET2573" s="805"/>
      <c r="EU2573" s="805"/>
      <c r="EV2573" s="805"/>
      <c r="EW2573" s="805"/>
      <c r="EX2573" s="805"/>
      <c r="EY2573" s="805"/>
      <c r="EZ2573" s="805"/>
      <c r="FA2573" s="805"/>
      <c r="FB2573" s="805"/>
      <c r="FC2573" s="805"/>
      <c r="FD2573" s="805"/>
      <c r="FE2573" s="805"/>
      <c r="FF2573" s="805"/>
      <c r="FG2573" s="805"/>
      <c r="FH2573" s="805"/>
      <c r="FI2573" s="805"/>
      <c r="FJ2573" s="805"/>
      <c r="FK2573" s="805"/>
      <c r="FL2573" s="805"/>
      <c r="FM2573" s="805"/>
      <c r="FN2573" s="805"/>
      <c r="FO2573" s="805"/>
      <c r="FP2573" s="805"/>
      <c r="FQ2573" s="805"/>
      <c r="FR2573" s="805"/>
      <c r="FS2573" s="805"/>
      <c r="FT2573" s="805"/>
      <c r="FU2573" s="805"/>
      <c r="FV2573" s="805"/>
      <c r="FW2573" s="805"/>
      <c r="FX2573" s="805"/>
      <c r="FY2573" s="805"/>
      <c r="FZ2573" s="805"/>
      <c r="GA2573" s="805"/>
      <c r="GB2573" s="805"/>
      <c r="GC2573" s="805"/>
      <c r="GD2573" s="805"/>
      <c r="GE2573" s="805"/>
      <c r="GF2573" s="805"/>
      <c r="GG2573" s="805"/>
      <c r="GH2573" s="805"/>
      <c r="GI2573" s="805"/>
      <c r="GJ2573" s="805"/>
      <c r="GK2573" s="805"/>
      <c r="GL2573" s="805"/>
      <c r="GM2573" s="805"/>
      <c r="GN2573" s="805"/>
      <c r="GO2573" s="805"/>
      <c r="GP2573" s="805"/>
      <c r="GQ2573" s="805"/>
      <c r="GR2573" s="805"/>
      <c r="GS2573" s="805"/>
      <c r="GT2573" s="805"/>
      <c r="GU2573" s="805"/>
      <c r="GV2573" s="805"/>
      <c r="GW2573" s="805"/>
      <c r="GX2573" s="805"/>
      <c r="GY2573" s="805"/>
      <c r="GZ2573" s="805"/>
      <c r="HA2573" s="805"/>
      <c r="HB2573" s="805"/>
      <c r="HC2573" s="805"/>
      <c r="HD2573" s="805"/>
      <c r="HE2573" s="805"/>
      <c r="HF2573" s="805"/>
      <c r="HG2573" s="805"/>
      <c r="HH2573" s="805"/>
      <c r="HI2573" s="805"/>
      <c r="HJ2573" s="805"/>
      <c r="HK2573" s="805"/>
      <c r="HL2573" s="805"/>
      <c r="HM2573" s="805"/>
      <c r="HN2573" s="805"/>
      <c r="HO2573" s="805"/>
      <c r="HP2573" s="805"/>
      <c r="HQ2573" s="805"/>
      <c r="HR2573" s="805"/>
      <c r="HS2573" s="805"/>
      <c r="HT2573" s="805"/>
      <c r="HU2573" s="805"/>
      <c r="HV2573" s="805"/>
      <c r="HW2573" s="805"/>
      <c r="HX2573" s="805"/>
      <c r="HY2573" s="805"/>
      <c r="HZ2573" s="805"/>
      <c r="IA2573" s="805"/>
      <c r="IB2573" s="805"/>
      <c r="IC2573" s="805"/>
      <c r="ID2573" s="805"/>
      <c r="IE2573" s="805"/>
      <c r="IF2573" s="805"/>
      <c r="IG2573" s="805"/>
      <c r="IH2573" s="805"/>
      <c r="II2573" s="805"/>
      <c r="IJ2573" s="805"/>
      <c r="IK2573" s="805"/>
      <c r="IL2573" s="805"/>
      <c r="IM2573" s="805"/>
      <c r="IN2573" s="805"/>
      <c r="IO2573" s="805"/>
      <c r="IP2573" s="805"/>
      <c r="IQ2573" s="805"/>
      <c r="IR2573" s="805"/>
      <c r="IS2573" s="805"/>
      <c r="IT2573" s="805"/>
      <c r="IU2573" s="805"/>
      <c r="IV2573" s="805"/>
      <c r="IW2573" s="805"/>
      <c r="KP2573" s="879">
        <v>1100</v>
      </c>
    </row>
    <row r="2574" spans="1:302" s="17" customFormat="1" ht="21.75" customHeight="1" thickBot="1">
      <c r="A2574" s="102" t="s">
        <v>720</v>
      </c>
      <c r="B2574" s="414">
        <v>600978906</v>
      </c>
      <c r="C2574" s="788">
        <v>6009789</v>
      </c>
      <c r="D2574" s="2" t="s">
        <v>721</v>
      </c>
      <c r="E2574" s="633"/>
      <c r="F2574" s="633"/>
      <c r="G2574" s="15" t="s">
        <v>741</v>
      </c>
      <c r="H2574" s="879">
        <v>700</v>
      </c>
      <c r="I2574" s="166">
        <f t="shared" si="218"/>
        <v>700</v>
      </c>
      <c r="J2574" s="805"/>
      <c r="K2574" s="805"/>
      <c r="L2574" s="805"/>
      <c r="M2574" s="805"/>
      <c r="N2574" s="805"/>
      <c r="O2574" s="805"/>
      <c r="P2574" s="805"/>
      <c r="Q2574" s="805"/>
      <c r="R2574" s="805"/>
      <c r="S2574" s="805"/>
      <c r="T2574" s="805"/>
      <c r="U2574" s="805"/>
      <c r="V2574" s="805"/>
      <c r="W2574" s="805"/>
      <c r="X2574" s="805"/>
      <c r="Y2574" s="805"/>
      <c r="Z2574" s="805"/>
      <c r="AA2574" s="805"/>
      <c r="AB2574" s="805"/>
      <c r="AC2574" s="805"/>
      <c r="AD2574" s="805"/>
      <c r="AE2574" s="805"/>
      <c r="AF2574" s="805"/>
      <c r="AG2574" s="805"/>
      <c r="AH2574" s="805"/>
      <c r="AI2574" s="805"/>
      <c r="AJ2574" s="805"/>
      <c r="AK2574" s="805"/>
      <c r="AL2574" s="805"/>
      <c r="AM2574" s="805"/>
      <c r="AN2574" s="805"/>
      <c r="AO2574" s="805"/>
      <c r="AP2574" s="805"/>
      <c r="AQ2574" s="805"/>
      <c r="AR2574" s="805"/>
      <c r="AS2574" s="805"/>
      <c r="AT2574" s="805"/>
      <c r="AU2574" s="805"/>
      <c r="AV2574" s="805"/>
      <c r="AW2574" s="805"/>
      <c r="AX2574" s="805"/>
      <c r="AY2574" s="805"/>
      <c r="AZ2574" s="805"/>
      <c r="BA2574" s="805"/>
      <c r="BB2574" s="805"/>
      <c r="BC2574" s="805"/>
      <c r="BD2574" s="805"/>
      <c r="BE2574" s="805"/>
      <c r="BF2574" s="805"/>
      <c r="BG2574" s="805"/>
      <c r="BH2574" s="805"/>
      <c r="BI2574" s="805"/>
      <c r="BJ2574" s="805"/>
      <c r="BK2574" s="805"/>
      <c r="BL2574" s="805"/>
      <c r="BM2574" s="805"/>
      <c r="BN2574" s="805"/>
      <c r="BO2574" s="805"/>
      <c r="BP2574" s="805"/>
      <c r="BQ2574" s="805"/>
      <c r="BR2574" s="805"/>
      <c r="BS2574" s="805"/>
      <c r="BT2574" s="805"/>
      <c r="BU2574" s="805"/>
      <c r="BV2574" s="805"/>
      <c r="BW2574" s="805"/>
      <c r="BX2574" s="805"/>
      <c r="BY2574" s="805"/>
      <c r="BZ2574" s="805"/>
      <c r="CA2574" s="805"/>
      <c r="CB2574" s="805"/>
      <c r="CC2574" s="805"/>
      <c r="CD2574" s="805"/>
      <c r="CE2574" s="805"/>
      <c r="CF2574" s="805"/>
      <c r="CG2574" s="805"/>
      <c r="CH2574" s="805"/>
      <c r="CI2574" s="805"/>
      <c r="CJ2574" s="805"/>
      <c r="CK2574" s="805"/>
      <c r="CL2574" s="805"/>
      <c r="CM2574" s="805"/>
      <c r="CN2574" s="805"/>
      <c r="CO2574" s="805"/>
      <c r="CP2574" s="805"/>
      <c r="CQ2574" s="805"/>
      <c r="CR2574" s="805"/>
      <c r="CS2574" s="805"/>
      <c r="CT2574" s="805"/>
      <c r="CU2574" s="805"/>
      <c r="CV2574" s="805"/>
      <c r="CW2574" s="805"/>
      <c r="CX2574" s="805"/>
      <c r="CY2574" s="805"/>
      <c r="CZ2574" s="805"/>
      <c r="DA2574" s="805"/>
      <c r="DB2574" s="805"/>
      <c r="DC2574" s="805"/>
      <c r="DD2574" s="805"/>
      <c r="DE2574" s="805"/>
      <c r="DF2574" s="805"/>
      <c r="DG2574" s="805"/>
      <c r="DH2574" s="805"/>
      <c r="DI2574" s="805"/>
      <c r="DJ2574" s="805"/>
      <c r="DK2574" s="805"/>
      <c r="DL2574" s="805"/>
      <c r="DM2574" s="805"/>
      <c r="DN2574" s="805"/>
      <c r="DO2574" s="805"/>
      <c r="DP2574" s="805"/>
      <c r="DQ2574" s="805"/>
      <c r="DR2574" s="805"/>
      <c r="DS2574" s="805"/>
      <c r="DT2574" s="805"/>
      <c r="DU2574" s="805"/>
      <c r="DV2574" s="805"/>
      <c r="DW2574" s="805"/>
      <c r="DX2574" s="805"/>
      <c r="DY2574" s="805"/>
      <c r="DZ2574" s="805"/>
      <c r="EA2574" s="805"/>
      <c r="EB2574" s="805"/>
      <c r="EC2574" s="805"/>
      <c r="ED2574" s="805"/>
      <c r="EE2574" s="805"/>
      <c r="EF2574" s="805"/>
      <c r="EG2574" s="805"/>
      <c r="EH2574" s="805"/>
      <c r="EI2574" s="805"/>
      <c r="EJ2574" s="805"/>
      <c r="EK2574" s="805"/>
      <c r="EL2574" s="805"/>
      <c r="EM2574" s="805"/>
      <c r="EN2574" s="805"/>
      <c r="EO2574" s="805"/>
      <c r="EP2574" s="805"/>
      <c r="EQ2574" s="805"/>
      <c r="ER2574" s="805"/>
      <c r="ES2574" s="805"/>
      <c r="ET2574" s="805"/>
      <c r="EU2574" s="805"/>
      <c r="EV2574" s="805"/>
      <c r="EW2574" s="805"/>
      <c r="EX2574" s="805"/>
      <c r="EY2574" s="805"/>
      <c r="EZ2574" s="805"/>
      <c r="FA2574" s="805"/>
      <c r="FB2574" s="805"/>
      <c r="FC2574" s="805"/>
      <c r="FD2574" s="805"/>
      <c r="FE2574" s="805"/>
      <c r="FF2574" s="805"/>
      <c r="FG2574" s="805"/>
      <c r="FH2574" s="805"/>
      <c r="FI2574" s="805"/>
      <c r="FJ2574" s="805"/>
      <c r="FK2574" s="805"/>
      <c r="FL2574" s="805"/>
      <c r="FM2574" s="805"/>
      <c r="FN2574" s="805"/>
      <c r="FO2574" s="805"/>
      <c r="FP2574" s="805"/>
      <c r="FQ2574" s="805"/>
      <c r="FR2574" s="805"/>
      <c r="FS2574" s="805"/>
      <c r="FT2574" s="805"/>
      <c r="FU2574" s="805"/>
      <c r="FV2574" s="805"/>
      <c r="FW2574" s="805"/>
      <c r="FX2574" s="805"/>
      <c r="FY2574" s="805"/>
      <c r="FZ2574" s="805"/>
      <c r="GA2574" s="805"/>
      <c r="GB2574" s="805"/>
      <c r="GC2574" s="805"/>
      <c r="GD2574" s="805"/>
      <c r="GE2574" s="805"/>
      <c r="GF2574" s="805"/>
      <c r="GG2574" s="805"/>
      <c r="GH2574" s="805"/>
      <c r="GI2574" s="805"/>
      <c r="GJ2574" s="805"/>
      <c r="GK2574" s="805"/>
      <c r="GL2574" s="805"/>
      <c r="GM2574" s="805"/>
      <c r="GN2574" s="805"/>
      <c r="GO2574" s="805"/>
      <c r="GP2574" s="805"/>
      <c r="GQ2574" s="805"/>
      <c r="GR2574" s="805"/>
      <c r="GS2574" s="805"/>
      <c r="GT2574" s="805"/>
      <c r="GU2574" s="805"/>
      <c r="GV2574" s="805"/>
      <c r="GW2574" s="805"/>
      <c r="GX2574" s="805"/>
      <c r="GY2574" s="805"/>
      <c r="GZ2574" s="805"/>
      <c r="HA2574" s="805"/>
      <c r="HB2574" s="805"/>
      <c r="HC2574" s="805"/>
      <c r="HD2574" s="805"/>
      <c r="HE2574" s="805"/>
      <c r="HF2574" s="805"/>
      <c r="HG2574" s="805"/>
      <c r="HH2574" s="805"/>
      <c r="HI2574" s="805"/>
      <c r="HJ2574" s="805"/>
      <c r="HK2574" s="805"/>
      <c r="HL2574" s="805"/>
      <c r="HM2574" s="805"/>
      <c r="HN2574" s="805"/>
      <c r="HO2574" s="805"/>
      <c r="HP2574" s="805"/>
      <c r="HQ2574" s="805"/>
      <c r="HR2574" s="805"/>
      <c r="HS2574" s="805"/>
      <c r="HT2574" s="805"/>
      <c r="HU2574" s="805"/>
      <c r="HV2574" s="805"/>
      <c r="HW2574" s="805"/>
      <c r="HX2574" s="805"/>
      <c r="HY2574" s="805"/>
      <c r="HZ2574" s="805"/>
      <c r="IA2574" s="805"/>
      <c r="IB2574" s="805"/>
      <c r="IC2574" s="805"/>
      <c r="ID2574" s="805"/>
      <c r="IE2574" s="805"/>
      <c r="IF2574" s="805"/>
      <c r="IG2574" s="805"/>
      <c r="IH2574" s="805"/>
      <c r="II2574" s="805"/>
      <c r="IJ2574" s="805"/>
      <c r="IK2574" s="805"/>
      <c r="IL2574" s="805"/>
      <c r="IM2574" s="805"/>
      <c r="IN2574" s="805"/>
      <c r="IO2574" s="805"/>
      <c r="IP2574" s="805"/>
      <c r="IQ2574" s="805"/>
      <c r="IR2574" s="805"/>
      <c r="IS2574" s="805"/>
      <c r="IT2574" s="805"/>
      <c r="IU2574" s="805"/>
      <c r="IV2574" s="805"/>
      <c r="IW2574" s="805"/>
      <c r="KP2574" s="879">
        <v>700</v>
      </c>
    </row>
    <row r="2575" spans="1:302" s="17" customFormat="1" ht="21.75" customHeight="1" thickBot="1">
      <c r="A2575" s="102" t="s">
        <v>720</v>
      </c>
      <c r="B2575" s="414">
        <v>600979206</v>
      </c>
      <c r="C2575" s="788">
        <v>6009792</v>
      </c>
      <c r="D2575" s="2" t="s">
        <v>721</v>
      </c>
      <c r="E2575" s="633"/>
      <c r="F2575" s="633"/>
      <c r="G2575" s="15" t="s">
        <v>741</v>
      </c>
      <c r="H2575" s="879">
        <v>0</v>
      </c>
      <c r="I2575" s="166">
        <f t="shared" si="218"/>
        <v>0</v>
      </c>
      <c r="J2575" s="805"/>
      <c r="K2575" s="805"/>
      <c r="L2575" s="805"/>
      <c r="M2575" s="805"/>
      <c r="N2575" s="805"/>
      <c r="O2575" s="805"/>
      <c r="P2575" s="805"/>
      <c r="Q2575" s="805"/>
      <c r="R2575" s="805"/>
      <c r="S2575" s="805"/>
      <c r="T2575" s="805"/>
      <c r="U2575" s="805"/>
      <c r="V2575" s="805"/>
      <c r="W2575" s="805"/>
      <c r="X2575" s="805"/>
      <c r="Y2575" s="805"/>
      <c r="Z2575" s="805"/>
      <c r="AA2575" s="805"/>
      <c r="AB2575" s="805"/>
      <c r="AC2575" s="805"/>
      <c r="AD2575" s="805"/>
      <c r="AE2575" s="805"/>
      <c r="AF2575" s="805"/>
      <c r="AG2575" s="805"/>
      <c r="AH2575" s="805"/>
      <c r="AI2575" s="805"/>
      <c r="AJ2575" s="805"/>
      <c r="AK2575" s="805"/>
      <c r="AL2575" s="805"/>
      <c r="AM2575" s="805"/>
      <c r="AN2575" s="805"/>
      <c r="AO2575" s="805"/>
      <c r="AP2575" s="805"/>
      <c r="AQ2575" s="805"/>
      <c r="AR2575" s="805"/>
      <c r="AS2575" s="805"/>
      <c r="AT2575" s="805"/>
      <c r="AU2575" s="805"/>
      <c r="AV2575" s="805"/>
      <c r="AW2575" s="805"/>
      <c r="AX2575" s="805"/>
      <c r="AY2575" s="805"/>
      <c r="AZ2575" s="805"/>
      <c r="BA2575" s="805"/>
      <c r="BB2575" s="805"/>
      <c r="BC2575" s="805"/>
      <c r="BD2575" s="805"/>
      <c r="BE2575" s="805"/>
      <c r="BF2575" s="805"/>
      <c r="BG2575" s="805"/>
      <c r="BH2575" s="805"/>
      <c r="BI2575" s="805"/>
      <c r="BJ2575" s="805"/>
      <c r="BK2575" s="805"/>
      <c r="BL2575" s="805"/>
      <c r="BM2575" s="805"/>
      <c r="BN2575" s="805"/>
      <c r="BO2575" s="805"/>
      <c r="BP2575" s="805"/>
      <c r="BQ2575" s="805"/>
      <c r="BR2575" s="805"/>
      <c r="BS2575" s="805"/>
      <c r="BT2575" s="805"/>
      <c r="BU2575" s="805"/>
      <c r="BV2575" s="805"/>
      <c r="BW2575" s="805"/>
      <c r="BX2575" s="805"/>
      <c r="BY2575" s="805"/>
      <c r="BZ2575" s="805"/>
      <c r="CA2575" s="805"/>
      <c r="CB2575" s="805"/>
      <c r="CC2575" s="805"/>
      <c r="CD2575" s="805"/>
      <c r="CE2575" s="805"/>
      <c r="CF2575" s="805"/>
      <c r="CG2575" s="805"/>
      <c r="CH2575" s="805"/>
      <c r="CI2575" s="805"/>
      <c r="CJ2575" s="805"/>
      <c r="CK2575" s="805"/>
      <c r="CL2575" s="805"/>
      <c r="CM2575" s="805"/>
      <c r="CN2575" s="805"/>
      <c r="CO2575" s="805"/>
      <c r="CP2575" s="805"/>
      <c r="CQ2575" s="805"/>
      <c r="CR2575" s="805"/>
      <c r="CS2575" s="805"/>
      <c r="CT2575" s="805"/>
      <c r="CU2575" s="805"/>
      <c r="CV2575" s="805"/>
      <c r="CW2575" s="805"/>
      <c r="CX2575" s="805"/>
      <c r="CY2575" s="805"/>
      <c r="CZ2575" s="805"/>
      <c r="DA2575" s="805"/>
      <c r="DB2575" s="805"/>
      <c r="DC2575" s="805"/>
      <c r="DD2575" s="805"/>
      <c r="DE2575" s="805"/>
      <c r="DF2575" s="805"/>
      <c r="DG2575" s="805"/>
      <c r="DH2575" s="805"/>
      <c r="DI2575" s="805"/>
      <c r="DJ2575" s="805"/>
      <c r="DK2575" s="805"/>
      <c r="DL2575" s="805"/>
      <c r="DM2575" s="805"/>
      <c r="DN2575" s="805"/>
      <c r="DO2575" s="805"/>
      <c r="DP2575" s="805"/>
      <c r="DQ2575" s="805"/>
      <c r="DR2575" s="805"/>
      <c r="DS2575" s="805"/>
      <c r="DT2575" s="805"/>
      <c r="DU2575" s="805"/>
      <c r="DV2575" s="805"/>
      <c r="DW2575" s="805"/>
      <c r="DX2575" s="805"/>
      <c r="DY2575" s="805"/>
      <c r="DZ2575" s="805"/>
      <c r="EA2575" s="805"/>
      <c r="EB2575" s="805"/>
      <c r="EC2575" s="805"/>
      <c r="ED2575" s="805"/>
      <c r="EE2575" s="805"/>
      <c r="EF2575" s="805"/>
      <c r="EG2575" s="805"/>
      <c r="EH2575" s="805"/>
      <c r="EI2575" s="805"/>
      <c r="EJ2575" s="805"/>
      <c r="EK2575" s="805"/>
      <c r="EL2575" s="805"/>
      <c r="EM2575" s="805"/>
      <c r="EN2575" s="805"/>
      <c r="EO2575" s="805"/>
      <c r="EP2575" s="805"/>
      <c r="EQ2575" s="805"/>
      <c r="ER2575" s="805"/>
      <c r="ES2575" s="805"/>
      <c r="ET2575" s="805"/>
      <c r="EU2575" s="805"/>
      <c r="EV2575" s="805"/>
      <c r="EW2575" s="805"/>
      <c r="EX2575" s="805"/>
      <c r="EY2575" s="805"/>
      <c r="EZ2575" s="805"/>
      <c r="FA2575" s="805"/>
      <c r="FB2575" s="805"/>
      <c r="FC2575" s="805"/>
      <c r="FD2575" s="805"/>
      <c r="FE2575" s="805"/>
      <c r="FF2575" s="805"/>
      <c r="FG2575" s="805"/>
      <c r="FH2575" s="805"/>
      <c r="FI2575" s="805"/>
      <c r="FJ2575" s="805"/>
      <c r="FK2575" s="805"/>
      <c r="FL2575" s="805"/>
      <c r="FM2575" s="805"/>
      <c r="FN2575" s="805"/>
      <c r="FO2575" s="805"/>
      <c r="FP2575" s="805"/>
      <c r="FQ2575" s="805"/>
      <c r="FR2575" s="805"/>
      <c r="FS2575" s="805"/>
      <c r="FT2575" s="805"/>
      <c r="FU2575" s="805"/>
      <c r="FV2575" s="805"/>
      <c r="FW2575" s="805"/>
      <c r="FX2575" s="805"/>
      <c r="FY2575" s="805"/>
      <c r="FZ2575" s="805"/>
      <c r="GA2575" s="805"/>
      <c r="GB2575" s="805"/>
      <c r="GC2575" s="805"/>
      <c r="GD2575" s="805"/>
      <c r="GE2575" s="805"/>
      <c r="GF2575" s="805"/>
      <c r="GG2575" s="805"/>
      <c r="GH2575" s="805"/>
      <c r="GI2575" s="805"/>
      <c r="GJ2575" s="805"/>
      <c r="GK2575" s="805"/>
      <c r="GL2575" s="805"/>
      <c r="GM2575" s="805"/>
      <c r="GN2575" s="805"/>
      <c r="GO2575" s="805"/>
      <c r="GP2575" s="805"/>
      <c r="GQ2575" s="805"/>
      <c r="GR2575" s="805"/>
      <c r="GS2575" s="805"/>
      <c r="GT2575" s="805"/>
      <c r="GU2575" s="805"/>
      <c r="GV2575" s="805"/>
      <c r="GW2575" s="805"/>
      <c r="GX2575" s="805"/>
      <c r="GY2575" s="805"/>
      <c r="GZ2575" s="805"/>
      <c r="HA2575" s="805"/>
      <c r="HB2575" s="805"/>
      <c r="HC2575" s="805"/>
      <c r="HD2575" s="805"/>
      <c r="HE2575" s="805"/>
      <c r="HF2575" s="805"/>
      <c r="HG2575" s="805"/>
      <c r="HH2575" s="805"/>
      <c r="HI2575" s="805"/>
      <c r="HJ2575" s="805"/>
      <c r="HK2575" s="805"/>
      <c r="HL2575" s="805"/>
      <c r="HM2575" s="805"/>
      <c r="HN2575" s="805"/>
      <c r="HO2575" s="805"/>
      <c r="HP2575" s="805"/>
      <c r="HQ2575" s="805"/>
      <c r="HR2575" s="805"/>
      <c r="HS2575" s="805"/>
      <c r="HT2575" s="805"/>
      <c r="HU2575" s="805"/>
      <c r="HV2575" s="805"/>
      <c r="HW2575" s="805"/>
      <c r="HX2575" s="805"/>
      <c r="HY2575" s="805"/>
      <c r="HZ2575" s="805"/>
      <c r="IA2575" s="805"/>
      <c r="IB2575" s="805"/>
      <c r="IC2575" s="805"/>
      <c r="ID2575" s="805"/>
      <c r="IE2575" s="805"/>
      <c r="IF2575" s="805"/>
      <c r="IG2575" s="805"/>
      <c r="IH2575" s="805"/>
      <c r="II2575" s="805"/>
      <c r="IJ2575" s="805"/>
      <c r="IK2575" s="805"/>
      <c r="IL2575" s="805"/>
      <c r="IM2575" s="805"/>
      <c r="IN2575" s="805"/>
      <c r="IO2575" s="805"/>
      <c r="IP2575" s="805"/>
      <c r="IQ2575" s="805"/>
      <c r="IR2575" s="805"/>
      <c r="IS2575" s="805"/>
      <c r="IT2575" s="805"/>
      <c r="IU2575" s="805"/>
      <c r="IV2575" s="805"/>
      <c r="IW2575" s="805"/>
      <c r="KP2575" s="879">
        <v>0</v>
      </c>
    </row>
    <row r="2576" spans="1:302" s="17" customFormat="1" ht="21.75" customHeight="1" thickBot="1">
      <c r="A2576" s="102" t="s">
        <v>720</v>
      </c>
      <c r="B2576" s="876">
        <v>600979306</v>
      </c>
      <c r="C2576" s="788">
        <v>6009793</v>
      </c>
      <c r="D2576" s="2" t="s">
        <v>721</v>
      </c>
      <c r="E2576" s="633"/>
      <c r="F2576" s="633"/>
      <c r="G2576" s="15" t="s">
        <v>741</v>
      </c>
      <c r="H2576" s="879">
        <v>0</v>
      </c>
      <c r="I2576" s="166">
        <f t="shared" si="218"/>
        <v>0</v>
      </c>
      <c r="J2576" s="805"/>
      <c r="K2576" s="805"/>
      <c r="L2576" s="805"/>
      <c r="M2576" s="805"/>
      <c r="N2576" s="805"/>
      <c r="O2576" s="805"/>
      <c r="P2576" s="805"/>
      <c r="Q2576" s="805"/>
      <c r="R2576" s="805"/>
      <c r="S2576" s="805"/>
      <c r="T2576" s="805"/>
      <c r="U2576" s="805"/>
      <c r="V2576" s="805"/>
      <c r="W2576" s="805"/>
      <c r="X2576" s="805"/>
      <c r="Y2576" s="805"/>
      <c r="Z2576" s="805"/>
      <c r="AA2576" s="805"/>
      <c r="AB2576" s="805"/>
      <c r="AC2576" s="805"/>
      <c r="AD2576" s="805"/>
      <c r="AE2576" s="805"/>
      <c r="AF2576" s="805"/>
      <c r="AG2576" s="805"/>
      <c r="AH2576" s="805"/>
      <c r="AI2576" s="805"/>
      <c r="AJ2576" s="805"/>
      <c r="AK2576" s="805"/>
      <c r="AL2576" s="805"/>
      <c r="AM2576" s="805"/>
      <c r="AN2576" s="805"/>
      <c r="AO2576" s="805"/>
      <c r="AP2576" s="805"/>
      <c r="AQ2576" s="805"/>
      <c r="AR2576" s="805"/>
      <c r="AS2576" s="805"/>
      <c r="AT2576" s="805"/>
      <c r="AU2576" s="805"/>
      <c r="AV2576" s="805"/>
      <c r="AW2576" s="805"/>
      <c r="AX2576" s="805"/>
      <c r="AY2576" s="805"/>
      <c r="AZ2576" s="805"/>
      <c r="BA2576" s="805"/>
      <c r="BB2576" s="805"/>
      <c r="BC2576" s="805"/>
      <c r="BD2576" s="805"/>
      <c r="BE2576" s="805"/>
      <c r="BF2576" s="805"/>
      <c r="BG2576" s="805"/>
      <c r="BH2576" s="805"/>
      <c r="BI2576" s="805"/>
      <c r="BJ2576" s="805"/>
      <c r="BK2576" s="805"/>
      <c r="BL2576" s="805"/>
      <c r="BM2576" s="805"/>
      <c r="BN2576" s="805"/>
      <c r="BO2576" s="805"/>
      <c r="BP2576" s="805"/>
      <c r="BQ2576" s="805"/>
      <c r="BR2576" s="805"/>
      <c r="BS2576" s="805"/>
      <c r="BT2576" s="805"/>
      <c r="BU2576" s="805"/>
      <c r="BV2576" s="805"/>
      <c r="BW2576" s="805"/>
      <c r="BX2576" s="805"/>
      <c r="BY2576" s="805"/>
      <c r="BZ2576" s="805"/>
      <c r="CA2576" s="805"/>
      <c r="CB2576" s="805"/>
      <c r="CC2576" s="805"/>
      <c r="CD2576" s="805"/>
      <c r="CE2576" s="805"/>
      <c r="CF2576" s="805"/>
      <c r="CG2576" s="805"/>
      <c r="CH2576" s="805"/>
      <c r="CI2576" s="805"/>
      <c r="CJ2576" s="805"/>
      <c r="CK2576" s="805"/>
      <c r="CL2576" s="805"/>
      <c r="CM2576" s="805"/>
      <c r="CN2576" s="805"/>
      <c r="CO2576" s="805"/>
      <c r="CP2576" s="805"/>
      <c r="CQ2576" s="805"/>
      <c r="CR2576" s="805"/>
      <c r="CS2576" s="805"/>
      <c r="CT2576" s="805"/>
      <c r="CU2576" s="805"/>
      <c r="CV2576" s="805"/>
      <c r="CW2576" s="805"/>
      <c r="CX2576" s="805"/>
      <c r="CY2576" s="805"/>
      <c r="CZ2576" s="805"/>
      <c r="DA2576" s="805"/>
      <c r="DB2576" s="805"/>
      <c r="DC2576" s="805"/>
      <c r="DD2576" s="805"/>
      <c r="DE2576" s="805"/>
      <c r="DF2576" s="805"/>
      <c r="DG2576" s="805"/>
      <c r="DH2576" s="805"/>
      <c r="DI2576" s="805"/>
      <c r="DJ2576" s="805"/>
      <c r="DK2576" s="805"/>
      <c r="DL2576" s="805"/>
      <c r="DM2576" s="805"/>
      <c r="DN2576" s="805"/>
      <c r="DO2576" s="805"/>
      <c r="DP2576" s="805"/>
      <c r="DQ2576" s="805"/>
      <c r="DR2576" s="805"/>
      <c r="DS2576" s="805"/>
      <c r="DT2576" s="805"/>
      <c r="DU2576" s="805"/>
      <c r="DV2576" s="805"/>
      <c r="DW2576" s="805"/>
      <c r="DX2576" s="805"/>
      <c r="DY2576" s="805"/>
      <c r="DZ2576" s="805"/>
      <c r="EA2576" s="805"/>
      <c r="EB2576" s="805"/>
      <c r="EC2576" s="805"/>
      <c r="ED2576" s="805"/>
      <c r="EE2576" s="805"/>
      <c r="EF2576" s="805"/>
      <c r="EG2576" s="805"/>
      <c r="EH2576" s="805"/>
      <c r="EI2576" s="805"/>
      <c r="EJ2576" s="805"/>
      <c r="EK2576" s="805"/>
      <c r="EL2576" s="805"/>
      <c r="EM2576" s="805"/>
      <c r="EN2576" s="805"/>
      <c r="EO2576" s="805"/>
      <c r="EP2576" s="805"/>
      <c r="EQ2576" s="805"/>
      <c r="ER2576" s="805"/>
      <c r="ES2576" s="805"/>
      <c r="ET2576" s="805"/>
      <c r="EU2576" s="805"/>
      <c r="EV2576" s="805"/>
      <c r="EW2576" s="805"/>
      <c r="EX2576" s="805"/>
      <c r="EY2576" s="805"/>
      <c r="EZ2576" s="805"/>
      <c r="FA2576" s="805"/>
      <c r="FB2576" s="805"/>
      <c r="FC2576" s="805"/>
      <c r="FD2576" s="805"/>
      <c r="FE2576" s="805"/>
      <c r="FF2576" s="805"/>
      <c r="FG2576" s="805"/>
      <c r="FH2576" s="805"/>
      <c r="FI2576" s="805"/>
      <c r="FJ2576" s="805"/>
      <c r="FK2576" s="805"/>
      <c r="FL2576" s="805"/>
      <c r="FM2576" s="805"/>
      <c r="FN2576" s="805"/>
      <c r="FO2576" s="805"/>
      <c r="FP2576" s="805"/>
      <c r="FQ2576" s="805"/>
      <c r="FR2576" s="805"/>
      <c r="FS2576" s="805"/>
      <c r="FT2576" s="805"/>
      <c r="FU2576" s="805"/>
      <c r="FV2576" s="805"/>
      <c r="FW2576" s="805"/>
      <c r="FX2576" s="805"/>
      <c r="FY2576" s="805"/>
      <c r="FZ2576" s="805"/>
      <c r="GA2576" s="805"/>
      <c r="GB2576" s="805"/>
      <c r="GC2576" s="805"/>
      <c r="GD2576" s="805"/>
      <c r="GE2576" s="805"/>
      <c r="GF2576" s="805"/>
      <c r="GG2576" s="805"/>
      <c r="GH2576" s="805"/>
      <c r="GI2576" s="805"/>
      <c r="GJ2576" s="805"/>
      <c r="GK2576" s="805"/>
      <c r="GL2576" s="805"/>
      <c r="GM2576" s="805"/>
      <c r="GN2576" s="805"/>
      <c r="GO2576" s="805"/>
      <c r="GP2576" s="805"/>
      <c r="GQ2576" s="805"/>
      <c r="GR2576" s="805"/>
      <c r="GS2576" s="805"/>
      <c r="GT2576" s="805"/>
      <c r="GU2576" s="805"/>
      <c r="GV2576" s="805"/>
      <c r="GW2576" s="805"/>
      <c r="GX2576" s="805"/>
      <c r="GY2576" s="805"/>
      <c r="GZ2576" s="805"/>
      <c r="HA2576" s="805"/>
      <c r="HB2576" s="805"/>
      <c r="HC2576" s="805"/>
      <c r="HD2576" s="805"/>
      <c r="HE2576" s="805"/>
      <c r="HF2576" s="805"/>
      <c r="HG2576" s="805"/>
      <c r="HH2576" s="805"/>
      <c r="HI2576" s="805"/>
      <c r="HJ2576" s="805"/>
      <c r="HK2576" s="805"/>
      <c r="HL2576" s="805"/>
      <c r="HM2576" s="805"/>
      <c r="HN2576" s="805"/>
      <c r="HO2576" s="805"/>
      <c r="HP2576" s="805"/>
      <c r="HQ2576" s="805"/>
      <c r="HR2576" s="805"/>
      <c r="HS2576" s="805"/>
      <c r="HT2576" s="805"/>
      <c r="HU2576" s="805"/>
      <c r="HV2576" s="805"/>
      <c r="HW2576" s="805"/>
      <c r="HX2576" s="805"/>
      <c r="HY2576" s="805"/>
      <c r="HZ2576" s="805"/>
      <c r="IA2576" s="805"/>
      <c r="IB2576" s="805"/>
      <c r="IC2576" s="805"/>
      <c r="ID2576" s="805"/>
      <c r="IE2576" s="805"/>
      <c r="IF2576" s="805"/>
      <c r="IG2576" s="805"/>
      <c r="IH2576" s="805"/>
      <c r="II2576" s="805"/>
      <c r="IJ2576" s="805"/>
      <c r="IK2576" s="805"/>
      <c r="IL2576" s="805"/>
      <c r="IM2576" s="805"/>
      <c r="IN2576" s="805"/>
      <c r="IO2576" s="805"/>
      <c r="IP2576" s="805"/>
      <c r="IQ2576" s="805"/>
      <c r="IR2576" s="805"/>
      <c r="IS2576" s="805"/>
      <c r="IT2576" s="805"/>
      <c r="IU2576" s="805"/>
      <c r="IV2576" s="805"/>
      <c r="IW2576" s="805"/>
      <c r="KP2576" s="879">
        <v>0</v>
      </c>
    </row>
    <row r="2577" spans="1:309" s="17" customFormat="1" ht="21.75" customHeight="1" thickBot="1">
      <c r="A2577" s="102" t="s">
        <v>720</v>
      </c>
      <c r="B2577" s="788">
        <v>564544206</v>
      </c>
      <c r="C2577" s="788">
        <v>5645442</v>
      </c>
      <c r="D2577" s="2" t="s">
        <v>721</v>
      </c>
      <c r="E2577" s="633"/>
      <c r="F2577" s="633"/>
      <c r="G2577" s="15" t="s">
        <v>741</v>
      </c>
      <c r="H2577" s="879">
        <v>200</v>
      </c>
      <c r="I2577" s="166">
        <f t="shared" si="218"/>
        <v>200</v>
      </c>
      <c r="J2577" s="805"/>
      <c r="K2577" s="805"/>
      <c r="L2577" s="805"/>
      <c r="M2577" s="805"/>
      <c r="N2577" s="805"/>
      <c r="O2577" s="805"/>
      <c r="P2577" s="805"/>
      <c r="Q2577" s="805"/>
      <c r="R2577" s="805"/>
      <c r="S2577" s="805"/>
      <c r="T2577" s="805"/>
      <c r="U2577" s="805"/>
      <c r="V2577" s="805"/>
      <c r="W2577" s="805"/>
      <c r="X2577" s="805"/>
      <c r="Y2577" s="805"/>
      <c r="Z2577" s="805"/>
      <c r="AA2577" s="805"/>
      <c r="AB2577" s="805"/>
      <c r="AC2577" s="805"/>
      <c r="AD2577" s="805"/>
      <c r="AE2577" s="805"/>
      <c r="AF2577" s="805"/>
      <c r="AG2577" s="805"/>
      <c r="AH2577" s="805"/>
      <c r="AI2577" s="805"/>
      <c r="AJ2577" s="805"/>
      <c r="AK2577" s="805"/>
      <c r="AL2577" s="805"/>
      <c r="AM2577" s="805"/>
      <c r="AN2577" s="805"/>
      <c r="AO2577" s="805"/>
      <c r="AP2577" s="805"/>
      <c r="AQ2577" s="805"/>
      <c r="AR2577" s="805"/>
      <c r="AS2577" s="805"/>
      <c r="AT2577" s="805"/>
      <c r="AU2577" s="805"/>
      <c r="AV2577" s="805"/>
      <c r="AW2577" s="805"/>
      <c r="AX2577" s="805"/>
      <c r="AY2577" s="805"/>
      <c r="AZ2577" s="805"/>
      <c r="BA2577" s="805"/>
      <c r="BB2577" s="805"/>
      <c r="BC2577" s="805"/>
      <c r="BD2577" s="805"/>
      <c r="BE2577" s="805"/>
      <c r="BF2577" s="805"/>
      <c r="BG2577" s="805"/>
      <c r="BH2577" s="805"/>
      <c r="BI2577" s="805"/>
      <c r="BJ2577" s="805"/>
      <c r="BK2577" s="805"/>
      <c r="BL2577" s="805"/>
      <c r="BM2577" s="805"/>
      <c r="BN2577" s="805"/>
      <c r="BO2577" s="805"/>
      <c r="BP2577" s="805"/>
      <c r="BQ2577" s="805"/>
      <c r="BR2577" s="805"/>
      <c r="BS2577" s="805"/>
      <c r="BT2577" s="805"/>
      <c r="BU2577" s="805"/>
      <c r="BV2577" s="805"/>
      <c r="BW2577" s="805"/>
      <c r="BX2577" s="805"/>
      <c r="BY2577" s="805"/>
      <c r="BZ2577" s="805"/>
      <c r="CA2577" s="805"/>
      <c r="CB2577" s="805"/>
      <c r="CC2577" s="805"/>
      <c r="CD2577" s="805"/>
      <c r="CE2577" s="805"/>
      <c r="CF2577" s="805"/>
      <c r="CG2577" s="805"/>
      <c r="CH2577" s="805"/>
      <c r="CI2577" s="805"/>
      <c r="CJ2577" s="805"/>
      <c r="CK2577" s="805"/>
      <c r="CL2577" s="805"/>
      <c r="CM2577" s="805"/>
      <c r="CN2577" s="805"/>
      <c r="CO2577" s="805"/>
      <c r="CP2577" s="805"/>
      <c r="CQ2577" s="805"/>
      <c r="CR2577" s="805"/>
      <c r="CS2577" s="805"/>
      <c r="CT2577" s="805"/>
      <c r="CU2577" s="805"/>
      <c r="CV2577" s="805"/>
      <c r="CW2577" s="805"/>
      <c r="CX2577" s="805"/>
      <c r="CY2577" s="805"/>
      <c r="CZ2577" s="805"/>
      <c r="DA2577" s="805"/>
      <c r="DB2577" s="805"/>
      <c r="DC2577" s="805"/>
      <c r="DD2577" s="805"/>
      <c r="DE2577" s="805"/>
      <c r="DF2577" s="805"/>
      <c r="DG2577" s="805"/>
      <c r="DH2577" s="805"/>
      <c r="DI2577" s="805"/>
      <c r="DJ2577" s="805"/>
      <c r="DK2577" s="805"/>
      <c r="DL2577" s="805"/>
      <c r="DM2577" s="805"/>
      <c r="DN2577" s="805"/>
      <c r="DO2577" s="805"/>
      <c r="DP2577" s="805"/>
      <c r="DQ2577" s="805"/>
      <c r="DR2577" s="805"/>
      <c r="DS2577" s="805"/>
      <c r="DT2577" s="805"/>
      <c r="DU2577" s="805"/>
      <c r="DV2577" s="805"/>
      <c r="DW2577" s="805"/>
      <c r="DX2577" s="805"/>
      <c r="DY2577" s="805"/>
      <c r="DZ2577" s="805"/>
      <c r="EA2577" s="805"/>
      <c r="EB2577" s="805"/>
      <c r="EC2577" s="805"/>
      <c r="ED2577" s="805"/>
      <c r="EE2577" s="805"/>
      <c r="EF2577" s="805"/>
      <c r="EG2577" s="805"/>
      <c r="EH2577" s="805"/>
      <c r="EI2577" s="805"/>
      <c r="EJ2577" s="805"/>
      <c r="EK2577" s="805"/>
      <c r="EL2577" s="805"/>
      <c r="EM2577" s="805"/>
      <c r="EN2577" s="805"/>
      <c r="EO2577" s="805"/>
      <c r="EP2577" s="805"/>
      <c r="EQ2577" s="805"/>
      <c r="ER2577" s="805"/>
      <c r="ES2577" s="805"/>
      <c r="ET2577" s="805"/>
      <c r="EU2577" s="805"/>
      <c r="EV2577" s="805"/>
      <c r="EW2577" s="805"/>
      <c r="EX2577" s="805"/>
      <c r="EY2577" s="805"/>
      <c r="EZ2577" s="805"/>
      <c r="FA2577" s="805"/>
      <c r="FB2577" s="805"/>
      <c r="FC2577" s="805"/>
      <c r="FD2577" s="805"/>
      <c r="FE2577" s="805"/>
      <c r="FF2577" s="805"/>
      <c r="FG2577" s="805"/>
      <c r="FH2577" s="805"/>
      <c r="FI2577" s="805"/>
      <c r="FJ2577" s="805"/>
      <c r="FK2577" s="805"/>
      <c r="FL2577" s="805"/>
      <c r="FM2577" s="805"/>
      <c r="FN2577" s="805"/>
      <c r="FO2577" s="805"/>
      <c r="FP2577" s="805"/>
      <c r="FQ2577" s="805"/>
      <c r="FR2577" s="805"/>
      <c r="FS2577" s="805"/>
      <c r="FT2577" s="805"/>
      <c r="FU2577" s="805"/>
      <c r="FV2577" s="805"/>
      <c r="FW2577" s="805"/>
      <c r="FX2577" s="805"/>
      <c r="FY2577" s="805"/>
      <c r="FZ2577" s="805"/>
      <c r="GA2577" s="805"/>
      <c r="GB2577" s="805"/>
      <c r="GC2577" s="805"/>
      <c r="GD2577" s="805"/>
      <c r="GE2577" s="805"/>
      <c r="GF2577" s="805"/>
      <c r="GG2577" s="805"/>
      <c r="GH2577" s="805"/>
      <c r="GI2577" s="805"/>
      <c r="GJ2577" s="805"/>
      <c r="GK2577" s="805"/>
      <c r="GL2577" s="805"/>
      <c r="GM2577" s="805"/>
      <c r="GN2577" s="805"/>
      <c r="GO2577" s="805"/>
      <c r="GP2577" s="805"/>
      <c r="GQ2577" s="805"/>
      <c r="GR2577" s="805"/>
      <c r="GS2577" s="805"/>
      <c r="GT2577" s="805"/>
      <c r="GU2577" s="805"/>
      <c r="GV2577" s="805"/>
      <c r="GW2577" s="805"/>
      <c r="GX2577" s="805"/>
      <c r="GY2577" s="805"/>
      <c r="GZ2577" s="805"/>
      <c r="HA2577" s="805"/>
      <c r="HB2577" s="805"/>
      <c r="HC2577" s="805"/>
      <c r="HD2577" s="805"/>
      <c r="HE2577" s="805"/>
      <c r="HF2577" s="805"/>
      <c r="HG2577" s="805"/>
      <c r="HH2577" s="805"/>
      <c r="HI2577" s="805"/>
      <c r="HJ2577" s="805"/>
      <c r="HK2577" s="805"/>
      <c r="HL2577" s="805"/>
      <c r="HM2577" s="805"/>
      <c r="HN2577" s="805"/>
      <c r="HO2577" s="805"/>
      <c r="HP2577" s="805"/>
      <c r="HQ2577" s="805"/>
      <c r="HR2577" s="805"/>
      <c r="HS2577" s="805"/>
      <c r="HT2577" s="805"/>
      <c r="HU2577" s="805"/>
      <c r="HV2577" s="805"/>
      <c r="HW2577" s="805"/>
      <c r="HX2577" s="805"/>
      <c r="HY2577" s="805"/>
      <c r="HZ2577" s="805"/>
      <c r="IA2577" s="805"/>
      <c r="IB2577" s="805"/>
      <c r="IC2577" s="805"/>
      <c r="ID2577" s="805"/>
      <c r="IE2577" s="805"/>
      <c r="IF2577" s="805"/>
      <c r="IG2577" s="805"/>
      <c r="IH2577" s="805"/>
      <c r="II2577" s="805"/>
      <c r="IJ2577" s="805"/>
      <c r="IK2577" s="805"/>
      <c r="IL2577" s="805"/>
      <c r="IM2577" s="805"/>
      <c r="IN2577" s="805"/>
      <c r="IO2577" s="805"/>
      <c r="IP2577" s="805"/>
      <c r="IQ2577" s="805"/>
      <c r="IR2577" s="805"/>
      <c r="IS2577" s="805"/>
      <c r="IT2577" s="805"/>
      <c r="IU2577" s="805"/>
      <c r="IV2577" s="805"/>
      <c r="IW2577" s="805"/>
      <c r="KP2577" s="879">
        <v>200</v>
      </c>
    </row>
    <row r="2578" spans="1:309" s="17" customFormat="1" ht="21.75" customHeight="1" thickBot="1">
      <c r="A2578" s="102" t="s">
        <v>720</v>
      </c>
      <c r="B2578" s="893">
        <v>564600406</v>
      </c>
      <c r="C2578" s="788">
        <v>5646004</v>
      </c>
      <c r="D2578" s="2" t="s">
        <v>721</v>
      </c>
      <c r="E2578" s="633"/>
      <c r="F2578" s="633"/>
      <c r="G2578" s="15" t="s">
        <v>741</v>
      </c>
      <c r="H2578" s="879">
        <v>200</v>
      </c>
      <c r="I2578" s="166">
        <f t="shared" si="218"/>
        <v>200</v>
      </c>
      <c r="J2578" s="805"/>
      <c r="K2578" s="805"/>
      <c r="L2578" s="805"/>
      <c r="M2578" s="805"/>
      <c r="N2578" s="805"/>
      <c r="O2578" s="805"/>
      <c r="P2578" s="805"/>
      <c r="Q2578" s="805"/>
      <c r="R2578" s="805"/>
      <c r="S2578" s="805"/>
      <c r="T2578" s="805"/>
      <c r="U2578" s="805"/>
      <c r="V2578" s="805"/>
      <c r="W2578" s="805"/>
      <c r="X2578" s="805"/>
      <c r="Y2578" s="805"/>
      <c r="Z2578" s="805"/>
      <c r="AA2578" s="805"/>
      <c r="AB2578" s="805"/>
      <c r="AC2578" s="805"/>
      <c r="AD2578" s="805"/>
      <c r="AE2578" s="805"/>
      <c r="AF2578" s="805"/>
      <c r="AG2578" s="805"/>
      <c r="AH2578" s="805"/>
      <c r="AI2578" s="805"/>
      <c r="AJ2578" s="805"/>
      <c r="AK2578" s="805"/>
      <c r="AL2578" s="805"/>
      <c r="AM2578" s="805"/>
      <c r="AN2578" s="805"/>
      <c r="AO2578" s="805"/>
      <c r="AP2578" s="805"/>
      <c r="AQ2578" s="805"/>
      <c r="AR2578" s="805"/>
      <c r="AS2578" s="805"/>
      <c r="AT2578" s="805"/>
      <c r="AU2578" s="805"/>
      <c r="AV2578" s="805"/>
      <c r="AW2578" s="805"/>
      <c r="AX2578" s="805"/>
      <c r="AY2578" s="805"/>
      <c r="AZ2578" s="805"/>
      <c r="BA2578" s="805"/>
      <c r="BB2578" s="805"/>
      <c r="BC2578" s="805"/>
      <c r="BD2578" s="805"/>
      <c r="BE2578" s="805"/>
      <c r="BF2578" s="805"/>
      <c r="BG2578" s="805"/>
      <c r="BH2578" s="805"/>
      <c r="BI2578" s="805"/>
      <c r="BJ2578" s="805"/>
      <c r="BK2578" s="805"/>
      <c r="BL2578" s="805"/>
      <c r="BM2578" s="805"/>
      <c r="BN2578" s="805"/>
      <c r="BO2578" s="805"/>
      <c r="BP2578" s="805"/>
      <c r="BQ2578" s="805"/>
      <c r="BR2578" s="805"/>
      <c r="BS2578" s="805"/>
      <c r="BT2578" s="805"/>
      <c r="BU2578" s="805"/>
      <c r="BV2578" s="805"/>
      <c r="BW2578" s="805"/>
      <c r="BX2578" s="805"/>
      <c r="BY2578" s="805"/>
      <c r="BZ2578" s="805"/>
      <c r="CA2578" s="805"/>
      <c r="CB2578" s="805"/>
      <c r="CC2578" s="805"/>
      <c r="CD2578" s="805"/>
      <c r="CE2578" s="805"/>
      <c r="CF2578" s="805"/>
      <c r="CG2578" s="805"/>
      <c r="CH2578" s="805"/>
      <c r="CI2578" s="805"/>
      <c r="CJ2578" s="805"/>
      <c r="CK2578" s="805"/>
      <c r="CL2578" s="805"/>
      <c r="CM2578" s="805"/>
      <c r="CN2578" s="805"/>
      <c r="CO2578" s="805"/>
      <c r="CP2578" s="805"/>
      <c r="CQ2578" s="805"/>
      <c r="CR2578" s="805"/>
      <c r="CS2578" s="805"/>
      <c r="CT2578" s="805"/>
      <c r="CU2578" s="805"/>
      <c r="CV2578" s="805"/>
      <c r="CW2578" s="805"/>
      <c r="CX2578" s="805"/>
      <c r="CY2578" s="805"/>
      <c r="CZ2578" s="805"/>
      <c r="DA2578" s="805"/>
      <c r="DB2578" s="805"/>
      <c r="DC2578" s="805"/>
      <c r="DD2578" s="805"/>
      <c r="DE2578" s="805"/>
      <c r="DF2578" s="805"/>
      <c r="DG2578" s="805"/>
      <c r="DH2578" s="805"/>
      <c r="DI2578" s="805"/>
      <c r="DJ2578" s="805"/>
      <c r="DK2578" s="805"/>
      <c r="DL2578" s="805"/>
      <c r="DM2578" s="805"/>
      <c r="DN2578" s="805"/>
      <c r="DO2578" s="805"/>
      <c r="DP2578" s="805"/>
      <c r="DQ2578" s="805"/>
      <c r="DR2578" s="805"/>
      <c r="DS2578" s="805"/>
      <c r="DT2578" s="805"/>
      <c r="DU2578" s="805"/>
      <c r="DV2578" s="805"/>
      <c r="DW2578" s="805"/>
      <c r="DX2578" s="805"/>
      <c r="DY2578" s="805"/>
      <c r="DZ2578" s="805"/>
      <c r="EA2578" s="805"/>
      <c r="EB2578" s="805"/>
      <c r="EC2578" s="805"/>
      <c r="ED2578" s="805"/>
      <c r="EE2578" s="805"/>
      <c r="EF2578" s="805"/>
      <c r="EG2578" s="805"/>
      <c r="EH2578" s="805"/>
      <c r="EI2578" s="805"/>
      <c r="EJ2578" s="805"/>
      <c r="EK2578" s="805"/>
      <c r="EL2578" s="805"/>
      <c r="EM2578" s="805"/>
      <c r="EN2578" s="805"/>
      <c r="EO2578" s="805"/>
      <c r="EP2578" s="805"/>
      <c r="EQ2578" s="805"/>
      <c r="ER2578" s="805"/>
      <c r="ES2578" s="805"/>
      <c r="ET2578" s="805"/>
      <c r="EU2578" s="805"/>
      <c r="EV2578" s="805"/>
      <c r="EW2578" s="805"/>
      <c r="EX2578" s="805"/>
      <c r="EY2578" s="805"/>
      <c r="EZ2578" s="805"/>
      <c r="FA2578" s="805"/>
      <c r="FB2578" s="805"/>
      <c r="FC2578" s="805"/>
      <c r="FD2578" s="805"/>
      <c r="FE2578" s="805"/>
      <c r="FF2578" s="805"/>
      <c r="FG2578" s="805"/>
      <c r="FH2578" s="805"/>
      <c r="FI2578" s="805"/>
      <c r="FJ2578" s="805"/>
      <c r="FK2578" s="805"/>
      <c r="FL2578" s="805"/>
      <c r="FM2578" s="805"/>
      <c r="FN2578" s="805"/>
      <c r="FO2578" s="805"/>
      <c r="FP2578" s="805"/>
      <c r="FQ2578" s="805"/>
      <c r="FR2578" s="805"/>
      <c r="FS2578" s="805"/>
      <c r="FT2578" s="805"/>
      <c r="FU2578" s="805"/>
      <c r="FV2578" s="805"/>
      <c r="FW2578" s="805"/>
      <c r="FX2578" s="805"/>
      <c r="FY2578" s="805"/>
      <c r="FZ2578" s="805"/>
      <c r="GA2578" s="805"/>
      <c r="GB2578" s="805"/>
      <c r="GC2578" s="805"/>
      <c r="GD2578" s="805"/>
      <c r="GE2578" s="805"/>
      <c r="GF2578" s="805"/>
      <c r="GG2578" s="805"/>
      <c r="GH2578" s="805"/>
      <c r="GI2578" s="805"/>
      <c r="GJ2578" s="805"/>
      <c r="GK2578" s="805"/>
      <c r="GL2578" s="805"/>
      <c r="GM2578" s="805"/>
      <c r="GN2578" s="805"/>
      <c r="GO2578" s="805"/>
      <c r="GP2578" s="805"/>
      <c r="GQ2578" s="805"/>
      <c r="GR2578" s="805"/>
      <c r="GS2578" s="805"/>
      <c r="GT2578" s="805"/>
      <c r="GU2578" s="805"/>
      <c r="GV2578" s="805"/>
      <c r="GW2578" s="805"/>
      <c r="GX2578" s="805"/>
      <c r="GY2578" s="805"/>
      <c r="GZ2578" s="805"/>
      <c r="HA2578" s="805"/>
      <c r="HB2578" s="805"/>
      <c r="HC2578" s="805"/>
      <c r="HD2578" s="805"/>
      <c r="HE2578" s="805"/>
      <c r="HF2578" s="805"/>
      <c r="HG2578" s="805"/>
      <c r="HH2578" s="805"/>
      <c r="HI2578" s="805"/>
      <c r="HJ2578" s="805"/>
      <c r="HK2578" s="805"/>
      <c r="HL2578" s="805"/>
      <c r="HM2578" s="805"/>
      <c r="HN2578" s="805"/>
      <c r="HO2578" s="805"/>
      <c r="HP2578" s="805"/>
      <c r="HQ2578" s="805"/>
      <c r="HR2578" s="805"/>
      <c r="HS2578" s="805"/>
      <c r="HT2578" s="805"/>
      <c r="HU2578" s="805"/>
      <c r="HV2578" s="805"/>
      <c r="HW2578" s="805"/>
      <c r="HX2578" s="805"/>
      <c r="HY2578" s="805"/>
      <c r="HZ2578" s="805"/>
      <c r="IA2578" s="805"/>
      <c r="IB2578" s="805"/>
      <c r="IC2578" s="805"/>
      <c r="ID2578" s="805"/>
      <c r="IE2578" s="805"/>
      <c r="IF2578" s="805"/>
      <c r="IG2578" s="805"/>
      <c r="IH2578" s="805"/>
      <c r="II2578" s="805"/>
      <c r="IJ2578" s="805"/>
      <c r="IK2578" s="805"/>
      <c r="IL2578" s="805"/>
      <c r="IM2578" s="805"/>
      <c r="IN2578" s="805"/>
      <c r="IO2578" s="805"/>
      <c r="IP2578" s="805"/>
      <c r="IQ2578" s="805"/>
      <c r="IR2578" s="805"/>
      <c r="IS2578" s="805"/>
      <c r="IT2578" s="805"/>
      <c r="IU2578" s="805"/>
      <c r="IV2578" s="805"/>
      <c r="IW2578" s="805"/>
      <c r="KP2578" s="879">
        <v>200</v>
      </c>
    </row>
    <row r="2579" spans="1:309" s="17" customFormat="1" ht="21.75" customHeight="1" thickBot="1">
      <c r="A2579" s="102" t="s">
        <v>720</v>
      </c>
      <c r="B2579" s="893">
        <v>577518506</v>
      </c>
      <c r="C2579" s="788">
        <v>5775185</v>
      </c>
      <c r="D2579" s="2" t="s">
        <v>721</v>
      </c>
      <c r="E2579" s="633"/>
      <c r="F2579" s="633"/>
      <c r="G2579" s="15" t="s">
        <v>741</v>
      </c>
      <c r="H2579" s="879">
        <v>200</v>
      </c>
      <c r="I2579" s="166">
        <f t="shared" si="218"/>
        <v>200</v>
      </c>
      <c r="J2579" s="805"/>
      <c r="K2579" s="805"/>
      <c r="L2579" s="805"/>
      <c r="M2579" s="805"/>
      <c r="N2579" s="805"/>
      <c r="O2579" s="805"/>
      <c r="P2579" s="805"/>
      <c r="Q2579" s="805"/>
      <c r="R2579" s="805"/>
      <c r="S2579" s="805"/>
      <c r="T2579" s="805"/>
      <c r="U2579" s="805"/>
      <c r="V2579" s="805"/>
      <c r="W2579" s="805"/>
      <c r="X2579" s="805"/>
      <c r="Y2579" s="805"/>
      <c r="Z2579" s="805"/>
      <c r="AA2579" s="805"/>
      <c r="AB2579" s="805"/>
      <c r="AC2579" s="805"/>
      <c r="AD2579" s="805"/>
      <c r="AE2579" s="805"/>
      <c r="AF2579" s="805"/>
      <c r="AG2579" s="805"/>
      <c r="AH2579" s="805"/>
      <c r="AI2579" s="805"/>
      <c r="AJ2579" s="805"/>
      <c r="AK2579" s="805"/>
      <c r="AL2579" s="805"/>
      <c r="AM2579" s="805"/>
      <c r="AN2579" s="805"/>
      <c r="AO2579" s="805"/>
      <c r="AP2579" s="805"/>
      <c r="AQ2579" s="805"/>
      <c r="AR2579" s="805"/>
      <c r="AS2579" s="805"/>
      <c r="AT2579" s="805"/>
      <c r="AU2579" s="805"/>
      <c r="AV2579" s="805"/>
      <c r="AW2579" s="805"/>
      <c r="AX2579" s="805"/>
      <c r="AY2579" s="805"/>
      <c r="AZ2579" s="805"/>
      <c r="BA2579" s="805"/>
      <c r="BB2579" s="805"/>
      <c r="BC2579" s="805"/>
      <c r="BD2579" s="805"/>
      <c r="BE2579" s="805"/>
      <c r="BF2579" s="805"/>
      <c r="BG2579" s="805"/>
      <c r="BH2579" s="805"/>
      <c r="BI2579" s="805"/>
      <c r="BJ2579" s="805"/>
      <c r="BK2579" s="805"/>
      <c r="BL2579" s="805"/>
      <c r="BM2579" s="805"/>
      <c r="BN2579" s="805"/>
      <c r="BO2579" s="805"/>
      <c r="BP2579" s="805"/>
      <c r="BQ2579" s="805"/>
      <c r="BR2579" s="805"/>
      <c r="BS2579" s="805"/>
      <c r="BT2579" s="805"/>
      <c r="BU2579" s="805"/>
      <c r="BV2579" s="805"/>
      <c r="BW2579" s="805"/>
      <c r="BX2579" s="805"/>
      <c r="BY2579" s="805"/>
      <c r="BZ2579" s="805"/>
      <c r="CA2579" s="805"/>
      <c r="CB2579" s="805"/>
      <c r="CC2579" s="805"/>
      <c r="CD2579" s="805"/>
      <c r="CE2579" s="805"/>
      <c r="CF2579" s="805"/>
      <c r="CG2579" s="805"/>
      <c r="CH2579" s="805"/>
      <c r="CI2579" s="805"/>
      <c r="CJ2579" s="805"/>
      <c r="CK2579" s="805"/>
      <c r="CL2579" s="805"/>
      <c r="CM2579" s="805"/>
      <c r="CN2579" s="805"/>
      <c r="CO2579" s="805"/>
      <c r="CP2579" s="805"/>
      <c r="CQ2579" s="805"/>
      <c r="CR2579" s="805"/>
      <c r="CS2579" s="805"/>
      <c r="CT2579" s="805"/>
      <c r="CU2579" s="805"/>
      <c r="CV2579" s="805"/>
      <c r="CW2579" s="805"/>
      <c r="CX2579" s="805"/>
      <c r="CY2579" s="805"/>
      <c r="CZ2579" s="805"/>
      <c r="DA2579" s="805"/>
      <c r="DB2579" s="805"/>
      <c r="DC2579" s="805"/>
      <c r="DD2579" s="805"/>
      <c r="DE2579" s="805"/>
      <c r="DF2579" s="805"/>
      <c r="DG2579" s="805"/>
      <c r="DH2579" s="805"/>
      <c r="DI2579" s="805"/>
      <c r="DJ2579" s="805"/>
      <c r="DK2579" s="805"/>
      <c r="DL2579" s="805"/>
      <c r="DM2579" s="805"/>
      <c r="DN2579" s="805"/>
      <c r="DO2579" s="805"/>
      <c r="DP2579" s="805"/>
      <c r="DQ2579" s="805"/>
      <c r="DR2579" s="805"/>
      <c r="DS2579" s="805"/>
      <c r="DT2579" s="805"/>
      <c r="DU2579" s="805"/>
      <c r="DV2579" s="805"/>
      <c r="DW2579" s="805"/>
      <c r="DX2579" s="805"/>
      <c r="DY2579" s="805"/>
      <c r="DZ2579" s="805"/>
      <c r="EA2579" s="805"/>
      <c r="EB2579" s="805"/>
      <c r="EC2579" s="805"/>
      <c r="ED2579" s="805"/>
      <c r="EE2579" s="805"/>
      <c r="EF2579" s="805"/>
      <c r="EG2579" s="805"/>
      <c r="EH2579" s="805"/>
      <c r="EI2579" s="805"/>
      <c r="EJ2579" s="805"/>
      <c r="EK2579" s="805"/>
      <c r="EL2579" s="805"/>
      <c r="EM2579" s="805"/>
      <c r="EN2579" s="805"/>
      <c r="EO2579" s="805"/>
      <c r="EP2579" s="805"/>
      <c r="EQ2579" s="805"/>
      <c r="ER2579" s="805"/>
      <c r="ES2579" s="805"/>
      <c r="ET2579" s="805"/>
      <c r="EU2579" s="805"/>
      <c r="EV2579" s="805"/>
      <c r="EW2579" s="805"/>
      <c r="EX2579" s="805"/>
      <c r="EY2579" s="805"/>
      <c r="EZ2579" s="805"/>
      <c r="FA2579" s="805"/>
      <c r="FB2579" s="805"/>
      <c r="FC2579" s="805"/>
      <c r="FD2579" s="805"/>
      <c r="FE2579" s="805"/>
      <c r="FF2579" s="805"/>
      <c r="FG2579" s="805"/>
      <c r="FH2579" s="805"/>
      <c r="FI2579" s="805"/>
      <c r="FJ2579" s="805"/>
      <c r="FK2579" s="805"/>
      <c r="FL2579" s="805"/>
      <c r="FM2579" s="805"/>
      <c r="FN2579" s="805"/>
      <c r="FO2579" s="805"/>
      <c r="FP2579" s="805"/>
      <c r="FQ2579" s="805"/>
      <c r="FR2579" s="805"/>
      <c r="FS2579" s="805"/>
      <c r="FT2579" s="805"/>
      <c r="FU2579" s="805"/>
      <c r="FV2579" s="805"/>
      <c r="FW2579" s="805"/>
      <c r="FX2579" s="805"/>
      <c r="FY2579" s="805"/>
      <c r="FZ2579" s="805"/>
      <c r="GA2579" s="805"/>
      <c r="GB2579" s="805"/>
      <c r="GC2579" s="805"/>
      <c r="GD2579" s="805"/>
      <c r="GE2579" s="805"/>
      <c r="GF2579" s="805"/>
      <c r="GG2579" s="805"/>
      <c r="GH2579" s="805"/>
      <c r="GI2579" s="805"/>
      <c r="GJ2579" s="805"/>
      <c r="GK2579" s="805"/>
      <c r="GL2579" s="805"/>
      <c r="GM2579" s="805"/>
      <c r="GN2579" s="805"/>
      <c r="GO2579" s="805"/>
      <c r="GP2579" s="805"/>
      <c r="GQ2579" s="805"/>
      <c r="GR2579" s="805"/>
      <c r="GS2579" s="805"/>
      <c r="GT2579" s="805"/>
      <c r="GU2579" s="805"/>
      <c r="GV2579" s="805"/>
      <c r="GW2579" s="805"/>
      <c r="GX2579" s="805"/>
      <c r="GY2579" s="805"/>
      <c r="GZ2579" s="805"/>
      <c r="HA2579" s="805"/>
      <c r="HB2579" s="805"/>
      <c r="HC2579" s="805"/>
      <c r="HD2579" s="805"/>
      <c r="HE2579" s="805"/>
      <c r="HF2579" s="805"/>
      <c r="HG2579" s="805"/>
      <c r="HH2579" s="805"/>
      <c r="HI2579" s="805"/>
      <c r="HJ2579" s="805"/>
      <c r="HK2579" s="805"/>
      <c r="HL2579" s="805"/>
      <c r="HM2579" s="805"/>
      <c r="HN2579" s="805"/>
      <c r="HO2579" s="805"/>
      <c r="HP2579" s="805"/>
      <c r="HQ2579" s="805"/>
      <c r="HR2579" s="805"/>
      <c r="HS2579" s="805"/>
      <c r="HT2579" s="805"/>
      <c r="HU2579" s="805"/>
      <c r="HV2579" s="805"/>
      <c r="HW2579" s="805"/>
      <c r="HX2579" s="805"/>
      <c r="HY2579" s="805"/>
      <c r="HZ2579" s="805"/>
      <c r="IA2579" s="805"/>
      <c r="IB2579" s="805"/>
      <c r="IC2579" s="805"/>
      <c r="ID2579" s="805"/>
      <c r="IE2579" s="805"/>
      <c r="IF2579" s="805"/>
      <c r="IG2579" s="805"/>
      <c r="IH2579" s="805"/>
      <c r="II2579" s="805"/>
      <c r="IJ2579" s="805"/>
      <c r="IK2579" s="805"/>
      <c r="IL2579" s="805"/>
      <c r="IM2579" s="805"/>
      <c r="IN2579" s="805"/>
      <c r="IO2579" s="805"/>
      <c r="IP2579" s="805"/>
      <c r="IQ2579" s="805"/>
      <c r="IR2579" s="805"/>
      <c r="IS2579" s="805"/>
      <c r="IT2579" s="805"/>
      <c r="IU2579" s="805"/>
      <c r="IV2579" s="805"/>
      <c r="IW2579" s="805"/>
      <c r="KP2579" s="879">
        <v>200</v>
      </c>
    </row>
    <row r="2580" spans="1:309" s="17" customFormat="1" ht="21.75" customHeight="1" thickBot="1">
      <c r="A2580" s="102" t="s">
        <v>720</v>
      </c>
      <c r="B2580" s="788">
        <v>577518604</v>
      </c>
      <c r="C2580" s="788">
        <v>5775186</v>
      </c>
      <c r="D2580" s="2" t="s">
        <v>721</v>
      </c>
      <c r="E2580" s="633"/>
      <c r="F2580" s="633"/>
      <c r="G2580" s="15" t="s">
        <v>741</v>
      </c>
      <c r="H2580" s="879">
        <v>200</v>
      </c>
      <c r="I2580" s="166">
        <f t="shared" si="218"/>
        <v>200</v>
      </c>
      <c r="J2580" s="805"/>
      <c r="K2580" s="805"/>
      <c r="L2580" s="805"/>
      <c r="M2580" s="805"/>
      <c r="N2580" s="805"/>
      <c r="O2580" s="805"/>
      <c r="P2580" s="805"/>
      <c r="Q2580" s="805"/>
      <c r="R2580" s="805"/>
      <c r="S2580" s="805"/>
      <c r="T2580" s="805"/>
      <c r="U2580" s="805"/>
      <c r="V2580" s="805"/>
      <c r="W2580" s="805"/>
      <c r="X2580" s="805"/>
      <c r="Y2580" s="805"/>
      <c r="Z2580" s="805"/>
      <c r="AA2580" s="805"/>
      <c r="AB2580" s="805"/>
      <c r="AC2580" s="805"/>
      <c r="AD2580" s="805"/>
      <c r="AE2580" s="805"/>
      <c r="AF2580" s="805"/>
      <c r="AG2580" s="805"/>
      <c r="AH2580" s="805"/>
      <c r="AI2580" s="805"/>
      <c r="AJ2580" s="805"/>
      <c r="AK2580" s="805"/>
      <c r="AL2580" s="805"/>
      <c r="AM2580" s="805"/>
      <c r="AN2580" s="805"/>
      <c r="AO2580" s="805"/>
      <c r="AP2580" s="805"/>
      <c r="AQ2580" s="805"/>
      <c r="AR2580" s="805"/>
      <c r="AS2580" s="805"/>
      <c r="AT2580" s="805"/>
      <c r="AU2580" s="805"/>
      <c r="AV2580" s="805"/>
      <c r="AW2580" s="805"/>
      <c r="AX2580" s="805"/>
      <c r="AY2580" s="805"/>
      <c r="AZ2580" s="805"/>
      <c r="BA2580" s="805"/>
      <c r="BB2580" s="805"/>
      <c r="BC2580" s="805"/>
      <c r="BD2580" s="805"/>
      <c r="BE2580" s="805"/>
      <c r="BF2580" s="805"/>
      <c r="BG2580" s="805"/>
      <c r="BH2580" s="805"/>
      <c r="BI2580" s="805"/>
      <c r="BJ2580" s="805"/>
      <c r="BK2580" s="805"/>
      <c r="BL2580" s="805"/>
      <c r="BM2580" s="805"/>
      <c r="BN2580" s="805"/>
      <c r="BO2580" s="805"/>
      <c r="BP2580" s="805"/>
      <c r="BQ2580" s="805"/>
      <c r="BR2580" s="805"/>
      <c r="BS2580" s="805"/>
      <c r="BT2580" s="805"/>
      <c r="BU2580" s="805"/>
      <c r="BV2580" s="805"/>
      <c r="BW2580" s="805"/>
      <c r="BX2580" s="805"/>
      <c r="BY2580" s="805"/>
      <c r="BZ2580" s="805"/>
      <c r="CA2580" s="805"/>
      <c r="CB2580" s="805"/>
      <c r="CC2580" s="805"/>
      <c r="CD2580" s="805"/>
      <c r="CE2580" s="805"/>
      <c r="CF2580" s="805"/>
      <c r="CG2580" s="805"/>
      <c r="CH2580" s="805"/>
      <c r="CI2580" s="805"/>
      <c r="CJ2580" s="805"/>
      <c r="CK2580" s="805"/>
      <c r="CL2580" s="805"/>
      <c r="CM2580" s="805"/>
      <c r="CN2580" s="805"/>
      <c r="CO2580" s="805"/>
      <c r="CP2580" s="805"/>
      <c r="CQ2580" s="805"/>
      <c r="CR2580" s="805"/>
      <c r="CS2580" s="805"/>
      <c r="CT2580" s="805"/>
      <c r="CU2580" s="805"/>
      <c r="CV2580" s="805"/>
      <c r="CW2580" s="805"/>
      <c r="CX2580" s="805"/>
      <c r="CY2580" s="805"/>
      <c r="CZ2580" s="805"/>
      <c r="DA2580" s="805"/>
      <c r="DB2580" s="805"/>
      <c r="DC2580" s="805"/>
      <c r="DD2580" s="805"/>
      <c r="DE2580" s="805"/>
      <c r="DF2580" s="805"/>
      <c r="DG2580" s="805"/>
      <c r="DH2580" s="805"/>
      <c r="DI2580" s="805"/>
      <c r="DJ2580" s="805"/>
      <c r="DK2580" s="805"/>
      <c r="DL2580" s="805"/>
      <c r="DM2580" s="805"/>
      <c r="DN2580" s="805"/>
      <c r="DO2580" s="805"/>
      <c r="DP2580" s="805"/>
      <c r="DQ2580" s="805"/>
      <c r="DR2580" s="805"/>
      <c r="DS2580" s="805"/>
      <c r="DT2580" s="805"/>
      <c r="DU2580" s="805"/>
      <c r="DV2580" s="805"/>
      <c r="DW2580" s="805"/>
      <c r="DX2580" s="805"/>
      <c r="DY2580" s="805"/>
      <c r="DZ2580" s="805"/>
      <c r="EA2580" s="805"/>
      <c r="EB2580" s="805"/>
      <c r="EC2580" s="805"/>
      <c r="ED2580" s="805"/>
      <c r="EE2580" s="805"/>
      <c r="EF2580" s="805"/>
      <c r="EG2580" s="805"/>
      <c r="EH2580" s="805"/>
      <c r="EI2580" s="805"/>
      <c r="EJ2580" s="805"/>
      <c r="EK2580" s="805"/>
      <c r="EL2580" s="805"/>
      <c r="EM2580" s="805"/>
      <c r="EN2580" s="805"/>
      <c r="EO2580" s="805"/>
      <c r="EP2580" s="805"/>
      <c r="EQ2580" s="805"/>
      <c r="ER2580" s="805"/>
      <c r="ES2580" s="805"/>
      <c r="ET2580" s="805"/>
      <c r="EU2580" s="805"/>
      <c r="EV2580" s="805"/>
      <c r="EW2580" s="805"/>
      <c r="EX2580" s="805"/>
      <c r="EY2580" s="805"/>
      <c r="EZ2580" s="805"/>
      <c r="FA2580" s="805"/>
      <c r="FB2580" s="805"/>
      <c r="FC2580" s="805"/>
      <c r="FD2580" s="805"/>
      <c r="FE2580" s="805"/>
      <c r="FF2580" s="805"/>
      <c r="FG2580" s="805"/>
      <c r="FH2580" s="805"/>
      <c r="FI2580" s="805"/>
      <c r="FJ2580" s="805"/>
      <c r="FK2580" s="805"/>
      <c r="FL2580" s="805"/>
      <c r="FM2580" s="805"/>
      <c r="FN2580" s="805"/>
      <c r="FO2580" s="805"/>
      <c r="FP2580" s="805"/>
      <c r="FQ2580" s="805"/>
      <c r="FR2580" s="805"/>
      <c r="FS2580" s="805"/>
      <c r="FT2580" s="805"/>
      <c r="FU2580" s="805"/>
      <c r="FV2580" s="805"/>
      <c r="FW2580" s="805"/>
      <c r="FX2580" s="805"/>
      <c r="FY2580" s="805"/>
      <c r="FZ2580" s="805"/>
      <c r="GA2580" s="805"/>
      <c r="GB2580" s="805"/>
      <c r="GC2580" s="805"/>
      <c r="GD2580" s="805"/>
      <c r="GE2580" s="805"/>
      <c r="GF2580" s="805"/>
      <c r="GG2580" s="805"/>
      <c r="GH2580" s="805"/>
      <c r="GI2580" s="805"/>
      <c r="GJ2580" s="805"/>
      <c r="GK2580" s="805"/>
      <c r="GL2580" s="805"/>
      <c r="GM2580" s="805"/>
      <c r="GN2580" s="805"/>
      <c r="GO2580" s="805"/>
      <c r="GP2580" s="805"/>
      <c r="GQ2580" s="805"/>
      <c r="GR2580" s="805"/>
      <c r="GS2580" s="805"/>
      <c r="GT2580" s="805"/>
      <c r="GU2580" s="805"/>
      <c r="GV2580" s="805"/>
      <c r="GW2580" s="805"/>
      <c r="GX2580" s="805"/>
      <c r="GY2580" s="805"/>
      <c r="GZ2580" s="805"/>
      <c r="HA2580" s="805"/>
      <c r="HB2580" s="805"/>
      <c r="HC2580" s="805"/>
      <c r="HD2580" s="805"/>
      <c r="HE2580" s="805"/>
      <c r="HF2580" s="805"/>
      <c r="HG2580" s="805"/>
      <c r="HH2580" s="805"/>
      <c r="HI2580" s="805"/>
      <c r="HJ2580" s="805"/>
      <c r="HK2580" s="805"/>
      <c r="HL2580" s="805"/>
      <c r="HM2580" s="805"/>
      <c r="HN2580" s="805"/>
      <c r="HO2580" s="805"/>
      <c r="HP2580" s="805"/>
      <c r="HQ2580" s="805"/>
      <c r="HR2580" s="805"/>
      <c r="HS2580" s="805"/>
      <c r="HT2580" s="805"/>
      <c r="HU2580" s="805"/>
      <c r="HV2580" s="805"/>
      <c r="HW2580" s="805"/>
      <c r="HX2580" s="805"/>
      <c r="HY2580" s="805"/>
      <c r="HZ2580" s="805"/>
      <c r="IA2580" s="805"/>
      <c r="IB2580" s="805"/>
      <c r="IC2580" s="805"/>
      <c r="ID2580" s="805"/>
      <c r="IE2580" s="805"/>
      <c r="IF2580" s="805"/>
      <c r="IG2580" s="805"/>
      <c r="IH2580" s="805"/>
      <c r="II2580" s="805"/>
      <c r="IJ2580" s="805"/>
      <c r="IK2580" s="805"/>
      <c r="IL2580" s="805"/>
      <c r="IM2580" s="805"/>
      <c r="IN2580" s="805"/>
      <c r="IO2580" s="805"/>
      <c r="IP2580" s="805"/>
      <c r="IQ2580" s="805"/>
      <c r="IR2580" s="805"/>
      <c r="IS2580" s="805"/>
      <c r="IT2580" s="805"/>
      <c r="IU2580" s="805"/>
      <c r="IV2580" s="805"/>
      <c r="IW2580" s="805"/>
      <c r="KP2580" s="879">
        <v>200</v>
      </c>
    </row>
    <row r="2581" spans="1:309" s="17" customFormat="1" ht="21.75" customHeight="1" thickBot="1">
      <c r="A2581" s="102" t="s">
        <v>720</v>
      </c>
      <c r="B2581" s="876">
        <v>566559003</v>
      </c>
      <c r="C2581" s="788">
        <v>5665590</v>
      </c>
      <c r="D2581" s="2" t="s">
        <v>721</v>
      </c>
      <c r="E2581" s="633"/>
      <c r="F2581" s="633"/>
      <c r="G2581" s="15" t="s">
        <v>741</v>
      </c>
      <c r="H2581" s="879">
        <v>0</v>
      </c>
      <c r="I2581" s="166">
        <f t="shared" si="218"/>
        <v>0</v>
      </c>
      <c r="J2581" s="805"/>
      <c r="K2581" s="805"/>
      <c r="L2581" s="805"/>
      <c r="M2581" s="805"/>
      <c r="N2581" s="805"/>
      <c r="O2581" s="805"/>
      <c r="P2581" s="805"/>
      <c r="Q2581" s="805"/>
      <c r="R2581" s="805"/>
      <c r="S2581" s="805"/>
      <c r="T2581" s="805"/>
      <c r="U2581" s="805"/>
      <c r="V2581" s="805"/>
      <c r="W2581" s="805"/>
      <c r="X2581" s="805"/>
      <c r="Y2581" s="805"/>
      <c r="Z2581" s="805"/>
      <c r="AA2581" s="805"/>
      <c r="AB2581" s="805"/>
      <c r="AC2581" s="805"/>
      <c r="AD2581" s="805"/>
      <c r="AE2581" s="805"/>
      <c r="AF2581" s="805"/>
      <c r="AG2581" s="805"/>
      <c r="AH2581" s="805"/>
      <c r="AI2581" s="805"/>
      <c r="AJ2581" s="805"/>
      <c r="AK2581" s="805"/>
      <c r="AL2581" s="805"/>
      <c r="AM2581" s="805"/>
      <c r="AN2581" s="805"/>
      <c r="AO2581" s="805"/>
      <c r="AP2581" s="805"/>
      <c r="AQ2581" s="805"/>
      <c r="AR2581" s="805"/>
      <c r="AS2581" s="805"/>
      <c r="AT2581" s="805"/>
      <c r="AU2581" s="805"/>
      <c r="AV2581" s="805"/>
      <c r="AW2581" s="805"/>
      <c r="AX2581" s="805"/>
      <c r="AY2581" s="805"/>
      <c r="AZ2581" s="805"/>
      <c r="BA2581" s="805"/>
      <c r="BB2581" s="805"/>
      <c r="BC2581" s="805"/>
      <c r="BD2581" s="805"/>
      <c r="BE2581" s="805"/>
      <c r="BF2581" s="805"/>
      <c r="BG2581" s="805"/>
      <c r="BH2581" s="805"/>
      <c r="BI2581" s="805"/>
      <c r="BJ2581" s="805"/>
      <c r="BK2581" s="805"/>
      <c r="BL2581" s="805"/>
      <c r="BM2581" s="805"/>
      <c r="BN2581" s="805"/>
      <c r="BO2581" s="805"/>
      <c r="BP2581" s="805"/>
      <c r="BQ2581" s="805"/>
      <c r="BR2581" s="805"/>
      <c r="BS2581" s="805"/>
      <c r="BT2581" s="805"/>
      <c r="BU2581" s="805"/>
      <c r="BV2581" s="805"/>
      <c r="BW2581" s="805"/>
      <c r="BX2581" s="805"/>
      <c r="BY2581" s="805"/>
      <c r="BZ2581" s="805"/>
      <c r="CA2581" s="805"/>
      <c r="CB2581" s="805"/>
      <c r="CC2581" s="805"/>
      <c r="CD2581" s="805"/>
      <c r="CE2581" s="805"/>
      <c r="CF2581" s="805"/>
      <c r="CG2581" s="805"/>
      <c r="CH2581" s="805"/>
      <c r="CI2581" s="805"/>
      <c r="CJ2581" s="805"/>
      <c r="CK2581" s="805"/>
      <c r="CL2581" s="805"/>
      <c r="CM2581" s="805"/>
      <c r="CN2581" s="805"/>
      <c r="CO2581" s="805"/>
      <c r="CP2581" s="805"/>
      <c r="CQ2581" s="805"/>
      <c r="CR2581" s="805"/>
      <c r="CS2581" s="805"/>
      <c r="CT2581" s="805"/>
      <c r="CU2581" s="805"/>
      <c r="CV2581" s="805"/>
      <c r="CW2581" s="805"/>
      <c r="CX2581" s="805"/>
      <c r="CY2581" s="805"/>
      <c r="CZ2581" s="805"/>
      <c r="DA2581" s="805"/>
      <c r="DB2581" s="805"/>
      <c r="DC2581" s="805"/>
      <c r="DD2581" s="805"/>
      <c r="DE2581" s="805"/>
      <c r="DF2581" s="805"/>
      <c r="DG2581" s="805"/>
      <c r="DH2581" s="805"/>
      <c r="DI2581" s="805"/>
      <c r="DJ2581" s="805"/>
      <c r="DK2581" s="805"/>
      <c r="DL2581" s="805"/>
      <c r="DM2581" s="805"/>
      <c r="DN2581" s="805"/>
      <c r="DO2581" s="805"/>
      <c r="DP2581" s="805"/>
      <c r="DQ2581" s="805"/>
      <c r="DR2581" s="805"/>
      <c r="DS2581" s="805"/>
      <c r="DT2581" s="805"/>
      <c r="DU2581" s="805"/>
      <c r="DV2581" s="805"/>
      <c r="DW2581" s="805"/>
      <c r="DX2581" s="805"/>
      <c r="DY2581" s="805"/>
      <c r="DZ2581" s="805"/>
      <c r="EA2581" s="805"/>
      <c r="EB2581" s="805"/>
      <c r="EC2581" s="805"/>
      <c r="ED2581" s="805"/>
      <c r="EE2581" s="805"/>
      <c r="EF2581" s="805"/>
      <c r="EG2581" s="805"/>
      <c r="EH2581" s="805"/>
      <c r="EI2581" s="805"/>
      <c r="EJ2581" s="805"/>
      <c r="EK2581" s="805"/>
      <c r="EL2581" s="805"/>
      <c r="EM2581" s="805"/>
      <c r="EN2581" s="805"/>
      <c r="EO2581" s="805"/>
      <c r="EP2581" s="805"/>
      <c r="EQ2581" s="805"/>
      <c r="ER2581" s="805"/>
      <c r="ES2581" s="805"/>
      <c r="ET2581" s="805"/>
      <c r="EU2581" s="805"/>
      <c r="EV2581" s="805"/>
      <c r="EW2581" s="805"/>
      <c r="EX2581" s="805"/>
      <c r="EY2581" s="805"/>
      <c r="EZ2581" s="805"/>
      <c r="FA2581" s="805"/>
      <c r="FB2581" s="805"/>
      <c r="FC2581" s="805"/>
      <c r="FD2581" s="805"/>
      <c r="FE2581" s="805"/>
      <c r="FF2581" s="805"/>
      <c r="FG2581" s="805"/>
      <c r="FH2581" s="805"/>
      <c r="FI2581" s="805"/>
      <c r="FJ2581" s="805"/>
      <c r="FK2581" s="805"/>
      <c r="FL2581" s="805"/>
      <c r="FM2581" s="805"/>
      <c r="FN2581" s="805"/>
      <c r="FO2581" s="805"/>
      <c r="FP2581" s="805"/>
      <c r="FQ2581" s="805"/>
      <c r="FR2581" s="805"/>
      <c r="FS2581" s="805"/>
      <c r="FT2581" s="805"/>
      <c r="FU2581" s="805"/>
      <c r="FV2581" s="805"/>
      <c r="FW2581" s="805"/>
      <c r="FX2581" s="805"/>
      <c r="FY2581" s="805"/>
      <c r="FZ2581" s="805"/>
      <c r="GA2581" s="805"/>
      <c r="GB2581" s="805"/>
      <c r="GC2581" s="805"/>
      <c r="GD2581" s="805"/>
      <c r="GE2581" s="805"/>
      <c r="GF2581" s="805"/>
      <c r="GG2581" s="805"/>
      <c r="GH2581" s="805"/>
      <c r="GI2581" s="805"/>
      <c r="GJ2581" s="805"/>
      <c r="GK2581" s="805"/>
      <c r="GL2581" s="805"/>
      <c r="GM2581" s="805"/>
      <c r="GN2581" s="805"/>
      <c r="GO2581" s="805"/>
      <c r="GP2581" s="805"/>
      <c r="GQ2581" s="805"/>
      <c r="GR2581" s="805"/>
      <c r="GS2581" s="805"/>
      <c r="GT2581" s="805"/>
      <c r="GU2581" s="805"/>
      <c r="GV2581" s="805"/>
      <c r="GW2581" s="805"/>
      <c r="GX2581" s="805"/>
      <c r="GY2581" s="805"/>
      <c r="GZ2581" s="805"/>
      <c r="HA2581" s="805"/>
      <c r="HB2581" s="805"/>
      <c r="HC2581" s="805"/>
      <c r="HD2581" s="805"/>
      <c r="HE2581" s="805"/>
      <c r="HF2581" s="805"/>
      <c r="HG2581" s="805"/>
      <c r="HH2581" s="805"/>
      <c r="HI2581" s="805"/>
      <c r="HJ2581" s="805"/>
      <c r="HK2581" s="805"/>
      <c r="HL2581" s="805"/>
      <c r="HM2581" s="805"/>
      <c r="HN2581" s="805"/>
      <c r="HO2581" s="805"/>
      <c r="HP2581" s="805"/>
      <c r="HQ2581" s="805"/>
      <c r="HR2581" s="805"/>
      <c r="HS2581" s="805"/>
      <c r="HT2581" s="805"/>
      <c r="HU2581" s="805"/>
      <c r="HV2581" s="805"/>
      <c r="HW2581" s="805"/>
      <c r="HX2581" s="805"/>
      <c r="HY2581" s="805"/>
      <c r="HZ2581" s="805"/>
      <c r="IA2581" s="805"/>
      <c r="IB2581" s="805"/>
      <c r="IC2581" s="805"/>
      <c r="ID2581" s="805"/>
      <c r="IE2581" s="805"/>
      <c r="IF2581" s="805"/>
      <c r="IG2581" s="805"/>
      <c r="IH2581" s="805"/>
      <c r="II2581" s="805"/>
      <c r="IJ2581" s="805"/>
      <c r="IK2581" s="805"/>
      <c r="IL2581" s="805"/>
      <c r="IM2581" s="805"/>
      <c r="IN2581" s="805"/>
      <c r="IO2581" s="805"/>
      <c r="IP2581" s="805"/>
      <c r="IQ2581" s="805"/>
      <c r="IR2581" s="805"/>
      <c r="IS2581" s="805"/>
      <c r="IT2581" s="805"/>
      <c r="IU2581" s="805"/>
      <c r="IV2581" s="805"/>
      <c r="IW2581" s="805"/>
      <c r="KP2581" s="879">
        <v>0</v>
      </c>
    </row>
    <row r="2582" spans="1:309" s="17" customFormat="1" ht="21.75" customHeight="1" thickBot="1">
      <c r="A2582" s="102" t="s">
        <v>720</v>
      </c>
      <c r="B2582" s="876">
        <v>566516503</v>
      </c>
      <c r="C2582" s="788">
        <v>5665165</v>
      </c>
      <c r="D2582" s="2" t="s">
        <v>721</v>
      </c>
      <c r="E2582" s="633"/>
      <c r="F2582" s="633"/>
      <c r="G2582" s="15" t="s">
        <v>741</v>
      </c>
      <c r="H2582" s="879">
        <v>0</v>
      </c>
      <c r="I2582" s="166">
        <f t="shared" si="218"/>
        <v>0</v>
      </c>
      <c r="J2582" s="805"/>
      <c r="K2582" s="805"/>
      <c r="L2582" s="805"/>
      <c r="M2582" s="805"/>
      <c r="N2582" s="805"/>
      <c r="O2582" s="805"/>
      <c r="P2582" s="805"/>
      <c r="Q2582" s="805"/>
      <c r="R2582" s="805"/>
      <c r="S2582" s="805"/>
      <c r="T2582" s="805"/>
      <c r="U2582" s="805"/>
      <c r="V2582" s="805"/>
      <c r="W2582" s="805"/>
      <c r="X2582" s="805"/>
      <c r="Y2582" s="805"/>
      <c r="Z2582" s="805"/>
      <c r="AA2582" s="805"/>
      <c r="AB2582" s="805"/>
      <c r="AC2582" s="805"/>
      <c r="AD2582" s="805"/>
      <c r="AE2582" s="805"/>
      <c r="AF2582" s="805"/>
      <c r="AG2582" s="805"/>
      <c r="AH2582" s="805"/>
      <c r="AI2582" s="805"/>
      <c r="AJ2582" s="805"/>
      <c r="AK2582" s="805"/>
      <c r="AL2582" s="805"/>
      <c r="AM2582" s="805"/>
      <c r="AN2582" s="805"/>
      <c r="AO2582" s="805"/>
      <c r="AP2582" s="805"/>
      <c r="AQ2582" s="805"/>
      <c r="AR2582" s="805"/>
      <c r="AS2582" s="805"/>
      <c r="AT2582" s="805"/>
      <c r="AU2582" s="805"/>
      <c r="AV2582" s="805"/>
      <c r="AW2582" s="805"/>
      <c r="AX2582" s="805"/>
      <c r="AY2582" s="805"/>
      <c r="AZ2582" s="805"/>
      <c r="BA2582" s="805"/>
      <c r="BB2582" s="805"/>
      <c r="BC2582" s="805"/>
      <c r="BD2582" s="805"/>
      <c r="BE2582" s="805"/>
      <c r="BF2582" s="805"/>
      <c r="BG2582" s="805"/>
      <c r="BH2582" s="805"/>
      <c r="BI2582" s="805"/>
      <c r="BJ2582" s="805"/>
      <c r="BK2582" s="805"/>
      <c r="BL2582" s="805"/>
      <c r="BM2582" s="805"/>
      <c r="BN2582" s="805"/>
      <c r="BO2582" s="805"/>
      <c r="BP2582" s="805"/>
      <c r="BQ2582" s="805"/>
      <c r="BR2582" s="805"/>
      <c r="BS2582" s="805"/>
      <c r="BT2582" s="805"/>
      <c r="BU2582" s="805"/>
      <c r="BV2582" s="805"/>
      <c r="BW2582" s="805"/>
      <c r="BX2582" s="805"/>
      <c r="BY2582" s="805"/>
      <c r="BZ2582" s="805"/>
      <c r="CA2582" s="805"/>
      <c r="CB2582" s="805"/>
      <c r="CC2582" s="805"/>
      <c r="CD2582" s="805"/>
      <c r="CE2582" s="805"/>
      <c r="CF2582" s="805"/>
      <c r="CG2582" s="805"/>
      <c r="CH2582" s="805"/>
      <c r="CI2582" s="805"/>
      <c r="CJ2582" s="805"/>
      <c r="CK2582" s="805"/>
      <c r="CL2582" s="805"/>
      <c r="CM2582" s="805"/>
      <c r="CN2582" s="805"/>
      <c r="CO2582" s="805"/>
      <c r="CP2582" s="805"/>
      <c r="CQ2582" s="805"/>
      <c r="CR2582" s="805"/>
      <c r="CS2582" s="805"/>
      <c r="CT2582" s="805"/>
      <c r="CU2582" s="805"/>
      <c r="CV2582" s="805"/>
      <c r="CW2582" s="805"/>
      <c r="CX2582" s="805"/>
      <c r="CY2582" s="805"/>
      <c r="CZ2582" s="805"/>
      <c r="DA2582" s="805"/>
      <c r="DB2582" s="805"/>
      <c r="DC2582" s="805"/>
      <c r="DD2582" s="805"/>
      <c r="DE2582" s="805"/>
      <c r="DF2582" s="805"/>
      <c r="DG2582" s="805"/>
      <c r="DH2582" s="805"/>
      <c r="DI2582" s="805"/>
      <c r="DJ2582" s="805"/>
      <c r="DK2582" s="805"/>
      <c r="DL2582" s="805"/>
      <c r="DM2582" s="805"/>
      <c r="DN2582" s="805"/>
      <c r="DO2582" s="805"/>
      <c r="DP2582" s="805"/>
      <c r="DQ2582" s="805"/>
      <c r="DR2582" s="805"/>
      <c r="DS2582" s="805"/>
      <c r="DT2582" s="805"/>
      <c r="DU2582" s="805"/>
      <c r="DV2582" s="805"/>
      <c r="DW2582" s="805"/>
      <c r="DX2582" s="805"/>
      <c r="DY2582" s="805"/>
      <c r="DZ2582" s="805"/>
      <c r="EA2582" s="805"/>
      <c r="EB2582" s="805"/>
      <c r="EC2582" s="805"/>
      <c r="ED2582" s="805"/>
      <c r="EE2582" s="805"/>
      <c r="EF2582" s="805"/>
      <c r="EG2582" s="805"/>
      <c r="EH2582" s="805"/>
      <c r="EI2582" s="805"/>
      <c r="EJ2582" s="805"/>
      <c r="EK2582" s="805"/>
      <c r="EL2582" s="805"/>
      <c r="EM2582" s="805"/>
      <c r="EN2582" s="805"/>
      <c r="EO2582" s="805"/>
      <c r="EP2582" s="805"/>
      <c r="EQ2582" s="805"/>
      <c r="ER2582" s="805"/>
      <c r="ES2582" s="805"/>
      <c r="ET2582" s="805"/>
      <c r="EU2582" s="805"/>
      <c r="EV2582" s="805"/>
      <c r="EW2582" s="805"/>
      <c r="EX2582" s="805"/>
      <c r="EY2582" s="805"/>
      <c r="EZ2582" s="805"/>
      <c r="FA2582" s="805"/>
      <c r="FB2582" s="805"/>
      <c r="FC2582" s="805"/>
      <c r="FD2582" s="805"/>
      <c r="FE2582" s="805"/>
      <c r="FF2582" s="805"/>
      <c r="FG2582" s="805"/>
      <c r="FH2582" s="805"/>
      <c r="FI2582" s="805"/>
      <c r="FJ2582" s="805"/>
      <c r="FK2582" s="805"/>
      <c r="FL2582" s="805"/>
      <c r="FM2582" s="805"/>
      <c r="FN2582" s="805"/>
      <c r="FO2582" s="805"/>
      <c r="FP2582" s="805"/>
      <c r="FQ2582" s="805"/>
      <c r="FR2582" s="805"/>
      <c r="FS2582" s="805"/>
      <c r="FT2582" s="805"/>
      <c r="FU2582" s="805"/>
      <c r="FV2582" s="805"/>
      <c r="FW2582" s="805"/>
      <c r="FX2582" s="805"/>
      <c r="FY2582" s="805"/>
      <c r="FZ2582" s="805"/>
      <c r="GA2582" s="805"/>
      <c r="GB2582" s="805"/>
      <c r="GC2582" s="805"/>
      <c r="GD2582" s="805"/>
      <c r="GE2582" s="805"/>
      <c r="GF2582" s="805"/>
      <c r="GG2582" s="805"/>
      <c r="GH2582" s="805"/>
      <c r="GI2582" s="805"/>
      <c r="GJ2582" s="805"/>
      <c r="GK2582" s="805"/>
      <c r="GL2582" s="805"/>
      <c r="GM2582" s="805"/>
      <c r="GN2582" s="805"/>
      <c r="GO2582" s="805"/>
      <c r="GP2582" s="805"/>
      <c r="GQ2582" s="805"/>
      <c r="GR2582" s="805"/>
      <c r="GS2582" s="805"/>
      <c r="GT2582" s="805"/>
      <c r="GU2582" s="805"/>
      <c r="GV2582" s="805"/>
      <c r="GW2582" s="805"/>
      <c r="GX2582" s="805"/>
      <c r="GY2582" s="805"/>
      <c r="GZ2582" s="805"/>
      <c r="HA2582" s="805"/>
      <c r="HB2582" s="805"/>
      <c r="HC2582" s="805"/>
      <c r="HD2582" s="805"/>
      <c r="HE2582" s="805"/>
      <c r="HF2582" s="805"/>
      <c r="HG2582" s="805"/>
      <c r="HH2582" s="805"/>
      <c r="HI2582" s="805"/>
      <c r="HJ2582" s="805"/>
      <c r="HK2582" s="805"/>
      <c r="HL2582" s="805"/>
      <c r="HM2582" s="805"/>
      <c r="HN2582" s="805"/>
      <c r="HO2582" s="805"/>
      <c r="HP2582" s="805"/>
      <c r="HQ2582" s="805"/>
      <c r="HR2582" s="805"/>
      <c r="HS2582" s="805"/>
      <c r="HT2582" s="805"/>
      <c r="HU2582" s="805"/>
      <c r="HV2582" s="805"/>
      <c r="HW2582" s="805"/>
      <c r="HX2582" s="805"/>
      <c r="HY2582" s="805"/>
      <c r="HZ2582" s="805"/>
      <c r="IA2582" s="805"/>
      <c r="IB2582" s="805"/>
      <c r="IC2582" s="805"/>
      <c r="ID2582" s="805"/>
      <c r="IE2582" s="805"/>
      <c r="IF2582" s="805"/>
      <c r="IG2582" s="805"/>
      <c r="IH2582" s="805"/>
      <c r="II2582" s="805"/>
      <c r="IJ2582" s="805"/>
      <c r="IK2582" s="805"/>
      <c r="IL2582" s="805"/>
      <c r="IM2582" s="805"/>
      <c r="IN2582" s="805"/>
      <c r="IO2582" s="805"/>
      <c r="IP2582" s="805"/>
      <c r="IQ2582" s="805"/>
      <c r="IR2582" s="805"/>
      <c r="IS2582" s="805"/>
      <c r="IT2582" s="805"/>
      <c r="IU2582" s="805"/>
      <c r="IV2582" s="805"/>
      <c r="IW2582" s="805"/>
      <c r="KP2582" s="879">
        <v>0</v>
      </c>
    </row>
    <row r="2583" spans="1:309" s="17" customFormat="1" ht="21.75" customHeight="1">
      <c r="A2583" s="102" t="s">
        <v>720</v>
      </c>
      <c r="B2583" s="877">
        <v>639072701</v>
      </c>
      <c r="C2583" s="789">
        <v>6390727</v>
      </c>
      <c r="D2583" s="2" t="s">
        <v>721</v>
      </c>
      <c r="E2583" s="633"/>
      <c r="F2583" s="633"/>
      <c r="G2583" s="15" t="s">
        <v>741</v>
      </c>
      <c r="H2583" s="879">
        <v>100</v>
      </c>
      <c r="I2583" s="166">
        <f t="shared" si="218"/>
        <v>100</v>
      </c>
      <c r="J2583" s="805"/>
      <c r="K2583" s="805"/>
      <c r="L2583" s="805"/>
      <c r="M2583" s="805"/>
      <c r="N2583" s="805"/>
      <c r="O2583" s="805"/>
      <c r="P2583" s="805"/>
      <c r="Q2583" s="805"/>
      <c r="R2583" s="805"/>
      <c r="S2583" s="805"/>
      <c r="T2583" s="805"/>
      <c r="U2583" s="805"/>
      <c r="V2583" s="805"/>
      <c r="W2583" s="805"/>
      <c r="X2583" s="805"/>
      <c r="Y2583" s="805"/>
      <c r="Z2583" s="805"/>
      <c r="AA2583" s="805"/>
      <c r="AB2583" s="805"/>
      <c r="AC2583" s="805"/>
      <c r="AD2583" s="805"/>
      <c r="AE2583" s="805"/>
      <c r="AF2583" s="805"/>
      <c r="AG2583" s="805"/>
      <c r="AH2583" s="805"/>
      <c r="AI2583" s="805"/>
      <c r="AJ2583" s="805"/>
      <c r="AK2583" s="805"/>
      <c r="AL2583" s="805"/>
      <c r="AM2583" s="805"/>
      <c r="AN2583" s="805"/>
      <c r="AO2583" s="805"/>
      <c r="AP2583" s="805"/>
      <c r="AQ2583" s="805"/>
      <c r="AR2583" s="805"/>
      <c r="AS2583" s="805"/>
      <c r="AT2583" s="805"/>
      <c r="AU2583" s="805"/>
      <c r="AV2583" s="805"/>
      <c r="AW2583" s="805"/>
      <c r="AX2583" s="805"/>
      <c r="AY2583" s="805"/>
      <c r="AZ2583" s="805"/>
      <c r="BA2583" s="805"/>
      <c r="BB2583" s="805"/>
      <c r="BC2583" s="805"/>
      <c r="BD2583" s="805"/>
      <c r="BE2583" s="805"/>
      <c r="BF2583" s="805"/>
      <c r="BG2583" s="805"/>
      <c r="BH2583" s="805"/>
      <c r="BI2583" s="805"/>
      <c r="BJ2583" s="805"/>
      <c r="BK2583" s="805"/>
      <c r="BL2583" s="805"/>
      <c r="BM2583" s="805"/>
      <c r="BN2583" s="805"/>
      <c r="BO2583" s="805"/>
      <c r="BP2583" s="805"/>
      <c r="BQ2583" s="805"/>
      <c r="BR2583" s="805"/>
      <c r="BS2583" s="805"/>
      <c r="BT2583" s="805"/>
      <c r="BU2583" s="805"/>
      <c r="BV2583" s="805"/>
      <c r="BW2583" s="805"/>
      <c r="BX2583" s="805"/>
      <c r="BY2583" s="805"/>
      <c r="BZ2583" s="805"/>
      <c r="CA2583" s="805"/>
      <c r="CB2583" s="805"/>
      <c r="CC2583" s="805"/>
      <c r="CD2583" s="805"/>
      <c r="CE2583" s="805"/>
      <c r="CF2583" s="805"/>
      <c r="CG2583" s="805"/>
      <c r="CH2583" s="805"/>
      <c r="CI2583" s="805"/>
      <c r="CJ2583" s="805"/>
      <c r="CK2583" s="805"/>
      <c r="CL2583" s="805"/>
      <c r="CM2583" s="805"/>
      <c r="CN2583" s="805"/>
      <c r="CO2583" s="805"/>
      <c r="CP2583" s="805"/>
      <c r="CQ2583" s="805"/>
      <c r="CR2583" s="805"/>
      <c r="CS2583" s="805"/>
      <c r="CT2583" s="805"/>
      <c r="CU2583" s="805"/>
      <c r="CV2583" s="805"/>
      <c r="CW2583" s="805"/>
      <c r="CX2583" s="805"/>
      <c r="CY2583" s="805"/>
      <c r="CZ2583" s="805"/>
      <c r="DA2583" s="805"/>
      <c r="DB2583" s="805"/>
      <c r="DC2583" s="805"/>
      <c r="DD2583" s="805"/>
      <c r="DE2583" s="805"/>
      <c r="DF2583" s="805"/>
      <c r="DG2583" s="805"/>
      <c r="DH2583" s="805"/>
      <c r="DI2583" s="805"/>
      <c r="DJ2583" s="805"/>
      <c r="DK2583" s="805"/>
      <c r="DL2583" s="805"/>
      <c r="DM2583" s="805"/>
      <c r="DN2583" s="805"/>
      <c r="DO2583" s="805"/>
      <c r="DP2583" s="805"/>
      <c r="DQ2583" s="805"/>
      <c r="DR2583" s="805"/>
      <c r="DS2583" s="805"/>
      <c r="DT2583" s="805"/>
      <c r="DU2583" s="805"/>
      <c r="DV2583" s="805"/>
      <c r="DW2583" s="805"/>
      <c r="DX2583" s="805"/>
      <c r="DY2583" s="805"/>
      <c r="DZ2583" s="805"/>
      <c r="EA2583" s="805"/>
      <c r="EB2583" s="805"/>
      <c r="EC2583" s="805"/>
      <c r="ED2583" s="805"/>
      <c r="EE2583" s="805"/>
      <c r="EF2583" s="805"/>
      <c r="EG2583" s="805"/>
      <c r="EH2583" s="805"/>
      <c r="EI2583" s="805"/>
      <c r="EJ2583" s="805"/>
      <c r="EK2583" s="805"/>
      <c r="EL2583" s="805"/>
      <c r="EM2583" s="805"/>
      <c r="EN2583" s="805"/>
      <c r="EO2583" s="805"/>
      <c r="EP2583" s="805"/>
      <c r="EQ2583" s="805"/>
      <c r="ER2583" s="805"/>
      <c r="ES2583" s="805"/>
      <c r="ET2583" s="805"/>
      <c r="EU2583" s="805"/>
      <c r="EV2583" s="805"/>
      <c r="EW2583" s="805"/>
      <c r="EX2583" s="805"/>
      <c r="EY2583" s="805"/>
      <c r="EZ2583" s="805"/>
      <c r="FA2583" s="805"/>
      <c r="FB2583" s="805"/>
      <c r="FC2583" s="805"/>
      <c r="FD2583" s="805"/>
      <c r="FE2583" s="805"/>
      <c r="FF2583" s="805"/>
      <c r="FG2583" s="805"/>
      <c r="FH2583" s="805"/>
      <c r="FI2583" s="805"/>
      <c r="FJ2583" s="805"/>
      <c r="FK2583" s="805"/>
      <c r="FL2583" s="805"/>
      <c r="FM2583" s="805"/>
      <c r="FN2583" s="805"/>
      <c r="FO2583" s="805"/>
      <c r="FP2583" s="805"/>
      <c r="FQ2583" s="805"/>
      <c r="FR2583" s="805"/>
      <c r="FS2583" s="805"/>
      <c r="FT2583" s="805"/>
      <c r="FU2583" s="805"/>
      <c r="FV2583" s="805"/>
      <c r="FW2583" s="805"/>
      <c r="FX2583" s="805"/>
      <c r="FY2583" s="805"/>
      <c r="FZ2583" s="805"/>
      <c r="GA2583" s="805"/>
      <c r="GB2583" s="805"/>
      <c r="GC2583" s="805"/>
      <c r="GD2583" s="805"/>
      <c r="GE2583" s="805"/>
      <c r="GF2583" s="805"/>
      <c r="GG2583" s="805"/>
      <c r="GH2583" s="805"/>
      <c r="GI2583" s="805"/>
      <c r="GJ2583" s="805"/>
      <c r="GK2583" s="805"/>
      <c r="GL2583" s="805"/>
      <c r="GM2583" s="805"/>
      <c r="GN2583" s="805"/>
      <c r="GO2583" s="805"/>
      <c r="GP2583" s="805"/>
      <c r="GQ2583" s="805"/>
      <c r="GR2583" s="805"/>
      <c r="GS2583" s="805"/>
      <c r="GT2583" s="805"/>
      <c r="GU2583" s="805"/>
      <c r="GV2583" s="805"/>
      <c r="GW2583" s="805"/>
      <c r="GX2583" s="805"/>
      <c r="GY2583" s="805"/>
      <c r="GZ2583" s="805"/>
      <c r="HA2583" s="805"/>
      <c r="HB2583" s="805"/>
      <c r="HC2583" s="805"/>
      <c r="HD2583" s="805"/>
      <c r="HE2583" s="805"/>
      <c r="HF2583" s="805"/>
      <c r="HG2583" s="805"/>
      <c r="HH2583" s="805"/>
      <c r="HI2583" s="805"/>
      <c r="HJ2583" s="805"/>
      <c r="HK2583" s="805"/>
      <c r="HL2583" s="805"/>
      <c r="HM2583" s="805"/>
      <c r="HN2583" s="805"/>
      <c r="HO2583" s="805"/>
      <c r="HP2583" s="805"/>
      <c r="HQ2583" s="805"/>
      <c r="HR2583" s="805"/>
      <c r="HS2583" s="805"/>
      <c r="HT2583" s="805"/>
      <c r="HU2583" s="805"/>
      <c r="HV2583" s="805"/>
      <c r="HW2583" s="805"/>
      <c r="HX2583" s="805"/>
      <c r="HY2583" s="805"/>
      <c r="HZ2583" s="805"/>
      <c r="IA2583" s="805"/>
      <c r="IB2583" s="805"/>
      <c r="IC2583" s="805"/>
      <c r="ID2583" s="805"/>
      <c r="IE2583" s="805"/>
      <c r="IF2583" s="805"/>
      <c r="IG2583" s="805"/>
      <c r="IH2583" s="805"/>
      <c r="II2583" s="805"/>
      <c r="IJ2583" s="805"/>
      <c r="IK2583" s="805"/>
      <c r="IL2583" s="805"/>
      <c r="IM2583" s="805"/>
      <c r="IN2583" s="805"/>
      <c r="IO2583" s="805"/>
      <c r="IP2583" s="805"/>
      <c r="IQ2583" s="805"/>
      <c r="IR2583" s="805"/>
      <c r="IS2583" s="805"/>
      <c r="IT2583" s="805"/>
      <c r="IU2583" s="805"/>
      <c r="IV2583" s="805"/>
      <c r="IW2583" s="805"/>
      <c r="KP2583" s="879">
        <v>100</v>
      </c>
    </row>
    <row r="2584" spans="1:309" s="17" customFormat="1" ht="21.75" customHeight="1" thickBot="1">
      <c r="A2584" s="102" t="s">
        <v>720</v>
      </c>
      <c r="B2584" s="843"/>
      <c r="C2584" s="843"/>
      <c r="D2584" s="822"/>
      <c r="E2584" s="633"/>
      <c r="F2584" s="633"/>
      <c r="G2584" s="805"/>
      <c r="H2584" s="880">
        <f>SUM(H2567:H2583)</f>
        <v>6100</v>
      </c>
      <c r="I2584" s="880">
        <f>SUM(I2567:I2583)</f>
        <v>6100</v>
      </c>
      <c r="J2584" s="805"/>
      <c r="K2584" s="805"/>
      <c r="L2584" s="805"/>
      <c r="M2584" s="805"/>
      <c r="N2584" s="805"/>
      <c r="O2584" s="805"/>
      <c r="P2584" s="805"/>
      <c r="Q2584" s="805"/>
      <c r="R2584" s="805"/>
      <c r="S2584" s="805"/>
      <c r="T2584" s="805"/>
      <c r="U2584" s="805"/>
      <c r="V2584" s="805"/>
      <c r="W2584" s="805"/>
      <c r="X2584" s="805"/>
      <c r="Y2584" s="805"/>
      <c r="Z2584" s="805"/>
      <c r="AA2584" s="805"/>
      <c r="AB2584" s="805"/>
      <c r="AC2584" s="805"/>
      <c r="AD2584" s="805"/>
      <c r="AE2584" s="805"/>
      <c r="AF2584" s="805"/>
      <c r="AG2584" s="805"/>
      <c r="AH2584" s="805"/>
      <c r="AI2584" s="805"/>
      <c r="AJ2584" s="805"/>
      <c r="AK2584" s="805"/>
      <c r="AL2584" s="805"/>
      <c r="AM2584" s="805"/>
      <c r="AN2584" s="805"/>
      <c r="AO2584" s="805"/>
      <c r="AP2584" s="805"/>
      <c r="AQ2584" s="805"/>
      <c r="AR2584" s="805"/>
      <c r="AS2584" s="805"/>
      <c r="AT2584" s="805"/>
      <c r="AU2584" s="805"/>
      <c r="AV2584" s="805"/>
      <c r="AW2584" s="805"/>
      <c r="AX2584" s="805"/>
      <c r="AY2584" s="805"/>
      <c r="AZ2584" s="805"/>
      <c r="BA2584" s="805"/>
      <c r="BB2584" s="805"/>
      <c r="BC2584" s="805"/>
      <c r="BD2584" s="805"/>
      <c r="BE2584" s="805"/>
      <c r="BF2584" s="805"/>
      <c r="BG2584" s="805"/>
      <c r="BH2584" s="805"/>
      <c r="BI2584" s="805"/>
      <c r="BJ2584" s="805"/>
      <c r="BK2584" s="805"/>
      <c r="BL2584" s="805"/>
      <c r="BM2584" s="805"/>
      <c r="BN2584" s="805"/>
      <c r="BO2584" s="805"/>
      <c r="BP2584" s="805"/>
      <c r="BQ2584" s="805"/>
      <c r="BR2584" s="805"/>
      <c r="BS2584" s="805"/>
      <c r="BT2584" s="805"/>
      <c r="BU2584" s="805"/>
      <c r="BV2584" s="805"/>
      <c r="BW2584" s="805"/>
      <c r="BX2584" s="805"/>
      <c r="BY2584" s="805"/>
      <c r="BZ2584" s="805"/>
      <c r="CA2584" s="805"/>
      <c r="CB2584" s="805"/>
      <c r="CC2584" s="805"/>
      <c r="CD2584" s="805"/>
      <c r="CE2584" s="805"/>
      <c r="CF2584" s="805"/>
      <c r="CG2584" s="805"/>
      <c r="CH2584" s="805"/>
      <c r="CI2584" s="805"/>
      <c r="CJ2584" s="805"/>
      <c r="CK2584" s="805"/>
      <c r="CL2584" s="805"/>
      <c r="CM2584" s="805"/>
      <c r="CN2584" s="805"/>
      <c r="CO2584" s="805"/>
      <c r="CP2584" s="805"/>
      <c r="CQ2584" s="805"/>
      <c r="CR2584" s="805"/>
      <c r="CS2584" s="805"/>
      <c r="CT2584" s="805"/>
      <c r="CU2584" s="805"/>
      <c r="CV2584" s="805"/>
      <c r="CW2584" s="805"/>
      <c r="CX2584" s="805"/>
      <c r="CY2584" s="805"/>
      <c r="CZ2584" s="805"/>
      <c r="DA2584" s="805"/>
      <c r="DB2584" s="805"/>
      <c r="DC2584" s="805"/>
      <c r="DD2584" s="805"/>
      <c r="DE2584" s="805"/>
      <c r="DF2584" s="805"/>
      <c r="DG2584" s="805"/>
      <c r="DH2584" s="805"/>
      <c r="DI2584" s="805"/>
      <c r="DJ2584" s="805"/>
      <c r="DK2584" s="805"/>
      <c r="DL2584" s="805"/>
      <c r="DM2584" s="805"/>
      <c r="DN2584" s="805"/>
      <c r="DO2584" s="805"/>
      <c r="DP2584" s="805"/>
      <c r="DQ2584" s="805"/>
      <c r="DR2584" s="805"/>
      <c r="DS2584" s="805"/>
      <c r="DT2584" s="805"/>
      <c r="DU2584" s="805"/>
      <c r="DV2584" s="805"/>
      <c r="DW2584" s="805"/>
      <c r="DX2584" s="805"/>
      <c r="DY2584" s="805"/>
      <c r="DZ2584" s="805"/>
      <c r="EA2584" s="805"/>
      <c r="EB2584" s="805"/>
      <c r="EC2584" s="805"/>
      <c r="ED2584" s="805"/>
      <c r="EE2584" s="805"/>
      <c r="EF2584" s="805"/>
      <c r="EG2584" s="805"/>
      <c r="EH2584" s="805"/>
      <c r="EI2584" s="805"/>
      <c r="EJ2584" s="805"/>
      <c r="EK2584" s="805"/>
      <c r="EL2584" s="805"/>
      <c r="EM2584" s="805"/>
      <c r="EN2584" s="805"/>
      <c r="EO2584" s="805"/>
      <c r="EP2584" s="805"/>
      <c r="EQ2584" s="805"/>
      <c r="ER2584" s="805"/>
      <c r="ES2584" s="805"/>
      <c r="ET2584" s="805"/>
      <c r="EU2584" s="805"/>
      <c r="EV2584" s="805"/>
      <c r="EW2584" s="805"/>
      <c r="EX2584" s="805"/>
      <c r="EY2584" s="805"/>
      <c r="EZ2584" s="805"/>
      <c r="FA2584" s="805"/>
      <c r="FB2584" s="805"/>
      <c r="FC2584" s="805"/>
      <c r="FD2584" s="805"/>
      <c r="FE2584" s="805"/>
      <c r="FF2584" s="805"/>
      <c r="FG2584" s="805"/>
      <c r="FH2584" s="805"/>
      <c r="FI2584" s="805"/>
      <c r="FJ2584" s="805"/>
      <c r="FK2584" s="805"/>
      <c r="FL2584" s="805"/>
      <c r="FM2584" s="805"/>
      <c r="FN2584" s="805"/>
      <c r="FO2584" s="805"/>
      <c r="FP2584" s="805"/>
      <c r="FQ2584" s="805"/>
      <c r="FR2584" s="805"/>
      <c r="FS2584" s="805"/>
      <c r="FT2584" s="805"/>
      <c r="FU2584" s="805"/>
      <c r="FV2584" s="805"/>
      <c r="FW2584" s="805"/>
      <c r="FX2584" s="805"/>
      <c r="FY2584" s="805"/>
      <c r="FZ2584" s="805"/>
      <c r="GA2584" s="805"/>
      <c r="GB2584" s="805"/>
      <c r="GC2584" s="805"/>
      <c r="GD2584" s="805"/>
      <c r="GE2584" s="805"/>
      <c r="GF2584" s="805"/>
      <c r="GG2584" s="805"/>
      <c r="GH2584" s="805"/>
      <c r="GI2584" s="805"/>
      <c r="GJ2584" s="805"/>
      <c r="GK2584" s="805"/>
      <c r="GL2584" s="805"/>
      <c r="GM2584" s="805"/>
      <c r="GN2584" s="805"/>
      <c r="GO2584" s="805"/>
      <c r="GP2584" s="805"/>
      <c r="GQ2584" s="805"/>
      <c r="GR2584" s="805"/>
      <c r="GS2584" s="805"/>
      <c r="GT2584" s="805"/>
      <c r="GU2584" s="805"/>
      <c r="GV2584" s="805"/>
      <c r="GW2584" s="805"/>
      <c r="GX2584" s="805"/>
      <c r="GY2584" s="805"/>
      <c r="GZ2584" s="805"/>
      <c r="HA2584" s="805"/>
      <c r="HB2584" s="805"/>
      <c r="HC2584" s="805"/>
      <c r="HD2584" s="805"/>
      <c r="HE2584" s="805"/>
      <c r="HF2584" s="805"/>
      <c r="HG2584" s="805"/>
      <c r="HH2584" s="805"/>
      <c r="HI2584" s="805"/>
      <c r="HJ2584" s="805"/>
      <c r="HK2584" s="805"/>
      <c r="HL2584" s="805"/>
      <c r="HM2584" s="805"/>
      <c r="HN2584" s="805"/>
      <c r="HO2584" s="805"/>
      <c r="HP2584" s="805"/>
      <c r="HQ2584" s="805"/>
      <c r="HR2584" s="805"/>
      <c r="HS2584" s="805"/>
      <c r="HT2584" s="805"/>
      <c r="HU2584" s="805"/>
      <c r="HV2584" s="805"/>
      <c r="HW2584" s="805"/>
      <c r="HX2584" s="805"/>
      <c r="HY2584" s="805"/>
      <c r="HZ2584" s="805"/>
      <c r="IA2584" s="805"/>
      <c r="IB2584" s="805"/>
      <c r="IC2584" s="805"/>
      <c r="ID2584" s="805"/>
      <c r="IE2584" s="805"/>
      <c r="IF2584" s="805"/>
      <c r="IG2584" s="805"/>
      <c r="IH2584" s="805"/>
      <c r="II2584" s="805"/>
      <c r="IJ2584" s="805"/>
      <c r="IK2584" s="805"/>
      <c r="IL2584" s="805"/>
      <c r="IM2584" s="805"/>
      <c r="IN2584" s="805"/>
      <c r="IO2584" s="805"/>
      <c r="IP2584" s="805"/>
      <c r="IQ2584" s="805"/>
      <c r="IR2584" s="805"/>
      <c r="IS2584" s="805"/>
      <c r="IT2584" s="805"/>
      <c r="IU2584" s="805"/>
      <c r="IV2584" s="805"/>
      <c r="IW2584" s="805"/>
    </row>
    <row r="2585" spans="1:309" s="17" customFormat="1" ht="21.75" customHeight="1" thickBot="1">
      <c r="A2585" s="102" t="s">
        <v>720</v>
      </c>
      <c r="B2585" s="414">
        <v>566559807</v>
      </c>
      <c r="C2585" s="788">
        <v>5665598</v>
      </c>
      <c r="D2585" s="2" t="s">
        <v>721</v>
      </c>
      <c r="E2585" s="633"/>
      <c r="F2585" s="633"/>
      <c r="G2585" s="15" t="s">
        <v>742</v>
      </c>
      <c r="H2585" s="879">
        <v>1300</v>
      </c>
      <c r="I2585" s="166">
        <f>SUM(O2585:KX2585)</f>
        <v>1300</v>
      </c>
      <c r="J2585" s="805"/>
      <c r="K2585" s="805"/>
      <c r="L2585" s="805"/>
      <c r="M2585" s="805"/>
      <c r="N2585" s="805"/>
      <c r="O2585" s="805"/>
      <c r="P2585" s="805"/>
      <c r="Q2585" s="805"/>
      <c r="R2585" s="805"/>
      <c r="S2585" s="805"/>
      <c r="T2585" s="805"/>
      <c r="U2585" s="805"/>
      <c r="V2585" s="805"/>
      <c r="W2585" s="805"/>
      <c r="X2585" s="805"/>
      <c r="Y2585" s="805"/>
      <c r="Z2585" s="805"/>
      <c r="AA2585" s="805"/>
      <c r="AB2585" s="805"/>
      <c r="AC2585" s="805"/>
      <c r="AD2585" s="805"/>
      <c r="AE2585" s="805"/>
      <c r="AF2585" s="805"/>
      <c r="AG2585" s="805"/>
      <c r="AH2585" s="805"/>
      <c r="AI2585" s="805"/>
      <c r="AJ2585" s="805"/>
      <c r="AK2585" s="805"/>
      <c r="AL2585" s="805"/>
      <c r="AM2585" s="805"/>
      <c r="AN2585" s="805"/>
      <c r="AO2585" s="805"/>
      <c r="AP2585" s="805"/>
      <c r="AQ2585" s="805"/>
      <c r="AR2585" s="805"/>
      <c r="AS2585" s="805"/>
      <c r="AT2585" s="805"/>
      <c r="AU2585" s="805"/>
      <c r="AV2585" s="805"/>
      <c r="AW2585" s="805"/>
      <c r="AX2585" s="805"/>
      <c r="AY2585" s="805"/>
      <c r="AZ2585" s="805"/>
      <c r="BA2585" s="805"/>
      <c r="BB2585" s="805"/>
      <c r="BC2585" s="805"/>
      <c r="BD2585" s="805"/>
      <c r="BE2585" s="805"/>
      <c r="BF2585" s="805"/>
      <c r="BG2585" s="805"/>
      <c r="BH2585" s="805"/>
      <c r="BI2585" s="805"/>
      <c r="BJ2585" s="805"/>
      <c r="BK2585" s="805"/>
      <c r="BL2585" s="805"/>
      <c r="BM2585" s="805"/>
      <c r="BN2585" s="805"/>
      <c r="BO2585" s="805"/>
      <c r="BP2585" s="805"/>
      <c r="BQ2585" s="805"/>
      <c r="BR2585" s="805"/>
      <c r="BS2585" s="805"/>
      <c r="BT2585" s="805"/>
      <c r="BU2585" s="805"/>
      <c r="BV2585" s="805"/>
      <c r="BW2585" s="805"/>
      <c r="BX2585" s="805"/>
      <c r="BY2585" s="805"/>
      <c r="BZ2585" s="805"/>
      <c r="CA2585" s="805"/>
      <c r="CB2585" s="805"/>
      <c r="CC2585" s="805"/>
      <c r="CD2585" s="805"/>
      <c r="CE2585" s="805"/>
      <c r="CF2585" s="805"/>
      <c r="CG2585" s="805"/>
      <c r="CH2585" s="805"/>
      <c r="CI2585" s="805"/>
      <c r="CJ2585" s="805"/>
      <c r="CK2585" s="805"/>
      <c r="CL2585" s="805"/>
      <c r="CM2585" s="805"/>
      <c r="CN2585" s="805"/>
      <c r="CO2585" s="805"/>
      <c r="CP2585" s="805"/>
      <c r="CQ2585" s="805"/>
      <c r="CR2585" s="805"/>
      <c r="CS2585" s="805"/>
      <c r="CT2585" s="805"/>
      <c r="CU2585" s="805"/>
      <c r="CV2585" s="805"/>
      <c r="CW2585" s="805"/>
      <c r="CX2585" s="805"/>
      <c r="CY2585" s="805"/>
      <c r="CZ2585" s="805"/>
      <c r="DA2585" s="805"/>
      <c r="DB2585" s="805"/>
      <c r="DC2585" s="805"/>
      <c r="DD2585" s="805"/>
      <c r="DE2585" s="805"/>
      <c r="DF2585" s="805"/>
      <c r="DG2585" s="805"/>
      <c r="DH2585" s="805"/>
      <c r="DI2585" s="805"/>
      <c r="DJ2585" s="805"/>
      <c r="DK2585" s="805"/>
      <c r="DL2585" s="805"/>
      <c r="DM2585" s="805"/>
      <c r="DN2585" s="805"/>
      <c r="DO2585" s="805"/>
      <c r="DP2585" s="805"/>
      <c r="DQ2585" s="805"/>
      <c r="DR2585" s="805"/>
      <c r="DS2585" s="805"/>
      <c r="DT2585" s="805"/>
      <c r="DU2585" s="805"/>
      <c r="DV2585" s="805"/>
      <c r="DW2585" s="805"/>
      <c r="DX2585" s="805"/>
      <c r="DY2585" s="805"/>
      <c r="DZ2585" s="805"/>
      <c r="EA2585" s="805"/>
      <c r="EB2585" s="805"/>
      <c r="EC2585" s="805"/>
      <c r="ED2585" s="805"/>
      <c r="EE2585" s="805"/>
      <c r="EF2585" s="805"/>
      <c r="EG2585" s="805"/>
      <c r="EH2585" s="805"/>
      <c r="EI2585" s="805"/>
      <c r="EJ2585" s="805"/>
      <c r="EK2585" s="805"/>
      <c r="EL2585" s="805"/>
      <c r="EM2585" s="805"/>
      <c r="EN2585" s="805"/>
      <c r="EO2585" s="805"/>
      <c r="EP2585" s="805"/>
      <c r="EQ2585" s="805"/>
      <c r="ER2585" s="805"/>
      <c r="ES2585" s="805"/>
      <c r="ET2585" s="805"/>
      <c r="EU2585" s="805"/>
      <c r="EV2585" s="805"/>
      <c r="EW2585" s="805"/>
      <c r="EX2585" s="805"/>
      <c r="EY2585" s="805"/>
      <c r="EZ2585" s="805"/>
      <c r="FA2585" s="805"/>
      <c r="FB2585" s="805"/>
      <c r="FC2585" s="805"/>
      <c r="FD2585" s="805"/>
      <c r="FE2585" s="805"/>
      <c r="FF2585" s="805"/>
      <c r="FG2585" s="805"/>
      <c r="FH2585" s="805"/>
      <c r="FI2585" s="805"/>
      <c r="FJ2585" s="805"/>
      <c r="FK2585" s="805"/>
      <c r="FL2585" s="805"/>
      <c r="FM2585" s="805"/>
      <c r="FN2585" s="805"/>
      <c r="FO2585" s="805"/>
      <c r="FP2585" s="805"/>
      <c r="FQ2585" s="805"/>
      <c r="FR2585" s="805"/>
      <c r="FS2585" s="805"/>
      <c r="FT2585" s="805"/>
      <c r="FU2585" s="805"/>
      <c r="FV2585" s="805"/>
      <c r="FW2585" s="805"/>
      <c r="FX2585" s="805"/>
      <c r="FY2585" s="805"/>
      <c r="FZ2585" s="805"/>
      <c r="GA2585" s="805"/>
      <c r="GB2585" s="805"/>
      <c r="GC2585" s="805"/>
      <c r="GD2585" s="805"/>
      <c r="GE2585" s="805"/>
      <c r="GF2585" s="805"/>
      <c r="GG2585" s="805"/>
      <c r="GH2585" s="805"/>
      <c r="GI2585" s="805"/>
      <c r="GJ2585" s="805"/>
      <c r="GK2585" s="805"/>
      <c r="GL2585" s="805"/>
      <c r="GM2585" s="805"/>
      <c r="GN2585" s="805"/>
      <c r="GO2585" s="805"/>
      <c r="GP2585" s="805"/>
      <c r="GQ2585" s="805"/>
      <c r="GR2585" s="805"/>
      <c r="GS2585" s="805"/>
      <c r="GT2585" s="805"/>
      <c r="GU2585" s="805"/>
      <c r="GV2585" s="805"/>
      <c r="GW2585" s="805"/>
      <c r="GX2585" s="805"/>
      <c r="GY2585" s="805"/>
      <c r="GZ2585" s="805"/>
      <c r="HA2585" s="805"/>
      <c r="HB2585" s="805"/>
      <c r="HC2585" s="805"/>
      <c r="HD2585" s="805"/>
      <c r="HE2585" s="805"/>
      <c r="HF2585" s="805"/>
      <c r="HG2585" s="805"/>
      <c r="HH2585" s="805"/>
      <c r="HI2585" s="805"/>
      <c r="HJ2585" s="805"/>
      <c r="HK2585" s="805"/>
      <c r="HL2585" s="805"/>
      <c r="HM2585" s="805"/>
      <c r="HN2585" s="805"/>
      <c r="HO2585" s="805"/>
      <c r="HP2585" s="805"/>
      <c r="HQ2585" s="805"/>
      <c r="HR2585" s="805"/>
      <c r="HS2585" s="805"/>
      <c r="HT2585" s="805"/>
      <c r="HU2585" s="805"/>
      <c r="HV2585" s="805"/>
      <c r="HW2585" s="805"/>
      <c r="HX2585" s="805"/>
      <c r="HY2585" s="805"/>
      <c r="HZ2585" s="805"/>
      <c r="IA2585" s="805"/>
      <c r="IB2585" s="805"/>
      <c r="IC2585" s="805"/>
      <c r="ID2585" s="805"/>
      <c r="IE2585" s="805"/>
      <c r="IF2585" s="805"/>
      <c r="IG2585" s="805"/>
      <c r="IH2585" s="805"/>
      <c r="II2585" s="805"/>
      <c r="IJ2585" s="805"/>
      <c r="IK2585" s="805"/>
      <c r="IL2585" s="805"/>
      <c r="IM2585" s="805"/>
      <c r="IN2585" s="805"/>
      <c r="IO2585" s="805"/>
      <c r="IP2585" s="805"/>
      <c r="IQ2585" s="805"/>
      <c r="IR2585" s="805"/>
      <c r="IS2585" s="805"/>
      <c r="IT2585" s="805"/>
      <c r="IU2585" s="805"/>
      <c r="IV2585" s="805"/>
      <c r="IW2585" s="805"/>
      <c r="KW2585" s="879">
        <v>1300</v>
      </c>
    </row>
    <row r="2586" spans="1:309" s="17" customFormat="1" ht="21.75" customHeight="1" thickBot="1">
      <c r="A2586" s="102" t="s">
        <v>720</v>
      </c>
      <c r="B2586" s="414">
        <v>566561309</v>
      </c>
      <c r="C2586" s="788">
        <v>5665613</v>
      </c>
      <c r="D2586" s="2" t="s">
        <v>721</v>
      </c>
      <c r="E2586" s="633"/>
      <c r="F2586" s="633"/>
      <c r="G2586" s="15" t="s">
        <v>742</v>
      </c>
      <c r="H2586" s="879">
        <v>600</v>
      </c>
      <c r="I2586" s="166">
        <f t="shared" ref="I2586:I2601" si="219">SUM(O2586:KX2586)</f>
        <v>600</v>
      </c>
      <c r="J2586" s="805"/>
      <c r="K2586" s="805"/>
      <c r="L2586" s="805"/>
      <c r="M2586" s="805"/>
      <c r="N2586" s="805"/>
      <c r="O2586" s="805"/>
      <c r="P2586" s="805"/>
      <c r="Q2586" s="805"/>
      <c r="R2586" s="805"/>
      <c r="S2586" s="805"/>
      <c r="T2586" s="805"/>
      <c r="U2586" s="805"/>
      <c r="V2586" s="805"/>
      <c r="W2586" s="805"/>
      <c r="X2586" s="805"/>
      <c r="Y2586" s="805"/>
      <c r="Z2586" s="805"/>
      <c r="AA2586" s="805"/>
      <c r="AB2586" s="805"/>
      <c r="AC2586" s="805"/>
      <c r="AD2586" s="805"/>
      <c r="AE2586" s="805"/>
      <c r="AF2586" s="805"/>
      <c r="AG2586" s="805"/>
      <c r="AH2586" s="805"/>
      <c r="AI2586" s="805"/>
      <c r="AJ2586" s="805"/>
      <c r="AK2586" s="805"/>
      <c r="AL2586" s="805"/>
      <c r="AM2586" s="805"/>
      <c r="AN2586" s="805"/>
      <c r="AO2586" s="805"/>
      <c r="AP2586" s="805"/>
      <c r="AQ2586" s="805"/>
      <c r="AR2586" s="805"/>
      <c r="AS2586" s="805"/>
      <c r="AT2586" s="805"/>
      <c r="AU2586" s="805"/>
      <c r="AV2586" s="805"/>
      <c r="AW2586" s="805"/>
      <c r="AX2586" s="805"/>
      <c r="AY2586" s="805"/>
      <c r="AZ2586" s="805"/>
      <c r="BA2586" s="805"/>
      <c r="BB2586" s="805"/>
      <c r="BC2586" s="805"/>
      <c r="BD2586" s="805"/>
      <c r="BE2586" s="805"/>
      <c r="BF2586" s="805"/>
      <c r="BG2586" s="805"/>
      <c r="BH2586" s="805"/>
      <c r="BI2586" s="805"/>
      <c r="BJ2586" s="805"/>
      <c r="BK2586" s="805"/>
      <c r="BL2586" s="805"/>
      <c r="BM2586" s="805"/>
      <c r="BN2586" s="805"/>
      <c r="BO2586" s="805"/>
      <c r="BP2586" s="805"/>
      <c r="BQ2586" s="805"/>
      <c r="BR2586" s="805"/>
      <c r="BS2586" s="805"/>
      <c r="BT2586" s="805"/>
      <c r="BU2586" s="805"/>
      <c r="BV2586" s="805"/>
      <c r="BW2586" s="805"/>
      <c r="BX2586" s="805"/>
      <c r="BY2586" s="805"/>
      <c r="BZ2586" s="805"/>
      <c r="CA2586" s="805"/>
      <c r="CB2586" s="805"/>
      <c r="CC2586" s="805"/>
      <c r="CD2586" s="805"/>
      <c r="CE2586" s="805"/>
      <c r="CF2586" s="805"/>
      <c r="CG2586" s="805"/>
      <c r="CH2586" s="805"/>
      <c r="CI2586" s="805"/>
      <c r="CJ2586" s="805"/>
      <c r="CK2586" s="805"/>
      <c r="CL2586" s="805"/>
      <c r="CM2586" s="805"/>
      <c r="CN2586" s="805"/>
      <c r="CO2586" s="805"/>
      <c r="CP2586" s="805"/>
      <c r="CQ2586" s="805"/>
      <c r="CR2586" s="805"/>
      <c r="CS2586" s="805"/>
      <c r="CT2586" s="805"/>
      <c r="CU2586" s="805"/>
      <c r="CV2586" s="805"/>
      <c r="CW2586" s="805"/>
      <c r="CX2586" s="805"/>
      <c r="CY2586" s="805"/>
      <c r="CZ2586" s="805"/>
      <c r="DA2586" s="805"/>
      <c r="DB2586" s="805"/>
      <c r="DC2586" s="805"/>
      <c r="DD2586" s="805"/>
      <c r="DE2586" s="805"/>
      <c r="DF2586" s="805"/>
      <c r="DG2586" s="805"/>
      <c r="DH2586" s="805"/>
      <c r="DI2586" s="805"/>
      <c r="DJ2586" s="805"/>
      <c r="DK2586" s="805"/>
      <c r="DL2586" s="805"/>
      <c r="DM2586" s="805"/>
      <c r="DN2586" s="805"/>
      <c r="DO2586" s="805"/>
      <c r="DP2586" s="805"/>
      <c r="DQ2586" s="805"/>
      <c r="DR2586" s="805"/>
      <c r="DS2586" s="805"/>
      <c r="DT2586" s="805"/>
      <c r="DU2586" s="805"/>
      <c r="DV2586" s="805"/>
      <c r="DW2586" s="805"/>
      <c r="DX2586" s="805"/>
      <c r="DY2586" s="805"/>
      <c r="DZ2586" s="805"/>
      <c r="EA2586" s="805"/>
      <c r="EB2586" s="805"/>
      <c r="EC2586" s="805"/>
      <c r="ED2586" s="805"/>
      <c r="EE2586" s="805"/>
      <c r="EF2586" s="805"/>
      <c r="EG2586" s="805"/>
      <c r="EH2586" s="805"/>
      <c r="EI2586" s="805"/>
      <c r="EJ2586" s="805"/>
      <c r="EK2586" s="805"/>
      <c r="EL2586" s="805"/>
      <c r="EM2586" s="805"/>
      <c r="EN2586" s="805"/>
      <c r="EO2586" s="805"/>
      <c r="EP2586" s="805"/>
      <c r="EQ2586" s="805"/>
      <c r="ER2586" s="805"/>
      <c r="ES2586" s="805"/>
      <c r="ET2586" s="805"/>
      <c r="EU2586" s="805"/>
      <c r="EV2586" s="805"/>
      <c r="EW2586" s="805"/>
      <c r="EX2586" s="805"/>
      <c r="EY2586" s="805"/>
      <c r="EZ2586" s="805"/>
      <c r="FA2586" s="805"/>
      <c r="FB2586" s="805"/>
      <c r="FC2586" s="805"/>
      <c r="FD2586" s="805"/>
      <c r="FE2586" s="805"/>
      <c r="FF2586" s="805"/>
      <c r="FG2586" s="805"/>
      <c r="FH2586" s="805"/>
      <c r="FI2586" s="805"/>
      <c r="FJ2586" s="805"/>
      <c r="FK2586" s="805"/>
      <c r="FL2586" s="805"/>
      <c r="FM2586" s="805"/>
      <c r="FN2586" s="805"/>
      <c r="FO2586" s="805"/>
      <c r="FP2586" s="805"/>
      <c r="FQ2586" s="805"/>
      <c r="FR2586" s="805"/>
      <c r="FS2586" s="805"/>
      <c r="FT2586" s="805"/>
      <c r="FU2586" s="805"/>
      <c r="FV2586" s="805"/>
      <c r="FW2586" s="805"/>
      <c r="FX2586" s="805"/>
      <c r="FY2586" s="805"/>
      <c r="FZ2586" s="805"/>
      <c r="GA2586" s="805"/>
      <c r="GB2586" s="805"/>
      <c r="GC2586" s="805"/>
      <c r="GD2586" s="805"/>
      <c r="GE2586" s="805"/>
      <c r="GF2586" s="805"/>
      <c r="GG2586" s="805"/>
      <c r="GH2586" s="805"/>
      <c r="GI2586" s="805"/>
      <c r="GJ2586" s="805"/>
      <c r="GK2586" s="805"/>
      <c r="GL2586" s="805"/>
      <c r="GM2586" s="805"/>
      <c r="GN2586" s="805"/>
      <c r="GO2586" s="805"/>
      <c r="GP2586" s="805"/>
      <c r="GQ2586" s="805"/>
      <c r="GR2586" s="805"/>
      <c r="GS2586" s="805"/>
      <c r="GT2586" s="805"/>
      <c r="GU2586" s="805"/>
      <c r="GV2586" s="805"/>
      <c r="GW2586" s="805"/>
      <c r="GX2586" s="805"/>
      <c r="GY2586" s="805"/>
      <c r="GZ2586" s="805"/>
      <c r="HA2586" s="805"/>
      <c r="HB2586" s="805"/>
      <c r="HC2586" s="805"/>
      <c r="HD2586" s="805"/>
      <c r="HE2586" s="805"/>
      <c r="HF2586" s="805"/>
      <c r="HG2586" s="805"/>
      <c r="HH2586" s="805"/>
      <c r="HI2586" s="805"/>
      <c r="HJ2586" s="805"/>
      <c r="HK2586" s="805"/>
      <c r="HL2586" s="805"/>
      <c r="HM2586" s="805"/>
      <c r="HN2586" s="805"/>
      <c r="HO2586" s="805"/>
      <c r="HP2586" s="805"/>
      <c r="HQ2586" s="805"/>
      <c r="HR2586" s="805"/>
      <c r="HS2586" s="805"/>
      <c r="HT2586" s="805"/>
      <c r="HU2586" s="805"/>
      <c r="HV2586" s="805"/>
      <c r="HW2586" s="805"/>
      <c r="HX2586" s="805"/>
      <c r="HY2586" s="805"/>
      <c r="HZ2586" s="805"/>
      <c r="IA2586" s="805"/>
      <c r="IB2586" s="805"/>
      <c r="IC2586" s="805"/>
      <c r="ID2586" s="805"/>
      <c r="IE2586" s="805"/>
      <c r="IF2586" s="805"/>
      <c r="IG2586" s="805"/>
      <c r="IH2586" s="805"/>
      <c r="II2586" s="805"/>
      <c r="IJ2586" s="805"/>
      <c r="IK2586" s="805"/>
      <c r="IL2586" s="805"/>
      <c r="IM2586" s="805"/>
      <c r="IN2586" s="805"/>
      <c r="IO2586" s="805"/>
      <c r="IP2586" s="805"/>
      <c r="IQ2586" s="805"/>
      <c r="IR2586" s="805"/>
      <c r="IS2586" s="805"/>
      <c r="IT2586" s="805"/>
      <c r="IU2586" s="805"/>
      <c r="IV2586" s="805"/>
      <c r="IW2586" s="805"/>
      <c r="KW2586" s="879">
        <v>600</v>
      </c>
    </row>
    <row r="2587" spans="1:309" s="17" customFormat="1" ht="21.75" customHeight="1" thickBot="1">
      <c r="A2587" s="102" t="s">
        <v>720</v>
      </c>
      <c r="B2587" s="414">
        <v>567301809</v>
      </c>
      <c r="C2587" s="788">
        <v>5673018</v>
      </c>
      <c r="D2587" s="2" t="s">
        <v>721</v>
      </c>
      <c r="E2587" s="633"/>
      <c r="F2587" s="633"/>
      <c r="G2587" s="15" t="s">
        <v>742</v>
      </c>
      <c r="H2587" s="879">
        <v>600</v>
      </c>
      <c r="I2587" s="166">
        <f t="shared" si="219"/>
        <v>600</v>
      </c>
      <c r="J2587" s="805"/>
      <c r="K2587" s="805"/>
      <c r="L2587" s="805"/>
      <c r="M2587" s="805"/>
      <c r="N2587" s="805"/>
      <c r="O2587" s="805"/>
      <c r="P2587" s="805"/>
      <c r="Q2587" s="805"/>
      <c r="R2587" s="805"/>
      <c r="S2587" s="805"/>
      <c r="T2587" s="805"/>
      <c r="U2587" s="805"/>
      <c r="V2587" s="805"/>
      <c r="W2587" s="805"/>
      <c r="X2587" s="805"/>
      <c r="Y2587" s="805"/>
      <c r="Z2587" s="805"/>
      <c r="AA2587" s="805"/>
      <c r="AB2587" s="805"/>
      <c r="AC2587" s="805"/>
      <c r="AD2587" s="805"/>
      <c r="AE2587" s="805"/>
      <c r="AF2587" s="805"/>
      <c r="AG2587" s="805"/>
      <c r="AH2587" s="805"/>
      <c r="AI2587" s="805"/>
      <c r="AJ2587" s="805"/>
      <c r="AK2587" s="805"/>
      <c r="AL2587" s="805"/>
      <c r="AM2587" s="805"/>
      <c r="AN2587" s="805"/>
      <c r="AO2587" s="805"/>
      <c r="AP2587" s="805"/>
      <c r="AQ2587" s="805"/>
      <c r="AR2587" s="805"/>
      <c r="AS2587" s="805"/>
      <c r="AT2587" s="805"/>
      <c r="AU2587" s="805"/>
      <c r="AV2587" s="805"/>
      <c r="AW2587" s="805"/>
      <c r="AX2587" s="805"/>
      <c r="AY2587" s="805"/>
      <c r="AZ2587" s="805"/>
      <c r="BA2587" s="805"/>
      <c r="BB2587" s="805"/>
      <c r="BC2587" s="805"/>
      <c r="BD2587" s="805"/>
      <c r="BE2587" s="805"/>
      <c r="BF2587" s="805"/>
      <c r="BG2587" s="805"/>
      <c r="BH2587" s="805"/>
      <c r="BI2587" s="805"/>
      <c r="BJ2587" s="805"/>
      <c r="BK2587" s="805"/>
      <c r="BL2587" s="805"/>
      <c r="BM2587" s="805"/>
      <c r="BN2587" s="805"/>
      <c r="BO2587" s="805"/>
      <c r="BP2587" s="805"/>
      <c r="BQ2587" s="805"/>
      <c r="BR2587" s="805"/>
      <c r="BS2587" s="805"/>
      <c r="BT2587" s="805"/>
      <c r="BU2587" s="805"/>
      <c r="BV2587" s="805"/>
      <c r="BW2587" s="805"/>
      <c r="BX2587" s="805"/>
      <c r="BY2587" s="805"/>
      <c r="BZ2587" s="805"/>
      <c r="CA2587" s="805"/>
      <c r="CB2587" s="805"/>
      <c r="CC2587" s="805"/>
      <c r="CD2587" s="805"/>
      <c r="CE2587" s="805"/>
      <c r="CF2587" s="805"/>
      <c r="CG2587" s="805"/>
      <c r="CH2587" s="805"/>
      <c r="CI2587" s="805"/>
      <c r="CJ2587" s="805"/>
      <c r="CK2587" s="805"/>
      <c r="CL2587" s="805"/>
      <c r="CM2587" s="805"/>
      <c r="CN2587" s="805"/>
      <c r="CO2587" s="805"/>
      <c r="CP2587" s="805"/>
      <c r="CQ2587" s="805"/>
      <c r="CR2587" s="805"/>
      <c r="CS2587" s="805"/>
      <c r="CT2587" s="805"/>
      <c r="CU2587" s="805"/>
      <c r="CV2587" s="805"/>
      <c r="CW2587" s="805"/>
      <c r="CX2587" s="805"/>
      <c r="CY2587" s="805"/>
      <c r="CZ2587" s="805"/>
      <c r="DA2587" s="805"/>
      <c r="DB2587" s="805"/>
      <c r="DC2587" s="805"/>
      <c r="DD2587" s="805"/>
      <c r="DE2587" s="805"/>
      <c r="DF2587" s="805"/>
      <c r="DG2587" s="805"/>
      <c r="DH2587" s="805"/>
      <c r="DI2587" s="805"/>
      <c r="DJ2587" s="805"/>
      <c r="DK2587" s="805"/>
      <c r="DL2587" s="805"/>
      <c r="DM2587" s="805"/>
      <c r="DN2587" s="805"/>
      <c r="DO2587" s="805"/>
      <c r="DP2587" s="805"/>
      <c r="DQ2587" s="805"/>
      <c r="DR2587" s="805"/>
      <c r="DS2587" s="805"/>
      <c r="DT2587" s="805"/>
      <c r="DU2587" s="805"/>
      <c r="DV2587" s="805"/>
      <c r="DW2587" s="805"/>
      <c r="DX2587" s="805"/>
      <c r="DY2587" s="805"/>
      <c r="DZ2587" s="805"/>
      <c r="EA2587" s="805"/>
      <c r="EB2587" s="805"/>
      <c r="EC2587" s="805"/>
      <c r="ED2587" s="805"/>
      <c r="EE2587" s="805"/>
      <c r="EF2587" s="805"/>
      <c r="EG2587" s="805"/>
      <c r="EH2587" s="805"/>
      <c r="EI2587" s="805"/>
      <c r="EJ2587" s="805"/>
      <c r="EK2587" s="805"/>
      <c r="EL2587" s="805"/>
      <c r="EM2587" s="805"/>
      <c r="EN2587" s="805"/>
      <c r="EO2587" s="805"/>
      <c r="EP2587" s="805"/>
      <c r="EQ2587" s="805"/>
      <c r="ER2587" s="805"/>
      <c r="ES2587" s="805"/>
      <c r="ET2587" s="805"/>
      <c r="EU2587" s="805"/>
      <c r="EV2587" s="805"/>
      <c r="EW2587" s="805"/>
      <c r="EX2587" s="805"/>
      <c r="EY2587" s="805"/>
      <c r="EZ2587" s="805"/>
      <c r="FA2587" s="805"/>
      <c r="FB2587" s="805"/>
      <c r="FC2587" s="805"/>
      <c r="FD2587" s="805"/>
      <c r="FE2587" s="805"/>
      <c r="FF2587" s="805"/>
      <c r="FG2587" s="805"/>
      <c r="FH2587" s="805"/>
      <c r="FI2587" s="805"/>
      <c r="FJ2587" s="805"/>
      <c r="FK2587" s="805"/>
      <c r="FL2587" s="805"/>
      <c r="FM2587" s="805"/>
      <c r="FN2587" s="805"/>
      <c r="FO2587" s="805"/>
      <c r="FP2587" s="805"/>
      <c r="FQ2587" s="805"/>
      <c r="FR2587" s="805"/>
      <c r="FS2587" s="805"/>
      <c r="FT2587" s="805"/>
      <c r="FU2587" s="805"/>
      <c r="FV2587" s="805"/>
      <c r="FW2587" s="805"/>
      <c r="FX2587" s="805"/>
      <c r="FY2587" s="805"/>
      <c r="FZ2587" s="805"/>
      <c r="GA2587" s="805"/>
      <c r="GB2587" s="805"/>
      <c r="GC2587" s="805"/>
      <c r="GD2587" s="805"/>
      <c r="GE2587" s="805"/>
      <c r="GF2587" s="805"/>
      <c r="GG2587" s="805"/>
      <c r="GH2587" s="805"/>
      <c r="GI2587" s="805"/>
      <c r="GJ2587" s="805"/>
      <c r="GK2587" s="805"/>
      <c r="GL2587" s="805"/>
      <c r="GM2587" s="805"/>
      <c r="GN2587" s="805"/>
      <c r="GO2587" s="805"/>
      <c r="GP2587" s="805"/>
      <c r="GQ2587" s="805"/>
      <c r="GR2587" s="805"/>
      <c r="GS2587" s="805"/>
      <c r="GT2587" s="805"/>
      <c r="GU2587" s="805"/>
      <c r="GV2587" s="805"/>
      <c r="GW2587" s="805"/>
      <c r="GX2587" s="805"/>
      <c r="GY2587" s="805"/>
      <c r="GZ2587" s="805"/>
      <c r="HA2587" s="805"/>
      <c r="HB2587" s="805"/>
      <c r="HC2587" s="805"/>
      <c r="HD2587" s="805"/>
      <c r="HE2587" s="805"/>
      <c r="HF2587" s="805"/>
      <c r="HG2587" s="805"/>
      <c r="HH2587" s="805"/>
      <c r="HI2587" s="805"/>
      <c r="HJ2587" s="805"/>
      <c r="HK2587" s="805"/>
      <c r="HL2587" s="805"/>
      <c r="HM2587" s="805"/>
      <c r="HN2587" s="805"/>
      <c r="HO2587" s="805"/>
      <c r="HP2587" s="805"/>
      <c r="HQ2587" s="805"/>
      <c r="HR2587" s="805"/>
      <c r="HS2587" s="805"/>
      <c r="HT2587" s="805"/>
      <c r="HU2587" s="805"/>
      <c r="HV2587" s="805"/>
      <c r="HW2587" s="805"/>
      <c r="HX2587" s="805"/>
      <c r="HY2587" s="805"/>
      <c r="HZ2587" s="805"/>
      <c r="IA2587" s="805"/>
      <c r="IB2587" s="805"/>
      <c r="IC2587" s="805"/>
      <c r="ID2587" s="805"/>
      <c r="IE2587" s="805"/>
      <c r="IF2587" s="805"/>
      <c r="IG2587" s="805"/>
      <c r="IH2587" s="805"/>
      <c r="II2587" s="805"/>
      <c r="IJ2587" s="805"/>
      <c r="IK2587" s="805"/>
      <c r="IL2587" s="805"/>
      <c r="IM2587" s="805"/>
      <c r="IN2587" s="805"/>
      <c r="IO2587" s="805"/>
      <c r="IP2587" s="805"/>
      <c r="IQ2587" s="805"/>
      <c r="IR2587" s="805"/>
      <c r="IS2587" s="805"/>
      <c r="IT2587" s="805"/>
      <c r="IU2587" s="805"/>
      <c r="IV2587" s="805"/>
      <c r="IW2587" s="805"/>
      <c r="KW2587" s="879">
        <v>600</v>
      </c>
    </row>
    <row r="2588" spans="1:309" s="17" customFormat="1" ht="21.75" customHeight="1" thickBot="1">
      <c r="A2588" s="102" t="s">
        <v>720</v>
      </c>
      <c r="B2588" s="414">
        <v>567302105</v>
      </c>
      <c r="C2588" s="788">
        <v>5673021</v>
      </c>
      <c r="D2588" s="2" t="s">
        <v>721</v>
      </c>
      <c r="E2588" s="633"/>
      <c r="F2588" s="633"/>
      <c r="G2588" s="15" t="s">
        <v>742</v>
      </c>
      <c r="H2588" s="879">
        <v>0</v>
      </c>
      <c r="I2588" s="166">
        <f t="shared" si="219"/>
        <v>0</v>
      </c>
      <c r="J2588" s="805"/>
      <c r="K2588" s="805"/>
      <c r="L2588" s="805"/>
      <c r="M2588" s="805"/>
      <c r="N2588" s="805"/>
      <c r="O2588" s="805"/>
      <c r="P2588" s="805"/>
      <c r="Q2588" s="805"/>
      <c r="R2588" s="805"/>
      <c r="S2588" s="805"/>
      <c r="T2588" s="805"/>
      <c r="U2588" s="805"/>
      <c r="V2588" s="805"/>
      <c r="W2588" s="805"/>
      <c r="X2588" s="805"/>
      <c r="Y2588" s="805"/>
      <c r="Z2588" s="805"/>
      <c r="AA2588" s="805"/>
      <c r="AB2588" s="805"/>
      <c r="AC2588" s="805"/>
      <c r="AD2588" s="805"/>
      <c r="AE2588" s="805"/>
      <c r="AF2588" s="805"/>
      <c r="AG2588" s="805"/>
      <c r="AH2588" s="805"/>
      <c r="AI2588" s="805"/>
      <c r="AJ2588" s="805"/>
      <c r="AK2588" s="805"/>
      <c r="AL2588" s="805"/>
      <c r="AM2588" s="805"/>
      <c r="AN2588" s="805"/>
      <c r="AO2588" s="805"/>
      <c r="AP2588" s="805"/>
      <c r="AQ2588" s="805"/>
      <c r="AR2588" s="805"/>
      <c r="AS2588" s="805"/>
      <c r="AT2588" s="805"/>
      <c r="AU2588" s="805"/>
      <c r="AV2588" s="805"/>
      <c r="AW2588" s="805"/>
      <c r="AX2588" s="805"/>
      <c r="AY2588" s="805"/>
      <c r="AZ2588" s="805"/>
      <c r="BA2588" s="805"/>
      <c r="BB2588" s="805"/>
      <c r="BC2588" s="805"/>
      <c r="BD2588" s="805"/>
      <c r="BE2588" s="805"/>
      <c r="BF2588" s="805"/>
      <c r="BG2588" s="805"/>
      <c r="BH2588" s="805"/>
      <c r="BI2588" s="805"/>
      <c r="BJ2588" s="805"/>
      <c r="BK2588" s="805"/>
      <c r="BL2588" s="805"/>
      <c r="BM2588" s="805"/>
      <c r="BN2588" s="805"/>
      <c r="BO2588" s="805"/>
      <c r="BP2588" s="805"/>
      <c r="BQ2588" s="805"/>
      <c r="BR2588" s="805"/>
      <c r="BS2588" s="805"/>
      <c r="BT2588" s="805"/>
      <c r="BU2588" s="805"/>
      <c r="BV2588" s="805"/>
      <c r="BW2588" s="805"/>
      <c r="BX2588" s="805"/>
      <c r="BY2588" s="805"/>
      <c r="BZ2588" s="805"/>
      <c r="CA2588" s="805"/>
      <c r="CB2588" s="805"/>
      <c r="CC2588" s="805"/>
      <c r="CD2588" s="805"/>
      <c r="CE2588" s="805"/>
      <c r="CF2588" s="805"/>
      <c r="CG2588" s="805"/>
      <c r="CH2588" s="805"/>
      <c r="CI2588" s="805"/>
      <c r="CJ2588" s="805"/>
      <c r="CK2588" s="805"/>
      <c r="CL2588" s="805"/>
      <c r="CM2588" s="805"/>
      <c r="CN2588" s="805"/>
      <c r="CO2588" s="805"/>
      <c r="CP2588" s="805"/>
      <c r="CQ2588" s="805"/>
      <c r="CR2588" s="805"/>
      <c r="CS2588" s="805"/>
      <c r="CT2588" s="805"/>
      <c r="CU2588" s="805"/>
      <c r="CV2588" s="805"/>
      <c r="CW2588" s="805"/>
      <c r="CX2588" s="805"/>
      <c r="CY2588" s="805"/>
      <c r="CZ2588" s="805"/>
      <c r="DA2588" s="805"/>
      <c r="DB2588" s="805"/>
      <c r="DC2588" s="805"/>
      <c r="DD2588" s="805"/>
      <c r="DE2588" s="805"/>
      <c r="DF2588" s="805"/>
      <c r="DG2588" s="805"/>
      <c r="DH2588" s="805"/>
      <c r="DI2588" s="805"/>
      <c r="DJ2588" s="805"/>
      <c r="DK2588" s="805"/>
      <c r="DL2588" s="805"/>
      <c r="DM2588" s="805"/>
      <c r="DN2588" s="805"/>
      <c r="DO2588" s="805"/>
      <c r="DP2588" s="805"/>
      <c r="DQ2588" s="805"/>
      <c r="DR2588" s="805"/>
      <c r="DS2588" s="805"/>
      <c r="DT2588" s="805"/>
      <c r="DU2588" s="805"/>
      <c r="DV2588" s="805"/>
      <c r="DW2588" s="805"/>
      <c r="DX2588" s="805"/>
      <c r="DY2588" s="805"/>
      <c r="DZ2588" s="805"/>
      <c r="EA2588" s="805"/>
      <c r="EB2588" s="805"/>
      <c r="EC2588" s="805"/>
      <c r="ED2588" s="805"/>
      <c r="EE2588" s="805"/>
      <c r="EF2588" s="805"/>
      <c r="EG2588" s="805"/>
      <c r="EH2588" s="805"/>
      <c r="EI2588" s="805"/>
      <c r="EJ2588" s="805"/>
      <c r="EK2588" s="805"/>
      <c r="EL2588" s="805"/>
      <c r="EM2588" s="805"/>
      <c r="EN2588" s="805"/>
      <c r="EO2588" s="805"/>
      <c r="EP2588" s="805"/>
      <c r="EQ2588" s="805"/>
      <c r="ER2588" s="805"/>
      <c r="ES2588" s="805"/>
      <c r="ET2588" s="805"/>
      <c r="EU2588" s="805"/>
      <c r="EV2588" s="805"/>
      <c r="EW2588" s="805"/>
      <c r="EX2588" s="805"/>
      <c r="EY2588" s="805"/>
      <c r="EZ2588" s="805"/>
      <c r="FA2588" s="805"/>
      <c r="FB2588" s="805"/>
      <c r="FC2588" s="805"/>
      <c r="FD2588" s="805"/>
      <c r="FE2588" s="805"/>
      <c r="FF2588" s="805"/>
      <c r="FG2588" s="805"/>
      <c r="FH2588" s="805"/>
      <c r="FI2588" s="805"/>
      <c r="FJ2588" s="805"/>
      <c r="FK2588" s="805"/>
      <c r="FL2588" s="805"/>
      <c r="FM2588" s="805"/>
      <c r="FN2588" s="805"/>
      <c r="FO2588" s="805"/>
      <c r="FP2588" s="805"/>
      <c r="FQ2588" s="805"/>
      <c r="FR2588" s="805"/>
      <c r="FS2588" s="805"/>
      <c r="FT2588" s="805"/>
      <c r="FU2588" s="805"/>
      <c r="FV2588" s="805"/>
      <c r="FW2588" s="805"/>
      <c r="FX2588" s="805"/>
      <c r="FY2588" s="805"/>
      <c r="FZ2588" s="805"/>
      <c r="GA2588" s="805"/>
      <c r="GB2588" s="805"/>
      <c r="GC2588" s="805"/>
      <c r="GD2588" s="805"/>
      <c r="GE2588" s="805"/>
      <c r="GF2588" s="805"/>
      <c r="GG2588" s="805"/>
      <c r="GH2588" s="805"/>
      <c r="GI2588" s="805"/>
      <c r="GJ2588" s="805"/>
      <c r="GK2588" s="805"/>
      <c r="GL2588" s="805"/>
      <c r="GM2588" s="805"/>
      <c r="GN2588" s="805"/>
      <c r="GO2588" s="805"/>
      <c r="GP2588" s="805"/>
      <c r="GQ2588" s="805"/>
      <c r="GR2588" s="805"/>
      <c r="GS2588" s="805"/>
      <c r="GT2588" s="805"/>
      <c r="GU2588" s="805"/>
      <c r="GV2588" s="805"/>
      <c r="GW2588" s="805"/>
      <c r="GX2588" s="805"/>
      <c r="GY2588" s="805"/>
      <c r="GZ2588" s="805"/>
      <c r="HA2588" s="805"/>
      <c r="HB2588" s="805"/>
      <c r="HC2588" s="805"/>
      <c r="HD2588" s="805"/>
      <c r="HE2588" s="805"/>
      <c r="HF2588" s="805"/>
      <c r="HG2588" s="805"/>
      <c r="HH2588" s="805"/>
      <c r="HI2588" s="805"/>
      <c r="HJ2588" s="805"/>
      <c r="HK2588" s="805"/>
      <c r="HL2588" s="805"/>
      <c r="HM2588" s="805"/>
      <c r="HN2588" s="805"/>
      <c r="HO2588" s="805"/>
      <c r="HP2588" s="805"/>
      <c r="HQ2588" s="805"/>
      <c r="HR2588" s="805"/>
      <c r="HS2588" s="805"/>
      <c r="HT2588" s="805"/>
      <c r="HU2588" s="805"/>
      <c r="HV2588" s="805"/>
      <c r="HW2588" s="805"/>
      <c r="HX2588" s="805"/>
      <c r="HY2588" s="805"/>
      <c r="HZ2588" s="805"/>
      <c r="IA2588" s="805"/>
      <c r="IB2588" s="805"/>
      <c r="IC2588" s="805"/>
      <c r="ID2588" s="805"/>
      <c r="IE2588" s="805"/>
      <c r="IF2588" s="805"/>
      <c r="IG2588" s="805"/>
      <c r="IH2588" s="805"/>
      <c r="II2588" s="805"/>
      <c r="IJ2588" s="805"/>
      <c r="IK2588" s="805"/>
      <c r="IL2588" s="805"/>
      <c r="IM2588" s="805"/>
      <c r="IN2588" s="805"/>
      <c r="IO2588" s="805"/>
      <c r="IP2588" s="805"/>
      <c r="IQ2588" s="805"/>
      <c r="IR2588" s="805"/>
      <c r="IS2588" s="805"/>
      <c r="IT2588" s="805"/>
      <c r="IU2588" s="805"/>
      <c r="IV2588" s="805"/>
      <c r="IW2588" s="805"/>
      <c r="KW2588" s="879">
        <v>0</v>
      </c>
    </row>
    <row r="2589" spans="1:309" s="17" customFormat="1" ht="21.75" customHeight="1" thickBot="1">
      <c r="A2589" s="102" t="s">
        <v>720</v>
      </c>
      <c r="B2589" s="414">
        <v>567302305</v>
      </c>
      <c r="C2589" s="788">
        <v>5673023</v>
      </c>
      <c r="D2589" s="2" t="s">
        <v>721</v>
      </c>
      <c r="E2589" s="633"/>
      <c r="F2589" s="633"/>
      <c r="G2589" s="15" t="s">
        <v>742</v>
      </c>
      <c r="H2589" s="879">
        <v>0</v>
      </c>
      <c r="I2589" s="166">
        <f t="shared" si="219"/>
        <v>0</v>
      </c>
      <c r="J2589" s="805"/>
      <c r="K2589" s="805"/>
      <c r="L2589" s="805"/>
      <c r="M2589" s="805"/>
      <c r="N2589" s="805"/>
      <c r="O2589" s="805"/>
      <c r="P2589" s="805"/>
      <c r="Q2589" s="805"/>
      <c r="R2589" s="805"/>
      <c r="S2589" s="805"/>
      <c r="T2589" s="805"/>
      <c r="U2589" s="805"/>
      <c r="V2589" s="805"/>
      <c r="W2589" s="805"/>
      <c r="X2589" s="805"/>
      <c r="Y2589" s="805"/>
      <c r="Z2589" s="805"/>
      <c r="AA2589" s="805"/>
      <c r="AB2589" s="805"/>
      <c r="AC2589" s="805"/>
      <c r="AD2589" s="805"/>
      <c r="AE2589" s="805"/>
      <c r="AF2589" s="805"/>
      <c r="AG2589" s="805"/>
      <c r="AH2589" s="805"/>
      <c r="AI2589" s="805"/>
      <c r="AJ2589" s="805"/>
      <c r="AK2589" s="805"/>
      <c r="AL2589" s="805"/>
      <c r="AM2589" s="805"/>
      <c r="AN2589" s="805"/>
      <c r="AO2589" s="805"/>
      <c r="AP2589" s="805"/>
      <c r="AQ2589" s="805"/>
      <c r="AR2589" s="805"/>
      <c r="AS2589" s="805"/>
      <c r="AT2589" s="805"/>
      <c r="AU2589" s="805"/>
      <c r="AV2589" s="805"/>
      <c r="AW2589" s="805"/>
      <c r="AX2589" s="805"/>
      <c r="AY2589" s="805"/>
      <c r="AZ2589" s="805"/>
      <c r="BA2589" s="805"/>
      <c r="BB2589" s="805"/>
      <c r="BC2589" s="805"/>
      <c r="BD2589" s="805"/>
      <c r="BE2589" s="805"/>
      <c r="BF2589" s="805"/>
      <c r="BG2589" s="805"/>
      <c r="BH2589" s="805"/>
      <c r="BI2589" s="805"/>
      <c r="BJ2589" s="805"/>
      <c r="BK2589" s="805"/>
      <c r="BL2589" s="805"/>
      <c r="BM2589" s="805"/>
      <c r="BN2589" s="805"/>
      <c r="BO2589" s="805"/>
      <c r="BP2589" s="805"/>
      <c r="BQ2589" s="805"/>
      <c r="BR2589" s="805"/>
      <c r="BS2589" s="805"/>
      <c r="BT2589" s="805"/>
      <c r="BU2589" s="805"/>
      <c r="BV2589" s="805"/>
      <c r="BW2589" s="805"/>
      <c r="BX2589" s="805"/>
      <c r="BY2589" s="805"/>
      <c r="BZ2589" s="805"/>
      <c r="CA2589" s="805"/>
      <c r="CB2589" s="805"/>
      <c r="CC2589" s="805"/>
      <c r="CD2589" s="805"/>
      <c r="CE2589" s="805"/>
      <c r="CF2589" s="805"/>
      <c r="CG2589" s="805"/>
      <c r="CH2589" s="805"/>
      <c r="CI2589" s="805"/>
      <c r="CJ2589" s="805"/>
      <c r="CK2589" s="805"/>
      <c r="CL2589" s="805"/>
      <c r="CM2589" s="805"/>
      <c r="CN2589" s="805"/>
      <c r="CO2589" s="805"/>
      <c r="CP2589" s="805"/>
      <c r="CQ2589" s="805"/>
      <c r="CR2589" s="805"/>
      <c r="CS2589" s="805"/>
      <c r="CT2589" s="805"/>
      <c r="CU2589" s="805"/>
      <c r="CV2589" s="805"/>
      <c r="CW2589" s="805"/>
      <c r="CX2589" s="805"/>
      <c r="CY2589" s="805"/>
      <c r="CZ2589" s="805"/>
      <c r="DA2589" s="805"/>
      <c r="DB2589" s="805"/>
      <c r="DC2589" s="805"/>
      <c r="DD2589" s="805"/>
      <c r="DE2589" s="805"/>
      <c r="DF2589" s="805"/>
      <c r="DG2589" s="805"/>
      <c r="DH2589" s="805"/>
      <c r="DI2589" s="805"/>
      <c r="DJ2589" s="805"/>
      <c r="DK2589" s="805"/>
      <c r="DL2589" s="805"/>
      <c r="DM2589" s="805"/>
      <c r="DN2589" s="805"/>
      <c r="DO2589" s="805"/>
      <c r="DP2589" s="805"/>
      <c r="DQ2589" s="805"/>
      <c r="DR2589" s="805"/>
      <c r="DS2589" s="805"/>
      <c r="DT2589" s="805"/>
      <c r="DU2589" s="805"/>
      <c r="DV2589" s="805"/>
      <c r="DW2589" s="805"/>
      <c r="DX2589" s="805"/>
      <c r="DY2589" s="805"/>
      <c r="DZ2589" s="805"/>
      <c r="EA2589" s="805"/>
      <c r="EB2589" s="805"/>
      <c r="EC2589" s="805"/>
      <c r="ED2589" s="805"/>
      <c r="EE2589" s="805"/>
      <c r="EF2589" s="805"/>
      <c r="EG2589" s="805"/>
      <c r="EH2589" s="805"/>
      <c r="EI2589" s="805"/>
      <c r="EJ2589" s="805"/>
      <c r="EK2589" s="805"/>
      <c r="EL2589" s="805"/>
      <c r="EM2589" s="805"/>
      <c r="EN2589" s="805"/>
      <c r="EO2589" s="805"/>
      <c r="EP2589" s="805"/>
      <c r="EQ2589" s="805"/>
      <c r="ER2589" s="805"/>
      <c r="ES2589" s="805"/>
      <c r="ET2589" s="805"/>
      <c r="EU2589" s="805"/>
      <c r="EV2589" s="805"/>
      <c r="EW2589" s="805"/>
      <c r="EX2589" s="805"/>
      <c r="EY2589" s="805"/>
      <c r="EZ2589" s="805"/>
      <c r="FA2589" s="805"/>
      <c r="FB2589" s="805"/>
      <c r="FC2589" s="805"/>
      <c r="FD2589" s="805"/>
      <c r="FE2589" s="805"/>
      <c r="FF2589" s="805"/>
      <c r="FG2589" s="805"/>
      <c r="FH2589" s="805"/>
      <c r="FI2589" s="805"/>
      <c r="FJ2589" s="805"/>
      <c r="FK2589" s="805"/>
      <c r="FL2589" s="805"/>
      <c r="FM2589" s="805"/>
      <c r="FN2589" s="805"/>
      <c r="FO2589" s="805"/>
      <c r="FP2589" s="805"/>
      <c r="FQ2589" s="805"/>
      <c r="FR2589" s="805"/>
      <c r="FS2589" s="805"/>
      <c r="FT2589" s="805"/>
      <c r="FU2589" s="805"/>
      <c r="FV2589" s="805"/>
      <c r="FW2589" s="805"/>
      <c r="FX2589" s="805"/>
      <c r="FY2589" s="805"/>
      <c r="FZ2589" s="805"/>
      <c r="GA2589" s="805"/>
      <c r="GB2589" s="805"/>
      <c r="GC2589" s="805"/>
      <c r="GD2589" s="805"/>
      <c r="GE2589" s="805"/>
      <c r="GF2589" s="805"/>
      <c r="GG2589" s="805"/>
      <c r="GH2589" s="805"/>
      <c r="GI2589" s="805"/>
      <c r="GJ2589" s="805"/>
      <c r="GK2589" s="805"/>
      <c r="GL2589" s="805"/>
      <c r="GM2589" s="805"/>
      <c r="GN2589" s="805"/>
      <c r="GO2589" s="805"/>
      <c r="GP2589" s="805"/>
      <c r="GQ2589" s="805"/>
      <c r="GR2589" s="805"/>
      <c r="GS2589" s="805"/>
      <c r="GT2589" s="805"/>
      <c r="GU2589" s="805"/>
      <c r="GV2589" s="805"/>
      <c r="GW2589" s="805"/>
      <c r="GX2589" s="805"/>
      <c r="GY2589" s="805"/>
      <c r="GZ2589" s="805"/>
      <c r="HA2589" s="805"/>
      <c r="HB2589" s="805"/>
      <c r="HC2589" s="805"/>
      <c r="HD2589" s="805"/>
      <c r="HE2589" s="805"/>
      <c r="HF2589" s="805"/>
      <c r="HG2589" s="805"/>
      <c r="HH2589" s="805"/>
      <c r="HI2589" s="805"/>
      <c r="HJ2589" s="805"/>
      <c r="HK2589" s="805"/>
      <c r="HL2589" s="805"/>
      <c r="HM2589" s="805"/>
      <c r="HN2589" s="805"/>
      <c r="HO2589" s="805"/>
      <c r="HP2589" s="805"/>
      <c r="HQ2589" s="805"/>
      <c r="HR2589" s="805"/>
      <c r="HS2589" s="805"/>
      <c r="HT2589" s="805"/>
      <c r="HU2589" s="805"/>
      <c r="HV2589" s="805"/>
      <c r="HW2589" s="805"/>
      <c r="HX2589" s="805"/>
      <c r="HY2589" s="805"/>
      <c r="HZ2589" s="805"/>
      <c r="IA2589" s="805"/>
      <c r="IB2589" s="805"/>
      <c r="IC2589" s="805"/>
      <c r="ID2589" s="805"/>
      <c r="IE2589" s="805"/>
      <c r="IF2589" s="805"/>
      <c r="IG2589" s="805"/>
      <c r="IH2589" s="805"/>
      <c r="II2589" s="805"/>
      <c r="IJ2589" s="805"/>
      <c r="IK2589" s="805"/>
      <c r="IL2589" s="805"/>
      <c r="IM2589" s="805"/>
      <c r="IN2589" s="805"/>
      <c r="IO2589" s="805"/>
      <c r="IP2589" s="805"/>
      <c r="IQ2589" s="805"/>
      <c r="IR2589" s="805"/>
      <c r="IS2589" s="805"/>
      <c r="IT2589" s="805"/>
      <c r="IU2589" s="805"/>
      <c r="IV2589" s="805"/>
      <c r="IW2589" s="805"/>
      <c r="KW2589" s="879">
        <v>0</v>
      </c>
    </row>
    <row r="2590" spans="1:309" s="17" customFormat="1" ht="21.75" customHeight="1" thickBot="1">
      <c r="A2590" s="102" t="s">
        <v>720</v>
      </c>
      <c r="B2590" s="414">
        <v>566421806</v>
      </c>
      <c r="C2590" s="788">
        <v>5664218</v>
      </c>
      <c r="D2590" s="2" t="s">
        <v>721</v>
      </c>
      <c r="E2590" s="633"/>
      <c r="F2590" s="633"/>
      <c r="G2590" s="15" t="s">
        <v>742</v>
      </c>
      <c r="H2590" s="879">
        <v>600</v>
      </c>
      <c r="I2590" s="166">
        <f t="shared" si="219"/>
        <v>600</v>
      </c>
      <c r="J2590" s="805"/>
      <c r="K2590" s="805"/>
      <c r="L2590" s="805"/>
      <c r="M2590" s="805"/>
      <c r="N2590" s="805"/>
      <c r="O2590" s="805"/>
      <c r="P2590" s="805"/>
      <c r="Q2590" s="805"/>
      <c r="R2590" s="805"/>
      <c r="S2590" s="805"/>
      <c r="T2590" s="805"/>
      <c r="U2590" s="805"/>
      <c r="V2590" s="805"/>
      <c r="W2590" s="805"/>
      <c r="X2590" s="805"/>
      <c r="Y2590" s="805"/>
      <c r="Z2590" s="805"/>
      <c r="AA2590" s="805"/>
      <c r="AB2590" s="805"/>
      <c r="AC2590" s="805"/>
      <c r="AD2590" s="805"/>
      <c r="AE2590" s="805"/>
      <c r="AF2590" s="805"/>
      <c r="AG2590" s="805"/>
      <c r="AH2590" s="805"/>
      <c r="AI2590" s="805"/>
      <c r="AJ2590" s="805"/>
      <c r="AK2590" s="805"/>
      <c r="AL2590" s="805"/>
      <c r="AM2590" s="805"/>
      <c r="AN2590" s="805"/>
      <c r="AO2590" s="805"/>
      <c r="AP2590" s="805"/>
      <c r="AQ2590" s="805"/>
      <c r="AR2590" s="805"/>
      <c r="AS2590" s="805"/>
      <c r="AT2590" s="805"/>
      <c r="AU2590" s="805"/>
      <c r="AV2590" s="805"/>
      <c r="AW2590" s="805"/>
      <c r="AX2590" s="805"/>
      <c r="AY2590" s="805"/>
      <c r="AZ2590" s="805"/>
      <c r="BA2590" s="805"/>
      <c r="BB2590" s="805"/>
      <c r="BC2590" s="805"/>
      <c r="BD2590" s="805"/>
      <c r="BE2590" s="805"/>
      <c r="BF2590" s="805"/>
      <c r="BG2590" s="805"/>
      <c r="BH2590" s="805"/>
      <c r="BI2590" s="805"/>
      <c r="BJ2590" s="805"/>
      <c r="BK2590" s="805"/>
      <c r="BL2590" s="805"/>
      <c r="BM2590" s="805"/>
      <c r="BN2590" s="805"/>
      <c r="BO2590" s="805"/>
      <c r="BP2590" s="805"/>
      <c r="BQ2590" s="805"/>
      <c r="BR2590" s="805"/>
      <c r="BS2590" s="805"/>
      <c r="BT2590" s="805"/>
      <c r="BU2590" s="805"/>
      <c r="BV2590" s="805"/>
      <c r="BW2590" s="805"/>
      <c r="BX2590" s="805"/>
      <c r="BY2590" s="805"/>
      <c r="BZ2590" s="805"/>
      <c r="CA2590" s="805"/>
      <c r="CB2590" s="805"/>
      <c r="CC2590" s="805"/>
      <c r="CD2590" s="805"/>
      <c r="CE2590" s="805"/>
      <c r="CF2590" s="805"/>
      <c r="CG2590" s="805"/>
      <c r="CH2590" s="805"/>
      <c r="CI2590" s="805"/>
      <c r="CJ2590" s="805"/>
      <c r="CK2590" s="805"/>
      <c r="CL2590" s="805"/>
      <c r="CM2590" s="805"/>
      <c r="CN2590" s="805"/>
      <c r="CO2590" s="805"/>
      <c r="CP2590" s="805"/>
      <c r="CQ2590" s="805"/>
      <c r="CR2590" s="805"/>
      <c r="CS2590" s="805"/>
      <c r="CT2590" s="805"/>
      <c r="CU2590" s="805"/>
      <c r="CV2590" s="805"/>
      <c r="CW2590" s="805"/>
      <c r="CX2590" s="805"/>
      <c r="CY2590" s="805"/>
      <c r="CZ2590" s="805"/>
      <c r="DA2590" s="805"/>
      <c r="DB2590" s="805"/>
      <c r="DC2590" s="805"/>
      <c r="DD2590" s="805"/>
      <c r="DE2590" s="805"/>
      <c r="DF2590" s="805"/>
      <c r="DG2590" s="805"/>
      <c r="DH2590" s="805"/>
      <c r="DI2590" s="805"/>
      <c r="DJ2590" s="805"/>
      <c r="DK2590" s="805"/>
      <c r="DL2590" s="805"/>
      <c r="DM2590" s="805"/>
      <c r="DN2590" s="805"/>
      <c r="DO2590" s="805"/>
      <c r="DP2590" s="805"/>
      <c r="DQ2590" s="805"/>
      <c r="DR2590" s="805"/>
      <c r="DS2590" s="805"/>
      <c r="DT2590" s="805"/>
      <c r="DU2590" s="805"/>
      <c r="DV2590" s="805"/>
      <c r="DW2590" s="805"/>
      <c r="DX2590" s="805"/>
      <c r="DY2590" s="805"/>
      <c r="DZ2590" s="805"/>
      <c r="EA2590" s="805"/>
      <c r="EB2590" s="805"/>
      <c r="EC2590" s="805"/>
      <c r="ED2590" s="805"/>
      <c r="EE2590" s="805"/>
      <c r="EF2590" s="805"/>
      <c r="EG2590" s="805"/>
      <c r="EH2590" s="805"/>
      <c r="EI2590" s="805"/>
      <c r="EJ2590" s="805"/>
      <c r="EK2590" s="805"/>
      <c r="EL2590" s="805"/>
      <c r="EM2590" s="805"/>
      <c r="EN2590" s="805"/>
      <c r="EO2590" s="805"/>
      <c r="EP2590" s="805"/>
      <c r="EQ2590" s="805"/>
      <c r="ER2590" s="805"/>
      <c r="ES2590" s="805"/>
      <c r="ET2590" s="805"/>
      <c r="EU2590" s="805"/>
      <c r="EV2590" s="805"/>
      <c r="EW2590" s="805"/>
      <c r="EX2590" s="805"/>
      <c r="EY2590" s="805"/>
      <c r="EZ2590" s="805"/>
      <c r="FA2590" s="805"/>
      <c r="FB2590" s="805"/>
      <c r="FC2590" s="805"/>
      <c r="FD2590" s="805"/>
      <c r="FE2590" s="805"/>
      <c r="FF2590" s="805"/>
      <c r="FG2590" s="805"/>
      <c r="FH2590" s="805"/>
      <c r="FI2590" s="805"/>
      <c r="FJ2590" s="805"/>
      <c r="FK2590" s="805"/>
      <c r="FL2590" s="805"/>
      <c r="FM2590" s="805"/>
      <c r="FN2590" s="805"/>
      <c r="FO2590" s="805"/>
      <c r="FP2590" s="805"/>
      <c r="FQ2590" s="805"/>
      <c r="FR2590" s="805"/>
      <c r="FS2590" s="805"/>
      <c r="FT2590" s="805"/>
      <c r="FU2590" s="805"/>
      <c r="FV2590" s="805"/>
      <c r="FW2590" s="805"/>
      <c r="FX2590" s="805"/>
      <c r="FY2590" s="805"/>
      <c r="FZ2590" s="805"/>
      <c r="GA2590" s="805"/>
      <c r="GB2590" s="805"/>
      <c r="GC2590" s="805"/>
      <c r="GD2590" s="805"/>
      <c r="GE2590" s="805"/>
      <c r="GF2590" s="805"/>
      <c r="GG2590" s="805"/>
      <c r="GH2590" s="805"/>
      <c r="GI2590" s="805"/>
      <c r="GJ2590" s="805"/>
      <c r="GK2590" s="805"/>
      <c r="GL2590" s="805"/>
      <c r="GM2590" s="805"/>
      <c r="GN2590" s="805"/>
      <c r="GO2590" s="805"/>
      <c r="GP2590" s="805"/>
      <c r="GQ2590" s="805"/>
      <c r="GR2590" s="805"/>
      <c r="GS2590" s="805"/>
      <c r="GT2590" s="805"/>
      <c r="GU2590" s="805"/>
      <c r="GV2590" s="805"/>
      <c r="GW2590" s="805"/>
      <c r="GX2590" s="805"/>
      <c r="GY2590" s="805"/>
      <c r="GZ2590" s="805"/>
      <c r="HA2590" s="805"/>
      <c r="HB2590" s="805"/>
      <c r="HC2590" s="805"/>
      <c r="HD2590" s="805"/>
      <c r="HE2590" s="805"/>
      <c r="HF2590" s="805"/>
      <c r="HG2590" s="805"/>
      <c r="HH2590" s="805"/>
      <c r="HI2590" s="805"/>
      <c r="HJ2590" s="805"/>
      <c r="HK2590" s="805"/>
      <c r="HL2590" s="805"/>
      <c r="HM2590" s="805"/>
      <c r="HN2590" s="805"/>
      <c r="HO2590" s="805"/>
      <c r="HP2590" s="805"/>
      <c r="HQ2590" s="805"/>
      <c r="HR2590" s="805"/>
      <c r="HS2590" s="805"/>
      <c r="HT2590" s="805"/>
      <c r="HU2590" s="805"/>
      <c r="HV2590" s="805"/>
      <c r="HW2590" s="805"/>
      <c r="HX2590" s="805"/>
      <c r="HY2590" s="805"/>
      <c r="HZ2590" s="805"/>
      <c r="IA2590" s="805"/>
      <c r="IB2590" s="805"/>
      <c r="IC2590" s="805"/>
      <c r="ID2590" s="805"/>
      <c r="IE2590" s="805"/>
      <c r="IF2590" s="805"/>
      <c r="IG2590" s="805"/>
      <c r="IH2590" s="805"/>
      <c r="II2590" s="805"/>
      <c r="IJ2590" s="805"/>
      <c r="IK2590" s="805"/>
      <c r="IL2590" s="805"/>
      <c r="IM2590" s="805"/>
      <c r="IN2590" s="805"/>
      <c r="IO2590" s="805"/>
      <c r="IP2590" s="805"/>
      <c r="IQ2590" s="805"/>
      <c r="IR2590" s="805"/>
      <c r="IS2590" s="805"/>
      <c r="IT2590" s="805"/>
      <c r="IU2590" s="805"/>
      <c r="IV2590" s="805"/>
      <c r="IW2590" s="805"/>
      <c r="KW2590" s="879">
        <v>600</v>
      </c>
    </row>
    <row r="2591" spans="1:309" s="17" customFormat="1" ht="21.75" customHeight="1" thickBot="1">
      <c r="A2591" s="102" t="s">
        <v>720</v>
      </c>
      <c r="B2591" s="414">
        <v>588048606</v>
      </c>
      <c r="C2591" s="788">
        <v>5880486</v>
      </c>
      <c r="D2591" s="2" t="s">
        <v>721</v>
      </c>
      <c r="E2591" s="633"/>
      <c r="F2591" s="633"/>
      <c r="G2591" s="15" t="s">
        <v>742</v>
      </c>
      <c r="H2591" s="879">
        <v>1200</v>
      </c>
      <c r="I2591" s="166">
        <f t="shared" si="219"/>
        <v>1200</v>
      </c>
      <c r="J2591" s="805"/>
      <c r="K2591" s="805"/>
      <c r="L2591" s="805"/>
      <c r="M2591" s="805"/>
      <c r="N2591" s="805"/>
      <c r="O2591" s="805"/>
      <c r="P2591" s="805"/>
      <c r="Q2591" s="805"/>
      <c r="R2591" s="805"/>
      <c r="S2591" s="805"/>
      <c r="T2591" s="805"/>
      <c r="U2591" s="805"/>
      <c r="V2591" s="805"/>
      <c r="W2591" s="805"/>
      <c r="X2591" s="805"/>
      <c r="Y2591" s="805"/>
      <c r="Z2591" s="805"/>
      <c r="AA2591" s="805"/>
      <c r="AB2591" s="805"/>
      <c r="AC2591" s="805"/>
      <c r="AD2591" s="805"/>
      <c r="AE2591" s="805"/>
      <c r="AF2591" s="805"/>
      <c r="AG2591" s="805"/>
      <c r="AH2591" s="805"/>
      <c r="AI2591" s="805"/>
      <c r="AJ2591" s="805"/>
      <c r="AK2591" s="805"/>
      <c r="AL2591" s="805"/>
      <c r="AM2591" s="805"/>
      <c r="AN2591" s="805"/>
      <c r="AO2591" s="805"/>
      <c r="AP2591" s="805"/>
      <c r="AQ2591" s="805"/>
      <c r="AR2591" s="805"/>
      <c r="AS2591" s="805"/>
      <c r="AT2591" s="805"/>
      <c r="AU2591" s="805"/>
      <c r="AV2591" s="805"/>
      <c r="AW2591" s="805"/>
      <c r="AX2591" s="805"/>
      <c r="AY2591" s="805"/>
      <c r="AZ2591" s="805"/>
      <c r="BA2591" s="805"/>
      <c r="BB2591" s="805"/>
      <c r="BC2591" s="805"/>
      <c r="BD2591" s="805"/>
      <c r="BE2591" s="805"/>
      <c r="BF2591" s="805"/>
      <c r="BG2591" s="805"/>
      <c r="BH2591" s="805"/>
      <c r="BI2591" s="805"/>
      <c r="BJ2591" s="805"/>
      <c r="BK2591" s="805"/>
      <c r="BL2591" s="805"/>
      <c r="BM2591" s="805"/>
      <c r="BN2591" s="805"/>
      <c r="BO2591" s="805"/>
      <c r="BP2591" s="805"/>
      <c r="BQ2591" s="805"/>
      <c r="BR2591" s="805"/>
      <c r="BS2591" s="805"/>
      <c r="BT2591" s="805"/>
      <c r="BU2591" s="805"/>
      <c r="BV2591" s="805"/>
      <c r="BW2591" s="805"/>
      <c r="BX2591" s="805"/>
      <c r="BY2591" s="805"/>
      <c r="BZ2591" s="805"/>
      <c r="CA2591" s="805"/>
      <c r="CB2591" s="805"/>
      <c r="CC2591" s="805"/>
      <c r="CD2591" s="805"/>
      <c r="CE2591" s="805"/>
      <c r="CF2591" s="805"/>
      <c r="CG2591" s="805"/>
      <c r="CH2591" s="805"/>
      <c r="CI2591" s="805"/>
      <c r="CJ2591" s="805"/>
      <c r="CK2591" s="805"/>
      <c r="CL2591" s="805"/>
      <c r="CM2591" s="805"/>
      <c r="CN2591" s="805"/>
      <c r="CO2591" s="805"/>
      <c r="CP2591" s="805"/>
      <c r="CQ2591" s="805"/>
      <c r="CR2591" s="805"/>
      <c r="CS2591" s="805"/>
      <c r="CT2591" s="805"/>
      <c r="CU2591" s="805"/>
      <c r="CV2591" s="805"/>
      <c r="CW2591" s="805"/>
      <c r="CX2591" s="805"/>
      <c r="CY2591" s="805"/>
      <c r="CZ2591" s="805"/>
      <c r="DA2591" s="805"/>
      <c r="DB2591" s="805"/>
      <c r="DC2591" s="805"/>
      <c r="DD2591" s="805"/>
      <c r="DE2591" s="805"/>
      <c r="DF2591" s="805"/>
      <c r="DG2591" s="805"/>
      <c r="DH2591" s="805"/>
      <c r="DI2591" s="805"/>
      <c r="DJ2591" s="805"/>
      <c r="DK2591" s="805"/>
      <c r="DL2591" s="805"/>
      <c r="DM2591" s="805"/>
      <c r="DN2591" s="805"/>
      <c r="DO2591" s="805"/>
      <c r="DP2591" s="805"/>
      <c r="DQ2591" s="805"/>
      <c r="DR2591" s="805"/>
      <c r="DS2591" s="805"/>
      <c r="DT2591" s="805"/>
      <c r="DU2591" s="805"/>
      <c r="DV2591" s="805"/>
      <c r="DW2591" s="805"/>
      <c r="DX2591" s="805"/>
      <c r="DY2591" s="805"/>
      <c r="DZ2591" s="805"/>
      <c r="EA2591" s="805"/>
      <c r="EB2591" s="805"/>
      <c r="EC2591" s="805"/>
      <c r="ED2591" s="805"/>
      <c r="EE2591" s="805"/>
      <c r="EF2591" s="805"/>
      <c r="EG2591" s="805"/>
      <c r="EH2591" s="805"/>
      <c r="EI2591" s="805"/>
      <c r="EJ2591" s="805"/>
      <c r="EK2591" s="805"/>
      <c r="EL2591" s="805"/>
      <c r="EM2591" s="805"/>
      <c r="EN2591" s="805"/>
      <c r="EO2591" s="805"/>
      <c r="EP2591" s="805"/>
      <c r="EQ2591" s="805"/>
      <c r="ER2591" s="805"/>
      <c r="ES2591" s="805"/>
      <c r="ET2591" s="805"/>
      <c r="EU2591" s="805"/>
      <c r="EV2591" s="805"/>
      <c r="EW2591" s="805"/>
      <c r="EX2591" s="805"/>
      <c r="EY2591" s="805"/>
      <c r="EZ2591" s="805"/>
      <c r="FA2591" s="805"/>
      <c r="FB2591" s="805"/>
      <c r="FC2591" s="805"/>
      <c r="FD2591" s="805"/>
      <c r="FE2591" s="805"/>
      <c r="FF2591" s="805"/>
      <c r="FG2591" s="805"/>
      <c r="FH2591" s="805"/>
      <c r="FI2591" s="805"/>
      <c r="FJ2591" s="805"/>
      <c r="FK2591" s="805"/>
      <c r="FL2591" s="805"/>
      <c r="FM2591" s="805"/>
      <c r="FN2591" s="805"/>
      <c r="FO2591" s="805"/>
      <c r="FP2591" s="805"/>
      <c r="FQ2591" s="805"/>
      <c r="FR2591" s="805"/>
      <c r="FS2591" s="805"/>
      <c r="FT2591" s="805"/>
      <c r="FU2591" s="805"/>
      <c r="FV2591" s="805"/>
      <c r="FW2591" s="805"/>
      <c r="FX2591" s="805"/>
      <c r="FY2591" s="805"/>
      <c r="FZ2591" s="805"/>
      <c r="GA2591" s="805"/>
      <c r="GB2591" s="805"/>
      <c r="GC2591" s="805"/>
      <c r="GD2591" s="805"/>
      <c r="GE2591" s="805"/>
      <c r="GF2591" s="805"/>
      <c r="GG2591" s="805"/>
      <c r="GH2591" s="805"/>
      <c r="GI2591" s="805"/>
      <c r="GJ2591" s="805"/>
      <c r="GK2591" s="805"/>
      <c r="GL2591" s="805"/>
      <c r="GM2591" s="805"/>
      <c r="GN2591" s="805"/>
      <c r="GO2591" s="805"/>
      <c r="GP2591" s="805"/>
      <c r="GQ2591" s="805"/>
      <c r="GR2591" s="805"/>
      <c r="GS2591" s="805"/>
      <c r="GT2591" s="805"/>
      <c r="GU2591" s="805"/>
      <c r="GV2591" s="805"/>
      <c r="GW2591" s="805"/>
      <c r="GX2591" s="805"/>
      <c r="GY2591" s="805"/>
      <c r="GZ2591" s="805"/>
      <c r="HA2591" s="805"/>
      <c r="HB2591" s="805"/>
      <c r="HC2591" s="805"/>
      <c r="HD2591" s="805"/>
      <c r="HE2591" s="805"/>
      <c r="HF2591" s="805"/>
      <c r="HG2591" s="805"/>
      <c r="HH2591" s="805"/>
      <c r="HI2591" s="805"/>
      <c r="HJ2591" s="805"/>
      <c r="HK2591" s="805"/>
      <c r="HL2591" s="805"/>
      <c r="HM2591" s="805"/>
      <c r="HN2591" s="805"/>
      <c r="HO2591" s="805"/>
      <c r="HP2591" s="805"/>
      <c r="HQ2591" s="805"/>
      <c r="HR2591" s="805"/>
      <c r="HS2591" s="805"/>
      <c r="HT2591" s="805"/>
      <c r="HU2591" s="805"/>
      <c r="HV2591" s="805"/>
      <c r="HW2591" s="805"/>
      <c r="HX2591" s="805"/>
      <c r="HY2591" s="805"/>
      <c r="HZ2591" s="805"/>
      <c r="IA2591" s="805"/>
      <c r="IB2591" s="805"/>
      <c r="IC2591" s="805"/>
      <c r="ID2591" s="805"/>
      <c r="IE2591" s="805"/>
      <c r="IF2591" s="805"/>
      <c r="IG2591" s="805"/>
      <c r="IH2591" s="805"/>
      <c r="II2591" s="805"/>
      <c r="IJ2591" s="805"/>
      <c r="IK2591" s="805"/>
      <c r="IL2591" s="805"/>
      <c r="IM2591" s="805"/>
      <c r="IN2591" s="805"/>
      <c r="IO2591" s="805"/>
      <c r="IP2591" s="805"/>
      <c r="IQ2591" s="805"/>
      <c r="IR2591" s="805"/>
      <c r="IS2591" s="805"/>
      <c r="IT2591" s="805"/>
      <c r="IU2591" s="805"/>
      <c r="IV2591" s="805"/>
      <c r="IW2591" s="805"/>
      <c r="KW2591" s="879">
        <v>1200</v>
      </c>
    </row>
    <row r="2592" spans="1:309" s="17" customFormat="1" ht="21.75" customHeight="1" thickBot="1">
      <c r="A2592" s="102" t="s">
        <v>720</v>
      </c>
      <c r="B2592" s="414">
        <v>600978906</v>
      </c>
      <c r="C2592" s="788">
        <v>6009789</v>
      </c>
      <c r="D2592" s="2" t="s">
        <v>721</v>
      </c>
      <c r="E2592" s="633"/>
      <c r="F2592" s="633"/>
      <c r="G2592" s="15" t="s">
        <v>742</v>
      </c>
      <c r="H2592" s="879">
        <v>600</v>
      </c>
      <c r="I2592" s="166">
        <f t="shared" si="219"/>
        <v>600</v>
      </c>
      <c r="J2592" s="805"/>
      <c r="K2592" s="805"/>
      <c r="L2592" s="805"/>
      <c r="M2592" s="805"/>
      <c r="N2592" s="805"/>
      <c r="O2592" s="805"/>
      <c r="P2592" s="805"/>
      <c r="Q2592" s="805"/>
      <c r="R2592" s="805"/>
      <c r="S2592" s="805"/>
      <c r="T2592" s="805"/>
      <c r="U2592" s="805"/>
      <c r="V2592" s="805"/>
      <c r="W2592" s="805"/>
      <c r="X2592" s="805"/>
      <c r="Y2592" s="805"/>
      <c r="Z2592" s="805"/>
      <c r="AA2592" s="805"/>
      <c r="AB2592" s="805"/>
      <c r="AC2592" s="805"/>
      <c r="AD2592" s="805"/>
      <c r="AE2592" s="805"/>
      <c r="AF2592" s="805"/>
      <c r="AG2592" s="805"/>
      <c r="AH2592" s="805"/>
      <c r="AI2592" s="805"/>
      <c r="AJ2592" s="805"/>
      <c r="AK2592" s="805"/>
      <c r="AL2592" s="805"/>
      <c r="AM2592" s="805"/>
      <c r="AN2592" s="805"/>
      <c r="AO2592" s="805"/>
      <c r="AP2592" s="805"/>
      <c r="AQ2592" s="805"/>
      <c r="AR2592" s="805"/>
      <c r="AS2592" s="805"/>
      <c r="AT2592" s="805"/>
      <c r="AU2592" s="805"/>
      <c r="AV2592" s="805"/>
      <c r="AW2592" s="805"/>
      <c r="AX2592" s="805"/>
      <c r="AY2592" s="805"/>
      <c r="AZ2592" s="805"/>
      <c r="BA2592" s="805"/>
      <c r="BB2592" s="805"/>
      <c r="BC2592" s="805"/>
      <c r="BD2592" s="805"/>
      <c r="BE2592" s="805"/>
      <c r="BF2592" s="805"/>
      <c r="BG2592" s="805"/>
      <c r="BH2592" s="805"/>
      <c r="BI2592" s="805"/>
      <c r="BJ2592" s="805"/>
      <c r="BK2592" s="805"/>
      <c r="BL2592" s="805"/>
      <c r="BM2592" s="805"/>
      <c r="BN2592" s="805"/>
      <c r="BO2592" s="805"/>
      <c r="BP2592" s="805"/>
      <c r="BQ2592" s="805"/>
      <c r="BR2592" s="805"/>
      <c r="BS2592" s="805"/>
      <c r="BT2592" s="805"/>
      <c r="BU2592" s="805"/>
      <c r="BV2592" s="805"/>
      <c r="BW2592" s="805"/>
      <c r="BX2592" s="805"/>
      <c r="BY2592" s="805"/>
      <c r="BZ2592" s="805"/>
      <c r="CA2592" s="805"/>
      <c r="CB2592" s="805"/>
      <c r="CC2592" s="805"/>
      <c r="CD2592" s="805"/>
      <c r="CE2592" s="805"/>
      <c r="CF2592" s="805"/>
      <c r="CG2592" s="805"/>
      <c r="CH2592" s="805"/>
      <c r="CI2592" s="805"/>
      <c r="CJ2592" s="805"/>
      <c r="CK2592" s="805"/>
      <c r="CL2592" s="805"/>
      <c r="CM2592" s="805"/>
      <c r="CN2592" s="805"/>
      <c r="CO2592" s="805"/>
      <c r="CP2592" s="805"/>
      <c r="CQ2592" s="805"/>
      <c r="CR2592" s="805"/>
      <c r="CS2592" s="805"/>
      <c r="CT2592" s="805"/>
      <c r="CU2592" s="805"/>
      <c r="CV2592" s="805"/>
      <c r="CW2592" s="805"/>
      <c r="CX2592" s="805"/>
      <c r="CY2592" s="805"/>
      <c r="CZ2592" s="805"/>
      <c r="DA2592" s="805"/>
      <c r="DB2592" s="805"/>
      <c r="DC2592" s="805"/>
      <c r="DD2592" s="805"/>
      <c r="DE2592" s="805"/>
      <c r="DF2592" s="805"/>
      <c r="DG2592" s="805"/>
      <c r="DH2592" s="805"/>
      <c r="DI2592" s="805"/>
      <c r="DJ2592" s="805"/>
      <c r="DK2592" s="805"/>
      <c r="DL2592" s="805"/>
      <c r="DM2592" s="805"/>
      <c r="DN2592" s="805"/>
      <c r="DO2592" s="805"/>
      <c r="DP2592" s="805"/>
      <c r="DQ2592" s="805"/>
      <c r="DR2592" s="805"/>
      <c r="DS2592" s="805"/>
      <c r="DT2592" s="805"/>
      <c r="DU2592" s="805"/>
      <c r="DV2592" s="805"/>
      <c r="DW2592" s="805"/>
      <c r="DX2592" s="805"/>
      <c r="DY2592" s="805"/>
      <c r="DZ2592" s="805"/>
      <c r="EA2592" s="805"/>
      <c r="EB2592" s="805"/>
      <c r="EC2592" s="805"/>
      <c r="ED2592" s="805"/>
      <c r="EE2592" s="805"/>
      <c r="EF2592" s="805"/>
      <c r="EG2592" s="805"/>
      <c r="EH2592" s="805"/>
      <c r="EI2592" s="805"/>
      <c r="EJ2592" s="805"/>
      <c r="EK2592" s="805"/>
      <c r="EL2592" s="805"/>
      <c r="EM2592" s="805"/>
      <c r="EN2592" s="805"/>
      <c r="EO2592" s="805"/>
      <c r="EP2592" s="805"/>
      <c r="EQ2592" s="805"/>
      <c r="ER2592" s="805"/>
      <c r="ES2592" s="805"/>
      <c r="ET2592" s="805"/>
      <c r="EU2592" s="805"/>
      <c r="EV2592" s="805"/>
      <c r="EW2592" s="805"/>
      <c r="EX2592" s="805"/>
      <c r="EY2592" s="805"/>
      <c r="EZ2592" s="805"/>
      <c r="FA2592" s="805"/>
      <c r="FB2592" s="805"/>
      <c r="FC2592" s="805"/>
      <c r="FD2592" s="805"/>
      <c r="FE2592" s="805"/>
      <c r="FF2592" s="805"/>
      <c r="FG2592" s="805"/>
      <c r="FH2592" s="805"/>
      <c r="FI2592" s="805"/>
      <c r="FJ2592" s="805"/>
      <c r="FK2592" s="805"/>
      <c r="FL2592" s="805"/>
      <c r="FM2592" s="805"/>
      <c r="FN2592" s="805"/>
      <c r="FO2592" s="805"/>
      <c r="FP2592" s="805"/>
      <c r="FQ2592" s="805"/>
      <c r="FR2592" s="805"/>
      <c r="FS2592" s="805"/>
      <c r="FT2592" s="805"/>
      <c r="FU2592" s="805"/>
      <c r="FV2592" s="805"/>
      <c r="FW2592" s="805"/>
      <c r="FX2592" s="805"/>
      <c r="FY2592" s="805"/>
      <c r="FZ2592" s="805"/>
      <c r="GA2592" s="805"/>
      <c r="GB2592" s="805"/>
      <c r="GC2592" s="805"/>
      <c r="GD2592" s="805"/>
      <c r="GE2592" s="805"/>
      <c r="GF2592" s="805"/>
      <c r="GG2592" s="805"/>
      <c r="GH2592" s="805"/>
      <c r="GI2592" s="805"/>
      <c r="GJ2592" s="805"/>
      <c r="GK2592" s="805"/>
      <c r="GL2592" s="805"/>
      <c r="GM2592" s="805"/>
      <c r="GN2592" s="805"/>
      <c r="GO2592" s="805"/>
      <c r="GP2592" s="805"/>
      <c r="GQ2592" s="805"/>
      <c r="GR2592" s="805"/>
      <c r="GS2592" s="805"/>
      <c r="GT2592" s="805"/>
      <c r="GU2592" s="805"/>
      <c r="GV2592" s="805"/>
      <c r="GW2592" s="805"/>
      <c r="GX2592" s="805"/>
      <c r="GY2592" s="805"/>
      <c r="GZ2592" s="805"/>
      <c r="HA2592" s="805"/>
      <c r="HB2592" s="805"/>
      <c r="HC2592" s="805"/>
      <c r="HD2592" s="805"/>
      <c r="HE2592" s="805"/>
      <c r="HF2592" s="805"/>
      <c r="HG2592" s="805"/>
      <c r="HH2592" s="805"/>
      <c r="HI2592" s="805"/>
      <c r="HJ2592" s="805"/>
      <c r="HK2592" s="805"/>
      <c r="HL2592" s="805"/>
      <c r="HM2592" s="805"/>
      <c r="HN2592" s="805"/>
      <c r="HO2592" s="805"/>
      <c r="HP2592" s="805"/>
      <c r="HQ2592" s="805"/>
      <c r="HR2592" s="805"/>
      <c r="HS2592" s="805"/>
      <c r="HT2592" s="805"/>
      <c r="HU2592" s="805"/>
      <c r="HV2592" s="805"/>
      <c r="HW2592" s="805"/>
      <c r="HX2592" s="805"/>
      <c r="HY2592" s="805"/>
      <c r="HZ2592" s="805"/>
      <c r="IA2592" s="805"/>
      <c r="IB2592" s="805"/>
      <c r="IC2592" s="805"/>
      <c r="ID2592" s="805"/>
      <c r="IE2592" s="805"/>
      <c r="IF2592" s="805"/>
      <c r="IG2592" s="805"/>
      <c r="IH2592" s="805"/>
      <c r="II2592" s="805"/>
      <c r="IJ2592" s="805"/>
      <c r="IK2592" s="805"/>
      <c r="IL2592" s="805"/>
      <c r="IM2592" s="805"/>
      <c r="IN2592" s="805"/>
      <c r="IO2592" s="805"/>
      <c r="IP2592" s="805"/>
      <c r="IQ2592" s="805"/>
      <c r="IR2592" s="805"/>
      <c r="IS2592" s="805"/>
      <c r="IT2592" s="805"/>
      <c r="IU2592" s="805"/>
      <c r="IV2592" s="805"/>
      <c r="IW2592" s="805"/>
      <c r="KW2592" s="879">
        <v>600</v>
      </c>
    </row>
    <row r="2593" spans="1:316" s="17" customFormat="1" ht="21.75" customHeight="1" thickBot="1">
      <c r="A2593" s="102" t="s">
        <v>720</v>
      </c>
      <c r="B2593" s="414">
        <v>600979206</v>
      </c>
      <c r="C2593" s="788">
        <v>6009792</v>
      </c>
      <c r="D2593" s="2" t="s">
        <v>721</v>
      </c>
      <c r="E2593" s="633"/>
      <c r="F2593" s="633"/>
      <c r="G2593" s="15" t="s">
        <v>742</v>
      </c>
      <c r="H2593" s="879">
        <v>0</v>
      </c>
      <c r="I2593" s="166">
        <f t="shared" si="219"/>
        <v>0</v>
      </c>
      <c r="J2593" s="805"/>
      <c r="K2593" s="805"/>
      <c r="L2593" s="805"/>
      <c r="M2593" s="805"/>
      <c r="N2593" s="805"/>
      <c r="O2593" s="805"/>
      <c r="P2593" s="805"/>
      <c r="Q2593" s="805"/>
      <c r="R2593" s="805"/>
      <c r="S2593" s="805"/>
      <c r="T2593" s="805"/>
      <c r="U2593" s="805"/>
      <c r="V2593" s="805"/>
      <c r="W2593" s="805"/>
      <c r="X2593" s="805"/>
      <c r="Y2593" s="805"/>
      <c r="Z2593" s="805"/>
      <c r="AA2593" s="805"/>
      <c r="AB2593" s="805"/>
      <c r="AC2593" s="805"/>
      <c r="AD2593" s="805"/>
      <c r="AE2593" s="805"/>
      <c r="AF2593" s="805"/>
      <c r="AG2593" s="805"/>
      <c r="AH2593" s="805"/>
      <c r="AI2593" s="805"/>
      <c r="AJ2593" s="805"/>
      <c r="AK2593" s="805"/>
      <c r="AL2593" s="805"/>
      <c r="AM2593" s="805"/>
      <c r="AN2593" s="805"/>
      <c r="AO2593" s="805"/>
      <c r="AP2593" s="805"/>
      <c r="AQ2593" s="805"/>
      <c r="AR2593" s="805"/>
      <c r="AS2593" s="805"/>
      <c r="AT2593" s="805"/>
      <c r="AU2593" s="805"/>
      <c r="AV2593" s="805"/>
      <c r="AW2593" s="805"/>
      <c r="AX2593" s="805"/>
      <c r="AY2593" s="805"/>
      <c r="AZ2593" s="805"/>
      <c r="BA2593" s="805"/>
      <c r="BB2593" s="805"/>
      <c r="BC2593" s="805"/>
      <c r="BD2593" s="805"/>
      <c r="BE2593" s="805"/>
      <c r="BF2593" s="805"/>
      <c r="BG2593" s="805"/>
      <c r="BH2593" s="805"/>
      <c r="BI2593" s="805"/>
      <c r="BJ2593" s="805"/>
      <c r="BK2593" s="805"/>
      <c r="BL2593" s="805"/>
      <c r="BM2593" s="805"/>
      <c r="BN2593" s="805"/>
      <c r="BO2593" s="805"/>
      <c r="BP2593" s="805"/>
      <c r="BQ2593" s="805"/>
      <c r="BR2593" s="805"/>
      <c r="BS2593" s="805"/>
      <c r="BT2593" s="805"/>
      <c r="BU2593" s="805"/>
      <c r="BV2593" s="805"/>
      <c r="BW2593" s="805"/>
      <c r="BX2593" s="805"/>
      <c r="BY2593" s="805"/>
      <c r="BZ2593" s="805"/>
      <c r="CA2593" s="805"/>
      <c r="CB2593" s="805"/>
      <c r="CC2593" s="805"/>
      <c r="CD2593" s="805"/>
      <c r="CE2593" s="805"/>
      <c r="CF2593" s="805"/>
      <c r="CG2593" s="805"/>
      <c r="CH2593" s="805"/>
      <c r="CI2593" s="805"/>
      <c r="CJ2593" s="805"/>
      <c r="CK2593" s="805"/>
      <c r="CL2593" s="805"/>
      <c r="CM2593" s="805"/>
      <c r="CN2593" s="805"/>
      <c r="CO2593" s="805"/>
      <c r="CP2593" s="805"/>
      <c r="CQ2593" s="805"/>
      <c r="CR2593" s="805"/>
      <c r="CS2593" s="805"/>
      <c r="CT2593" s="805"/>
      <c r="CU2593" s="805"/>
      <c r="CV2593" s="805"/>
      <c r="CW2593" s="805"/>
      <c r="CX2593" s="805"/>
      <c r="CY2593" s="805"/>
      <c r="CZ2593" s="805"/>
      <c r="DA2593" s="805"/>
      <c r="DB2593" s="805"/>
      <c r="DC2593" s="805"/>
      <c r="DD2593" s="805"/>
      <c r="DE2593" s="805"/>
      <c r="DF2593" s="805"/>
      <c r="DG2593" s="805"/>
      <c r="DH2593" s="805"/>
      <c r="DI2593" s="805"/>
      <c r="DJ2593" s="805"/>
      <c r="DK2593" s="805"/>
      <c r="DL2593" s="805"/>
      <c r="DM2593" s="805"/>
      <c r="DN2593" s="805"/>
      <c r="DO2593" s="805"/>
      <c r="DP2593" s="805"/>
      <c r="DQ2593" s="805"/>
      <c r="DR2593" s="805"/>
      <c r="DS2593" s="805"/>
      <c r="DT2593" s="805"/>
      <c r="DU2593" s="805"/>
      <c r="DV2593" s="805"/>
      <c r="DW2593" s="805"/>
      <c r="DX2593" s="805"/>
      <c r="DY2593" s="805"/>
      <c r="DZ2593" s="805"/>
      <c r="EA2593" s="805"/>
      <c r="EB2593" s="805"/>
      <c r="EC2593" s="805"/>
      <c r="ED2593" s="805"/>
      <c r="EE2593" s="805"/>
      <c r="EF2593" s="805"/>
      <c r="EG2593" s="805"/>
      <c r="EH2593" s="805"/>
      <c r="EI2593" s="805"/>
      <c r="EJ2593" s="805"/>
      <c r="EK2593" s="805"/>
      <c r="EL2593" s="805"/>
      <c r="EM2593" s="805"/>
      <c r="EN2593" s="805"/>
      <c r="EO2593" s="805"/>
      <c r="EP2593" s="805"/>
      <c r="EQ2593" s="805"/>
      <c r="ER2593" s="805"/>
      <c r="ES2593" s="805"/>
      <c r="ET2593" s="805"/>
      <c r="EU2593" s="805"/>
      <c r="EV2593" s="805"/>
      <c r="EW2593" s="805"/>
      <c r="EX2593" s="805"/>
      <c r="EY2593" s="805"/>
      <c r="EZ2593" s="805"/>
      <c r="FA2593" s="805"/>
      <c r="FB2593" s="805"/>
      <c r="FC2593" s="805"/>
      <c r="FD2593" s="805"/>
      <c r="FE2593" s="805"/>
      <c r="FF2593" s="805"/>
      <c r="FG2593" s="805"/>
      <c r="FH2593" s="805"/>
      <c r="FI2593" s="805"/>
      <c r="FJ2593" s="805"/>
      <c r="FK2593" s="805"/>
      <c r="FL2593" s="805"/>
      <c r="FM2593" s="805"/>
      <c r="FN2593" s="805"/>
      <c r="FO2593" s="805"/>
      <c r="FP2593" s="805"/>
      <c r="FQ2593" s="805"/>
      <c r="FR2593" s="805"/>
      <c r="FS2593" s="805"/>
      <c r="FT2593" s="805"/>
      <c r="FU2593" s="805"/>
      <c r="FV2593" s="805"/>
      <c r="FW2593" s="805"/>
      <c r="FX2593" s="805"/>
      <c r="FY2593" s="805"/>
      <c r="FZ2593" s="805"/>
      <c r="GA2593" s="805"/>
      <c r="GB2593" s="805"/>
      <c r="GC2593" s="805"/>
      <c r="GD2593" s="805"/>
      <c r="GE2593" s="805"/>
      <c r="GF2593" s="805"/>
      <c r="GG2593" s="805"/>
      <c r="GH2593" s="805"/>
      <c r="GI2593" s="805"/>
      <c r="GJ2593" s="805"/>
      <c r="GK2593" s="805"/>
      <c r="GL2593" s="805"/>
      <c r="GM2593" s="805"/>
      <c r="GN2593" s="805"/>
      <c r="GO2593" s="805"/>
      <c r="GP2593" s="805"/>
      <c r="GQ2593" s="805"/>
      <c r="GR2593" s="805"/>
      <c r="GS2593" s="805"/>
      <c r="GT2593" s="805"/>
      <c r="GU2593" s="805"/>
      <c r="GV2593" s="805"/>
      <c r="GW2593" s="805"/>
      <c r="GX2593" s="805"/>
      <c r="GY2593" s="805"/>
      <c r="GZ2593" s="805"/>
      <c r="HA2593" s="805"/>
      <c r="HB2593" s="805"/>
      <c r="HC2593" s="805"/>
      <c r="HD2593" s="805"/>
      <c r="HE2593" s="805"/>
      <c r="HF2593" s="805"/>
      <c r="HG2593" s="805"/>
      <c r="HH2593" s="805"/>
      <c r="HI2593" s="805"/>
      <c r="HJ2593" s="805"/>
      <c r="HK2593" s="805"/>
      <c r="HL2593" s="805"/>
      <c r="HM2593" s="805"/>
      <c r="HN2593" s="805"/>
      <c r="HO2593" s="805"/>
      <c r="HP2593" s="805"/>
      <c r="HQ2593" s="805"/>
      <c r="HR2593" s="805"/>
      <c r="HS2593" s="805"/>
      <c r="HT2593" s="805"/>
      <c r="HU2593" s="805"/>
      <c r="HV2593" s="805"/>
      <c r="HW2593" s="805"/>
      <c r="HX2593" s="805"/>
      <c r="HY2593" s="805"/>
      <c r="HZ2593" s="805"/>
      <c r="IA2593" s="805"/>
      <c r="IB2593" s="805"/>
      <c r="IC2593" s="805"/>
      <c r="ID2593" s="805"/>
      <c r="IE2593" s="805"/>
      <c r="IF2593" s="805"/>
      <c r="IG2593" s="805"/>
      <c r="IH2593" s="805"/>
      <c r="II2593" s="805"/>
      <c r="IJ2593" s="805"/>
      <c r="IK2593" s="805"/>
      <c r="IL2593" s="805"/>
      <c r="IM2593" s="805"/>
      <c r="IN2593" s="805"/>
      <c r="IO2593" s="805"/>
      <c r="IP2593" s="805"/>
      <c r="IQ2593" s="805"/>
      <c r="IR2593" s="805"/>
      <c r="IS2593" s="805"/>
      <c r="IT2593" s="805"/>
      <c r="IU2593" s="805"/>
      <c r="IV2593" s="805"/>
      <c r="IW2593" s="805"/>
      <c r="KW2593" s="879">
        <v>0</v>
      </c>
    </row>
    <row r="2594" spans="1:316" s="17" customFormat="1" ht="21.75" customHeight="1" thickBot="1">
      <c r="A2594" s="102" t="s">
        <v>720</v>
      </c>
      <c r="B2594" s="876">
        <v>600979306</v>
      </c>
      <c r="C2594" s="788">
        <v>6009793</v>
      </c>
      <c r="D2594" s="2" t="s">
        <v>721</v>
      </c>
      <c r="E2594" s="633"/>
      <c r="F2594" s="633"/>
      <c r="G2594" s="15" t="s">
        <v>742</v>
      </c>
      <c r="H2594" s="879">
        <v>0</v>
      </c>
      <c r="I2594" s="166">
        <f t="shared" si="219"/>
        <v>0</v>
      </c>
      <c r="J2594" s="805"/>
      <c r="K2594" s="805"/>
      <c r="L2594" s="805"/>
      <c r="M2594" s="805"/>
      <c r="N2594" s="805"/>
      <c r="O2594" s="805"/>
      <c r="P2594" s="805"/>
      <c r="Q2594" s="805"/>
      <c r="R2594" s="805"/>
      <c r="S2594" s="805"/>
      <c r="T2594" s="805"/>
      <c r="U2594" s="805"/>
      <c r="V2594" s="805"/>
      <c r="W2594" s="805"/>
      <c r="X2594" s="805"/>
      <c r="Y2594" s="805"/>
      <c r="Z2594" s="805"/>
      <c r="AA2594" s="805"/>
      <c r="AB2594" s="805"/>
      <c r="AC2594" s="805"/>
      <c r="AD2594" s="805"/>
      <c r="AE2594" s="805"/>
      <c r="AF2594" s="805"/>
      <c r="AG2594" s="805"/>
      <c r="AH2594" s="805"/>
      <c r="AI2594" s="805"/>
      <c r="AJ2594" s="805"/>
      <c r="AK2594" s="805"/>
      <c r="AL2594" s="805"/>
      <c r="AM2594" s="805"/>
      <c r="AN2594" s="805"/>
      <c r="AO2594" s="805"/>
      <c r="AP2594" s="805"/>
      <c r="AQ2594" s="805"/>
      <c r="AR2594" s="805"/>
      <c r="AS2594" s="805"/>
      <c r="AT2594" s="805"/>
      <c r="AU2594" s="805"/>
      <c r="AV2594" s="805"/>
      <c r="AW2594" s="805"/>
      <c r="AX2594" s="805"/>
      <c r="AY2594" s="805"/>
      <c r="AZ2594" s="805"/>
      <c r="BA2594" s="805"/>
      <c r="BB2594" s="805"/>
      <c r="BC2594" s="805"/>
      <c r="BD2594" s="805"/>
      <c r="BE2594" s="805"/>
      <c r="BF2594" s="805"/>
      <c r="BG2594" s="805"/>
      <c r="BH2594" s="805"/>
      <c r="BI2594" s="805"/>
      <c r="BJ2594" s="805"/>
      <c r="BK2594" s="805"/>
      <c r="BL2594" s="805"/>
      <c r="BM2594" s="805"/>
      <c r="BN2594" s="805"/>
      <c r="BO2594" s="805"/>
      <c r="BP2594" s="805"/>
      <c r="BQ2594" s="805"/>
      <c r="BR2594" s="805"/>
      <c r="BS2594" s="805"/>
      <c r="BT2594" s="805"/>
      <c r="BU2594" s="805"/>
      <c r="BV2594" s="805"/>
      <c r="BW2594" s="805"/>
      <c r="BX2594" s="805"/>
      <c r="BY2594" s="805"/>
      <c r="BZ2594" s="805"/>
      <c r="CA2594" s="805"/>
      <c r="CB2594" s="805"/>
      <c r="CC2594" s="805"/>
      <c r="CD2594" s="805"/>
      <c r="CE2594" s="805"/>
      <c r="CF2594" s="805"/>
      <c r="CG2594" s="805"/>
      <c r="CH2594" s="805"/>
      <c r="CI2594" s="805"/>
      <c r="CJ2594" s="805"/>
      <c r="CK2594" s="805"/>
      <c r="CL2594" s="805"/>
      <c r="CM2594" s="805"/>
      <c r="CN2594" s="805"/>
      <c r="CO2594" s="805"/>
      <c r="CP2594" s="805"/>
      <c r="CQ2594" s="805"/>
      <c r="CR2594" s="805"/>
      <c r="CS2594" s="805"/>
      <c r="CT2594" s="805"/>
      <c r="CU2594" s="805"/>
      <c r="CV2594" s="805"/>
      <c r="CW2594" s="805"/>
      <c r="CX2594" s="805"/>
      <c r="CY2594" s="805"/>
      <c r="CZ2594" s="805"/>
      <c r="DA2594" s="805"/>
      <c r="DB2594" s="805"/>
      <c r="DC2594" s="805"/>
      <c r="DD2594" s="805"/>
      <c r="DE2594" s="805"/>
      <c r="DF2594" s="805"/>
      <c r="DG2594" s="805"/>
      <c r="DH2594" s="805"/>
      <c r="DI2594" s="805"/>
      <c r="DJ2594" s="805"/>
      <c r="DK2594" s="805"/>
      <c r="DL2594" s="805"/>
      <c r="DM2594" s="805"/>
      <c r="DN2594" s="805"/>
      <c r="DO2594" s="805"/>
      <c r="DP2594" s="805"/>
      <c r="DQ2594" s="805"/>
      <c r="DR2594" s="805"/>
      <c r="DS2594" s="805"/>
      <c r="DT2594" s="805"/>
      <c r="DU2594" s="805"/>
      <c r="DV2594" s="805"/>
      <c r="DW2594" s="805"/>
      <c r="DX2594" s="805"/>
      <c r="DY2594" s="805"/>
      <c r="DZ2594" s="805"/>
      <c r="EA2594" s="805"/>
      <c r="EB2594" s="805"/>
      <c r="EC2594" s="805"/>
      <c r="ED2594" s="805"/>
      <c r="EE2594" s="805"/>
      <c r="EF2594" s="805"/>
      <c r="EG2594" s="805"/>
      <c r="EH2594" s="805"/>
      <c r="EI2594" s="805"/>
      <c r="EJ2594" s="805"/>
      <c r="EK2594" s="805"/>
      <c r="EL2594" s="805"/>
      <c r="EM2594" s="805"/>
      <c r="EN2594" s="805"/>
      <c r="EO2594" s="805"/>
      <c r="EP2594" s="805"/>
      <c r="EQ2594" s="805"/>
      <c r="ER2594" s="805"/>
      <c r="ES2594" s="805"/>
      <c r="ET2594" s="805"/>
      <c r="EU2594" s="805"/>
      <c r="EV2594" s="805"/>
      <c r="EW2594" s="805"/>
      <c r="EX2594" s="805"/>
      <c r="EY2594" s="805"/>
      <c r="EZ2594" s="805"/>
      <c r="FA2594" s="805"/>
      <c r="FB2594" s="805"/>
      <c r="FC2594" s="805"/>
      <c r="FD2594" s="805"/>
      <c r="FE2594" s="805"/>
      <c r="FF2594" s="805"/>
      <c r="FG2594" s="805"/>
      <c r="FH2594" s="805"/>
      <c r="FI2594" s="805"/>
      <c r="FJ2594" s="805"/>
      <c r="FK2594" s="805"/>
      <c r="FL2594" s="805"/>
      <c r="FM2594" s="805"/>
      <c r="FN2594" s="805"/>
      <c r="FO2594" s="805"/>
      <c r="FP2594" s="805"/>
      <c r="FQ2594" s="805"/>
      <c r="FR2594" s="805"/>
      <c r="FS2594" s="805"/>
      <c r="FT2594" s="805"/>
      <c r="FU2594" s="805"/>
      <c r="FV2594" s="805"/>
      <c r="FW2594" s="805"/>
      <c r="FX2594" s="805"/>
      <c r="FY2594" s="805"/>
      <c r="FZ2594" s="805"/>
      <c r="GA2594" s="805"/>
      <c r="GB2594" s="805"/>
      <c r="GC2594" s="805"/>
      <c r="GD2594" s="805"/>
      <c r="GE2594" s="805"/>
      <c r="GF2594" s="805"/>
      <c r="GG2594" s="805"/>
      <c r="GH2594" s="805"/>
      <c r="GI2594" s="805"/>
      <c r="GJ2594" s="805"/>
      <c r="GK2594" s="805"/>
      <c r="GL2594" s="805"/>
      <c r="GM2594" s="805"/>
      <c r="GN2594" s="805"/>
      <c r="GO2594" s="805"/>
      <c r="GP2594" s="805"/>
      <c r="GQ2594" s="805"/>
      <c r="GR2594" s="805"/>
      <c r="GS2594" s="805"/>
      <c r="GT2594" s="805"/>
      <c r="GU2594" s="805"/>
      <c r="GV2594" s="805"/>
      <c r="GW2594" s="805"/>
      <c r="GX2594" s="805"/>
      <c r="GY2594" s="805"/>
      <c r="GZ2594" s="805"/>
      <c r="HA2594" s="805"/>
      <c r="HB2594" s="805"/>
      <c r="HC2594" s="805"/>
      <c r="HD2594" s="805"/>
      <c r="HE2594" s="805"/>
      <c r="HF2594" s="805"/>
      <c r="HG2594" s="805"/>
      <c r="HH2594" s="805"/>
      <c r="HI2594" s="805"/>
      <c r="HJ2594" s="805"/>
      <c r="HK2594" s="805"/>
      <c r="HL2594" s="805"/>
      <c r="HM2594" s="805"/>
      <c r="HN2594" s="805"/>
      <c r="HO2594" s="805"/>
      <c r="HP2594" s="805"/>
      <c r="HQ2594" s="805"/>
      <c r="HR2594" s="805"/>
      <c r="HS2594" s="805"/>
      <c r="HT2594" s="805"/>
      <c r="HU2594" s="805"/>
      <c r="HV2594" s="805"/>
      <c r="HW2594" s="805"/>
      <c r="HX2594" s="805"/>
      <c r="HY2594" s="805"/>
      <c r="HZ2594" s="805"/>
      <c r="IA2594" s="805"/>
      <c r="IB2594" s="805"/>
      <c r="IC2594" s="805"/>
      <c r="ID2594" s="805"/>
      <c r="IE2594" s="805"/>
      <c r="IF2594" s="805"/>
      <c r="IG2594" s="805"/>
      <c r="IH2594" s="805"/>
      <c r="II2594" s="805"/>
      <c r="IJ2594" s="805"/>
      <c r="IK2594" s="805"/>
      <c r="IL2594" s="805"/>
      <c r="IM2594" s="805"/>
      <c r="IN2594" s="805"/>
      <c r="IO2594" s="805"/>
      <c r="IP2594" s="805"/>
      <c r="IQ2594" s="805"/>
      <c r="IR2594" s="805"/>
      <c r="IS2594" s="805"/>
      <c r="IT2594" s="805"/>
      <c r="IU2594" s="805"/>
      <c r="IV2594" s="805"/>
      <c r="IW2594" s="805"/>
      <c r="KW2594" s="879">
        <v>0</v>
      </c>
    </row>
    <row r="2595" spans="1:316" s="17" customFormat="1" ht="21.75" customHeight="1" thickBot="1">
      <c r="A2595" s="102" t="s">
        <v>720</v>
      </c>
      <c r="B2595" s="788">
        <v>564544206</v>
      </c>
      <c r="C2595" s="788">
        <v>5645442</v>
      </c>
      <c r="D2595" s="2" t="s">
        <v>721</v>
      </c>
      <c r="E2595" s="633"/>
      <c r="F2595" s="633"/>
      <c r="G2595" s="15" t="s">
        <v>742</v>
      </c>
      <c r="H2595" s="879">
        <v>100</v>
      </c>
      <c r="I2595" s="166">
        <f t="shared" si="219"/>
        <v>100</v>
      </c>
      <c r="J2595" s="805"/>
      <c r="K2595" s="805"/>
      <c r="L2595" s="805"/>
      <c r="M2595" s="805"/>
      <c r="N2595" s="805"/>
      <c r="O2595" s="805"/>
      <c r="P2595" s="805"/>
      <c r="Q2595" s="805"/>
      <c r="R2595" s="805"/>
      <c r="S2595" s="805"/>
      <c r="T2595" s="805"/>
      <c r="U2595" s="805"/>
      <c r="V2595" s="805"/>
      <c r="W2595" s="805"/>
      <c r="X2595" s="805"/>
      <c r="Y2595" s="805"/>
      <c r="Z2595" s="805"/>
      <c r="AA2595" s="805"/>
      <c r="AB2595" s="805"/>
      <c r="AC2595" s="805"/>
      <c r="AD2595" s="805"/>
      <c r="AE2595" s="805"/>
      <c r="AF2595" s="805"/>
      <c r="AG2595" s="805"/>
      <c r="AH2595" s="805"/>
      <c r="AI2595" s="805"/>
      <c r="AJ2595" s="805"/>
      <c r="AK2595" s="805"/>
      <c r="AL2595" s="805"/>
      <c r="AM2595" s="805"/>
      <c r="AN2595" s="805"/>
      <c r="AO2595" s="805"/>
      <c r="AP2595" s="805"/>
      <c r="AQ2595" s="805"/>
      <c r="AR2595" s="805"/>
      <c r="AS2595" s="805"/>
      <c r="AT2595" s="805"/>
      <c r="AU2595" s="805"/>
      <c r="AV2595" s="805"/>
      <c r="AW2595" s="805"/>
      <c r="AX2595" s="805"/>
      <c r="AY2595" s="805"/>
      <c r="AZ2595" s="805"/>
      <c r="BA2595" s="805"/>
      <c r="BB2595" s="805"/>
      <c r="BC2595" s="805"/>
      <c r="BD2595" s="805"/>
      <c r="BE2595" s="805"/>
      <c r="BF2595" s="805"/>
      <c r="BG2595" s="805"/>
      <c r="BH2595" s="805"/>
      <c r="BI2595" s="805"/>
      <c r="BJ2595" s="805"/>
      <c r="BK2595" s="805"/>
      <c r="BL2595" s="805"/>
      <c r="BM2595" s="805"/>
      <c r="BN2595" s="805"/>
      <c r="BO2595" s="805"/>
      <c r="BP2595" s="805"/>
      <c r="BQ2595" s="805"/>
      <c r="BR2595" s="805"/>
      <c r="BS2595" s="805"/>
      <c r="BT2595" s="805"/>
      <c r="BU2595" s="805"/>
      <c r="BV2595" s="805"/>
      <c r="BW2595" s="805"/>
      <c r="BX2595" s="805"/>
      <c r="BY2595" s="805"/>
      <c r="BZ2595" s="805"/>
      <c r="CA2595" s="805"/>
      <c r="CB2595" s="805"/>
      <c r="CC2595" s="805"/>
      <c r="CD2595" s="805"/>
      <c r="CE2595" s="805"/>
      <c r="CF2595" s="805"/>
      <c r="CG2595" s="805"/>
      <c r="CH2595" s="805"/>
      <c r="CI2595" s="805"/>
      <c r="CJ2595" s="805"/>
      <c r="CK2595" s="805"/>
      <c r="CL2595" s="805"/>
      <c r="CM2595" s="805"/>
      <c r="CN2595" s="805"/>
      <c r="CO2595" s="805"/>
      <c r="CP2595" s="805"/>
      <c r="CQ2595" s="805"/>
      <c r="CR2595" s="805"/>
      <c r="CS2595" s="805"/>
      <c r="CT2595" s="805"/>
      <c r="CU2595" s="805"/>
      <c r="CV2595" s="805"/>
      <c r="CW2595" s="805"/>
      <c r="CX2595" s="805"/>
      <c r="CY2595" s="805"/>
      <c r="CZ2595" s="805"/>
      <c r="DA2595" s="805"/>
      <c r="DB2595" s="805"/>
      <c r="DC2595" s="805"/>
      <c r="DD2595" s="805"/>
      <c r="DE2595" s="805"/>
      <c r="DF2595" s="805"/>
      <c r="DG2595" s="805"/>
      <c r="DH2595" s="805"/>
      <c r="DI2595" s="805"/>
      <c r="DJ2595" s="805"/>
      <c r="DK2595" s="805"/>
      <c r="DL2595" s="805"/>
      <c r="DM2595" s="805"/>
      <c r="DN2595" s="805"/>
      <c r="DO2595" s="805"/>
      <c r="DP2595" s="805"/>
      <c r="DQ2595" s="805"/>
      <c r="DR2595" s="805"/>
      <c r="DS2595" s="805"/>
      <c r="DT2595" s="805"/>
      <c r="DU2595" s="805"/>
      <c r="DV2595" s="805"/>
      <c r="DW2595" s="805"/>
      <c r="DX2595" s="805"/>
      <c r="DY2595" s="805"/>
      <c r="DZ2595" s="805"/>
      <c r="EA2595" s="805"/>
      <c r="EB2595" s="805"/>
      <c r="EC2595" s="805"/>
      <c r="ED2595" s="805"/>
      <c r="EE2595" s="805"/>
      <c r="EF2595" s="805"/>
      <c r="EG2595" s="805"/>
      <c r="EH2595" s="805"/>
      <c r="EI2595" s="805"/>
      <c r="EJ2595" s="805"/>
      <c r="EK2595" s="805"/>
      <c r="EL2595" s="805"/>
      <c r="EM2595" s="805"/>
      <c r="EN2595" s="805"/>
      <c r="EO2595" s="805"/>
      <c r="EP2595" s="805"/>
      <c r="EQ2595" s="805"/>
      <c r="ER2595" s="805"/>
      <c r="ES2595" s="805"/>
      <c r="ET2595" s="805"/>
      <c r="EU2595" s="805"/>
      <c r="EV2595" s="805"/>
      <c r="EW2595" s="805"/>
      <c r="EX2595" s="805"/>
      <c r="EY2595" s="805"/>
      <c r="EZ2595" s="805"/>
      <c r="FA2595" s="805"/>
      <c r="FB2595" s="805"/>
      <c r="FC2595" s="805"/>
      <c r="FD2595" s="805"/>
      <c r="FE2595" s="805"/>
      <c r="FF2595" s="805"/>
      <c r="FG2595" s="805"/>
      <c r="FH2595" s="805"/>
      <c r="FI2595" s="805"/>
      <c r="FJ2595" s="805"/>
      <c r="FK2595" s="805"/>
      <c r="FL2595" s="805"/>
      <c r="FM2595" s="805"/>
      <c r="FN2595" s="805"/>
      <c r="FO2595" s="805"/>
      <c r="FP2595" s="805"/>
      <c r="FQ2595" s="805"/>
      <c r="FR2595" s="805"/>
      <c r="FS2595" s="805"/>
      <c r="FT2595" s="805"/>
      <c r="FU2595" s="805"/>
      <c r="FV2595" s="805"/>
      <c r="FW2595" s="805"/>
      <c r="FX2595" s="805"/>
      <c r="FY2595" s="805"/>
      <c r="FZ2595" s="805"/>
      <c r="GA2595" s="805"/>
      <c r="GB2595" s="805"/>
      <c r="GC2595" s="805"/>
      <c r="GD2595" s="805"/>
      <c r="GE2595" s="805"/>
      <c r="GF2595" s="805"/>
      <c r="GG2595" s="805"/>
      <c r="GH2595" s="805"/>
      <c r="GI2595" s="805"/>
      <c r="GJ2595" s="805"/>
      <c r="GK2595" s="805"/>
      <c r="GL2595" s="805"/>
      <c r="GM2595" s="805"/>
      <c r="GN2595" s="805"/>
      <c r="GO2595" s="805"/>
      <c r="GP2595" s="805"/>
      <c r="GQ2595" s="805"/>
      <c r="GR2595" s="805"/>
      <c r="GS2595" s="805"/>
      <c r="GT2595" s="805"/>
      <c r="GU2595" s="805"/>
      <c r="GV2595" s="805"/>
      <c r="GW2595" s="805"/>
      <c r="GX2595" s="805"/>
      <c r="GY2595" s="805"/>
      <c r="GZ2595" s="805"/>
      <c r="HA2595" s="805"/>
      <c r="HB2595" s="805"/>
      <c r="HC2595" s="805"/>
      <c r="HD2595" s="805"/>
      <c r="HE2595" s="805"/>
      <c r="HF2595" s="805"/>
      <c r="HG2595" s="805"/>
      <c r="HH2595" s="805"/>
      <c r="HI2595" s="805"/>
      <c r="HJ2595" s="805"/>
      <c r="HK2595" s="805"/>
      <c r="HL2595" s="805"/>
      <c r="HM2595" s="805"/>
      <c r="HN2595" s="805"/>
      <c r="HO2595" s="805"/>
      <c r="HP2595" s="805"/>
      <c r="HQ2595" s="805"/>
      <c r="HR2595" s="805"/>
      <c r="HS2595" s="805"/>
      <c r="HT2595" s="805"/>
      <c r="HU2595" s="805"/>
      <c r="HV2595" s="805"/>
      <c r="HW2595" s="805"/>
      <c r="HX2595" s="805"/>
      <c r="HY2595" s="805"/>
      <c r="HZ2595" s="805"/>
      <c r="IA2595" s="805"/>
      <c r="IB2595" s="805"/>
      <c r="IC2595" s="805"/>
      <c r="ID2595" s="805"/>
      <c r="IE2595" s="805"/>
      <c r="IF2595" s="805"/>
      <c r="IG2595" s="805"/>
      <c r="IH2595" s="805"/>
      <c r="II2595" s="805"/>
      <c r="IJ2595" s="805"/>
      <c r="IK2595" s="805"/>
      <c r="IL2595" s="805"/>
      <c r="IM2595" s="805"/>
      <c r="IN2595" s="805"/>
      <c r="IO2595" s="805"/>
      <c r="IP2595" s="805"/>
      <c r="IQ2595" s="805"/>
      <c r="IR2595" s="805"/>
      <c r="IS2595" s="805"/>
      <c r="IT2595" s="805"/>
      <c r="IU2595" s="805"/>
      <c r="IV2595" s="805"/>
      <c r="IW2595" s="805"/>
      <c r="KW2595" s="879">
        <v>100</v>
      </c>
    </row>
    <row r="2596" spans="1:316" s="17" customFormat="1" ht="21.75" customHeight="1" thickBot="1">
      <c r="A2596" s="102" t="s">
        <v>720</v>
      </c>
      <c r="B2596" s="893">
        <v>564600406</v>
      </c>
      <c r="C2596" s="788">
        <v>5646004</v>
      </c>
      <c r="D2596" s="2" t="s">
        <v>721</v>
      </c>
      <c r="E2596" s="633"/>
      <c r="F2596" s="633"/>
      <c r="G2596" s="15" t="s">
        <v>742</v>
      </c>
      <c r="H2596" s="879">
        <v>100</v>
      </c>
      <c r="I2596" s="166">
        <f t="shared" si="219"/>
        <v>100</v>
      </c>
      <c r="J2596" s="805"/>
      <c r="K2596" s="805"/>
      <c r="L2596" s="805"/>
      <c r="M2596" s="805"/>
      <c r="N2596" s="805"/>
      <c r="O2596" s="805"/>
      <c r="P2596" s="805"/>
      <c r="Q2596" s="805"/>
      <c r="R2596" s="805"/>
      <c r="S2596" s="805"/>
      <c r="T2596" s="805"/>
      <c r="U2596" s="805"/>
      <c r="V2596" s="805"/>
      <c r="W2596" s="805"/>
      <c r="X2596" s="805"/>
      <c r="Y2596" s="805"/>
      <c r="Z2596" s="805"/>
      <c r="AA2596" s="805"/>
      <c r="AB2596" s="805"/>
      <c r="AC2596" s="805"/>
      <c r="AD2596" s="805"/>
      <c r="AE2596" s="805"/>
      <c r="AF2596" s="805"/>
      <c r="AG2596" s="805"/>
      <c r="AH2596" s="805"/>
      <c r="AI2596" s="805"/>
      <c r="AJ2596" s="805"/>
      <c r="AK2596" s="805"/>
      <c r="AL2596" s="805"/>
      <c r="AM2596" s="805"/>
      <c r="AN2596" s="805"/>
      <c r="AO2596" s="805"/>
      <c r="AP2596" s="805"/>
      <c r="AQ2596" s="805"/>
      <c r="AR2596" s="805"/>
      <c r="AS2596" s="805"/>
      <c r="AT2596" s="805"/>
      <c r="AU2596" s="805"/>
      <c r="AV2596" s="805"/>
      <c r="AW2596" s="805"/>
      <c r="AX2596" s="805"/>
      <c r="AY2596" s="805"/>
      <c r="AZ2596" s="805"/>
      <c r="BA2596" s="805"/>
      <c r="BB2596" s="805"/>
      <c r="BC2596" s="805"/>
      <c r="BD2596" s="805"/>
      <c r="BE2596" s="805"/>
      <c r="BF2596" s="805"/>
      <c r="BG2596" s="805"/>
      <c r="BH2596" s="805"/>
      <c r="BI2596" s="805"/>
      <c r="BJ2596" s="805"/>
      <c r="BK2596" s="805"/>
      <c r="BL2596" s="805"/>
      <c r="BM2596" s="805"/>
      <c r="BN2596" s="805"/>
      <c r="BO2596" s="805"/>
      <c r="BP2596" s="805"/>
      <c r="BQ2596" s="805"/>
      <c r="BR2596" s="805"/>
      <c r="BS2596" s="805"/>
      <c r="BT2596" s="805"/>
      <c r="BU2596" s="805"/>
      <c r="BV2596" s="805"/>
      <c r="BW2596" s="805"/>
      <c r="BX2596" s="805"/>
      <c r="BY2596" s="805"/>
      <c r="BZ2596" s="805"/>
      <c r="CA2596" s="805"/>
      <c r="CB2596" s="805"/>
      <c r="CC2596" s="805"/>
      <c r="CD2596" s="805"/>
      <c r="CE2596" s="805"/>
      <c r="CF2596" s="805"/>
      <c r="CG2596" s="805"/>
      <c r="CH2596" s="805"/>
      <c r="CI2596" s="805"/>
      <c r="CJ2596" s="805"/>
      <c r="CK2596" s="805"/>
      <c r="CL2596" s="805"/>
      <c r="CM2596" s="805"/>
      <c r="CN2596" s="805"/>
      <c r="CO2596" s="805"/>
      <c r="CP2596" s="805"/>
      <c r="CQ2596" s="805"/>
      <c r="CR2596" s="805"/>
      <c r="CS2596" s="805"/>
      <c r="CT2596" s="805"/>
      <c r="CU2596" s="805"/>
      <c r="CV2596" s="805"/>
      <c r="CW2596" s="805"/>
      <c r="CX2596" s="805"/>
      <c r="CY2596" s="805"/>
      <c r="CZ2596" s="805"/>
      <c r="DA2596" s="805"/>
      <c r="DB2596" s="805"/>
      <c r="DC2596" s="805"/>
      <c r="DD2596" s="805"/>
      <c r="DE2596" s="805"/>
      <c r="DF2596" s="805"/>
      <c r="DG2596" s="805"/>
      <c r="DH2596" s="805"/>
      <c r="DI2596" s="805"/>
      <c r="DJ2596" s="805"/>
      <c r="DK2596" s="805"/>
      <c r="DL2596" s="805"/>
      <c r="DM2596" s="805"/>
      <c r="DN2596" s="805"/>
      <c r="DO2596" s="805"/>
      <c r="DP2596" s="805"/>
      <c r="DQ2596" s="805"/>
      <c r="DR2596" s="805"/>
      <c r="DS2596" s="805"/>
      <c r="DT2596" s="805"/>
      <c r="DU2596" s="805"/>
      <c r="DV2596" s="805"/>
      <c r="DW2596" s="805"/>
      <c r="DX2596" s="805"/>
      <c r="DY2596" s="805"/>
      <c r="DZ2596" s="805"/>
      <c r="EA2596" s="805"/>
      <c r="EB2596" s="805"/>
      <c r="EC2596" s="805"/>
      <c r="ED2596" s="805"/>
      <c r="EE2596" s="805"/>
      <c r="EF2596" s="805"/>
      <c r="EG2596" s="805"/>
      <c r="EH2596" s="805"/>
      <c r="EI2596" s="805"/>
      <c r="EJ2596" s="805"/>
      <c r="EK2596" s="805"/>
      <c r="EL2596" s="805"/>
      <c r="EM2596" s="805"/>
      <c r="EN2596" s="805"/>
      <c r="EO2596" s="805"/>
      <c r="EP2596" s="805"/>
      <c r="EQ2596" s="805"/>
      <c r="ER2596" s="805"/>
      <c r="ES2596" s="805"/>
      <c r="ET2596" s="805"/>
      <c r="EU2596" s="805"/>
      <c r="EV2596" s="805"/>
      <c r="EW2596" s="805"/>
      <c r="EX2596" s="805"/>
      <c r="EY2596" s="805"/>
      <c r="EZ2596" s="805"/>
      <c r="FA2596" s="805"/>
      <c r="FB2596" s="805"/>
      <c r="FC2596" s="805"/>
      <c r="FD2596" s="805"/>
      <c r="FE2596" s="805"/>
      <c r="FF2596" s="805"/>
      <c r="FG2596" s="805"/>
      <c r="FH2596" s="805"/>
      <c r="FI2596" s="805"/>
      <c r="FJ2596" s="805"/>
      <c r="FK2596" s="805"/>
      <c r="FL2596" s="805"/>
      <c r="FM2596" s="805"/>
      <c r="FN2596" s="805"/>
      <c r="FO2596" s="805"/>
      <c r="FP2596" s="805"/>
      <c r="FQ2596" s="805"/>
      <c r="FR2596" s="805"/>
      <c r="FS2596" s="805"/>
      <c r="FT2596" s="805"/>
      <c r="FU2596" s="805"/>
      <c r="FV2596" s="805"/>
      <c r="FW2596" s="805"/>
      <c r="FX2596" s="805"/>
      <c r="FY2596" s="805"/>
      <c r="FZ2596" s="805"/>
      <c r="GA2596" s="805"/>
      <c r="GB2596" s="805"/>
      <c r="GC2596" s="805"/>
      <c r="GD2596" s="805"/>
      <c r="GE2596" s="805"/>
      <c r="GF2596" s="805"/>
      <c r="GG2596" s="805"/>
      <c r="GH2596" s="805"/>
      <c r="GI2596" s="805"/>
      <c r="GJ2596" s="805"/>
      <c r="GK2596" s="805"/>
      <c r="GL2596" s="805"/>
      <c r="GM2596" s="805"/>
      <c r="GN2596" s="805"/>
      <c r="GO2596" s="805"/>
      <c r="GP2596" s="805"/>
      <c r="GQ2596" s="805"/>
      <c r="GR2596" s="805"/>
      <c r="GS2596" s="805"/>
      <c r="GT2596" s="805"/>
      <c r="GU2596" s="805"/>
      <c r="GV2596" s="805"/>
      <c r="GW2596" s="805"/>
      <c r="GX2596" s="805"/>
      <c r="GY2596" s="805"/>
      <c r="GZ2596" s="805"/>
      <c r="HA2596" s="805"/>
      <c r="HB2596" s="805"/>
      <c r="HC2596" s="805"/>
      <c r="HD2596" s="805"/>
      <c r="HE2596" s="805"/>
      <c r="HF2596" s="805"/>
      <c r="HG2596" s="805"/>
      <c r="HH2596" s="805"/>
      <c r="HI2596" s="805"/>
      <c r="HJ2596" s="805"/>
      <c r="HK2596" s="805"/>
      <c r="HL2596" s="805"/>
      <c r="HM2596" s="805"/>
      <c r="HN2596" s="805"/>
      <c r="HO2596" s="805"/>
      <c r="HP2596" s="805"/>
      <c r="HQ2596" s="805"/>
      <c r="HR2596" s="805"/>
      <c r="HS2596" s="805"/>
      <c r="HT2596" s="805"/>
      <c r="HU2596" s="805"/>
      <c r="HV2596" s="805"/>
      <c r="HW2596" s="805"/>
      <c r="HX2596" s="805"/>
      <c r="HY2596" s="805"/>
      <c r="HZ2596" s="805"/>
      <c r="IA2596" s="805"/>
      <c r="IB2596" s="805"/>
      <c r="IC2596" s="805"/>
      <c r="ID2596" s="805"/>
      <c r="IE2596" s="805"/>
      <c r="IF2596" s="805"/>
      <c r="IG2596" s="805"/>
      <c r="IH2596" s="805"/>
      <c r="II2596" s="805"/>
      <c r="IJ2596" s="805"/>
      <c r="IK2596" s="805"/>
      <c r="IL2596" s="805"/>
      <c r="IM2596" s="805"/>
      <c r="IN2596" s="805"/>
      <c r="IO2596" s="805"/>
      <c r="IP2596" s="805"/>
      <c r="IQ2596" s="805"/>
      <c r="IR2596" s="805"/>
      <c r="IS2596" s="805"/>
      <c r="IT2596" s="805"/>
      <c r="IU2596" s="805"/>
      <c r="IV2596" s="805"/>
      <c r="IW2596" s="805"/>
      <c r="KW2596" s="879">
        <v>100</v>
      </c>
    </row>
    <row r="2597" spans="1:316" s="17" customFormat="1" ht="21.75" customHeight="1" thickBot="1">
      <c r="A2597" s="102" t="s">
        <v>720</v>
      </c>
      <c r="B2597" s="893">
        <v>577518506</v>
      </c>
      <c r="C2597" s="788">
        <v>5775185</v>
      </c>
      <c r="D2597" s="2" t="s">
        <v>721</v>
      </c>
      <c r="E2597" s="633"/>
      <c r="F2597" s="633"/>
      <c r="G2597" s="15" t="s">
        <v>742</v>
      </c>
      <c r="H2597" s="879">
        <v>100</v>
      </c>
      <c r="I2597" s="166">
        <f t="shared" si="219"/>
        <v>100</v>
      </c>
      <c r="J2597" s="805"/>
      <c r="K2597" s="805"/>
      <c r="L2597" s="805"/>
      <c r="M2597" s="805"/>
      <c r="N2597" s="805"/>
      <c r="O2597" s="805"/>
      <c r="P2597" s="805"/>
      <c r="Q2597" s="805"/>
      <c r="R2597" s="805"/>
      <c r="S2597" s="805"/>
      <c r="T2597" s="805"/>
      <c r="U2597" s="805"/>
      <c r="V2597" s="805"/>
      <c r="W2597" s="805"/>
      <c r="X2597" s="805"/>
      <c r="Y2597" s="805"/>
      <c r="Z2597" s="805"/>
      <c r="AA2597" s="805"/>
      <c r="AB2597" s="805"/>
      <c r="AC2597" s="805"/>
      <c r="AD2597" s="805"/>
      <c r="AE2597" s="805"/>
      <c r="AF2597" s="805"/>
      <c r="AG2597" s="805"/>
      <c r="AH2597" s="805"/>
      <c r="AI2597" s="805"/>
      <c r="AJ2597" s="805"/>
      <c r="AK2597" s="805"/>
      <c r="AL2597" s="805"/>
      <c r="AM2597" s="805"/>
      <c r="AN2597" s="805"/>
      <c r="AO2597" s="805"/>
      <c r="AP2597" s="805"/>
      <c r="AQ2597" s="805"/>
      <c r="AR2597" s="805"/>
      <c r="AS2597" s="805"/>
      <c r="AT2597" s="805"/>
      <c r="AU2597" s="805"/>
      <c r="AV2597" s="805"/>
      <c r="AW2597" s="805"/>
      <c r="AX2597" s="805"/>
      <c r="AY2597" s="805"/>
      <c r="AZ2597" s="805"/>
      <c r="BA2597" s="805"/>
      <c r="BB2597" s="805"/>
      <c r="BC2597" s="805"/>
      <c r="BD2597" s="805"/>
      <c r="BE2597" s="805"/>
      <c r="BF2597" s="805"/>
      <c r="BG2597" s="805"/>
      <c r="BH2597" s="805"/>
      <c r="BI2597" s="805"/>
      <c r="BJ2597" s="805"/>
      <c r="BK2597" s="805"/>
      <c r="BL2597" s="805"/>
      <c r="BM2597" s="805"/>
      <c r="BN2597" s="805"/>
      <c r="BO2597" s="805"/>
      <c r="BP2597" s="805"/>
      <c r="BQ2597" s="805"/>
      <c r="BR2597" s="805"/>
      <c r="BS2597" s="805"/>
      <c r="BT2597" s="805"/>
      <c r="BU2597" s="805"/>
      <c r="BV2597" s="805"/>
      <c r="BW2597" s="805"/>
      <c r="BX2597" s="805"/>
      <c r="BY2597" s="805"/>
      <c r="BZ2597" s="805"/>
      <c r="CA2597" s="805"/>
      <c r="CB2597" s="805"/>
      <c r="CC2597" s="805"/>
      <c r="CD2597" s="805"/>
      <c r="CE2597" s="805"/>
      <c r="CF2597" s="805"/>
      <c r="CG2597" s="805"/>
      <c r="CH2597" s="805"/>
      <c r="CI2597" s="805"/>
      <c r="CJ2597" s="805"/>
      <c r="CK2597" s="805"/>
      <c r="CL2597" s="805"/>
      <c r="CM2597" s="805"/>
      <c r="CN2597" s="805"/>
      <c r="CO2597" s="805"/>
      <c r="CP2597" s="805"/>
      <c r="CQ2597" s="805"/>
      <c r="CR2597" s="805"/>
      <c r="CS2597" s="805"/>
      <c r="CT2597" s="805"/>
      <c r="CU2597" s="805"/>
      <c r="CV2597" s="805"/>
      <c r="CW2597" s="805"/>
      <c r="CX2597" s="805"/>
      <c r="CY2597" s="805"/>
      <c r="CZ2597" s="805"/>
      <c r="DA2597" s="805"/>
      <c r="DB2597" s="805"/>
      <c r="DC2597" s="805"/>
      <c r="DD2597" s="805"/>
      <c r="DE2597" s="805"/>
      <c r="DF2597" s="805"/>
      <c r="DG2597" s="805"/>
      <c r="DH2597" s="805"/>
      <c r="DI2597" s="805"/>
      <c r="DJ2597" s="805"/>
      <c r="DK2597" s="805"/>
      <c r="DL2597" s="805"/>
      <c r="DM2597" s="805"/>
      <c r="DN2597" s="805"/>
      <c r="DO2597" s="805"/>
      <c r="DP2597" s="805"/>
      <c r="DQ2597" s="805"/>
      <c r="DR2597" s="805"/>
      <c r="DS2597" s="805"/>
      <c r="DT2597" s="805"/>
      <c r="DU2597" s="805"/>
      <c r="DV2597" s="805"/>
      <c r="DW2597" s="805"/>
      <c r="DX2597" s="805"/>
      <c r="DY2597" s="805"/>
      <c r="DZ2597" s="805"/>
      <c r="EA2597" s="805"/>
      <c r="EB2597" s="805"/>
      <c r="EC2597" s="805"/>
      <c r="ED2597" s="805"/>
      <c r="EE2597" s="805"/>
      <c r="EF2597" s="805"/>
      <c r="EG2597" s="805"/>
      <c r="EH2597" s="805"/>
      <c r="EI2597" s="805"/>
      <c r="EJ2597" s="805"/>
      <c r="EK2597" s="805"/>
      <c r="EL2597" s="805"/>
      <c r="EM2597" s="805"/>
      <c r="EN2597" s="805"/>
      <c r="EO2597" s="805"/>
      <c r="EP2597" s="805"/>
      <c r="EQ2597" s="805"/>
      <c r="ER2597" s="805"/>
      <c r="ES2597" s="805"/>
      <c r="ET2597" s="805"/>
      <c r="EU2597" s="805"/>
      <c r="EV2597" s="805"/>
      <c r="EW2597" s="805"/>
      <c r="EX2597" s="805"/>
      <c r="EY2597" s="805"/>
      <c r="EZ2597" s="805"/>
      <c r="FA2597" s="805"/>
      <c r="FB2597" s="805"/>
      <c r="FC2597" s="805"/>
      <c r="FD2597" s="805"/>
      <c r="FE2597" s="805"/>
      <c r="FF2597" s="805"/>
      <c r="FG2597" s="805"/>
      <c r="FH2597" s="805"/>
      <c r="FI2597" s="805"/>
      <c r="FJ2597" s="805"/>
      <c r="FK2597" s="805"/>
      <c r="FL2597" s="805"/>
      <c r="FM2597" s="805"/>
      <c r="FN2597" s="805"/>
      <c r="FO2597" s="805"/>
      <c r="FP2597" s="805"/>
      <c r="FQ2597" s="805"/>
      <c r="FR2597" s="805"/>
      <c r="FS2597" s="805"/>
      <c r="FT2597" s="805"/>
      <c r="FU2597" s="805"/>
      <c r="FV2597" s="805"/>
      <c r="FW2597" s="805"/>
      <c r="FX2597" s="805"/>
      <c r="FY2597" s="805"/>
      <c r="FZ2597" s="805"/>
      <c r="GA2597" s="805"/>
      <c r="GB2597" s="805"/>
      <c r="GC2597" s="805"/>
      <c r="GD2597" s="805"/>
      <c r="GE2597" s="805"/>
      <c r="GF2597" s="805"/>
      <c r="GG2597" s="805"/>
      <c r="GH2597" s="805"/>
      <c r="GI2597" s="805"/>
      <c r="GJ2597" s="805"/>
      <c r="GK2597" s="805"/>
      <c r="GL2597" s="805"/>
      <c r="GM2597" s="805"/>
      <c r="GN2597" s="805"/>
      <c r="GO2597" s="805"/>
      <c r="GP2597" s="805"/>
      <c r="GQ2597" s="805"/>
      <c r="GR2597" s="805"/>
      <c r="GS2597" s="805"/>
      <c r="GT2597" s="805"/>
      <c r="GU2597" s="805"/>
      <c r="GV2597" s="805"/>
      <c r="GW2597" s="805"/>
      <c r="GX2597" s="805"/>
      <c r="GY2597" s="805"/>
      <c r="GZ2597" s="805"/>
      <c r="HA2597" s="805"/>
      <c r="HB2597" s="805"/>
      <c r="HC2597" s="805"/>
      <c r="HD2597" s="805"/>
      <c r="HE2597" s="805"/>
      <c r="HF2597" s="805"/>
      <c r="HG2597" s="805"/>
      <c r="HH2597" s="805"/>
      <c r="HI2597" s="805"/>
      <c r="HJ2597" s="805"/>
      <c r="HK2597" s="805"/>
      <c r="HL2597" s="805"/>
      <c r="HM2597" s="805"/>
      <c r="HN2597" s="805"/>
      <c r="HO2597" s="805"/>
      <c r="HP2597" s="805"/>
      <c r="HQ2597" s="805"/>
      <c r="HR2597" s="805"/>
      <c r="HS2597" s="805"/>
      <c r="HT2597" s="805"/>
      <c r="HU2597" s="805"/>
      <c r="HV2597" s="805"/>
      <c r="HW2597" s="805"/>
      <c r="HX2597" s="805"/>
      <c r="HY2597" s="805"/>
      <c r="HZ2597" s="805"/>
      <c r="IA2597" s="805"/>
      <c r="IB2597" s="805"/>
      <c r="IC2597" s="805"/>
      <c r="ID2597" s="805"/>
      <c r="IE2597" s="805"/>
      <c r="IF2597" s="805"/>
      <c r="IG2597" s="805"/>
      <c r="IH2597" s="805"/>
      <c r="II2597" s="805"/>
      <c r="IJ2597" s="805"/>
      <c r="IK2597" s="805"/>
      <c r="IL2597" s="805"/>
      <c r="IM2597" s="805"/>
      <c r="IN2597" s="805"/>
      <c r="IO2597" s="805"/>
      <c r="IP2597" s="805"/>
      <c r="IQ2597" s="805"/>
      <c r="IR2597" s="805"/>
      <c r="IS2597" s="805"/>
      <c r="IT2597" s="805"/>
      <c r="IU2597" s="805"/>
      <c r="IV2597" s="805"/>
      <c r="IW2597" s="805"/>
      <c r="KW2597" s="879">
        <v>100</v>
      </c>
    </row>
    <row r="2598" spans="1:316" s="17" customFormat="1" ht="21.75" customHeight="1" thickBot="1">
      <c r="A2598" s="102" t="s">
        <v>720</v>
      </c>
      <c r="B2598" s="788">
        <v>577518604</v>
      </c>
      <c r="C2598" s="788">
        <v>5775186</v>
      </c>
      <c r="D2598" s="2" t="s">
        <v>721</v>
      </c>
      <c r="E2598" s="633"/>
      <c r="F2598" s="633"/>
      <c r="G2598" s="15" t="s">
        <v>742</v>
      </c>
      <c r="H2598" s="879">
        <v>100</v>
      </c>
      <c r="I2598" s="166">
        <f t="shared" si="219"/>
        <v>100</v>
      </c>
      <c r="J2598" s="805"/>
      <c r="K2598" s="805"/>
      <c r="L2598" s="805"/>
      <c r="M2598" s="805"/>
      <c r="N2598" s="805"/>
      <c r="O2598" s="805"/>
      <c r="P2598" s="805"/>
      <c r="Q2598" s="805"/>
      <c r="R2598" s="805"/>
      <c r="S2598" s="805"/>
      <c r="T2598" s="805"/>
      <c r="U2598" s="805"/>
      <c r="V2598" s="805"/>
      <c r="W2598" s="805"/>
      <c r="X2598" s="805"/>
      <c r="Y2598" s="805"/>
      <c r="Z2598" s="805"/>
      <c r="AA2598" s="805"/>
      <c r="AB2598" s="805"/>
      <c r="AC2598" s="805"/>
      <c r="AD2598" s="805"/>
      <c r="AE2598" s="805"/>
      <c r="AF2598" s="805"/>
      <c r="AG2598" s="805"/>
      <c r="AH2598" s="805"/>
      <c r="AI2598" s="805"/>
      <c r="AJ2598" s="805"/>
      <c r="AK2598" s="805"/>
      <c r="AL2598" s="805"/>
      <c r="AM2598" s="805"/>
      <c r="AN2598" s="805"/>
      <c r="AO2598" s="805"/>
      <c r="AP2598" s="805"/>
      <c r="AQ2598" s="805"/>
      <c r="AR2598" s="805"/>
      <c r="AS2598" s="805"/>
      <c r="AT2598" s="805"/>
      <c r="AU2598" s="805"/>
      <c r="AV2598" s="805"/>
      <c r="AW2598" s="805"/>
      <c r="AX2598" s="805"/>
      <c r="AY2598" s="805"/>
      <c r="AZ2598" s="805"/>
      <c r="BA2598" s="805"/>
      <c r="BB2598" s="805"/>
      <c r="BC2598" s="805"/>
      <c r="BD2598" s="805"/>
      <c r="BE2598" s="805"/>
      <c r="BF2598" s="805"/>
      <c r="BG2598" s="805"/>
      <c r="BH2598" s="805"/>
      <c r="BI2598" s="805"/>
      <c r="BJ2598" s="805"/>
      <c r="BK2598" s="805"/>
      <c r="BL2598" s="805"/>
      <c r="BM2598" s="805"/>
      <c r="BN2598" s="805"/>
      <c r="BO2598" s="805"/>
      <c r="BP2598" s="805"/>
      <c r="BQ2598" s="805"/>
      <c r="BR2598" s="805"/>
      <c r="BS2598" s="805"/>
      <c r="BT2598" s="805"/>
      <c r="BU2598" s="805"/>
      <c r="BV2598" s="805"/>
      <c r="BW2598" s="805"/>
      <c r="BX2598" s="805"/>
      <c r="BY2598" s="805"/>
      <c r="BZ2598" s="805"/>
      <c r="CA2598" s="805"/>
      <c r="CB2598" s="805"/>
      <c r="CC2598" s="805"/>
      <c r="CD2598" s="805"/>
      <c r="CE2598" s="805"/>
      <c r="CF2598" s="805"/>
      <c r="CG2598" s="805"/>
      <c r="CH2598" s="805"/>
      <c r="CI2598" s="805"/>
      <c r="CJ2598" s="805"/>
      <c r="CK2598" s="805"/>
      <c r="CL2598" s="805"/>
      <c r="CM2598" s="805"/>
      <c r="CN2598" s="805"/>
      <c r="CO2598" s="805"/>
      <c r="CP2598" s="805"/>
      <c r="CQ2598" s="805"/>
      <c r="CR2598" s="805"/>
      <c r="CS2598" s="805"/>
      <c r="CT2598" s="805"/>
      <c r="CU2598" s="805"/>
      <c r="CV2598" s="805"/>
      <c r="CW2598" s="805"/>
      <c r="CX2598" s="805"/>
      <c r="CY2598" s="805"/>
      <c r="CZ2598" s="805"/>
      <c r="DA2598" s="805"/>
      <c r="DB2598" s="805"/>
      <c r="DC2598" s="805"/>
      <c r="DD2598" s="805"/>
      <c r="DE2598" s="805"/>
      <c r="DF2598" s="805"/>
      <c r="DG2598" s="805"/>
      <c r="DH2598" s="805"/>
      <c r="DI2598" s="805"/>
      <c r="DJ2598" s="805"/>
      <c r="DK2598" s="805"/>
      <c r="DL2598" s="805"/>
      <c r="DM2598" s="805"/>
      <c r="DN2598" s="805"/>
      <c r="DO2598" s="805"/>
      <c r="DP2598" s="805"/>
      <c r="DQ2598" s="805"/>
      <c r="DR2598" s="805"/>
      <c r="DS2598" s="805"/>
      <c r="DT2598" s="805"/>
      <c r="DU2598" s="805"/>
      <c r="DV2598" s="805"/>
      <c r="DW2598" s="805"/>
      <c r="DX2598" s="805"/>
      <c r="DY2598" s="805"/>
      <c r="DZ2598" s="805"/>
      <c r="EA2598" s="805"/>
      <c r="EB2598" s="805"/>
      <c r="EC2598" s="805"/>
      <c r="ED2598" s="805"/>
      <c r="EE2598" s="805"/>
      <c r="EF2598" s="805"/>
      <c r="EG2598" s="805"/>
      <c r="EH2598" s="805"/>
      <c r="EI2598" s="805"/>
      <c r="EJ2598" s="805"/>
      <c r="EK2598" s="805"/>
      <c r="EL2598" s="805"/>
      <c r="EM2598" s="805"/>
      <c r="EN2598" s="805"/>
      <c r="EO2598" s="805"/>
      <c r="EP2598" s="805"/>
      <c r="EQ2598" s="805"/>
      <c r="ER2598" s="805"/>
      <c r="ES2598" s="805"/>
      <c r="ET2598" s="805"/>
      <c r="EU2598" s="805"/>
      <c r="EV2598" s="805"/>
      <c r="EW2598" s="805"/>
      <c r="EX2598" s="805"/>
      <c r="EY2598" s="805"/>
      <c r="EZ2598" s="805"/>
      <c r="FA2598" s="805"/>
      <c r="FB2598" s="805"/>
      <c r="FC2598" s="805"/>
      <c r="FD2598" s="805"/>
      <c r="FE2598" s="805"/>
      <c r="FF2598" s="805"/>
      <c r="FG2598" s="805"/>
      <c r="FH2598" s="805"/>
      <c r="FI2598" s="805"/>
      <c r="FJ2598" s="805"/>
      <c r="FK2598" s="805"/>
      <c r="FL2598" s="805"/>
      <c r="FM2598" s="805"/>
      <c r="FN2598" s="805"/>
      <c r="FO2598" s="805"/>
      <c r="FP2598" s="805"/>
      <c r="FQ2598" s="805"/>
      <c r="FR2598" s="805"/>
      <c r="FS2598" s="805"/>
      <c r="FT2598" s="805"/>
      <c r="FU2598" s="805"/>
      <c r="FV2598" s="805"/>
      <c r="FW2598" s="805"/>
      <c r="FX2598" s="805"/>
      <c r="FY2598" s="805"/>
      <c r="FZ2598" s="805"/>
      <c r="GA2598" s="805"/>
      <c r="GB2598" s="805"/>
      <c r="GC2598" s="805"/>
      <c r="GD2598" s="805"/>
      <c r="GE2598" s="805"/>
      <c r="GF2598" s="805"/>
      <c r="GG2598" s="805"/>
      <c r="GH2598" s="805"/>
      <c r="GI2598" s="805"/>
      <c r="GJ2598" s="805"/>
      <c r="GK2598" s="805"/>
      <c r="GL2598" s="805"/>
      <c r="GM2598" s="805"/>
      <c r="GN2598" s="805"/>
      <c r="GO2598" s="805"/>
      <c r="GP2598" s="805"/>
      <c r="GQ2598" s="805"/>
      <c r="GR2598" s="805"/>
      <c r="GS2598" s="805"/>
      <c r="GT2598" s="805"/>
      <c r="GU2598" s="805"/>
      <c r="GV2598" s="805"/>
      <c r="GW2598" s="805"/>
      <c r="GX2598" s="805"/>
      <c r="GY2598" s="805"/>
      <c r="GZ2598" s="805"/>
      <c r="HA2598" s="805"/>
      <c r="HB2598" s="805"/>
      <c r="HC2598" s="805"/>
      <c r="HD2598" s="805"/>
      <c r="HE2598" s="805"/>
      <c r="HF2598" s="805"/>
      <c r="HG2598" s="805"/>
      <c r="HH2598" s="805"/>
      <c r="HI2598" s="805"/>
      <c r="HJ2598" s="805"/>
      <c r="HK2598" s="805"/>
      <c r="HL2598" s="805"/>
      <c r="HM2598" s="805"/>
      <c r="HN2598" s="805"/>
      <c r="HO2598" s="805"/>
      <c r="HP2598" s="805"/>
      <c r="HQ2598" s="805"/>
      <c r="HR2598" s="805"/>
      <c r="HS2598" s="805"/>
      <c r="HT2598" s="805"/>
      <c r="HU2598" s="805"/>
      <c r="HV2598" s="805"/>
      <c r="HW2598" s="805"/>
      <c r="HX2598" s="805"/>
      <c r="HY2598" s="805"/>
      <c r="HZ2598" s="805"/>
      <c r="IA2598" s="805"/>
      <c r="IB2598" s="805"/>
      <c r="IC2598" s="805"/>
      <c r="ID2598" s="805"/>
      <c r="IE2598" s="805"/>
      <c r="IF2598" s="805"/>
      <c r="IG2598" s="805"/>
      <c r="IH2598" s="805"/>
      <c r="II2598" s="805"/>
      <c r="IJ2598" s="805"/>
      <c r="IK2598" s="805"/>
      <c r="IL2598" s="805"/>
      <c r="IM2598" s="805"/>
      <c r="IN2598" s="805"/>
      <c r="IO2598" s="805"/>
      <c r="IP2598" s="805"/>
      <c r="IQ2598" s="805"/>
      <c r="IR2598" s="805"/>
      <c r="IS2598" s="805"/>
      <c r="IT2598" s="805"/>
      <c r="IU2598" s="805"/>
      <c r="IV2598" s="805"/>
      <c r="IW2598" s="805"/>
      <c r="KW2598" s="879">
        <v>100</v>
      </c>
    </row>
    <row r="2599" spans="1:316" s="17" customFormat="1" ht="21.75" customHeight="1" thickBot="1">
      <c r="A2599" s="102" t="s">
        <v>720</v>
      </c>
      <c r="B2599" s="876">
        <v>566559003</v>
      </c>
      <c r="C2599" s="788">
        <v>5665590</v>
      </c>
      <c r="D2599" s="2" t="s">
        <v>721</v>
      </c>
      <c r="E2599" s="633"/>
      <c r="F2599" s="633"/>
      <c r="G2599" s="15" t="s">
        <v>742</v>
      </c>
      <c r="H2599" s="879">
        <v>0</v>
      </c>
      <c r="I2599" s="166">
        <f t="shared" si="219"/>
        <v>0</v>
      </c>
      <c r="J2599" s="805"/>
      <c r="K2599" s="805"/>
      <c r="L2599" s="805"/>
      <c r="M2599" s="805"/>
      <c r="N2599" s="805"/>
      <c r="O2599" s="805"/>
      <c r="P2599" s="805"/>
      <c r="Q2599" s="805"/>
      <c r="R2599" s="805"/>
      <c r="S2599" s="805"/>
      <c r="T2599" s="805"/>
      <c r="U2599" s="805"/>
      <c r="V2599" s="805"/>
      <c r="W2599" s="805"/>
      <c r="X2599" s="805"/>
      <c r="Y2599" s="805"/>
      <c r="Z2599" s="805"/>
      <c r="AA2599" s="805"/>
      <c r="AB2599" s="805"/>
      <c r="AC2599" s="805"/>
      <c r="AD2599" s="805"/>
      <c r="AE2599" s="805"/>
      <c r="AF2599" s="805"/>
      <c r="AG2599" s="805"/>
      <c r="AH2599" s="805"/>
      <c r="AI2599" s="805"/>
      <c r="AJ2599" s="805"/>
      <c r="AK2599" s="805"/>
      <c r="AL2599" s="805"/>
      <c r="AM2599" s="805"/>
      <c r="AN2599" s="805"/>
      <c r="AO2599" s="805"/>
      <c r="AP2599" s="805"/>
      <c r="AQ2599" s="805"/>
      <c r="AR2599" s="805"/>
      <c r="AS2599" s="805"/>
      <c r="AT2599" s="805"/>
      <c r="AU2599" s="805"/>
      <c r="AV2599" s="805"/>
      <c r="AW2599" s="805"/>
      <c r="AX2599" s="805"/>
      <c r="AY2599" s="805"/>
      <c r="AZ2599" s="805"/>
      <c r="BA2599" s="805"/>
      <c r="BB2599" s="805"/>
      <c r="BC2599" s="805"/>
      <c r="BD2599" s="805"/>
      <c r="BE2599" s="805"/>
      <c r="BF2599" s="805"/>
      <c r="BG2599" s="805"/>
      <c r="BH2599" s="805"/>
      <c r="BI2599" s="805"/>
      <c r="BJ2599" s="805"/>
      <c r="BK2599" s="805"/>
      <c r="BL2599" s="805"/>
      <c r="BM2599" s="805"/>
      <c r="BN2599" s="805"/>
      <c r="BO2599" s="805"/>
      <c r="BP2599" s="805"/>
      <c r="BQ2599" s="805"/>
      <c r="BR2599" s="805"/>
      <c r="BS2599" s="805"/>
      <c r="BT2599" s="805"/>
      <c r="BU2599" s="805"/>
      <c r="BV2599" s="805"/>
      <c r="BW2599" s="805"/>
      <c r="BX2599" s="805"/>
      <c r="BY2599" s="805"/>
      <c r="BZ2599" s="805"/>
      <c r="CA2599" s="805"/>
      <c r="CB2599" s="805"/>
      <c r="CC2599" s="805"/>
      <c r="CD2599" s="805"/>
      <c r="CE2599" s="805"/>
      <c r="CF2599" s="805"/>
      <c r="CG2599" s="805"/>
      <c r="CH2599" s="805"/>
      <c r="CI2599" s="805"/>
      <c r="CJ2599" s="805"/>
      <c r="CK2599" s="805"/>
      <c r="CL2599" s="805"/>
      <c r="CM2599" s="805"/>
      <c r="CN2599" s="805"/>
      <c r="CO2599" s="805"/>
      <c r="CP2599" s="805"/>
      <c r="CQ2599" s="805"/>
      <c r="CR2599" s="805"/>
      <c r="CS2599" s="805"/>
      <c r="CT2599" s="805"/>
      <c r="CU2599" s="805"/>
      <c r="CV2599" s="805"/>
      <c r="CW2599" s="805"/>
      <c r="CX2599" s="805"/>
      <c r="CY2599" s="805"/>
      <c r="CZ2599" s="805"/>
      <c r="DA2599" s="805"/>
      <c r="DB2599" s="805"/>
      <c r="DC2599" s="805"/>
      <c r="DD2599" s="805"/>
      <c r="DE2599" s="805"/>
      <c r="DF2599" s="805"/>
      <c r="DG2599" s="805"/>
      <c r="DH2599" s="805"/>
      <c r="DI2599" s="805"/>
      <c r="DJ2599" s="805"/>
      <c r="DK2599" s="805"/>
      <c r="DL2599" s="805"/>
      <c r="DM2599" s="805"/>
      <c r="DN2599" s="805"/>
      <c r="DO2599" s="805"/>
      <c r="DP2599" s="805"/>
      <c r="DQ2599" s="805"/>
      <c r="DR2599" s="805"/>
      <c r="DS2599" s="805"/>
      <c r="DT2599" s="805"/>
      <c r="DU2599" s="805"/>
      <c r="DV2599" s="805"/>
      <c r="DW2599" s="805"/>
      <c r="DX2599" s="805"/>
      <c r="DY2599" s="805"/>
      <c r="DZ2599" s="805"/>
      <c r="EA2599" s="805"/>
      <c r="EB2599" s="805"/>
      <c r="EC2599" s="805"/>
      <c r="ED2599" s="805"/>
      <c r="EE2599" s="805"/>
      <c r="EF2599" s="805"/>
      <c r="EG2599" s="805"/>
      <c r="EH2599" s="805"/>
      <c r="EI2599" s="805"/>
      <c r="EJ2599" s="805"/>
      <c r="EK2599" s="805"/>
      <c r="EL2599" s="805"/>
      <c r="EM2599" s="805"/>
      <c r="EN2599" s="805"/>
      <c r="EO2599" s="805"/>
      <c r="EP2599" s="805"/>
      <c r="EQ2599" s="805"/>
      <c r="ER2599" s="805"/>
      <c r="ES2599" s="805"/>
      <c r="ET2599" s="805"/>
      <c r="EU2599" s="805"/>
      <c r="EV2599" s="805"/>
      <c r="EW2599" s="805"/>
      <c r="EX2599" s="805"/>
      <c r="EY2599" s="805"/>
      <c r="EZ2599" s="805"/>
      <c r="FA2599" s="805"/>
      <c r="FB2599" s="805"/>
      <c r="FC2599" s="805"/>
      <c r="FD2599" s="805"/>
      <c r="FE2599" s="805"/>
      <c r="FF2599" s="805"/>
      <c r="FG2599" s="805"/>
      <c r="FH2599" s="805"/>
      <c r="FI2599" s="805"/>
      <c r="FJ2599" s="805"/>
      <c r="FK2599" s="805"/>
      <c r="FL2599" s="805"/>
      <c r="FM2599" s="805"/>
      <c r="FN2599" s="805"/>
      <c r="FO2599" s="805"/>
      <c r="FP2599" s="805"/>
      <c r="FQ2599" s="805"/>
      <c r="FR2599" s="805"/>
      <c r="FS2599" s="805"/>
      <c r="FT2599" s="805"/>
      <c r="FU2599" s="805"/>
      <c r="FV2599" s="805"/>
      <c r="FW2599" s="805"/>
      <c r="FX2599" s="805"/>
      <c r="FY2599" s="805"/>
      <c r="FZ2599" s="805"/>
      <c r="GA2599" s="805"/>
      <c r="GB2599" s="805"/>
      <c r="GC2599" s="805"/>
      <c r="GD2599" s="805"/>
      <c r="GE2599" s="805"/>
      <c r="GF2599" s="805"/>
      <c r="GG2599" s="805"/>
      <c r="GH2599" s="805"/>
      <c r="GI2599" s="805"/>
      <c r="GJ2599" s="805"/>
      <c r="GK2599" s="805"/>
      <c r="GL2599" s="805"/>
      <c r="GM2599" s="805"/>
      <c r="GN2599" s="805"/>
      <c r="GO2599" s="805"/>
      <c r="GP2599" s="805"/>
      <c r="GQ2599" s="805"/>
      <c r="GR2599" s="805"/>
      <c r="GS2599" s="805"/>
      <c r="GT2599" s="805"/>
      <c r="GU2599" s="805"/>
      <c r="GV2599" s="805"/>
      <c r="GW2599" s="805"/>
      <c r="GX2599" s="805"/>
      <c r="GY2599" s="805"/>
      <c r="GZ2599" s="805"/>
      <c r="HA2599" s="805"/>
      <c r="HB2599" s="805"/>
      <c r="HC2599" s="805"/>
      <c r="HD2599" s="805"/>
      <c r="HE2599" s="805"/>
      <c r="HF2599" s="805"/>
      <c r="HG2599" s="805"/>
      <c r="HH2599" s="805"/>
      <c r="HI2599" s="805"/>
      <c r="HJ2599" s="805"/>
      <c r="HK2599" s="805"/>
      <c r="HL2599" s="805"/>
      <c r="HM2599" s="805"/>
      <c r="HN2599" s="805"/>
      <c r="HO2599" s="805"/>
      <c r="HP2599" s="805"/>
      <c r="HQ2599" s="805"/>
      <c r="HR2599" s="805"/>
      <c r="HS2599" s="805"/>
      <c r="HT2599" s="805"/>
      <c r="HU2599" s="805"/>
      <c r="HV2599" s="805"/>
      <c r="HW2599" s="805"/>
      <c r="HX2599" s="805"/>
      <c r="HY2599" s="805"/>
      <c r="HZ2599" s="805"/>
      <c r="IA2599" s="805"/>
      <c r="IB2599" s="805"/>
      <c r="IC2599" s="805"/>
      <c r="ID2599" s="805"/>
      <c r="IE2599" s="805"/>
      <c r="IF2599" s="805"/>
      <c r="IG2599" s="805"/>
      <c r="IH2599" s="805"/>
      <c r="II2599" s="805"/>
      <c r="IJ2599" s="805"/>
      <c r="IK2599" s="805"/>
      <c r="IL2599" s="805"/>
      <c r="IM2599" s="805"/>
      <c r="IN2599" s="805"/>
      <c r="IO2599" s="805"/>
      <c r="IP2599" s="805"/>
      <c r="IQ2599" s="805"/>
      <c r="IR2599" s="805"/>
      <c r="IS2599" s="805"/>
      <c r="IT2599" s="805"/>
      <c r="IU2599" s="805"/>
      <c r="IV2599" s="805"/>
      <c r="IW2599" s="805"/>
      <c r="KW2599" s="879">
        <v>0</v>
      </c>
    </row>
    <row r="2600" spans="1:316" s="17" customFormat="1" ht="21.75" customHeight="1" thickBot="1">
      <c r="A2600" s="102" t="s">
        <v>720</v>
      </c>
      <c r="B2600" s="876">
        <v>566516503</v>
      </c>
      <c r="C2600" s="788">
        <v>5665165</v>
      </c>
      <c r="D2600" s="2" t="s">
        <v>721</v>
      </c>
      <c r="E2600" s="633"/>
      <c r="F2600" s="633"/>
      <c r="G2600" s="15" t="s">
        <v>742</v>
      </c>
      <c r="H2600" s="879">
        <v>0</v>
      </c>
      <c r="I2600" s="166">
        <f t="shared" si="219"/>
        <v>0</v>
      </c>
      <c r="J2600" s="805"/>
      <c r="K2600" s="805"/>
      <c r="L2600" s="805"/>
      <c r="M2600" s="805"/>
      <c r="N2600" s="805"/>
      <c r="O2600" s="805"/>
      <c r="P2600" s="805"/>
      <c r="Q2600" s="805"/>
      <c r="R2600" s="805"/>
      <c r="S2600" s="805"/>
      <c r="T2600" s="805"/>
      <c r="U2600" s="805"/>
      <c r="V2600" s="805"/>
      <c r="W2600" s="805"/>
      <c r="X2600" s="805"/>
      <c r="Y2600" s="805"/>
      <c r="Z2600" s="805"/>
      <c r="AA2600" s="805"/>
      <c r="AB2600" s="805"/>
      <c r="AC2600" s="805"/>
      <c r="AD2600" s="805"/>
      <c r="AE2600" s="805"/>
      <c r="AF2600" s="805"/>
      <c r="AG2600" s="805"/>
      <c r="AH2600" s="805"/>
      <c r="AI2600" s="805"/>
      <c r="AJ2600" s="805"/>
      <c r="AK2600" s="805"/>
      <c r="AL2600" s="805"/>
      <c r="AM2600" s="805"/>
      <c r="AN2600" s="805"/>
      <c r="AO2600" s="805"/>
      <c r="AP2600" s="805"/>
      <c r="AQ2600" s="805"/>
      <c r="AR2600" s="805"/>
      <c r="AS2600" s="805"/>
      <c r="AT2600" s="805"/>
      <c r="AU2600" s="805"/>
      <c r="AV2600" s="805"/>
      <c r="AW2600" s="805"/>
      <c r="AX2600" s="805"/>
      <c r="AY2600" s="805"/>
      <c r="AZ2600" s="805"/>
      <c r="BA2600" s="805"/>
      <c r="BB2600" s="805"/>
      <c r="BC2600" s="805"/>
      <c r="BD2600" s="805"/>
      <c r="BE2600" s="805"/>
      <c r="BF2600" s="805"/>
      <c r="BG2600" s="805"/>
      <c r="BH2600" s="805"/>
      <c r="BI2600" s="805"/>
      <c r="BJ2600" s="805"/>
      <c r="BK2600" s="805"/>
      <c r="BL2600" s="805"/>
      <c r="BM2600" s="805"/>
      <c r="BN2600" s="805"/>
      <c r="BO2600" s="805"/>
      <c r="BP2600" s="805"/>
      <c r="BQ2600" s="805"/>
      <c r="BR2600" s="805"/>
      <c r="BS2600" s="805"/>
      <c r="BT2600" s="805"/>
      <c r="BU2600" s="805"/>
      <c r="BV2600" s="805"/>
      <c r="BW2600" s="805"/>
      <c r="BX2600" s="805"/>
      <c r="BY2600" s="805"/>
      <c r="BZ2600" s="805"/>
      <c r="CA2600" s="805"/>
      <c r="CB2600" s="805"/>
      <c r="CC2600" s="805"/>
      <c r="CD2600" s="805"/>
      <c r="CE2600" s="805"/>
      <c r="CF2600" s="805"/>
      <c r="CG2600" s="805"/>
      <c r="CH2600" s="805"/>
      <c r="CI2600" s="805"/>
      <c r="CJ2600" s="805"/>
      <c r="CK2600" s="805"/>
      <c r="CL2600" s="805"/>
      <c r="CM2600" s="805"/>
      <c r="CN2600" s="805"/>
      <c r="CO2600" s="805"/>
      <c r="CP2600" s="805"/>
      <c r="CQ2600" s="805"/>
      <c r="CR2600" s="805"/>
      <c r="CS2600" s="805"/>
      <c r="CT2600" s="805"/>
      <c r="CU2600" s="805"/>
      <c r="CV2600" s="805"/>
      <c r="CW2600" s="805"/>
      <c r="CX2600" s="805"/>
      <c r="CY2600" s="805"/>
      <c r="CZ2600" s="805"/>
      <c r="DA2600" s="805"/>
      <c r="DB2600" s="805"/>
      <c r="DC2600" s="805"/>
      <c r="DD2600" s="805"/>
      <c r="DE2600" s="805"/>
      <c r="DF2600" s="805"/>
      <c r="DG2600" s="805"/>
      <c r="DH2600" s="805"/>
      <c r="DI2600" s="805"/>
      <c r="DJ2600" s="805"/>
      <c r="DK2600" s="805"/>
      <c r="DL2600" s="805"/>
      <c r="DM2600" s="805"/>
      <c r="DN2600" s="805"/>
      <c r="DO2600" s="805"/>
      <c r="DP2600" s="805"/>
      <c r="DQ2600" s="805"/>
      <c r="DR2600" s="805"/>
      <c r="DS2600" s="805"/>
      <c r="DT2600" s="805"/>
      <c r="DU2600" s="805"/>
      <c r="DV2600" s="805"/>
      <c r="DW2600" s="805"/>
      <c r="DX2600" s="805"/>
      <c r="DY2600" s="805"/>
      <c r="DZ2600" s="805"/>
      <c r="EA2600" s="805"/>
      <c r="EB2600" s="805"/>
      <c r="EC2600" s="805"/>
      <c r="ED2600" s="805"/>
      <c r="EE2600" s="805"/>
      <c r="EF2600" s="805"/>
      <c r="EG2600" s="805"/>
      <c r="EH2600" s="805"/>
      <c r="EI2600" s="805"/>
      <c r="EJ2600" s="805"/>
      <c r="EK2600" s="805"/>
      <c r="EL2600" s="805"/>
      <c r="EM2600" s="805"/>
      <c r="EN2600" s="805"/>
      <c r="EO2600" s="805"/>
      <c r="EP2600" s="805"/>
      <c r="EQ2600" s="805"/>
      <c r="ER2600" s="805"/>
      <c r="ES2600" s="805"/>
      <c r="ET2600" s="805"/>
      <c r="EU2600" s="805"/>
      <c r="EV2600" s="805"/>
      <c r="EW2600" s="805"/>
      <c r="EX2600" s="805"/>
      <c r="EY2600" s="805"/>
      <c r="EZ2600" s="805"/>
      <c r="FA2600" s="805"/>
      <c r="FB2600" s="805"/>
      <c r="FC2600" s="805"/>
      <c r="FD2600" s="805"/>
      <c r="FE2600" s="805"/>
      <c r="FF2600" s="805"/>
      <c r="FG2600" s="805"/>
      <c r="FH2600" s="805"/>
      <c r="FI2600" s="805"/>
      <c r="FJ2600" s="805"/>
      <c r="FK2600" s="805"/>
      <c r="FL2600" s="805"/>
      <c r="FM2600" s="805"/>
      <c r="FN2600" s="805"/>
      <c r="FO2600" s="805"/>
      <c r="FP2600" s="805"/>
      <c r="FQ2600" s="805"/>
      <c r="FR2600" s="805"/>
      <c r="FS2600" s="805"/>
      <c r="FT2600" s="805"/>
      <c r="FU2600" s="805"/>
      <c r="FV2600" s="805"/>
      <c r="FW2600" s="805"/>
      <c r="FX2600" s="805"/>
      <c r="FY2600" s="805"/>
      <c r="FZ2600" s="805"/>
      <c r="GA2600" s="805"/>
      <c r="GB2600" s="805"/>
      <c r="GC2600" s="805"/>
      <c r="GD2600" s="805"/>
      <c r="GE2600" s="805"/>
      <c r="GF2600" s="805"/>
      <c r="GG2600" s="805"/>
      <c r="GH2600" s="805"/>
      <c r="GI2600" s="805"/>
      <c r="GJ2600" s="805"/>
      <c r="GK2600" s="805"/>
      <c r="GL2600" s="805"/>
      <c r="GM2600" s="805"/>
      <c r="GN2600" s="805"/>
      <c r="GO2600" s="805"/>
      <c r="GP2600" s="805"/>
      <c r="GQ2600" s="805"/>
      <c r="GR2600" s="805"/>
      <c r="GS2600" s="805"/>
      <c r="GT2600" s="805"/>
      <c r="GU2600" s="805"/>
      <c r="GV2600" s="805"/>
      <c r="GW2600" s="805"/>
      <c r="GX2600" s="805"/>
      <c r="GY2600" s="805"/>
      <c r="GZ2600" s="805"/>
      <c r="HA2600" s="805"/>
      <c r="HB2600" s="805"/>
      <c r="HC2600" s="805"/>
      <c r="HD2600" s="805"/>
      <c r="HE2600" s="805"/>
      <c r="HF2600" s="805"/>
      <c r="HG2600" s="805"/>
      <c r="HH2600" s="805"/>
      <c r="HI2600" s="805"/>
      <c r="HJ2600" s="805"/>
      <c r="HK2600" s="805"/>
      <c r="HL2600" s="805"/>
      <c r="HM2600" s="805"/>
      <c r="HN2600" s="805"/>
      <c r="HO2600" s="805"/>
      <c r="HP2600" s="805"/>
      <c r="HQ2600" s="805"/>
      <c r="HR2600" s="805"/>
      <c r="HS2600" s="805"/>
      <c r="HT2600" s="805"/>
      <c r="HU2600" s="805"/>
      <c r="HV2600" s="805"/>
      <c r="HW2600" s="805"/>
      <c r="HX2600" s="805"/>
      <c r="HY2600" s="805"/>
      <c r="HZ2600" s="805"/>
      <c r="IA2600" s="805"/>
      <c r="IB2600" s="805"/>
      <c r="IC2600" s="805"/>
      <c r="ID2600" s="805"/>
      <c r="IE2600" s="805"/>
      <c r="IF2600" s="805"/>
      <c r="IG2600" s="805"/>
      <c r="IH2600" s="805"/>
      <c r="II2600" s="805"/>
      <c r="IJ2600" s="805"/>
      <c r="IK2600" s="805"/>
      <c r="IL2600" s="805"/>
      <c r="IM2600" s="805"/>
      <c r="IN2600" s="805"/>
      <c r="IO2600" s="805"/>
      <c r="IP2600" s="805"/>
      <c r="IQ2600" s="805"/>
      <c r="IR2600" s="805"/>
      <c r="IS2600" s="805"/>
      <c r="IT2600" s="805"/>
      <c r="IU2600" s="805"/>
      <c r="IV2600" s="805"/>
      <c r="IW2600" s="805"/>
      <c r="KW2600" s="879">
        <v>0</v>
      </c>
    </row>
    <row r="2601" spans="1:316" s="17" customFormat="1" ht="21.75" customHeight="1">
      <c r="A2601" s="102" t="s">
        <v>720</v>
      </c>
      <c r="B2601" s="877">
        <v>639072701</v>
      </c>
      <c r="C2601" s="789">
        <v>6390727</v>
      </c>
      <c r="D2601" s="2" t="s">
        <v>721</v>
      </c>
      <c r="E2601" s="633"/>
      <c r="F2601" s="633"/>
      <c r="G2601" s="15" t="s">
        <v>742</v>
      </c>
      <c r="H2601" s="879">
        <v>100</v>
      </c>
      <c r="I2601" s="166">
        <f t="shared" si="219"/>
        <v>100</v>
      </c>
      <c r="J2601" s="805"/>
      <c r="K2601" s="805"/>
      <c r="L2601" s="805"/>
      <c r="M2601" s="805"/>
      <c r="N2601" s="805"/>
      <c r="O2601" s="805"/>
      <c r="P2601" s="805"/>
      <c r="Q2601" s="805"/>
      <c r="R2601" s="805"/>
      <c r="S2601" s="805"/>
      <c r="T2601" s="805"/>
      <c r="U2601" s="805"/>
      <c r="V2601" s="805"/>
      <c r="W2601" s="805"/>
      <c r="X2601" s="805"/>
      <c r="Y2601" s="805"/>
      <c r="Z2601" s="805"/>
      <c r="AA2601" s="805"/>
      <c r="AB2601" s="805"/>
      <c r="AC2601" s="805"/>
      <c r="AD2601" s="805"/>
      <c r="AE2601" s="805"/>
      <c r="AF2601" s="805"/>
      <c r="AG2601" s="805"/>
      <c r="AH2601" s="805"/>
      <c r="AI2601" s="805"/>
      <c r="AJ2601" s="805"/>
      <c r="AK2601" s="805"/>
      <c r="AL2601" s="805"/>
      <c r="AM2601" s="805"/>
      <c r="AN2601" s="805"/>
      <c r="AO2601" s="805"/>
      <c r="AP2601" s="805"/>
      <c r="AQ2601" s="805"/>
      <c r="AR2601" s="805"/>
      <c r="AS2601" s="805"/>
      <c r="AT2601" s="805"/>
      <c r="AU2601" s="805"/>
      <c r="AV2601" s="805"/>
      <c r="AW2601" s="805"/>
      <c r="AX2601" s="805"/>
      <c r="AY2601" s="805"/>
      <c r="AZ2601" s="805"/>
      <c r="BA2601" s="805"/>
      <c r="BB2601" s="805"/>
      <c r="BC2601" s="805"/>
      <c r="BD2601" s="805"/>
      <c r="BE2601" s="805"/>
      <c r="BF2601" s="805"/>
      <c r="BG2601" s="805"/>
      <c r="BH2601" s="805"/>
      <c r="BI2601" s="805"/>
      <c r="BJ2601" s="805"/>
      <c r="BK2601" s="805"/>
      <c r="BL2601" s="805"/>
      <c r="BM2601" s="805"/>
      <c r="BN2601" s="805"/>
      <c r="BO2601" s="805"/>
      <c r="BP2601" s="805"/>
      <c r="BQ2601" s="805"/>
      <c r="BR2601" s="805"/>
      <c r="BS2601" s="805"/>
      <c r="BT2601" s="805"/>
      <c r="BU2601" s="805"/>
      <c r="BV2601" s="805"/>
      <c r="BW2601" s="805"/>
      <c r="BX2601" s="805"/>
      <c r="BY2601" s="805"/>
      <c r="BZ2601" s="805"/>
      <c r="CA2601" s="805"/>
      <c r="CB2601" s="805"/>
      <c r="CC2601" s="805"/>
      <c r="CD2601" s="805"/>
      <c r="CE2601" s="805"/>
      <c r="CF2601" s="805"/>
      <c r="CG2601" s="805"/>
      <c r="CH2601" s="805"/>
      <c r="CI2601" s="805"/>
      <c r="CJ2601" s="805"/>
      <c r="CK2601" s="805"/>
      <c r="CL2601" s="805"/>
      <c r="CM2601" s="805"/>
      <c r="CN2601" s="805"/>
      <c r="CO2601" s="805"/>
      <c r="CP2601" s="805"/>
      <c r="CQ2601" s="805"/>
      <c r="CR2601" s="805"/>
      <c r="CS2601" s="805"/>
      <c r="CT2601" s="805"/>
      <c r="CU2601" s="805"/>
      <c r="CV2601" s="805"/>
      <c r="CW2601" s="805"/>
      <c r="CX2601" s="805"/>
      <c r="CY2601" s="805"/>
      <c r="CZ2601" s="805"/>
      <c r="DA2601" s="805"/>
      <c r="DB2601" s="805"/>
      <c r="DC2601" s="805"/>
      <c r="DD2601" s="805"/>
      <c r="DE2601" s="805"/>
      <c r="DF2601" s="805"/>
      <c r="DG2601" s="805"/>
      <c r="DH2601" s="805"/>
      <c r="DI2601" s="805"/>
      <c r="DJ2601" s="805"/>
      <c r="DK2601" s="805"/>
      <c r="DL2601" s="805"/>
      <c r="DM2601" s="805"/>
      <c r="DN2601" s="805"/>
      <c r="DO2601" s="805"/>
      <c r="DP2601" s="805"/>
      <c r="DQ2601" s="805"/>
      <c r="DR2601" s="805"/>
      <c r="DS2601" s="805"/>
      <c r="DT2601" s="805"/>
      <c r="DU2601" s="805"/>
      <c r="DV2601" s="805"/>
      <c r="DW2601" s="805"/>
      <c r="DX2601" s="805"/>
      <c r="DY2601" s="805"/>
      <c r="DZ2601" s="805"/>
      <c r="EA2601" s="805"/>
      <c r="EB2601" s="805"/>
      <c r="EC2601" s="805"/>
      <c r="ED2601" s="805"/>
      <c r="EE2601" s="805"/>
      <c r="EF2601" s="805"/>
      <c r="EG2601" s="805"/>
      <c r="EH2601" s="805"/>
      <c r="EI2601" s="805"/>
      <c r="EJ2601" s="805"/>
      <c r="EK2601" s="805"/>
      <c r="EL2601" s="805"/>
      <c r="EM2601" s="805"/>
      <c r="EN2601" s="805"/>
      <c r="EO2601" s="805"/>
      <c r="EP2601" s="805"/>
      <c r="EQ2601" s="805"/>
      <c r="ER2601" s="805"/>
      <c r="ES2601" s="805"/>
      <c r="ET2601" s="805"/>
      <c r="EU2601" s="805"/>
      <c r="EV2601" s="805"/>
      <c r="EW2601" s="805"/>
      <c r="EX2601" s="805"/>
      <c r="EY2601" s="805"/>
      <c r="EZ2601" s="805"/>
      <c r="FA2601" s="805"/>
      <c r="FB2601" s="805"/>
      <c r="FC2601" s="805"/>
      <c r="FD2601" s="805"/>
      <c r="FE2601" s="805"/>
      <c r="FF2601" s="805"/>
      <c r="FG2601" s="805"/>
      <c r="FH2601" s="805"/>
      <c r="FI2601" s="805"/>
      <c r="FJ2601" s="805"/>
      <c r="FK2601" s="805"/>
      <c r="FL2601" s="805"/>
      <c r="FM2601" s="805"/>
      <c r="FN2601" s="805"/>
      <c r="FO2601" s="805"/>
      <c r="FP2601" s="805"/>
      <c r="FQ2601" s="805"/>
      <c r="FR2601" s="805"/>
      <c r="FS2601" s="805"/>
      <c r="FT2601" s="805"/>
      <c r="FU2601" s="805"/>
      <c r="FV2601" s="805"/>
      <c r="FW2601" s="805"/>
      <c r="FX2601" s="805"/>
      <c r="FY2601" s="805"/>
      <c r="FZ2601" s="805"/>
      <c r="GA2601" s="805"/>
      <c r="GB2601" s="805"/>
      <c r="GC2601" s="805"/>
      <c r="GD2601" s="805"/>
      <c r="GE2601" s="805"/>
      <c r="GF2601" s="805"/>
      <c r="GG2601" s="805"/>
      <c r="GH2601" s="805"/>
      <c r="GI2601" s="805"/>
      <c r="GJ2601" s="805"/>
      <c r="GK2601" s="805"/>
      <c r="GL2601" s="805"/>
      <c r="GM2601" s="805"/>
      <c r="GN2601" s="805"/>
      <c r="GO2601" s="805"/>
      <c r="GP2601" s="805"/>
      <c r="GQ2601" s="805"/>
      <c r="GR2601" s="805"/>
      <c r="GS2601" s="805"/>
      <c r="GT2601" s="805"/>
      <c r="GU2601" s="805"/>
      <c r="GV2601" s="805"/>
      <c r="GW2601" s="805"/>
      <c r="GX2601" s="805"/>
      <c r="GY2601" s="805"/>
      <c r="GZ2601" s="805"/>
      <c r="HA2601" s="805"/>
      <c r="HB2601" s="805"/>
      <c r="HC2601" s="805"/>
      <c r="HD2601" s="805"/>
      <c r="HE2601" s="805"/>
      <c r="HF2601" s="805"/>
      <c r="HG2601" s="805"/>
      <c r="HH2601" s="805"/>
      <c r="HI2601" s="805"/>
      <c r="HJ2601" s="805"/>
      <c r="HK2601" s="805"/>
      <c r="HL2601" s="805"/>
      <c r="HM2601" s="805"/>
      <c r="HN2601" s="805"/>
      <c r="HO2601" s="805"/>
      <c r="HP2601" s="805"/>
      <c r="HQ2601" s="805"/>
      <c r="HR2601" s="805"/>
      <c r="HS2601" s="805"/>
      <c r="HT2601" s="805"/>
      <c r="HU2601" s="805"/>
      <c r="HV2601" s="805"/>
      <c r="HW2601" s="805"/>
      <c r="HX2601" s="805"/>
      <c r="HY2601" s="805"/>
      <c r="HZ2601" s="805"/>
      <c r="IA2601" s="805"/>
      <c r="IB2601" s="805"/>
      <c r="IC2601" s="805"/>
      <c r="ID2601" s="805"/>
      <c r="IE2601" s="805"/>
      <c r="IF2601" s="805"/>
      <c r="IG2601" s="805"/>
      <c r="IH2601" s="805"/>
      <c r="II2601" s="805"/>
      <c r="IJ2601" s="805"/>
      <c r="IK2601" s="805"/>
      <c r="IL2601" s="805"/>
      <c r="IM2601" s="805"/>
      <c r="IN2601" s="805"/>
      <c r="IO2601" s="805"/>
      <c r="IP2601" s="805"/>
      <c r="IQ2601" s="805"/>
      <c r="IR2601" s="805"/>
      <c r="IS2601" s="805"/>
      <c r="IT2601" s="805"/>
      <c r="IU2601" s="805"/>
      <c r="IV2601" s="805"/>
      <c r="IW2601" s="805"/>
      <c r="KW2601" s="879">
        <v>100</v>
      </c>
    </row>
    <row r="2602" spans="1:316" s="17" customFormat="1" ht="21.75" customHeight="1" thickBot="1">
      <c r="A2602" s="102" t="s">
        <v>720</v>
      </c>
      <c r="B2602" s="843"/>
      <c r="C2602" s="843"/>
      <c r="D2602" s="822"/>
      <c r="E2602" s="633"/>
      <c r="F2602" s="633"/>
      <c r="G2602" s="805"/>
      <c r="H2602" s="880">
        <f>SUM(H2585:H2601)</f>
        <v>5400</v>
      </c>
      <c r="I2602" s="880">
        <f>SUM(I2585:I2601)</f>
        <v>5400</v>
      </c>
      <c r="J2602" s="805"/>
      <c r="K2602" s="805"/>
      <c r="L2602" s="805"/>
      <c r="M2602" s="805"/>
      <c r="N2602" s="805"/>
      <c r="O2602" s="805"/>
      <c r="P2602" s="805"/>
      <c r="Q2602" s="805"/>
      <c r="R2602" s="805"/>
      <c r="S2602" s="805"/>
      <c r="T2602" s="805"/>
      <c r="U2602" s="805"/>
      <c r="V2602" s="805"/>
      <c r="W2602" s="805"/>
      <c r="X2602" s="805"/>
      <c r="Y2602" s="805"/>
      <c r="Z2602" s="805"/>
      <c r="AA2602" s="805"/>
      <c r="AB2602" s="805"/>
      <c r="AC2602" s="805"/>
      <c r="AD2602" s="805"/>
      <c r="AE2602" s="805"/>
      <c r="AF2602" s="805"/>
      <c r="AG2602" s="805"/>
      <c r="AH2602" s="805"/>
      <c r="AI2602" s="805"/>
      <c r="AJ2602" s="805"/>
      <c r="AK2602" s="805"/>
      <c r="AL2602" s="805"/>
      <c r="AM2602" s="805"/>
      <c r="AN2602" s="805"/>
      <c r="AO2602" s="805"/>
      <c r="AP2602" s="805"/>
      <c r="AQ2602" s="805"/>
      <c r="AR2602" s="805"/>
      <c r="AS2602" s="805"/>
      <c r="AT2602" s="805"/>
      <c r="AU2602" s="805"/>
      <c r="AV2602" s="805"/>
      <c r="AW2602" s="805"/>
      <c r="AX2602" s="805"/>
      <c r="AY2602" s="805"/>
      <c r="AZ2602" s="805"/>
      <c r="BA2602" s="805"/>
      <c r="BB2602" s="805"/>
      <c r="BC2602" s="805"/>
      <c r="BD2602" s="805"/>
      <c r="BE2602" s="805"/>
      <c r="BF2602" s="805"/>
      <c r="BG2602" s="805"/>
      <c r="BH2602" s="805"/>
      <c r="BI2602" s="805"/>
      <c r="BJ2602" s="805"/>
      <c r="BK2602" s="805"/>
      <c r="BL2602" s="805"/>
      <c r="BM2602" s="805"/>
      <c r="BN2602" s="805"/>
      <c r="BO2602" s="805"/>
      <c r="BP2602" s="805"/>
      <c r="BQ2602" s="805"/>
      <c r="BR2602" s="805"/>
      <c r="BS2602" s="805"/>
      <c r="BT2602" s="805"/>
      <c r="BU2602" s="805"/>
      <c r="BV2602" s="805"/>
      <c r="BW2602" s="805"/>
      <c r="BX2602" s="805"/>
      <c r="BY2602" s="805"/>
      <c r="BZ2602" s="805"/>
      <c r="CA2602" s="805"/>
      <c r="CB2602" s="805"/>
      <c r="CC2602" s="805"/>
      <c r="CD2602" s="805"/>
      <c r="CE2602" s="805"/>
      <c r="CF2602" s="805"/>
      <c r="CG2602" s="805"/>
      <c r="CH2602" s="805"/>
      <c r="CI2602" s="805"/>
      <c r="CJ2602" s="805"/>
      <c r="CK2602" s="805"/>
      <c r="CL2602" s="805"/>
      <c r="CM2602" s="805"/>
      <c r="CN2602" s="805"/>
      <c r="CO2602" s="805"/>
      <c r="CP2602" s="805"/>
      <c r="CQ2602" s="805"/>
      <c r="CR2602" s="805"/>
      <c r="CS2602" s="805"/>
      <c r="CT2602" s="805"/>
      <c r="CU2602" s="805"/>
      <c r="CV2602" s="805"/>
      <c r="CW2602" s="805"/>
      <c r="CX2602" s="805"/>
      <c r="CY2602" s="805"/>
      <c r="CZ2602" s="805"/>
      <c r="DA2602" s="805"/>
      <c r="DB2602" s="805"/>
      <c r="DC2602" s="805"/>
      <c r="DD2602" s="805"/>
      <c r="DE2602" s="805"/>
      <c r="DF2602" s="805"/>
      <c r="DG2602" s="805"/>
      <c r="DH2602" s="805"/>
      <c r="DI2602" s="805"/>
      <c r="DJ2602" s="805"/>
      <c r="DK2602" s="805"/>
      <c r="DL2602" s="805"/>
      <c r="DM2602" s="805"/>
      <c r="DN2602" s="805"/>
      <c r="DO2602" s="805"/>
      <c r="DP2602" s="805"/>
      <c r="DQ2602" s="805"/>
      <c r="DR2602" s="805"/>
      <c r="DS2602" s="805"/>
      <c r="DT2602" s="805"/>
      <c r="DU2602" s="805"/>
      <c r="DV2602" s="805"/>
      <c r="DW2602" s="805"/>
      <c r="DX2602" s="805"/>
      <c r="DY2602" s="805"/>
      <c r="DZ2602" s="805"/>
      <c r="EA2602" s="805"/>
      <c r="EB2602" s="805"/>
      <c r="EC2602" s="805"/>
      <c r="ED2602" s="805"/>
      <c r="EE2602" s="805"/>
      <c r="EF2602" s="805"/>
      <c r="EG2602" s="805"/>
      <c r="EH2602" s="805"/>
      <c r="EI2602" s="805"/>
      <c r="EJ2602" s="805"/>
      <c r="EK2602" s="805"/>
      <c r="EL2602" s="805"/>
      <c r="EM2602" s="805"/>
      <c r="EN2602" s="805"/>
      <c r="EO2602" s="805"/>
      <c r="EP2602" s="805"/>
      <c r="EQ2602" s="805"/>
      <c r="ER2602" s="805"/>
      <c r="ES2602" s="805"/>
      <c r="ET2602" s="805"/>
      <c r="EU2602" s="805"/>
      <c r="EV2602" s="805"/>
      <c r="EW2602" s="805"/>
      <c r="EX2602" s="805"/>
      <c r="EY2602" s="805"/>
      <c r="EZ2602" s="805"/>
      <c r="FA2602" s="805"/>
      <c r="FB2602" s="805"/>
      <c r="FC2602" s="805"/>
      <c r="FD2602" s="805"/>
      <c r="FE2602" s="805"/>
      <c r="FF2602" s="805"/>
      <c r="FG2602" s="805"/>
      <c r="FH2602" s="805"/>
      <c r="FI2602" s="805"/>
      <c r="FJ2602" s="805"/>
      <c r="FK2602" s="805"/>
      <c r="FL2602" s="805"/>
      <c r="FM2602" s="805"/>
      <c r="FN2602" s="805"/>
      <c r="FO2602" s="805"/>
      <c r="FP2602" s="805"/>
      <c r="FQ2602" s="805"/>
      <c r="FR2602" s="805"/>
      <c r="FS2602" s="805"/>
      <c r="FT2602" s="805"/>
      <c r="FU2602" s="805"/>
      <c r="FV2602" s="805"/>
      <c r="FW2602" s="805"/>
      <c r="FX2602" s="805"/>
      <c r="FY2602" s="805"/>
      <c r="FZ2602" s="805"/>
      <c r="GA2602" s="805"/>
      <c r="GB2602" s="805"/>
      <c r="GC2602" s="805"/>
      <c r="GD2602" s="805"/>
      <c r="GE2602" s="805"/>
      <c r="GF2602" s="805"/>
      <c r="GG2602" s="805"/>
      <c r="GH2602" s="805"/>
      <c r="GI2602" s="805"/>
      <c r="GJ2602" s="805"/>
      <c r="GK2602" s="805"/>
      <c r="GL2602" s="805"/>
      <c r="GM2602" s="805"/>
      <c r="GN2602" s="805"/>
      <c r="GO2602" s="805"/>
      <c r="GP2602" s="805"/>
      <c r="GQ2602" s="805"/>
      <c r="GR2602" s="805"/>
      <c r="GS2602" s="805"/>
      <c r="GT2602" s="805"/>
      <c r="GU2602" s="805"/>
      <c r="GV2602" s="805"/>
      <c r="GW2602" s="805"/>
      <c r="GX2602" s="805"/>
      <c r="GY2602" s="805"/>
      <c r="GZ2602" s="805"/>
      <c r="HA2602" s="805"/>
      <c r="HB2602" s="805"/>
      <c r="HC2602" s="805"/>
      <c r="HD2602" s="805"/>
      <c r="HE2602" s="805"/>
      <c r="HF2602" s="805"/>
      <c r="HG2602" s="805"/>
      <c r="HH2602" s="805"/>
      <c r="HI2602" s="805"/>
      <c r="HJ2602" s="805"/>
      <c r="HK2602" s="805"/>
      <c r="HL2602" s="805"/>
      <c r="HM2602" s="805"/>
      <c r="HN2602" s="805"/>
      <c r="HO2602" s="805"/>
      <c r="HP2602" s="805"/>
      <c r="HQ2602" s="805"/>
      <c r="HR2602" s="805"/>
      <c r="HS2602" s="805"/>
      <c r="HT2602" s="805"/>
      <c r="HU2602" s="805"/>
      <c r="HV2602" s="805"/>
      <c r="HW2602" s="805"/>
      <c r="HX2602" s="805"/>
      <c r="HY2602" s="805"/>
      <c r="HZ2602" s="805"/>
      <c r="IA2602" s="805"/>
      <c r="IB2602" s="805"/>
      <c r="IC2602" s="805"/>
      <c r="ID2602" s="805"/>
      <c r="IE2602" s="805"/>
      <c r="IF2602" s="805"/>
      <c r="IG2602" s="805"/>
      <c r="IH2602" s="805"/>
      <c r="II2602" s="805"/>
      <c r="IJ2602" s="805"/>
      <c r="IK2602" s="805"/>
      <c r="IL2602" s="805"/>
      <c r="IM2602" s="805"/>
      <c r="IN2602" s="805"/>
      <c r="IO2602" s="805"/>
      <c r="IP2602" s="805"/>
      <c r="IQ2602" s="805"/>
      <c r="IR2602" s="805"/>
      <c r="IS2602" s="805"/>
      <c r="IT2602" s="805"/>
      <c r="IU2602" s="805"/>
      <c r="IV2602" s="805"/>
      <c r="IW2602" s="805"/>
    </row>
    <row r="2603" spans="1:316" s="17" customFormat="1" ht="21.75" customHeight="1" thickBot="1">
      <c r="A2603" s="102" t="s">
        <v>720</v>
      </c>
      <c r="B2603" s="414">
        <v>566559807</v>
      </c>
      <c r="C2603" s="788">
        <v>5665598</v>
      </c>
      <c r="D2603" s="2" t="s">
        <v>721</v>
      </c>
      <c r="E2603" s="633"/>
      <c r="F2603" s="633"/>
      <c r="G2603" s="15" t="s">
        <v>743</v>
      </c>
      <c r="H2603" s="879">
        <v>1200</v>
      </c>
      <c r="I2603" s="166">
        <f>SUM(O2603:LD2603)</f>
        <v>1200</v>
      </c>
      <c r="J2603" s="805"/>
      <c r="K2603" s="805"/>
      <c r="L2603" s="805"/>
      <c r="M2603" s="805"/>
      <c r="N2603" s="805"/>
      <c r="O2603" s="805"/>
      <c r="P2603" s="805"/>
      <c r="Q2603" s="805"/>
      <c r="R2603" s="805"/>
      <c r="S2603" s="805"/>
      <c r="T2603" s="805"/>
      <c r="U2603" s="805"/>
      <c r="V2603" s="805"/>
      <c r="W2603" s="805"/>
      <c r="X2603" s="805"/>
      <c r="Y2603" s="805"/>
      <c r="Z2603" s="805"/>
      <c r="AA2603" s="805"/>
      <c r="AB2603" s="805"/>
      <c r="AC2603" s="805"/>
      <c r="AD2603" s="805"/>
      <c r="AE2603" s="805"/>
      <c r="AF2603" s="805"/>
      <c r="AG2603" s="805"/>
      <c r="AH2603" s="805"/>
      <c r="AI2603" s="805"/>
      <c r="AJ2603" s="805"/>
      <c r="AK2603" s="805"/>
      <c r="AL2603" s="805"/>
      <c r="AM2603" s="805"/>
      <c r="AN2603" s="805"/>
      <c r="AO2603" s="805"/>
      <c r="AP2603" s="805"/>
      <c r="AQ2603" s="805"/>
      <c r="AR2603" s="805"/>
      <c r="AS2603" s="805"/>
      <c r="AT2603" s="805"/>
      <c r="AU2603" s="805"/>
      <c r="AV2603" s="805"/>
      <c r="AW2603" s="805"/>
      <c r="AX2603" s="805"/>
      <c r="AY2603" s="805"/>
      <c r="AZ2603" s="805"/>
      <c r="BA2603" s="805"/>
      <c r="BB2603" s="805"/>
      <c r="BC2603" s="805"/>
      <c r="BD2603" s="805"/>
      <c r="BE2603" s="805"/>
      <c r="BF2603" s="805"/>
      <c r="BG2603" s="805"/>
      <c r="BH2603" s="805"/>
      <c r="BI2603" s="805"/>
      <c r="BJ2603" s="805"/>
      <c r="BK2603" s="805"/>
      <c r="BL2603" s="805"/>
      <c r="BM2603" s="805"/>
      <c r="BN2603" s="805"/>
      <c r="BO2603" s="805"/>
      <c r="BP2603" s="805"/>
      <c r="BQ2603" s="805"/>
      <c r="BR2603" s="805"/>
      <c r="BS2603" s="805"/>
      <c r="BT2603" s="805"/>
      <c r="BU2603" s="805"/>
      <c r="BV2603" s="805"/>
      <c r="BW2603" s="805"/>
      <c r="BX2603" s="805"/>
      <c r="BY2603" s="805"/>
      <c r="BZ2603" s="805"/>
      <c r="CA2603" s="805"/>
      <c r="CB2603" s="805"/>
      <c r="CC2603" s="805"/>
      <c r="CD2603" s="805"/>
      <c r="CE2603" s="805"/>
      <c r="CF2603" s="805"/>
      <c r="CG2603" s="805"/>
      <c r="CH2603" s="805"/>
      <c r="CI2603" s="805"/>
      <c r="CJ2603" s="805"/>
      <c r="CK2603" s="805"/>
      <c r="CL2603" s="805"/>
      <c r="CM2603" s="805"/>
      <c r="CN2603" s="805"/>
      <c r="CO2603" s="805"/>
      <c r="CP2603" s="805"/>
      <c r="CQ2603" s="805"/>
      <c r="CR2603" s="805"/>
      <c r="CS2603" s="805"/>
      <c r="CT2603" s="805"/>
      <c r="CU2603" s="805"/>
      <c r="CV2603" s="805"/>
      <c r="CW2603" s="805"/>
      <c r="CX2603" s="805"/>
      <c r="CY2603" s="805"/>
      <c r="CZ2603" s="805"/>
      <c r="DA2603" s="805"/>
      <c r="DB2603" s="805"/>
      <c r="DC2603" s="805"/>
      <c r="DD2603" s="805"/>
      <c r="DE2603" s="805"/>
      <c r="DF2603" s="805"/>
      <c r="DG2603" s="805"/>
      <c r="DH2603" s="805"/>
      <c r="DI2603" s="805"/>
      <c r="DJ2603" s="805"/>
      <c r="DK2603" s="805"/>
      <c r="DL2603" s="805"/>
      <c r="DM2603" s="805"/>
      <c r="DN2603" s="805"/>
      <c r="DO2603" s="805"/>
      <c r="DP2603" s="805"/>
      <c r="DQ2603" s="805"/>
      <c r="DR2603" s="805"/>
      <c r="DS2603" s="805"/>
      <c r="DT2603" s="805"/>
      <c r="DU2603" s="805"/>
      <c r="DV2603" s="805"/>
      <c r="DW2603" s="805"/>
      <c r="DX2603" s="805"/>
      <c r="DY2603" s="805"/>
      <c r="DZ2603" s="805"/>
      <c r="EA2603" s="805"/>
      <c r="EB2603" s="805"/>
      <c r="EC2603" s="805"/>
      <c r="ED2603" s="805"/>
      <c r="EE2603" s="805"/>
      <c r="EF2603" s="805"/>
      <c r="EG2603" s="805"/>
      <c r="EH2603" s="805"/>
      <c r="EI2603" s="805"/>
      <c r="EJ2603" s="805"/>
      <c r="EK2603" s="805"/>
      <c r="EL2603" s="805"/>
      <c r="EM2603" s="805"/>
      <c r="EN2603" s="805"/>
      <c r="EO2603" s="805"/>
      <c r="EP2603" s="805"/>
      <c r="EQ2603" s="805"/>
      <c r="ER2603" s="805"/>
      <c r="ES2603" s="805"/>
      <c r="ET2603" s="805"/>
      <c r="EU2603" s="805"/>
      <c r="EV2603" s="805"/>
      <c r="EW2603" s="805"/>
      <c r="EX2603" s="805"/>
      <c r="EY2603" s="805"/>
      <c r="EZ2603" s="805"/>
      <c r="FA2603" s="805"/>
      <c r="FB2603" s="805"/>
      <c r="FC2603" s="805"/>
      <c r="FD2603" s="805"/>
      <c r="FE2603" s="805"/>
      <c r="FF2603" s="805"/>
      <c r="FG2603" s="805"/>
      <c r="FH2603" s="805"/>
      <c r="FI2603" s="805"/>
      <c r="FJ2603" s="805"/>
      <c r="FK2603" s="805"/>
      <c r="FL2603" s="805"/>
      <c r="FM2603" s="805"/>
      <c r="FN2603" s="805"/>
      <c r="FO2603" s="805"/>
      <c r="FP2603" s="805"/>
      <c r="FQ2603" s="805"/>
      <c r="FR2603" s="805"/>
      <c r="FS2603" s="805"/>
      <c r="FT2603" s="805"/>
      <c r="FU2603" s="805"/>
      <c r="FV2603" s="805"/>
      <c r="FW2603" s="805"/>
      <c r="FX2603" s="805"/>
      <c r="FY2603" s="805"/>
      <c r="FZ2603" s="805"/>
      <c r="GA2603" s="805"/>
      <c r="GB2603" s="805"/>
      <c r="GC2603" s="805"/>
      <c r="GD2603" s="805"/>
      <c r="GE2603" s="805"/>
      <c r="GF2603" s="805"/>
      <c r="GG2603" s="805"/>
      <c r="GH2603" s="805"/>
      <c r="GI2603" s="805"/>
      <c r="GJ2603" s="805"/>
      <c r="GK2603" s="805"/>
      <c r="GL2603" s="805"/>
      <c r="GM2603" s="805"/>
      <c r="GN2603" s="805"/>
      <c r="GO2603" s="805"/>
      <c r="GP2603" s="805"/>
      <c r="GQ2603" s="805"/>
      <c r="GR2603" s="805"/>
      <c r="GS2603" s="805"/>
      <c r="GT2603" s="805"/>
      <c r="GU2603" s="805"/>
      <c r="GV2603" s="805"/>
      <c r="GW2603" s="805"/>
      <c r="GX2603" s="805"/>
      <c r="GY2603" s="805"/>
      <c r="GZ2603" s="805"/>
      <c r="HA2603" s="805"/>
      <c r="HB2603" s="805"/>
      <c r="HC2603" s="805"/>
      <c r="HD2603" s="805"/>
      <c r="HE2603" s="805"/>
      <c r="HF2603" s="805"/>
      <c r="HG2603" s="805"/>
      <c r="HH2603" s="805"/>
      <c r="HI2603" s="805"/>
      <c r="HJ2603" s="805"/>
      <c r="HK2603" s="805"/>
      <c r="HL2603" s="805"/>
      <c r="HM2603" s="805"/>
      <c r="HN2603" s="805"/>
      <c r="HO2603" s="805"/>
      <c r="HP2603" s="805"/>
      <c r="HQ2603" s="805"/>
      <c r="HR2603" s="805"/>
      <c r="HS2603" s="805"/>
      <c r="HT2603" s="805"/>
      <c r="HU2603" s="805"/>
      <c r="HV2603" s="805"/>
      <c r="HW2603" s="805"/>
      <c r="HX2603" s="805"/>
      <c r="HY2603" s="805"/>
      <c r="HZ2603" s="805"/>
      <c r="IA2603" s="805"/>
      <c r="IB2603" s="805"/>
      <c r="IC2603" s="805"/>
      <c r="ID2603" s="805"/>
      <c r="IE2603" s="805"/>
      <c r="IF2603" s="805"/>
      <c r="IG2603" s="805"/>
      <c r="IH2603" s="805"/>
      <c r="II2603" s="805"/>
      <c r="IJ2603" s="805"/>
      <c r="IK2603" s="805"/>
      <c r="IL2603" s="805"/>
      <c r="IM2603" s="805"/>
      <c r="IN2603" s="805"/>
      <c r="IO2603" s="805"/>
      <c r="IP2603" s="805"/>
      <c r="IQ2603" s="805"/>
      <c r="IR2603" s="805"/>
      <c r="IS2603" s="805"/>
      <c r="IT2603" s="805"/>
      <c r="IU2603" s="805"/>
      <c r="IV2603" s="805"/>
      <c r="IW2603" s="805"/>
      <c r="LD2603" s="879">
        <v>1200</v>
      </c>
    </row>
    <row r="2604" spans="1:316" s="17" customFormat="1" ht="21.75" customHeight="1" thickBot="1">
      <c r="A2604" s="102" t="s">
        <v>720</v>
      </c>
      <c r="B2604" s="414">
        <v>566561309</v>
      </c>
      <c r="C2604" s="788">
        <v>5665613</v>
      </c>
      <c r="D2604" s="2" t="s">
        <v>721</v>
      </c>
      <c r="E2604" s="633"/>
      <c r="F2604" s="633"/>
      <c r="G2604" s="15" t="s">
        <v>743</v>
      </c>
      <c r="H2604" s="879">
        <v>600</v>
      </c>
      <c r="I2604" s="166">
        <f t="shared" ref="I2604:I2619" si="220">SUM(O2604:LD2604)</f>
        <v>600</v>
      </c>
      <c r="J2604" s="805"/>
      <c r="K2604" s="805"/>
      <c r="L2604" s="805"/>
      <c r="M2604" s="805"/>
      <c r="N2604" s="805"/>
      <c r="O2604" s="805"/>
      <c r="P2604" s="805"/>
      <c r="Q2604" s="805"/>
      <c r="R2604" s="805"/>
      <c r="S2604" s="805"/>
      <c r="T2604" s="805"/>
      <c r="U2604" s="805"/>
      <c r="V2604" s="805"/>
      <c r="W2604" s="805"/>
      <c r="X2604" s="805"/>
      <c r="Y2604" s="805"/>
      <c r="Z2604" s="805"/>
      <c r="AA2604" s="805"/>
      <c r="AB2604" s="805"/>
      <c r="AC2604" s="805"/>
      <c r="AD2604" s="805"/>
      <c r="AE2604" s="805"/>
      <c r="AF2604" s="805"/>
      <c r="AG2604" s="805"/>
      <c r="AH2604" s="805"/>
      <c r="AI2604" s="805"/>
      <c r="AJ2604" s="805"/>
      <c r="AK2604" s="805"/>
      <c r="AL2604" s="805"/>
      <c r="AM2604" s="805"/>
      <c r="AN2604" s="805"/>
      <c r="AO2604" s="805"/>
      <c r="AP2604" s="805"/>
      <c r="AQ2604" s="805"/>
      <c r="AR2604" s="805"/>
      <c r="AS2604" s="805"/>
      <c r="AT2604" s="805"/>
      <c r="AU2604" s="805"/>
      <c r="AV2604" s="805"/>
      <c r="AW2604" s="805"/>
      <c r="AX2604" s="805"/>
      <c r="AY2604" s="805"/>
      <c r="AZ2604" s="805"/>
      <c r="BA2604" s="805"/>
      <c r="BB2604" s="805"/>
      <c r="BC2604" s="805"/>
      <c r="BD2604" s="805"/>
      <c r="BE2604" s="805"/>
      <c r="BF2604" s="805"/>
      <c r="BG2604" s="805"/>
      <c r="BH2604" s="805"/>
      <c r="BI2604" s="805"/>
      <c r="BJ2604" s="805"/>
      <c r="BK2604" s="805"/>
      <c r="BL2604" s="805"/>
      <c r="BM2604" s="805"/>
      <c r="BN2604" s="805"/>
      <c r="BO2604" s="805"/>
      <c r="BP2604" s="805"/>
      <c r="BQ2604" s="805"/>
      <c r="BR2604" s="805"/>
      <c r="BS2604" s="805"/>
      <c r="BT2604" s="805"/>
      <c r="BU2604" s="805"/>
      <c r="BV2604" s="805"/>
      <c r="BW2604" s="805"/>
      <c r="BX2604" s="805"/>
      <c r="BY2604" s="805"/>
      <c r="BZ2604" s="805"/>
      <c r="CA2604" s="805"/>
      <c r="CB2604" s="805"/>
      <c r="CC2604" s="805"/>
      <c r="CD2604" s="805"/>
      <c r="CE2604" s="805"/>
      <c r="CF2604" s="805"/>
      <c r="CG2604" s="805"/>
      <c r="CH2604" s="805"/>
      <c r="CI2604" s="805"/>
      <c r="CJ2604" s="805"/>
      <c r="CK2604" s="805"/>
      <c r="CL2604" s="805"/>
      <c r="CM2604" s="805"/>
      <c r="CN2604" s="805"/>
      <c r="CO2604" s="805"/>
      <c r="CP2604" s="805"/>
      <c r="CQ2604" s="805"/>
      <c r="CR2604" s="805"/>
      <c r="CS2604" s="805"/>
      <c r="CT2604" s="805"/>
      <c r="CU2604" s="805"/>
      <c r="CV2604" s="805"/>
      <c r="CW2604" s="805"/>
      <c r="CX2604" s="805"/>
      <c r="CY2604" s="805"/>
      <c r="CZ2604" s="805"/>
      <c r="DA2604" s="805"/>
      <c r="DB2604" s="805"/>
      <c r="DC2604" s="805"/>
      <c r="DD2604" s="805"/>
      <c r="DE2604" s="805"/>
      <c r="DF2604" s="805"/>
      <c r="DG2604" s="805"/>
      <c r="DH2604" s="805"/>
      <c r="DI2604" s="805"/>
      <c r="DJ2604" s="805"/>
      <c r="DK2604" s="805"/>
      <c r="DL2604" s="805"/>
      <c r="DM2604" s="805"/>
      <c r="DN2604" s="805"/>
      <c r="DO2604" s="805"/>
      <c r="DP2604" s="805"/>
      <c r="DQ2604" s="805"/>
      <c r="DR2604" s="805"/>
      <c r="DS2604" s="805"/>
      <c r="DT2604" s="805"/>
      <c r="DU2604" s="805"/>
      <c r="DV2604" s="805"/>
      <c r="DW2604" s="805"/>
      <c r="DX2604" s="805"/>
      <c r="DY2604" s="805"/>
      <c r="DZ2604" s="805"/>
      <c r="EA2604" s="805"/>
      <c r="EB2604" s="805"/>
      <c r="EC2604" s="805"/>
      <c r="ED2604" s="805"/>
      <c r="EE2604" s="805"/>
      <c r="EF2604" s="805"/>
      <c r="EG2604" s="805"/>
      <c r="EH2604" s="805"/>
      <c r="EI2604" s="805"/>
      <c r="EJ2604" s="805"/>
      <c r="EK2604" s="805"/>
      <c r="EL2604" s="805"/>
      <c r="EM2604" s="805"/>
      <c r="EN2604" s="805"/>
      <c r="EO2604" s="805"/>
      <c r="EP2604" s="805"/>
      <c r="EQ2604" s="805"/>
      <c r="ER2604" s="805"/>
      <c r="ES2604" s="805"/>
      <c r="ET2604" s="805"/>
      <c r="EU2604" s="805"/>
      <c r="EV2604" s="805"/>
      <c r="EW2604" s="805"/>
      <c r="EX2604" s="805"/>
      <c r="EY2604" s="805"/>
      <c r="EZ2604" s="805"/>
      <c r="FA2604" s="805"/>
      <c r="FB2604" s="805"/>
      <c r="FC2604" s="805"/>
      <c r="FD2604" s="805"/>
      <c r="FE2604" s="805"/>
      <c r="FF2604" s="805"/>
      <c r="FG2604" s="805"/>
      <c r="FH2604" s="805"/>
      <c r="FI2604" s="805"/>
      <c r="FJ2604" s="805"/>
      <c r="FK2604" s="805"/>
      <c r="FL2604" s="805"/>
      <c r="FM2604" s="805"/>
      <c r="FN2604" s="805"/>
      <c r="FO2604" s="805"/>
      <c r="FP2604" s="805"/>
      <c r="FQ2604" s="805"/>
      <c r="FR2604" s="805"/>
      <c r="FS2604" s="805"/>
      <c r="FT2604" s="805"/>
      <c r="FU2604" s="805"/>
      <c r="FV2604" s="805"/>
      <c r="FW2604" s="805"/>
      <c r="FX2604" s="805"/>
      <c r="FY2604" s="805"/>
      <c r="FZ2604" s="805"/>
      <c r="GA2604" s="805"/>
      <c r="GB2604" s="805"/>
      <c r="GC2604" s="805"/>
      <c r="GD2604" s="805"/>
      <c r="GE2604" s="805"/>
      <c r="GF2604" s="805"/>
      <c r="GG2604" s="805"/>
      <c r="GH2604" s="805"/>
      <c r="GI2604" s="805"/>
      <c r="GJ2604" s="805"/>
      <c r="GK2604" s="805"/>
      <c r="GL2604" s="805"/>
      <c r="GM2604" s="805"/>
      <c r="GN2604" s="805"/>
      <c r="GO2604" s="805"/>
      <c r="GP2604" s="805"/>
      <c r="GQ2604" s="805"/>
      <c r="GR2604" s="805"/>
      <c r="GS2604" s="805"/>
      <c r="GT2604" s="805"/>
      <c r="GU2604" s="805"/>
      <c r="GV2604" s="805"/>
      <c r="GW2604" s="805"/>
      <c r="GX2604" s="805"/>
      <c r="GY2604" s="805"/>
      <c r="GZ2604" s="805"/>
      <c r="HA2604" s="805"/>
      <c r="HB2604" s="805"/>
      <c r="HC2604" s="805"/>
      <c r="HD2604" s="805"/>
      <c r="HE2604" s="805"/>
      <c r="HF2604" s="805"/>
      <c r="HG2604" s="805"/>
      <c r="HH2604" s="805"/>
      <c r="HI2604" s="805"/>
      <c r="HJ2604" s="805"/>
      <c r="HK2604" s="805"/>
      <c r="HL2604" s="805"/>
      <c r="HM2604" s="805"/>
      <c r="HN2604" s="805"/>
      <c r="HO2604" s="805"/>
      <c r="HP2604" s="805"/>
      <c r="HQ2604" s="805"/>
      <c r="HR2604" s="805"/>
      <c r="HS2604" s="805"/>
      <c r="HT2604" s="805"/>
      <c r="HU2604" s="805"/>
      <c r="HV2604" s="805"/>
      <c r="HW2604" s="805"/>
      <c r="HX2604" s="805"/>
      <c r="HY2604" s="805"/>
      <c r="HZ2604" s="805"/>
      <c r="IA2604" s="805"/>
      <c r="IB2604" s="805"/>
      <c r="IC2604" s="805"/>
      <c r="ID2604" s="805"/>
      <c r="IE2604" s="805"/>
      <c r="IF2604" s="805"/>
      <c r="IG2604" s="805"/>
      <c r="IH2604" s="805"/>
      <c r="II2604" s="805"/>
      <c r="IJ2604" s="805"/>
      <c r="IK2604" s="805"/>
      <c r="IL2604" s="805"/>
      <c r="IM2604" s="805"/>
      <c r="IN2604" s="805"/>
      <c r="IO2604" s="805"/>
      <c r="IP2604" s="805"/>
      <c r="IQ2604" s="805"/>
      <c r="IR2604" s="805"/>
      <c r="IS2604" s="805"/>
      <c r="IT2604" s="805"/>
      <c r="IU2604" s="805"/>
      <c r="IV2604" s="805"/>
      <c r="IW2604" s="805"/>
      <c r="LD2604" s="879">
        <v>600</v>
      </c>
    </row>
    <row r="2605" spans="1:316" s="17" customFormat="1" ht="21.75" customHeight="1" thickBot="1">
      <c r="A2605" s="102" t="s">
        <v>720</v>
      </c>
      <c r="B2605" s="414">
        <v>567301809</v>
      </c>
      <c r="C2605" s="788">
        <v>5673018</v>
      </c>
      <c r="D2605" s="2" t="s">
        <v>721</v>
      </c>
      <c r="E2605" s="633"/>
      <c r="F2605" s="633"/>
      <c r="G2605" s="15" t="s">
        <v>743</v>
      </c>
      <c r="H2605" s="879">
        <v>600</v>
      </c>
      <c r="I2605" s="166">
        <f t="shared" si="220"/>
        <v>600</v>
      </c>
      <c r="J2605" s="805"/>
      <c r="K2605" s="805"/>
      <c r="L2605" s="805"/>
      <c r="M2605" s="805"/>
      <c r="N2605" s="805"/>
      <c r="O2605" s="805"/>
      <c r="P2605" s="805"/>
      <c r="Q2605" s="805"/>
      <c r="R2605" s="805"/>
      <c r="S2605" s="805"/>
      <c r="T2605" s="805"/>
      <c r="U2605" s="805"/>
      <c r="V2605" s="805"/>
      <c r="W2605" s="805"/>
      <c r="X2605" s="805"/>
      <c r="Y2605" s="805"/>
      <c r="Z2605" s="805"/>
      <c r="AA2605" s="805"/>
      <c r="AB2605" s="805"/>
      <c r="AC2605" s="805"/>
      <c r="AD2605" s="805"/>
      <c r="AE2605" s="805"/>
      <c r="AF2605" s="805"/>
      <c r="AG2605" s="805"/>
      <c r="AH2605" s="805"/>
      <c r="AI2605" s="805"/>
      <c r="AJ2605" s="805"/>
      <c r="AK2605" s="805"/>
      <c r="AL2605" s="805"/>
      <c r="AM2605" s="805"/>
      <c r="AN2605" s="805"/>
      <c r="AO2605" s="805"/>
      <c r="AP2605" s="805"/>
      <c r="AQ2605" s="805"/>
      <c r="AR2605" s="805"/>
      <c r="AS2605" s="805"/>
      <c r="AT2605" s="805"/>
      <c r="AU2605" s="805"/>
      <c r="AV2605" s="805"/>
      <c r="AW2605" s="805"/>
      <c r="AX2605" s="805"/>
      <c r="AY2605" s="805"/>
      <c r="AZ2605" s="805"/>
      <c r="BA2605" s="805"/>
      <c r="BB2605" s="805"/>
      <c r="BC2605" s="805"/>
      <c r="BD2605" s="805"/>
      <c r="BE2605" s="805"/>
      <c r="BF2605" s="805"/>
      <c r="BG2605" s="805"/>
      <c r="BH2605" s="805"/>
      <c r="BI2605" s="805"/>
      <c r="BJ2605" s="805"/>
      <c r="BK2605" s="805"/>
      <c r="BL2605" s="805"/>
      <c r="BM2605" s="805"/>
      <c r="BN2605" s="805"/>
      <c r="BO2605" s="805"/>
      <c r="BP2605" s="805"/>
      <c r="BQ2605" s="805"/>
      <c r="BR2605" s="805"/>
      <c r="BS2605" s="805"/>
      <c r="BT2605" s="805"/>
      <c r="BU2605" s="805"/>
      <c r="BV2605" s="805"/>
      <c r="BW2605" s="805"/>
      <c r="BX2605" s="805"/>
      <c r="BY2605" s="805"/>
      <c r="BZ2605" s="805"/>
      <c r="CA2605" s="805"/>
      <c r="CB2605" s="805"/>
      <c r="CC2605" s="805"/>
      <c r="CD2605" s="805"/>
      <c r="CE2605" s="805"/>
      <c r="CF2605" s="805"/>
      <c r="CG2605" s="805"/>
      <c r="CH2605" s="805"/>
      <c r="CI2605" s="805"/>
      <c r="CJ2605" s="805"/>
      <c r="CK2605" s="805"/>
      <c r="CL2605" s="805"/>
      <c r="CM2605" s="805"/>
      <c r="CN2605" s="805"/>
      <c r="CO2605" s="805"/>
      <c r="CP2605" s="805"/>
      <c r="CQ2605" s="805"/>
      <c r="CR2605" s="805"/>
      <c r="CS2605" s="805"/>
      <c r="CT2605" s="805"/>
      <c r="CU2605" s="805"/>
      <c r="CV2605" s="805"/>
      <c r="CW2605" s="805"/>
      <c r="CX2605" s="805"/>
      <c r="CY2605" s="805"/>
      <c r="CZ2605" s="805"/>
      <c r="DA2605" s="805"/>
      <c r="DB2605" s="805"/>
      <c r="DC2605" s="805"/>
      <c r="DD2605" s="805"/>
      <c r="DE2605" s="805"/>
      <c r="DF2605" s="805"/>
      <c r="DG2605" s="805"/>
      <c r="DH2605" s="805"/>
      <c r="DI2605" s="805"/>
      <c r="DJ2605" s="805"/>
      <c r="DK2605" s="805"/>
      <c r="DL2605" s="805"/>
      <c r="DM2605" s="805"/>
      <c r="DN2605" s="805"/>
      <c r="DO2605" s="805"/>
      <c r="DP2605" s="805"/>
      <c r="DQ2605" s="805"/>
      <c r="DR2605" s="805"/>
      <c r="DS2605" s="805"/>
      <c r="DT2605" s="805"/>
      <c r="DU2605" s="805"/>
      <c r="DV2605" s="805"/>
      <c r="DW2605" s="805"/>
      <c r="DX2605" s="805"/>
      <c r="DY2605" s="805"/>
      <c r="DZ2605" s="805"/>
      <c r="EA2605" s="805"/>
      <c r="EB2605" s="805"/>
      <c r="EC2605" s="805"/>
      <c r="ED2605" s="805"/>
      <c r="EE2605" s="805"/>
      <c r="EF2605" s="805"/>
      <c r="EG2605" s="805"/>
      <c r="EH2605" s="805"/>
      <c r="EI2605" s="805"/>
      <c r="EJ2605" s="805"/>
      <c r="EK2605" s="805"/>
      <c r="EL2605" s="805"/>
      <c r="EM2605" s="805"/>
      <c r="EN2605" s="805"/>
      <c r="EO2605" s="805"/>
      <c r="EP2605" s="805"/>
      <c r="EQ2605" s="805"/>
      <c r="ER2605" s="805"/>
      <c r="ES2605" s="805"/>
      <c r="ET2605" s="805"/>
      <c r="EU2605" s="805"/>
      <c r="EV2605" s="805"/>
      <c r="EW2605" s="805"/>
      <c r="EX2605" s="805"/>
      <c r="EY2605" s="805"/>
      <c r="EZ2605" s="805"/>
      <c r="FA2605" s="805"/>
      <c r="FB2605" s="805"/>
      <c r="FC2605" s="805"/>
      <c r="FD2605" s="805"/>
      <c r="FE2605" s="805"/>
      <c r="FF2605" s="805"/>
      <c r="FG2605" s="805"/>
      <c r="FH2605" s="805"/>
      <c r="FI2605" s="805"/>
      <c r="FJ2605" s="805"/>
      <c r="FK2605" s="805"/>
      <c r="FL2605" s="805"/>
      <c r="FM2605" s="805"/>
      <c r="FN2605" s="805"/>
      <c r="FO2605" s="805"/>
      <c r="FP2605" s="805"/>
      <c r="FQ2605" s="805"/>
      <c r="FR2605" s="805"/>
      <c r="FS2605" s="805"/>
      <c r="FT2605" s="805"/>
      <c r="FU2605" s="805"/>
      <c r="FV2605" s="805"/>
      <c r="FW2605" s="805"/>
      <c r="FX2605" s="805"/>
      <c r="FY2605" s="805"/>
      <c r="FZ2605" s="805"/>
      <c r="GA2605" s="805"/>
      <c r="GB2605" s="805"/>
      <c r="GC2605" s="805"/>
      <c r="GD2605" s="805"/>
      <c r="GE2605" s="805"/>
      <c r="GF2605" s="805"/>
      <c r="GG2605" s="805"/>
      <c r="GH2605" s="805"/>
      <c r="GI2605" s="805"/>
      <c r="GJ2605" s="805"/>
      <c r="GK2605" s="805"/>
      <c r="GL2605" s="805"/>
      <c r="GM2605" s="805"/>
      <c r="GN2605" s="805"/>
      <c r="GO2605" s="805"/>
      <c r="GP2605" s="805"/>
      <c r="GQ2605" s="805"/>
      <c r="GR2605" s="805"/>
      <c r="GS2605" s="805"/>
      <c r="GT2605" s="805"/>
      <c r="GU2605" s="805"/>
      <c r="GV2605" s="805"/>
      <c r="GW2605" s="805"/>
      <c r="GX2605" s="805"/>
      <c r="GY2605" s="805"/>
      <c r="GZ2605" s="805"/>
      <c r="HA2605" s="805"/>
      <c r="HB2605" s="805"/>
      <c r="HC2605" s="805"/>
      <c r="HD2605" s="805"/>
      <c r="HE2605" s="805"/>
      <c r="HF2605" s="805"/>
      <c r="HG2605" s="805"/>
      <c r="HH2605" s="805"/>
      <c r="HI2605" s="805"/>
      <c r="HJ2605" s="805"/>
      <c r="HK2605" s="805"/>
      <c r="HL2605" s="805"/>
      <c r="HM2605" s="805"/>
      <c r="HN2605" s="805"/>
      <c r="HO2605" s="805"/>
      <c r="HP2605" s="805"/>
      <c r="HQ2605" s="805"/>
      <c r="HR2605" s="805"/>
      <c r="HS2605" s="805"/>
      <c r="HT2605" s="805"/>
      <c r="HU2605" s="805"/>
      <c r="HV2605" s="805"/>
      <c r="HW2605" s="805"/>
      <c r="HX2605" s="805"/>
      <c r="HY2605" s="805"/>
      <c r="HZ2605" s="805"/>
      <c r="IA2605" s="805"/>
      <c r="IB2605" s="805"/>
      <c r="IC2605" s="805"/>
      <c r="ID2605" s="805"/>
      <c r="IE2605" s="805"/>
      <c r="IF2605" s="805"/>
      <c r="IG2605" s="805"/>
      <c r="IH2605" s="805"/>
      <c r="II2605" s="805"/>
      <c r="IJ2605" s="805"/>
      <c r="IK2605" s="805"/>
      <c r="IL2605" s="805"/>
      <c r="IM2605" s="805"/>
      <c r="IN2605" s="805"/>
      <c r="IO2605" s="805"/>
      <c r="IP2605" s="805"/>
      <c r="IQ2605" s="805"/>
      <c r="IR2605" s="805"/>
      <c r="IS2605" s="805"/>
      <c r="IT2605" s="805"/>
      <c r="IU2605" s="805"/>
      <c r="IV2605" s="805"/>
      <c r="IW2605" s="805"/>
      <c r="LD2605" s="879">
        <v>600</v>
      </c>
    </row>
    <row r="2606" spans="1:316" s="17" customFormat="1" ht="21.75" customHeight="1" thickBot="1">
      <c r="A2606" s="102" t="s">
        <v>720</v>
      </c>
      <c r="B2606" s="414">
        <v>567302105</v>
      </c>
      <c r="C2606" s="788">
        <v>5673021</v>
      </c>
      <c r="D2606" s="2" t="s">
        <v>721</v>
      </c>
      <c r="E2606" s="633"/>
      <c r="F2606" s="633"/>
      <c r="G2606" s="15" t="s">
        <v>743</v>
      </c>
      <c r="H2606" s="879">
        <v>0</v>
      </c>
      <c r="I2606" s="166">
        <f t="shared" si="220"/>
        <v>0</v>
      </c>
      <c r="J2606" s="805"/>
      <c r="K2606" s="805"/>
      <c r="L2606" s="805"/>
      <c r="M2606" s="805"/>
      <c r="N2606" s="805"/>
      <c r="O2606" s="805"/>
      <c r="P2606" s="805"/>
      <c r="Q2606" s="805"/>
      <c r="R2606" s="805"/>
      <c r="S2606" s="805"/>
      <c r="T2606" s="805"/>
      <c r="U2606" s="805"/>
      <c r="V2606" s="805"/>
      <c r="W2606" s="805"/>
      <c r="X2606" s="805"/>
      <c r="Y2606" s="805"/>
      <c r="Z2606" s="805"/>
      <c r="AA2606" s="805"/>
      <c r="AB2606" s="805"/>
      <c r="AC2606" s="805"/>
      <c r="AD2606" s="805"/>
      <c r="AE2606" s="805"/>
      <c r="AF2606" s="805"/>
      <c r="AG2606" s="805"/>
      <c r="AH2606" s="805"/>
      <c r="AI2606" s="805"/>
      <c r="AJ2606" s="805"/>
      <c r="AK2606" s="805"/>
      <c r="AL2606" s="805"/>
      <c r="AM2606" s="805"/>
      <c r="AN2606" s="805"/>
      <c r="AO2606" s="805"/>
      <c r="AP2606" s="805"/>
      <c r="AQ2606" s="805"/>
      <c r="AR2606" s="805"/>
      <c r="AS2606" s="805"/>
      <c r="AT2606" s="805"/>
      <c r="AU2606" s="805"/>
      <c r="AV2606" s="805"/>
      <c r="AW2606" s="805"/>
      <c r="AX2606" s="805"/>
      <c r="AY2606" s="805"/>
      <c r="AZ2606" s="805"/>
      <c r="BA2606" s="805"/>
      <c r="BB2606" s="805"/>
      <c r="BC2606" s="805"/>
      <c r="BD2606" s="805"/>
      <c r="BE2606" s="805"/>
      <c r="BF2606" s="805"/>
      <c r="BG2606" s="805"/>
      <c r="BH2606" s="805"/>
      <c r="BI2606" s="805"/>
      <c r="BJ2606" s="805"/>
      <c r="BK2606" s="805"/>
      <c r="BL2606" s="805"/>
      <c r="BM2606" s="805"/>
      <c r="BN2606" s="805"/>
      <c r="BO2606" s="805"/>
      <c r="BP2606" s="805"/>
      <c r="BQ2606" s="805"/>
      <c r="BR2606" s="805"/>
      <c r="BS2606" s="805"/>
      <c r="BT2606" s="805"/>
      <c r="BU2606" s="805"/>
      <c r="BV2606" s="805"/>
      <c r="BW2606" s="805"/>
      <c r="BX2606" s="805"/>
      <c r="BY2606" s="805"/>
      <c r="BZ2606" s="805"/>
      <c r="CA2606" s="805"/>
      <c r="CB2606" s="805"/>
      <c r="CC2606" s="805"/>
      <c r="CD2606" s="805"/>
      <c r="CE2606" s="805"/>
      <c r="CF2606" s="805"/>
      <c r="CG2606" s="805"/>
      <c r="CH2606" s="805"/>
      <c r="CI2606" s="805"/>
      <c r="CJ2606" s="805"/>
      <c r="CK2606" s="805"/>
      <c r="CL2606" s="805"/>
      <c r="CM2606" s="805"/>
      <c r="CN2606" s="805"/>
      <c r="CO2606" s="805"/>
      <c r="CP2606" s="805"/>
      <c r="CQ2606" s="805"/>
      <c r="CR2606" s="805"/>
      <c r="CS2606" s="805"/>
      <c r="CT2606" s="805"/>
      <c r="CU2606" s="805"/>
      <c r="CV2606" s="805"/>
      <c r="CW2606" s="805"/>
      <c r="CX2606" s="805"/>
      <c r="CY2606" s="805"/>
      <c r="CZ2606" s="805"/>
      <c r="DA2606" s="805"/>
      <c r="DB2606" s="805"/>
      <c r="DC2606" s="805"/>
      <c r="DD2606" s="805"/>
      <c r="DE2606" s="805"/>
      <c r="DF2606" s="805"/>
      <c r="DG2606" s="805"/>
      <c r="DH2606" s="805"/>
      <c r="DI2606" s="805"/>
      <c r="DJ2606" s="805"/>
      <c r="DK2606" s="805"/>
      <c r="DL2606" s="805"/>
      <c r="DM2606" s="805"/>
      <c r="DN2606" s="805"/>
      <c r="DO2606" s="805"/>
      <c r="DP2606" s="805"/>
      <c r="DQ2606" s="805"/>
      <c r="DR2606" s="805"/>
      <c r="DS2606" s="805"/>
      <c r="DT2606" s="805"/>
      <c r="DU2606" s="805"/>
      <c r="DV2606" s="805"/>
      <c r="DW2606" s="805"/>
      <c r="DX2606" s="805"/>
      <c r="DY2606" s="805"/>
      <c r="DZ2606" s="805"/>
      <c r="EA2606" s="805"/>
      <c r="EB2606" s="805"/>
      <c r="EC2606" s="805"/>
      <c r="ED2606" s="805"/>
      <c r="EE2606" s="805"/>
      <c r="EF2606" s="805"/>
      <c r="EG2606" s="805"/>
      <c r="EH2606" s="805"/>
      <c r="EI2606" s="805"/>
      <c r="EJ2606" s="805"/>
      <c r="EK2606" s="805"/>
      <c r="EL2606" s="805"/>
      <c r="EM2606" s="805"/>
      <c r="EN2606" s="805"/>
      <c r="EO2606" s="805"/>
      <c r="EP2606" s="805"/>
      <c r="EQ2606" s="805"/>
      <c r="ER2606" s="805"/>
      <c r="ES2606" s="805"/>
      <c r="ET2606" s="805"/>
      <c r="EU2606" s="805"/>
      <c r="EV2606" s="805"/>
      <c r="EW2606" s="805"/>
      <c r="EX2606" s="805"/>
      <c r="EY2606" s="805"/>
      <c r="EZ2606" s="805"/>
      <c r="FA2606" s="805"/>
      <c r="FB2606" s="805"/>
      <c r="FC2606" s="805"/>
      <c r="FD2606" s="805"/>
      <c r="FE2606" s="805"/>
      <c r="FF2606" s="805"/>
      <c r="FG2606" s="805"/>
      <c r="FH2606" s="805"/>
      <c r="FI2606" s="805"/>
      <c r="FJ2606" s="805"/>
      <c r="FK2606" s="805"/>
      <c r="FL2606" s="805"/>
      <c r="FM2606" s="805"/>
      <c r="FN2606" s="805"/>
      <c r="FO2606" s="805"/>
      <c r="FP2606" s="805"/>
      <c r="FQ2606" s="805"/>
      <c r="FR2606" s="805"/>
      <c r="FS2606" s="805"/>
      <c r="FT2606" s="805"/>
      <c r="FU2606" s="805"/>
      <c r="FV2606" s="805"/>
      <c r="FW2606" s="805"/>
      <c r="FX2606" s="805"/>
      <c r="FY2606" s="805"/>
      <c r="FZ2606" s="805"/>
      <c r="GA2606" s="805"/>
      <c r="GB2606" s="805"/>
      <c r="GC2606" s="805"/>
      <c r="GD2606" s="805"/>
      <c r="GE2606" s="805"/>
      <c r="GF2606" s="805"/>
      <c r="GG2606" s="805"/>
      <c r="GH2606" s="805"/>
      <c r="GI2606" s="805"/>
      <c r="GJ2606" s="805"/>
      <c r="GK2606" s="805"/>
      <c r="GL2606" s="805"/>
      <c r="GM2606" s="805"/>
      <c r="GN2606" s="805"/>
      <c r="GO2606" s="805"/>
      <c r="GP2606" s="805"/>
      <c r="GQ2606" s="805"/>
      <c r="GR2606" s="805"/>
      <c r="GS2606" s="805"/>
      <c r="GT2606" s="805"/>
      <c r="GU2606" s="805"/>
      <c r="GV2606" s="805"/>
      <c r="GW2606" s="805"/>
      <c r="GX2606" s="805"/>
      <c r="GY2606" s="805"/>
      <c r="GZ2606" s="805"/>
      <c r="HA2606" s="805"/>
      <c r="HB2606" s="805"/>
      <c r="HC2606" s="805"/>
      <c r="HD2606" s="805"/>
      <c r="HE2606" s="805"/>
      <c r="HF2606" s="805"/>
      <c r="HG2606" s="805"/>
      <c r="HH2606" s="805"/>
      <c r="HI2606" s="805"/>
      <c r="HJ2606" s="805"/>
      <c r="HK2606" s="805"/>
      <c r="HL2606" s="805"/>
      <c r="HM2606" s="805"/>
      <c r="HN2606" s="805"/>
      <c r="HO2606" s="805"/>
      <c r="HP2606" s="805"/>
      <c r="HQ2606" s="805"/>
      <c r="HR2606" s="805"/>
      <c r="HS2606" s="805"/>
      <c r="HT2606" s="805"/>
      <c r="HU2606" s="805"/>
      <c r="HV2606" s="805"/>
      <c r="HW2606" s="805"/>
      <c r="HX2606" s="805"/>
      <c r="HY2606" s="805"/>
      <c r="HZ2606" s="805"/>
      <c r="IA2606" s="805"/>
      <c r="IB2606" s="805"/>
      <c r="IC2606" s="805"/>
      <c r="ID2606" s="805"/>
      <c r="IE2606" s="805"/>
      <c r="IF2606" s="805"/>
      <c r="IG2606" s="805"/>
      <c r="IH2606" s="805"/>
      <c r="II2606" s="805"/>
      <c r="IJ2606" s="805"/>
      <c r="IK2606" s="805"/>
      <c r="IL2606" s="805"/>
      <c r="IM2606" s="805"/>
      <c r="IN2606" s="805"/>
      <c r="IO2606" s="805"/>
      <c r="IP2606" s="805"/>
      <c r="IQ2606" s="805"/>
      <c r="IR2606" s="805"/>
      <c r="IS2606" s="805"/>
      <c r="IT2606" s="805"/>
      <c r="IU2606" s="805"/>
      <c r="IV2606" s="805"/>
      <c r="IW2606" s="805"/>
      <c r="LD2606" s="879">
        <v>0</v>
      </c>
    </row>
    <row r="2607" spans="1:316" s="17" customFormat="1" ht="21.75" customHeight="1" thickBot="1">
      <c r="A2607" s="102" t="s">
        <v>720</v>
      </c>
      <c r="B2607" s="414">
        <v>567302305</v>
      </c>
      <c r="C2607" s="788">
        <v>5673023</v>
      </c>
      <c r="D2607" s="2" t="s">
        <v>721</v>
      </c>
      <c r="E2607" s="633"/>
      <c r="F2607" s="633"/>
      <c r="G2607" s="15" t="s">
        <v>743</v>
      </c>
      <c r="H2607" s="879">
        <v>0</v>
      </c>
      <c r="I2607" s="166">
        <f t="shared" si="220"/>
        <v>0</v>
      </c>
      <c r="J2607" s="805"/>
      <c r="K2607" s="805"/>
      <c r="L2607" s="805"/>
      <c r="M2607" s="805"/>
      <c r="N2607" s="805"/>
      <c r="O2607" s="805"/>
      <c r="P2607" s="805"/>
      <c r="Q2607" s="805"/>
      <c r="R2607" s="805"/>
      <c r="S2607" s="805"/>
      <c r="T2607" s="805"/>
      <c r="U2607" s="805"/>
      <c r="V2607" s="805"/>
      <c r="W2607" s="805"/>
      <c r="X2607" s="805"/>
      <c r="Y2607" s="805"/>
      <c r="Z2607" s="805"/>
      <c r="AA2607" s="805"/>
      <c r="AB2607" s="805"/>
      <c r="AC2607" s="805"/>
      <c r="AD2607" s="805"/>
      <c r="AE2607" s="805"/>
      <c r="AF2607" s="805"/>
      <c r="AG2607" s="805"/>
      <c r="AH2607" s="805"/>
      <c r="AI2607" s="805"/>
      <c r="AJ2607" s="805"/>
      <c r="AK2607" s="805"/>
      <c r="AL2607" s="805"/>
      <c r="AM2607" s="805"/>
      <c r="AN2607" s="805"/>
      <c r="AO2607" s="805"/>
      <c r="AP2607" s="805"/>
      <c r="AQ2607" s="805"/>
      <c r="AR2607" s="805"/>
      <c r="AS2607" s="805"/>
      <c r="AT2607" s="805"/>
      <c r="AU2607" s="805"/>
      <c r="AV2607" s="805"/>
      <c r="AW2607" s="805"/>
      <c r="AX2607" s="805"/>
      <c r="AY2607" s="805"/>
      <c r="AZ2607" s="805"/>
      <c r="BA2607" s="805"/>
      <c r="BB2607" s="805"/>
      <c r="BC2607" s="805"/>
      <c r="BD2607" s="805"/>
      <c r="BE2607" s="805"/>
      <c r="BF2607" s="805"/>
      <c r="BG2607" s="805"/>
      <c r="BH2607" s="805"/>
      <c r="BI2607" s="805"/>
      <c r="BJ2607" s="805"/>
      <c r="BK2607" s="805"/>
      <c r="BL2607" s="805"/>
      <c r="BM2607" s="805"/>
      <c r="BN2607" s="805"/>
      <c r="BO2607" s="805"/>
      <c r="BP2607" s="805"/>
      <c r="BQ2607" s="805"/>
      <c r="BR2607" s="805"/>
      <c r="BS2607" s="805"/>
      <c r="BT2607" s="805"/>
      <c r="BU2607" s="805"/>
      <c r="BV2607" s="805"/>
      <c r="BW2607" s="805"/>
      <c r="BX2607" s="805"/>
      <c r="BY2607" s="805"/>
      <c r="BZ2607" s="805"/>
      <c r="CA2607" s="805"/>
      <c r="CB2607" s="805"/>
      <c r="CC2607" s="805"/>
      <c r="CD2607" s="805"/>
      <c r="CE2607" s="805"/>
      <c r="CF2607" s="805"/>
      <c r="CG2607" s="805"/>
      <c r="CH2607" s="805"/>
      <c r="CI2607" s="805"/>
      <c r="CJ2607" s="805"/>
      <c r="CK2607" s="805"/>
      <c r="CL2607" s="805"/>
      <c r="CM2607" s="805"/>
      <c r="CN2607" s="805"/>
      <c r="CO2607" s="805"/>
      <c r="CP2607" s="805"/>
      <c r="CQ2607" s="805"/>
      <c r="CR2607" s="805"/>
      <c r="CS2607" s="805"/>
      <c r="CT2607" s="805"/>
      <c r="CU2607" s="805"/>
      <c r="CV2607" s="805"/>
      <c r="CW2607" s="805"/>
      <c r="CX2607" s="805"/>
      <c r="CY2607" s="805"/>
      <c r="CZ2607" s="805"/>
      <c r="DA2607" s="805"/>
      <c r="DB2607" s="805"/>
      <c r="DC2607" s="805"/>
      <c r="DD2607" s="805"/>
      <c r="DE2607" s="805"/>
      <c r="DF2607" s="805"/>
      <c r="DG2607" s="805"/>
      <c r="DH2607" s="805"/>
      <c r="DI2607" s="805"/>
      <c r="DJ2607" s="805"/>
      <c r="DK2607" s="805"/>
      <c r="DL2607" s="805"/>
      <c r="DM2607" s="805"/>
      <c r="DN2607" s="805"/>
      <c r="DO2607" s="805"/>
      <c r="DP2607" s="805"/>
      <c r="DQ2607" s="805"/>
      <c r="DR2607" s="805"/>
      <c r="DS2607" s="805"/>
      <c r="DT2607" s="805"/>
      <c r="DU2607" s="805"/>
      <c r="DV2607" s="805"/>
      <c r="DW2607" s="805"/>
      <c r="DX2607" s="805"/>
      <c r="DY2607" s="805"/>
      <c r="DZ2607" s="805"/>
      <c r="EA2607" s="805"/>
      <c r="EB2607" s="805"/>
      <c r="EC2607" s="805"/>
      <c r="ED2607" s="805"/>
      <c r="EE2607" s="805"/>
      <c r="EF2607" s="805"/>
      <c r="EG2607" s="805"/>
      <c r="EH2607" s="805"/>
      <c r="EI2607" s="805"/>
      <c r="EJ2607" s="805"/>
      <c r="EK2607" s="805"/>
      <c r="EL2607" s="805"/>
      <c r="EM2607" s="805"/>
      <c r="EN2607" s="805"/>
      <c r="EO2607" s="805"/>
      <c r="EP2607" s="805"/>
      <c r="EQ2607" s="805"/>
      <c r="ER2607" s="805"/>
      <c r="ES2607" s="805"/>
      <c r="ET2607" s="805"/>
      <c r="EU2607" s="805"/>
      <c r="EV2607" s="805"/>
      <c r="EW2607" s="805"/>
      <c r="EX2607" s="805"/>
      <c r="EY2607" s="805"/>
      <c r="EZ2607" s="805"/>
      <c r="FA2607" s="805"/>
      <c r="FB2607" s="805"/>
      <c r="FC2607" s="805"/>
      <c r="FD2607" s="805"/>
      <c r="FE2607" s="805"/>
      <c r="FF2607" s="805"/>
      <c r="FG2607" s="805"/>
      <c r="FH2607" s="805"/>
      <c r="FI2607" s="805"/>
      <c r="FJ2607" s="805"/>
      <c r="FK2607" s="805"/>
      <c r="FL2607" s="805"/>
      <c r="FM2607" s="805"/>
      <c r="FN2607" s="805"/>
      <c r="FO2607" s="805"/>
      <c r="FP2607" s="805"/>
      <c r="FQ2607" s="805"/>
      <c r="FR2607" s="805"/>
      <c r="FS2607" s="805"/>
      <c r="FT2607" s="805"/>
      <c r="FU2607" s="805"/>
      <c r="FV2607" s="805"/>
      <c r="FW2607" s="805"/>
      <c r="FX2607" s="805"/>
      <c r="FY2607" s="805"/>
      <c r="FZ2607" s="805"/>
      <c r="GA2607" s="805"/>
      <c r="GB2607" s="805"/>
      <c r="GC2607" s="805"/>
      <c r="GD2607" s="805"/>
      <c r="GE2607" s="805"/>
      <c r="GF2607" s="805"/>
      <c r="GG2607" s="805"/>
      <c r="GH2607" s="805"/>
      <c r="GI2607" s="805"/>
      <c r="GJ2607" s="805"/>
      <c r="GK2607" s="805"/>
      <c r="GL2607" s="805"/>
      <c r="GM2607" s="805"/>
      <c r="GN2607" s="805"/>
      <c r="GO2607" s="805"/>
      <c r="GP2607" s="805"/>
      <c r="GQ2607" s="805"/>
      <c r="GR2607" s="805"/>
      <c r="GS2607" s="805"/>
      <c r="GT2607" s="805"/>
      <c r="GU2607" s="805"/>
      <c r="GV2607" s="805"/>
      <c r="GW2607" s="805"/>
      <c r="GX2607" s="805"/>
      <c r="GY2607" s="805"/>
      <c r="GZ2607" s="805"/>
      <c r="HA2607" s="805"/>
      <c r="HB2607" s="805"/>
      <c r="HC2607" s="805"/>
      <c r="HD2607" s="805"/>
      <c r="HE2607" s="805"/>
      <c r="HF2607" s="805"/>
      <c r="HG2607" s="805"/>
      <c r="HH2607" s="805"/>
      <c r="HI2607" s="805"/>
      <c r="HJ2607" s="805"/>
      <c r="HK2607" s="805"/>
      <c r="HL2607" s="805"/>
      <c r="HM2607" s="805"/>
      <c r="HN2607" s="805"/>
      <c r="HO2607" s="805"/>
      <c r="HP2607" s="805"/>
      <c r="HQ2607" s="805"/>
      <c r="HR2607" s="805"/>
      <c r="HS2607" s="805"/>
      <c r="HT2607" s="805"/>
      <c r="HU2607" s="805"/>
      <c r="HV2607" s="805"/>
      <c r="HW2607" s="805"/>
      <c r="HX2607" s="805"/>
      <c r="HY2607" s="805"/>
      <c r="HZ2607" s="805"/>
      <c r="IA2607" s="805"/>
      <c r="IB2607" s="805"/>
      <c r="IC2607" s="805"/>
      <c r="ID2607" s="805"/>
      <c r="IE2607" s="805"/>
      <c r="IF2607" s="805"/>
      <c r="IG2607" s="805"/>
      <c r="IH2607" s="805"/>
      <c r="II2607" s="805"/>
      <c r="IJ2607" s="805"/>
      <c r="IK2607" s="805"/>
      <c r="IL2607" s="805"/>
      <c r="IM2607" s="805"/>
      <c r="IN2607" s="805"/>
      <c r="IO2607" s="805"/>
      <c r="IP2607" s="805"/>
      <c r="IQ2607" s="805"/>
      <c r="IR2607" s="805"/>
      <c r="IS2607" s="805"/>
      <c r="IT2607" s="805"/>
      <c r="IU2607" s="805"/>
      <c r="IV2607" s="805"/>
      <c r="IW2607" s="805"/>
      <c r="LD2607" s="879">
        <v>0</v>
      </c>
    </row>
    <row r="2608" spans="1:316" s="17" customFormat="1" ht="21.75" customHeight="1" thickBot="1">
      <c r="A2608" s="102" t="s">
        <v>720</v>
      </c>
      <c r="B2608" s="414">
        <v>566421806</v>
      </c>
      <c r="C2608" s="788">
        <v>5664218</v>
      </c>
      <c r="D2608" s="2" t="s">
        <v>721</v>
      </c>
      <c r="E2608" s="633"/>
      <c r="F2608" s="633"/>
      <c r="G2608" s="15" t="s">
        <v>743</v>
      </c>
      <c r="H2608" s="879">
        <v>600</v>
      </c>
      <c r="I2608" s="166">
        <f t="shared" si="220"/>
        <v>600</v>
      </c>
      <c r="J2608" s="805"/>
      <c r="K2608" s="805"/>
      <c r="L2608" s="805"/>
      <c r="M2608" s="805"/>
      <c r="N2608" s="805"/>
      <c r="O2608" s="805"/>
      <c r="P2608" s="805"/>
      <c r="Q2608" s="805"/>
      <c r="R2608" s="805"/>
      <c r="S2608" s="805"/>
      <c r="T2608" s="805"/>
      <c r="U2608" s="805"/>
      <c r="V2608" s="805"/>
      <c r="W2608" s="805"/>
      <c r="X2608" s="805"/>
      <c r="Y2608" s="805"/>
      <c r="Z2608" s="805"/>
      <c r="AA2608" s="805"/>
      <c r="AB2608" s="805"/>
      <c r="AC2608" s="805"/>
      <c r="AD2608" s="805"/>
      <c r="AE2608" s="805"/>
      <c r="AF2608" s="805"/>
      <c r="AG2608" s="805"/>
      <c r="AH2608" s="805"/>
      <c r="AI2608" s="805"/>
      <c r="AJ2608" s="805"/>
      <c r="AK2608" s="805"/>
      <c r="AL2608" s="805"/>
      <c r="AM2608" s="805"/>
      <c r="AN2608" s="805"/>
      <c r="AO2608" s="805"/>
      <c r="AP2608" s="805"/>
      <c r="AQ2608" s="805"/>
      <c r="AR2608" s="805"/>
      <c r="AS2608" s="805"/>
      <c r="AT2608" s="805"/>
      <c r="AU2608" s="805"/>
      <c r="AV2608" s="805"/>
      <c r="AW2608" s="805"/>
      <c r="AX2608" s="805"/>
      <c r="AY2608" s="805"/>
      <c r="AZ2608" s="805"/>
      <c r="BA2608" s="805"/>
      <c r="BB2608" s="805"/>
      <c r="BC2608" s="805"/>
      <c r="BD2608" s="805"/>
      <c r="BE2608" s="805"/>
      <c r="BF2608" s="805"/>
      <c r="BG2608" s="805"/>
      <c r="BH2608" s="805"/>
      <c r="BI2608" s="805"/>
      <c r="BJ2608" s="805"/>
      <c r="BK2608" s="805"/>
      <c r="BL2608" s="805"/>
      <c r="BM2608" s="805"/>
      <c r="BN2608" s="805"/>
      <c r="BO2608" s="805"/>
      <c r="BP2608" s="805"/>
      <c r="BQ2608" s="805"/>
      <c r="BR2608" s="805"/>
      <c r="BS2608" s="805"/>
      <c r="BT2608" s="805"/>
      <c r="BU2608" s="805"/>
      <c r="BV2608" s="805"/>
      <c r="BW2608" s="805"/>
      <c r="BX2608" s="805"/>
      <c r="BY2608" s="805"/>
      <c r="BZ2608" s="805"/>
      <c r="CA2608" s="805"/>
      <c r="CB2608" s="805"/>
      <c r="CC2608" s="805"/>
      <c r="CD2608" s="805"/>
      <c r="CE2608" s="805"/>
      <c r="CF2608" s="805"/>
      <c r="CG2608" s="805"/>
      <c r="CH2608" s="805"/>
      <c r="CI2608" s="805"/>
      <c r="CJ2608" s="805"/>
      <c r="CK2608" s="805"/>
      <c r="CL2608" s="805"/>
      <c r="CM2608" s="805"/>
      <c r="CN2608" s="805"/>
      <c r="CO2608" s="805"/>
      <c r="CP2608" s="805"/>
      <c r="CQ2608" s="805"/>
      <c r="CR2608" s="805"/>
      <c r="CS2608" s="805"/>
      <c r="CT2608" s="805"/>
      <c r="CU2608" s="805"/>
      <c r="CV2608" s="805"/>
      <c r="CW2608" s="805"/>
      <c r="CX2608" s="805"/>
      <c r="CY2608" s="805"/>
      <c r="CZ2608" s="805"/>
      <c r="DA2608" s="805"/>
      <c r="DB2608" s="805"/>
      <c r="DC2608" s="805"/>
      <c r="DD2608" s="805"/>
      <c r="DE2608" s="805"/>
      <c r="DF2608" s="805"/>
      <c r="DG2608" s="805"/>
      <c r="DH2608" s="805"/>
      <c r="DI2608" s="805"/>
      <c r="DJ2608" s="805"/>
      <c r="DK2608" s="805"/>
      <c r="DL2608" s="805"/>
      <c r="DM2608" s="805"/>
      <c r="DN2608" s="805"/>
      <c r="DO2608" s="805"/>
      <c r="DP2608" s="805"/>
      <c r="DQ2608" s="805"/>
      <c r="DR2608" s="805"/>
      <c r="DS2608" s="805"/>
      <c r="DT2608" s="805"/>
      <c r="DU2608" s="805"/>
      <c r="DV2608" s="805"/>
      <c r="DW2608" s="805"/>
      <c r="DX2608" s="805"/>
      <c r="DY2608" s="805"/>
      <c r="DZ2608" s="805"/>
      <c r="EA2608" s="805"/>
      <c r="EB2608" s="805"/>
      <c r="EC2608" s="805"/>
      <c r="ED2608" s="805"/>
      <c r="EE2608" s="805"/>
      <c r="EF2608" s="805"/>
      <c r="EG2608" s="805"/>
      <c r="EH2608" s="805"/>
      <c r="EI2608" s="805"/>
      <c r="EJ2608" s="805"/>
      <c r="EK2608" s="805"/>
      <c r="EL2608" s="805"/>
      <c r="EM2608" s="805"/>
      <c r="EN2608" s="805"/>
      <c r="EO2608" s="805"/>
      <c r="EP2608" s="805"/>
      <c r="EQ2608" s="805"/>
      <c r="ER2608" s="805"/>
      <c r="ES2608" s="805"/>
      <c r="ET2608" s="805"/>
      <c r="EU2608" s="805"/>
      <c r="EV2608" s="805"/>
      <c r="EW2608" s="805"/>
      <c r="EX2608" s="805"/>
      <c r="EY2608" s="805"/>
      <c r="EZ2608" s="805"/>
      <c r="FA2608" s="805"/>
      <c r="FB2608" s="805"/>
      <c r="FC2608" s="805"/>
      <c r="FD2608" s="805"/>
      <c r="FE2608" s="805"/>
      <c r="FF2608" s="805"/>
      <c r="FG2608" s="805"/>
      <c r="FH2608" s="805"/>
      <c r="FI2608" s="805"/>
      <c r="FJ2608" s="805"/>
      <c r="FK2608" s="805"/>
      <c r="FL2608" s="805"/>
      <c r="FM2608" s="805"/>
      <c r="FN2608" s="805"/>
      <c r="FO2608" s="805"/>
      <c r="FP2608" s="805"/>
      <c r="FQ2608" s="805"/>
      <c r="FR2608" s="805"/>
      <c r="FS2608" s="805"/>
      <c r="FT2608" s="805"/>
      <c r="FU2608" s="805"/>
      <c r="FV2608" s="805"/>
      <c r="FW2608" s="805"/>
      <c r="FX2608" s="805"/>
      <c r="FY2608" s="805"/>
      <c r="FZ2608" s="805"/>
      <c r="GA2608" s="805"/>
      <c r="GB2608" s="805"/>
      <c r="GC2608" s="805"/>
      <c r="GD2608" s="805"/>
      <c r="GE2608" s="805"/>
      <c r="GF2608" s="805"/>
      <c r="GG2608" s="805"/>
      <c r="GH2608" s="805"/>
      <c r="GI2608" s="805"/>
      <c r="GJ2608" s="805"/>
      <c r="GK2608" s="805"/>
      <c r="GL2608" s="805"/>
      <c r="GM2608" s="805"/>
      <c r="GN2608" s="805"/>
      <c r="GO2608" s="805"/>
      <c r="GP2608" s="805"/>
      <c r="GQ2608" s="805"/>
      <c r="GR2608" s="805"/>
      <c r="GS2608" s="805"/>
      <c r="GT2608" s="805"/>
      <c r="GU2608" s="805"/>
      <c r="GV2608" s="805"/>
      <c r="GW2608" s="805"/>
      <c r="GX2608" s="805"/>
      <c r="GY2608" s="805"/>
      <c r="GZ2608" s="805"/>
      <c r="HA2608" s="805"/>
      <c r="HB2608" s="805"/>
      <c r="HC2608" s="805"/>
      <c r="HD2608" s="805"/>
      <c r="HE2608" s="805"/>
      <c r="HF2608" s="805"/>
      <c r="HG2608" s="805"/>
      <c r="HH2608" s="805"/>
      <c r="HI2608" s="805"/>
      <c r="HJ2608" s="805"/>
      <c r="HK2608" s="805"/>
      <c r="HL2608" s="805"/>
      <c r="HM2608" s="805"/>
      <c r="HN2608" s="805"/>
      <c r="HO2608" s="805"/>
      <c r="HP2608" s="805"/>
      <c r="HQ2608" s="805"/>
      <c r="HR2608" s="805"/>
      <c r="HS2608" s="805"/>
      <c r="HT2608" s="805"/>
      <c r="HU2608" s="805"/>
      <c r="HV2608" s="805"/>
      <c r="HW2608" s="805"/>
      <c r="HX2608" s="805"/>
      <c r="HY2608" s="805"/>
      <c r="HZ2608" s="805"/>
      <c r="IA2608" s="805"/>
      <c r="IB2608" s="805"/>
      <c r="IC2608" s="805"/>
      <c r="ID2608" s="805"/>
      <c r="IE2608" s="805"/>
      <c r="IF2608" s="805"/>
      <c r="IG2608" s="805"/>
      <c r="IH2608" s="805"/>
      <c r="II2608" s="805"/>
      <c r="IJ2608" s="805"/>
      <c r="IK2608" s="805"/>
      <c r="IL2608" s="805"/>
      <c r="IM2608" s="805"/>
      <c r="IN2608" s="805"/>
      <c r="IO2608" s="805"/>
      <c r="IP2608" s="805"/>
      <c r="IQ2608" s="805"/>
      <c r="IR2608" s="805"/>
      <c r="IS2608" s="805"/>
      <c r="IT2608" s="805"/>
      <c r="IU2608" s="805"/>
      <c r="IV2608" s="805"/>
      <c r="IW2608" s="805"/>
      <c r="LD2608" s="879">
        <v>600</v>
      </c>
    </row>
    <row r="2609" spans="1:316" s="17" customFormat="1" ht="21.75" customHeight="1" thickBot="1">
      <c r="A2609" s="102" t="s">
        <v>720</v>
      </c>
      <c r="B2609" s="414">
        <v>588048606</v>
      </c>
      <c r="C2609" s="788">
        <v>5880486</v>
      </c>
      <c r="D2609" s="2" t="s">
        <v>721</v>
      </c>
      <c r="E2609" s="633"/>
      <c r="F2609" s="633"/>
      <c r="G2609" s="15" t="s">
        <v>743</v>
      </c>
      <c r="H2609" s="879">
        <v>1100</v>
      </c>
      <c r="I2609" s="166">
        <f t="shared" si="220"/>
        <v>1100</v>
      </c>
      <c r="J2609" s="805"/>
      <c r="K2609" s="805"/>
      <c r="L2609" s="805"/>
      <c r="M2609" s="805"/>
      <c r="N2609" s="805"/>
      <c r="O2609" s="805"/>
      <c r="P2609" s="805"/>
      <c r="Q2609" s="805"/>
      <c r="R2609" s="805"/>
      <c r="S2609" s="805"/>
      <c r="T2609" s="805"/>
      <c r="U2609" s="805"/>
      <c r="V2609" s="805"/>
      <c r="W2609" s="805"/>
      <c r="X2609" s="805"/>
      <c r="Y2609" s="805"/>
      <c r="Z2609" s="805"/>
      <c r="AA2609" s="805"/>
      <c r="AB2609" s="805"/>
      <c r="AC2609" s="805"/>
      <c r="AD2609" s="805"/>
      <c r="AE2609" s="805"/>
      <c r="AF2609" s="805"/>
      <c r="AG2609" s="805"/>
      <c r="AH2609" s="805"/>
      <c r="AI2609" s="805"/>
      <c r="AJ2609" s="805"/>
      <c r="AK2609" s="805"/>
      <c r="AL2609" s="805"/>
      <c r="AM2609" s="805"/>
      <c r="AN2609" s="805"/>
      <c r="AO2609" s="805"/>
      <c r="AP2609" s="805"/>
      <c r="AQ2609" s="805"/>
      <c r="AR2609" s="805"/>
      <c r="AS2609" s="805"/>
      <c r="AT2609" s="805"/>
      <c r="AU2609" s="805"/>
      <c r="AV2609" s="805"/>
      <c r="AW2609" s="805"/>
      <c r="AX2609" s="805"/>
      <c r="AY2609" s="805"/>
      <c r="AZ2609" s="805"/>
      <c r="BA2609" s="805"/>
      <c r="BB2609" s="805"/>
      <c r="BC2609" s="805"/>
      <c r="BD2609" s="805"/>
      <c r="BE2609" s="805"/>
      <c r="BF2609" s="805"/>
      <c r="BG2609" s="805"/>
      <c r="BH2609" s="805"/>
      <c r="BI2609" s="805"/>
      <c r="BJ2609" s="805"/>
      <c r="BK2609" s="805"/>
      <c r="BL2609" s="805"/>
      <c r="BM2609" s="805"/>
      <c r="BN2609" s="805"/>
      <c r="BO2609" s="805"/>
      <c r="BP2609" s="805"/>
      <c r="BQ2609" s="805"/>
      <c r="BR2609" s="805"/>
      <c r="BS2609" s="805"/>
      <c r="BT2609" s="805"/>
      <c r="BU2609" s="805"/>
      <c r="BV2609" s="805"/>
      <c r="BW2609" s="805"/>
      <c r="BX2609" s="805"/>
      <c r="BY2609" s="805"/>
      <c r="BZ2609" s="805"/>
      <c r="CA2609" s="805"/>
      <c r="CB2609" s="805"/>
      <c r="CC2609" s="805"/>
      <c r="CD2609" s="805"/>
      <c r="CE2609" s="805"/>
      <c r="CF2609" s="805"/>
      <c r="CG2609" s="805"/>
      <c r="CH2609" s="805"/>
      <c r="CI2609" s="805"/>
      <c r="CJ2609" s="805"/>
      <c r="CK2609" s="805"/>
      <c r="CL2609" s="805"/>
      <c r="CM2609" s="805"/>
      <c r="CN2609" s="805"/>
      <c r="CO2609" s="805"/>
      <c r="CP2609" s="805"/>
      <c r="CQ2609" s="805"/>
      <c r="CR2609" s="805"/>
      <c r="CS2609" s="805"/>
      <c r="CT2609" s="805"/>
      <c r="CU2609" s="805"/>
      <c r="CV2609" s="805"/>
      <c r="CW2609" s="805"/>
      <c r="CX2609" s="805"/>
      <c r="CY2609" s="805"/>
      <c r="CZ2609" s="805"/>
      <c r="DA2609" s="805"/>
      <c r="DB2609" s="805"/>
      <c r="DC2609" s="805"/>
      <c r="DD2609" s="805"/>
      <c r="DE2609" s="805"/>
      <c r="DF2609" s="805"/>
      <c r="DG2609" s="805"/>
      <c r="DH2609" s="805"/>
      <c r="DI2609" s="805"/>
      <c r="DJ2609" s="805"/>
      <c r="DK2609" s="805"/>
      <c r="DL2609" s="805"/>
      <c r="DM2609" s="805"/>
      <c r="DN2609" s="805"/>
      <c r="DO2609" s="805"/>
      <c r="DP2609" s="805"/>
      <c r="DQ2609" s="805"/>
      <c r="DR2609" s="805"/>
      <c r="DS2609" s="805"/>
      <c r="DT2609" s="805"/>
      <c r="DU2609" s="805"/>
      <c r="DV2609" s="805"/>
      <c r="DW2609" s="805"/>
      <c r="DX2609" s="805"/>
      <c r="DY2609" s="805"/>
      <c r="DZ2609" s="805"/>
      <c r="EA2609" s="805"/>
      <c r="EB2609" s="805"/>
      <c r="EC2609" s="805"/>
      <c r="ED2609" s="805"/>
      <c r="EE2609" s="805"/>
      <c r="EF2609" s="805"/>
      <c r="EG2609" s="805"/>
      <c r="EH2609" s="805"/>
      <c r="EI2609" s="805"/>
      <c r="EJ2609" s="805"/>
      <c r="EK2609" s="805"/>
      <c r="EL2609" s="805"/>
      <c r="EM2609" s="805"/>
      <c r="EN2609" s="805"/>
      <c r="EO2609" s="805"/>
      <c r="EP2609" s="805"/>
      <c r="EQ2609" s="805"/>
      <c r="ER2609" s="805"/>
      <c r="ES2609" s="805"/>
      <c r="ET2609" s="805"/>
      <c r="EU2609" s="805"/>
      <c r="EV2609" s="805"/>
      <c r="EW2609" s="805"/>
      <c r="EX2609" s="805"/>
      <c r="EY2609" s="805"/>
      <c r="EZ2609" s="805"/>
      <c r="FA2609" s="805"/>
      <c r="FB2609" s="805"/>
      <c r="FC2609" s="805"/>
      <c r="FD2609" s="805"/>
      <c r="FE2609" s="805"/>
      <c r="FF2609" s="805"/>
      <c r="FG2609" s="805"/>
      <c r="FH2609" s="805"/>
      <c r="FI2609" s="805"/>
      <c r="FJ2609" s="805"/>
      <c r="FK2609" s="805"/>
      <c r="FL2609" s="805"/>
      <c r="FM2609" s="805"/>
      <c r="FN2609" s="805"/>
      <c r="FO2609" s="805"/>
      <c r="FP2609" s="805"/>
      <c r="FQ2609" s="805"/>
      <c r="FR2609" s="805"/>
      <c r="FS2609" s="805"/>
      <c r="FT2609" s="805"/>
      <c r="FU2609" s="805"/>
      <c r="FV2609" s="805"/>
      <c r="FW2609" s="805"/>
      <c r="FX2609" s="805"/>
      <c r="FY2609" s="805"/>
      <c r="FZ2609" s="805"/>
      <c r="GA2609" s="805"/>
      <c r="GB2609" s="805"/>
      <c r="GC2609" s="805"/>
      <c r="GD2609" s="805"/>
      <c r="GE2609" s="805"/>
      <c r="GF2609" s="805"/>
      <c r="GG2609" s="805"/>
      <c r="GH2609" s="805"/>
      <c r="GI2609" s="805"/>
      <c r="GJ2609" s="805"/>
      <c r="GK2609" s="805"/>
      <c r="GL2609" s="805"/>
      <c r="GM2609" s="805"/>
      <c r="GN2609" s="805"/>
      <c r="GO2609" s="805"/>
      <c r="GP2609" s="805"/>
      <c r="GQ2609" s="805"/>
      <c r="GR2609" s="805"/>
      <c r="GS2609" s="805"/>
      <c r="GT2609" s="805"/>
      <c r="GU2609" s="805"/>
      <c r="GV2609" s="805"/>
      <c r="GW2609" s="805"/>
      <c r="GX2609" s="805"/>
      <c r="GY2609" s="805"/>
      <c r="GZ2609" s="805"/>
      <c r="HA2609" s="805"/>
      <c r="HB2609" s="805"/>
      <c r="HC2609" s="805"/>
      <c r="HD2609" s="805"/>
      <c r="HE2609" s="805"/>
      <c r="HF2609" s="805"/>
      <c r="HG2609" s="805"/>
      <c r="HH2609" s="805"/>
      <c r="HI2609" s="805"/>
      <c r="HJ2609" s="805"/>
      <c r="HK2609" s="805"/>
      <c r="HL2609" s="805"/>
      <c r="HM2609" s="805"/>
      <c r="HN2609" s="805"/>
      <c r="HO2609" s="805"/>
      <c r="HP2609" s="805"/>
      <c r="HQ2609" s="805"/>
      <c r="HR2609" s="805"/>
      <c r="HS2609" s="805"/>
      <c r="HT2609" s="805"/>
      <c r="HU2609" s="805"/>
      <c r="HV2609" s="805"/>
      <c r="HW2609" s="805"/>
      <c r="HX2609" s="805"/>
      <c r="HY2609" s="805"/>
      <c r="HZ2609" s="805"/>
      <c r="IA2609" s="805"/>
      <c r="IB2609" s="805"/>
      <c r="IC2609" s="805"/>
      <c r="ID2609" s="805"/>
      <c r="IE2609" s="805"/>
      <c r="IF2609" s="805"/>
      <c r="IG2609" s="805"/>
      <c r="IH2609" s="805"/>
      <c r="II2609" s="805"/>
      <c r="IJ2609" s="805"/>
      <c r="IK2609" s="805"/>
      <c r="IL2609" s="805"/>
      <c r="IM2609" s="805"/>
      <c r="IN2609" s="805"/>
      <c r="IO2609" s="805"/>
      <c r="IP2609" s="805"/>
      <c r="IQ2609" s="805"/>
      <c r="IR2609" s="805"/>
      <c r="IS2609" s="805"/>
      <c r="IT2609" s="805"/>
      <c r="IU2609" s="805"/>
      <c r="IV2609" s="805"/>
      <c r="IW2609" s="805"/>
      <c r="LD2609" s="879">
        <v>1100</v>
      </c>
    </row>
    <row r="2610" spans="1:316" s="17" customFormat="1" ht="21.75" customHeight="1" thickBot="1">
      <c r="A2610" s="102" t="s">
        <v>720</v>
      </c>
      <c r="B2610" s="414">
        <v>600978906</v>
      </c>
      <c r="C2610" s="788">
        <v>6009789</v>
      </c>
      <c r="D2610" s="2" t="s">
        <v>721</v>
      </c>
      <c r="E2610" s="633"/>
      <c r="F2610" s="633"/>
      <c r="G2610" s="15" t="s">
        <v>743</v>
      </c>
      <c r="H2610" s="879">
        <v>600</v>
      </c>
      <c r="I2610" s="166">
        <f t="shared" si="220"/>
        <v>600</v>
      </c>
      <c r="J2610" s="805"/>
      <c r="K2610" s="805"/>
      <c r="L2610" s="805"/>
      <c r="M2610" s="805"/>
      <c r="N2610" s="805"/>
      <c r="O2610" s="805"/>
      <c r="P2610" s="805"/>
      <c r="Q2610" s="805"/>
      <c r="R2610" s="805"/>
      <c r="S2610" s="805"/>
      <c r="T2610" s="805"/>
      <c r="U2610" s="805"/>
      <c r="V2610" s="805"/>
      <c r="W2610" s="805"/>
      <c r="X2610" s="805"/>
      <c r="Y2610" s="805"/>
      <c r="Z2610" s="805"/>
      <c r="AA2610" s="805"/>
      <c r="AB2610" s="805"/>
      <c r="AC2610" s="805"/>
      <c r="AD2610" s="805"/>
      <c r="AE2610" s="805"/>
      <c r="AF2610" s="805"/>
      <c r="AG2610" s="805"/>
      <c r="AH2610" s="805"/>
      <c r="AI2610" s="805"/>
      <c r="AJ2610" s="805"/>
      <c r="AK2610" s="805"/>
      <c r="AL2610" s="805"/>
      <c r="AM2610" s="805"/>
      <c r="AN2610" s="805"/>
      <c r="AO2610" s="805"/>
      <c r="AP2610" s="805"/>
      <c r="AQ2610" s="805"/>
      <c r="AR2610" s="805"/>
      <c r="AS2610" s="805"/>
      <c r="AT2610" s="805"/>
      <c r="AU2610" s="805"/>
      <c r="AV2610" s="805"/>
      <c r="AW2610" s="805"/>
      <c r="AX2610" s="805"/>
      <c r="AY2610" s="805"/>
      <c r="AZ2610" s="805"/>
      <c r="BA2610" s="805"/>
      <c r="BB2610" s="805"/>
      <c r="BC2610" s="805"/>
      <c r="BD2610" s="805"/>
      <c r="BE2610" s="805"/>
      <c r="BF2610" s="805"/>
      <c r="BG2610" s="805"/>
      <c r="BH2610" s="805"/>
      <c r="BI2610" s="805"/>
      <c r="BJ2610" s="805"/>
      <c r="BK2610" s="805"/>
      <c r="BL2610" s="805"/>
      <c r="BM2610" s="805"/>
      <c r="BN2610" s="805"/>
      <c r="BO2610" s="805"/>
      <c r="BP2610" s="805"/>
      <c r="BQ2610" s="805"/>
      <c r="BR2610" s="805"/>
      <c r="BS2610" s="805"/>
      <c r="BT2610" s="805"/>
      <c r="BU2610" s="805"/>
      <c r="BV2610" s="805"/>
      <c r="BW2610" s="805"/>
      <c r="BX2610" s="805"/>
      <c r="BY2610" s="805"/>
      <c r="BZ2610" s="805"/>
      <c r="CA2610" s="805"/>
      <c r="CB2610" s="805"/>
      <c r="CC2610" s="805"/>
      <c r="CD2610" s="805"/>
      <c r="CE2610" s="805"/>
      <c r="CF2610" s="805"/>
      <c r="CG2610" s="805"/>
      <c r="CH2610" s="805"/>
      <c r="CI2610" s="805"/>
      <c r="CJ2610" s="805"/>
      <c r="CK2610" s="805"/>
      <c r="CL2610" s="805"/>
      <c r="CM2610" s="805"/>
      <c r="CN2610" s="805"/>
      <c r="CO2610" s="805"/>
      <c r="CP2610" s="805"/>
      <c r="CQ2610" s="805"/>
      <c r="CR2610" s="805"/>
      <c r="CS2610" s="805"/>
      <c r="CT2610" s="805"/>
      <c r="CU2610" s="805"/>
      <c r="CV2610" s="805"/>
      <c r="CW2610" s="805"/>
      <c r="CX2610" s="805"/>
      <c r="CY2610" s="805"/>
      <c r="CZ2610" s="805"/>
      <c r="DA2610" s="805"/>
      <c r="DB2610" s="805"/>
      <c r="DC2610" s="805"/>
      <c r="DD2610" s="805"/>
      <c r="DE2610" s="805"/>
      <c r="DF2610" s="805"/>
      <c r="DG2610" s="805"/>
      <c r="DH2610" s="805"/>
      <c r="DI2610" s="805"/>
      <c r="DJ2610" s="805"/>
      <c r="DK2610" s="805"/>
      <c r="DL2610" s="805"/>
      <c r="DM2610" s="805"/>
      <c r="DN2610" s="805"/>
      <c r="DO2610" s="805"/>
      <c r="DP2610" s="805"/>
      <c r="DQ2610" s="805"/>
      <c r="DR2610" s="805"/>
      <c r="DS2610" s="805"/>
      <c r="DT2610" s="805"/>
      <c r="DU2610" s="805"/>
      <c r="DV2610" s="805"/>
      <c r="DW2610" s="805"/>
      <c r="DX2610" s="805"/>
      <c r="DY2610" s="805"/>
      <c r="DZ2610" s="805"/>
      <c r="EA2610" s="805"/>
      <c r="EB2610" s="805"/>
      <c r="EC2610" s="805"/>
      <c r="ED2610" s="805"/>
      <c r="EE2610" s="805"/>
      <c r="EF2610" s="805"/>
      <c r="EG2610" s="805"/>
      <c r="EH2610" s="805"/>
      <c r="EI2610" s="805"/>
      <c r="EJ2610" s="805"/>
      <c r="EK2610" s="805"/>
      <c r="EL2610" s="805"/>
      <c r="EM2610" s="805"/>
      <c r="EN2610" s="805"/>
      <c r="EO2610" s="805"/>
      <c r="EP2610" s="805"/>
      <c r="EQ2610" s="805"/>
      <c r="ER2610" s="805"/>
      <c r="ES2610" s="805"/>
      <c r="ET2610" s="805"/>
      <c r="EU2610" s="805"/>
      <c r="EV2610" s="805"/>
      <c r="EW2610" s="805"/>
      <c r="EX2610" s="805"/>
      <c r="EY2610" s="805"/>
      <c r="EZ2610" s="805"/>
      <c r="FA2610" s="805"/>
      <c r="FB2610" s="805"/>
      <c r="FC2610" s="805"/>
      <c r="FD2610" s="805"/>
      <c r="FE2610" s="805"/>
      <c r="FF2610" s="805"/>
      <c r="FG2610" s="805"/>
      <c r="FH2610" s="805"/>
      <c r="FI2610" s="805"/>
      <c r="FJ2610" s="805"/>
      <c r="FK2610" s="805"/>
      <c r="FL2610" s="805"/>
      <c r="FM2610" s="805"/>
      <c r="FN2610" s="805"/>
      <c r="FO2610" s="805"/>
      <c r="FP2610" s="805"/>
      <c r="FQ2610" s="805"/>
      <c r="FR2610" s="805"/>
      <c r="FS2610" s="805"/>
      <c r="FT2610" s="805"/>
      <c r="FU2610" s="805"/>
      <c r="FV2610" s="805"/>
      <c r="FW2610" s="805"/>
      <c r="FX2610" s="805"/>
      <c r="FY2610" s="805"/>
      <c r="FZ2610" s="805"/>
      <c r="GA2610" s="805"/>
      <c r="GB2610" s="805"/>
      <c r="GC2610" s="805"/>
      <c r="GD2610" s="805"/>
      <c r="GE2610" s="805"/>
      <c r="GF2610" s="805"/>
      <c r="GG2610" s="805"/>
      <c r="GH2610" s="805"/>
      <c r="GI2610" s="805"/>
      <c r="GJ2610" s="805"/>
      <c r="GK2610" s="805"/>
      <c r="GL2610" s="805"/>
      <c r="GM2610" s="805"/>
      <c r="GN2610" s="805"/>
      <c r="GO2610" s="805"/>
      <c r="GP2610" s="805"/>
      <c r="GQ2610" s="805"/>
      <c r="GR2610" s="805"/>
      <c r="GS2610" s="805"/>
      <c r="GT2610" s="805"/>
      <c r="GU2610" s="805"/>
      <c r="GV2610" s="805"/>
      <c r="GW2610" s="805"/>
      <c r="GX2610" s="805"/>
      <c r="GY2610" s="805"/>
      <c r="GZ2610" s="805"/>
      <c r="HA2610" s="805"/>
      <c r="HB2610" s="805"/>
      <c r="HC2610" s="805"/>
      <c r="HD2610" s="805"/>
      <c r="HE2610" s="805"/>
      <c r="HF2610" s="805"/>
      <c r="HG2610" s="805"/>
      <c r="HH2610" s="805"/>
      <c r="HI2610" s="805"/>
      <c r="HJ2610" s="805"/>
      <c r="HK2610" s="805"/>
      <c r="HL2610" s="805"/>
      <c r="HM2610" s="805"/>
      <c r="HN2610" s="805"/>
      <c r="HO2610" s="805"/>
      <c r="HP2610" s="805"/>
      <c r="HQ2610" s="805"/>
      <c r="HR2610" s="805"/>
      <c r="HS2610" s="805"/>
      <c r="HT2610" s="805"/>
      <c r="HU2610" s="805"/>
      <c r="HV2610" s="805"/>
      <c r="HW2610" s="805"/>
      <c r="HX2610" s="805"/>
      <c r="HY2610" s="805"/>
      <c r="HZ2610" s="805"/>
      <c r="IA2610" s="805"/>
      <c r="IB2610" s="805"/>
      <c r="IC2610" s="805"/>
      <c r="ID2610" s="805"/>
      <c r="IE2610" s="805"/>
      <c r="IF2610" s="805"/>
      <c r="IG2610" s="805"/>
      <c r="IH2610" s="805"/>
      <c r="II2610" s="805"/>
      <c r="IJ2610" s="805"/>
      <c r="IK2610" s="805"/>
      <c r="IL2610" s="805"/>
      <c r="IM2610" s="805"/>
      <c r="IN2610" s="805"/>
      <c r="IO2610" s="805"/>
      <c r="IP2610" s="805"/>
      <c r="IQ2610" s="805"/>
      <c r="IR2610" s="805"/>
      <c r="IS2610" s="805"/>
      <c r="IT2610" s="805"/>
      <c r="IU2610" s="805"/>
      <c r="IV2610" s="805"/>
      <c r="IW2610" s="805"/>
      <c r="LD2610" s="879">
        <v>600</v>
      </c>
    </row>
    <row r="2611" spans="1:316" s="17" customFormat="1" ht="21.75" customHeight="1" thickBot="1">
      <c r="A2611" s="102" t="s">
        <v>720</v>
      </c>
      <c r="B2611" s="414">
        <v>600979206</v>
      </c>
      <c r="C2611" s="788">
        <v>6009792</v>
      </c>
      <c r="D2611" s="2" t="s">
        <v>721</v>
      </c>
      <c r="E2611" s="633"/>
      <c r="F2611" s="633"/>
      <c r="G2611" s="15" t="s">
        <v>743</v>
      </c>
      <c r="H2611" s="879">
        <v>0</v>
      </c>
      <c r="I2611" s="166">
        <f t="shared" si="220"/>
        <v>0</v>
      </c>
      <c r="J2611" s="805"/>
      <c r="K2611" s="805"/>
      <c r="L2611" s="805"/>
      <c r="M2611" s="805"/>
      <c r="N2611" s="805"/>
      <c r="O2611" s="805"/>
      <c r="P2611" s="805"/>
      <c r="Q2611" s="805"/>
      <c r="R2611" s="805"/>
      <c r="S2611" s="805"/>
      <c r="T2611" s="805"/>
      <c r="U2611" s="805"/>
      <c r="V2611" s="805"/>
      <c r="W2611" s="805"/>
      <c r="X2611" s="805"/>
      <c r="Y2611" s="805"/>
      <c r="Z2611" s="805"/>
      <c r="AA2611" s="805"/>
      <c r="AB2611" s="805"/>
      <c r="AC2611" s="805"/>
      <c r="AD2611" s="805"/>
      <c r="AE2611" s="805"/>
      <c r="AF2611" s="805"/>
      <c r="AG2611" s="805"/>
      <c r="AH2611" s="805"/>
      <c r="AI2611" s="805"/>
      <c r="AJ2611" s="805"/>
      <c r="AK2611" s="805"/>
      <c r="AL2611" s="805"/>
      <c r="AM2611" s="805"/>
      <c r="AN2611" s="805"/>
      <c r="AO2611" s="805"/>
      <c r="AP2611" s="805"/>
      <c r="AQ2611" s="805"/>
      <c r="AR2611" s="805"/>
      <c r="AS2611" s="805"/>
      <c r="AT2611" s="805"/>
      <c r="AU2611" s="805"/>
      <c r="AV2611" s="805"/>
      <c r="AW2611" s="805"/>
      <c r="AX2611" s="805"/>
      <c r="AY2611" s="805"/>
      <c r="AZ2611" s="805"/>
      <c r="BA2611" s="805"/>
      <c r="BB2611" s="805"/>
      <c r="BC2611" s="805"/>
      <c r="BD2611" s="805"/>
      <c r="BE2611" s="805"/>
      <c r="BF2611" s="805"/>
      <c r="BG2611" s="805"/>
      <c r="BH2611" s="805"/>
      <c r="BI2611" s="805"/>
      <c r="BJ2611" s="805"/>
      <c r="BK2611" s="805"/>
      <c r="BL2611" s="805"/>
      <c r="BM2611" s="805"/>
      <c r="BN2611" s="805"/>
      <c r="BO2611" s="805"/>
      <c r="BP2611" s="805"/>
      <c r="BQ2611" s="805"/>
      <c r="BR2611" s="805"/>
      <c r="BS2611" s="805"/>
      <c r="BT2611" s="805"/>
      <c r="BU2611" s="805"/>
      <c r="BV2611" s="805"/>
      <c r="BW2611" s="805"/>
      <c r="BX2611" s="805"/>
      <c r="BY2611" s="805"/>
      <c r="BZ2611" s="805"/>
      <c r="CA2611" s="805"/>
      <c r="CB2611" s="805"/>
      <c r="CC2611" s="805"/>
      <c r="CD2611" s="805"/>
      <c r="CE2611" s="805"/>
      <c r="CF2611" s="805"/>
      <c r="CG2611" s="805"/>
      <c r="CH2611" s="805"/>
      <c r="CI2611" s="805"/>
      <c r="CJ2611" s="805"/>
      <c r="CK2611" s="805"/>
      <c r="CL2611" s="805"/>
      <c r="CM2611" s="805"/>
      <c r="CN2611" s="805"/>
      <c r="CO2611" s="805"/>
      <c r="CP2611" s="805"/>
      <c r="CQ2611" s="805"/>
      <c r="CR2611" s="805"/>
      <c r="CS2611" s="805"/>
      <c r="CT2611" s="805"/>
      <c r="CU2611" s="805"/>
      <c r="CV2611" s="805"/>
      <c r="CW2611" s="805"/>
      <c r="CX2611" s="805"/>
      <c r="CY2611" s="805"/>
      <c r="CZ2611" s="805"/>
      <c r="DA2611" s="805"/>
      <c r="DB2611" s="805"/>
      <c r="DC2611" s="805"/>
      <c r="DD2611" s="805"/>
      <c r="DE2611" s="805"/>
      <c r="DF2611" s="805"/>
      <c r="DG2611" s="805"/>
      <c r="DH2611" s="805"/>
      <c r="DI2611" s="805"/>
      <c r="DJ2611" s="805"/>
      <c r="DK2611" s="805"/>
      <c r="DL2611" s="805"/>
      <c r="DM2611" s="805"/>
      <c r="DN2611" s="805"/>
      <c r="DO2611" s="805"/>
      <c r="DP2611" s="805"/>
      <c r="DQ2611" s="805"/>
      <c r="DR2611" s="805"/>
      <c r="DS2611" s="805"/>
      <c r="DT2611" s="805"/>
      <c r="DU2611" s="805"/>
      <c r="DV2611" s="805"/>
      <c r="DW2611" s="805"/>
      <c r="DX2611" s="805"/>
      <c r="DY2611" s="805"/>
      <c r="DZ2611" s="805"/>
      <c r="EA2611" s="805"/>
      <c r="EB2611" s="805"/>
      <c r="EC2611" s="805"/>
      <c r="ED2611" s="805"/>
      <c r="EE2611" s="805"/>
      <c r="EF2611" s="805"/>
      <c r="EG2611" s="805"/>
      <c r="EH2611" s="805"/>
      <c r="EI2611" s="805"/>
      <c r="EJ2611" s="805"/>
      <c r="EK2611" s="805"/>
      <c r="EL2611" s="805"/>
      <c r="EM2611" s="805"/>
      <c r="EN2611" s="805"/>
      <c r="EO2611" s="805"/>
      <c r="EP2611" s="805"/>
      <c r="EQ2611" s="805"/>
      <c r="ER2611" s="805"/>
      <c r="ES2611" s="805"/>
      <c r="ET2611" s="805"/>
      <c r="EU2611" s="805"/>
      <c r="EV2611" s="805"/>
      <c r="EW2611" s="805"/>
      <c r="EX2611" s="805"/>
      <c r="EY2611" s="805"/>
      <c r="EZ2611" s="805"/>
      <c r="FA2611" s="805"/>
      <c r="FB2611" s="805"/>
      <c r="FC2611" s="805"/>
      <c r="FD2611" s="805"/>
      <c r="FE2611" s="805"/>
      <c r="FF2611" s="805"/>
      <c r="FG2611" s="805"/>
      <c r="FH2611" s="805"/>
      <c r="FI2611" s="805"/>
      <c r="FJ2611" s="805"/>
      <c r="FK2611" s="805"/>
      <c r="FL2611" s="805"/>
      <c r="FM2611" s="805"/>
      <c r="FN2611" s="805"/>
      <c r="FO2611" s="805"/>
      <c r="FP2611" s="805"/>
      <c r="FQ2611" s="805"/>
      <c r="FR2611" s="805"/>
      <c r="FS2611" s="805"/>
      <c r="FT2611" s="805"/>
      <c r="FU2611" s="805"/>
      <c r="FV2611" s="805"/>
      <c r="FW2611" s="805"/>
      <c r="FX2611" s="805"/>
      <c r="FY2611" s="805"/>
      <c r="FZ2611" s="805"/>
      <c r="GA2611" s="805"/>
      <c r="GB2611" s="805"/>
      <c r="GC2611" s="805"/>
      <c r="GD2611" s="805"/>
      <c r="GE2611" s="805"/>
      <c r="GF2611" s="805"/>
      <c r="GG2611" s="805"/>
      <c r="GH2611" s="805"/>
      <c r="GI2611" s="805"/>
      <c r="GJ2611" s="805"/>
      <c r="GK2611" s="805"/>
      <c r="GL2611" s="805"/>
      <c r="GM2611" s="805"/>
      <c r="GN2611" s="805"/>
      <c r="GO2611" s="805"/>
      <c r="GP2611" s="805"/>
      <c r="GQ2611" s="805"/>
      <c r="GR2611" s="805"/>
      <c r="GS2611" s="805"/>
      <c r="GT2611" s="805"/>
      <c r="GU2611" s="805"/>
      <c r="GV2611" s="805"/>
      <c r="GW2611" s="805"/>
      <c r="GX2611" s="805"/>
      <c r="GY2611" s="805"/>
      <c r="GZ2611" s="805"/>
      <c r="HA2611" s="805"/>
      <c r="HB2611" s="805"/>
      <c r="HC2611" s="805"/>
      <c r="HD2611" s="805"/>
      <c r="HE2611" s="805"/>
      <c r="HF2611" s="805"/>
      <c r="HG2611" s="805"/>
      <c r="HH2611" s="805"/>
      <c r="HI2611" s="805"/>
      <c r="HJ2611" s="805"/>
      <c r="HK2611" s="805"/>
      <c r="HL2611" s="805"/>
      <c r="HM2611" s="805"/>
      <c r="HN2611" s="805"/>
      <c r="HO2611" s="805"/>
      <c r="HP2611" s="805"/>
      <c r="HQ2611" s="805"/>
      <c r="HR2611" s="805"/>
      <c r="HS2611" s="805"/>
      <c r="HT2611" s="805"/>
      <c r="HU2611" s="805"/>
      <c r="HV2611" s="805"/>
      <c r="HW2611" s="805"/>
      <c r="HX2611" s="805"/>
      <c r="HY2611" s="805"/>
      <c r="HZ2611" s="805"/>
      <c r="IA2611" s="805"/>
      <c r="IB2611" s="805"/>
      <c r="IC2611" s="805"/>
      <c r="ID2611" s="805"/>
      <c r="IE2611" s="805"/>
      <c r="IF2611" s="805"/>
      <c r="IG2611" s="805"/>
      <c r="IH2611" s="805"/>
      <c r="II2611" s="805"/>
      <c r="IJ2611" s="805"/>
      <c r="IK2611" s="805"/>
      <c r="IL2611" s="805"/>
      <c r="IM2611" s="805"/>
      <c r="IN2611" s="805"/>
      <c r="IO2611" s="805"/>
      <c r="IP2611" s="805"/>
      <c r="IQ2611" s="805"/>
      <c r="IR2611" s="805"/>
      <c r="IS2611" s="805"/>
      <c r="IT2611" s="805"/>
      <c r="IU2611" s="805"/>
      <c r="IV2611" s="805"/>
      <c r="IW2611" s="805"/>
      <c r="LD2611" s="879">
        <v>0</v>
      </c>
    </row>
    <row r="2612" spans="1:316" s="17" customFormat="1" ht="21.75" customHeight="1" thickBot="1">
      <c r="A2612" s="102" t="s">
        <v>720</v>
      </c>
      <c r="B2612" s="876">
        <v>600979306</v>
      </c>
      <c r="C2612" s="788">
        <v>6009793</v>
      </c>
      <c r="D2612" s="2" t="s">
        <v>721</v>
      </c>
      <c r="E2612" s="633"/>
      <c r="F2612" s="633"/>
      <c r="G2612" s="15" t="s">
        <v>743</v>
      </c>
      <c r="H2612" s="879">
        <v>0</v>
      </c>
      <c r="I2612" s="166">
        <f t="shared" si="220"/>
        <v>0</v>
      </c>
      <c r="J2612" s="805"/>
      <c r="K2612" s="805"/>
      <c r="L2612" s="805"/>
      <c r="M2612" s="805"/>
      <c r="N2612" s="805"/>
      <c r="O2612" s="805"/>
      <c r="P2612" s="805"/>
      <c r="Q2612" s="805"/>
      <c r="R2612" s="805"/>
      <c r="S2612" s="805"/>
      <c r="T2612" s="805"/>
      <c r="U2612" s="805"/>
      <c r="V2612" s="805"/>
      <c r="W2612" s="805"/>
      <c r="X2612" s="805"/>
      <c r="Y2612" s="805"/>
      <c r="Z2612" s="805"/>
      <c r="AA2612" s="805"/>
      <c r="AB2612" s="805"/>
      <c r="AC2612" s="805"/>
      <c r="AD2612" s="805"/>
      <c r="AE2612" s="805"/>
      <c r="AF2612" s="805"/>
      <c r="AG2612" s="805"/>
      <c r="AH2612" s="805"/>
      <c r="AI2612" s="805"/>
      <c r="AJ2612" s="805"/>
      <c r="AK2612" s="805"/>
      <c r="AL2612" s="805"/>
      <c r="AM2612" s="805"/>
      <c r="AN2612" s="805"/>
      <c r="AO2612" s="805"/>
      <c r="AP2612" s="805"/>
      <c r="AQ2612" s="805"/>
      <c r="AR2612" s="805"/>
      <c r="AS2612" s="805"/>
      <c r="AT2612" s="805"/>
      <c r="AU2612" s="805"/>
      <c r="AV2612" s="805"/>
      <c r="AW2612" s="805"/>
      <c r="AX2612" s="805"/>
      <c r="AY2612" s="805"/>
      <c r="AZ2612" s="805"/>
      <c r="BA2612" s="805"/>
      <c r="BB2612" s="805"/>
      <c r="BC2612" s="805"/>
      <c r="BD2612" s="805"/>
      <c r="BE2612" s="805"/>
      <c r="BF2612" s="805"/>
      <c r="BG2612" s="805"/>
      <c r="BH2612" s="805"/>
      <c r="BI2612" s="805"/>
      <c r="BJ2612" s="805"/>
      <c r="BK2612" s="805"/>
      <c r="BL2612" s="805"/>
      <c r="BM2612" s="805"/>
      <c r="BN2612" s="805"/>
      <c r="BO2612" s="805"/>
      <c r="BP2612" s="805"/>
      <c r="BQ2612" s="805"/>
      <c r="BR2612" s="805"/>
      <c r="BS2612" s="805"/>
      <c r="BT2612" s="805"/>
      <c r="BU2612" s="805"/>
      <c r="BV2612" s="805"/>
      <c r="BW2612" s="805"/>
      <c r="BX2612" s="805"/>
      <c r="BY2612" s="805"/>
      <c r="BZ2612" s="805"/>
      <c r="CA2612" s="805"/>
      <c r="CB2612" s="805"/>
      <c r="CC2612" s="805"/>
      <c r="CD2612" s="805"/>
      <c r="CE2612" s="805"/>
      <c r="CF2612" s="805"/>
      <c r="CG2612" s="805"/>
      <c r="CH2612" s="805"/>
      <c r="CI2612" s="805"/>
      <c r="CJ2612" s="805"/>
      <c r="CK2612" s="805"/>
      <c r="CL2612" s="805"/>
      <c r="CM2612" s="805"/>
      <c r="CN2612" s="805"/>
      <c r="CO2612" s="805"/>
      <c r="CP2612" s="805"/>
      <c r="CQ2612" s="805"/>
      <c r="CR2612" s="805"/>
      <c r="CS2612" s="805"/>
      <c r="CT2612" s="805"/>
      <c r="CU2612" s="805"/>
      <c r="CV2612" s="805"/>
      <c r="CW2612" s="805"/>
      <c r="CX2612" s="805"/>
      <c r="CY2612" s="805"/>
      <c r="CZ2612" s="805"/>
      <c r="DA2612" s="805"/>
      <c r="DB2612" s="805"/>
      <c r="DC2612" s="805"/>
      <c r="DD2612" s="805"/>
      <c r="DE2612" s="805"/>
      <c r="DF2612" s="805"/>
      <c r="DG2612" s="805"/>
      <c r="DH2612" s="805"/>
      <c r="DI2612" s="805"/>
      <c r="DJ2612" s="805"/>
      <c r="DK2612" s="805"/>
      <c r="DL2612" s="805"/>
      <c r="DM2612" s="805"/>
      <c r="DN2612" s="805"/>
      <c r="DO2612" s="805"/>
      <c r="DP2612" s="805"/>
      <c r="DQ2612" s="805"/>
      <c r="DR2612" s="805"/>
      <c r="DS2612" s="805"/>
      <c r="DT2612" s="805"/>
      <c r="DU2612" s="805"/>
      <c r="DV2612" s="805"/>
      <c r="DW2612" s="805"/>
      <c r="DX2612" s="805"/>
      <c r="DY2612" s="805"/>
      <c r="DZ2612" s="805"/>
      <c r="EA2612" s="805"/>
      <c r="EB2612" s="805"/>
      <c r="EC2612" s="805"/>
      <c r="ED2612" s="805"/>
      <c r="EE2612" s="805"/>
      <c r="EF2612" s="805"/>
      <c r="EG2612" s="805"/>
      <c r="EH2612" s="805"/>
      <c r="EI2612" s="805"/>
      <c r="EJ2612" s="805"/>
      <c r="EK2612" s="805"/>
      <c r="EL2612" s="805"/>
      <c r="EM2612" s="805"/>
      <c r="EN2612" s="805"/>
      <c r="EO2612" s="805"/>
      <c r="EP2612" s="805"/>
      <c r="EQ2612" s="805"/>
      <c r="ER2612" s="805"/>
      <c r="ES2612" s="805"/>
      <c r="ET2612" s="805"/>
      <c r="EU2612" s="805"/>
      <c r="EV2612" s="805"/>
      <c r="EW2612" s="805"/>
      <c r="EX2612" s="805"/>
      <c r="EY2612" s="805"/>
      <c r="EZ2612" s="805"/>
      <c r="FA2612" s="805"/>
      <c r="FB2612" s="805"/>
      <c r="FC2612" s="805"/>
      <c r="FD2612" s="805"/>
      <c r="FE2612" s="805"/>
      <c r="FF2612" s="805"/>
      <c r="FG2612" s="805"/>
      <c r="FH2612" s="805"/>
      <c r="FI2612" s="805"/>
      <c r="FJ2612" s="805"/>
      <c r="FK2612" s="805"/>
      <c r="FL2612" s="805"/>
      <c r="FM2612" s="805"/>
      <c r="FN2612" s="805"/>
      <c r="FO2612" s="805"/>
      <c r="FP2612" s="805"/>
      <c r="FQ2612" s="805"/>
      <c r="FR2612" s="805"/>
      <c r="FS2612" s="805"/>
      <c r="FT2612" s="805"/>
      <c r="FU2612" s="805"/>
      <c r="FV2612" s="805"/>
      <c r="FW2612" s="805"/>
      <c r="FX2612" s="805"/>
      <c r="FY2612" s="805"/>
      <c r="FZ2612" s="805"/>
      <c r="GA2612" s="805"/>
      <c r="GB2612" s="805"/>
      <c r="GC2612" s="805"/>
      <c r="GD2612" s="805"/>
      <c r="GE2612" s="805"/>
      <c r="GF2612" s="805"/>
      <c r="GG2612" s="805"/>
      <c r="GH2612" s="805"/>
      <c r="GI2612" s="805"/>
      <c r="GJ2612" s="805"/>
      <c r="GK2612" s="805"/>
      <c r="GL2612" s="805"/>
      <c r="GM2612" s="805"/>
      <c r="GN2612" s="805"/>
      <c r="GO2612" s="805"/>
      <c r="GP2612" s="805"/>
      <c r="GQ2612" s="805"/>
      <c r="GR2612" s="805"/>
      <c r="GS2612" s="805"/>
      <c r="GT2612" s="805"/>
      <c r="GU2612" s="805"/>
      <c r="GV2612" s="805"/>
      <c r="GW2612" s="805"/>
      <c r="GX2612" s="805"/>
      <c r="GY2612" s="805"/>
      <c r="GZ2612" s="805"/>
      <c r="HA2612" s="805"/>
      <c r="HB2612" s="805"/>
      <c r="HC2612" s="805"/>
      <c r="HD2612" s="805"/>
      <c r="HE2612" s="805"/>
      <c r="HF2612" s="805"/>
      <c r="HG2612" s="805"/>
      <c r="HH2612" s="805"/>
      <c r="HI2612" s="805"/>
      <c r="HJ2612" s="805"/>
      <c r="HK2612" s="805"/>
      <c r="HL2612" s="805"/>
      <c r="HM2612" s="805"/>
      <c r="HN2612" s="805"/>
      <c r="HO2612" s="805"/>
      <c r="HP2612" s="805"/>
      <c r="HQ2612" s="805"/>
      <c r="HR2612" s="805"/>
      <c r="HS2612" s="805"/>
      <c r="HT2612" s="805"/>
      <c r="HU2612" s="805"/>
      <c r="HV2612" s="805"/>
      <c r="HW2612" s="805"/>
      <c r="HX2612" s="805"/>
      <c r="HY2612" s="805"/>
      <c r="HZ2612" s="805"/>
      <c r="IA2612" s="805"/>
      <c r="IB2612" s="805"/>
      <c r="IC2612" s="805"/>
      <c r="ID2612" s="805"/>
      <c r="IE2612" s="805"/>
      <c r="IF2612" s="805"/>
      <c r="IG2612" s="805"/>
      <c r="IH2612" s="805"/>
      <c r="II2612" s="805"/>
      <c r="IJ2612" s="805"/>
      <c r="IK2612" s="805"/>
      <c r="IL2612" s="805"/>
      <c r="IM2612" s="805"/>
      <c r="IN2612" s="805"/>
      <c r="IO2612" s="805"/>
      <c r="IP2612" s="805"/>
      <c r="IQ2612" s="805"/>
      <c r="IR2612" s="805"/>
      <c r="IS2612" s="805"/>
      <c r="IT2612" s="805"/>
      <c r="IU2612" s="805"/>
      <c r="IV2612" s="805"/>
      <c r="IW2612" s="805"/>
      <c r="LD2612" s="879">
        <v>0</v>
      </c>
    </row>
    <row r="2613" spans="1:316" s="17" customFormat="1" ht="21.75" customHeight="1" thickBot="1">
      <c r="A2613" s="102" t="s">
        <v>720</v>
      </c>
      <c r="B2613" s="788">
        <v>564544206</v>
      </c>
      <c r="C2613" s="788">
        <v>5645442</v>
      </c>
      <c r="D2613" s="2" t="s">
        <v>721</v>
      </c>
      <c r="E2613" s="633"/>
      <c r="F2613" s="633"/>
      <c r="G2613" s="15" t="s">
        <v>743</v>
      </c>
      <c r="H2613" s="879">
        <v>200</v>
      </c>
      <c r="I2613" s="166">
        <f t="shared" si="220"/>
        <v>200</v>
      </c>
      <c r="J2613" s="805"/>
      <c r="K2613" s="805"/>
      <c r="L2613" s="805"/>
      <c r="M2613" s="805"/>
      <c r="N2613" s="805"/>
      <c r="O2613" s="805"/>
      <c r="P2613" s="805"/>
      <c r="Q2613" s="805"/>
      <c r="R2613" s="805"/>
      <c r="S2613" s="805"/>
      <c r="T2613" s="805"/>
      <c r="U2613" s="805"/>
      <c r="V2613" s="805"/>
      <c r="W2613" s="805"/>
      <c r="X2613" s="805"/>
      <c r="Y2613" s="805"/>
      <c r="Z2613" s="805"/>
      <c r="AA2613" s="805"/>
      <c r="AB2613" s="805"/>
      <c r="AC2613" s="805"/>
      <c r="AD2613" s="805"/>
      <c r="AE2613" s="805"/>
      <c r="AF2613" s="805"/>
      <c r="AG2613" s="805"/>
      <c r="AH2613" s="805"/>
      <c r="AI2613" s="805"/>
      <c r="AJ2613" s="805"/>
      <c r="AK2613" s="805"/>
      <c r="AL2613" s="805"/>
      <c r="AM2613" s="805"/>
      <c r="AN2613" s="805"/>
      <c r="AO2613" s="805"/>
      <c r="AP2613" s="805"/>
      <c r="AQ2613" s="805"/>
      <c r="AR2613" s="805"/>
      <c r="AS2613" s="805"/>
      <c r="AT2613" s="805"/>
      <c r="AU2613" s="805"/>
      <c r="AV2613" s="805"/>
      <c r="AW2613" s="805"/>
      <c r="AX2613" s="805"/>
      <c r="AY2613" s="805"/>
      <c r="AZ2613" s="805"/>
      <c r="BA2613" s="805"/>
      <c r="BB2613" s="805"/>
      <c r="BC2613" s="805"/>
      <c r="BD2613" s="805"/>
      <c r="BE2613" s="805"/>
      <c r="BF2613" s="805"/>
      <c r="BG2613" s="805"/>
      <c r="BH2613" s="805"/>
      <c r="BI2613" s="805"/>
      <c r="BJ2613" s="805"/>
      <c r="BK2613" s="805"/>
      <c r="BL2613" s="805"/>
      <c r="BM2613" s="805"/>
      <c r="BN2613" s="805"/>
      <c r="BO2613" s="805"/>
      <c r="BP2613" s="805"/>
      <c r="BQ2613" s="805"/>
      <c r="BR2613" s="805"/>
      <c r="BS2613" s="805"/>
      <c r="BT2613" s="805"/>
      <c r="BU2613" s="805"/>
      <c r="BV2613" s="805"/>
      <c r="BW2613" s="805"/>
      <c r="BX2613" s="805"/>
      <c r="BY2613" s="805"/>
      <c r="BZ2613" s="805"/>
      <c r="CA2613" s="805"/>
      <c r="CB2613" s="805"/>
      <c r="CC2613" s="805"/>
      <c r="CD2613" s="805"/>
      <c r="CE2613" s="805"/>
      <c r="CF2613" s="805"/>
      <c r="CG2613" s="805"/>
      <c r="CH2613" s="805"/>
      <c r="CI2613" s="805"/>
      <c r="CJ2613" s="805"/>
      <c r="CK2613" s="805"/>
      <c r="CL2613" s="805"/>
      <c r="CM2613" s="805"/>
      <c r="CN2613" s="805"/>
      <c r="CO2613" s="805"/>
      <c r="CP2613" s="805"/>
      <c r="CQ2613" s="805"/>
      <c r="CR2613" s="805"/>
      <c r="CS2613" s="805"/>
      <c r="CT2613" s="805"/>
      <c r="CU2613" s="805"/>
      <c r="CV2613" s="805"/>
      <c r="CW2613" s="805"/>
      <c r="CX2613" s="805"/>
      <c r="CY2613" s="805"/>
      <c r="CZ2613" s="805"/>
      <c r="DA2613" s="805"/>
      <c r="DB2613" s="805"/>
      <c r="DC2613" s="805"/>
      <c r="DD2613" s="805"/>
      <c r="DE2613" s="805"/>
      <c r="DF2613" s="805"/>
      <c r="DG2613" s="805"/>
      <c r="DH2613" s="805"/>
      <c r="DI2613" s="805"/>
      <c r="DJ2613" s="805"/>
      <c r="DK2613" s="805"/>
      <c r="DL2613" s="805"/>
      <c r="DM2613" s="805"/>
      <c r="DN2613" s="805"/>
      <c r="DO2613" s="805"/>
      <c r="DP2613" s="805"/>
      <c r="DQ2613" s="805"/>
      <c r="DR2613" s="805"/>
      <c r="DS2613" s="805"/>
      <c r="DT2613" s="805"/>
      <c r="DU2613" s="805"/>
      <c r="DV2613" s="805"/>
      <c r="DW2613" s="805"/>
      <c r="DX2613" s="805"/>
      <c r="DY2613" s="805"/>
      <c r="DZ2613" s="805"/>
      <c r="EA2613" s="805"/>
      <c r="EB2613" s="805"/>
      <c r="EC2613" s="805"/>
      <c r="ED2613" s="805"/>
      <c r="EE2613" s="805"/>
      <c r="EF2613" s="805"/>
      <c r="EG2613" s="805"/>
      <c r="EH2613" s="805"/>
      <c r="EI2613" s="805"/>
      <c r="EJ2613" s="805"/>
      <c r="EK2613" s="805"/>
      <c r="EL2613" s="805"/>
      <c r="EM2613" s="805"/>
      <c r="EN2613" s="805"/>
      <c r="EO2613" s="805"/>
      <c r="EP2613" s="805"/>
      <c r="EQ2613" s="805"/>
      <c r="ER2613" s="805"/>
      <c r="ES2613" s="805"/>
      <c r="ET2613" s="805"/>
      <c r="EU2613" s="805"/>
      <c r="EV2613" s="805"/>
      <c r="EW2613" s="805"/>
      <c r="EX2613" s="805"/>
      <c r="EY2613" s="805"/>
      <c r="EZ2613" s="805"/>
      <c r="FA2613" s="805"/>
      <c r="FB2613" s="805"/>
      <c r="FC2613" s="805"/>
      <c r="FD2613" s="805"/>
      <c r="FE2613" s="805"/>
      <c r="FF2613" s="805"/>
      <c r="FG2613" s="805"/>
      <c r="FH2613" s="805"/>
      <c r="FI2613" s="805"/>
      <c r="FJ2613" s="805"/>
      <c r="FK2613" s="805"/>
      <c r="FL2613" s="805"/>
      <c r="FM2613" s="805"/>
      <c r="FN2613" s="805"/>
      <c r="FO2613" s="805"/>
      <c r="FP2613" s="805"/>
      <c r="FQ2613" s="805"/>
      <c r="FR2613" s="805"/>
      <c r="FS2613" s="805"/>
      <c r="FT2613" s="805"/>
      <c r="FU2613" s="805"/>
      <c r="FV2613" s="805"/>
      <c r="FW2613" s="805"/>
      <c r="FX2613" s="805"/>
      <c r="FY2613" s="805"/>
      <c r="FZ2613" s="805"/>
      <c r="GA2613" s="805"/>
      <c r="GB2613" s="805"/>
      <c r="GC2613" s="805"/>
      <c r="GD2613" s="805"/>
      <c r="GE2613" s="805"/>
      <c r="GF2613" s="805"/>
      <c r="GG2613" s="805"/>
      <c r="GH2613" s="805"/>
      <c r="GI2613" s="805"/>
      <c r="GJ2613" s="805"/>
      <c r="GK2613" s="805"/>
      <c r="GL2613" s="805"/>
      <c r="GM2613" s="805"/>
      <c r="GN2613" s="805"/>
      <c r="GO2613" s="805"/>
      <c r="GP2613" s="805"/>
      <c r="GQ2613" s="805"/>
      <c r="GR2613" s="805"/>
      <c r="GS2613" s="805"/>
      <c r="GT2613" s="805"/>
      <c r="GU2613" s="805"/>
      <c r="GV2613" s="805"/>
      <c r="GW2613" s="805"/>
      <c r="GX2613" s="805"/>
      <c r="GY2613" s="805"/>
      <c r="GZ2613" s="805"/>
      <c r="HA2613" s="805"/>
      <c r="HB2613" s="805"/>
      <c r="HC2613" s="805"/>
      <c r="HD2613" s="805"/>
      <c r="HE2613" s="805"/>
      <c r="HF2613" s="805"/>
      <c r="HG2613" s="805"/>
      <c r="HH2613" s="805"/>
      <c r="HI2613" s="805"/>
      <c r="HJ2613" s="805"/>
      <c r="HK2613" s="805"/>
      <c r="HL2613" s="805"/>
      <c r="HM2613" s="805"/>
      <c r="HN2613" s="805"/>
      <c r="HO2613" s="805"/>
      <c r="HP2613" s="805"/>
      <c r="HQ2613" s="805"/>
      <c r="HR2613" s="805"/>
      <c r="HS2613" s="805"/>
      <c r="HT2613" s="805"/>
      <c r="HU2613" s="805"/>
      <c r="HV2613" s="805"/>
      <c r="HW2613" s="805"/>
      <c r="HX2613" s="805"/>
      <c r="HY2613" s="805"/>
      <c r="HZ2613" s="805"/>
      <c r="IA2613" s="805"/>
      <c r="IB2613" s="805"/>
      <c r="IC2613" s="805"/>
      <c r="ID2613" s="805"/>
      <c r="IE2613" s="805"/>
      <c r="IF2613" s="805"/>
      <c r="IG2613" s="805"/>
      <c r="IH2613" s="805"/>
      <c r="II2613" s="805"/>
      <c r="IJ2613" s="805"/>
      <c r="IK2613" s="805"/>
      <c r="IL2613" s="805"/>
      <c r="IM2613" s="805"/>
      <c r="IN2613" s="805"/>
      <c r="IO2613" s="805"/>
      <c r="IP2613" s="805"/>
      <c r="IQ2613" s="805"/>
      <c r="IR2613" s="805"/>
      <c r="IS2613" s="805"/>
      <c r="IT2613" s="805"/>
      <c r="IU2613" s="805"/>
      <c r="IV2613" s="805"/>
      <c r="IW2613" s="805"/>
      <c r="LD2613" s="879">
        <v>200</v>
      </c>
    </row>
    <row r="2614" spans="1:316" s="17" customFormat="1" ht="21.75" customHeight="1" thickBot="1">
      <c r="A2614" s="102" t="s">
        <v>720</v>
      </c>
      <c r="B2614" s="893">
        <v>564600406</v>
      </c>
      <c r="C2614" s="788">
        <v>5646004</v>
      </c>
      <c r="D2614" s="2" t="s">
        <v>721</v>
      </c>
      <c r="E2614" s="633"/>
      <c r="F2614" s="633"/>
      <c r="G2614" s="15" t="s">
        <v>743</v>
      </c>
      <c r="H2614" s="879">
        <v>200</v>
      </c>
      <c r="I2614" s="166">
        <f t="shared" si="220"/>
        <v>200</v>
      </c>
      <c r="J2614" s="805"/>
      <c r="K2614" s="805"/>
      <c r="L2614" s="805"/>
      <c r="M2614" s="805"/>
      <c r="N2614" s="805"/>
      <c r="O2614" s="805"/>
      <c r="P2614" s="805"/>
      <c r="Q2614" s="805"/>
      <c r="R2614" s="805"/>
      <c r="S2614" s="805"/>
      <c r="T2614" s="805"/>
      <c r="U2614" s="805"/>
      <c r="V2614" s="805"/>
      <c r="W2614" s="805"/>
      <c r="X2614" s="805"/>
      <c r="Y2614" s="805"/>
      <c r="Z2614" s="805"/>
      <c r="AA2614" s="805"/>
      <c r="AB2614" s="805"/>
      <c r="AC2614" s="805"/>
      <c r="AD2614" s="805"/>
      <c r="AE2614" s="805"/>
      <c r="AF2614" s="805"/>
      <c r="AG2614" s="805"/>
      <c r="AH2614" s="805"/>
      <c r="AI2614" s="805"/>
      <c r="AJ2614" s="805"/>
      <c r="AK2614" s="805"/>
      <c r="AL2614" s="805"/>
      <c r="AM2614" s="805"/>
      <c r="AN2614" s="805"/>
      <c r="AO2614" s="805"/>
      <c r="AP2614" s="805"/>
      <c r="AQ2614" s="805"/>
      <c r="AR2614" s="805"/>
      <c r="AS2614" s="805"/>
      <c r="AT2614" s="805"/>
      <c r="AU2614" s="805"/>
      <c r="AV2614" s="805"/>
      <c r="AW2614" s="805"/>
      <c r="AX2614" s="805"/>
      <c r="AY2614" s="805"/>
      <c r="AZ2614" s="805"/>
      <c r="BA2614" s="805"/>
      <c r="BB2614" s="805"/>
      <c r="BC2614" s="805"/>
      <c r="BD2614" s="805"/>
      <c r="BE2614" s="805"/>
      <c r="BF2614" s="805"/>
      <c r="BG2614" s="805"/>
      <c r="BH2614" s="805"/>
      <c r="BI2614" s="805"/>
      <c r="BJ2614" s="805"/>
      <c r="BK2614" s="805"/>
      <c r="BL2614" s="805"/>
      <c r="BM2614" s="805"/>
      <c r="BN2614" s="805"/>
      <c r="BO2614" s="805"/>
      <c r="BP2614" s="805"/>
      <c r="BQ2614" s="805"/>
      <c r="BR2614" s="805"/>
      <c r="BS2614" s="805"/>
      <c r="BT2614" s="805"/>
      <c r="BU2614" s="805"/>
      <c r="BV2614" s="805"/>
      <c r="BW2614" s="805"/>
      <c r="BX2614" s="805"/>
      <c r="BY2614" s="805"/>
      <c r="BZ2614" s="805"/>
      <c r="CA2614" s="805"/>
      <c r="CB2614" s="805"/>
      <c r="CC2614" s="805"/>
      <c r="CD2614" s="805"/>
      <c r="CE2614" s="805"/>
      <c r="CF2614" s="805"/>
      <c r="CG2614" s="805"/>
      <c r="CH2614" s="805"/>
      <c r="CI2614" s="805"/>
      <c r="CJ2614" s="805"/>
      <c r="CK2614" s="805"/>
      <c r="CL2614" s="805"/>
      <c r="CM2614" s="805"/>
      <c r="CN2614" s="805"/>
      <c r="CO2614" s="805"/>
      <c r="CP2614" s="805"/>
      <c r="CQ2614" s="805"/>
      <c r="CR2614" s="805"/>
      <c r="CS2614" s="805"/>
      <c r="CT2614" s="805"/>
      <c r="CU2614" s="805"/>
      <c r="CV2614" s="805"/>
      <c r="CW2614" s="805"/>
      <c r="CX2614" s="805"/>
      <c r="CY2614" s="805"/>
      <c r="CZ2614" s="805"/>
      <c r="DA2614" s="805"/>
      <c r="DB2614" s="805"/>
      <c r="DC2614" s="805"/>
      <c r="DD2614" s="805"/>
      <c r="DE2614" s="805"/>
      <c r="DF2614" s="805"/>
      <c r="DG2614" s="805"/>
      <c r="DH2614" s="805"/>
      <c r="DI2614" s="805"/>
      <c r="DJ2614" s="805"/>
      <c r="DK2614" s="805"/>
      <c r="DL2614" s="805"/>
      <c r="DM2614" s="805"/>
      <c r="DN2614" s="805"/>
      <c r="DO2614" s="805"/>
      <c r="DP2614" s="805"/>
      <c r="DQ2614" s="805"/>
      <c r="DR2614" s="805"/>
      <c r="DS2614" s="805"/>
      <c r="DT2614" s="805"/>
      <c r="DU2614" s="805"/>
      <c r="DV2614" s="805"/>
      <c r="DW2614" s="805"/>
      <c r="DX2614" s="805"/>
      <c r="DY2614" s="805"/>
      <c r="DZ2614" s="805"/>
      <c r="EA2614" s="805"/>
      <c r="EB2614" s="805"/>
      <c r="EC2614" s="805"/>
      <c r="ED2614" s="805"/>
      <c r="EE2614" s="805"/>
      <c r="EF2614" s="805"/>
      <c r="EG2614" s="805"/>
      <c r="EH2614" s="805"/>
      <c r="EI2614" s="805"/>
      <c r="EJ2614" s="805"/>
      <c r="EK2614" s="805"/>
      <c r="EL2614" s="805"/>
      <c r="EM2614" s="805"/>
      <c r="EN2614" s="805"/>
      <c r="EO2614" s="805"/>
      <c r="EP2614" s="805"/>
      <c r="EQ2614" s="805"/>
      <c r="ER2614" s="805"/>
      <c r="ES2614" s="805"/>
      <c r="ET2614" s="805"/>
      <c r="EU2614" s="805"/>
      <c r="EV2614" s="805"/>
      <c r="EW2614" s="805"/>
      <c r="EX2614" s="805"/>
      <c r="EY2614" s="805"/>
      <c r="EZ2614" s="805"/>
      <c r="FA2614" s="805"/>
      <c r="FB2614" s="805"/>
      <c r="FC2614" s="805"/>
      <c r="FD2614" s="805"/>
      <c r="FE2614" s="805"/>
      <c r="FF2614" s="805"/>
      <c r="FG2614" s="805"/>
      <c r="FH2614" s="805"/>
      <c r="FI2614" s="805"/>
      <c r="FJ2614" s="805"/>
      <c r="FK2614" s="805"/>
      <c r="FL2614" s="805"/>
      <c r="FM2614" s="805"/>
      <c r="FN2614" s="805"/>
      <c r="FO2614" s="805"/>
      <c r="FP2614" s="805"/>
      <c r="FQ2614" s="805"/>
      <c r="FR2614" s="805"/>
      <c r="FS2614" s="805"/>
      <c r="FT2614" s="805"/>
      <c r="FU2614" s="805"/>
      <c r="FV2614" s="805"/>
      <c r="FW2614" s="805"/>
      <c r="FX2614" s="805"/>
      <c r="FY2614" s="805"/>
      <c r="FZ2614" s="805"/>
      <c r="GA2614" s="805"/>
      <c r="GB2614" s="805"/>
      <c r="GC2614" s="805"/>
      <c r="GD2614" s="805"/>
      <c r="GE2614" s="805"/>
      <c r="GF2614" s="805"/>
      <c r="GG2614" s="805"/>
      <c r="GH2614" s="805"/>
      <c r="GI2614" s="805"/>
      <c r="GJ2614" s="805"/>
      <c r="GK2614" s="805"/>
      <c r="GL2614" s="805"/>
      <c r="GM2614" s="805"/>
      <c r="GN2614" s="805"/>
      <c r="GO2614" s="805"/>
      <c r="GP2614" s="805"/>
      <c r="GQ2614" s="805"/>
      <c r="GR2614" s="805"/>
      <c r="GS2614" s="805"/>
      <c r="GT2614" s="805"/>
      <c r="GU2614" s="805"/>
      <c r="GV2614" s="805"/>
      <c r="GW2614" s="805"/>
      <c r="GX2614" s="805"/>
      <c r="GY2614" s="805"/>
      <c r="GZ2614" s="805"/>
      <c r="HA2614" s="805"/>
      <c r="HB2614" s="805"/>
      <c r="HC2614" s="805"/>
      <c r="HD2614" s="805"/>
      <c r="HE2614" s="805"/>
      <c r="HF2614" s="805"/>
      <c r="HG2614" s="805"/>
      <c r="HH2614" s="805"/>
      <c r="HI2614" s="805"/>
      <c r="HJ2614" s="805"/>
      <c r="HK2614" s="805"/>
      <c r="HL2614" s="805"/>
      <c r="HM2614" s="805"/>
      <c r="HN2614" s="805"/>
      <c r="HO2614" s="805"/>
      <c r="HP2614" s="805"/>
      <c r="HQ2614" s="805"/>
      <c r="HR2614" s="805"/>
      <c r="HS2614" s="805"/>
      <c r="HT2614" s="805"/>
      <c r="HU2614" s="805"/>
      <c r="HV2614" s="805"/>
      <c r="HW2614" s="805"/>
      <c r="HX2614" s="805"/>
      <c r="HY2614" s="805"/>
      <c r="HZ2614" s="805"/>
      <c r="IA2614" s="805"/>
      <c r="IB2614" s="805"/>
      <c r="IC2614" s="805"/>
      <c r="ID2614" s="805"/>
      <c r="IE2614" s="805"/>
      <c r="IF2614" s="805"/>
      <c r="IG2614" s="805"/>
      <c r="IH2614" s="805"/>
      <c r="II2614" s="805"/>
      <c r="IJ2614" s="805"/>
      <c r="IK2614" s="805"/>
      <c r="IL2614" s="805"/>
      <c r="IM2614" s="805"/>
      <c r="IN2614" s="805"/>
      <c r="IO2614" s="805"/>
      <c r="IP2614" s="805"/>
      <c r="IQ2614" s="805"/>
      <c r="IR2614" s="805"/>
      <c r="IS2614" s="805"/>
      <c r="IT2614" s="805"/>
      <c r="IU2614" s="805"/>
      <c r="IV2614" s="805"/>
      <c r="IW2614" s="805"/>
      <c r="LD2614" s="879">
        <v>200</v>
      </c>
    </row>
    <row r="2615" spans="1:316" s="17" customFormat="1" ht="21.75" customHeight="1" thickBot="1">
      <c r="A2615" s="102" t="s">
        <v>720</v>
      </c>
      <c r="B2615" s="893">
        <v>577518506</v>
      </c>
      <c r="C2615" s="788">
        <v>5775185</v>
      </c>
      <c r="D2615" s="2" t="s">
        <v>721</v>
      </c>
      <c r="E2615" s="633"/>
      <c r="F2615" s="633"/>
      <c r="G2615" s="15" t="s">
        <v>743</v>
      </c>
      <c r="H2615" s="879">
        <v>200</v>
      </c>
      <c r="I2615" s="166">
        <f t="shared" si="220"/>
        <v>200</v>
      </c>
      <c r="J2615" s="805"/>
      <c r="K2615" s="805"/>
      <c r="L2615" s="805"/>
      <c r="M2615" s="805"/>
      <c r="N2615" s="805"/>
      <c r="O2615" s="805"/>
      <c r="P2615" s="805"/>
      <c r="Q2615" s="805"/>
      <c r="R2615" s="805"/>
      <c r="S2615" s="805"/>
      <c r="T2615" s="805"/>
      <c r="U2615" s="805"/>
      <c r="V2615" s="805"/>
      <c r="W2615" s="805"/>
      <c r="X2615" s="805"/>
      <c r="Y2615" s="805"/>
      <c r="Z2615" s="805"/>
      <c r="AA2615" s="805"/>
      <c r="AB2615" s="805"/>
      <c r="AC2615" s="805"/>
      <c r="AD2615" s="805"/>
      <c r="AE2615" s="805"/>
      <c r="AF2615" s="805"/>
      <c r="AG2615" s="805"/>
      <c r="AH2615" s="805"/>
      <c r="AI2615" s="805"/>
      <c r="AJ2615" s="805"/>
      <c r="AK2615" s="805"/>
      <c r="AL2615" s="805"/>
      <c r="AM2615" s="805"/>
      <c r="AN2615" s="805"/>
      <c r="AO2615" s="805"/>
      <c r="AP2615" s="805"/>
      <c r="AQ2615" s="805"/>
      <c r="AR2615" s="805"/>
      <c r="AS2615" s="805"/>
      <c r="AT2615" s="805"/>
      <c r="AU2615" s="805"/>
      <c r="AV2615" s="805"/>
      <c r="AW2615" s="805"/>
      <c r="AX2615" s="805"/>
      <c r="AY2615" s="805"/>
      <c r="AZ2615" s="805"/>
      <c r="BA2615" s="805"/>
      <c r="BB2615" s="805"/>
      <c r="BC2615" s="805"/>
      <c r="BD2615" s="805"/>
      <c r="BE2615" s="805"/>
      <c r="BF2615" s="805"/>
      <c r="BG2615" s="805"/>
      <c r="BH2615" s="805"/>
      <c r="BI2615" s="805"/>
      <c r="BJ2615" s="805"/>
      <c r="BK2615" s="805"/>
      <c r="BL2615" s="805"/>
      <c r="BM2615" s="805"/>
      <c r="BN2615" s="805"/>
      <c r="BO2615" s="805"/>
      <c r="BP2615" s="805"/>
      <c r="BQ2615" s="805"/>
      <c r="BR2615" s="805"/>
      <c r="BS2615" s="805"/>
      <c r="BT2615" s="805"/>
      <c r="BU2615" s="805"/>
      <c r="BV2615" s="805"/>
      <c r="BW2615" s="805"/>
      <c r="BX2615" s="805"/>
      <c r="BY2615" s="805"/>
      <c r="BZ2615" s="805"/>
      <c r="CA2615" s="805"/>
      <c r="CB2615" s="805"/>
      <c r="CC2615" s="805"/>
      <c r="CD2615" s="805"/>
      <c r="CE2615" s="805"/>
      <c r="CF2615" s="805"/>
      <c r="CG2615" s="805"/>
      <c r="CH2615" s="805"/>
      <c r="CI2615" s="805"/>
      <c r="CJ2615" s="805"/>
      <c r="CK2615" s="805"/>
      <c r="CL2615" s="805"/>
      <c r="CM2615" s="805"/>
      <c r="CN2615" s="805"/>
      <c r="CO2615" s="805"/>
      <c r="CP2615" s="805"/>
      <c r="CQ2615" s="805"/>
      <c r="CR2615" s="805"/>
      <c r="CS2615" s="805"/>
      <c r="CT2615" s="805"/>
      <c r="CU2615" s="805"/>
      <c r="CV2615" s="805"/>
      <c r="CW2615" s="805"/>
      <c r="CX2615" s="805"/>
      <c r="CY2615" s="805"/>
      <c r="CZ2615" s="805"/>
      <c r="DA2615" s="805"/>
      <c r="DB2615" s="805"/>
      <c r="DC2615" s="805"/>
      <c r="DD2615" s="805"/>
      <c r="DE2615" s="805"/>
      <c r="DF2615" s="805"/>
      <c r="DG2615" s="805"/>
      <c r="DH2615" s="805"/>
      <c r="DI2615" s="805"/>
      <c r="DJ2615" s="805"/>
      <c r="DK2615" s="805"/>
      <c r="DL2615" s="805"/>
      <c r="DM2615" s="805"/>
      <c r="DN2615" s="805"/>
      <c r="DO2615" s="805"/>
      <c r="DP2615" s="805"/>
      <c r="DQ2615" s="805"/>
      <c r="DR2615" s="805"/>
      <c r="DS2615" s="805"/>
      <c r="DT2615" s="805"/>
      <c r="DU2615" s="805"/>
      <c r="DV2615" s="805"/>
      <c r="DW2615" s="805"/>
      <c r="DX2615" s="805"/>
      <c r="DY2615" s="805"/>
      <c r="DZ2615" s="805"/>
      <c r="EA2615" s="805"/>
      <c r="EB2615" s="805"/>
      <c r="EC2615" s="805"/>
      <c r="ED2615" s="805"/>
      <c r="EE2615" s="805"/>
      <c r="EF2615" s="805"/>
      <c r="EG2615" s="805"/>
      <c r="EH2615" s="805"/>
      <c r="EI2615" s="805"/>
      <c r="EJ2615" s="805"/>
      <c r="EK2615" s="805"/>
      <c r="EL2615" s="805"/>
      <c r="EM2615" s="805"/>
      <c r="EN2615" s="805"/>
      <c r="EO2615" s="805"/>
      <c r="EP2615" s="805"/>
      <c r="EQ2615" s="805"/>
      <c r="ER2615" s="805"/>
      <c r="ES2615" s="805"/>
      <c r="ET2615" s="805"/>
      <c r="EU2615" s="805"/>
      <c r="EV2615" s="805"/>
      <c r="EW2615" s="805"/>
      <c r="EX2615" s="805"/>
      <c r="EY2615" s="805"/>
      <c r="EZ2615" s="805"/>
      <c r="FA2615" s="805"/>
      <c r="FB2615" s="805"/>
      <c r="FC2615" s="805"/>
      <c r="FD2615" s="805"/>
      <c r="FE2615" s="805"/>
      <c r="FF2615" s="805"/>
      <c r="FG2615" s="805"/>
      <c r="FH2615" s="805"/>
      <c r="FI2615" s="805"/>
      <c r="FJ2615" s="805"/>
      <c r="FK2615" s="805"/>
      <c r="FL2615" s="805"/>
      <c r="FM2615" s="805"/>
      <c r="FN2615" s="805"/>
      <c r="FO2615" s="805"/>
      <c r="FP2615" s="805"/>
      <c r="FQ2615" s="805"/>
      <c r="FR2615" s="805"/>
      <c r="FS2615" s="805"/>
      <c r="FT2615" s="805"/>
      <c r="FU2615" s="805"/>
      <c r="FV2615" s="805"/>
      <c r="FW2615" s="805"/>
      <c r="FX2615" s="805"/>
      <c r="FY2615" s="805"/>
      <c r="FZ2615" s="805"/>
      <c r="GA2615" s="805"/>
      <c r="GB2615" s="805"/>
      <c r="GC2615" s="805"/>
      <c r="GD2615" s="805"/>
      <c r="GE2615" s="805"/>
      <c r="GF2615" s="805"/>
      <c r="GG2615" s="805"/>
      <c r="GH2615" s="805"/>
      <c r="GI2615" s="805"/>
      <c r="GJ2615" s="805"/>
      <c r="GK2615" s="805"/>
      <c r="GL2615" s="805"/>
      <c r="GM2615" s="805"/>
      <c r="GN2615" s="805"/>
      <c r="GO2615" s="805"/>
      <c r="GP2615" s="805"/>
      <c r="GQ2615" s="805"/>
      <c r="GR2615" s="805"/>
      <c r="GS2615" s="805"/>
      <c r="GT2615" s="805"/>
      <c r="GU2615" s="805"/>
      <c r="GV2615" s="805"/>
      <c r="GW2615" s="805"/>
      <c r="GX2615" s="805"/>
      <c r="GY2615" s="805"/>
      <c r="GZ2615" s="805"/>
      <c r="HA2615" s="805"/>
      <c r="HB2615" s="805"/>
      <c r="HC2615" s="805"/>
      <c r="HD2615" s="805"/>
      <c r="HE2615" s="805"/>
      <c r="HF2615" s="805"/>
      <c r="HG2615" s="805"/>
      <c r="HH2615" s="805"/>
      <c r="HI2615" s="805"/>
      <c r="HJ2615" s="805"/>
      <c r="HK2615" s="805"/>
      <c r="HL2615" s="805"/>
      <c r="HM2615" s="805"/>
      <c r="HN2615" s="805"/>
      <c r="HO2615" s="805"/>
      <c r="HP2615" s="805"/>
      <c r="HQ2615" s="805"/>
      <c r="HR2615" s="805"/>
      <c r="HS2615" s="805"/>
      <c r="HT2615" s="805"/>
      <c r="HU2615" s="805"/>
      <c r="HV2615" s="805"/>
      <c r="HW2615" s="805"/>
      <c r="HX2615" s="805"/>
      <c r="HY2615" s="805"/>
      <c r="HZ2615" s="805"/>
      <c r="IA2615" s="805"/>
      <c r="IB2615" s="805"/>
      <c r="IC2615" s="805"/>
      <c r="ID2615" s="805"/>
      <c r="IE2615" s="805"/>
      <c r="IF2615" s="805"/>
      <c r="IG2615" s="805"/>
      <c r="IH2615" s="805"/>
      <c r="II2615" s="805"/>
      <c r="IJ2615" s="805"/>
      <c r="IK2615" s="805"/>
      <c r="IL2615" s="805"/>
      <c r="IM2615" s="805"/>
      <c r="IN2615" s="805"/>
      <c r="IO2615" s="805"/>
      <c r="IP2615" s="805"/>
      <c r="IQ2615" s="805"/>
      <c r="IR2615" s="805"/>
      <c r="IS2615" s="805"/>
      <c r="IT2615" s="805"/>
      <c r="IU2615" s="805"/>
      <c r="IV2615" s="805"/>
      <c r="IW2615" s="805"/>
      <c r="LD2615" s="879">
        <v>200</v>
      </c>
    </row>
    <row r="2616" spans="1:316" s="17" customFormat="1" ht="21.75" customHeight="1" thickBot="1">
      <c r="A2616" s="102" t="s">
        <v>720</v>
      </c>
      <c r="B2616" s="788">
        <v>577518604</v>
      </c>
      <c r="C2616" s="788">
        <v>5775186</v>
      </c>
      <c r="D2616" s="2" t="s">
        <v>721</v>
      </c>
      <c r="E2616" s="633"/>
      <c r="F2616" s="633"/>
      <c r="G2616" s="15" t="s">
        <v>743</v>
      </c>
      <c r="H2616" s="879">
        <v>200</v>
      </c>
      <c r="I2616" s="166">
        <f t="shared" si="220"/>
        <v>200</v>
      </c>
      <c r="J2616" s="805"/>
      <c r="K2616" s="805"/>
      <c r="L2616" s="805"/>
      <c r="M2616" s="805"/>
      <c r="N2616" s="805"/>
      <c r="O2616" s="805"/>
      <c r="P2616" s="805"/>
      <c r="Q2616" s="805"/>
      <c r="R2616" s="805"/>
      <c r="S2616" s="805"/>
      <c r="T2616" s="805"/>
      <c r="U2616" s="805"/>
      <c r="V2616" s="805"/>
      <c r="W2616" s="805"/>
      <c r="X2616" s="805"/>
      <c r="Y2616" s="805"/>
      <c r="Z2616" s="805"/>
      <c r="AA2616" s="805"/>
      <c r="AB2616" s="805"/>
      <c r="AC2616" s="805"/>
      <c r="AD2616" s="805"/>
      <c r="AE2616" s="805"/>
      <c r="AF2616" s="805"/>
      <c r="AG2616" s="805"/>
      <c r="AH2616" s="805"/>
      <c r="AI2616" s="805"/>
      <c r="AJ2616" s="805"/>
      <c r="AK2616" s="805"/>
      <c r="AL2616" s="805"/>
      <c r="AM2616" s="805"/>
      <c r="AN2616" s="805"/>
      <c r="AO2616" s="805"/>
      <c r="AP2616" s="805"/>
      <c r="AQ2616" s="805"/>
      <c r="AR2616" s="805"/>
      <c r="AS2616" s="805"/>
      <c r="AT2616" s="805"/>
      <c r="AU2616" s="805"/>
      <c r="AV2616" s="805"/>
      <c r="AW2616" s="805"/>
      <c r="AX2616" s="805"/>
      <c r="AY2616" s="805"/>
      <c r="AZ2616" s="805"/>
      <c r="BA2616" s="805"/>
      <c r="BB2616" s="805"/>
      <c r="BC2616" s="805"/>
      <c r="BD2616" s="805"/>
      <c r="BE2616" s="805"/>
      <c r="BF2616" s="805"/>
      <c r="BG2616" s="805"/>
      <c r="BH2616" s="805"/>
      <c r="BI2616" s="805"/>
      <c r="BJ2616" s="805"/>
      <c r="BK2616" s="805"/>
      <c r="BL2616" s="805"/>
      <c r="BM2616" s="805"/>
      <c r="BN2616" s="805"/>
      <c r="BO2616" s="805"/>
      <c r="BP2616" s="805"/>
      <c r="BQ2616" s="805"/>
      <c r="BR2616" s="805"/>
      <c r="BS2616" s="805"/>
      <c r="BT2616" s="805"/>
      <c r="BU2616" s="805"/>
      <c r="BV2616" s="805"/>
      <c r="BW2616" s="805"/>
      <c r="BX2616" s="805"/>
      <c r="BY2616" s="805"/>
      <c r="BZ2616" s="805"/>
      <c r="CA2616" s="805"/>
      <c r="CB2616" s="805"/>
      <c r="CC2616" s="805"/>
      <c r="CD2616" s="805"/>
      <c r="CE2616" s="805"/>
      <c r="CF2616" s="805"/>
      <c r="CG2616" s="805"/>
      <c r="CH2616" s="805"/>
      <c r="CI2616" s="805"/>
      <c r="CJ2616" s="805"/>
      <c r="CK2616" s="805"/>
      <c r="CL2616" s="805"/>
      <c r="CM2616" s="805"/>
      <c r="CN2616" s="805"/>
      <c r="CO2616" s="805"/>
      <c r="CP2616" s="805"/>
      <c r="CQ2616" s="805"/>
      <c r="CR2616" s="805"/>
      <c r="CS2616" s="805"/>
      <c r="CT2616" s="805"/>
      <c r="CU2616" s="805"/>
      <c r="CV2616" s="805"/>
      <c r="CW2616" s="805"/>
      <c r="CX2616" s="805"/>
      <c r="CY2616" s="805"/>
      <c r="CZ2616" s="805"/>
      <c r="DA2616" s="805"/>
      <c r="DB2616" s="805"/>
      <c r="DC2616" s="805"/>
      <c r="DD2616" s="805"/>
      <c r="DE2616" s="805"/>
      <c r="DF2616" s="805"/>
      <c r="DG2616" s="805"/>
      <c r="DH2616" s="805"/>
      <c r="DI2616" s="805"/>
      <c r="DJ2616" s="805"/>
      <c r="DK2616" s="805"/>
      <c r="DL2616" s="805"/>
      <c r="DM2616" s="805"/>
      <c r="DN2616" s="805"/>
      <c r="DO2616" s="805"/>
      <c r="DP2616" s="805"/>
      <c r="DQ2616" s="805"/>
      <c r="DR2616" s="805"/>
      <c r="DS2616" s="805"/>
      <c r="DT2616" s="805"/>
      <c r="DU2616" s="805"/>
      <c r="DV2616" s="805"/>
      <c r="DW2616" s="805"/>
      <c r="DX2616" s="805"/>
      <c r="DY2616" s="805"/>
      <c r="DZ2616" s="805"/>
      <c r="EA2616" s="805"/>
      <c r="EB2616" s="805"/>
      <c r="EC2616" s="805"/>
      <c r="ED2616" s="805"/>
      <c r="EE2616" s="805"/>
      <c r="EF2616" s="805"/>
      <c r="EG2616" s="805"/>
      <c r="EH2616" s="805"/>
      <c r="EI2616" s="805"/>
      <c r="EJ2616" s="805"/>
      <c r="EK2616" s="805"/>
      <c r="EL2616" s="805"/>
      <c r="EM2616" s="805"/>
      <c r="EN2616" s="805"/>
      <c r="EO2616" s="805"/>
      <c r="EP2616" s="805"/>
      <c r="EQ2616" s="805"/>
      <c r="ER2616" s="805"/>
      <c r="ES2616" s="805"/>
      <c r="ET2616" s="805"/>
      <c r="EU2616" s="805"/>
      <c r="EV2616" s="805"/>
      <c r="EW2616" s="805"/>
      <c r="EX2616" s="805"/>
      <c r="EY2616" s="805"/>
      <c r="EZ2616" s="805"/>
      <c r="FA2616" s="805"/>
      <c r="FB2616" s="805"/>
      <c r="FC2616" s="805"/>
      <c r="FD2616" s="805"/>
      <c r="FE2616" s="805"/>
      <c r="FF2616" s="805"/>
      <c r="FG2616" s="805"/>
      <c r="FH2616" s="805"/>
      <c r="FI2616" s="805"/>
      <c r="FJ2616" s="805"/>
      <c r="FK2616" s="805"/>
      <c r="FL2616" s="805"/>
      <c r="FM2616" s="805"/>
      <c r="FN2616" s="805"/>
      <c r="FO2616" s="805"/>
      <c r="FP2616" s="805"/>
      <c r="FQ2616" s="805"/>
      <c r="FR2616" s="805"/>
      <c r="FS2616" s="805"/>
      <c r="FT2616" s="805"/>
      <c r="FU2616" s="805"/>
      <c r="FV2616" s="805"/>
      <c r="FW2616" s="805"/>
      <c r="FX2616" s="805"/>
      <c r="FY2616" s="805"/>
      <c r="FZ2616" s="805"/>
      <c r="GA2616" s="805"/>
      <c r="GB2616" s="805"/>
      <c r="GC2616" s="805"/>
      <c r="GD2616" s="805"/>
      <c r="GE2616" s="805"/>
      <c r="GF2616" s="805"/>
      <c r="GG2616" s="805"/>
      <c r="GH2616" s="805"/>
      <c r="GI2616" s="805"/>
      <c r="GJ2616" s="805"/>
      <c r="GK2616" s="805"/>
      <c r="GL2616" s="805"/>
      <c r="GM2616" s="805"/>
      <c r="GN2616" s="805"/>
      <c r="GO2616" s="805"/>
      <c r="GP2616" s="805"/>
      <c r="GQ2616" s="805"/>
      <c r="GR2616" s="805"/>
      <c r="GS2616" s="805"/>
      <c r="GT2616" s="805"/>
      <c r="GU2616" s="805"/>
      <c r="GV2616" s="805"/>
      <c r="GW2616" s="805"/>
      <c r="GX2616" s="805"/>
      <c r="GY2616" s="805"/>
      <c r="GZ2616" s="805"/>
      <c r="HA2616" s="805"/>
      <c r="HB2616" s="805"/>
      <c r="HC2616" s="805"/>
      <c r="HD2616" s="805"/>
      <c r="HE2616" s="805"/>
      <c r="HF2616" s="805"/>
      <c r="HG2616" s="805"/>
      <c r="HH2616" s="805"/>
      <c r="HI2616" s="805"/>
      <c r="HJ2616" s="805"/>
      <c r="HK2616" s="805"/>
      <c r="HL2616" s="805"/>
      <c r="HM2616" s="805"/>
      <c r="HN2616" s="805"/>
      <c r="HO2616" s="805"/>
      <c r="HP2616" s="805"/>
      <c r="HQ2616" s="805"/>
      <c r="HR2616" s="805"/>
      <c r="HS2616" s="805"/>
      <c r="HT2616" s="805"/>
      <c r="HU2616" s="805"/>
      <c r="HV2616" s="805"/>
      <c r="HW2616" s="805"/>
      <c r="HX2616" s="805"/>
      <c r="HY2616" s="805"/>
      <c r="HZ2616" s="805"/>
      <c r="IA2616" s="805"/>
      <c r="IB2616" s="805"/>
      <c r="IC2616" s="805"/>
      <c r="ID2616" s="805"/>
      <c r="IE2616" s="805"/>
      <c r="IF2616" s="805"/>
      <c r="IG2616" s="805"/>
      <c r="IH2616" s="805"/>
      <c r="II2616" s="805"/>
      <c r="IJ2616" s="805"/>
      <c r="IK2616" s="805"/>
      <c r="IL2616" s="805"/>
      <c r="IM2616" s="805"/>
      <c r="IN2616" s="805"/>
      <c r="IO2616" s="805"/>
      <c r="IP2616" s="805"/>
      <c r="IQ2616" s="805"/>
      <c r="IR2616" s="805"/>
      <c r="IS2616" s="805"/>
      <c r="IT2616" s="805"/>
      <c r="IU2616" s="805"/>
      <c r="IV2616" s="805"/>
      <c r="IW2616" s="805"/>
      <c r="LD2616" s="879">
        <v>200</v>
      </c>
    </row>
    <row r="2617" spans="1:316" s="17" customFormat="1" ht="21.75" customHeight="1" thickBot="1">
      <c r="A2617" s="102" t="s">
        <v>720</v>
      </c>
      <c r="B2617" s="876">
        <v>566559003</v>
      </c>
      <c r="C2617" s="788">
        <v>5665590</v>
      </c>
      <c r="D2617" s="2" t="s">
        <v>721</v>
      </c>
      <c r="E2617" s="633"/>
      <c r="F2617" s="633"/>
      <c r="G2617" s="15" t="s">
        <v>743</v>
      </c>
      <c r="H2617" s="879">
        <v>0</v>
      </c>
      <c r="I2617" s="166">
        <f t="shared" si="220"/>
        <v>0</v>
      </c>
      <c r="J2617" s="805"/>
      <c r="K2617" s="805"/>
      <c r="L2617" s="805"/>
      <c r="M2617" s="805"/>
      <c r="N2617" s="805"/>
      <c r="O2617" s="805"/>
      <c r="P2617" s="805"/>
      <c r="Q2617" s="805"/>
      <c r="R2617" s="805"/>
      <c r="S2617" s="805"/>
      <c r="T2617" s="805"/>
      <c r="U2617" s="805"/>
      <c r="V2617" s="805"/>
      <c r="W2617" s="805"/>
      <c r="X2617" s="805"/>
      <c r="Y2617" s="805"/>
      <c r="Z2617" s="805"/>
      <c r="AA2617" s="805"/>
      <c r="AB2617" s="805"/>
      <c r="AC2617" s="805"/>
      <c r="AD2617" s="805"/>
      <c r="AE2617" s="805"/>
      <c r="AF2617" s="805"/>
      <c r="AG2617" s="805"/>
      <c r="AH2617" s="805"/>
      <c r="AI2617" s="805"/>
      <c r="AJ2617" s="805"/>
      <c r="AK2617" s="805"/>
      <c r="AL2617" s="805"/>
      <c r="AM2617" s="805"/>
      <c r="AN2617" s="805"/>
      <c r="AO2617" s="805"/>
      <c r="AP2617" s="805"/>
      <c r="AQ2617" s="805"/>
      <c r="AR2617" s="805"/>
      <c r="AS2617" s="805"/>
      <c r="AT2617" s="805"/>
      <c r="AU2617" s="805"/>
      <c r="AV2617" s="805"/>
      <c r="AW2617" s="805"/>
      <c r="AX2617" s="805"/>
      <c r="AY2617" s="805"/>
      <c r="AZ2617" s="805"/>
      <c r="BA2617" s="805"/>
      <c r="BB2617" s="805"/>
      <c r="BC2617" s="805"/>
      <c r="BD2617" s="805"/>
      <c r="BE2617" s="805"/>
      <c r="BF2617" s="805"/>
      <c r="BG2617" s="805"/>
      <c r="BH2617" s="805"/>
      <c r="BI2617" s="805"/>
      <c r="BJ2617" s="805"/>
      <c r="BK2617" s="805"/>
      <c r="BL2617" s="805"/>
      <c r="BM2617" s="805"/>
      <c r="BN2617" s="805"/>
      <c r="BO2617" s="805"/>
      <c r="BP2617" s="805"/>
      <c r="BQ2617" s="805"/>
      <c r="BR2617" s="805"/>
      <c r="BS2617" s="805"/>
      <c r="BT2617" s="805"/>
      <c r="BU2617" s="805"/>
      <c r="BV2617" s="805"/>
      <c r="BW2617" s="805"/>
      <c r="BX2617" s="805"/>
      <c r="BY2617" s="805"/>
      <c r="BZ2617" s="805"/>
      <c r="CA2617" s="805"/>
      <c r="CB2617" s="805"/>
      <c r="CC2617" s="805"/>
      <c r="CD2617" s="805"/>
      <c r="CE2617" s="805"/>
      <c r="CF2617" s="805"/>
      <c r="CG2617" s="805"/>
      <c r="CH2617" s="805"/>
      <c r="CI2617" s="805"/>
      <c r="CJ2617" s="805"/>
      <c r="CK2617" s="805"/>
      <c r="CL2617" s="805"/>
      <c r="CM2617" s="805"/>
      <c r="CN2617" s="805"/>
      <c r="CO2617" s="805"/>
      <c r="CP2617" s="805"/>
      <c r="CQ2617" s="805"/>
      <c r="CR2617" s="805"/>
      <c r="CS2617" s="805"/>
      <c r="CT2617" s="805"/>
      <c r="CU2617" s="805"/>
      <c r="CV2617" s="805"/>
      <c r="CW2617" s="805"/>
      <c r="CX2617" s="805"/>
      <c r="CY2617" s="805"/>
      <c r="CZ2617" s="805"/>
      <c r="DA2617" s="805"/>
      <c r="DB2617" s="805"/>
      <c r="DC2617" s="805"/>
      <c r="DD2617" s="805"/>
      <c r="DE2617" s="805"/>
      <c r="DF2617" s="805"/>
      <c r="DG2617" s="805"/>
      <c r="DH2617" s="805"/>
      <c r="DI2617" s="805"/>
      <c r="DJ2617" s="805"/>
      <c r="DK2617" s="805"/>
      <c r="DL2617" s="805"/>
      <c r="DM2617" s="805"/>
      <c r="DN2617" s="805"/>
      <c r="DO2617" s="805"/>
      <c r="DP2617" s="805"/>
      <c r="DQ2617" s="805"/>
      <c r="DR2617" s="805"/>
      <c r="DS2617" s="805"/>
      <c r="DT2617" s="805"/>
      <c r="DU2617" s="805"/>
      <c r="DV2617" s="805"/>
      <c r="DW2617" s="805"/>
      <c r="DX2617" s="805"/>
      <c r="DY2617" s="805"/>
      <c r="DZ2617" s="805"/>
      <c r="EA2617" s="805"/>
      <c r="EB2617" s="805"/>
      <c r="EC2617" s="805"/>
      <c r="ED2617" s="805"/>
      <c r="EE2617" s="805"/>
      <c r="EF2617" s="805"/>
      <c r="EG2617" s="805"/>
      <c r="EH2617" s="805"/>
      <c r="EI2617" s="805"/>
      <c r="EJ2617" s="805"/>
      <c r="EK2617" s="805"/>
      <c r="EL2617" s="805"/>
      <c r="EM2617" s="805"/>
      <c r="EN2617" s="805"/>
      <c r="EO2617" s="805"/>
      <c r="EP2617" s="805"/>
      <c r="EQ2617" s="805"/>
      <c r="ER2617" s="805"/>
      <c r="ES2617" s="805"/>
      <c r="ET2617" s="805"/>
      <c r="EU2617" s="805"/>
      <c r="EV2617" s="805"/>
      <c r="EW2617" s="805"/>
      <c r="EX2617" s="805"/>
      <c r="EY2617" s="805"/>
      <c r="EZ2617" s="805"/>
      <c r="FA2617" s="805"/>
      <c r="FB2617" s="805"/>
      <c r="FC2617" s="805"/>
      <c r="FD2617" s="805"/>
      <c r="FE2617" s="805"/>
      <c r="FF2617" s="805"/>
      <c r="FG2617" s="805"/>
      <c r="FH2617" s="805"/>
      <c r="FI2617" s="805"/>
      <c r="FJ2617" s="805"/>
      <c r="FK2617" s="805"/>
      <c r="FL2617" s="805"/>
      <c r="FM2617" s="805"/>
      <c r="FN2617" s="805"/>
      <c r="FO2617" s="805"/>
      <c r="FP2617" s="805"/>
      <c r="FQ2617" s="805"/>
      <c r="FR2617" s="805"/>
      <c r="FS2617" s="805"/>
      <c r="FT2617" s="805"/>
      <c r="FU2617" s="805"/>
      <c r="FV2617" s="805"/>
      <c r="FW2617" s="805"/>
      <c r="FX2617" s="805"/>
      <c r="FY2617" s="805"/>
      <c r="FZ2617" s="805"/>
      <c r="GA2617" s="805"/>
      <c r="GB2617" s="805"/>
      <c r="GC2617" s="805"/>
      <c r="GD2617" s="805"/>
      <c r="GE2617" s="805"/>
      <c r="GF2617" s="805"/>
      <c r="GG2617" s="805"/>
      <c r="GH2617" s="805"/>
      <c r="GI2617" s="805"/>
      <c r="GJ2617" s="805"/>
      <c r="GK2617" s="805"/>
      <c r="GL2617" s="805"/>
      <c r="GM2617" s="805"/>
      <c r="GN2617" s="805"/>
      <c r="GO2617" s="805"/>
      <c r="GP2617" s="805"/>
      <c r="GQ2617" s="805"/>
      <c r="GR2617" s="805"/>
      <c r="GS2617" s="805"/>
      <c r="GT2617" s="805"/>
      <c r="GU2617" s="805"/>
      <c r="GV2617" s="805"/>
      <c r="GW2617" s="805"/>
      <c r="GX2617" s="805"/>
      <c r="GY2617" s="805"/>
      <c r="GZ2617" s="805"/>
      <c r="HA2617" s="805"/>
      <c r="HB2617" s="805"/>
      <c r="HC2617" s="805"/>
      <c r="HD2617" s="805"/>
      <c r="HE2617" s="805"/>
      <c r="HF2617" s="805"/>
      <c r="HG2617" s="805"/>
      <c r="HH2617" s="805"/>
      <c r="HI2617" s="805"/>
      <c r="HJ2617" s="805"/>
      <c r="HK2617" s="805"/>
      <c r="HL2617" s="805"/>
      <c r="HM2617" s="805"/>
      <c r="HN2617" s="805"/>
      <c r="HO2617" s="805"/>
      <c r="HP2617" s="805"/>
      <c r="HQ2617" s="805"/>
      <c r="HR2617" s="805"/>
      <c r="HS2617" s="805"/>
      <c r="HT2617" s="805"/>
      <c r="HU2617" s="805"/>
      <c r="HV2617" s="805"/>
      <c r="HW2617" s="805"/>
      <c r="HX2617" s="805"/>
      <c r="HY2617" s="805"/>
      <c r="HZ2617" s="805"/>
      <c r="IA2617" s="805"/>
      <c r="IB2617" s="805"/>
      <c r="IC2617" s="805"/>
      <c r="ID2617" s="805"/>
      <c r="IE2617" s="805"/>
      <c r="IF2617" s="805"/>
      <c r="IG2617" s="805"/>
      <c r="IH2617" s="805"/>
      <c r="II2617" s="805"/>
      <c r="IJ2617" s="805"/>
      <c r="IK2617" s="805"/>
      <c r="IL2617" s="805"/>
      <c r="IM2617" s="805"/>
      <c r="IN2617" s="805"/>
      <c r="IO2617" s="805"/>
      <c r="IP2617" s="805"/>
      <c r="IQ2617" s="805"/>
      <c r="IR2617" s="805"/>
      <c r="IS2617" s="805"/>
      <c r="IT2617" s="805"/>
      <c r="IU2617" s="805"/>
      <c r="IV2617" s="805"/>
      <c r="IW2617" s="805"/>
      <c r="LD2617" s="879">
        <v>0</v>
      </c>
    </row>
    <row r="2618" spans="1:316" s="17" customFormat="1" ht="21.75" customHeight="1" thickBot="1">
      <c r="A2618" s="102" t="s">
        <v>720</v>
      </c>
      <c r="B2618" s="876">
        <v>566516503</v>
      </c>
      <c r="C2618" s="788">
        <v>5665165</v>
      </c>
      <c r="D2618" s="2" t="s">
        <v>721</v>
      </c>
      <c r="E2618" s="633"/>
      <c r="F2618" s="633"/>
      <c r="G2618" s="15" t="s">
        <v>743</v>
      </c>
      <c r="H2618" s="879">
        <v>0</v>
      </c>
      <c r="I2618" s="166">
        <f t="shared" si="220"/>
        <v>0</v>
      </c>
      <c r="J2618" s="805"/>
      <c r="K2618" s="805"/>
      <c r="L2618" s="805"/>
      <c r="M2618" s="805"/>
      <c r="N2618" s="805"/>
      <c r="O2618" s="805"/>
      <c r="P2618" s="805"/>
      <c r="Q2618" s="805"/>
      <c r="R2618" s="805"/>
      <c r="S2618" s="805"/>
      <c r="T2618" s="805"/>
      <c r="U2618" s="805"/>
      <c r="V2618" s="805"/>
      <c r="W2618" s="805"/>
      <c r="X2618" s="805"/>
      <c r="Y2618" s="805"/>
      <c r="Z2618" s="805"/>
      <c r="AA2618" s="805"/>
      <c r="AB2618" s="805"/>
      <c r="AC2618" s="805"/>
      <c r="AD2618" s="805"/>
      <c r="AE2618" s="805"/>
      <c r="AF2618" s="805"/>
      <c r="AG2618" s="805"/>
      <c r="AH2618" s="805"/>
      <c r="AI2618" s="805"/>
      <c r="AJ2618" s="805"/>
      <c r="AK2618" s="805"/>
      <c r="AL2618" s="805"/>
      <c r="AM2618" s="805"/>
      <c r="AN2618" s="805"/>
      <c r="AO2618" s="805"/>
      <c r="AP2618" s="805"/>
      <c r="AQ2618" s="805"/>
      <c r="AR2618" s="805"/>
      <c r="AS2618" s="805"/>
      <c r="AT2618" s="805"/>
      <c r="AU2618" s="805"/>
      <c r="AV2618" s="805"/>
      <c r="AW2618" s="805"/>
      <c r="AX2618" s="805"/>
      <c r="AY2618" s="805"/>
      <c r="AZ2618" s="805"/>
      <c r="BA2618" s="805"/>
      <c r="BB2618" s="805"/>
      <c r="BC2618" s="805"/>
      <c r="BD2618" s="805"/>
      <c r="BE2618" s="805"/>
      <c r="BF2618" s="805"/>
      <c r="BG2618" s="805"/>
      <c r="BH2618" s="805"/>
      <c r="BI2618" s="805"/>
      <c r="BJ2618" s="805"/>
      <c r="BK2618" s="805"/>
      <c r="BL2618" s="805"/>
      <c r="BM2618" s="805"/>
      <c r="BN2618" s="805"/>
      <c r="BO2618" s="805"/>
      <c r="BP2618" s="805"/>
      <c r="BQ2618" s="805"/>
      <c r="BR2618" s="805"/>
      <c r="BS2618" s="805"/>
      <c r="BT2618" s="805"/>
      <c r="BU2618" s="805"/>
      <c r="BV2618" s="805"/>
      <c r="BW2618" s="805"/>
      <c r="BX2618" s="805"/>
      <c r="BY2618" s="805"/>
      <c r="BZ2618" s="805"/>
      <c r="CA2618" s="805"/>
      <c r="CB2618" s="805"/>
      <c r="CC2618" s="805"/>
      <c r="CD2618" s="805"/>
      <c r="CE2618" s="805"/>
      <c r="CF2618" s="805"/>
      <c r="CG2618" s="805"/>
      <c r="CH2618" s="805"/>
      <c r="CI2618" s="805"/>
      <c r="CJ2618" s="805"/>
      <c r="CK2618" s="805"/>
      <c r="CL2618" s="805"/>
      <c r="CM2618" s="805"/>
      <c r="CN2618" s="805"/>
      <c r="CO2618" s="805"/>
      <c r="CP2618" s="805"/>
      <c r="CQ2618" s="805"/>
      <c r="CR2618" s="805"/>
      <c r="CS2618" s="805"/>
      <c r="CT2618" s="805"/>
      <c r="CU2618" s="805"/>
      <c r="CV2618" s="805"/>
      <c r="CW2618" s="805"/>
      <c r="CX2618" s="805"/>
      <c r="CY2618" s="805"/>
      <c r="CZ2618" s="805"/>
      <c r="DA2618" s="805"/>
      <c r="DB2618" s="805"/>
      <c r="DC2618" s="805"/>
      <c r="DD2618" s="805"/>
      <c r="DE2618" s="805"/>
      <c r="DF2618" s="805"/>
      <c r="DG2618" s="805"/>
      <c r="DH2618" s="805"/>
      <c r="DI2618" s="805"/>
      <c r="DJ2618" s="805"/>
      <c r="DK2618" s="805"/>
      <c r="DL2618" s="805"/>
      <c r="DM2618" s="805"/>
      <c r="DN2618" s="805"/>
      <c r="DO2618" s="805"/>
      <c r="DP2618" s="805"/>
      <c r="DQ2618" s="805"/>
      <c r="DR2618" s="805"/>
      <c r="DS2618" s="805"/>
      <c r="DT2618" s="805"/>
      <c r="DU2618" s="805"/>
      <c r="DV2618" s="805"/>
      <c r="DW2618" s="805"/>
      <c r="DX2618" s="805"/>
      <c r="DY2618" s="805"/>
      <c r="DZ2618" s="805"/>
      <c r="EA2618" s="805"/>
      <c r="EB2618" s="805"/>
      <c r="EC2618" s="805"/>
      <c r="ED2618" s="805"/>
      <c r="EE2618" s="805"/>
      <c r="EF2618" s="805"/>
      <c r="EG2618" s="805"/>
      <c r="EH2618" s="805"/>
      <c r="EI2618" s="805"/>
      <c r="EJ2618" s="805"/>
      <c r="EK2618" s="805"/>
      <c r="EL2618" s="805"/>
      <c r="EM2618" s="805"/>
      <c r="EN2618" s="805"/>
      <c r="EO2618" s="805"/>
      <c r="EP2618" s="805"/>
      <c r="EQ2618" s="805"/>
      <c r="ER2618" s="805"/>
      <c r="ES2618" s="805"/>
      <c r="ET2618" s="805"/>
      <c r="EU2618" s="805"/>
      <c r="EV2618" s="805"/>
      <c r="EW2618" s="805"/>
      <c r="EX2618" s="805"/>
      <c r="EY2618" s="805"/>
      <c r="EZ2618" s="805"/>
      <c r="FA2618" s="805"/>
      <c r="FB2618" s="805"/>
      <c r="FC2618" s="805"/>
      <c r="FD2618" s="805"/>
      <c r="FE2618" s="805"/>
      <c r="FF2618" s="805"/>
      <c r="FG2618" s="805"/>
      <c r="FH2618" s="805"/>
      <c r="FI2618" s="805"/>
      <c r="FJ2618" s="805"/>
      <c r="FK2618" s="805"/>
      <c r="FL2618" s="805"/>
      <c r="FM2618" s="805"/>
      <c r="FN2618" s="805"/>
      <c r="FO2618" s="805"/>
      <c r="FP2618" s="805"/>
      <c r="FQ2618" s="805"/>
      <c r="FR2618" s="805"/>
      <c r="FS2618" s="805"/>
      <c r="FT2618" s="805"/>
      <c r="FU2618" s="805"/>
      <c r="FV2618" s="805"/>
      <c r="FW2618" s="805"/>
      <c r="FX2618" s="805"/>
      <c r="FY2618" s="805"/>
      <c r="FZ2618" s="805"/>
      <c r="GA2618" s="805"/>
      <c r="GB2618" s="805"/>
      <c r="GC2618" s="805"/>
      <c r="GD2618" s="805"/>
      <c r="GE2618" s="805"/>
      <c r="GF2618" s="805"/>
      <c r="GG2618" s="805"/>
      <c r="GH2618" s="805"/>
      <c r="GI2618" s="805"/>
      <c r="GJ2618" s="805"/>
      <c r="GK2618" s="805"/>
      <c r="GL2618" s="805"/>
      <c r="GM2618" s="805"/>
      <c r="GN2618" s="805"/>
      <c r="GO2618" s="805"/>
      <c r="GP2618" s="805"/>
      <c r="GQ2618" s="805"/>
      <c r="GR2618" s="805"/>
      <c r="GS2618" s="805"/>
      <c r="GT2618" s="805"/>
      <c r="GU2618" s="805"/>
      <c r="GV2618" s="805"/>
      <c r="GW2618" s="805"/>
      <c r="GX2618" s="805"/>
      <c r="GY2618" s="805"/>
      <c r="GZ2618" s="805"/>
      <c r="HA2618" s="805"/>
      <c r="HB2618" s="805"/>
      <c r="HC2618" s="805"/>
      <c r="HD2618" s="805"/>
      <c r="HE2618" s="805"/>
      <c r="HF2618" s="805"/>
      <c r="HG2618" s="805"/>
      <c r="HH2618" s="805"/>
      <c r="HI2618" s="805"/>
      <c r="HJ2618" s="805"/>
      <c r="HK2618" s="805"/>
      <c r="HL2618" s="805"/>
      <c r="HM2618" s="805"/>
      <c r="HN2618" s="805"/>
      <c r="HO2618" s="805"/>
      <c r="HP2618" s="805"/>
      <c r="HQ2618" s="805"/>
      <c r="HR2618" s="805"/>
      <c r="HS2618" s="805"/>
      <c r="HT2618" s="805"/>
      <c r="HU2618" s="805"/>
      <c r="HV2618" s="805"/>
      <c r="HW2618" s="805"/>
      <c r="HX2618" s="805"/>
      <c r="HY2618" s="805"/>
      <c r="HZ2618" s="805"/>
      <c r="IA2618" s="805"/>
      <c r="IB2618" s="805"/>
      <c r="IC2618" s="805"/>
      <c r="ID2618" s="805"/>
      <c r="IE2618" s="805"/>
      <c r="IF2618" s="805"/>
      <c r="IG2618" s="805"/>
      <c r="IH2618" s="805"/>
      <c r="II2618" s="805"/>
      <c r="IJ2618" s="805"/>
      <c r="IK2618" s="805"/>
      <c r="IL2618" s="805"/>
      <c r="IM2618" s="805"/>
      <c r="IN2618" s="805"/>
      <c r="IO2618" s="805"/>
      <c r="IP2618" s="805"/>
      <c r="IQ2618" s="805"/>
      <c r="IR2618" s="805"/>
      <c r="IS2618" s="805"/>
      <c r="IT2618" s="805"/>
      <c r="IU2618" s="805"/>
      <c r="IV2618" s="805"/>
      <c r="IW2618" s="805"/>
      <c r="LD2618" s="879">
        <v>0</v>
      </c>
    </row>
    <row r="2619" spans="1:316" s="17" customFormat="1" ht="21.75" customHeight="1">
      <c r="A2619" s="102" t="s">
        <v>720</v>
      </c>
      <c r="B2619" s="877">
        <v>639072701</v>
      </c>
      <c r="C2619" s="789">
        <v>6390727</v>
      </c>
      <c r="D2619" s="2" t="s">
        <v>721</v>
      </c>
      <c r="E2619" s="633"/>
      <c r="F2619" s="633"/>
      <c r="G2619" s="15" t="s">
        <v>743</v>
      </c>
      <c r="H2619" s="879">
        <v>100</v>
      </c>
      <c r="I2619" s="166">
        <f t="shared" si="220"/>
        <v>100</v>
      </c>
      <c r="J2619" s="805"/>
      <c r="K2619" s="805"/>
      <c r="L2619" s="805"/>
      <c r="M2619" s="805"/>
      <c r="N2619" s="805"/>
      <c r="O2619" s="805"/>
      <c r="P2619" s="805"/>
      <c r="Q2619" s="805"/>
      <c r="R2619" s="805"/>
      <c r="S2619" s="805"/>
      <c r="T2619" s="805"/>
      <c r="U2619" s="805"/>
      <c r="V2619" s="805"/>
      <c r="W2619" s="805"/>
      <c r="X2619" s="805"/>
      <c r="Y2619" s="805"/>
      <c r="Z2619" s="805"/>
      <c r="AA2619" s="805"/>
      <c r="AB2619" s="805"/>
      <c r="AC2619" s="805"/>
      <c r="AD2619" s="805"/>
      <c r="AE2619" s="805"/>
      <c r="AF2619" s="805"/>
      <c r="AG2619" s="805"/>
      <c r="AH2619" s="805"/>
      <c r="AI2619" s="805"/>
      <c r="AJ2619" s="805"/>
      <c r="AK2619" s="805"/>
      <c r="AL2619" s="805"/>
      <c r="AM2619" s="805"/>
      <c r="AN2619" s="805"/>
      <c r="AO2619" s="805"/>
      <c r="AP2619" s="805"/>
      <c r="AQ2619" s="805"/>
      <c r="AR2619" s="805"/>
      <c r="AS2619" s="805"/>
      <c r="AT2619" s="805"/>
      <c r="AU2619" s="805"/>
      <c r="AV2619" s="805"/>
      <c r="AW2619" s="805"/>
      <c r="AX2619" s="805"/>
      <c r="AY2619" s="805"/>
      <c r="AZ2619" s="805"/>
      <c r="BA2619" s="805"/>
      <c r="BB2619" s="805"/>
      <c r="BC2619" s="805"/>
      <c r="BD2619" s="805"/>
      <c r="BE2619" s="805"/>
      <c r="BF2619" s="805"/>
      <c r="BG2619" s="805"/>
      <c r="BH2619" s="805"/>
      <c r="BI2619" s="805"/>
      <c r="BJ2619" s="805"/>
      <c r="BK2619" s="805"/>
      <c r="BL2619" s="805"/>
      <c r="BM2619" s="805"/>
      <c r="BN2619" s="805"/>
      <c r="BO2619" s="805"/>
      <c r="BP2619" s="805"/>
      <c r="BQ2619" s="805"/>
      <c r="BR2619" s="805"/>
      <c r="BS2619" s="805"/>
      <c r="BT2619" s="805"/>
      <c r="BU2619" s="805"/>
      <c r="BV2619" s="805"/>
      <c r="BW2619" s="805"/>
      <c r="BX2619" s="805"/>
      <c r="BY2619" s="805"/>
      <c r="BZ2619" s="805"/>
      <c r="CA2619" s="805"/>
      <c r="CB2619" s="805"/>
      <c r="CC2619" s="805"/>
      <c r="CD2619" s="805"/>
      <c r="CE2619" s="805"/>
      <c r="CF2619" s="805"/>
      <c r="CG2619" s="805"/>
      <c r="CH2619" s="805"/>
      <c r="CI2619" s="805"/>
      <c r="CJ2619" s="805"/>
      <c r="CK2619" s="805"/>
      <c r="CL2619" s="805"/>
      <c r="CM2619" s="805"/>
      <c r="CN2619" s="805"/>
      <c r="CO2619" s="805"/>
      <c r="CP2619" s="805"/>
      <c r="CQ2619" s="805"/>
      <c r="CR2619" s="805"/>
      <c r="CS2619" s="805"/>
      <c r="CT2619" s="805"/>
      <c r="CU2619" s="805"/>
      <c r="CV2619" s="805"/>
      <c r="CW2619" s="805"/>
      <c r="CX2619" s="805"/>
      <c r="CY2619" s="805"/>
      <c r="CZ2619" s="805"/>
      <c r="DA2619" s="805"/>
      <c r="DB2619" s="805"/>
      <c r="DC2619" s="805"/>
      <c r="DD2619" s="805"/>
      <c r="DE2619" s="805"/>
      <c r="DF2619" s="805"/>
      <c r="DG2619" s="805"/>
      <c r="DH2619" s="805"/>
      <c r="DI2619" s="805"/>
      <c r="DJ2619" s="805"/>
      <c r="DK2619" s="805"/>
      <c r="DL2619" s="805"/>
      <c r="DM2619" s="805"/>
      <c r="DN2619" s="805"/>
      <c r="DO2619" s="805"/>
      <c r="DP2619" s="805"/>
      <c r="DQ2619" s="805"/>
      <c r="DR2619" s="805"/>
      <c r="DS2619" s="805"/>
      <c r="DT2619" s="805"/>
      <c r="DU2619" s="805"/>
      <c r="DV2619" s="805"/>
      <c r="DW2619" s="805"/>
      <c r="DX2619" s="805"/>
      <c r="DY2619" s="805"/>
      <c r="DZ2619" s="805"/>
      <c r="EA2619" s="805"/>
      <c r="EB2619" s="805"/>
      <c r="EC2619" s="805"/>
      <c r="ED2619" s="805"/>
      <c r="EE2619" s="805"/>
      <c r="EF2619" s="805"/>
      <c r="EG2619" s="805"/>
      <c r="EH2619" s="805"/>
      <c r="EI2619" s="805"/>
      <c r="EJ2619" s="805"/>
      <c r="EK2619" s="805"/>
      <c r="EL2619" s="805"/>
      <c r="EM2619" s="805"/>
      <c r="EN2619" s="805"/>
      <c r="EO2619" s="805"/>
      <c r="EP2619" s="805"/>
      <c r="EQ2619" s="805"/>
      <c r="ER2619" s="805"/>
      <c r="ES2619" s="805"/>
      <c r="ET2619" s="805"/>
      <c r="EU2619" s="805"/>
      <c r="EV2619" s="805"/>
      <c r="EW2619" s="805"/>
      <c r="EX2619" s="805"/>
      <c r="EY2619" s="805"/>
      <c r="EZ2619" s="805"/>
      <c r="FA2619" s="805"/>
      <c r="FB2619" s="805"/>
      <c r="FC2619" s="805"/>
      <c r="FD2619" s="805"/>
      <c r="FE2619" s="805"/>
      <c r="FF2619" s="805"/>
      <c r="FG2619" s="805"/>
      <c r="FH2619" s="805"/>
      <c r="FI2619" s="805"/>
      <c r="FJ2619" s="805"/>
      <c r="FK2619" s="805"/>
      <c r="FL2619" s="805"/>
      <c r="FM2619" s="805"/>
      <c r="FN2619" s="805"/>
      <c r="FO2619" s="805"/>
      <c r="FP2619" s="805"/>
      <c r="FQ2619" s="805"/>
      <c r="FR2619" s="805"/>
      <c r="FS2619" s="805"/>
      <c r="FT2619" s="805"/>
      <c r="FU2619" s="805"/>
      <c r="FV2619" s="805"/>
      <c r="FW2619" s="805"/>
      <c r="FX2619" s="805"/>
      <c r="FY2619" s="805"/>
      <c r="FZ2619" s="805"/>
      <c r="GA2619" s="805"/>
      <c r="GB2619" s="805"/>
      <c r="GC2619" s="805"/>
      <c r="GD2619" s="805"/>
      <c r="GE2619" s="805"/>
      <c r="GF2619" s="805"/>
      <c r="GG2619" s="805"/>
      <c r="GH2619" s="805"/>
      <c r="GI2619" s="805"/>
      <c r="GJ2619" s="805"/>
      <c r="GK2619" s="805"/>
      <c r="GL2619" s="805"/>
      <c r="GM2619" s="805"/>
      <c r="GN2619" s="805"/>
      <c r="GO2619" s="805"/>
      <c r="GP2619" s="805"/>
      <c r="GQ2619" s="805"/>
      <c r="GR2619" s="805"/>
      <c r="GS2619" s="805"/>
      <c r="GT2619" s="805"/>
      <c r="GU2619" s="805"/>
      <c r="GV2619" s="805"/>
      <c r="GW2619" s="805"/>
      <c r="GX2619" s="805"/>
      <c r="GY2619" s="805"/>
      <c r="GZ2619" s="805"/>
      <c r="HA2619" s="805"/>
      <c r="HB2619" s="805"/>
      <c r="HC2619" s="805"/>
      <c r="HD2619" s="805"/>
      <c r="HE2619" s="805"/>
      <c r="HF2619" s="805"/>
      <c r="HG2619" s="805"/>
      <c r="HH2619" s="805"/>
      <c r="HI2619" s="805"/>
      <c r="HJ2619" s="805"/>
      <c r="HK2619" s="805"/>
      <c r="HL2619" s="805"/>
      <c r="HM2619" s="805"/>
      <c r="HN2619" s="805"/>
      <c r="HO2619" s="805"/>
      <c r="HP2619" s="805"/>
      <c r="HQ2619" s="805"/>
      <c r="HR2619" s="805"/>
      <c r="HS2619" s="805"/>
      <c r="HT2619" s="805"/>
      <c r="HU2619" s="805"/>
      <c r="HV2619" s="805"/>
      <c r="HW2619" s="805"/>
      <c r="HX2619" s="805"/>
      <c r="HY2619" s="805"/>
      <c r="HZ2619" s="805"/>
      <c r="IA2619" s="805"/>
      <c r="IB2619" s="805"/>
      <c r="IC2619" s="805"/>
      <c r="ID2619" s="805"/>
      <c r="IE2619" s="805"/>
      <c r="IF2619" s="805"/>
      <c r="IG2619" s="805"/>
      <c r="IH2619" s="805"/>
      <c r="II2619" s="805"/>
      <c r="IJ2619" s="805"/>
      <c r="IK2619" s="805"/>
      <c r="IL2619" s="805"/>
      <c r="IM2619" s="805"/>
      <c r="IN2619" s="805"/>
      <c r="IO2619" s="805"/>
      <c r="IP2619" s="805"/>
      <c r="IQ2619" s="805"/>
      <c r="IR2619" s="805"/>
      <c r="IS2619" s="805"/>
      <c r="IT2619" s="805"/>
      <c r="IU2619" s="805"/>
      <c r="IV2619" s="805"/>
      <c r="IW2619" s="805"/>
      <c r="LD2619" s="879">
        <v>100</v>
      </c>
    </row>
    <row r="2620" spans="1:316" s="17" customFormat="1" ht="21.75" customHeight="1">
      <c r="A2620" s="102" t="s">
        <v>720</v>
      </c>
      <c r="B2620" s="843"/>
      <c r="C2620" s="843"/>
      <c r="D2620" s="822"/>
      <c r="E2620" s="633"/>
      <c r="F2620" s="633"/>
      <c r="G2620" s="805"/>
      <c r="H2620" s="880">
        <f>SUM(H2603:H2619)</f>
        <v>5600</v>
      </c>
      <c r="I2620" s="880">
        <f>SUM(I2603:I2619)</f>
        <v>5600</v>
      </c>
      <c r="J2620" s="805"/>
      <c r="K2620" s="805"/>
      <c r="L2620" s="805"/>
      <c r="M2620" s="805"/>
      <c r="N2620" s="805"/>
      <c r="O2620" s="805"/>
      <c r="P2620" s="805"/>
      <c r="Q2620" s="805"/>
      <c r="R2620" s="805"/>
      <c r="S2620" s="805"/>
      <c r="T2620" s="805"/>
      <c r="U2620" s="805"/>
      <c r="V2620" s="805"/>
      <c r="W2620" s="805"/>
      <c r="X2620" s="805"/>
      <c r="Y2620" s="805"/>
      <c r="Z2620" s="805"/>
      <c r="AA2620" s="805"/>
      <c r="AB2620" s="805"/>
      <c r="AC2620" s="805"/>
      <c r="AD2620" s="805"/>
      <c r="AE2620" s="805"/>
      <c r="AF2620" s="805"/>
      <c r="AG2620" s="805"/>
      <c r="AH2620" s="805"/>
      <c r="AI2620" s="805"/>
      <c r="AJ2620" s="805"/>
      <c r="AK2620" s="805"/>
      <c r="AL2620" s="805"/>
      <c r="AM2620" s="805"/>
      <c r="AN2620" s="805"/>
      <c r="AO2620" s="805"/>
      <c r="AP2620" s="805"/>
      <c r="AQ2620" s="805"/>
      <c r="AR2620" s="805"/>
      <c r="AS2620" s="805"/>
      <c r="AT2620" s="805"/>
      <c r="AU2620" s="805"/>
      <c r="AV2620" s="805"/>
      <c r="AW2620" s="805"/>
      <c r="AX2620" s="805"/>
      <c r="AY2620" s="805"/>
      <c r="AZ2620" s="805"/>
      <c r="BA2620" s="805"/>
      <c r="BB2620" s="805"/>
      <c r="BC2620" s="805"/>
      <c r="BD2620" s="805"/>
      <c r="BE2620" s="805"/>
      <c r="BF2620" s="805"/>
      <c r="BG2620" s="805"/>
      <c r="BH2620" s="805"/>
      <c r="BI2620" s="805"/>
      <c r="BJ2620" s="805"/>
      <c r="BK2620" s="805"/>
      <c r="BL2620" s="805"/>
      <c r="BM2620" s="805"/>
      <c r="BN2620" s="805"/>
      <c r="BO2620" s="805"/>
      <c r="BP2620" s="805"/>
      <c r="BQ2620" s="805"/>
      <c r="BR2620" s="805"/>
      <c r="BS2620" s="805"/>
      <c r="BT2620" s="805"/>
      <c r="BU2620" s="805"/>
      <c r="BV2620" s="805"/>
      <c r="BW2620" s="805"/>
      <c r="BX2620" s="805"/>
      <c r="BY2620" s="805"/>
      <c r="BZ2620" s="805"/>
      <c r="CA2620" s="805"/>
      <c r="CB2620" s="805"/>
      <c r="CC2620" s="805"/>
      <c r="CD2620" s="805"/>
      <c r="CE2620" s="805"/>
      <c r="CF2620" s="805"/>
      <c r="CG2620" s="805"/>
      <c r="CH2620" s="805"/>
      <c r="CI2620" s="805"/>
      <c r="CJ2620" s="805"/>
      <c r="CK2620" s="805"/>
      <c r="CL2620" s="805"/>
      <c r="CM2620" s="805"/>
      <c r="CN2620" s="805"/>
      <c r="CO2620" s="805"/>
      <c r="CP2620" s="805"/>
      <c r="CQ2620" s="805"/>
      <c r="CR2620" s="805"/>
      <c r="CS2620" s="805"/>
      <c r="CT2620" s="805"/>
      <c r="CU2620" s="805"/>
      <c r="CV2620" s="805"/>
      <c r="CW2620" s="805"/>
      <c r="CX2620" s="805"/>
      <c r="CY2620" s="805"/>
      <c r="CZ2620" s="805"/>
      <c r="DA2620" s="805"/>
      <c r="DB2620" s="805"/>
      <c r="DC2620" s="805"/>
      <c r="DD2620" s="805"/>
      <c r="DE2620" s="805"/>
      <c r="DF2620" s="805"/>
      <c r="DG2620" s="805"/>
      <c r="DH2620" s="805"/>
      <c r="DI2620" s="805"/>
      <c r="DJ2620" s="805"/>
      <c r="DK2620" s="805"/>
      <c r="DL2620" s="805"/>
      <c r="DM2620" s="805"/>
      <c r="DN2620" s="805"/>
      <c r="DO2620" s="805"/>
      <c r="DP2620" s="805"/>
      <c r="DQ2620" s="805"/>
      <c r="DR2620" s="805"/>
      <c r="DS2620" s="805"/>
      <c r="DT2620" s="805"/>
      <c r="DU2620" s="805"/>
      <c r="DV2620" s="805"/>
      <c r="DW2620" s="805"/>
      <c r="DX2620" s="805"/>
      <c r="DY2620" s="805"/>
      <c r="DZ2620" s="805"/>
      <c r="EA2620" s="805"/>
      <c r="EB2620" s="805"/>
      <c r="EC2620" s="805"/>
      <c r="ED2620" s="805"/>
      <c r="EE2620" s="805"/>
      <c r="EF2620" s="805"/>
      <c r="EG2620" s="805"/>
      <c r="EH2620" s="805"/>
      <c r="EI2620" s="805"/>
      <c r="EJ2620" s="805"/>
      <c r="EK2620" s="805"/>
      <c r="EL2620" s="805"/>
      <c r="EM2620" s="805"/>
      <c r="EN2620" s="805"/>
      <c r="EO2620" s="805"/>
      <c r="EP2620" s="805"/>
      <c r="EQ2620" s="805"/>
      <c r="ER2620" s="805"/>
      <c r="ES2620" s="805"/>
      <c r="ET2620" s="805"/>
      <c r="EU2620" s="805"/>
      <c r="EV2620" s="805"/>
      <c r="EW2620" s="805"/>
      <c r="EX2620" s="805"/>
      <c r="EY2620" s="805"/>
      <c r="EZ2620" s="805"/>
      <c r="FA2620" s="805"/>
      <c r="FB2620" s="805"/>
      <c r="FC2620" s="805"/>
      <c r="FD2620" s="805"/>
      <c r="FE2620" s="805"/>
      <c r="FF2620" s="805"/>
      <c r="FG2620" s="805"/>
      <c r="FH2620" s="805"/>
      <c r="FI2620" s="805"/>
      <c r="FJ2620" s="805"/>
      <c r="FK2620" s="805"/>
      <c r="FL2620" s="805"/>
      <c r="FM2620" s="805"/>
      <c r="FN2620" s="805"/>
      <c r="FO2620" s="805"/>
      <c r="FP2620" s="805"/>
      <c r="FQ2620" s="805"/>
      <c r="FR2620" s="805"/>
      <c r="FS2620" s="805"/>
      <c r="FT2620" s="805"/>
      <c r="FU2620" s="805"/>
      <c r="FV2620" s="805"/>
      <c r="FW2620" s="805"/>
      <c r="FX2620" s="805"/>
      <c r="FY2620" s="805"/>
      <c r="FZ2620" s="805"/>
      <c r="GA2620" s="805"/>
      <c r="GB2620" s="805"/>
      <c r="GC2620" s="805"/>
      <c r="GD2620" s="805"/>
      <c r="GE2620" s="805"/>
      <c r="GF2620" s="805"/>
      <c r="GG2620" s="805"/>
      <c r="GH2620" s="805"/>
      <c r="GI2620" s="805"/>
      <c r="GJ2620" s="805"/>
      <c r="GK2620" s="805"/>
      <c r="GL2620" s="805"/>
      <c r="GM2620" s="805"/>
      <c r="GN2620" s="805"/>
      <c r="GO2620" s="805"/>
      <c r="GP2620" s="805"/>
      <c r="GQ2620" s="805"/>
      <c r="GR2620" s="805"/>
      <c r="GS2620" s="805"/>
      <c r="GT2620" s="805"/>
      <c r="GU2620" s="805"/>
      <c r="GV2620" s="805"/>
      <c r="GW2620" s="805"/>
      <c r="GX2620" s="805"/>
      <c r="GY2620" s="805"/>
      <c r="GZ2620" s="805"/>
      <c r="HA2620" s="805"/>
      <c r="HB2620" s="805"/>
      <c r="HC2620" s="805"/>
      <c r="HD2620" s="805"/>
      <c r="HE2620" s="805"/>
      <c r="HF2620" s="805"/>
      <c r="HG2620" s="805"/>
      <c r="HH2620" s="805"/>
      <c r="HI2620" s="805"/>
      <c r="HJ2620" s="805"/>
      <c r="HK2620" s="805"/>
      <c r="HL2620" s="805"/>
      <c r="HM2620" s="805"/>
      <c r="HN2620" s="805"/>
      <c r="HO2620" s="805"/>
      <c r="HP2620" s="805"/>
      <c r="HQ2620" s="805"/>
      <c r="HR2620" s="805"/>
      <c r="HS2620" s="805"/>
      <c r="HT2620" s="805"/>
      <c r="HU2620" s="805"/>
      <c r="HV2620" s="805"/>
      <c r="HW2620" s="805"/>
      <c r="HX2620" s="805"/>
      <c r="HY2620" s="805"/>
      <c r="HZ2620" s="805"/>
      <c r="IA2620" s="805"/>
      <c r="IB2620" s="805"/>
      <c r="IC2620" s="805"/>
      <c r="ID2620" s="805"/>
      <c r="IE2620" s="805"/>
      <c r="IF2620" s="805"/>
      <c r="IG2620" s="805"/>
      <c r="IH2620" s="805"/>
      <c r="II2620" s="805"/>
      <c r="IJ2620" s="805"/>
      <c r="IK2620" s="805"/>
      <c r="IL2620" s="805"/>
      <c r="IM2620" s="805"/>
      <c r="IN2620" s="805"/>
      <c r="IO2620" s="805"/>
      <c r="IP2620" s="805"/>
      <c r="IQ2620" s="805"/>
      <c r="IR2620" s="805"/>
      <c r="IS2620" s="805"/>
      <c r="IT2620" s="805"/>
      <c r="IU2620" s="805"/>
      <c r="IV2620" s="805"/>
      <c r="IW2620" s="805"/>
    </row>
    <row r="2621" spans="1:316" s="34" customFormat="1" ht="15">
      <c r="A2621" s="102" t="s">
        <v>720</v>
      </c>
      <c r="B2621" s="629">
        <v>566559805</v>
      </c>
      <c r="C2621" s="16">
        <v>5665598</v>
      </c>
      <c r="D2621" s="2" t="s">
        <v>248</v>
      </c>
      <c r="F2621" s="102"/>
      <c r="H2621" s="81">
        <v>6</v>
      </c>
      <c r="I2621" s="166">
        <f t="shared" ref="I2621:I2636" si="221">SUM(O2621:ES2621)</f>
        <v>6</v>
      </c>
      <c r="J2621" s="183"/>
      <c r="K2621" s="81">
        <v>3.23</v>
      </c>
      <c r="L2621" s="702">
        <v>45078</v>
      </c>
      <c r="M2621" s="702">
        <v>45086</v>
      </c>
      <c r="DM2621" s="34">
        <v>6</v>
      </c>
    </row>
    <row r="2622" spans="1:316" s="34" customFormat="1" ht="15">
      <c r="A2622" s="102" t="s">
        <v>720</v>
      </c>
      <c r="B2622" s="629">
        <v>566561305</v>
      </c>
      <c r="C2622" s="16">
        <v>5665613</v>
      </c>
      <c r="D2622" s="2" t="s">
        <v>248</v>
      </c>
      <c r="F2622" s="102"/>
      <c r="H2622" s="81">
        <v>3</v>
      </c>
      <c r="I2622" s="166">
        <f t="shared" si="221"/>
        <v>3</v>
      </c>
      <c r="J2622" s="183"/>
      <c r="K2622" s="81">
        <v>11.68</v>
      </c>
      <c r="L2622" s="702">
        <v>45078</v>
      </c>
      <c r="M2622" s="702">
        <v>45086</v>
      </c>
      <c r="DM2622" s="34">
        <v>3</v>
      </c>
    </row>
    <row r="2623" spans="1:316" s="34" customFormat="1" ht="15">
      <c r="A2623" s="102" t="s">
        <v>720</v>
      </c>
      <c r="B2623" s="629">
        <v>567301805</v>
      </c>
      <c r="C2623" s="16">
        <v>5673018</v>
      </c>
      <c r="D2623" s="2" t="s">
        <v>248</v>
      </c>
      <c r="F2623" s="102"/>
      <c r="H2623" s="81">
        <v>3</v>
      </c>
      <c r="I2623" s="166">
        <f t="shared" si="221"/>
        <v>3</v>
      </c>
      <c r="J2623" s="183"/>
      <c r="K2623" s="81">
        <v>11.68</v>
      </c>
      <c r="L2623" s="702">
        <v>45078</v>
      </c>
      <c r="M2623" s="702">
        <v>45086</v>
      </c>
      <c r="DM2623" s="34">
        <v>3</v>
      </c>
    </row>
    <row r="2624" spans="1:316" s="34" customFormat="1" ht="15">
      <c r="A2624" s="102" t="s">
        <v>720</v>
      </c>
      <c r="B2624" s="629">
        <v>567302102</v>
      </c>
      <c r="C2624" s="16">
        <v>5673021</v>
      </c>
      <c r="D2624" s="2" t="s">
        <v>248</v>
      </c>
      <c r="F2624" s="102"/>
      <c r="H2624" s="81">
        <v>3</v>
      </c>
      <c r="I2624" s="166">
        <f t="shared" si="221"/>
        <v>3</v>
      </c>
      <c r="J2624" s="183"/>
      <c r="K2624" s="81">
        <v>12.03</v>
      </c>
      <c r="L2624" s="702">
        <v>45078</v>
      </c>
      <c r="M2624" s="702">
        <v>45086</v>
      </c>
      <c r="DM2624" s="34">
        <v>3</v>
      </c>
    </row>
    <row r="2625" spans="1:284" s="34" customFormat="1" ht="15">
      <c r="A2625" s="102" t="s">
        <v>720</v>
      </c>
      <c r="B2625" s="629">
        <v>567302302</v>
      </c>
      <c r="C2625" s="16">
        <v>5673023</v>
      </c>
      <c r="D2625" s="2" t="s">
        <v>248</v>
      </c>
      <c r="F2625" s="102"/>
      <c r="H2625" s="81">
        <v>3</v>
      </c>
      <c r="I2625" s="166">
        <f t="shared" si="221"/>
        <v>3</v>
      </c>
      <c r="J2625" s="183"/>
      <c r="K2625" s="81">
        <v>12.03</v>
      </c>
      <c r="L2625" s="702">
        <v>45078</v>
      </c>
      <c r="M2625" s="702">
        <v>45086</v>
      </c>
      <c r="DM2625" s="34">
        <v>3</v>
      </c>
    </row>
    <row r="2626" spans="1:284" s="34" customFormat="1" ht="15">
      <c r="A2626" s="102" t="s">
        <v>720</v>
      </c>
      <c r="B2626" s="629">
        <v>588048604</v>
      </c>
      <c r="C2626" s="16">
        <v>5880486</v>
      </c>
      <c r="D2626" s="2" t="s">
        <v>248</v>
      </c>
      <c r="F2626" s="102"/>
      <c r="H2626" s="81">
        <v>6</v>
      </c>
      <c r="I2626" s="166">
        <f t="shared" si="221"/>
        <v>6</v>
      </c>
      <c r="J2626" s="183"/>
      <c r="K2626" s="81">
        <v>3.1</v>
      </c>
      <c r="L2626" s="702">
        <v>45078</v>
      </c>
      <c r="M2626" s="702">
        <v>45086</v>
      </c>
      <c r="DM2626" s="34">
        <v>6</v>
      </c>
    </row>
    <row r="2627" spans="1:284" s="34" customFormat="1" ht="15">
      <c r="A2627" s="102" t="s">
        <v>720</v>
      </c>
      <c r="B2627" s="629">
        <v>566421804</v>
      </c>
      <c r="C2627" s="16">
        <v>5664218</v>
      </c>
      <c r="D2627" s="2" t="s">
        <v>248</v>
      </c>
      <c r="F2627" s="102"/>
      <c r="H2627" s="81">
        <v>3</v>
      </c>
      <c r="I2627" s="166">
        <f t="shared" si="221"/>
        <v>3</v>
      </c>
      <c r="J2627" s="183"/>
      <c r="K2627" s="81">
        <v>11.39</v>
      </c>
      <c r="L2627" s="702">
        <v>45078</v>
      </c>
      <c r="M2627" s="702">
        <v>45086</v>
      </c>
      <c r="DM2627" s="34">
        <v>3</v>
      </c>
    </row>
    <row r="2628" spans="1:284" s="34" customFormat="1" ht="15">
      <c r="A2628" s="102" t="s">
        <v>720</v>
      </c>
      <c r="B2628" s="629">
        <v>600978904</v>
      </c>
      <c r="C2628" s="16">
        <v>6009789</v>
      </c>
      <c r="D2628" s="2" t="s">
        <v>248</v>
      </c>
      <c r="F2628" s="102"/>
      <c r="H2628" s="81">
        <v>3</v>
      </c>
      <c r="I2628" s="166">
        <f t="shared" si="221"/>
        <v>3</v>
      </c>
      <c r="J2628" s="183"/>
      <c r="K2628" s="81">
        <v>11.39</v>
      </c>
      <c r="L2628" s="702">
        <v>45078</v>
      </c>
      <c r="M2628" s="702">
        <v>45086</v>
      </c>
      <c r="DM2628" s="34">
        <v>3</v>
      </c>
    </row>
    <row r="2629" spans="1:284" s="34" customFormat="1" ht="15">
      <c r="A2629" s="102" t="s">
        <v>720</v>
      </c>
      <c r="B2629" s="629">
        <v>600979204</v>
      </c>
      <c r="C2629" s="16">
        <v>6009792</v>
      </c>
      <c r="D2629" s="2" t="s">
        <v>248</v>
      </c>
      <c r="F2629" s="102"/>
      <c r="H2629" s="81">
        <v>3</v>
      </c>
      <c r="I2629" s="166">
        <f t="shared" si="221"/>
        <v>3</v>
      </c>
      <c r="J2629" s="183"/>
      <c r="K2629" s="81">
        <v>11.4</v>
      </c>
      <c r="L2629" s="702">
        <v>45078</v>
      </c>
      <c r="M2629" s="702">
        <v>45086</v>
      </c>
      <c r="DM2629" s="34">
        <v>3</v>
      </c>
    </row>
    <row r="2630" spans="1:284" s="34" customFormat="1" ht="15">
      <c r="A2630" s="102" t="s">
        <v>720</v>
      </c>
      <c r="B2630" s="629">
        <v>600979304</v>
      </c>
      <c r="C2630" s="16">
        <v>6009793</v>
      </c>
      <c r="D2630" s="2" t="s">
        <v>248</v>
      </c>
      <c r="F2630" s="102"/>
      <c r="H2630" s="81">
        <v>3</v>
      </c>
      <c r="I2630" s="166">
        <f t="shared" si="221"/>
        <v>3</v>
      </c>
      <c r="J2630" s="183"/>
      <c r="K2630" s="81">
        <v>11.4</v>
      </c>
      <c r="L2630" s="702">
        <v>45078</v>
      </c>
      <c r="M2630" s="702">
        <v>45086</v>
      </c>
      <c r="DM2630" s="34">
        <v>3</v>
      </c>
    </row>
    <row r="2631" spans="1:284" s="34" customFormat="1" ht="15">
      <c r="A2631" s="102" t="s">
        <v>720</v>
      </c>
      <c r="B2631" s="629">
        <v>564600404</v>
      </c>
      <c r="C2631" s="16">
        <v>5646004</v>
      </c>
      <c r="D2631" s="2" t="s">
        <v>248</v>
      </c>
      <c r="F2631" s="102"/>
      <c r="H2631" s="81">
        <v>3</v>
      </c>
      <c r="I2631" s="166">
        <f t="shared" si="221"/>
        <v>3</v>
      </c>
      <c r="J2631" s="183"/>
      <c r="K2631" s="81">
        <v>2.89</v>
      </c>
      <c r="L2631" s="702">
        <v>45078</v>
      </c>
      <c r="M2631" s="702">
        <v>45086</v>
      </c>
      <c r="DM2631" s="34">
        <v>3</v>
      </c>
    </row>
    <row r="2632" spans="1:284" s="34" customFormat="1" ht="15">
      <c r="A2632" s="102" t="s">
        <v>720</v>
      </c>
      <c r="B2632" s="629">
        <v>577518504</v>
      </c>
      <c r="C2632" s="16">
        <v>5775185</v>
      </c>
      <c r="D2632" s="2" t="s">
        <v>248</v>
      </c>
      <c r="F2632" s="102"/>
      <c r="H2632" s="81">
        <v>3</v>
      </c>
      <c r="I2632" s="166">
        <f t="shared" si="221"/>
        <v>3</v>
      </c>
      <c r="J2632" s="183"/>
      <c r="K2632" s="81">
        <v>2.89</v>
      </c>
      <c r="L2632" s="702">
        <v>45078</v>
      </c>
      <c r="M2632" s="702">
        <v>45086</v>
      </c>
      <c r="DM2632" s="34">
        <v>3</v>
      </c>
    </row>
    <row r="2633" spans="1:284" s="34" customFormat="1" ht="15">
      <c r="A2633" s="102" t="s">
        <v>720</v>
      </c>
      <c r="B2633" s="629">
        <v>564544204</v>
      </c>
      <c r="C2633" s="16">
        <v>5645442</v>
      </c>
      <c r="D2633" s="2" t="s">
        <v>248</v>
      </c>
      <c r="F2633" s="102"/>
      <c r="H2633" s="81">
        <v>3</v>
      </c>
      <c r="I2633" s="166">
        <f t="shared" si="221"/>
        <v>3</v>
      </c>
      <c r="J2633" s="183"/>
      <c r="K2633" s="81">
        <v>7.29</v>
      </c>
      <c r="L2633" s="702">
        <v>45078</v>
      </c>
      <c r="M2633" s="702">
        <v>45086</v>
      </c>
      <c r="DM2633" s="34">
        <v>3</v>
      </c>
    </row>
    <row r="2634" spans="1:284" s="34" customFormat="1" ht="15">
      <c r="A2634" s="102" t="s">
        <v>720</v>
      </c>
      <c r="B2634" s="629">
        <v>577518604</v>
      </c>
      <c r="C2634" s="16">
        <v>5775186</v>
      </c>
      <c r="D2634" s="2" t="s">
        <v>248</v>
      </c>
      <c r="F2634" s="102"/>
      <c r="H2634" s="81">
        <v>3</v>
      </c>
      <c r="I2634" s="166">
        <f t="shared" si="221"/>
        <v>3</v>
      </c>
      <c r="J2634" s="183"/>
      <c r="K2634" s="81">
        <v>7.28</v>
      </c>
      <c r="L2634" s="702">
        <v>45078</v>
      </c>
      <c r="M2634" s="702">
        <v>45086</v>
      </c>
      <c r="DM2634" s="34">
        <v>3</v>
      </c>
    </row>
    <row r="2635" spans="1:284" s="34" customFormat="1" ht="15">
      <c r="A2635" s="102" t="s">
        <v>720</v>
      </c>
      <c r="B2635" s="629">
        <v>566559001</v>
      </c>
      <c r="C2635" s="16">
        <v>5665590</v>
      </c>
      <c r="D2635" s="2" t="s">
        <v>248</v>
      </c>
      <c r="F2635" s="102"/>
      <c r="H2635" s="81"/>
      <c r="I2635" s="166">
        <f t="shared" si="221"/>
        <v>0</v>
      </c>
      <c r="J2635" s="183"/>
      <c r="K2635" s="81"/>
      <c r="L2635" s="702">
        <v>45078</v>
      </c>
      <c r="M2635" s="702">
        <v>45086</v>
      </c>
    </row>
    <row r="2636" spans="1:284" s="34" customFormat="1" ht="15">
      <c r="A2636" s="102" t="s">
        <v>720</v>
      </c>
      <c r="B2636" s="629">
        <v>566516501</v>
      </c>
      <c r="C2636" s="16">
        <v>5665165</v>
      </c>
      <c r="D2636" s="2" t="s">
        <v>248</v>
      </c>
      <c r="F2636" s="102"/>
      <c r="H2636" s="81"/>
      <c r="I2636" s="166">
        <f t="shared" si="221"/>
        <v>0</v>
      </c>
      <c r="J2636" s="183"/>
      <c r="K2636" s="81"/>
      <c r="L2636" s="81"/>
      <c r="M2636" s="702">
        <v>45086</v>
      </c>
    </row>
    <row r="2637" spans="1:284" s="34" customFormat="1" ht="14.4">
      <c r="A2637" s="821"/>
      <c r="B2637" s="821"/>
      <c r="C2637" s="821"/>
      <c r="D2637" s="822"/>
      <c r="E2637" s="824" t="s">
        <v>32</v>
      </c>
      <c r="F2637" s="824"/>
      <c r="G2637" s="823"/>
      <c r="H2637" s="824">
        <f>SUM(H2621:H2636)</f>
        <v>48</v>
      </c>
      <c r="I2637" s="824">
        <f>SUM(I2621:I2636)</f>
        <v>48</v>
      </c>
      <c r="J2637" s="824">
        <f t="shared" ref="J2637:AO2637" si="222">SUM(J2299:J2629)</f>
        <v>59</v>
      </c>
      <c r="K2637" s="824">
        <f t="shared" si="222"/>
        <v>263.43999999999994</v>
      </c>
      <c r="L2637" s="824">
        <f t="shared" si="222"/>
        <v>6228689.538461538</v>
      </c>
      <c r="M2637" s="824">
        <f t="shared" si="222"/>
        <v>2669391</v>
      </c>
      <c r="N2637" s="824">
        <f t="shared" si="222"/>
        <v>0</v>
      </c>
      <c r="O2637" s="824">
        <f t="shared" si="222"/>
        <v>0</v>
      </c>
      <c r="P2637" s="824">
        <f t="shared" si="222"/>
        <v>0</v>
      </c>
      <c r="Q2637" s="824">
        <f t="shared" si="222"/>
        <v>0</v>
      </c>
      <c r="R2637" s="824">
        <f t="shared" si="222"/>
        <v>0</v>
      </c>
      <c r="S2637" s="824">
        <f t="shared" si="222"/>
        <v>0</v>
      </c>
      <c r="T2637" s="824">
        <f t="shared" si="222"/>
        <v>0</v>
      </c>
      <c r="U2637" s="824">
        <f t="shared" si="222"/>
        <v>0</v>
      </c>
      <c r="V2637" s="824">
        <f t="shared" si="222"/>
        <v>0</v>
      </c>
      <c r="W2637" s="824">
        <f t="shared" si="222"/>
        <v>0</v>
      </c>
      <c r="X2637" s="824">
        <f t="shared" si="222"/>
        <v>0</v>
      </c>
      <c r="Y2637" s="824">
        <f t="shared" si="222"/>
        <v>0</v>
      </c>
      <c r="Z2637" s="824">
        <f t="shared" si="222"/>
        <v>0</v>
      </c>
      <c r="AA2637" s="824">
        <f t="shared" si="222"/>
        <v>0</v>
      </c>
      <c r="AB2637" s="824">
        <f t="shared" si="222"/>
        <v>0</v>
      </c>
      <c r="AC2637" s="824">
        <f t="shared" si="222"/>
        <v>0</v>
      </c>
      <c r="AD2637" s="824">
        <f t="shared" si="222"/>
        <v>0</v>
      </c>
      <c r="AE2637" s="824">
        <f t="shared" si="222"/>
        <v>0</v>
      </c>
      <c r="AF2637" s="824">
        <f t="shared" si="222"/>
        <v>0</v>
      </c>
      <c r="AG2637" s="824">
        <f t="shared" si="222"/>
        <v>0</v>
      </c>
      <c r="AH2637" s="824">
        <f t="shared" si="222"/>
        <v>0</v>
      </c>
      <c r="AI2637" s="824">
        <f t="shared" si="222"/>
        <v>0</v>
      </c>
      <c r="AJ2637" s="824">
        <f t="shared" si="222"/>
        <v>0</v>
      </c>
      <c r="AK2637" s="824">
        <f t="shared" si="222"/>
        <v>0</v>
      </c>
      <c r="AL2637" s="824">
        <f t="shared" si="222"/>
        <v>0</v>
      </c>
      <c r="AM2637" s="824">
        <f t="shared" si="222"/>
        <v>0</v>
      </c>
      <c r="AN2637" s="824">
        <f t="shared" si="222"/>
        <v>0</v>
      </c>
      <c r="AO2637" s="824">
        <f t="shared" si="222"/>
        <v>0</v>
      </c>
      <c r="AP2637" s="824">
        <f t="shared" ref="AP2637:BU2637" si="223">SUM(AP2299:AP2629)</f>
        <v>0</v>
      </c>
      <c r="AQ2637" s="824">
        <f t="shared" si="223"/>
        <v>0</v>
      </c>
      <c r="AR2637" s="824">
        <f t="shared" si="223"/>
        <v>0</v>
      </c>
      <c r="AS2637" s="824">
        <f t="shared" si="223"/>
        <v>0</v>
      </c>
      <c r="AT2637" s="824">
        <f t="shared" si="223"/>
        <v>0</v>
      </c>
      <c r="AU2637" s="824">
        <f t="shared" si="223"/>
        <v>0</v>
      </c>
      <c r="AV2637" s="824">
        <f t="shared" si="223"/>
        <v>0</v>
      </c>
      <c r="AW2637" s="824">
        <f t="shared" si="223"/>
        <v>0</v>
      </c>
      <c r="AX2637" s="824">
        <f t="shared" si="223"/>
        <v>0</v>
      </c>
      <c r="AY2637" s="824">
        <f t="shared" si="223"/>
        <v>0</v>
      </c>
      <c r="AZ2637" s="824">
        <f t="shared" si="223"/>
        <v>0</v>
      </c>
      <c r="BA2637" s="824">
        <f t="shared" si="223"/>
        <v>0</v>
      </c>
      <c r="BB2637" s="824">
        <f t="shared" si="223"/>
        <v>0</v>
      </c>
      <c r="BC2637" s="824">
        <f t="shared" si="223"/>
        <v>0</v>
      </c>
      <c r="BD2637" s="824">
        <f t="shared" si="223"/>
        <v>0</v>
      </c>
      <c r="BE2637" s="824">
        <f t="shared" si="223"/>
        <v>0</v>
      </c>
      <c r="BF2637" s="824">
        <f t="shared" si="223"/>
        <v>0</v>
      </c>
      <c r="BG2637" s="824">
        <f t="shared" si="223"/>
        <v>0</v>
      </c>
      <c r="BH2637" s="824">
        <f t="shared" si="223"/>
        <v>0</v>
      </c>
      <c r="BI2637" s="824">
        <f t="shared" si="223"/>
        <v>0</v>
      </c>
      <c r="BJ2637" s="824">
        <f t="shared" si="223"/>
        <v>0</v>
      </c>
      <c r="BK2637" s="824">
        <f t="shared" si="223"/>
        <v>0</v>
      </c>
      <c r="BL2637" s="824">
        <f t="shared" si="223"/>
        <v>0</v>
      </c>
      <c r="BM2637" s="824">
        <f t="shared" si="223"/>
        <v>0</v>
      </c>
      <c r="BN2637" s="824">
        <f t="shared" si="223"/>
        <v>0</v>
      </c>
      <c r="BO2637" s="824">
        <f t="shared" si="223"/>
        <v>0</v>
      </c>
      <c r="BP2637" s="824">
        <f t="shared" si="223"/>
        <v>0</v>
      </c>
      <c r="BQ2637" s="824">
        <f t="shared" si="223"/>
        <v>0</v>
      </c>
      <c r="BR2637" s="824">
        <f t="shared" si="223"/>
        <v>0</v>
      </c>
      <c r="BS2637" s="824">
        <f t="shared" si="223"/>
        <v>0</v>
      </c>
      <c r="BT2637" s="824">
        <f t="shared" si="223"/>
        <v>0</v>
      </c>
      <c r="BU2637" s="824">
        <f t="shared" si="223"/>
        <v>0</v>
      </c>
      <c r="BV2637" s="824">
        <f t="shared" ref="BV2637:DA2637" si="224">SUM(BV2299:BV2629)</f>
        <v>0</v>
      </c>
      <c r="BW2637" s="824">
        <f t="shared" si="224"/>
        <v>0</v>
      </c>
      <c r="BX2637" s="824">
        <f t="shared" si="224"/>
        <v>0</v>
      </c>
      <c r="BY2637" s="824">
        <f t="shared" si="224"/>
        <v>0</v>
      </c>
      <c r="BZ2637" s="824">
        <f t="shared" si="224"/>
        <v>0</v>
      </c>
      <c r="CA2637" s="824">
        <f t="shared" si="224"/>
        <v>0</v>
      </c>
      <c r="CB2637" s="824">
        <f t="shared" si="224"/>
        <v>0</v>
      </c>
      <c r="CC2637" s="824">
        <f t="shared" si="224"/>
        <v>0</v>
      </c>
      <c r="CD2637" s="824">
        <f t="shared" si="224"/>
        <v>0</v>
      </c>
      <c r="CE2637" s="824">
        <f t="shared" si="224"/>
        <v>0</v>
      </c>
      <c r="CF2637" s="824">
        <f t="shared" si="224"/>
        <v>0</v>
      </c>
      <c r="CG2637" s="824">
        <f t="shared" si="224"/>
        <v>0</v>
      </c>
      <c r="CH2637" s="824">
        <f t="shared" si="224"/>
        <v>0</v>
      </c>
      <c r="CI2637" s="824">
        <f t="shared" si="224"/>
        <v>0</v>
      </c>
      <c r="CJ2637" s="824">
        <f t="shared" si="224"/>
        <v>0</v>
      </c>
      <c r="CK2637" s="824">
        <f t="shared" si="224"/>
        <v>0</v>
      </c>
      <c r="CL2637" s="824">
        <f t="shared" si="224"/>
        <v>0</v>
      </c>
      <c r="CM2637" s="824">
        <f t="shared" si="224"/>
        <v>0</v>
      </c>
      <c r="CN2637" s="824">
        <f t="shared" si="224"/>
        <v>0</v>
      </c>
      <c r="CO2637" s="824">
        <f t="shared" si="224"/>
        <v>0</v>
      </c>
      <c r="CP2637" s="824">
        <f t="shared" si="224"/>
        <v>0</v>
      </c>
      <c r="CQ2637" s="824">
        <f t="shared" si="224"/>
        <v>0</v>
      </c>
      <c r="CR2637" s="824">
        <f t="shared" si="224"/>
        <v>0</v>
      </c>
      <c r="CS2637" s="824">
        <f t="shared" si="224"/>
        <v>0</v>
      </c>
      <c r="CT2637" s="824">
        <f t="shared" si="224"/>
        <v>0</v>
      </c>
      <c r="CU2637" s="824">
        <f t="shared" si="224"/>
        <v>0</v>
      </c>
      <c r="CV2637" s="824">
        <f t="shared" si="224"/>
        <v>0</v>
      </c>
      <c r="CW2637" s="824">
        <f t="shared" si="224"/>
        <v>0</v>
      </c>
      <c r="CX2637" s="824">
        <f t="shared" si="224"/>
        <v>0</v>
      </c>
      <c r="CY2637" s="824">
        <f t="shared" si="224"/>
        <v>0</v>
      </c>
      <c r="CZ2637" s="824">
        <f t="shared" si="224"/>
        <v>0</v>
      </c>
      <c r="DA2637" s="824">
        <f t="shared" si="224"/>
        <v>0</v>
      </c>
      <c r="DB2637" s="824">
        <f>SUM(DB2291:DB2629)</f>
        <v>56</v>
      </c>
      <c r="DC2637" s="824">
        <f t="shared" ref="DC2637:DN2637" si="225">SUM(DC2299:DC2629)</f>
        <v>0</v>
      </c>
      <c r="DD2637" s="824">
        <f t="shared" si="225"/>
        <v>0</v>
      </c>
      <c r="DE2637" s="824">
        <f t="shared" si="225"/>
        <v>0</v>
      </c>
      <c r="DF2637" s="824">
        <f t="shared" si="225"/>
        <v>0</v>
      </c>
      <c r="DG2637" s="824">
        <f t="shared" si="225"/>
        <v>0</v>
      </c>
      <c r="DH2637" s="824">
        <f t="shared" si="225"/>
        <v>0</v>
      </c>
      <c r="DI2637" s="824">
        <f t="shared" si="225"/>
        <v>0</v>
      </c>
      <c r="DJ2637" s="824">
        <f t="shared" si="225"/>
        <v>0</v>
      </c>
      <c r="DK2637" s="824">
        <f t="shared" si="225"/>
        <v>0</v>
      </c>
      <c r="DL2637" s="824">
        <f t="shared" si="225"/>
        <v>0</v>
      </c>
      <c r="DM2637" s="824">
        <f t="shared" si="225"/>
        <v>57</v>
      </c>
      <c r="DN2637" s="824">
        <f t="shared" si="225"/>
        <v>0</v>
      </c>
      <c r="DO2637" s="824">
        <f>SUM(DO2305:DO2629)</f>
        <v>0</v>
      </c>
      <c r="DP2637" s="824">
        <f t="shared" ref="DP2637:EP2637" si="226">SUM(DP2299:DP2629)</f>
        <v>0</v>
      </c>
      <c r="DQ2637" s="824">
        <f t="shared" si="226"/>
        <v>0</v>
      </c>
      <c r="DR2637" s="824">
        <f t="shared" si="226"/>
        <v>0</v>
      </c>
      <c r="DS2637" s="824">
        <f t="shared" si="226"/>
        <v>952</v>
      </c>
      <c r="DT2637" s="824">
        <f t="shared" si="226"/>
        <v>0</v>
      </c>
      <c r="DU2637" s="824">
        <f t="shared" si="226"/>
        <v>0</v>
      </c>
      <c r="DV2637" s="824">
        <f t="shared" si="226"/>
        <v>0</v>
      </c>
      <c r="DW2637" s="824">
        <f t="shared" si="226"/>
        <v>0</v>
      </c>
      <c r="DX2637" s="824">
        <f t="shared" si="226"/>
        <v>0</v>
      </c>
      <c r="DY2637" s="824">
        <f t="shared" si="226"/>
        <v>0</v>
      </c>
      <c r="DZ2637" s="824">
        <f t="shared" si="226"/>
        <v>0</v>
      </c>
      <c r="EA2637" s="824">
        <f t="shared" si="226"/>
        <v>0</v>
      </c>
      <c r="EB2637" s="824">
        <f t="shared" si="226"/>
        <v>0</v>
      </c>
      <c r="EC2637" s="824">
        <f t="shared" si="226"/>
        <v>0</v>
      </c>
      <c r="ED2637" s="824">
        <f t="shared" si="226"/>
        <v>968</v>
      </c>
      <c r="EE2637" s="824">
        <f t="shared" si="226"/>
        <v>0</v>
      </c>
      <c r="EF2637" s="824">
        <f t="shared" si="226"/>
        <v>0</v>
      </c>
      <c r="EG2637" s="824">
        <f t="shared" si="226"/>
        <v>0</v>
      </c>
      <c r="EH2637" s="824">
        <f t="shared" si="226"/>
        <v>0</v>
      </c>
      <c r="EI2637" s="824">
        <f t="shared" si="226"/>
        <v>0</v>
      </c>
      <c r="EJ2637" s="824">
        <f t="shared" si="226"/>
        <v>0</v>
      </c>
      <c r="EK2637" s="824">
        <f t="shared" si="226"/>
        <v>0</v>
      </c>
      <c r="EL2637" s="824">
        <f t="shared" si="226"/>
        <v>0</v>
      </c>
      <c r="EM2637" s="824">
        <f t="shared" si="226"/>
        <v>0</v>
      </c>
      <c r="EN2637" s="824">
        <f t="shared" si="226"/>
        <v>0</v>
      </c>
      <c r="EO2637" s="824">
        <f t="shared" si="226"/>
        <v>0</v>
      </c>
      <c r="EP2637" s="824">
        <f t="shared" si="226"/>
        <v>0</v>
      </c>
    </row>
    <row r="2638" spans="1:284" s="34" customFormat="1" ht="14.4">
      <c r="A2638" s="102" t="s">
        <v>720</v>
      </c>
      <c r="B2638" s="629">
        <v>566421804</v>
      </c>
      <c r="C2638" s="84">
        <v>5664218</v>
      </c>
      <c r="D2638" s="2" t="s">
        <v>248</v>
      </c>
      <c r="F2638" s="102"/>
      <c r="G2638" s="34" t="s">
        <v>744</v>
      </c>
      <c r="H2638" s="81">
        <v>15</v>
      </c>
      <c r="I2638" s="166">
        <f>SUM(O2638:GF2638)</f>
        <v>15</v>
      </c>
      <c r="J2638" s="183"/>
      <c r="K2638" s="81">
        <v>11.39</v>
      </c>
      <c r="L2638" s="702">
        <v>45204</v>
      </c>
      <c r="M2638" s="702">
        <v>45212</v>
      </c>
      <c r="FN2638" s="34">
        <v>15</v>
      </c>
    </row>
    <row r="2639" spans="1:284" s="34" customFormat="1" ht="15">
      <c r="A2639" s="102" t="s">
        <v>720</v>
      </c>
      <c r="B2639" s="629">
        <v>600979304</v>
      </c>
      <c r="C2639" s="414">
        <v>6009793</v>
      </c>
      <c r="D2639" s="2" t="s">
        <v>248</v>
      </c>
      <c r="F2639" s="102"/>
      <c r="G2639" s="34" t="s">
        <v>745</v>
      </c>
      <c r="H2639" s="81">
        <v>15</v>
      </c>
      <c r="I2639" s="166">
        <f>SUM(O2639:GF2639)</f>
        <v>15</v>
      </c>
      <c r="J2639" s="183"/>
      <c r="K2639" s="81">
        <v>11.39</v>
      </c>
      <c r="L2639" s="702">
        <v>45211</v>
      </c>
      <c r="M2639" s="702">
        <v>45216</v>
      </c>
      <c r="FQ2639" s="34">
        <v>15</v>
      </c>
    </row>
    <row r="2640" spans="1:284" s="34" customFormat="1" ht="15">
      <c r="A2640" s="102" t="s">
        <v>720</v>
      </c>
      <c r="B2640" s="629">
        <v>600979304</v>
      </c>
      <c r="C2640" s="414">
        <v>6009793</v>
      </c>
      <c r="D2640" s="2" t="s">
        <v>248</v>
      </c>
      <c r="F2640" s="102"/>
      <c r="G2640" s="34" t="s">
        <v>745</v>
      </c>
      <c r="H2640" s="81"/>
      <c r="I2640" s="166"/>
      <c r="J2640" s="183"/>
      <c r="K2640" s="81">
        <v>11.39</v>
      </c>
      <c r="L2640" s="702">
        <v>45211</v>
      </c>
      <c r="M2640" s="702">
        <v>45216</v>
      </c>
      <c r="FQ2640" s="34">
        <v>15</v>
      </c>
      <c r="JX2640" s="34">
        <v>1000000</v>
      </c>
    </row>
  </sheetData>
  <autoFilter ref="A5:UB5" xr:uid="{00000000-0009-0000-0000-000000000000}"/>
  <conditionalFormatting sqref="K3:UB4">
    <cfRule type="cellIs" dxfId="20" priority="67" operator="equal">
      <formula>"Sun"</formula>
    </cfRule>
  </conditionalFormatting>
  <conditionalFormatting sqref="H743:I74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749:I749">
    <cfRule type="colorScale" priority="107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19" right="0.7" top="0.37" bottom="0.75" header="0.3" footer="0.3"/>
  <pageSetup paperSize="9" scale="45" orientation="landscape" r:id="rId1"/>
  <ignoredErrors>
    <ignoredError sqref="H1429 K2637:M2637 DM2637 K1956 Q1:AD1 AF1:AG1 AI1:AV1 AX1:BI1 K1599 I2291 L2363 I1661 BK1:BV1 BX1:CH1 LT1:UB1 CJ1:GP1 GQ845:LS1276 GQ2291:LS2380 GQ1710 GS1710:LS1710 GQ2621:LS2639 HK2381:LS2397 GQ2398:LS2398 GQ2161:LS2170 GQ1711:LS1714 GQ2050:LS2142 GQ559:LS693 GQ1:LS1 GS2381:GV2381 GS2392:GV2397 GX2382:HE2390 GT2382:GV2391 GQ726:LS815 GQ694:GU695 GW694:GX695 GZ694:LS695 GQ1373:LS1698 GQ1277:GR1299 HF1277:LS1289 GQ1700:LS1709 GQ1699 GS1699:GV1699 HD1699:LS1699 GQ1840:LS2011 GQ1715:GT1715 GV1715:HB1715 HE1715:LS1715 GQ1716:LS1727 GQ696:LS701 GQ1300:LS1300 GX2381:HF2381 GX2391:HF2397 HH2381:HI2397 GX1699:HB1699 HF1291:LS1293 HF1290:HZ1290 IB1290:LS1290 HF1295:LS1299 HF1294:HZ1294 IB1294:LS1294 I702:I708 GQ2171:JB2171 JD2171:LS2171 GQ2641:LS1048576 GQ3:LS470 GQ2:JT2 JV2:LS2" formulaRange="1"/>
    <ignoredError sqref="I865:I866 I8:J8 I568:J568 J731 I863 I907 I11:J11 I49 I934 I1882 I14 I959 I1429 I755 I761 I17 I81:J81 I767 I198 I1472 I20 I603 I1007 I1488 I37:I38 I1911 I220 I773 I611 I23 I1031 I779 I619 I264:J264 I785 I627 I1929 I57 I61 I53 I69 I73 I107:J107 I635 I1103 I2307 DB2637 I26 I595 I791 I308:J308 I2324 I1413 I1516 I1578 I2341 I34 I797 I643 I1127 I1599 I334:J334 I653 I1965 I1956 I356:I359 I1615 J2346 I2363:J2363 I1179 I2347 I2352:I2362 I1203 I1647 I1993 I1984 I669 I2637 I2054 I2059 I2064 I809 I677 I1227 I1663 I2069 J14:J23 J26:J37 I1679 I1252 I2380:J2380 I448 I685 I1276 I2029:I2034 I470 I2398:J2398 I1727 I1743 I1759 I2011 I2020 I1532 I1711 I821:I823 I2416 I831 I709 I1324 I1791 I2436 I2475 I2457 I2039 I2044 I514 I1823 J110 J286 J312 J356:J360 J382 J426 I661 I1500 I1695 I2002 I2530 I717 I1348 I536 I2548 I2566 I2602" formula="1"/>
    <ignoredError sqref="G2096 K756:K760 K750:K754 G2099" numberStoredAsText="1"/>
    <ignoredError sqref="I2323" evalError="1" formula="1"/>
    <ignoredError sqref="DO2637" formula="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E229"/>
  <sheetViews>
    <sheetView zoomScale="70" zoomScaleNormal="70" workbookViewId="0">
      <pane xSplit="4" ySplit="5" topLeftCell="DA180" activePane="bottomRight" state="frozen"/>
      <selection pane="topRight" activeCell="H465" sqref="H465"/>
      <selection pane="bottomLeft" activeCell="H465" sqref="H465"/>
      <selection pane="bottomRight" activeCell="B204" sqref="B204"/>
    </sheetView>
  </sheetViews>
  <sheetFormatPr defaultColWidth="9.109375" defaultRowHeight="14.4"/>
  <cols>
    <col min="1" max="1" width="8.88671875" style="448" customWidth="1"/>
    <col min="2" max="2" width="13.44140625" style="101" customWidth="1"/>
    <col min="3" max="3" width="21.109375" style="102" customWidth="1"/>
    <col min="4" max="4" width="21.33203125" style="102" customWidth="1"/>
    <col min="5" max="5" width="24.88671875" style="81" customWidth="1"/>
    <col min="6" max="6" width="30" style="34" customWidth="1"/>
    <col min="7" max="7" width="9.6640625" style="81" customWidth="1"/>
    <col min="8" max="8" width="10.33203125" style="81" customWidth="1"/>
    <col min="9" max="12" width="10.33203125" style="34" customWidth="1"/>
    <col min="13" max="30" width="10.109375" style="17" hidden="1" customWidth="1"/>
    <col min="31" max="31" width="10.33203125" style="17" hidden="1" customWidth="1"/>
    <col min="32" max="39" width="10.109375" style="17" hidden="1" customWidth="1"/>
    <col min="40" max="52" width="10.109375" style="17" customWidth="1"/>
    <col min="53" max="56" width="10.6640625" style="17" customWidth="1"/>
    <col min="57" max="57" width="10.5546875" style="17" customWidth="1"/>
    <col min="58" max="61" width="10.44140625" style="17" customWidth="1"/>
    <col min="62" max="68" width="11" style="17" customWidth="1"/>
    <col min="69" max="74" width="10.44140625" style="17" customWidth="1"/>
    <col min="75" max="110" width="11" style="17" customWidth="1"/>
    <col min="111" max="111" width="11.109375" style="17" customWidth="1"/>
    <col min="112" max="113" width="9.109375" style="17" customWidth="1"/>
    <col min="114" max="114" width="13.33203125" style="17" customWidth="1"/>
    <col min="115" max="115" width="11.109375" style="17" customWidth="1"/>
    <col min="116" max="117" width="9.109375" style="17" customWidth="1"/>
    <col min="118" max="118" width="17.5546875" style="17" customWidth="1"/>
    <col min="119" max="119" width="11.109375" style="17" customWidth="1"/>
    <col min="120" max="121" width="9.109375" style="17" customWidth="1"/>
    <col min="122" max="122" width="17.5546875" style="17" customWidth="1"/>
    <col min="123" max="123" width="11.109375" style="17" customWidth="1"/>
    <col min="124" max="125" width="9.109375" style="17" customWidth="1"/>
    <col min="126" max="126" width="17.5546875" style="17" customWidth="1"/>
    <col min="127" max="127" width="11.109375" style="17" customWidth="1"/>
    <col min="128" max="129" width="9.109375" style="17" customWidth="1"/>
    <col min="130" max="130" width="17.5546875" style="17" customWidth="1"/>
    <col min="131" max="131" width="11.109375" style="17" customWidth="1"/>
    <col min="132" max="133" width="9.109375" style="17" customWidth="1"/>
    <col min="134" max="134" width="17.5546875" style="17" customWidth="1"/>
    <col min="135" max="135" width="11.109375" style="17" customWidth="1"/>
    <col min="136" max="137" width="9.109375" style="17" customWidth="1"/>
    <col min="138" max="138" width="17.5546875" style="17" customWidth="1"/>
    <col min="139" max="139" width="11.109375" style="17" customWidth="1"/>
    <col min="140" max="141" width="9.109375" style="17" customWidth="1"/>
    <col min="142" max="142" width="17.5546875" style="17" customWidth="1"/>
    <col min="143" max="143" width="14.88671875" style="17" customWidth="1"/>
    <col min="144" max="144" width="10" style="17" customWidth="1"/>
    <col min="145" max="145" width="13.44140625" style="17" customWidth="1"/>
    <col min="146" max="146" width="11.33203125" style="17" customWidth="1"/>
    <col min="147" max="148" width="14.88671875" style="17" customWidth="1"/>
    <col min="149" max="149" width="12.33203125" style="17" customWidth="1"/>
    <col min="150" max="153" width="13.44140625" style="17" customWidth="1"/>
    <col min="154" max="154" width="14.44140625" style="17" customWidth="1"/>
    <col min="155" max="155" width="18.5546875" style="17" customWidth="1"/>
    <col min="156" max="157" width="9.109375" style="17" customWidth="1"/>
    <col min="158" max="158" width="19.33203125" style="17" customWidth="1"/>
    <col min="159" max="159" width="21.109375" style="102" customWidth="1"/>
    <col min="160" max="160" width="13.44140625" style="101" customWidth="1"/>
    <col min="161" max="16384" width="9.109375" style="17"/>
  </cols>
  <sheetData>
    <row r="1" spans="1:161" s="26" customFormat="1" ht="14.25" customHeight="1">
      <c r="A1" s="125" t="s">
        <v>746</v>
      </c>
      <c r="B1" s="398"/>
      <c r="C1" s="246"/>
      <c r="D1" s="246"/>
      <c r="E1" s="125"/>
      <c r="F1" s="126"/>
      <c r="G1" s="230"/>
      <c r="H1" s="121">
        <f ca="1">SUM(H6:H250)</f>
        <v>2300</v>
      </c>
      <c r="I1" s="121">
        <f ca="1">SUM(I6:I250)</f>
        <v>96766</v>
      </c>
      <c r="J1" s="121">
        <f ca="1">SUM(J6:J250)</f>
        <v>26632</v>
      </c>
      <c r="K1" s="121">
        <f ca="1">SUM(K6:K195)</f>
        <v>1473</v>
      </c>
      <c r="L1" s="708">
        <f ca="1">SUMIF(L5:L190,"&lt;0",L5:L190)</f>
        <v>-16549</v>
      </c>
      <c r="M1" s="121">
        <f t="shared" ref="M1:S1" ca="1" si="0">SUM(M6:M161)</f>
        <v>0</v>
      </c>
      <c r="N1" s="121">
        <f t="shared" ca="1" si="0"/>
        <v>0</v>
      </c>
      <c r="O1" s="121">
        <f t="shared" ca="1" si="0"/>
        <v>0</v>
      </c>
      <c r="P1" s="121">
        <f t="shared" ca="1" si="0"/>
        <v>0</v>
      </c>
      <c r="Q1" s="121">
        <f t="shared" ca="1" si="0"/>
        <v>0</v>
      </c>
      <c r="R1" s="121">
        <f t="shared" ca="1" si="0"/>
        <v>0</v>
      </c>
      <c r="S1" s="121">
        <f t="shared" ca="1" si="0"/>
        <v>0</v>
      </c>
      <c r="T1" s="121">
        <f ca="1">SUM(T6:T46)</f>
        <v>0</v>
      </c>
      <c r="U1" s="121">
        <f t="shared" ref="U1:Z1" ca="1" si="1">SUM(U6:U144)</f>
        <v>17200</v>
      </c>
      <c r="V1" s="121">
        <f t="shared" ca="1" si="1"/>
        <v>30160</v>
      </c>
      <c r="W1" s="121">
        <f t="shared" ca="1" si="1"/>
        <v>13500</v>
      </c>
      <c r="X1" s="121">
        <f t="shared" ca="1" si="1"/>
        <v>0</v>
      </c>
      <c r="Y1" s="121">
        <f t="shared" ca="1" si="1"/>
        <v>0</v>
      </c>
      <c r="Z1" s="121">
        <f t="shared" ca="1" si="1"/>
        <v>0</v>
      </c>
      <c r="AA1" s="121">
        <f t="shared" ref="AA1:AG1" ca="1" si="2">SUM(AA6:AA196)</f>
        <v>7800</v>
      </c>
      <c r="AB1" s="121">
        <f t="shared" ca="1" si="2"/>
        <v>63010</v>
      </c>
      <c r="AC1" s="121">
        <f t="shared" ca="1" si="2"/>
        <v>13000</v>
      </c>
      <c r="AD1" s="121">
        <f t="shared" ca="1" si="2"/>
        <v>0</v>
      </c>
      <c r="AE1" s="121">
        <f t="shared" ca="1" si="2"/>
        <v>0</v>
      </c>
      <c r="AF1" s="121">
        <f t="shared" ca="1" si="2"/>
        <v>0</v>
      </c>
      <c r="AG1" s="121">
        <f t="shared" ca="1" si="2"/>
        <v>0</v>
      </c>
      <c r="AH1" s="121">
        <f t="shared" ref="AH1:BM1" ca="1" si="3">SUM(AH6:AH214)</f>
        <v>9150</v>
      </c>
      <c r="AI1" s="121">
        <f t="shared" ca="1" si="3"/>
        <v>5200</v>
      </c>
      <c r="AJ1" s="121">
        <f t="shared" ca="1" si="3"/>
        <v>22325</v>
      </c>
      <c r="AK1" s="121">
        <f t="shared" ca="1" si="3"/>
        <v>0</v>
      </c>
      <c r="AL1" s="121">
        <f t="shared" ca="1" si="3"/>
        <v>0</v>
      </c>
      <c r="AM1" s="121">
        <f t="shared" ca="1" si="3"/>
        <v>0</v>
      </c>
      <c r="AN1" s="121">
        <f t="shared" ca="1" si="3"/>
        <v>3500</v>
      </c>
      <c r="AO1" s="121">
        <f t="shared" ca="1" si="3"/>
        <v>11838</v>
      </c>
      <c r="AP1" s="121">
        <f t="shared" ca="1" si="3"/>
        <v>27100</v>
      </c>
      <c r="AQ1" s="121">
        <f t="shared" ca="1" si="3"/>
        <v>28204</v>
      </c>
      <c r="AR1" s="121">
        <f t="shared" ca="1" si="3"/>
        <v>0</v>
      </c>
      <c r="AS1" s="121">
        <f t="shared" ca="1" si="3"/>
        <v>0</v>
      </c>
      <c r="AT1" s="121">
        <f t="shared" ca="1" si="3"/>
        <v>0</v>
      </c>
      <c r="AU1" s="121">
        <f t="shared" ca="1" si="3"/>
        <v>0</v>
      </c>
      <c r="AV1" s="121">
        <f t="shared" ca="1" si="3"/>
        <v>8162</v>
      </c>
      <c r="AW1" s="121">
        <f t="shared" ca="1" si="3"/>
        <v>41000</v>
      </c>
      <c r="AX1" s="121">
        <f t="shared" ca="1" si="3"/>
        <v>26360</v>
      </c>
      <c r="AY1" s="121">
        <f t="shared" ca="1" si="3"/>
        <v>0</v>
      </c>
      <c r="AZ1" s="121">
        <f t="shared" ca="1" si="3"/>
        <v>0</v>
      </c>
      <c r="BA1" s="121">
        <f t="shared" ca="1" si="3"/>
        <v>0</v>
      </c>
      <c r="BB1" s="121">
        <f t="shared" ca="1" si="3"/>
        <v>5800</v>
      </c>
      <c r="BC1" s="121">
        <f t="shared" ca="1" si="3"/>
        <v>23373</v>
      </c>
      <c r="BD1" s="121">
        <f t="shared" ca="1" si="3"/>
        <v>19000</v>
      </c>
      <c r="BE1" s="121">
        <f t="shared" ca="1" si="3"/>
        <v>31360</v>
      </c>
      <c r="BF1" s="121">
        <f t="shared" ca="1" si="3"/>
        <v>0</v>
      </c>
      <c r="BG1" s="121">
        <f t="shared" ca="1" si="3"/>
        <v>0</v>
      </c>
      <c r="BH1" s="121">
        <f t="shared" ca="1" si="3"/>
        <v>0</v>
      </c>
      <c r="BI1" s="121">
        <f t="shared" ca="1" si="3"/>
        <v>6100</v>
      </c>
      <c r="BJ1" s="121">
        <f t="shared" ca="1" si="3"/>
        <v>0</v>
      </c>
      <c r="BK1" s="121">
        <f t="shared" ca="1" si="3"/>
        <v>0</v>
      </c>
      <c r="BL1" s="121">
        <f t="shared" ca="1" si="3"/>
        <v>76060</v>
      </c>
      <c r="BM1" s="121">
        <f t="shared" ca="1" si="3"/>
        <v>0</v>
      </c>
      <c r="BN1" s="121">
        <f t="shared" ref="BN1:CS1" ca="1" si="4">SUM(BN6:BN214)</f>
        <v>0</v>
      </c>
      <c r="BO1" s="121">
        <f t="shared" ca="1" si="4"/>
        <v>0</v>
      </c>
      <c r="BP1" s="121">
        <f t="shared" ca="1" si="4"/>
        <v>5400</v>
      </c>
      <c r="BQ1" s="121">
        <f t="shared" ca="1" si="4"/>
        <v>18300</v>
      </c>
      <c r="BR1" s="121">
        <f t="shared" ca="1" si="4"/>
        <v>26950</v>
      </c>
      <c r="BS1" s="121">
        <f t="shared" ca="1" si="4"/>
        <v>16590</v>
      </c>
      <c r="BT1" s="121">
        <f t="shared" ca="1" si="4"/>
        <v>0</v>
      </c>
      <c r="BU1" s="121">
        <f t="shared" ca="1" si="4"/>
        <v>0</v>
      </c>
      <c r="BV1" s="121">
        <f t="shared" ca="1" si="4"/>
        <v>0</v>
      </c>
      <c r="BW1" s="121">
        <f t="shared" ca="1" si="4"/>
        <v>5600</v>
      </c>
      <c r="BX1" s="121">
        <f t="shared" ca="1" si="4"/>
        <v>0</v>
      </c>
      <c r="BY1" s="121">
        <f t="shared" ca="1" si="4"/>
        <v>13100</v>
      </c>
      <c r="BZ1" s="121">
        <f t="shared" ca="1" si="4"/>
        <v>25680</v>
      </c>
      <c r="CA1" s="121">
        <f t="shared" ca="1" si="4"/>
        <v>0</v>
      </c>
      <c r="CB1" s="121">
        <f t="shared" ca="1" si="4"/>
        <v>0</v>
      </c>
      <c r="CC1" s="121">
        <f t="shared" ca="1" si="4"/>
        <v>0</v>
      </c>
      <c r="CD1" s="121">
        <f t="shared" ca="1" si="4"/>
        <v>0</v>
      </c>
      <c r="CE1" s="121">
        <f t="shared" ca="1" si="4"/>
        <v>0</v>
      </c>
      <c r="CF1" s="121">
        <f t="shared" ca="1" si="4"/>
        <v>50300</v>
      </c>
      <c r="CG1" s="121">
        <f t="shared" ca="1" si="4"/>
        <v>14030</v>
      </c>
      <c r="CH1" s="121">
        <f t="shared" ca="1" si="4"/>
        <v>0</v>
      </c>
      <c r="CI1" s="121">
        <f t="shared" ca="1" si="4"/>
        <v>0</v>
      </c>
      <c r="CJ1" s="121">
        <f t="shared" ca="1" si="4"/>
        <v>0</v>
      </c>
      <c r="CK1" s="121">
        <f t="shared" ca="1" si="4"/>
        <v>0</v>
      </c>
      <c r="CL1" s="121">
        <f t="shared" ca="1" si="4"/>
        <v>37000</v>
      </c>
      <c r="CM1" s="121">
        <f t="shared" ca="1" si="4"/>
        <v>0</v>
      </c>
      <c r="CN1" s="121">
        <f t="shared" ca="1" si="4"/>
        <v>26441</v>
      </c>
      <c r="CO1" s="121">
        <f t="shared" ca="1" si="4"/>
        <v>0</v>
      </c>
      <c r="CP1" s="121">
        <f t="shared" ca="1" si="4"/>
        <v>0</v>
      </c>
      <c r="CQ1" s="121">
        <f t="shared" ca="1" si="4"/>
        <v>0</v>
      </c>
      <c r="CR1" s="121">
        <f t="shared" ca="1" si="4"/>
        <v>0</v>
      </c>
      <c r="CS1" s="121">
        <f t="shared" ca="1" si="4"/>
        <v>0</v>
      </c>
      <c r="CT1" s="121">
        <f t="shared" ref="CT1:DF1" ca="1" si="5">SUM(CT6:CT214)</f>
        <v>20800</v>
      </c>
      <c r="CU1" s="121">
        <f t="shared" ca="1" si="5"/>
        <v>14172</v>
      </c>
      <c r="CV1" s="121">
        <f t="shared" ca="1" si="5"/>
        <v>0</v>
      </c>
      <c r="CW1" s="121">
        <f t="shared" ca="1" si="5"/>
        <v>0</v>
      </c>
      <c r="CX1" s="121">
        <f t="shared" ca="1" si="5"/>
        <v>0</v>
      </c>
      <c r="CY1" s="121">
        <f t="shared" ca="1" si="5"/>
        <v>0</v>
      </c>
      <c r="CZ1" s="121">
        <f t="shared" ca="1" si="5"/>
        <v>0</v>
      </c>
      <c r="DA1" s="121">
        <f t="shared" ca="1" si="5"/>
        <v>0</v>
      </c>
      <c r="DB1" s="121">
        <f t="shared" ca="1" si="5"/>
        <v>28021</v>
      </c>
      <c r="DC1" s="121">
        <f t="shared" ca="1" si="5"/>
        <v>0</v>
      </c>
      <c r="DD1" s="121">
        <f t="shared" ca="1" si="5"/>
        <v>0</v>
      </c>
      <c r="DE1" s="121">
        <f t="shared" ca="1" si="5"/>
        <v>0</v>
      </c>
      <c r="DF1" s="121">
        <f t="shared" ca="1" si="5"/>
        <v>0</v>
      </c>
      <c r="DJ1" s="122">
        <f ca="1">SUM(DJ6:DJ205)</f>
        <v>109.58622222222223</v>
      </c>
      <c r="DN1" s="122">
        <f ca="1">SUM(DN6:DN205)</f>
        <v>112.05166666666669</v>
      </c>
      <c r="DR1" s="122">
        <f ca="1">SUM(DR6:DR205)</f>
        <v>72.211666666666659</v>
      </c>
      <c r="DV1" s="122">
        <f ca="1">SUM(DV6:DV205)</f>
        <v>111.7</v>
      </c>
      <c r="DZ1" s="122">
        <f ca="1">SUM(DZ6:DZ205)</f>
        <v>94.316666666666663</v>
      </c>
      <c r="ED1" s="122">
        <f ca="1">SUM(ED6:ED205)</f>
        <v>34.749999999999993</v>
      </c>
      <c r="EH1" s="122">
        <f ca="1">SUM(EH6:EH205)</f>
        <v>121.3</v>
      </c>
      <c r="EL1" s="122" t="e">
        <f ca="1">SUM(EL6:EL185)</f>
        <v>#REF!</v>
      </c>
      <c r="EM1" s="122"/>
      <c r="EN1" s="122">
        <v>1</v>
      </c>
      <c r="EO1" s="438">
        <f>EN1/EN3</f>
        <v>1.25E-4</v>
      </c>
      <c r="EP1" s="438"/>
      <c r="EQ1" s="122"/>
      <c r="ER1" s="444" t="s">
        <v>747</v>
      </c>
      <c r="ES1" s="444">
        <v>1200</v>
      </c>
      <c r="ET1" s="445" t="s">
        <v>748</v>
      </c>
      <c r="EU1" s="444" t="s">
        <v>747</v>
      </c>
      <c r="EV1" s="444">
        <v>600</v>
      </c>
      <c r="EW1" s="445" t="s">
        <v>748</v>
      </c>
      <c r="FC1" s="246"/>
      <c r="FD1" s="398"/>
    </row>
    <row r="2" spans="1:161" s="26" customFormat="1" hidden="1">
      <c r="A2" s="119"/>
      <c r="B2" s="399"/>
      <c r="C2" s="247"/>
      <c r="D2" s="247"/>
      <c r="E2" s="119"/>
      <c r="F2" s="120"/>
      <c r="G2" s="109"/>
      <c r="H2" s="109">
        <v>0</v>
      </c>
      <c r="I2" s="121">
        <v>0</v>
      </c>
      <c r="J2" s="121">
        <v>0</v>
      </c>
      <c r="K2" s="121">
        <v>0</v>
      </c>
      <c r="L2" s="120"/>
      <c r="M2" s="121">
        <v>1</v>
      </c>
      <c r="N2" s="121">
        <v>2</v>
      </c>
      <c r="O2" s="121">
        <v>3</v>
      </c>
      <c r="P2" s="121">
        <v>4</v>
      </c>
      <c r="Q2" s="121">
        <v>5</v>
      </c>
      <c r="R2" s="121">
        <v>6</v>
      </c>
      <c r="S2" s="121">
        <v>7</v>
      </c>
      <c r="T2" s="121">
        <v>1</v>
      </c>
      <c r="U2" s="121">
        <v>2</v>
      </c>
      <c r="V2" s="121">
        <v>3</v>
      </c>
      <c r="W2" s="121">
        <v>4</v>
      </c>
      <c r="X2" s="121">
        <v>5</v>
      </c>
      <c r="Y2" s="121">
        <v>6</v>
      </c>
      <c r="Z2" s="121">
        <v>7</v>
      </c>
      <c r="AA2" s="121">
        <v>1</v>
      </c>
      <c r="AB2" s="121">
        <v>2</v>
      </c>
      <c r="AC2" s="121">
        <v>3</v>
      </c>
      <c r="AD2" s="121">
        <v>4</v>
      </c>
      <c r="AE2" s="121">
        <v>5</v>
      </c>
      <c r="AF2" s="121">
        <v>6</v>
      </c>
      <c r="AG2" s="121">
        <v>7</v>
      </c>
      <c r="AH2" s="121">
        <v>1</v>
      </c>
      <c r="AI2" s="121">
        <v>2</v>
      </c>
      <c r="AJ2" s="121">
        <v>3</v>
      </c>
      <c r="AK2" s="121">
        <v>4</v>
      </c>
      <c r="AL2" s="121">
        <v>5</v>
      </c>
      <c r="AM2" s="121">
        <v>6</v>
      </c>
      <c r="AN2" s="121">
        <v>7</v>
      </c>
      <c r="AO2" s="121">
        <v>1</v>
      </c>
      <c r="AP2" s="121">
        <v>1</v>
      </c>
      <c r="AQ2" s="121">
        <v>2</v>
      </c>
      <c r="AR2" s="121">
        <v>3</v>
      </c>
      <c r="AS2" s="121">
        <v>4</v>
      </c>
      <c r="AT2" s="121">
        <v>5</v>
      </c>
      <c r="AU2" s="121">
        <v>6</v>
      </c>
      <c r="AV2" s="121">
        <v>7</v>
      </c>
      <c r="AW2" s="121">
        <v>1</v>
      </c>
      <c r="AX2" s="121">
        <v>2</v>
      </c>
      <c r="AY2" s="121">
        <v>3</v>
      </c>
      <c r="AZ2" s="121">
        <v>4</v>
      </c>
      <c r="BA2" s="121">
        <v>5</v>
      </c>
      <c r="BB2" s="121">
        <v>6</v>
      </c>
      <c r="BC2" s="121">
        <v>7</v>
      </c>
      <c r="BD2" s="121">
        <v>1</v>
      </c>
      <c r="BE2" s="121">
        <v>2</v>
      </c>
      <c r="BF2" s="121">
        <v>3</v>
      </c>
      <c r="BG2" s="121">
        <v>4</v>
      </c>
      <c r="BH2" s="121">
        <v>5</v>
      </c>
      <c r="BI2" s="121">
        <v>6</v>
      </c>
      <c r="BJ2" s="121">
        <v>7</v>
      </c>
      <c r="BK2" s="121">
        <v>1</v>
      </c>
      <c r="BL2" s="121">
        <v>2</v>
      </c>
      <c r="BM2" s="121">
        <v>3</v>
      </c>
      <c r="BN2" s="121">
        <v>4</v>
      </c>
      <c r="BO2" s="121">
        <v>5</v>
      </c>
      <c r="BP2" s="121">
        <v>6</v>
      </c>
      <c r="BQ2" s="121">
        <v>7</v>
      </c>
      <c r="BR2" s="121">
        <v>1</v>
      </c>
      <c r="BS2" s="121">
        <v>2</v>
      </c>
      <c r="BT2" s="121">
        <v>3</v>
      </c>
      <c r="BU2" s="121">
        <v>4</v>
      </c>
      <c r="BV2" s="121">
        <v>5</v>
      </c>
      <c r="BW2" s="121">
        <v>6</v>
      </c>
      <c r="BX2" s="121">
        <v>7</v>
      </c>
      <c r="BY2" s="121">
        <v>1</v>
      </c>
      <c r="BZ2" s="121">
        <v>2</v>
      </c>
      <c r="CA2" s="121">
        <v>3</v>
      </c>
      <c r="CB2" s="121">
        <v>4</v>
      </c>
      <c r="CC2" s="121">
        <v>5</v>
      </c>
      <c r="CD2" s="121">
        <v>6</v>
      </c>
      <c r="CE2" s="121">
        <v>7</v>
      </c>
      <c r="CF2" s="121">
        <v>1</v>
      </c>
      <c r="CG2" s="121">
        <v>2</v>
      </c>
      <c r="CH2" s="121">
        <v>3</v>
      </c>
      <c r="CI2" s="121">
        <v>4</v>
      </c>
      <c r="CJ2" s="121">
        <v>5</v>
      </c>
      <c r="CK2" s="121">
        <v>6</v>
      </c>
      <c r="CL2" s="121">
        <v>7</v>
      </c>
      <c r="CM2" s="121">
        <v>2</v>
      </c>
      <c r="CN2" s="121">
        <v>3</v>
      </c>
      <c r="CO2" s="121">
        <v>4</v>
      </c>
      <c r="CP2" s="121">
        <v>5</v>
      </c>
      <c r="CQ2" s="121">
        <v>6</v>
      </c>
      <c r="CR2" s="121">
        <v>7</v>
      </c>
      <c r="CS2" s="121">
        <v>1</v>
      </c>
      <c r="CT2" s="121">
        <v>2</v>
      </c>
      <c r="CU2" s="121">
        <v>3</v>
      </c>
      <c r="CV2" s="121">
        <v>4</v>
      </c>
      <c r="CW2" s="121">
        <v>5</v>
      </c>
      <c r="CX2" s="121">
        <v>6</v>
      </c>
      <c r="CY2" s="121">
        <v>7</v>
      </c>
      <c r="CZ2" s="121">
        <v>1</v>
      </c>
      <c r="DA2" s="121">
        <v>2</v>
      </c>
      <c r="DB2" s="121">
        <v>3</v>
      </c>
      <c r="DC2" s="121">
        <v>4</v>
      </c>
      <c r="DD2" s="121">
        <v>5</v>
      </c>
      <c r="DE2" s="121">
        <v>6</v>
      </c>
      <c r="DF2" s="121">
        <v>7</v>
      </c>
      <c r="DJ2" s="122"/>
      <c r="DN2" s="122"/>
      <c r="DR2" s="122"/>
      <c r="DV2" s="122"/>
      <c r="DZ2" s="122"/>
      <c r="ED2" s="122"/>
      <c r="EH2" s="122"/>
      <c r="EL2" s="122"/>
      <c r="EM2" s="122"/>
      <c r="EN2" s="122"/>
      <c r="EO2" s="122"/>
      <c r="EP2" s="122"/>
      <c r="EQ2" s="122"/>
      <c r="ER2" s="122"/>
      <c r="ES2" s="122"/>
      <c r="ET2" s="122"/>
      <c r="EU2" s="122"/>
      <c r="EV2" s="122"/>
      <c r="EW2" s="122"/>
      <c r="FC2" s="247"/>
      <c r="FD2" s="399"/>
    </row>
    <row r="3" spans="1:161" s="26" customFormat="1" ht="15.75" customHeight="1">
      <c r="A3" s="127" t="s">
        <v>749</v>
      </c>
      <c r="B3" s="129" t="s">
        <v>0</v>
      </c>
      <c r="C3" s="248" t="s">
        <v>750</v>
      </c>
      <c r="D3" s="143"/>
      <c r="E3" s="143"/>
      <c r="F3" s="126"/>
      <c r="G3" s="230"/>
      <c r="H3" s="230"/>
      <c r="I3" s="126"/>
      <c r="J3" s="126"/>
      <c r="K3" s="126"/>
      <c r="L3" s="126"/>
      <c r="M3" s="130" t="str">
        <f>CONCATENATE($B4,WEEKNUM(M5))</f>
        <v>CW11</v>
      </c>
      <c r="N3" s="130" t="str">
        <f t="shared" ref="N3:AV3" si="6">CONCATENATE($B4,WEEKNUM(N5))</f>
        <v>CW11</v>
      </c>
      <c r="O3" s="130" t="str">
        <f t="shared" si="6"/>
        <v>CW11</v>
      </c>
      <c r="P3" s="130" t="str">
        <f t="shared" si="6"/>
        <v>CW11</v>
      </c>
      <c r="Q3" s="130" t="str">
        <f t="shared" si="6"/>
        <v>CW11</v>
      </c>
      <c r="R3" s="130" t="str">
        <f t="shared" si="6"/>
        <v>CW12</v>
      </c>
      <c r="S3" s="130" t="str">
        <f t="shared" si="6"/>
        <v>CW12</v>
      </c>
      <c r="T3" s="130" t="str">
        <f t="shared" si="6"/>
        <v>CW12</v>
      </c>
      <c r="U3" s="130" t="str">
        <f t="shared" si="6"/>
        <v>CW12</v>
      </c>
      <c r="V3" s="130" t="str">
        <f t="shared" si="6"/>
        <v>CW12</v>
      </c>
      <c r="W3" s="130" t="str">
        <f t="shared" si="6"/>
        <v>CW12</v>
      </c>
      <c r="X3" s="130" t="str">
        <f t="shared" si="6"/>
        <v>CW12</v>
      </c>
      <c r="Y3" s="130" t="str">
        <f t="shared" si="6"/>
        <v>CW13</v>
      </c>
      <c r="Z3" s="130" t="str">
        <f t="shared" si="6"/>
        <v>CW13</v>
      </c>
      <c r="AA3" s="130" t="str">
        <f t="shared" si="6"/>
        <v>CW13</v>
      </c>
      <c r="AB3" s="130" t="str">
        <f t="shared" si="6"/>
        <v>CW13</v>
      </c>
      <c r="AC3" s="130" t="str">
        <f t="shared" si="6"/>
        <v>CW13</v>
      </c>
      <c r="AD3" s="130" t="str">
        <f t="shared" si="6"/>
        <v>CW13</v>
      </c>
      <c r="AE3" s="130" t="str">
        <f t="shared" si="6"/>
        <v>CW13</v>
      </c>
      <c r="AF3" s="130" t="str">
        <f t="shared" si="6"/>
        <v>CW14</v>
      </c>
      <c r="AG3" s="130" t="str">
        <f t="shared" si="6"/>
        <v>CW14</v>
      </c>
      <c r="AH3" s="130" t="str">
        <f t="shared" si="6"/>
        <v>CW14</v>
      </c>
      <c r="AI3" s="130" t="str">
        <f t="shared" si="6"/>
        <v>CW14</v>
      </c>
      <c r="AJ3" s="130" t="str">
        <f t="shared" si="6"/>
        <v>CW14</v>
      </c>
      <c r="AK3" s="130" t="str">
        <f t="shared" si="6"/>
        <v>CW14</v>
      </c>
      <c r="AL3" s="130" t="str">
        <f t="shared" si="6"/>
        <v>CW14</v>
      </c>
      <c r="AM3" s="130" t="str">
        <f t="shared" si="6"/>
        <v>CW15</v>
      </c>
      <c r="AN3" s="130" t="str">
        <f t="shared" si="6"/>
        <v>CW15</v>
      </c>
      <c r="AO3" s="130" t="str">
        <f t="shared" si="6"/>
        <v>CW15</v>
      </c>
      <c r="AP3" s="130" t="str">
        <f t="shared" si="6"/>
        <v>CW15</v>
      </c>
      <c r="AQ3" s="130" t="str">
        <f t="shared" si="6"/>
        <v>CW15</v>
      </c>
      <c r="AR3" s="130" t="str">
        <f t="shared" si="6"/>
        <v>CW15</v>
      </c>
      <c r="AS3" s="130" t="str">
        <f t="shared" si="6"/>
        <v>CW15</v>
      </c>
      <c r="AT3" s="130" t="str">
        <f t="shared" si="6"/>
        <v>CW16</v>
      </c>
      <c r="AU3" s="130" t="str">
        <f t="shared" si="6"/>
        <v>CW16</v>
      </c>
      <c r="AV3" s="130" t="str">
        <f t="shared" si="6"/>
        <v>CW16</v>
      </c>
      <c r="AW3" s="130" t="str">
        <f t="shared" ref="AW3:CX3" si="7">CONCATENATE($B4,"",WEEKNUM(AW5+1))</f>
        <v>CW16</v>
      </c>
      <c r="AX3" s="130" t="str">
        <f t="shared" si="7"/>
        <v>CW16</v>
      </c>
      <c r="AY3" s="130" t="str">
        <f t="shared" si="7"/>
        <v>CW16</v>
      </c>
      <c r="AZ3" s="130" t="str">
        <f t="shared" si="7"/>
        <v>CW17</v>
      </c>
      <c r="BA3" s="130" t="str">
        <f t="shared" si="7"/>
        <v>CW17</v>
      </c>
      <c r="BB3" s="130" t="str">
        <f t="shared" si="7"/>
        <v>CW17</v>
      </c>
      <c r="BC3" s="130" t="str">
        <f t="shared" si="7"/>
        <v>CW17</v>
      </c>
      <c r="BD3" s="130" t="str">
        <f t="shared" si="7"/>
        <v>CW17</v>
      </c>
      <c r="BE3" s="130" t="str">
        <f t="shared" si="7"/>
        <v>CW17</v>
      </c>
      <c r="BF3" s="130" t="str">
        <f t="shared" si="7"/>
        <v>CW17</v>
      </c>
      <c r="BG3" s="130" t="str">
        <f t="shared" si="7"/>
        <v>CW18</v>
      </c>
      <c r="BH3" s="130" t="str">
        <f t="shared" si="7"/>
        <v>CW18</v>
      </c>
      <c r="BI3" s="130" t="str">
        <f t="shared" si="7"/>
        <v>CW18</v>
      </c>
      <c r="BJ3" s="130" t="str">
        <f t="shared" si="7"/>
        <v>CW18</v>
      </c>
      <c r="BK3" s="130" t="str">
        <f t="shared" si="7"/>
        <v>CW18</v>
      </c>
      <c r="BL3" s="130" t="str">
        <f t="shared" si="7"/>
        <v>CW18</v>
      </c>
      <c r="BM3" s="130" t="str">
        <f t="shared" si="7"/>
        <v>CW18</v>
      </c>
      <c r="BN3" s="130" t="str">
        <f t="shared" si="7"/>
        <v>CW19</v>
      </c>
      <c r="BO3" s="130" t="str">
        <f t="shared" si="7"/>
        <v>CW19</v>
      </c>
      <c r="BP3" s="130" t="str">
        <f t="shared" si="7"/>
        <v>CW19</v>
      </c>
      <c r="BQ3" s="130" t="str">
        <f t="shared" si="7"/>
        <v>CW19</v>
      </c>
      <c r="BR3" s="130" t="str">
        <f t="shared" si="7"/>
        <v>CW19</v>
      </c>
      <c r="BS3" s="130" t="str">
        <f t="shared" si="7"/>
        <v>CW19</v>
      </c>
      <c r="BT3" s="130" t="str">
        <f t="shared" si="7"/>
        <v>CW19</v>
      </c>
      <c r="BU3" s="130" t="str">
        <f t="shared" si="7"/>
        <v>CW20</v>
      </c>
      <c r="BV3" s="130" t="str">
        <f t="shared" si="7"/>
        <v>CW20</v>
      </c>
      <c r="BW3" s="130" t="str">
        <f t="shared" si="7"/>
        <v>CW20</v>
      </c>
      <c r="BX3" s="130" t="str">
        <f t="shared" si="7"/>
        <v>CW20</v>
      </c>
      <c r="BY3" s="130" t="str">
        <f t="shared" si="7"/>
        <v>CW20</v>
      </c>
      <c r="BZ3" s="130" t="str">
        <f t="shared" si="7"/>
        <v>CW20</v>
      </c>
      <c r="CA3" s="130" t="str">
        <f t="shared" si="7"/>
        <v>CW20</v>
      </c>
      <c r="CB3" s="130" t="str">
        <f t="shared" si="7"/>
        <v>CW21</v>
      </c>
      <c r="CC3" s="130" t="str">
        <f t="shared" si="7"/>
        <v>CW21</v>
      </c>
      <c r="CD3" s="130" t="str">
        <f t="shared" si="7"/>
        <v>CW21</v>
      </c>
      <c r="CE3" s="130" t="str">
        <f t="shared" si="7"/>
        <v>CW21</v>
      </c>
      <c r="CF3" s="130" t="str">
        <f t="shared" si="7"/>
        <v>CW21</v>
      </c>
      <c r="CG3" s="130" t="str">
        <f t="shared" si="7"/>
        <v>CW21</v>
      </c>
      <c r="CH3" s="130" t="str">
        <f t="shared" si="7"/>
        <v>CW21</v>
      </c>
      <c r="CI3" s="130" t="str">
        <f t="shared" si="7"/>
        <v>CW22</v>
      </c>
      <c r="CJ3" s="130" t="str">
        <f t="shared" si="7"/>
        <v>CW22</v>
      </c>
      <c r="CK3" s="130" t="str">
        <f t="shared" si="7"/>
        <v>CW22</v>
      </c>
      <c r="CL3" s="130" t="str">
        <f t="shared" si="7"/>
        <v>CW22</v>
      </c>
      <c r="CM3" s="130" t="str">
        <f t="shared" si="7"/>
        <v>CW22</v>
      </c>
      <c r="CN3" s="130" t="str">
        <f t="shared" si="7"/>
        <v>CW22</v>
      </c>
      <c r="CO3" s="130" t="str">
        <f t="shared" si="7"/>
        <v>CW22</v>
      </c>
      <c r="CP3" s="130" t="str">
        <f t="shared" si="7"/>
        <v>CW23</v>
      </c>
      <c r="CQ3" s="130" t="str">
        <f t="shared" si="7"/>
        <v>CW23</v>
      </c>
      <c r="CR3" s="130" t="str">
        <f t="shared" si="7"/>
        <v>CW23</v>
      </c>
      <c r="CS3" s="130" t="str">
        <f t="shared" si="7"/>
        <v>CW23</v>
      </c>
      <c r="CT3" s="130" t="str">
        <f t="shared" si="7"/>
        <v>CW23</v>
      </c>
      <c r="CU3" s="130" t="str">
        <f t="shared" si="7"/>
        <v>CW23</v>
      </c>
      <c r="CV3" s="130" t="str">
        <f t="shared" si="7"/>
        <v>CW23</v>
      </c>
      <c r="CW3" s="130" t="str">
        <f t="shared" si="7"/>
        <v>CW24</v>
      </c>
      <c r="CX3" s="130" t="str">
        <f t="shared" si="7"/>
        <v>CW24</v>
      </c>
      <c r="CY3" s="130" t="str">
        <f t="shared" ref="CY3:DF3" si="8">CONCATENATE($B4,"",WEEKNUM(CY5+1))</f>
        <v>CW24</v>
      </c>
      <c r="CZ3" s="130" t="str">
        <f t="shared" si="8"/>
        <v>CW24</v>
      </c>
      <c r="DA3" s="130" t="str">
        <f t="shared" si="8"/>
        <v>CW24</v>
      </c>
      <c r="DB3" s="130" t="str">
        <f t="shared" si="8"/>
        <v>CW24</v>
      </c>
      <c r="DC3" s="130" t="str">
        <f t="shared" si="8"/>
        <v>CW24</v>
      </c>
      <c r="DD3" s="130" t="str">
        <f t="shared" si="8"/>
        <v>CW25</v>
      </c>
      <c r="DE3" s="130" t="str">
        <f t="shared" si="8"/>
        <v>CW25</v>
      </c>
      <c r="DF3" s="130" t="str">
        <f t="shared" si="8"/>
        <v>CW25</v>
      </c>
      <c r="DG3" s="131" t="s">
        <v>751</v>
      </c>
      <c r="DH3" s="132"/>
      <c r="DI3" s="133"/>
      <c r="DJ3" s="133"/>
      <c r="DK3" s="131" t="s">
        <v>752</v>
      </c>
      <c r="DL3" s="132"/>
      <c r="DM3" s="133"/>
      <c r="DN3" s="133"/>
      <c r="DO3" s="131" t="s">
        <v>753</v>
      </c>
      <c r="DP3" s="132"/>
      <c r="DQ3" s="133"/>
      <c r="DR3" s="133"/>
      <c r="DS3" s="131" t="s">
        <v>754</v>
      </c>
      <c r="DT3" s="132"/>
      <c r="DU3" s="133"/>
      <c r="DV3" s="133"/>
      <c r="DW3" s="131" t="s">
        <v>755</v>
      </c>
      <c r="DX3" s="132"/>
      <c r="DY3" s="133"/>
      <c r="DZ3" s="133"/>
      <c r="EA3" s="131" t="s">
        <v>756</v>
      </c>
      <c r="EB3" s="132"/>
      <c r="EC3" s="133"/>
      <c r="ED3" s="133"/>
      <c r="EE3" s="131" t="s">
        <v>757</v>
      </c>
      <c r="EF3" s="132"/>
      <c r="EG3" s="133"/>
      <c r="EH3" s="133"/>
      <c r="EI3" s="131" t="s">
        <v>758</v>
      </c>
      <c r="EJ3" s="132"/>
      <c r="EK3" s="133"/>
      <c r="EL3" s="133"/>
      <c r="EM3" s="133"/>
      <c r="EN3" s="133">
        <v>8000</v>
      </c>
      <c r="EO3" s="133"/>
      <c r="EP3" s="133"/>
      <c r="EQ3" s="439">
        <f ca="1">SUM(EQ6:EQ196)</f>
        <v>63.237999999999978</v>
      </c>
      <c r="ER3" s="441"/>
      <c r="ES3" s="439">
        <f ca="1">SUM(ES6:ES196)</f>
        <v>2.5771200000000007</v>
      </c>
      <c r="ET3" s="439">
        <f ca="1">SUM(ET6:ET196)</f>
        <v>3089.3520000000008</v>
      </c>
      <c r="EU3" s="439"/>
      <c r="EV3" s="439"/>
      <c r="EW3" s="439"/>
      <c r="FB3" s="26" t="s">
        <v>0</v>
      </c>
      <c r="FC3" s="248" t="s">
        <v>759</v>
      </c>
      <c r="FD3" s="129" t="s">
        <v>0</v>
      </c>
    </row>
    <row r="4" spans="1:161" customFormat="1" ht="16.2" thickBot="1">
      <c r="A4" s="128"/>
      <c r="B4" s="129" t="s">
        <v>2</v>
      </c>
      <c r="C4" s="24"/>
      <c r="D4" s="24"/>
      <c r="E4" s="116"/>
      <c r="F4" s="128"/>
      <c r="G4" s="372"/>
      <c r="H4" s="372">
        <f>COLUMN()</f>
        <v>8</v>
      </c>
      <c r="I4" s="372">
        <f>COLUMN()</f>
        <v>9</v>
      </c>
      <c r="J4" s="372">
        <f>COLUMN()</f>
        <v>10</v>
      </c>
      <c r="K4" s="372">
        <f>COLUMN()</f>
        <v>11</v>
      </c>
      <c r="L4" s="372">
        <f>COLUMN()</f>
        <v>12</v>
      </c>
      <c r="M4" s="22">
        <f t="shared" ref="M4:AR4" si="9">WEEKDAY(M5)</f>
        <v>3</v>
      </c>
      <c r="N4" s="77">
        <f t="shared" si="9"/>
        <v>4</v>
      </c>
      <c r="O4" s="77">
        <f t="shared" si="9"/>
        <v>5</v>
      </c>
      <c r="P4" s="77">
        <f t="shared" si="9"/>
        <v>6</v>
      </c>
      <c r="Q4" s="77">
        <f t="shared" si="9"/>
        <v>7</v>
      </c>
      <c r="R4" s="77">
        <f t="shared" si="9"/>
        <v>1</v>
      </c>
      <c r="S4" s="77">
        <f t="shared" si="9"/>
        <v>2</v>
      </c>
      <c r="T4" s="77">
        <f t="shared" si="9"/>
        <v>3</v>
      </c>
      <c r="U4" s="234">
        <f t="shared" si="9"/>
        <v>4</v>
      </c>
      <c r="V4" s="77">
        <f t="shared" si="9"/>
        <v>5</v>
      </c>
      <c r="W4" s="77">
        <f t="shared" si="9"/>
        <v>6</v>
      </c>
      <c r="X4" s="77">
        <f t="shared" si="9"/>
        <v>7</v>
      </c>
      <c r="Y4" s="77">
        <f t="shared" si="9"/>
        <v>1</v>
      </c>
      <c r="Z4" s="77">
        <f t="shared" si="9"/>
        <v>2</v>
      </c>
      <c r="AA4" s="77">
        <f t="shared" si="9"/>
        <v>3</v>
      </c>
      <c r="AB4" s="77">
        <f t="shared" si="9"/>
        <v>4</v>
      </c>
      <c r="AC4" s="77">
        <f t="shared" si="9"/>
        <v>5</v>
      </c>
      <c r="AD4" s="77">
        <f t="shared" si="9"/>
        <v>6</v>
      </c>
      <c r="AE4" s="77">
        <f t="shared" si="9"/>
        <v>7</v>
      </c>
      <c r="AF4" s="77">
        <f t="shared" si="9"/>
        <v>1</v>
      </c>
      <c r="AG4" s="77">
        <f t="shared" si="9"/>
        <v>2</v>
      </c>
      <c r="AH4" s="77">
        <f t="shared" si="9"/>
        <v>3</v>
      </c>
      <c r="AI4" s="77">
        <f t="shared" si="9"/>
        <v>4</v>
      </c>
      <c r="AJ4" s="77">
        <f t="shared" si="9"/>
        <v>5</v>
      </c>
      <c r="AK4" s="77">
        <f t="shared" si="9"/>
        <v>6</v>
      </c>
      <c r="AL4" s="77">
        <f t="shared" si="9"/>
        <v>7</v>
      </c>
      <c r="AM4" s="77">
        <f t="shared" si="9"/>
        <v>1</v>
      </c>
      <c r="AN4" s="77">
        <f t="shared" si="9"/>
        <v>2</v>
      </c>
      <c r="AO4" s="22">
        <f t="shared" si="9"/>
        <v>3</v>
      </c>
      <c r="AP4" s="22">
        <f t="shared" si="9"/>
        <v>4</v>
      </c>
      <c r="AQ4" s="22">
        <f t="shared" si="9"/>
        <v>5</v>
      </c>
      <c r="AR4" s="22">
        <f t="shared" si="9"/>
        <v>6</v>
      </c>
      <c r="AS4" s="22">
        <f t="shared" ref="AS4:BX4" si="10">WEEKDAY(AS5)</f>
        <v>7</v>
      </c>
      <c r="AT4" s="22">
        <f t="shared" si="10"/>
        <v>1</v>
      </c>
      <c r="AU4" s="22">
        <f t="shared" si="10"/>
        <v>2</v>
      </c>
      <c r="AV4" s="77">
        <f t="shared" si="10"/>
        <v>3</v>
      </c>
      <c r="AW4" s="22">
        <f t="shared" si="10"/>
        <v>4</v>
      </c>
      <c r="AX4" s="22">
        <f t="shared" si="10"/>
        <v>5</v>
      </c>
      <c r="AY4" s="22">
        <f t="shared" si="10"/>
        <v>6</v>
      </c>
      <c r="AZ4" s="22">
        <f t="shared" si="10"/>
        <v>7</v>
      </c>
      <c r="BA4" s="22">
        <f t="shared" si="10"/>
        <v>1</v>
      </c>
      <c r="BB4" s="22">
        <f t="shared" si="10"/>
        <v>2</v>
      </c>
      <c r="BC4" s="22">
        <f t="shared" si="10"/>
        <v>3</v>
      </c>
      <c r="BD4" s="22">
        <f t="shared" si="10"/>
        <v>4</v>
      </c>
      <c r="BE4" s="22">
        <f t="shared" si="10"/>
        <v>5</v>
      </c>
      <c r="BF4" s="22">
        <f t="shared" si="10"/>
        <v>6</v>
      </c>
      <c r="BG4" s="22">
        <f t="shared" si="10"/>
        <v>7</v>
      </c>
      <c r="BH4" s="22">
        <f t="shared" si="10"/>
        <v>1</v>
      </c>
      <c r="BI4" s="22">
        <f t="shared" si="10"/>
        <v>2</v>
      </c>
      <c r="BJ4" s="22">
        <f t="shared" si="10"/>
        <v>3</v>
      </c>
      <c r="BK4" s="22">
        <f t="shared" si="10"/>
        <v>4</v>
      </c>
      <c r="BL4" s="22">
        <f t="shared" si="10"/>
        <v>5</v>
      </c>
      <c r="BM4" s="22">
        <f t="shared" si="10"/>
        <v>6</v>
      </c>
      <c r="BN4" s="22">
        <f t="shared" si="10"/>
        <v>7</v>
      </c>
      <c r="BO4" s="77">
        <f t="shared" si="10"/>
        <v>1</v>
      </c>
      <c r="BP4" s="77">
        <f t="shared" si="10"/>
        <v>2</v>
      </c>
      <c r="BQ4" s="77">
        <f t="shared" si="10"/>
        <v>3</v>
      </c>
      <c r="BR4" s="77">
        <f t="shared" si="10"/>
        <v>4</v>
      </c>
      <c r="BS4" s="77">
        <f t="shared" si="10"/>
        <v>5</v>
      </c>
      <c r="BT4" s="77">
        <f t="shared" si="10"/>
        <v>6</v>
      </c>
      <c r="BU4" s="77">
        <f t="shared" si="10"/>
        <v>7</v>
      </c>
      <c r="BV4" s="77">
        <f t="shared" si="10"/>
        <v>1</v>
      </c>
      <c r="BW4" s="77">
        <f t="shared" si="10"/>
        <v>2</v>
      </c>
      <c r="BX4" s="77">
        <f t="shared" si="10"/>
        <v>3</v>
      </c>
      <c r="BY4" s="77">
        <f t="shared" ref="BY4:DD4" si="11">WEEKDAY(BY5)</f>
        <v>4</v>
      </c>
      <c r="BZ4" s="77">
        <f t="shared" si="11"/>
        <v>5</v>
      </c>
      <c r="CA4" s="22">
        <f t="shared" si="11"/>
        <v>6</v>
      </c>
      <c r="CB4" s="22">
        <f t="shared" si="11"/>
        <v>7</v>
      </c>
      <c r="CC4" s="22">
        <f t="shared" si="11"/>
        <v>1</v>
      </c>
      <c r="CD4" s="22">
        <f t="shared" si="11"/>
        <v>2</v>
      </c>
      <c r="CE4" s="22">
        <f t="shared" si="11"/>
        <v>3</v>
      </c>
      <c r="CF4" s="22">
        <f t="shared" si="11"/>
        <v>4</v>
      </c>
      <c r="CG4" s="22">
        <f t="shared" si="11"/>
        <v>5</v>
      </c>
      <c r="CH4" s="22">
        <f t="shared" si="11"/>
        <v>6</v>
      </c>
      <c r="CI4" s="22">
        <f t="shared" si="11"/>
        <v>7</v>
      </c>
      <c r="CJ4" s="22">
        <f t="shared" si="11"/>
        <v>1</v>
      </c>
      <c r="CK4" s="22">
        <f t="shared" si="11"/>
        <v>2</v>
      </c>
      <c r="CL4" s="22">
        <f t="shared" si="11"/>
        <v>3</v>
      </c>
      <c r="CM4" s="22">
        <f t="shared" si="11"/>
        <v>4</v>
      </c>
      <c r="CN4" s="22">
        <f t="shared" si="11"/>
        <v>5</v>
      </c>
      <c r="CO4" s="22">
        <f t="shared" si="11"/>
        <v>6</v>
      </c>
      <c r="CP4" s="22">
        <f t="shared" si="11"/>
        <v>7</v>
      </c>
      <c r="CQ4" s="22">
        <f t="shared" si="11"/>
        <v>1</v>
      </c>
      <c r="CR4" s="22">
        <f t="shared" si="11"/>
        <v>2</v>
      </c>
      <c r="CS4" s="22">
        <f t="shared" si="11"/>
        <v>3</v>
      </c>
      <c r="CT4" s="22">
        <f t="shared" si="11"/>
        <v>4</v>
      </c>
      <c r="CU4" s="22">
        <f t="shared" si="11"/>
        <v>5</v>
      </c>
      <c r="CV4" s="22">
        <f t="shared" si="11"/>
        <v>6</v>
      </c>
      <c r="CW4" s="22">
        <f t="shared" si="11"/>
        <v>7</v>
      </c>
      <c r="CX4" s="22">
        <f t="shared" si="11"/>
        <v>1</v>
      </c>
      <c r="CY4" s="22">
        <f t="shared" si="11"/>
        <v>2</v>
      </c>
      <c r="CZ4" s="22">
        <f t="shared" si="11"/>
        <v>3</v>
      </c>
      <c r="DA4" s="22">
        <f t="shared" si="11"/>
        <v>4</v>
      </c>
      <c r="DB4" s="22">
        <f t="shared" si="11"/>
        <v>5</v>
      </c>
      <c r="DC4" s="22">
        <f t="shared" si="11"/>
        <v>6</v>
      </c>
      <c r="DD4" s="22">
        <f t="shared" si="11"/>
        <v>7</v>
      </c>
      <c r="DE4" s="22">
        <f>WEEKDAY(DE5)</f>
        <v>1</v>
      </c>
      <c r="DF4" s="22">
        <f>WEEKDAY(DF5)</f>
        <v>2</v>
      </c>
      <c r="DG4" s="281"/>
      <c r="DH4" s="282"/>
      <c r="DI4" s="282"/>
      <c r="DJ4" s="283"/>
      <c r="DK4" s="134"/>
      <c r="DL4" s="135"/>
      <c r="DM4" s="135"/>
      <c r="DN4" s="136"/>
      <c r="DO4" s="134"/>
      <c r="DP4" s="135"/>
      <c r="DQ4" s="135"/>
      <c r="DR4" s="136"/>
      <c r="DS4" s="131"/>
      <c r="DT4" s="135"/>
      <c r="DU4" s="135"/>
      <c r="DV4" s="136"/>
      <c r="DW4" s="134"/>
      <c r="DX4" s="135"/>
      <c r="DY4" s="135"/>
      <c r="DZ4" s="136"/>
      <c r="EA4" s="134"/>
      <c r="EB4" s="135"/>
      <c r="EC4" s="135"/>
      <c r="ED4" s="136"/>
      <c r="EE4" s="134"/>
      <c r="EF4" s="135"/>
      <c r="EG4" s="135"/>
      <c r="EH4" s="136"/>
      <c r="EI4" s="134"/>
      <c r="EJ4" s="135"/>
      <c r="EK4" s="135"/>
      <c r="EL4" s="136"/>
      <c r="EM4" s="930" t="s">
        <v>760</v>
      </c>
      <c r="EN4" s="931"/>
      <c r="EO4" s="931"/>
      <c r="EP4" s="440"/>
      <c r="EQ4" s="440"/>
      <c r="ER4" s="932"/>
      <c r="ES4" s="933"/>
      <c r="ET4" s="933"/>
      <c r="EU4" s="802" t="s">
        <v>761</v>
      </c>
      <c r="EV4" s="803"/>
      <c r="EW4" s="803"/>
      <c r="EX4" s="934" t="s">
        <v>762</v>
      </c>
      <c r="EY4" s="934"/>
      <c r="EZ4" s="935" t="s">
        <v>763</v>
      </c>
      <c r="FA4" s="928" t="s">
        <v>764</v>
      </c>
      <c r="FB4" t="s">
        <v>2</v>
      </c>
      <c r="FC4" s="24"/>
      <c r="FD4" s="129" t="s">
        <v>2</v>
      </c>
      <c r="FE4" s="439">
        <f ca="1">SUM(FE6:FE197)</f>
        <v>30875</v>
      </c>
    </row>
    <row r="5" spans="1:161" s="32" customFormat="1" ht="24.75" customHeight="1" thickBot="1">
      <c r="A5" s="289" t="s">
        <v>765</v>
      </c>
      <c r="B5" s="290" t="s">
        <v>766</v>
      </c>
      <c r="C5" s="291" t="s">
        <v>11</v>
      </c>
      <c r="D5" s="291" t="s">
        <v>767</v>
      </c>
      <c r="E5" s="292" t="s">
        <v>13</v>
      </c>
      <c r="F5" s="293" t="s">
        <v>768</v>
      </c>
      <c r="G5" s="373" t="s">
        <v>763</v>
      </c>
      <c r="H5" s="294" t="s">
        <v>769</v>
      </c>
      <c r="I5" s="294" t="s">
        <v>770</v>
      </c>
      <c r="J5" s="294" t="s">
        <v>771</v>
      </c>
      <c r="K5" s="294" t="s">
        <v>772</v>
      </c>
      <c r="L5" s="294" t="s">
        <v>773</v>
      </c>
      <c r="M5" s="233">
        <v>45363</v>
      </c>
      <c r="N5" s="233">
        <v>45364</v>
      </c>
      <c r="O5" s="233">
        <v>45365</v>
      </c>
      <c r="P5" s="233">
        <v>45366</v>
      </c>
      <c r="Q5" s="233">
        <v>45367</v>
      </c>
      <c r="R5" s="233">
        <v>45368</v>
      </c>
      <c r="S5" s="233">
        <v>45369</v>
      </c>
      <c r="T5" s="233">
        <v>45370</v>
      </c>
      <c r="U5" s="233">
        <v>45371</v>
      </c>
      <c r="V5" s="233">
        <v>45372</v>
      </c>
      <c r="W5" s="233">
        <v>45373</v>
      </c>
      <c r="X5" s="233">
        <v>45374</v>
      </c>
      <c r="Y5" s="233">
        <v>45375</v>
      </c>
      <c r="Z5" s="233">
        <v>45376</v>
      </c>
      <c r="AA5" s="233">
        <v>45377</v>
      </c>
      <c r="AB5" s="233">
        <v>45378</v>
      </c>
      <c r="AC5" s="233">
        <v>45379</v>
      </c>
      <c r="AD5" s="233">
        <v>45380</v>
      </c>
      <c r="AE5" s="233">
        <v>45381</v>
      </c>
      <c r="AF5" s="233">
        <v>45382</v>
      </c>
      <c r="AG5" s="233">
        <v>45383</v>
      </c>
      <c r="AH5" s="233">
        <v>45384</v>
      </c>
      <c r="AI5" s="233">
        <v>45385</v>
      </c>
      <c r="AJ5" s="233">
        <v>45386</v>
      </c>
      <c r="AK5" s="233">
        <v>45387</v>
      </c>
      <c r="AL5" s="233">
        <v>45388</v>
      </c>
      <c r="AM5" s="233">
        <v>45389</v>
      </c>
      <c r="AN5" s="233">
        <v>45390</v>
      </c>
      <c r="AO5" s="233">
        <v>45391</v>
      </c>
      <c r="AP5" s="233">
        <v>45392</v>
      </c>
      <c r="AQ5" s="233">
        <v>45393</v>
      </c>
      <c r="AR5" s="233">
        <v>45394</v>
      </c>
      <c r="AS5" s="233">
        <v>45395</v>
      </c>
      <c r="AT5" s="233">
        <v>45396</v>
      </c>
      <c r="AU5" s="233">
        <v>45397</v>
      </c>
      <c r="AV5" s="233">
        <v>45398</v>
      </c>
      <c r="AW5" s="233">
        <v>45399</v>
      </c>
      <c r="AX5" s="233">
        <v>45400</v>
      </c>
      <c r="AY5" s="233">
        <v>45401</v>
      </c>
      <c r="AZ5" s="233">
        <v>45402</v>
      </c>
      <c r="BA5" s="233">
        <v>45403</v>
      </c>
      <c r="BB5" s="233">
        <v>45404</v>
      </c>
      <c r="BC5" s="233">
        <v>45405</v>
      </c>
      <c r="BD5" s="233">
        <v>45406</v>
      </c>
      <c r="BE5" s="233">
        <v>45407</v>
      </c>
      <c r="BF5" s="233">
        <v>45408</v>
      </c>
      <c r="BG5" s="233">
        <v>45409</v>
      </c>
      <c r="BH5" s="233">
        <v>45410</v>
      </c>
      <c r="BI5" s="233">
        <v>45411</v>
      </c>
      <c r="BJ5" s="233">
        <v>45412</v>
      </c>
      <c r="BK5" s="233">
        <v>45413</v>
      </c>
      <c r="BL5" s="233">
        <v>45414</v>
      </c>
      <c r="BM5" s="233">
        <v>45415</v>
      </c>
      <c r="BN5" s="233">
        <v>45416</v>
      </c>
      <c r="BO5" s="233">
        <v>45417</v>
      </c>
      <c r="BP5" s="233">
        <v>45418</v>
      </c>
      <c r="BQ5" s="233">
        <v>45419</v>
      </c>
      <c r="BR5" s="233">
        <v>45420</v>
      </c>
      <c r="BS5" s="233">
        <v>45421</v>
      </c>
      <c r="BT5" s="233">
        <v>45422</v>
      </c>
      <c r="BU5" s="233">
        <v>45423</v>
      </c>
      <c r="BV5" s="233">
        <v>45424</v>
      </c>
      <c r="BW5" s="233">
        <v>45425</v>
      </c>
      <c r="BX5" s="233">
        <v>45426</v>
      </c>
      <c r="BY5" s="233">
        <v>45427</v>
      </c>
      <c r="BZ5" s="233">
        <v>45428</v>
      </c>
      <c r="CA5" s="233">
        <v>45429</v>
      </c>
      <c r="CB5" s="233">
        <v>45430</v>
      </c>
      <c r="CC5" s="233">
        <v>45431</v>
      </c>
      <c r="CD5" s="233">
        <v>45432</v>
      </c>
      <c r="CE5" s="233">
        <v>45433</v>
      </c>
      <c r="CF5" s="233">
        <v>45434</v>
      </c>
      <c r="CG5" s="233">
        <v>45435</v>
      </c>
      <c r="CH5" s="233">
        <v>45436</v>
      </c>
      <c r="CI5" s="233">
        <v>45437</v>
      </c>
      <c r="CJ5" s="233">
        <v>45438</v>
      </c>
      <c r="CK5" s="233">
        <v>45439</v>
      </c>
      <c r="CL5" s="233">
        <v>45440</v>
      </c>
      <c r="CM5" s="233">
        <v>45441</v>
      </c>
      <c r="CN5" s="233">
        <v>45442</v>
      </c>
      <c r="CO5" s="233">
        <v>45443</v>
      </c>
      <c r="CP5" s="233">
        <v>45444</v>
      </c>
      <c r="CQ5" s="233">
        <v>45445</v>
      </c>
      <c r="CR5" s="233">
        <v>45446</v>
      </c>
      <c r="CS5" s="233">
        <v>45447</v>
      </c>
      <c r="CT5" s="233">
        <v>45448</v>
      </c>
      <c r="CU5" s="233">
        <v>45449</v>
      </c>
      <c r="CV5" s="233">
        <v>45450</v>
      </c>
      <c r="CW5" s="233">
        <v>45451</v>
      </c>
      <c r="CX5" s="233">
        <v>45452</v>
      </c>
      <c r="CY5" s="233">
        <v>45453</v>
      </c>
      <c r="CZ5" s="233">
        <v>45454</v>
      </c>
      <c r="DA5" s="233">
        <v>45455</v>
      </c>
      <c r="DB5" s="233">
        <v>45456</v>
      </c>
      <c r="DC5" s="233">
        <v>45457</v>
      </c>
      <c r="DD5" s="233">
        <v>45458</v>
      </c>
      <c r="DE5" s="233">
        <v>45459</v>
      </c>
      <c r="DF5" s="233">
        <v>45460</v>
      </c>
      <c r="DG5" s="284" t="s">
        <v>774</v>
      </c>
      <c r="DH5" s="237" t="s">
        <v>775</v>
      </c>
      <c r="DI5" s="237" t="s">
        <v>760</v>
      </c>
      <c r="DJ5" s="238" t="s">
        <v>776</v>
      </c>
      <c r="DK5" s="236" t="s">
        <v>774</v>
      </c>
      <c r="DL5" s="237" t="s">
        <v>775</v>
      </c>
      <c r="DM5" s="237" t="s">
        <v>760</v>
      </c>
      <c r="DN5" s="238" t="s">
        <v>776</v>
      </c>
      <c r="DO5" s="236" t="s">
        <v>774</v>
      </c>
      <c r="DP5" s="237" t="s">
        <v>775</v>
      </c>
      <c r="DQ5" s="237" t="s">
        <v>760</v>
      </c>
      <c r="DR5" s="238" t="s">
        <v>776</v>
      </c>
      <c r="DS5" s="236" t="s">
        <v>774</v>
      </c>
      <c r="DT5" s="237" t="s">
        <v>775</v>
      </c>
      <c r="DU5" s="237" t="s">
        <v>760</v>
      </c>
      <c r="DV5" s="238" t="s">
        <v>776</v>
      </c>
      <c r="DW5" s="236" t="s">
        <v>774</v>
      </c>
      <c r="DX5" s="237" t="s">
        <v>775</v>
      </c>
      <c r="DY5" s="237" t="s">
        <v>760</v>
      </c>
      <c r="DZ5" s="238" t="s">
        <v>776</v>
      </c>
      <c r="EA5" s="236" t="s">
        <v>774</v>
      </c>
      <c r="EB5" s="237" t="s">
        <v>775</v>
      </c>
      <c r="EC5" s="237" t="s">
        <v>760</v>
      </c>
      <c r="ED5" s="238" t="s">
        <v>776</v>
      </c>
      <c r="EE5" s="236" t="s">
        <v>774</v>
      </c>
      <c r="EF5" s="237" t="s">
        <v>775</v>
      </c>
      <c r="EG5" s="237" t="s">
        <v>760</v>
      </c>
      <c r="EH5" s="238" t="s">
        <v>776</v>
      </c>
      <c r="EI5" s="236" t="s">
        <v>774</v>
      </c>
      <c r="EJ5" s="237" t="s">
        <v>775</v>
      </c>
      <c r="EK5" s="237" t="s">
        <v>760</v>
      </c>
      <c r="EL5" s="238" t="s">
        <v>776</v>
      </c>
      <c r="EM5" s="435" t="s">
        <v>777</v>
      </c>
      <c r="EN5" s="435" t="s">
        <v>778</v>
      </c>
      <c r="EO5" s="435" t="s">
        <v>779</v>
      </c>
      <c r="EP5" s="435"/>
      <c r="EQ5" s="435" t="s">
        <v>780</v>
      </c>
      <c r="ER5" s="442" t="s">
        <v>781</v>
      </c>
      <c r="ES5" s="442" t="s">
        <v>782</v>
      </c>
      <c r="ET5" s="442" t="s">
        <v>783</v>
      </c>
      <c r="EU5" s="804" t="s">
        <v>781</v>
      </c>
      <c r="EV5" s="804" t="s">
        <v>782</v>
      </c>
      <c r="EW5" s="804" t="s">
        <v>783</v>
      </c>
      <c r="EX5" s="447" t="s">
        <v>784</v>
      </c>
      <c r="EY5" s="447" t="s">
        <v>785</v>
      </c>
      <c r="EZ5" s="936"/>
      <c r="FA5" s="929"/>
      <c r="FB5" s="290" t="s">
        <v>766</v>
      </c>
      <c r="FC5" s="291" t="s">
        <v>11</v>
      </c>
      <c r="FD5" s="292" t="s">
        <v>767</v>
      </c>
      <c r="FE5" s="32" t="s">
        <v>786</v>
      </c>
    </row>
    <row r="6" spans="1:161">
      <c r="A6" s="286" t="s">
        <v>787</v>
      </c>
      <c r="B6" s="5" t="s">
        <v>292</v>
      </c>
      <c r="C6" s="249">
        <v>641283817</v>
      </c>
      <c r="D6" s="155" t="s">
        <v>588</v>
      </c>
      <c r="E6" s="225" t="s">
        <v>586</v>
      </c>
      <c r="F6" s="92" t="s">
        <v>293</v>
      </c>
      <c r="G6" s="374">
        <v>50</v>
      </c>
      <c r="H6" s="287">
        <v>0</v>
      </c>
      <c r="I6" s="287">
        <v>0</v>
      </c>
      <c r="J6" s="287">
        <v>459</v>
      </c>
      <c r="K6" s="229">
        <v>10</v>
      </c>
      <c r="L6" s="287">
        <v>459</v>
      </c>
      <c r="M6" s="388">
        <v>0</v>
      </c>
      <c r="N6" s="388">
        <v>0</v>
      </c>
      <c r="O6" s="388">
        <v>0</v>
      </c>
      <c r="P6" s="388">
        <v>0</v>
      </c>
      <c r="Q6" s="388">
        <v>0</v>
      </c>
      <c r="R6" s="388">
        <v>0</v>
      </c>
      <c r="S6" s="388">
        <v>0</v>
      </c>
      <c r="T6" s="388">
        <v>0</v>
      </c>
      <c r="U6" s="388">
        <v>0</v>
      </c>
      <c r="V6" s="388">
        <v>0</v>
      </c>
      <c r="W6" s="388">
        <v>0</v>
      </c>
      <c r="X6" s="388">
        <v>0</v>
      </c>
      <c r="Y6" s="388">
        <v>0</v>
      </c>
      <c r="Z6" s="388">
        <v>0</v>
      </c>
      <c r="AA6" s="388">
        <v>0</v>
      </c>
      <c r="AB6" s="388">
        <v>0</v>
      </c>
      <c r="AC6" s="388">
        <v>0</v>
      </c>
      <c r="AD6" s="388">
        <v>0</v>
      </c>
      <c r="AE6" s="388">
        <v>0</v>
      </c>
      <c r="AF6" s="388">
        <v>0</v>
      </c>
      <c r="AG6" s="388">
        <v>0</v>
      </c>
      <c r="AH6" s="388">
        <v>0</v>
      </c>
      <c r="AI6" s="388">
        <v>0</v>
      </c>
      <c r="AJ6" s="388">
        <v>0</v>
      </c>
      <c r="AK6" s="388">
        <v>0</v>
      </c>
      <c r="AL6" s="388">
        <v>0</v>
      </c>
      <c r="AM6" s="388">
        <v>0</v>
      </c>
      <c r="AN6" s="388">
        <v>0</v>
      </c>
      <c r="AO6" s="388">
        <v>0</v>
      </c>
      <c r="AP6" s="388">
        <v>0</v>
      </c>
      <c r="AQ6" s="388">
        <v>0</v>
      </c>
      <c r="AR6" s="388">
        <v>0</v>
      </c>
      <c r="AS6" s="388">
        <v>0</v>
      </c>
      <c r="AT6" s="388">
        <v>0</v>
      </c>
      <c r="AU6" s="388">
        <v>0</v>
      </c>
      <c r="AV6" s="388">
        <v>0</v>
      </c>
      <c r="AW6" s="388">
        <v>0</v>
      </c>
      <c r="AX6" s="388">
        <v>0</v>
      </c>
      <c r="AY6" s="388">
        <v>0</v>
      </c>
      <c r="AZ6" s="388">
        <v>0</v>
      </c>
      <c r="BA6" s="388">
        <v>0</v>
      </c>
      <c r="BB6" s="388">
        <v>0</v>
      </c>
      <c r="BC6" s="388">
        <v>0</v>
      </c>
      <c r="BD6" s="388">
        <v>0</v>
      </c>
      <c r="BE6" s="388">
        <v>0</v>
      </c>
      <c r="BF6" s="388">
        <v>0</v>
      </c>
      <c r="BG6" s="388">
        <v>0</v>
      </c>
      <c r="BH6" s="388">
        <v>0</v>
      </c>
      <c r="BI6" s="388">
        <v>0</v>
      </c>
      <c r="BJ6" s="388">
        <v>0</v>
      </c>
      <c r="BK6" s="388">
        <v>0</v>
      </c>
      <c r="BL6" s="388">
        <v>0</v>
      </c>
      <c r="BM6" s="388">
        <v>0</v>
      </c>
      <c r="BN6" s="388">
        <v>0</v>
      </c>
      <c r="BO6" s="388">
        <v>0</v>
      </c>
      <c r="BP6" s="388">
        <v>0</v>
      </c>
      <c r="BQ6" s="388">
        <v>0</v>
      </c>
      <c r="BR6" s="388">
        <v>0</v>
      </c>
      <c r="BS6" s="388">
        <v>0</v>
      </c>
      <c r="BT6" s="388">
        <v>0</v>
      </c>
      <c r="BU6" s="388">
        <v>0</v>
      </c>
      <c r="BV6" s="388">
        <v>0</v>
      </c>
      <c r="BW6" s="388">
        <v>0</v>
      </c>
      <c r="BX6" s="388">
        <v>0</v>
      </c>
      <c r="BY6" s="388">
        <v>0</v>
      </c>
      <c r="BZ6" s="388">
        <v>0</v>
      </c>
      <c r="CA6" s="388">
        <v>0</v>
      </c>
      <c r="CB6" s="388">
        <v>0</v>
      </c>
      <c r="CC6" s="388">
        <v>0</v>
      </c>
      <c r="CD6" s="388">
        <v>0</v>
      </c>
      <c r="CE6" s="388">
        <v>0</v>
      </c>
      <c r="CF6" s="388">
        <v>0</v>
      </c>
      <c r="CG6" s="388">
        <v>0</v>
      </c>
      <c r="CH6" s="388">
        <v>0</v>
      </c>
      <c r="CI6" s="388">
        <v>0</v>
      </c>
      <c r="CJ6" s="388">
        <v>0</v>
      </c>
      <c r="CK6" s="388">
        <v>0</v>
      </c>
      <c r="CL6" s="388">
        <v>0</v>
      </c>
      <c r="CM6" s="388">
        <v>0</v>
      </c>
      <c r="CN6" s="388">
        <v>0</v>
      </c>
      <c r="CO6" s="388">
        <v>0</v>
      </c>
      <c r="CP6" s="388">
        <v>0</v>
      </c>
      <c r="CQ6" s="388">
        <v>0</v>
      </c>
      <c r="CR6" s="388">
        <v>0</v>
      </c>
      <c r="CS6" s="388">
        <v>0</v>
      </c>
      <c r="CT6" s="388">
        <v>0</v>
      </c>
      <c r="CU6" s="388">
        <v>0</v>
      </c>
      <c r="CV6" s="388">
        <v>0</v>
      </c>
      <c r="CW6" s="388">
        <v>0</v>
      </c>
      <c r="CX6" s="388">
        <v>0</v>
      </c>
      <c r="CY6" s="388">
        <v>0</v>
      </c>
      <c r="CZ6" s="388">
        <v>0</v>
      </c>
      <c r="DA6" s="388">
        <v>0</v>
      </c>
      <c r="DB6" s="388">
        <v>0</v>
      </c>
      <c r="DC6" s="388">
        <v>0</v>
      </c>
      <c r="DD6" s="388">
        <v>0</v>
      </c>
      <c r="DE6" s="388">
        <v>0</v>
      </c>
      <c r="DF6" s="388">
        <v>0</v>
      </c>
      <c r="DG6" s="387">
        <v>0</v>
      </c>
      <c r="DH6" s="31">
        <v>0</v>
      </c>
      <c r="DI6" s="28">
        <v>0</v>
      </c>
      <c r="DJ6" s="30">
        <v>0</v>
      </c>
      <c r="DK6" s="388">
        <v>0</v>
      </c>
      <c r="DL6" s="388">
        <v>0</v>
      </c>
      <c r="DM6" s="388">
        <v>0</v>
      </c>
      <c r="DN6" s="288">
        <v>0</v>
      </c>
      <c r="DO6" s="285">
        <v>0</v>
      </c>
      <c r="DP6" s="235">
        <v>0</v>
      </c>
      <c r="DQ6" s="28">
        <v>0</v>
      </c>
      <c r="DR6" s="30">
        <v>0</v>
      </c>
      <c r="DS6" s="388">
        <v>0</v>
      </c>
      <c r="DT6" s="388">
        <v>0</v>
      </c>
      <c r="DU6" s="388">
        <v>0</v>
      </c>
      <c r="DV6" s="30">
        <v>0</v>
      </c>
      <c r="DW6" s="388">
        <v>0</v>
      </c>
      <c r="DX6" s="388">
        <v>0</v>
      </c>
      <c r="DY6" s="388">
        <v>0</v>
      </c>
      <c r="DZ6" s="30">
        <v>0</v>
      </c>
      <c r="EA6" s="388">
        <v>0</v>
      </c>
      <c r="EB6" s="388">
        <v>0</v>
      </c>
      <c r="EC6" s="388">
        <v>0</v>
      </c>
      <c r="ED6" s="30">
        <v>0</v>
      </c>
      <c r="EE6" s="388">
        <v>0</v>
      </c>
      <c r="EF6" s="388">
        <v>0</v>
      </c>
      <c r="EG6" s="388">
        <v>0</v>
      </c>
      <c r="EH6" s="288">
        <v>0</v>
      </c>
      <c r="EI6" s="388">
        <v>0</v>
      </c>
      <c r="EJ6" s="388">
        <v>0</v>
      </c>
      <c r="EK6" s="388">
        <v>0</v>
      </c>
      <c r="EL6" s="30" t="str">
        <f ca="1">IF($B7=$B6,"",SUMIF($B$6:$B33,$B6,EK$6:EK$185))</f>
        <v/>
      </c>
      <c r="EM6" s="436">
        <v>20</v>
      </c>
      <c r="EN6" s="436">
        <f t="shared" ref="EN6:EN26" si="12">$G6*EM6</f>
        <v>1000</v>
      </c>
      <c r="EO6" s="437">
        <f t="shared" ref="EO6:EO61" si="13">1/EN6</f>
        <v>1E-3</v>
      </c>
      <c r="EP6" s="437">
        <f t="shared" ref="EP6:EP66" si="14">EO6*5.4%+EO6</f>
        <v>1.054E-3</v>
      </c>
      <c r="EQ6" s="436">
        <f t="shared" ref="EQ6:EQ26" ca="1" si="15">ROUND(IFERROR(EP6*DG6,),4)</f>
        <v>0</v>
      </c>
      <c r="ER6" s="443">
        <v>8.4000000000000005E-2</v>
      </c>
      <c r="ES6" s="446">
        <f t="shared" ref="ES6:ES26" ca="1" si="16">(+DG6*ER6)/1200</f>
        <v>0</v>
      </c>
      <c r="ET6" s="446">
        <f t="shared" ref="ET6:ET26" ca="1" si="17">ER6*DG6</f>
        <v>0</v>
      </c>
      <c r="EU6" s="446"/>
      <c r="EV6" s="446"/>
      <c r="EW6" s="446"/>
      <c r="EX6" s="17">
        <v>800033</v>
      </c>
      <c r="EY6" s="17" t="s">
        <v>788</v>
      </c>
      <c r="EZ6" s="17">
        <v>50</v>
      </c>
      <c r="FA6" s="17" t="s">
        <v>789</v>
      </c>
      <c r="FB6" s="5" t="s">
        <v>292</v>
      </c>
      <c r="FC6" s="249">
        <v>641283817</v>
      </c>
      <c r="FD6" s="230" t="s">
        <v>588</v>
      </c>
      <c r="FE6" s="389">
        <f t="shared" ref="FE6:FE66" ca="1" si="18">SUM(AG6:AM6)</f>
        <v>3400</v>
      </c>
    </row>
    <row r="7" spans="1:161">
      <c r="A7" s="894" t="s">
        <v>787</v>
      </c>
      <c r="B7" s="5" t="s">
        <v>292</v>
      </c>
      <c r="C7" s="155">
        <v>644942416</v>
      </c>
      <c r="D7" s="155" t="s">
        <v>587</v>
      </c>
      <c r="E7" s="225" t="s">
        <v>586</v>
      </c>
      <c r="F7" s="92" t="s">
        <v>294</v>
      </c>
      <c r="G7" s="374">
        <v>400</v>
      </c>
      <c r="H7" s="229">
        <v>0</v>
      </c>
      <c r="I7" s="229">
        <v>0</v>
      </c>
      <c r="J7" s="229">
        <v>1868</v>
      </c>
      <c r="K7" s="229">
        <v>0</v>
      </c>
      <c r="L7" s="229">
        <v>1868</v>
      </c>
      <c r="M7" s="388">
        <v>0</v>
      </c>
      <c r="N7" s="388">
        <v>0</v>
      </c>
      <c r="O7" s="388">
        <v>0</v>
      </c>
      <c r="P7" s="388">
        <v>0</v>
      </c>
      <c r="Q7" s="388">
        <v>0</v>
      </c>
      <c r="R7" s="388">
        <v>0</v>
      </c>
      <c r="S7" s="388">
        <v>0</v>
      </c>
      <c r="T7" s="388">
        <v>0</v>
      </c>
      <c r="U7" s="388">
        <v>0</v>
      </c>
      <c r="V7" s="388">
        <v>0</v>
      </c>
      <c r="W7" s="388">
        <v>0</v>
      </c>
      <c r="X7" s="388">
        <v>0</v>
      </c>
      <c r="Y7" s="388">
        <v>0</v>
      </c>
      <c r="Z7" s="388">
        <v>0</v>
      </c>
      <c r="AA7" s="388">
        <v>0</v>
      </c>
      <c r="AB7" s="388">
        <v>0</v>
      </c>
      <c r="AC7" s="388">
        <v>0</v>
      </c>
      <c r="AD7" s="388">
        <v>0</v>
      </c>
      <c r="AE7" s="388">
        <v>0</v>
      </c>
      <c r="AF7" s="388">
        <v>0</v>
      </c>
      <c r="AG7" s="388">
        <v>0</v>
      </c>
      <c r="AH7" s="388">
        <v>0</v>
      </c>
      <c r="AI7" s="388">
        <v>0</v>
      </c>
      <c r="AJ7" s="388">
        <v>0</v>
      </c>
      <c r="AK7" s="388">
        <v>0</v>
      </c>
      <c r="AL7" s="388">
        <v>0</v>
      </c>
      <c r="AM7" s="388">
        <v>0</v>
      </c>
      <c r="AN7" s="388">
        <v>0</v>
      </c>
      <c r="AO7" s="388">
        <v>0</v>
      </c>
      <c r="AP7" s="388">
        <v>0</v>
      </c>
      <c r="AQ7" s="388">
        <v>0</v>
      </c>
      <c r="AR7" s="388">
        <v>0</v>
      </c>
      <c r="AS7" s="388">
        <v>0</v>
      </c>
      <c r="AT7" s="388">
        <v>0</v>
      </c>
      <c r="AU7" s="388">
        <v>0</v>
      </c>
      <c r="AV7" s="388">
        <v>0</v>
      </c>
      <c r="AW7" s="388">
        <v>0</v>
      </c>
      <c r="AX7" s="388">
        <v>0</v>
      </c>
      <c r="AY7" s="388">
        <v>0</v>
      </c>
      <c r="AZ7" s="388">
        <v>0</v>
      </c>
      <c r="BA7" s="388">
        <v>0</v>
      </c>
      <c r="BB7" s="388">
        <v>0</v>
      </c>
      <c r="BC7" s="388">
        <v>0</v>
      </c>
      <c r="BD7" s="388">
        <v>0</v>
      </c>
      <c r="BE7" s="388">
        <v>0</v>
      </c>
      <c r="BF7" s="388">
        <v>0</v>
      </c>
      <c r="BG7" s="388">
        <v>0</v>
      </c>
      <c r="BH7" s="388">
        <v>0</v>
      </c>
      <c r="BI7" s="388">
        <v>0</v>
      </c>
      <c r="BJ7" s="388">
        <v>0</v>
      </c>
      <c r="BK7" s="388">
        <v>0</v>
      </c>
      <c r="BL7" s="388">
        <v>0</v>
      </c>
      <c r="BM7" s="388">
        <v>0</v>
      </c>
      <c r="BN7" s="388">
        <v>0</v>
      </c>
      <c r="BO7" s="388">
        <v>0</v>
      </c>
      <c r="BP7" s="388">
        <v>0</v>
      </c>
      <c r="BQ7" s="388">
        <v>0</v>
      </c>
      <c r="BR7" s="388">
        <v>0</v>
      </c>
      <c r="BS7" s="388">
        <v>0</v>
      </c>
      <c r="BT7" s="388">
        <v>0</v>
      </c>
      <c r="BU7" s="388">
        <v>0</v>
      </c>
      <c r="BV7" s="388">
        <v>0</v>
      </c>
      <c r="BW7" s="388">
        <v>0</v>
      </c>
      <c r="BX7" s="388">
        <v>0</v>
      </c>
      <c r="BY7" s="388">
        <v>0</v>
      </c>
      <c r="BZ7" s="388">
        <v>0</v>
      </c>
      <c r="CA7" s="388">
        <v>0</v>
      </c>
      <c r="CB7" s="388">
        <v>0</v>
      </c>
      <c r="CC7" s="388">
        <v>0</v>
      </c>
      <c r="CD7" s="388">
        <v>0</v>
      </c>
      <c r="CE7" s="388">
        <v>0</v>
      </c>
      <c r="CF7" s="388">
        <v>0</v>
      </c>
      <c r="CG7" s="388">
        <v>0</v>
      </c>
      <c r="CH7" s="388">
        <v>0</v>
      </c>
      <c r="CI7" s="388">
        <v>0</v>
      </c>
      <c r="CJ7" s="388">
        <v>0</v>
      </c>
      <c r="CK7" s="388">
        <v>0</v>
      </c>
      <c r="CL7" s="388">
        <v>0</v>
      </c>
      <c r="CM7" s="388">
        <v>0</v>
      </c>
      <c r="CN7" s="388">
        <v>0</v>
      </c>
      <c r="CO7" s="388">
        <v>0</v>
      </c>
      <c r="CP7" s="388">
        <v>0</v>
      </c>
      <c r="CQ7" s="388">
        <v>0</v>
      </c>
      <c r="CR7" s="388">
        <v>0</v>
      </c>
      <c r="CS7" s="388">
        <v>0</v>
      </c>
      <c r="CT7" s="388">
        <v>0</v>
      </c>
      <c r="CU7" s="388">
        <v>0</v>
      </c>
      <c r="CV7" s="388">
        <v>0</v>
      </c>
      <c r="CW7" s="388">
        <v>0</v>
      </c>
      <c r="CX7" s="388">
        <v>0</v>
      </c>
      <c r="CY7" s="388">
        <v>0</v>
      </c>
      <c r="CZ7" s="388">
        <v>0</v>
      </c>
      <c r="DA7" s="388">
        <v>0</v>
      </c>
      <c r="DB7" s="388">
        <v>0</v>
      </c>
      <c r="DC7" s="388">
        <v>0</v>
      </c>
      <c r="DD7" s="388">
        <v>0</v>
      </c>
      <c r="DE7" s="388">
        <v>0</v>
      </c>
      <c r="DF7" s="388">
        <v>0</v>
      </c>
      <c r="DG7" s="387">
        <v>0</v>
      </c>
      <c r="DH7" s="31">
        <v>0</v>
      </c>
      <c r="DI7" s="28">
        <v>0</v>
      </c>
      <c r="DJ7" s="30">
        <v>0</v>
      </c>
      <c r="DK7" s="388">
        <v>0</v>
      </c>
      <c r="DL7" s="388">
        <v>0</v>
      </c>
      <c r="DM7" s="388">
        <v>0</v>
      </c>
      <c r="DN7" s="288">
        <v>0</v>
      </c>
      <c r="DO7" s="285">
        <v>0</v>
      </c>
      <c r="DP7" s="235">
        <v>0</v>
      </c>
      <c r="DQ7" s="28">
        <v>0</v>
      </c>
      <c r="DR7" s="30">
        <v>0</v>
      </c>
      <c r="DS7" s="388">
        <v>0</v>
      </c>
      <c r="DT7" s="388">
        <v>0</v>
      </c>
      <c r="DU7" s="388">
        <v>0</v>
      </c>
      <c r="DV7" s="30">
        <v>0</v>
      </c>
      <c r="DW7" s="388">
        <v>0</v>
      </c>
      <c r="DX7" s="388">
        <v>0</v>
      </c>
      <c r="DY7" s="388">
        <v>0</v>
      </c>
      <c r="DZ7" s="30">
        <v>0</v>
      </c>
      <c r="EA7" s="388">
        <v>0</v>
      </c>
      <c r="EB7" s="388">
        <v>0</v>
      </c>
      <c r="EC7" s="388">
        <v>0</v>
      </c>
      <c r="ED7" s="30">
        <v>0</v>
      </c>
      <c r="EE7" s="388">
        <v>0</v>
      </c>
      <c r="EF7" s="388">
        <v>0</v>
      </c>
      <c r="EG7" s="388">
        <v>0</v>
      </c>
      <c r="EH7" s="288">
        <v>0</v>
      </c>
      <c r="EI7" s="388">
        <v>0</v>
      </c>
      <c r="EJ7" s="388">
        <v>0</v>
      </c>
      <c r="EK7" s="388">
        <v>0</v>
      </c>
      <c r="EL7" s="30">
        <f ca="1">IF($B8=$B7,"",SUMIF($B$6:$B34,$B7,EK$6:EK$185))</f>
        <v>0</v>
      </c>
      <c r="EM7" s="436">
        <v>20</v>
      </c>
      <c r="EN7" s="436">
        <f t="shared" si="12"/>
        <v>8000</v>
      </c>
      <c r="EO7" s="437">
        <f t="shared" si="13"/>
        <v>1.25E-4</v>
      </c>
      <c r="EP7" s="437">
        <f t="shared" si="14"/>
        <v>1.3175E-4</v>
      </c>
      <c r="EQ7" s="436">
        <f t="shared" ca="1" si="15"/>
        <v>0</v>
      </c>
      <c r="ER7" s="443">
        <v>1.575E-2</v>
      </c>
      <c r="ES7" s="446">
        <f t="shared" ca="1" si="16"/>
        <v>0</v>
      </c>
      <c r="ET7" s="446">
        <f t="shared" ca="1" si="17"/>
        <v>0</v>
      </c>
      <c r="EU7" s="446"/>
      <c r="EV7" s="446"/>
      <c r="EW7" s="446"/>
      <c r="EX7" s="17">
        <v>800069</v>
      </c>
      <c r="EY7" s="17" t="s">
        <v>790</v>
      </c>
      <c r="EZ7" s="17">
        <v>400</v>
      </c>
      <c r="FA7" s="17">
        <v>6</v>
      </c>
      <c r="FB7" s="5" t="s">
        <v>292</v>
      </c>
      <c r="FC7" s="155">
        <v>644942416</v>
      </c>
      <c r="FD7" s="230" t="s">
        <v>587</v>
      </c>
      <c r="FE7" s="389">
        <f t="shared" ca="1" si="18"/>
        <v>4000</v>
      </c>
    </row>
    <row r="8" spans="1:161">
      <c r="A8" s="894" t="s">
        <v>787</v>
      </c>
      <c r="B8" s="83" t="s">
        <v>791</v>
      </c>
      <c r="C8" s="4" t="s">
        <v>665</v>
      </c>
      <c r="D8" s="4" t="s">
        <v>665</v>
      </c>
      <c r="E8" s="225" t="s">
        <v>195</v>
      </c>
      <c r="F8" s="92" t="s">
        <v>666</v>
      </c>
      <c r="G8" s="374">
        <v>50</v>
      </c>
      <c r="H8" s="229">
        <v>0</v>
      </c>
      <c r="I8" s="229">
        <v>0</v>
      </c>
      <c r="J8" s="229">
        <v>139</v>
      </c>
      <c r="K8" s="229">
        <v>0</v>
      </c>
      <c r="L8" s="229">
        <v>139</v>
      </c>
      <c r="M8" s="388">
        <v>0</v>
      </c>
      <c r="N8" s="388">
        <v>0</v>
      </c>
      <c r="O8" s="388">
        <v>0</v>
      </c>
      <c r="P8" s="388">
        <v>0</v>
      </c>
      <c r="Q8" s="388">
        <v>0</v>
      </c>
      <c r="R8" s="388">
        <v>0</v>
      </c>
      <c r="S8" s="388">
        <v>0</v>
      </c>
      <c r="T8" s="388">
        <v>0</v>
      </c>
      <c r="U8" s="388">
        <v>0</v>
      </c>
      <c r="V8" s="388">
        <v>0</v>
      </c>
      <c r="W8" s="388">
        <v>0</v>
      </c>
      <c r="X8" s="388">
        <v>0</v>
      </c>
      <c r="Y8" s="388">
        <v>0</v>
      </c>
      <c r="Z8" s="388">
        <v>0</v>
      </c>
      <c r="AA8" s="388">
        <v>0</v>
      </c>
      <c r="AB8" s="388">
        <v>0</v>
      </c>
      <c r="AC8" s="388">
        <v>0</v>
      </c>
      <c r="AD8" s="388">
        <v>0</v>
      </c>
      <c r="AE8" s="388">
        <v>0</v>
      </c>
      <c r="AF8" s="388">
        <v>0</v>
      </c>
      <c r="AG8" s="388">
        <v>0</v>
      </c>
      <c r="AH8" s="388">
        <v>0</v>
      </c>
      <c r="AI8" s="388">
        <v>0</v>
      </c>
      <c r="AJ8" s="388">
        <v>0</v>
      </c>
      <c r="AK8" s="388">
        <v>0</v>
      </c>
      <c r="AL8" s="388">
        <v>0</v>
      </c>
      <c r="AM8" s="388">
        <v>0</v>
      </c>
      <c r="AN8" s="388">
        <v>0</v>
      </c>
      <c r="AO8" s="388">
        <v>0</v>
      </c>
      <c r="AP8" s="388">
        <v>0</v>
      </c>
      <c r="AQ8" s="388">
        <v>0</v>
      </c>
      <c r="AR8" s="388">
        <v>0</v>
      </c>
      <c r="AS8" s="388">
        <v>0</v>
      </c>
      <c r="AT8" s="388">
        <v>0</v>
      </c>
      <c r="AU8" s="388">
        <v>0</v>
      </c>
      <c r="AV8" s="388">
        <v>0</v>
      </c>
      <c r="AW8" s="388">
        <v>0</v>
      </c>
      <c r="AX8" s="388">
        <v>0</v>
      </c>
      <c r="AY8" s="388">
        <v>0</v>
      </c>
      <c r="AZ8" s="388">
        <v>0</v>
      </c>
      <c r="BA8" s="388">
        <v>0</v>
      </c>
      <c r="BB8" s="388">
        <v>0</v>
      </c>
      <c r="BC8" s="388">
        <v>0</v>
      </c>
      <c r="BD8" s="388">
        <v>0</v>
      </c>
      <c r="BE8" s="388">
        <v>0</v>
      </c>
      <c r="BF8" s="388">
        <v>0</v>
      </c>
      <c r="BG8" s="388">
        <v>0</v>
      </c>
      <c r="BH8" s="388">
        <v>0</v>
      </c>
      <c r="BI8" s="388">
        <v>0</v>
      </c>
      <c r="BJ8" s="388">
        <v>0</v>
      </c>
      <c r="BK8" s="388">
        <v>0</v>
      </c>
      <c r="BL8" s="388">
        <v>0</v>
      </c>
      <c r="BM8" s="388">
        <v>0</v>
      </c>
      <c r="BN8" s="388">
        <v>0</v>
      </c>
      <c r="BO8" s="388">
        <v>0</v>
      </c>
      <c r="BP8" s="388">
        <v>0</v>
      </c>
      <c r="BQ8" s="388">
        <v>0</v>
      </c>
      <c r="BR8" s="388">
        <v>0</v>
      </c>
      <c r="BS8" s="388">
        <v>0</v>
      </c>
      <c r="BT8" s="388">
        <v>0</v>
      </c>
      <c r="BU8" s="388">
        <v>0</v>
      </c>
      <c r="BV8" s="388">
        <v>0</v>
      </c>
      <c r="BW8" s="388">
        <v>0</v>
      </c>
      <c r="BX8" s="388">
        <v>0</v>
      </c>
      <c r="BY8" s="388">
        <v>0</v>
      </c>
      <c r="BZ8" s="388">
        <v>0</v>
      </c>
      <c r="CA8" s="388">
        <v>0</v>
      </c>
      <c r="CB8" s="388">
        <v>0</v>
      </c>
      <c r="CC8" s="388">
        <v>0</v>
      </c>
      <c r="CD8" s="388">
        <v>0</v>
      </c>
      <c r="CE8" s="388">
        <v>0</v>
      </c>
      <c r="CF8" s="388">
        <v>0</v>
      </c>
      <c r="CG8" s="388">
        <v>0</v>
      </c>
      <c r="CH8" s="388">
        <v>0</v>
      </c>
      <c r="CI8" s="388">
        <v>0</v>
      </c>
      <c r="CJ8" s="388">
        <v>0</v>
      </c>
      <c r="CK8" s="388">
        <v>0</v>
      </c>
      <c r="CL8" s="388">
        <v>0</v>
      </c>
      <c r="CM8" s="388">
        <v>0</v>
      </c>
      <c r="CN8" s="388">
        <v>0</v>
      </c>
      <c r="CO8" s="388">
        <v>0</v>
      </c>
      <c r="CP8" s="388">
        <v>0</v>
      </c>
      <c r="CQ8" s="388">
        <v>0</v>
      </c>
      <c r="CR8" s="388">
        <v>0</v>
      </c>
      <c r="CS8" s="388">
        <v>0</v>
      </c>
      <c r="CT8" s="388">
        <v>0</v>
      </c>
      <c r="CU8" s="388">
        <v>0</v>
      </c>
      <c r="CV8" s="388">
        <v>0</v>
      </c>
      <c r="CW8" s="388">
        <v>0</v>
      </c>
      <c r="CX8" s="388">
        <v>0</v>
      </c>
      <c r="CY8" s="388">
        <v>0</v>
      </c>
      <c r="CZ8" s="388">
        <v>0</v>
      </c>
      <c r="DA8" s="388">
        <v>0</v>
      </c>
      <c r="DB8" s="388">
        <v>0</v>
      </c>
      <c r="DC8" s="388">
        <v>0</v>
      </c>
      <c r="DD8" s="388">
        <v>0</v>
      </c>
      <c r="DE8" s="388">
        <v>0</v>
      </c>
      <c r="DF8" s="388">
        <v>0</v>
      </c>
      <c r="DG8" s="387">
        <v>0</v>
      </c>
      <c r="DH8" s="31">
        <v>0</v>
      </c>
      <c r="DI8" s="28">
        <v>0</v>
      </c>
      <c r="DJ8" s="30">
        <v>0</v>
      </c>
      <c r="DK8" s="29">
        <v>0</v>
      </c>
      <c r="DL8" s="235">
        <v>0</v>
      </c>
      <c r="DM8" s="28">
        <v>0</v>
      </c>
      <c r="DN8" s="288">
        <v>0</v>
      </c>
      <c r="DO8" s="285">
        <v>0</v>
      </c>
      <c r="DP8" s="235">
        <v>0</v>
      </c>
      <c r="DQ8" s="28">
        <v>0</v>
      </c>
      <c r="DR8" s="30">
        <v>0</v>
      </c>
      <c r="DS8" s="285">
        <v>0</v>
      </c>
      <c r="DT8" s="235">
        <v>0</v>
      </c>
      <c r="DU8" s="28">
        <v>0</v>
      </c>
      <c r="DV8" s="30">
        <v>0</v>
      </c>
      <c r="DW8" s="285">
        <v>0</v>
      </c>
      <c r="DX8" s="235">
        <v>0</v>
      </c>
      <c r="DY8" s="28">
        <v>0</v>
      </c>
      <c r="DZ8" s="30">
        <v>0</v>
      </c>
      <c r="EA8" s="285">
        <v>0</v>
      </c>
      <c r="EB8" s="235">
        <v>0</v>
      </c>
      <c r="EC8" s="28">
        <v>0</v>
      </c>
      <c r="ED8" s="30">
        <v>0</v>
      </c>
      <c r="EE8" s="285">
        <v>0</v>
      </c>
      <c r="EF8" s="235">
        <v>0</v>
      </c>
      <c r="EG8" s="28">
        <v>0</v>
      </c>
      <c r="EH8" s="288">
        <v>0</v>
      </c>
      <c r="EI8" s="285">
        <v>0</v>
      </c>
      <c r="EJ8" s="235">
        <v>0</v>
      </c>
      <c r="EK8" s="28">
        <f ca="1">EJ8/20</f>
        <v>0</v>
      </c>
      <c r="EL8" s="30" t="str">
        <f ca="1">IF($B9=$B8,"",SUMIF($B$6:$B35,$B8,EK$6:EK$185))</f>
        <v/>
      </c>
      <c r="EM8" s="436">
        <v>20</v>
      </c>
      <c r="EN8" s="436">
        <f t="shared" si="12"/>
        <v>1000</v>
      </c>
      <c r="EO8" s="437">
        <f t="shared" si="13"/>
        <v>1E-3</v>
      </c>
      <c r="EP8" s="437">
        <f t="shared" si="14"/>
        <v>1.054E-3</v>
      </c>
      <c r="EQ8" s="436">
        <f t="shared" ca="1" si="15"/>
        <v>0</v>
      </c>
      <c r="ER8" s="443">
        <v>6.3E-2</v>
      </c>
      <c r="ES8" s="446">
        <f t="shared" ca="1" si="16"/>
        <v>0</v>
      </c>
      <c r="ET8" s="446">
        <f t="shared" ca="1" si="17"/>
        <v>0</v>
      </c>
      <c r="EU8" s="446"/>
      <c r="EV8" s="446"/>
      <c r="EW8" s="446"/>
      <c r="EX8" s="17">
        <v>807977</v>
      </c>
      <c r="EY8" s="17" t="s">
        <v>792</v>
      </c>
      <c r="EZ8" s="17">
        <v>50</v>
      </c>
      <c r="FA8" s="17">
        <v>3.8</v>
      </c>
      <c r="FB8" s="83" t="s">
        <v>791</v>
      </c>
      <c r="FC8" s="4" t="s">
        <v>665</v>
      </c>
      <c r="FD8" s="2" t="s">
        <v>665</v>
      </c>
      <c r="FE8" s="389">
        <f t="shared" ca="1" si="18"/>
        <v>0</v>
      </c>
    </row>
    <row r="9" spans="1:161">
      <c r="A9" s="894" t="s">
        <v>787</v>
      </c>
      <c r="B9" s="83" t="s">
        <v>791</v>
      </c>
      <c r="C9" s="4" t="s">
        <v>673</v>
      </c>
      <c r="D9" s="4" t="s">
        <v>673</v>
      </c>
      <c r="E9" s="225" t="s">
        <v>195</v>
      </c>
      <c r="F9" s="92" t="s">
        <v>670</v>
      </c>
      <c r="G9" s="374">
        <v>50</v>
      </c>
      <c r="H9" s="229">
        <v>0</v>
      </c>
      <c r="I9" s="229">
        <v>0</v>
      </c>
      <c r="J9" s="229">
        <v>80</v>
      </c>
      <c r="K9" s="229">
        <v>0</v>
      </c>
      <c r="L9" s="229">
        <v>80</v>
      </c>
      <c r="M9" s="388">
        <v>0</v>
      </c>
      <c r="N9" s="388">
        <v>0</v>
      </c>
      <c r="O9" s="388">
        <v>0</v>
      </c>
      <c r="P9" s="388">
        <v>0</v>
      </c>
      <c r="Q9" s="388">
        <v>0</v>
      </c>
      <c r="R9" s="388">
        <v>0</v>
      </c>
      <c r="S9" s="388">
        <v>0</v>
      </c>
      <c r="T9" s="388">
        <v>0</v>
      </c>
      <c r="U9" s="388">
        <v>0</v>
      </c>
      <c r="V9" s="388">
        <v>0</v>
      </c>
      <c r="W9" s="388">
        <v>0</v>
      </c>
      <c r="X9" s="388">
        <v>0</v>
      </c>
      <c r="Y9" s="388">
        <v>0</v>
      </c>
      <c r="Z9" s="388">
        <v>0</v>
      </c>
      <c r="AA9" s="388">
        <v>0</v>
      </c>
      <c r="AB9" s="388">
        <v>0</v>
      </c>
      <c r="AC9" s="388">
        <v>0</v>
      </c>
      <c r="AD9" s="388">
        <v>0</v>
      </c>
      <c r="AE9" s="388">
        <v>0</v>
      </c>
      <c r="AF9" s="388">
        <v>0</v>
      </c>
      <c r="AG9" s="388">
        <v>0</v>
      </c>
      <c r="AH9" s="388">
        <v>0</v>
      </c>
      <c r="AI9" s="388">
        <v>0</v>
      </c>
      <c r="AJ9" s="388">
        <v>0</v>
      </c>
      <c r="AK9" s="388">
        <v>0</v>
      </c>
      <c r="AL9" s="388">
        <v>0</v>
      </c>
      <c r="AM9" s="388">
        <v>0</v>
      </c>
      <c r="AN9" s="388">
        <v>0</v>
      </c>
      <c r="AO9" s="388">
        <v>0</v>
      </c>
      <c r="AP9" s="388">
        <v>0</v>
      </c>
      <c r="AQ9" s="388">
        <v>0</v>
      </c>
      <c r="AR9" s="388">
        <v>0</v>
      </c>
      <c r="AS9" s="388">
        <v>0</v>
      </c>
      <c r="AT9" s="388">
        <v>0</v>
      </c>
      <c r="AU9" s="388">
        <v>0</v>
      </c>
      <c r="AV9" s="388">
        <v>0</v>
      </c>
      <c r="AW9" s="388">
        <v>0</v>
      </c>
      <c r="AX9" s="388">
        <v>0</v>
      </c>
      <c r="AY9" s="388">
        <v>0</v>
      </c>
      <c r="AZ9" s="388">
        <v>0</v>
      </c>
      <c r="BA9" s="388">
        <v>0</v>
      </c>
      <c r="BB9" s="388">
        <v>0</v>
      </c>
      <c r="BC9" s="388">
        <v>0</v>
      </c>
      <c r="BD9" s="388">
        <v>0</v>
      </c>
      <c r="BE9" s="388">
        <v>0</v>
      </c>
      <c r="BF9" s="388">
        <v>0</v>
      </c>
      <c r="BG9" s="388">
        <v>0</v>
      </c>
      <c r="BH9" s="388">
        <v>0</v>
      </c>
      <c r="BI9" s="388">
        <v>0</v>
      </c>
      <c r="BJ9" s="388">
        <v>0</v>
      </c>
      <c r="BK9" s="388">
        <v>0</v>
      </c>
      <c r="BL9" s="388">
        <v>0</v>
      </c>
      <c r="BM9" s="388">
        <v>0</v>
      </c>
      <c r="BN9" s="388">
        <v>0</v>
      </c>
      <c r="BO9" s="388">
        <v>0</v>
      </c>
      <c r="BP9" s="388">
        <v>0</v>
      </c>
      <c r="BQ9" s="388">
        <v>0</v>
      </c>
      <c r="BR9" s="388">
        <v>0</v>
      </c>
      <c r="BS9" s="388">
        <v>0</v>
      </c>
      <c r="BT9" s="388">
        <v>0</v>
      </c>
      <c r="BU9" s="388">
        <v>0</v>
      </c>
      <c r="BV9" s="388">
        <v>0</v>
      </c>
      <c r="BW9" s="388">
        <v>0</v>
      </c>
      <c r="BX9" s="388">
        <v>0</v>
      </c>
      <c r="BY9" s="388">
        <v>0</v>
      </c>
      <c r="BZ9" s="388">
        <v>0</v>
      </c>
      <c r="CA9" s="388">
        <v>0</v>
      </c>
      <c r="CB9" s="388">
        <v>0</v>
      </c>
      <c r="CC9" s="388">
        <v>0</v>
      </c>
      <c r="CD9" s="388">
        <v>0</v>
      </c>
      <c r="CE9" s="388">
        <v>0</v>
      </c>
      <c r="CF9" s="388">
        <v>0</v>
      </c>
      <c r="CG9" s="388">
        <v>0</v>
      </c>
      <c r="CH9" s="388">
        <v>0</v>
      </c>
      <c r="CI9" s="388">
        <v>0</v>
      </c>
      <c r="CJ9" s="388">
        <v>0</v>
      </c>
      <c r="CK9" s="388">
        <v>0</v>
      </c>
      <c r="CL9" s="388">
        <v>0</v>
      </c>
      <c r="CM9" s="388">
        <v>0</v>
      </c>
      <c r="CN9" s="388">
        <v>0</v>
      </c>
      <c r="CO9" s="388">
        <v>0</v>
      </c>
      <c r="CP9" s="388">
        <v>0</v>
      </c>
      <c r="CQ9" s="388">
        <v>0</v>
      </c>
      <c r="CR9" s="388">
        <v>0</v>
      </c>
      <c r="CS9" s="388">
        <v>0</v>
      </c>
      <c r="CT9" s="388">
        <v>0</v>
      </c>
      <c r="CU9" s="388">
        <v>0</v>
      </c>
      <c r="CV9" s="388">
        <v>0</v>
      </c>
      <c r="CW9" s="388">
        <v>0</v>
      </c>
      <c r="CX9" s="388">
        <v>0</v>
      </c>
      <c r="CY9" s="388">
        <v>0</v>
      </c>
      <c r="CZ9" s="388">
        <v>0</v>
      </c>
      <c r="DA9" s="388">
        <v>0</v>
      </c>
      <c r="DB9" s="388">
        <v>0</v>
      </c>
      <c r="DC9" s="388">
        <v>0</v>
      </c>
      <c r="DD9" s="388">
        <v>0</v>
      </c>
      <c r="DE9" s="388">
        <v>0</v>
      </c>
      <c r="DF9" s="388">
        <v>0</v>
      </c>
      <c r="DG9" s="387">
        <v>0</v>
      </c>
      <c r="DH9" s="31">
        <v>0</v>
      </c>
      <c r="DI9" s="28">
        <v>0</v>
      </c>
      <c r="DJ9" s="30">
        <v>0</v>
      </c>
      <c r="DK9" s="29">
        <v>0</v>
      </c>
      <c r="DL9" s="235">
        <v>0</v>
      </c>
      <c r="DM9" s="28">
        <v>0</v>
      </c>
      <c r="DN9" s="288">
        <v>0</v>
      </c>
      <c r="DO9" s="285">
        <v>0</v>
      </c>
      <c r="DP9" s="235">
        <v>0</v>
      </c>
      <c r="DQ9" s="28">
        <v>0</v>
      </c>
      <c r="DR9" s="30">
        <v>0</v>
      </c>
      <c r="DS9" s="285">
        <v>0</v>
      </c>
      <c r="DT9" s="235">
        <v>0</v>
      </c>
      <c r="DU9" s="28">
        <v>0</v>
      </c>
      <c r="DV9" s="30">
        <v>0</v>
      </c>
      <c r="DW9" s="285">
        <v>0</v>
      </c>
      <c r="DX9" s="235">
        <v>0</v>
      </c>
      <c r="DY9" s="28">
        <v>0</v>
      </c>
      <c r="DZ9" s="30">
        <v>0</v>
      </c>
      <c r="EA9" s="285">
        <v>0</v>
      </c>
      <c r="EB9" s="235">
        <v>0</v>
      </c>
      <c r="EC9" s="28">
        <v>0</v>
      </c>
      <c r="ED9" s="30">
        <v>0</v>
      </c>
      <c r="EE9" s="285">
        <v>0</v>
      </c>
      <c r="EF9" s="235">
        <v>0</v>
      </c>
      <c r="EG9" s="28">
        <v>0</v>
      </c>
      <c r="EH9" s="288">
        <v>0</v>
      </c>
      <c r="EI9" s="285">
        <v>0</v>
      </c>
      <c r="EJ9" s="235">
        <v>0</v>
      </c>
      <c r="EK9" s="28">
        <f ca="1">EJ9/20</f>
        <v>0</v>
      </c>
      <c r="EL9" s="30" t="str">
        <f ca="1">IF($B10=$B9,"",SUMIF($B$6:$B36,$B9,EK$6:EK$185))</f>
        <v/>
      </c>
      <c r="EM9" s="436">
        <v>20</v>
      </c>
      <c r="EN9" s="436">
        <f t="shared" si="12"/>
        <v>1000</v>
      </c>
      <c r="EO9" s="437">
        <f t="shared" si="13"/>
        <v>1E-3</v>
      </c>
      <c r="EP9" s="437">
        <f t="shared" si="14"/>
        <v>1.054E-3</v>
      </c>
      <c r="EQ9" s="436">
        <f t="shared" ca="1" si="15"/>
        <v>0</v>
      </c>
      <c r="ER9" s="443">
        <v>6.3E-2</v>
      </c>
      <c r="ES9" s="446">
        <f t="shared" ca="1" si="16"/>
        <v>0</v>
      </c>
      <c r="ET9" s="446">
        <f t="shared" ca="1" si="17"/>
        <v>0</v>
      </c>
      <c r="EU9" s="446"/>
      <c r="EV9" s="446"/>
      <c r="EW9" s="446"/>
      <c r="EX9" s="17">
        <v>807977</v>
      </c>
      <c r="EY9" s="17" t="s">
        <v>793</v>
      </c>
      <c r="EZ9" s="17">
        <v>50</v>
      </c>
      <c r="FA9" s="17">
        <v>4</v>
      </c>
      <c r="FB9" s="83" t="s">
        <v>791</v>
      </c>
      <c r="FC9" s="4" t="s">
        <v>673</v>
      </c>
      <c r="FD9" s="2" t="s">
        <v>673</v>
      </c>
      <c r="FE9" s="389">
        <f t="shared" ca="1" si="18"/>
        <v>0</v>
      </c>
    </row>
    <row r="10" spans="1:161">
      <c r="A10" s="894" t="s">
        <v>787</v>
      </c>
      <c r="B10" s="83" t="s">
        <v>791</v>
      </c>
      <c r="C10" s="153" t="s">
        <v>679</v>
      </c>
      <c r="D10" s="4" t="s">
        <v>679</v>
      </c>
      <c r="E10" s="225" t="s">
        <v>195</v>
      </c>
      <c r="F10" s="92" t="s">
        <v>680</v>
      </c>
      <c r="G10" s="374">
        <v>50</v>
      </c>
      <c r="H10" s="229">
        <v>0</v>
      </c>
      <c r="I10" s="229">
        <v>200</v>
      </c>
      <c r="J10" s="229">
        <v>43</v>
      </c>
      <c r="K10" s="229">
        <v>0</v>
      </c>
      <c r="L10" s="229">
        <v>243</v>
      </c>
      <c r="M10" s="388">
        <v>0</v>
      </c>
      <c r="N10" s="388">
        <v>0</v>
      </c>
      <c r="O10" s="388">
        <v>0</v>
      </c>
      <c r="P10" s="388">
        <v>0</v>
      </c>
      <c r="Q10" s="388">
        <v>0</v>
      </c>
      <c r="R10" s="388">
        <v>0</v>
      </c>
      <c r="S10" s="388">
        <v>0</v>
      </c>
      <c r="T10" s="388">
        <v>0</v>
      </c>
      <c r="U10" s="388">
        <v>0</v>
      </c>
      <c r="V10" s="388">
        <v>0</v>
      </c>
      <c r="W10" s="388">
        <v>0</v>
      </c>
      <c r="X10" s="388">
        <v>0</v>
      </c>
      <c r="Y10" s="388">
        <v>0</v>
      </c>
      <c r="Z10" s="388">
        <v>0</v>
      </c>
      <c r="AA10" s="388">
        <v>0</v>
      </c>
      <c r="AB10" s="388">
        <v>0</v>
      </c>
      <c r="AC10" s="388">
        <v>0</v>
      </c>
      <c r="AD10" s="388">
        <v>0</v>
      </c>
      <c r="AE10" s="388">
        <v>0</v>
      </c>
      <c r="AF10" s="388">
        <v>0</v>
      </c>
      <c r="AG10" s="388">
        <v>0</v>
      </c>
      <c r="AH10" s="388">
        <v>0</v>
      </c>
      <c r="AI10" s="388">
        <v>0</v>
      </c>
      <c r="AJ10" s="388">
        <v>0</v>
      </c>
      <c r="AK10" s="388">
        <v>0</v>
      </c>
      <c r="AL10" s="388">
        <v>0</v>
      </c>
      <c r="AM10" s="388">
        <v>0</v>
      </c>
      <c r="AN10" s="388">
        <v>0</v>
      </c>
      <c r="AO10" s="388">
        <v>0</v>
      </c>
      <c r="AP10" s="388">
        <v>0</v>
      </c>
      <c r="AQ10" s="388">
        <v>0</v>
      </c>
      <c r="AR10" s="388">
        <v>0</v>
      </c>
      <c r="AS10" s="388">
        <v>0</v>
      </c>
      <c r="AT10" s="388">
        <v>0</v>
      </c>
      <c r="AU10" s="388">
        <v>0</v>
      </c>
      <c r="AV10" s="388">
        <v>0</v>
      </c>
      <c r="AW10" s="388">
        <v>0</v>
      </c>
      <c r="AX10" s="388">
        <v>0</v>
      </c>
      <c r="AY10" s="388">
        <v>0</v>
      </c>
      <c r="AZ10" s="388">
        <v>0</v>
      </c>
      <c r="BA10" s="388">
        <v>0</v>
      </c>
      <c r="BB10" s="388">
        <v>0</v>
      </c>
      <c r="BC10" s="388">
        <v>0</v>
      </c>
      <c r="BD10" s="388">
        <v>0</v>
      </c>
      <c r="BE10" s="388">
        <v>0</v>
      </c>
      <c r="BF10" s="388">
        <v>0</v>
      </c>
      <c r="BG10" s="388">
        <v>0</v>
      </c>
      <c r="BH10" s="388">
        <v>0</v>
      </c>
      <c r="BI10" s="388">
        <v>0</v>
      </c>
      <c r="BJ10" s="388">
        <v>0</v>
      </c>
      <c r="BK10" s="388">
        <v>0</v>
      </c>
      <c r="BL10" s="388">
        <v>0</v>
      </c>
      <c r="BM10" s="388">
        <v>0</v>
      </c>
      <c r="BN10" s="388">
        <v>0</v>
      </c>
      <c r="BO10" s="388">
        <v>0</v>
      </c>
      <c r="BP10" s="388">
        <v>0</v>
      </c>
      <c r="BQ10" s="388">
        <v>0</v>
      </c>
      <c r="BR10" s="388">
        <v>0</v>
      </c>
      <c r="BS10" s="388">
        <v>0</v>
      </c>
      <c r="BT10" s="388">
        <v>0</v>
      </c>
      <c r="BU10" s="388">
        <v>0</v>
      </c>
      <c r="BV10" s="388">
        <v>0</v>
      </c>
      <c r="BW10" s="388">
        <v>0</v>
      </c>
      <c r="BX10" s="388">
        <v>0</v>
      </c>
      <c r="BY10" s="388">
        <v>0</v>
      </c>
      <c r="BZ10" s="388">
        <v>0</v>
      </c>
      <c r="CA10" s="388">
        <v>0</v>
      </c>
      <c r="CB10" s="388">
        <v>0</v>
      </c>
      <c r="CC10" s="388">
        <v>0</v>
      </c>
      <c r="CD10" s="388">
        <v>0</v>
      </c>
      <c r="CE10" s="388">
        <v>0</v>
      </c>
      <c r="CF10" s="388">
        <v>0</v>
      </c>
      <c r="CG10" s="388">
        <v>0</v>
      </c>
      <c r="CH10" s="388">
        <v>0</v>
      </c>
      <c r="CI10" s="388">
        <v>0</v>
      </c>
      <c r="CJ10" s="388">
        <v>0</v>
      </c>
      <c r="CK10" s="388">
        <v>0</v>
      </c>
      <c r="CL10" s="388">
        <v>0</v>
      </c>
      <c r="CM10" s="388">
        <v>0</v>
      </c>
      <c r="CN10" s="388">
        <v>0</v>
      </c>
      <c r="CO10" s="388">
        <v>0</v>
      </c>
      <c r="CP10" s="388">
        <v>0</v>
      </c>
      <c r="CQ10" s="388">
        <v>0</v>
      </c>
      <c r="CR10" s="388">
        <v>0</v>
      </c>
      <c r="CS10" s="388">
        <v>0</v>
      </c>
      <c r="CT10" s="388">
        <v>0</v>
      </c>
      <c r="CU10" s="388">
        <v>0</v>
      </c>
      <c r="CV10" s="388">
        <v>0</v>
      </c>
      <c r="CW10" s="388">
        <v>0</v>
      </c>
      <c r="CX10" s="388">
        <v>0</v>
      </c>
      <c r="CY10" s="388">
        <v>0</v>
      </c>
      <c r="CZ10" s="388">
        <v>0</v>
      </c>
      <c r="DA10" s="388">
        <v>0</v>
      </c>
      <c r="DB10" s="388">
        <v>0</v>
      </c>
      <c r="DC10" s="388">
        <v>0</v>
      </c>
      <c r="DD10" s="388">
        <v>0</v>
      </c>
      <c r="DE10" s="388">
        <v>0</v>
      </c>
      <c r="DF10" s="388">
        <v>0</v>
      </c>
      <c r="DG10" s="387">
        <v>0</v>
      </c>
      <c r="DH10" s="31">
        <v>0</v>
      </c>
      <c r="DI10" s="28">
        <v>0</v>
      </c>
      <c r="DJ10" s="30">
        <v>0</v>
      </c>
      <c r="DK10" s="29">
        <v>0</v>
      </c>
      <c r="DL10" s="235">
        <v>0</v>
      </c>
      <c r="DM10" s="28">
        <v>0</v>
      </c>
      <c r="DN10" s="288">
        <v>0</v>
      </c>
      <c r="DO10" s="285">
        <v>0</v>
      </c>
      <c r="DP10" s="235">
        <v>0</v>
      </c>
      <c r="DQ10" s="28">
        <v>0</v>
      </c>
      <c r="DR10" s="30">
        <v>0</v>
      </c>
      <c r="DS10" s="285">
        <v>0</v>
      </c>
      <c r="DT10" s="235">
        <v>0</v>
      </c>
      <c r="DU10" s="28">
        <v>0</v>
      </c>
      <c r="DV10" s="30">
        <v>0</v>
      </c>
      <c r="DW10" s="285">
        <v>0</v>
      </c>
      <c r="DX10" s="235">
        <v>0</v>
      </c>
      <c r="DY10" s="28">
        <v>0</v>
      </c>
      <c r="DZ10" s="30">
        <v>0</v>
      </c>
      <c r="EA10" s="285">
        <v>0</v>
      </c>
      <c r="EB10" s="235">
        <v>0</v>
      </c>
      <c r="EC10" s="28">
        <v>0</v>
      </c>
      <c r="ED10" s="30">
        <v>0</v>
      </c>
      <c r="EE10" s="285">
        <v>0</v>
      </c>
      <c r="EF10" s="235">
        <v>0</v>
      </c>
      <c r="EG10" s="28">
        <v>0</v>
      </c>
      <c r="EH10" s="288">
        <v>0</v>
      </c>
      <c r="EI10" s="285">
        <v>0</v>
      </c>
      <c r="EJ10" s="235">
        <v>0</v>
      </c>
      <c r="EK10" s="28"/>
      <c r="EL10" s="30" t="str">
        <f ca="1">IF($B11=$B10,"",SUMIF($B$6:$B37,$B10,EK$6:EK$185))</f>
        <v/>
      </c>
      <c r="EM10" s="436">
        <v>20</v>
      </c>
      <c r="EN10" s="436">
        <f t="shared" si="12"/>
        <v>1000</v>
      </c>
      <c r="EO10" s="437">
        <f t="shared" si="13"/>
        <v>1E-3</v>
      </c>
      <c r="EP10" s="437">
        <f t="shared" si="14"/>
        <v>1.054E-3</v>
      </c>
      <c r="EQ10" s="436">
        <f t="shared" ca="1" si="15"/>
        <v>0</v>
      </c>
      <c r="ER10" s="443">
        <v>6.3E-2</v>
      </c>
      <c r="ES10" s="446">
        <f t="shared" ca="1" si="16"/>
        <v>0</v>
      </c>
      <c r="ET10" s="446">
        <f t="shared" ca="1" si="17"/>
        <v>0</v>
      </c>
      <c r="EU10" s="446"/>
      <c r="EV10" s="446"/>
      <c r="EW10" s="446"/>
      <c r="EX10" s="17">
        <v>807977</v>
      </c>
      <c r="EY10" s="17" t="s">
        <v>794</v>
      </c>
      <c r="EZ10" s="17">
        <v>50</v>
      </c>
      <c r="FA10" s="17" t="s">
        <v>795</v>
      </c>
      <c r="FB10" s="83" t="s">
        <v>791</v>
      </c>
      <c r="FC10" s="153" t="s">
        <v>679</v>
      </c>
      <c r="FD10" s="2" t="s">
        <v>679</v>
      </c>
      <c r="FE10" s="389">
        <f t="shared" ca="1" si="18"/>
        <v>0</v>
      </c>
    </row>
    <row r="11" spans="1:161">
      <c r="A11" s="894" t="s">
        <v>787</v>
      </c>
      <c r="B11" s="83" t="s">
        <v>791</v>
      </c>
      <c r="C11" s="4" t="s">
        <v>683</v>
      </c>
      <c r="D11" s="4" t="s">
        <v>683</v>
      </c>
      <c r="E11" s="225" t="s">
        <v>195</v>
      </c>
      <c r="F11" s="92" t="s">
        <v>684</v>
      </c>
      <c r="G11" s="374">
        <v>50</v>
      </c>
      <c r="H11" s="229">
        <v>0</v>
      </c>
      <c r="I11" s="229">
        <v>0</v>
      </c>
      <c r="J11" s="229">
        <v>120</v>
      </c>
      <c r="K11" s="229">
        <v>0</v>
      </c>
      <c r="L11" s="229">
        <v>120</v>
      </c>
      <c r="M11" s="388">
        <v>0</v>
      </c>
      <c r="N11" s="388">
        <v>0</v>
      </c>
      <c r="O11" s="388">
        <v>0</v>
      </c>
      <c r="P11" s="388">
        <v>0</v>
      </c>
      <c r="Q11" s="388">
        <v>0</v>
      </c>
      <c r="R11" s="388">
        <v>0</v>
      </c>
      <c r="S11" s="388">
        <v>0</v>
      </c>
      <c r="T11" s="388">
        <v>0</v>
      </c>
      <c r="U11" s="388">
        <v>0</v>
      </c>
      <c r="V11" s="388">
        <v>0</v>
      </c>
      <c r="W11" s="388">
        <v>0</v>
      </c>
      <c r="X11" s="388">
        <v>0</v>
      </c>
      <c r="Y11" s="388">
        <v>0</v>
      </c>
      <c r="Z11" s="388">
        <v>0</v>
      </c>
      <c r="AA11" s="388">
        <v>0</v>
      </c>
      <c r="AB11" s="388">
        <v>0</v>
      </c>
      <c r="AC11" s="388">
        <v>0</v>
      </c>
      <c r="AD11" s="388">
        <v>0</v>
      </c>
      <c r="AE11" s="388">
        <v>0</v>
      </c>
      <c r="AF11" s="388">
        <v>0</v>
      </c>
      <c r="AG11" s="388">
        <v>0</v>
      </c>
      <c r="AH11" s="388">
        <v>0</v>
      </c>
      <c r="AI11" s="388">
        <v>0</v>
      </c>
      <c r="AJ11" s="388">
        <v>0</v>
      </c>
      <c r="AK11" s="388">
        <v>0</v>
      </c>
      <c r="AL11" s="388">
        <v>0</v>
      </c>
      <c r="AM11" s="388">
        <v>0</v>
      </c>
      <c r="AN11" s="388">
        <v>0</v>
      </c>
      <c r="AO11" s="388">
        <v>0</v>
      </c>
      <c r="AP11" s="388">
        <v>0</v>
      </c>
      <c r="AQ11" s="388">
        <v>0</v>
      </c>
      <c r="AR11" s="388">
        <v>0</v>
      </c>
      <c r="AS11" s="388">
        <v>0</v>
      </c>
      <c r="AT11" s="388">
        <v>0</v>
      </c>
      <c r="AU11" s="388">
        <v>0</v>
      </c>
      <c r="AV11" s="388">
        <v>0</v>
      </c>
      <c r="AW11" s="388">
        <v>0</v>
      </c>
      <c r="AX11" s="388">
        <v>0</v>
      </c>
      <c r="AY11" s="388">
        <v>0</v>
      </c>
      <c r="AZ11" s="388">
        <v>0</v>
      </c>
      <c r="BA11" s="388">
        <v>0</v>
      </c>
      <c r="BB11" s="388">
        <v>0</v>
      </c>
      <c r="BC11" s="388">
        <v>0</v>
      </c>
      <c r="BD11" s="388">
        <v>0</v>
      </c>
      <c r="BE11" s="388">
        <v>0</v>
      </c>
      <c r="BF11" s="388">
        <v>0</v>
      </c>
      <c r="BG11" s="388">
        <v>0</v>
      </c>
      <c r="BH11" s="388">
        <v>0</v>
      </c>
      <c r="BI11" s="388">
        <v>0</v>
      </c>
      <c r="BJ11" s="388">
        <v>0</v>
      </c>
      <c r="BK11" s="388">
        <v>0</v>
      </c>
      <c r="BL11" s="388">
        <v>0</v>
      </c>
      <c r="BM11" s="388">
        <v>0</v>
      </c>
      <c r="BN11" s="388">
        <v>0</v>
      </c>
      <c r="BO11" s="388">
        <v>0</v>
      </c>
      <c r="BP11" s="388">
        <v>0</v>
      </c>
      <c r="BQ11" s="388">
        <v>0</v>
      </c>
      <c r="BR11" s="388">
        <v>0</v>
      </c>
      <c r="BS11" s="388">
        <v>0</v>
      </c>
      <c r="BT11" s="388">
        <v>0</v>
      </c>
      <c r="BU11" s="388">
        <v>0</v>
      </c>
      <c r="BV11" s="388">
        <v>0</v>
      </c>
      <c r="BW11" s="388">
        <v>0</v>
      </c>
      <c r="BX11" s="388">
        <v>0</v>
      </c>
      <c r="BY11" s="388">
        <v>0</v>
      </c>
      <c r="BZ11" s="388">
        <v>0</v>
      </c>
      <c r="CA11" s="388">
        <v>0</v>
      </c>
      <c r="CB11" s="388">
        <v>0</v>
      </c>
      <c r="CC11" s="388">
        <v>0</v>
      </c>
      <c r="CD11" s="388">
        <v>0</v>
      </c>
      <c r="CE11" s="388">
        <v>0</v>
      </c>
      <c r="CF11" s="388">
        <v>0</v>
      </c>
      <c r="CG11" s="388">
        <v>0</v>
      </c>
      <c r="CH11" s="388">
        <v>0</v>
      </c>
      <c r="CI11" s="388">
        <v>0</v>
      </c>
      <c r="CJ11" s="388">
        <v>0</v>
      </c>
      <c r="CK11" s="388">
        <v>0</v>
      </c>
      <c r="CL11" s="388">
        <v>0</v>
      </c>
      <c r="CM11" s="388">
        <v>0</v>
      </c>
      <c r="CN11" s="388">
        <v>0</v>
      </c>
      <c r="CO11" s="388">
        <v>0</v>
      </c>
      <c r="CP11" s="388">
        <v>0</v>
      </c>
      <c r="CQ11" s="388">
        <v>0</v>
      </c>
      <c r="CR11" s="388">
        <v>0</v>
      </c>
      <c r="CS11" s="388">
        <v>0</v>
      </c>
      <c r="CT11" s="388">
        <v>0</v>
      </c>
      <c r="CU11" s="388">
        <v>0</v>
      </c>
      <c r="CV11" s="388">
        <v>0</v>
      </c>
      <c r="CW11" s="388">
        <v>0</v>
      </c>
      <c r="CX11" s="388">
        <v>0</v>
      </c>
      <c r="CY11" s="388">
        <v>0</v>
      </c>
      <c r="CZ11" s="388">
        <v>0</v>
      </c>
      <c r="DA11" s="388">
        <v>0</v>
      </c>
      <c r="DB11" s="388">
        <v>0</v>
      </c>
      <c r="DC11" s="388">
        <v>0</v>
      </c>
      <c r="DD11" s="388">
        <v>0</v>
      </c>
      <c r="DE11" s="388">
        <v>0</v>
      </c>
      <c r="DF11" s="388">
        <v>0</v>
      </c>
      <c r="DG11" s="387">
        <v>0</v>
      </c>
      <c r="DH11" s="31">
        <v>0</v>
      </c>
      <c r="DI11" s="28">
        <v>0</v>
      </c>
      <c r="DJ11" s="30">
        <v>0</v>
      </c>
      <c r="DK11" s="29">
        <v>0</v>
      </c>
      <c r="DL11" s="235">
        <v>0</v>
      </c>
      <c r="DM11" s="28">
        <v>0</v>
      </c>
      <c r="DN11" s="288">
        <v>0</v>
      </c>
      <c r="DO11" s="285">
        <v>0</v>
      </c>
      <c r="DP11" s="235">
        <v>0</v>
      </c>
      <c r="DQ11" s="28">
        <v>0</v>
      </c>
      <c r="DR11" s="30">
        <v>0</v>
      </c>
      <c r="DS11" s="285">
        <v>0</v>
      </c>
      <c r="DT11" s="235">
        <v>0</v>
      </c>
      <c r="DU11" s="28">
        <v>0</v>
      </c>
      <c r="DV11" s="30">
        <v>0</v>
      </c>
      <c r="DW11" s="285">
        <v>0</v>
      </c>
      <c r="DX11" s="235">
        <v>0</v>
      </c>
      <c r="DY11" s="28">
        <v>0</v>
      </c>
      <c r="DZ11" s="30">
        <v>0</v>
      </c>
      <c r="EA11" s="285">
        <v>0</v>
      </c>
      <c r="EB11" s="235">
        <v>0</v>
      </c>
      <c r="EC11" s="28">
        <v>0</v>
      </c>
      <c r="ED11" s="30">
        <v>0</v>
      </c>
      <c r="EE11" s="285">
        <v>0</v>
      </c>
      <c r="EF11" s="235">
        <v>0</v>
      </c>
      <c r="EG11" s="28">
        <v>0</v>
      </c>
      <c r="EH11" s="288">
        <v>0</v>
      </c>
      <c r="EI11" s="285">
        <v>0</v>
      </c>
      <c r="EJ11" s="235">
        <v>0</v>
      </c>
      <c r="EK11" s="28">
        <f t="shared" ref="EK11:EK19" ca="1" si="19">EJ11/20</f>
        <v>0.24</v>
      </c>
      <c r="EL11" s="30" t="str">
        <f ca="1">IF($B12=$B11,"",SUMIF($B$6:$B38,$B11,EK$6:EK$185))</f>
        <v/>
      </c>
      <c r="EM11" s="436">
        <v>20</v>
      </c>
      <c r="EN11" s="436">
        <f t="shared" si="12"/>
        <v>1000</v>
      </c>
      <c r="EO11" s="437">
        <f t="shared" si="13"/>
        <v>1E-3</v>
      </c>
      <c r="EP11" s="437">
        <f t="shared" si="14"/>
        <v>1.054E-3</v>
      </c>
      <c r="EQ11" s="436">
        <f t="shared" ca="1" si="15"/>
        <v>0</v>
      </c>
      <c r="ER11" s="443">
        <v>6.3E-2</v>
      </c>
      <c r="ES11" s="446">
        <f t="shared" ca="1" si="16"/>
        <v>0</v>
      </c>
      <c r="ET11" s="446">
        <f t="shared" ca="1" si="17"/>
        <v>0</v>
      </c>
      <c r="EU11" s="446"/>
      <c r="EV11" s="446"/>
      <c r="EW11" s="446"/>
      <c r="EX11" s="17">
        <v>807977</v>
      </c>
      <c r="EY11" s="17" t="s">
        <v>796</v>
      </c>
      <c r="EZ11" s="17">
        <v>50</v>
      </c>
      <c r="FA11" s="17" t="s">
        <v>797</v>
      </c>
      <c r="FB11" s="83" t="s">
        <v>791</v>
      </c>
      <c r="FC11" s="4" t="s">
        <v>683</v>
      </c>
      <c r="FD11" s="2" t="s">
        <v>683</v>
      </c>
      <c r="FE11" s="389">
        <f t="shared" ca="1" si="18"/>
        <v>100</v>
      </c>
    </row>
    <row r="12" spans="1:161">
      <c r="A12" s="894" t="s">
        <v>787</v>
      </c>
      <c r="B12" s="83" t="s">
        <v>791</v>
      </c>
      <c r="C12" s="4" t="s">
        <v>678</v>
      </c>
      <c r="D12" s="4" t="s">
        <v>678</v>
      </c>
      <c r="E12" s="225" t="s">
        <v>195</v>
      </c>
      <c r="F12" s="92" t="s">
        <v>684</v>
      </c>
      <c r="G12" s="374">
        <v>50</v>
      </c>
      <c r="H12" s="229">
        <v>0</v>
      </c>
      <c r="I12" s="229">
        <v>0</v>
      </c>
      <c r="J12" s="229">
        <v>36</v>
      </c>
      <c r="K12" s="229">
        <v>0</v>
      </c>
      <c r="L12" s="229">
        <v>36</v>
      </c>
      <c r="M12" s="388">
        <v>0</v>
      </c>
      <c r="N12" s="388">
        <v>0</v>
      </c>
      <c r="O12" s="388">
        <v>0</v>
      </c>
      <c r="P12" s="388">
        <v>0</v>
      </c>
      <c r="Q12" s="388">
        <v>0</v>
      </c>
      <c r="R12" s="388">
        <v>0</v>
      </c>
      <c r="S12" s="388">
        <v>0</v>
      </c>
      <c r="T12" s="388">
        <v>0</v>
      </c>
      <c r="U12" s="388">
        <v>0</v>
      </c>
      <c r="V12" s="388">
        <v>0</v>
      </c>
      <c r="W12" s="388">
        <v>0</v>
      </c>
      <c r="X12" s="388">
        <v>0</v>
      </c>
      <c r="Y12" s="388">
        <v>0</v>
      </c>
      <c r="Z12" s="388">
        <v>0</v>
      </c>
      <c r="AA12" s="388">
        <v>0</v>
      </c>
      <c r="AB12" s="388">
        <v>0</v>
      </c>
      <c r="AC12" s="388">
        <v>0</v>
      </c>
      <c r="AD12" s="388">
        <v>0</v>
      </c>
      <c r="AE12" s="388">
        <v>0</v>
      </c>
      <c r="AF12" s="388">
        <v>0</v>
      </c>
      <c r="AG12" s="388">
        <v>0</v>
      </c>
      <c r="AH12" s="388">
        <v>0</v>
      </c>
      <c r="AI12" s="388">
        <v>0</v>
      </c>
      <c r="AJ12" s="388">
        <v>0</v>
      </c>
      <c r="AK12" s="388">
        <v>0</v>
      </c>
      <c r="AL12" s="388">
        <v>0</v>
      </c>
      <c r="AM12" s="388">
        <v>0</v>
      </c>
      <c r="AN12" s="388">
        <v>0</v>
      </c>
      <c r="AO12" s="388">
        <v>0</v>
      </c>
      <c r="AP12" s="388">
        <v>0</v>
      </c>
      <c r="AQ12" s="388">
        <v>0</v>
      </c>
      <c r="AR12" s="388">
        <v>0</v>
      </c>
      <c r="AS12" s="388">
        <v>0</v>
      </c>
      <c r="AT12" s="388">
        <v>0</v>
      </c>
      <c r="AU12" s="388">
        <v>0</v>
      </c>
      <c r="AV12" s="388">
        <v>0</v>
      </c>
      <c r="AW12" s="388">
        <v>0</v>
      </c>
      <c r="AX12" s="388">
        <v>0</v>
      </c>
      <c r="AY12" s="388">
        <v>0</v>
      </c>
      <c r="AZ12" s="388">
        <v>0</v>
      </c>
      <c r="BA12" s="388">
        <v>0</v>
      </c>
      <c r="BB12" s="388">
        <v>0</v>
      </c>
      <c r="BC12" s="388">
        <v>0</v>
      </c>
      <c r="BD12" s="388">
        <v>0</v>
      </c>
      <c r="BE12" s="388">
        <v>0</v>
      </c>
      <c r="BF12" s="388">
        <v>0</v>
      </c>
      <c r="BG12" s="388">
        <v>0</v>
      </c>
      <c r="BH12" s="388">
        <v>0</v>
      </c>
      <c r="BI12" s="388">
        <v>0</v>
      </c>
      <c r="BJ12" s="388">
        <v>0</v>
      </c>
      <c r="BK12" s="388">
        <v>0</v>
      </c>
      <c r="BL12" s="388">
        <v>0</v>
      </c>
      <c r="BM12" s="388">
        <v>0</v>
      </c>
      <c r="BN12" s="388">
        <v>0</v>
      </c>
      <c r="BO12" s="388">
        <v>0</v>
      </c>
      <c r="BP12" s="388">
        <v>0</v>
      </c>
      <c r="BQ12" s="388">
        <v>0</v>
      </c>
      <c r="BR12" s="388">
        <v>0</v>
      </c>
      <c r="BS12" s="388">
        <v>0</v>
      </c>
      <c r="BT12" s="388">
        <v>0</v>
      </c>
      <c r="BU12" s="388">
        <v>0</v>
      </c>
      <c r="BV12" s="388">
        <v>0</v>
      </c>
      <c r="BW12" s="388">
        <v>0</v>
      </c>
      <c r="BX12" s="388">
        <v>0</v>
      </c>
      <c r="BY12" s="388">
        <v>0</v>
      </c>
      <c r="BZ12" s="388">
        <v>0</v>
      </c>
      <c r="CA12" s="388">
        <v>0</v>
      </c>
      <c r="CB12" s="388">
        <v>0</v>
      </c>
      <c r="CC12" s="388">
        <v>0</v>
      </c>
      <c r="CD12" s="388">
        <v>0</v>
      </c>
      <c r="CE12" s="388">
        <v>0</v>
      </c>
      <c r="CF12" s="388">
        <v>0</v>
      </c>
      <c r="CG12" s="388">
        <v>0</v>
      </c>
      <c r="CH12" s="388">
        <v>0</v>
      </c>
      <c r="CI12" s="388">
        <v>0</v>
      </c>
      <c r="CJ12" s="388">
        <v>0</v>
      </c>
      <c r="CK12" s="388">
        <v>0</v>
      </c>
      <c r="CL12" s="388">
        <v>0</v>
      </c>
      <c r="CM12" s="388">
        <v>0</v>
      </c>
      <c r="CN12" s="388">
        <v>0</v>
      </c>
      <c r="CO12" s="388">
        <v>0</v>
      </c>
      <c r="CP12" s="388">
        <v>0</v>
      </c>
      <c r="CQ12" s="388">
        <v>0</v>
      </c>
      <c r="CR12" s="388">
        <v>0</v>
      </c>
      <c r="CS12" s="388">
        <v>0</v>
      </c>
      <c r="CT12" s="388">
        <v>0</v>
      </c>
      <c r="CU12" s="388">
        <v>0</v>
      </c>
      <c r="CV12" s="388">
        <v>0</v>
      </c>
      <c r="CW12" s="388">
        <v>0</v>
      </c>
      <c r="CX12" s="388">
        <v>0</v>
      </c>
      <c r="CY12" s="388">
        <v>0</v>
      </c>
      <c r="CZ12" s="388">
        <v>0</v>
      </c>
      <c r="DA12" s="388">
        <v>0</v>
      </c>
      <c r="DB12" s="388">
        <v>0</v>
      </c>
      <c r="DC12" s="388">
        <v>0</v>
      </c>
      <c r="DD12" s="388">
        <v>0</v>
      </c>
      <c r="DE12" s="388">
        <v>0</v>
      </c>
      <c r="DF12" s="388">
        <v>0</v>
      </c>
      <c r="DG12" s="387">
        <v>0</v>
      </c>
      <c r="DH12" s="31">
        <v>0</v>
      </c>
      <c r="DI12" s="28">
        <v>0</v>
      </c>
      <c r="DJ12" s="30">
        <v>0</v>
      </c>
      <c r="DK12" s="29">
        <v>0</v>
      </c>
      <c r="DL12" s="235">
        <v>0</v>
      </c>
      <c r="DM12" s="28">
        <v>0</v>
      </c>
      <c r="DN12" s="288">
        <v>0</v>
      </c>
      <c r="DO12" s="285">
        <v>0</v>
      </c>
      <c r="DP12" s="235">
        <v>0</v>
      </c>
      <c r="DQ12" s="28">
        <v>0</v>
      </c>
      <c r="DR12" s="30">
        <v>0</v>
      </c>
      <c r="DS12" s="285">
        <v>0</v>
      </c>
      <c r="DT12" s="235">
        <v>0</v>
      </c>
      <c r="DU12" s="28">
        <v>0</v>
      </c>
      <c r="DV12" s="30">
        <v>0</v>
      </c>
      <c r="DW12" s="285">
        <v>0</v>
      </c>
      <c r="DX12" s="235">
        <v>0</v>
      </c>
      <c r="DY12" s="28">
        <v>0</v>
      </c>
      <c r="DZ12" s="30">
        <v>0</v>
      </c>
      <c r="EA12" s="285">
        <v>0</v>
      </c>
      <c r="EB12" s="235">
        <v>0</v>
      </c>
      <c r="EC12" s="28">
        <v>0</v>
      </c>
      <c r="ED12" s="30">
        <v>0</v>
      </c>
      <c r="EE12" s="285">
        <v>0</v>
      </c>
      <c r="EF12" s="235">
        <v>0</v>
      </c>
      <c r="EG12" s="28">
        <v>0</v>
      </c>
      <c r="EH12" s="288">
        <v>0</v>
      </c>
      <c r="EI12" s="285">
        <v>0</v>
      </c>
      <c r="EJ12" s="235">
        <v>0</v>
      </c>
      <c r="EK12" s="28">
        <f ca="1">EJ12/20</f>
        <v>0</v>
      </c>
      <c r="EL12" s="30" t="str">
        <f ca="1">IF($B13=$B12,"",SUMIF($B$6:$B39,$B12,EK$6:EK$185))</f>
        <v/>
      </c>
      <c r="EM12" s="436">
        <v>20</v>
      </c>
      <c r="EN12" s="436">
        <f t="shared" si="12"/>
        <v>1000</v>
      </c>
      <c r="EO12" s="437">
        <f>1/EN12</f>
        <v>1E-3</v>
      </c>
      <c r="EP12" s="437">
        <f t="shared" si="14"/>
        <v>1.054E-3</v>
      </c>
      <c r="EQ12" s="436">
        <f ca="1">ROUND(IFERROR(EP12*DG12,),4)</f>
        <v>0</v>
      </c>
      <c r="ER12" s="443">
        <v>6.3E-2</v>
      </c>
      <c r="ES12" s="446">
        <f ca="1">(+DG12*ER12)/1200</f>
        <v>0</v>
      </c>
      <c r="ET12" s="446">
        <f ca="1">ER12*DG12</f>
        <v>0</v>
      </c>
      <c r="EU12" s="446"/>
      <c r="EV12" s="446"/>
      <c r="EW12" s="446"/>
      <c r="FB12" s="83" t="s">
        <v>791</v>
      </c>
      <c r="FC12" s="4" t="s">
        <v>678</v>
      </c>
      <c r="FD12" s="2" t="s">
        <v>678</v>
      </c>
      <c r="FE12" s="389">
        <f t="shared" ca="1" si="18"/>
        <v>0</v>
      </c>
    </row>
    <row r="13" spans="1:161">
      <c r="A13" s="894" t="s">
        <v>787</v>
      </c>
      <c r="B13" s="83" t="s">
        <v>791</v>
      </c>
      <c r="C13" s="4" t="s">
        <v>687</v>
      </c>
      <c r="D13" s="4" t="s">
        <v>687</v>
      </c>
      <c r="E13" s="225" t="s">
        <v>195</v>
      </c>
      <c r="F13" s="92" t="s">
        <v>686</v>
      </c>
      <c r="G13" s="374">
        <v>50</v>
      </c>
      <c r="H13" s="229">
        <v>0</v>
      </c>
      <c r="I13" s="229">
        <v>100</v>
      </c>
      <c r="J13" s="229">
        <v>9</v>
      </c>
      <c r="K13" s="229">
        <v>0</v>
      </c>
      <c r="L13" s="229">
        <v>109</v>
      </c>
      <c r="M13" s="388">
        <v>0</v>
      </c>
      <c r="N13" s="388">
        <v>0</v>
      </c>
      <c r="O13" s="388">
        <v>0</v>
      </c>
      <c r="P13" s="388">
        <v>0</v>
      </c>
      <c r="Q13" s="388">
        <v>0</v>
      </c>
      <c r="R13" s="388">
        <v>0</v>
      </c>
      <c r="S13" s="388">
        <v>0</v>
      </c>
      <c r="T13" s="388">
        <v>0</v>
      </c>
      <c r="U13" s="388">
        <v>0</v>
      </c>
      <c r="V13" s="388">
        <v>0</v>
      </c>
      <c r="W13" s="388">
        <v>0</v>
      </c>
      <c r="X13" s="388">
        <v>0</v>
      </c>
      <c r="Y13" s="388">
        <v>0</v>
      </c>
      <c r="Z13" s="388">
        <v>0</v>
      </c>
      <c r="AA13" s="388">
        <v>0</v>
      </c>
      <c r="AB13" s="388">
        <v>0</v>
      </c>
      <c r="AC13" s="388">
        <v>0</v>
      </c>
      <c r="AD13" s="388">
        <v>0</v>
      </c>
      <c r="AE13" s="388">
        <v>0</v>
      </c>
      <c r="AF13" s="388">
        <v>0</v>
      </c>
      <c r="AG13" s="388">
        <v>0</v>
      </c>
      <c r="AH13" s="388">
        <v>0</v>
      </c>
      <c r="AI13" s="388">
        <v>0</v>
      </c>
      <c r="AJ13" s="388">
        <v>0</v>
      </c>
      <c r="AK13" s="388">
        <v>0</v>
      </c>
      <c r="AL13" s="388">
        <v>0</v>
      </c>
      <c r="AM13" s="388">
        <v>0</v>
      </c>
      <c r="AN13" s="388">
        <v>0</v>
      </c>
      <c r="AO13" s="388">
        <v>0</v>
      </c>
      <c r="AP13" s="388">
        <v>0</v>
      </c>
      <c r="AQ13" s="388">
        <v>0</v>
      </c>
      <c r="AR13" s="388">
        <v>0</v>
      </c>
      <c r="AS13" s="388">
        <v>0</v>
      </c>
      <c r="AT13" s="388">
        <v>0</v>
      </c>
      <c r="AU13" s="388">
        <v>0</v>
      </c>
      <c r="AV13" s="388">
        <v>0</v>
      </c>
      <c r="AW13" s="388">
        <v>0</v>
      </c>
      <c r="AX13" s="388">
        <v>0</v>
      </c>
      <c r="AY13" s="388">
        <v>0</v>
      </c>
      <c r="AZ13" s="388">
        <v>0</v>
      </c>
      <c r="BA13" s="388">
        <v>0</v>
      </c>
      <c r="BB13" s="388">
        <v>0</v>
      </c>
      <c r="BC13" s="388">
        <v>0</v>
      </c>
      <c r="BD13" s="388">
        <v>0</v>
      </c>
      <c r="BE13" s="388">
        <v>0</v>
      </c>
      <c r="BF13" s="388">
        <v>0</v>
      </c>
      <c r="BG13" s="388">
        <v>0</v>
      </c>
      <c r="BH13" s="388">
        <v>0</v>
      </c>
      <c r="BI13" s="388">
        <v>0</v>
      </c>
      <c r="BJ13" s="388">
        <v>0</v>
      </c>
      <c r="BK13" s="388">
        <v>0</v>
      </c>
      <c r="BL13" s="388">
        <v>0</v>
      </c>
      <c r="BM13" s="388">
        <v>0</v>
      </c>
      <c r="BN13" s="388">
        <v>0</v>
      </c>
      <c r="BO13" s="388">
        <v>0</v>
      </c>
      <c r="BP13" s="388">
        <v>0</v>
      </c>
      <c r="BQ13" s="388">
        <v>0</v>
      </c>
      <c r="BR13" s="388">
        <v>0</v>
      </c>
      <c r="BS13" s="388">
        <v>0</v>
      </c>
      <c r="BT13" s="388">
        <v>0</v>
      </c>
      <c r="BU13" s="388">
        <v>0</v>
      </c>
      <c r="BV13" s="388">
        <v>0</v>
      </c>
      <c r="BW13" s="388">
        <v>0</v>
      </c>
      <c r="BX13" s="388">
        <v>0</v>
      </c>
      <c r="BY13" s="388">
        <v>0</v>
      </c>
      <c r="BZ13" s="388">
        <v>0</v>
      </c>
      <c r="CA13" s="388">
        <v>0</v>
      </c>
      <c r="CB13" s="388">
        <v>0</v>
      </c>
      <c r="CC13" s="388">
        <v>0</v>
      </c>
      <c r="CD13" s="388">
        <v>0</v>
      </c>
      <c r="CE13" s="388">
        <v>0</v>
      </c>
      <c r="CF13" s="388">
        <v>0</v>
      </c>
      <c r="CG13" s="388">
        <v>0</v>
      </c>
      <c r="CH13" s="388">
        <v>0</v>
      </c>
      <c r="CI13" s="388">
        <v>0</v>
      </c>
      <c r="CJ13" s="388">
        <v>0</v>
      </c>
      <c r="CK13" s="388">
        <v>0</v>
      </c>
      <c r="CL13" s="388">
        <v>0</v>
      </c>
      <c r="CM13" s="388">
        <v>0</v>
      </c>
      <c r="CN13" s="388">
        <v>0</v>
      </c>
      <c r="CO13" s="388">
        <v>0</v>
      </c>
      <c r="CP13" s="388">
        <v>0</v>
      </c>
      <c r="CQ13" s="388">
        <v>0</v>
      </c>
      <c r="CR13" s="388">
        <v>0</v>
      </c>
      <c r="CS13" s="388">
        <v>0</v>
      </c>
      <c r="CT13" s="388">
        <v>0</v>
      </c>
      <c r="CU13" s="388">
        <v>0</v>
      </c>
      <c r="CV13" s="388">
        <v>0</v>
      </c>
      <c r="CW13" s="388">
        <v>0</v>
      </c>
      <c r="CX13" s="388">
        <v>0</v>
      </c>
      <c r="CY13" s="388">
        <v>0</v>
      </c>
      <c r="CZ13" s="388">
        <v>0</v>
      </c>
      <c r="DA13" s="388">
        <v>0</v>
      </c>
      <c r="DB13" s="388">
        <v>0</v>
      </c>
      <c r="DC13" s="388">
        <v>0</v>
      </c>
      <c r="DD13" s="388">
        <v>0</v>
      </c>
      <c r="DE13" s="388">
        <v>0</v>
      </c>
      <c r="DF13" s="388">
        <v>0</v>
      </c>
      <c r="DG13" s="387">
        <v>0</v>
      </c>
      <c r="DH13" s="31">
        <v>0</v>
      </c>
      <c r="DI13" s="28">
        <v>0</v>
      </c>
      <c r="DJ13" s="30">
        <v>0</v>
      </c>
      <c r="DK13" s="29">
        <v>0</v>
      </c>
      <c r="DL13" s="235">
        <v>0</v>
      </c>
      <c r="DM13" s="28">
        <v>0</v>
      </c>
      <c r="DN13" s="288">
        <v>0</v>
      </c>
      <c r="DO13" s="285">
        <v>0</v>
      </c>
      <c r="DP13" s="235">
        <v>0</v>
      </c>
      <c r="DQ13" s="28">
        <v>0</v>
      </c>
      <c r="DR13" s="30">
        <v>0</v>
      </c>
      <c r="DS13" s="285">
        <v>0</v>
      </c>
      <c r="DT13" s="235">
        <v>0</v>
      </c>
      <c r="DU13" s="28">
        <v>0</v>
      </c>
      <c r="DV13" s="30">
        <v>0</v>
      </c>
      <c r="DW13" s="285">
        <v>0</v>
      </c>
      <c r="DX13" s="235">
        <v>0</v>
      </c>
      <c r="DY13" s="28">
        <v>0</v>
      </c>
      <c r="DZ13" s="30">
        <v>0</v>
      </c>
      <c r="EA13" s="285">
        <v>0</v>
      </c>
      <c r="EB13" s="235">
        <v>0</v>
      </c>
      <c r="EC13" s="28">
        <v>0</v>
      </c>
      <c r="ED13" s="30">
        <v>0</v>
      </c>
      <c r="EE13" s="285">
        <v>0</v>
      </c>
      <c r="EF13" s="235">
        <v>0</v>
      </c>
      <c r="EG13" s="28">
        <v>0</v>
      </c>
      <c r="EH13" s="288">
        <v>0</v>
      </c>
      <c r="EI13" s="285">
        <v>0</v>
      </c>
      <c r="EJ13" s="235">
        <v>0</v>
      </c>
      <c r="EK13" s="28">
        <f ca="1">EJ13/20</f>
        <v>0</v>
      </c>
      <c r="EL13" s="30" t="str">
        <f ca="1">IF($B14=$B13,"",SUMIF($B$6:$B40,$B13,EK$6:EK$185))</f>
        <v/>
      </c>
      <c r="EM13" s="436">
        <v>20</v>
      </c>
      <c r="EN13" s="436">
        <f t="shared" si="12"/>
        <v>1000</v>
      </c>
      <c r="EO13" s="437">
        <f t="shared" si="13"/>
        <v>1E-3</v>
      </c>
      <c r="EP13" s="437">
        <f t="shared" si="14"/>
        <v>1.054E-3</v>
      </c>
      <c r="EQ13" s="436">
        <f t="shared" ca="1" si="15"/>
        <v>0</v>
      </c>
      <c r="ER13" s="443">
        <v>6.3E-2</v>
      </c>
      <c r="ES13" s="446">
        <f t="shared" ca="1" si="16"/>
        <v>0</v>
      </c>
      <c r="ET13" s="446">
        <f t="shared" ca="1" si="17"/>
        <v>0</v>
      </c>
      <c r="EU13" s="446"/>
      <c r="EV13" s="446"/>
      <c r="EW13" s="446"/>
      <c r="EX13" s="17">
        <v>807977</v>
      </c>
      <c r="EY13" s="17" t="s">
        <v>798</v>
      </c>
      <c r="EZ13" s="17">
        <v>50</v>
      </c>
      <c r="FA13" s="17" t="s">
        <v>795</v>
      </c>
      <c r="FB13" s="83" t="s">
        <v>791</v>
      </c>
      <c r="FC13" s="4" t="s">
        <v>687</v>
      </c>
      <c r="FD13" s="2" t="s">
        <v>687</v>
      </c>
      <c r="FE13" s="389">
        <f t="shared" ca="1" si="18"/>
        <v>0</v>
      </c>
    </row>
    <row r="14" spans="1:161">
      <c r="A14" s="894" t="s">
        <v>787</v>
      </c>
      <c r="B14" s="83" t="s">
        <v>791</v>
      </c>
      <c r="C14" s="4" t="s">
        <v>688</v>
      </c>
      <c r="D14" s="4" t="s">
        <v>688</v>
      </c>
      <c r="E14" s="225" t="s">
        <v>195</v>
      </c>
      <c r="F14" s="92" t="s">
        <v>686</v>
      </c>
      <c r="G14" s="374">
        <v>50</v>
      </c>
      <c r="H14" s="229">
        <v>0</v>
      </c>
      <c r="I14" s="229">
        <v>0</v>
      </c>
      <c r="J14" s="229">
        <v>43</v>
      </c>
      <c r="K14" s="229">
        <v>0</v>
      </c>
      <c r="L14" s="229">
        <v>43</v>
      </c>
      <c r="M14" s="388">
        <v>0</v>
      </c>
      <c r="N14" s="388">
        <v>0</v>
      </c>
      <c r="O14" s="388">
        <v>0</v>
      </c>
      <c r="P14" s="388">
        <v>0</v>
      </c>
      <c r="Q14" s="388">
        <v>0</v>
      </c>
      <c r="R14" s="388">
        <v>0</v>
      </c>
      <c r="S14" s="388">
        <v>0</v>
      </c>
      <c r="T14" s="388">
        <v>0</v>
      </c>
      <c r="U14" s="388">
        <v>0</v>
      </c>
      <c r="V14" s="388">
        <v>0</v>
      </c>
      <c r="W14" s="388">
        <v>0</v>
      </c>
      <c r="X14" s="388">
        <v>0</v>
      </c>
      <c r="Y14" s="388">
        <v>0</v>
      </c>
      <c r="Z14" s="388">
        <v>0</v>
      </c>
      <c r="AA14" s="388">
        <v>0</v>
      </c>
      <c r="AB14" s="388">
        <v>0</v>
      </c>
      <c r="AC14" s="388">
        <v>0</v>
      </c>
      <c r="AD14" s="388">
        <v>0</v>
      </c>
      <c r="AE14" s="388">
        <v>0</v>
      </c>
      <c r="AF14" s="388">
        <v>0</v>
      </c>
      <c r="AG14" s="388">
        <v>0</v>
      </c>
      <c r="AH14" s="388">
        <v>0</v>
      </c>
      <c r="AI14" s="388">
        <v>0</v>
      </c>
      <c r="AJ14" s="388">
        <v>0</v>
      </c>
      <c r="AK14" s="388">
        <v>0</v>
      </c>
      <c r="AL14" s="388">
        <v>0</v>
      </c>
      <c r="AM14" s="388">
        <v>0</v>
      </c>
      <c r="AN14" s="388">
        <v>0</v>
      </c>
      <c r="AO14" s="388">
        <v>0</v>
      </c>
      <c r="AP14" s="388">
        <v>0</v>
      </c>
      <c r="AQ14" s="388">
        <v>0</v>
      </c>
      <c r="AR14" s="388">
        <v>0</v>
      </c>
      <c r="AS14" s="388">
        <v>0</v>
      </c>
      <c r="AT14" s="388">
        <v>0</v>
      </c>
      <c r="AU14" s="388">
        <v>0</v>
      </c>
      <c r="AV14" s="388">
        <v>0</v>
      </c>
      <c r="AW14" s="388">
        <v>0</v>
      </c>
      <c r="AX14" s="388">
        <v>0</v>
      </c>
      <c r="AY14" s="388">
        <v>0</v>
      </c>
      <c r="AZ14" s="388">
        <v>0</v>
      </c>
      <c r="BA14" s="388">
        <v>0</v>
      </c>
      <c r="BB14" s="388">
        <v>0</v>
      </c>
      <c r="BC14" s="388">
        <v>0</v>
      </c>
      <c r="BD14" s="388">
        <v>0</v>
      </c>
      <c r="BE14" s="388">
        <v>0</v>
      </c>
      <c r="BF14" s="388">
        <v>0</v>
      </c>
      <c r="BG14" s="388">
        <v>0</v>
      </c>
      <c r="BH14" s="388">
        <v>0</v>
      </c>
      <c r="BI14" s="388">
        <v>0</v>
      </c>
      <c r="BJ14" s="388">
        <v>0</v>
      </c>
      <c r="BK14" s="388">
        <v>0</v>
      </c>
      <c r="BL14" s="388">
        <v>0</v>
      </c>
      <c r="BM14" s="388">
        <v>0</v>
      </c>
      <c r="BN14" s="388">
        <v>0</v>
      </c>
      <c r="BO14" s="388">
        <v>0</v>
      </c>
      <c r="BP14" s="388">
        <v>0</v>
      </c>
      <c r="BQ14" s="388">
        <v>0</v>
      </c>
      <c r="BR14" s="388">
        <v>0</v>
      </c>
      <c r="BS14" s="388">
        <v>0</v>
      </c>
      <c r="BT14" s="388">
        <v>0</v>
      </c>
      <c r="BU14" s="388">
        <v>0</v>
      </c>
      <c r="BV14" s="388">
        <v>0</v>
      </c>
      <c r="BW14" s="388">
        <v>0</v>
      </c>
      <c r="BX14" s="388">
        <v>0</v>
      </c>
      <c r="BY14" s="388">
        <v>0</v>
      </c>
      <c r="BZ14" s="388">
        <v>0</v>
      </c>
      <c r="CA14" s="388">
        <v>0</v>
      </c>
      <c r="CB14" s="388">
        <v>0</v>
      </c>
      <c r="CC14" s="388">
        <v>0</v>
      </c>
      <c r="CD14" s="388">
        <v>0</v>
      </c>
      <c r="CE14" s="388">
        <v>0</v>
      </c>
      <c r="CF14" s="388">
        <v>0</v>
      </c>
      <c r="CG14" s="388">
        <v>0</v>
      </c>
      <c r="CH14" s="388">
        <v>0</v>
      </c>
      <c r="CI14" s="388">
        <v>0</v>
      </c>
      <c r="CJ14" s="388">
        <v>0</v>
      </c>
      <c r="CK14" s="388">
        <v>0</v>
      </c>
      <c r="CL14" s="388">
        <v>0</v>
      </c>
      <c r="CM14" s="388">
        <v>0</v>
      </c>
      <c r="CN14" s="388">
        <v>0</v>
      </c>
      <c r="CO14" s="388">
        <v>0</v>
      </c>
      <c r="CP14" s="388">
        <v>0</v>
      </c>
      <c r="CQ14" s="388">
        <v>0</v>
      </c>
      <c r="CR14" s="388">
        <v>0</v>
      </c>
      <c r="CS14" s="388">
        <v>0</v>
      </c>
      <c r="CT14" s="388">
        <v>0</v>
      </c>
      <c r="CU14" s="388">
        <v>0</v>
      </c>
      <c r="CV14" s="388">
        <v>0</v>
      </c>
      <c r="CW14" s="388">
        <v>0</v>
      </c>
      <c r="CX14" s="388">
        <v>0</v>
      </c>
      <c r="CY14" s="388">
        <v>0</v>
      </c>
      <c r="CZ14" s="388">
        <v>0</v>
      </c>
      <c r="DA14" s="388">
        <v>0</v>
      </c>
      <c r="DB14" s="388">
        <v>0</v>
      </c>
      <c r="DC14" s="388">
        <v>0</v>
      </c>
      <c r="DD14" s="388">
        <v>0</v>
      </c>
      <c r="DE14" s="388">
        <v>0</v>
      </c>
      <c r="DF14" s="388">
        <v>0</v>
      </c>
      <c r="DG14" s="387">
        <v>0</v>
      </c>
      <c r="DH14" s="31">
        <v>0</v>
      </c>
      <c r="DI14" s="28">
        <v>0</v>
      </c>
      <c r="DJ14" s="30">
        <v>0</v>
      </c>
      <c r="DK14" s="29">
        <v>0</v>
      </c>
      <c r="DL14" s="235">
        <v>0</v>
      </c>
      <c r="DM14" s="28">
        <v>0</v>
      </c>
      <c r="DN14" s="288">
        <v>0</v>
      </c>
      <c r="DO14" s="285">
        <v>0</v>
      </c>
      <c r="DP14" s="235">
        <v>0</v>
      </c>
      <c r="DQ14" s="28">
        <v>0</v>
      </c>
      <c r="DR14" s="30">
        <v>0</v>
      </c>
      <c r="DS14" s="285">
        <v>0</v>
      </c>
      <c r="DT14" s="235">
        <v>0</v>
      </c>
      <c r="DU14" s="28">
        <v>0</v>
      </c>
      <c r="DV14" s="30">
        <v>0</v>
      </c>
      <c r="DW14" s="285">
        <v>0</v>
      </c>
      <c r="DX14" s="235">
        <v>0</v>
      </c>
      <c r="DY14" s="28">
        <v>0</v>
      </c>
      <c r="DZ14" s="30">
        <v>0</v>
      </c>
      <c r="EA14" s="285">
        <v>0</v>
      </c>
      <c r="EB14" s="235">
        <v>0</v>
      </c>
      <c r="EC14" s="28">
        <v>0</v>
      </c>
      <c r="ED14" s="30">
        <v>0</v>
      </c>
      <c r="EE14" s="285">
        <v>0</v>
      </c>
      <c r="EF14" s="235">
        <v>0</v>
      </c>
      <c r="EG14" s="28">
        <v>0</v>
      </c>
      <c r="EH14" s="288">
        <v>0</v>
      </c>
      <c r="EI14" s="285">
        <v>0</v>
      </c>
      <c r="EJ14" s="235">
        <v>0</v>
      </c>
      <c r="EK14" s="28">
        <f t="shared" ca="1" si="19"/>
        <v>0</v>
      </c>
      <c r="EL14" s="30" t="str">
        <f ca="1">IF($B15=$B14,"",SUMIF($B$6:$B41,$B14,EK$6:EK$185))</f>
        <v/>
      </c>
      <c r="EM14" s="436">
        <v>20</v>
      </c>
      <c r="EN14" s="436">
        <f t="shared" si="12"/>
        <v>1000</v>
      </c>
      <c r="EO14" s="437">
        <f t="shared" si="13"/>
        <v>1E-3</v>
      </c>
      <c r="EP14" s="437">
        <f t="shared" si="14"/>
        <v>1.054E-3</v>
      </c>
      <c r="EQ14" s="436">
        <f t="shared" ca="1" si="15"/>
        <v>0</v>
      </c>
      <c r="ER14" s="443">
        <v>6.3E-2</v>
      </c>
      <c r="ES14" s="446">
        <f t="shared" ca="1" si="16"/>
        <v>0</v>
      </c>
      <c r="ET14" s="446">
        <f t="shared" ca="1" si="17"/>
        <v>0</v>
      </c>
      <c r="EU14" s="446"/>
      <c r="EV14" s="446"/>
      <c r="EW14" s="446"/>
      <c r="EX14" s="17">
        <v>807977</v>
      </c>
      <c r="EY14" s="17" t="s">
        <v>799</v>
      </c>
      <c r="EZ14" s="17">
        <v>50</v>
      </c>
      <c r="FA14" s="17">
        <v>0</v>
      </c>
      <c r="FB14" s="83" t="s">
        <v>791</v>
      </c>
      <c r="FC14" s="4" t="s">
        <v>688</v>
      </c>
      <c r="FD14" s="2" t="s">
        <v>688</v>
      </c>
      <c r="FE14" s="389">
        <f t="shared" ca="1" si="18"/>
        <v>0</v>
      </c>
    </row>
    <row r="15" spans="1:161">
      <c r="A15" s="894" t="s">
        <v>787</v>
      </c>
      <c r="B15" s="83" t="s">
        <v>791</v>
      </c>
      <c r="C15" s="4" t="s">
        <v>691</v>
      </c>
      <c r="D15" s="4" t="s">
        <v>691</v>
      </c>
      <c r="E15" s="225" t="s">
        <v>195</v>
      </c>
      <c r="F15" s="92" t="s">
        <v>675</v>
      </c>
      <c r="G15" s="374">
        <v>50</v>
      </c>
      <c r="H15" s="229">
        <v>0</v>
      </c>
      <c r="I15" s="229">
        <v>0</v>
      </c>
      <c r="J15" s="229">
        <v>2</v>
      </c>
      <c r="K15" s="229">
        <v>0</v>
      </c>
      <c r="L15" s="229">
        <v>2</v>
      </c>
      <c r="M15" s="388">
        <v>0</v>
      </c>
      <c r="N15" s="388">
        <v>0</v>
      </c>
      <c r="O15" s="388">
        <v>0</v>
      </c>
      <c r="P15" s="388">
        <v>0</v>
      </c>
      <c r="Q15" s="388">
        <v>0</v>
      </c>
      <c r="R15" s="388">
        <v>0</v>
      </c>
      <c r="S15" s="388">
        <v>0</v>
      </c>
      <c r="T15" s="388">
        <v>0</v>
      </c>
      <c r="U15" s="388">
        <v>0</v>
      </c>
      <c r="V15" s="388">
        <v>0</v>
      </c>
      <c r="W15" s="388">
        <v>0</v>
      </c>
      <c r="X15" s="388">
        <v>0</v>
      </c>
      <c r="Y15" s="388">
        <v>0</v>
      </c>
      <c r="Z15" s="388">
        <v>0</v>
      </c>
      <c r="AA15" s="388">
        <v>0</v>
      </c>
      <c r="AB15" s="388">
        <v>0</v>
      </c>
      <c r="AC15" s="388">
        <v>0</v>
      </c>
      <c r="AD15" s="388">
        <v>0</v>
      </c>
      <c r="AE15" s="388">
        <v>0</v>
      </c>
      <c r="AF15" s="388">
        <v>0</v>
      </c>
      <c r="AG15" s="388">
        <v>0</v>
      </c>
      <c r="AH15" s="388">
        <v>0</v>
      </c>
      <c r="AI15" s="388">
        <v>0</v>
      </c>
      <c r="AJ15" s="388">
        <v>0</v>
      </c>
      <c r="AK15" s="388">
        <v>0</v>
      </c>
      <c r="AL15" s="388">
        <v>0</v>
      </c>
      <c r="AM15" s="388">
        <v>0</v>
      </c>
      <c r="AN15" s="388">
        <v>0</v>
      </c>
      <c r="AO15" s="388">
        <v>0</v>
      </c>
      <c r="AP15" s="388">
        <v>0</v>
      </c>
      <c r="AQ15" s="388">
        <v>0</v>
      </c>
      <c r="AR15" s="388">
        <v>0</v>
      </c>
      <c r="AS15" s="388">
        <v>0</v>
      </c>
      <c r="AT15" s="388">
        <v>0</v>
      </c>
      <c r="AU15" s="388">
        <v>0</v>
      </c>
      <c r="AV15" s="388">
        <v>0</v>
      </c>
      <c r="AW15" s="388">
        <v>0</v>
      </c>
      <c r="AX15" s="388">
        <v>0</v>
      </c>
      <c r="AY15" s="388">
        <v>0</v>
      </c>
      <c r="AZ15" s="388">
        <v>0</v>
      </c>
      <c r="BA15" s="388">
        <v>0</v>
      </c>
      <c r="BB15" s="388">
        <v>0</v>
      </c>
      <c r="BC15" s="388">
        <v>0</v>
      </c>
      <c r="BD15" s="388">
        <v>0</v>
      </c>
      <c r="BE15" s="388">
        <v>0</v>
      </c>
      <c r="BF15" s="388">
        <v>0</v>
      </c>
      <c r="BG15" s="388">
        <v>0</v>
      </c>
      <c r="BH15" s="388">
        <v>0</v>
      </c>
      <c r="BI15" s="388">
        <v>0</v>
      </c>
      <c r="BJ15" s="388">
        <v>0</v>
      </c>
      <c r="BK15" s="388">
        <v>0</v>
      </c>
      <c r="BL15" s="388">
        <v>0</v>
      </c>
      <c r="BM15" s="388">
        <v>0</v>
      </c>
      <c r="BN15" s="388">
        <v>0</v>
      </c>
      <c r="BO15" s="388">
        <v>0</v>
      </c>
      <c r="BP15" s="388">
        <v>0</v>
      </c>
      <c r="BQ15" s="388">
        <v>0</v>
      </c>
      <c r="BR15" s="388">
        <v>0</v>
      </c>
      <c r="BS15" s="388">
        <v>0</v>
      </c>
      <c r="BT15" s="388">
        <v>0</v>
      </c>
      <c r="BU15" s="388">
        <v>0</v>
      </c>
      <c r="BV15" s="388">
        <v>0</v>
      </c>
      <c r="BW15" s="388">
        <v>0</v>
      </c>
      <c r="BX15" s="388">
        <v>0</v>
      </c>
      <c r="BY15" s="388">
        <v>0</v>
      </c>
      <c r="BZ15" s="388">
        <v>0</v>
      </c>
      <c r="CA15" s="388">
        <v>0</v>
      </c>
      <c r="CB15" s="388">
        <v>0</v>
      </c>
      <c r="CC15" s="388">
        <v>0</v>
      </c>
      <c r="CD15" s="388">
        <v>0</v>
      </c>
      <c r="CE15" s="388">
        <v>0</v>
      </c>
      <c r="CF15" s="388">
        <v>0</v>
      </c>
      <c r="CG15" s="388">
        <v>0</v>
      </c>
      <c r="CH15" s="388">
        <v>0</v>
      </c>
      <c r="CI15" s="388">
        <v>0</v>
      </c>
      <c r="CJ15" s="388">
        <v>0</v>
      </c>
      <c r="CK15" s="388">
        <v>0</v>
      </c>
      <c r="CL15" s="388">
        <v>0</v>
      </c>
      <c r="CM15" s="388">
        <v>0</v>
      </c>
      <c r="CN15" s="388">
        <v>0</v>
      </c>
      <c r="CO15" s="388">
        <v>0</v>
      </c>
      <c r="CP15" s="388">
        <v>0</v>
      </c>
      <c r="CQ15" s="388">
        <v>0</v>
      </c>
      <c r="CR15" s="388">
        <v>0</v>
      </c>
      <c r="CS15" s="388">
        <v>0</v>
      </c>
      <c r="CT15" s="388">
        <v>0</v>
      </c>
      <c r="CU15" s="388">
        <v>0</v>
      </c>
      <c r="CV15" s="388">
        <v>0</v>
      </c>
      <c r="CW15" s="388">
        <v>0</v>
      </c>
      <c r="CX15" s="388">
        <v>0</v>
      </c>
      <c r="CY15" s="388">
        <v>0</v>
      </c>
      <c r="CZ15" s="388">
        <v>0</v>
      </c>
      <c r="DA15" s="388">
        <v>0</v>
      </c>
      <c r="DB15" s="388">
        <v>0</v>
      </c>
      <c r="DC15" s="388">
        <v>0</v>
      </c>
      <c r="DD15" s="388">
        <v>0</v>
      </c>
      <c r="DE15" s="388">
        <v>0</v>
      </c>
      <c r="DF15" s="388">
        <v>0</v>
      </c>
      <c r="DG15" s="387">
        <v>0</v>
      </c>
      <c r="DH15" s="31">
        <v>0</v>
      </c>
      <c r="DI15" s="28">
        <v>0</v>
      </c>
      <c r="DJ15" s="30">
        <v>0</v>
      </c>
      <c r="DK15" s="29">
        <v>0</v>
      </c>
      <c r="DL15" s="235">
        <v>0</v>
      </c>
      <c r="DM15" s="28">
        <v>0</v>
      </c>
      <c r="DN15" s="288">
        <v>0</v>
      </c>
      <c r="DO15" s="285">
        <v>0</v>
      </c>
      <c r="DP15" s="235">
        <v>0</v>
      </c>
      <c r="DQ15" s="28">
        <v>0</v>
      </c>
      <c r="DR15" s="30">
        <v>0</v>
      </c>
      <c r="DS15" s="285">
        <v>0</v>
      </c>
      <c r="DT15" s="235">
        <v>0</v>
      </c>
      <c r="DU15" s="28">
        <v>0</v>
      </c>
      <c r="DV15" s="30">
        <v>0</v>
      </c>
      <c r="DW15" s="285">
        <v>0</v>
      </c>
      <c r="DX15" s="235">
        <v>0</v>
      </c>
      <c r="DY15" s="28">
        <v>0</v>
      </c>
      <c r="DZ15" s="30">
        <v>0</v>
      </c>
      <c r="EA15" s="285">
        <v>0</v>
      </c>
      <c r="EB15" s="235">
        <v>0</v>
      </c>
      <c r="EC15" s="28">
        <v>0</v>
      </c>
      <c r="ED15" s="30">
        <v>0</v>
      </c>
      <c r="EE15" s="285">
        <v>0</v>
      </c>
      <c r="EF15" s="235">
        <v>0</v>
      </c>
      <c r="EG15" s="28">
        <v>0</v>
      </c>
      <c r="EH15" s="288">
        <v>0</v>
      </c>
      <c r="EI15" s="285">
        <v>0</v>
      </c>
      <c r="EJ15" s="235">
        <v>0</v>
      </c>
      <c r="EK15" s="28">
        <f t="shared" ca="1" si="19"/>
        <v>0</v>
      </c>
      <c r="EL15" s="30" t="str">
        <f ca="1">IF($B16=$B15,"",SUMIF($B$6:$B42,$B15,EK$6:EK$185))</f>
        <v/>
      </c>
      <c r="EM15" s="436">
        <v>20</v>
      </c>
      <c r="EN15" s="436">
        <f t="shared" si="12"/>
        <v>1000</v>
      </c>
      <c r="EO15" s="437">
        <f t="shared" si="13"/>
        <v>1E-3</v>
      </c>
      <c r="EP15" s="437">
        <f t="shared" si="14"/>
        <v>1.054E-3</v>
      </c>
      <c r="EQ15" s="436">
        <f t="shared" ca="1" si="15"/>
        <v>0</v>
      </c>
      <c r="ER15" s="443">
        <v>6.3E-2</v>
      </c>
      <c r="ES15" s="446">
        <f t="shared" ca="1" si="16"/>
        <v>0</v>
      </c>
      <c r="ET15" s="446">
        <f t="shared" ca="1" si="17"/>
        <v>0</v>
      </c>
      <c r="EU15" s="446"/>
      <c r="EV15" s="446"/>
      <c r="EW15" s="446"/>
      <c r="EX15" s="17">
        <v>807977</v>
      </c>
      <c r="EY15" s="17" t="s">
        <v>800</v>
      </c>
      <c r="EZ15" s="17">
        <v>50</v>
      </c>
      <c r="FA15" s="17">
        <v>5</v>
      </c>
      <c r="FB15" s="83" t="s">
        <v>791</v>
      </c>
      <c r="FC15" s="4" t="s">
        <v>691</v>
      </c>
      <c r="FD15" s="2" t="s">
        <v>691</v>
      </c>
      <c r="FE15" s="389">
        <f t="shared" ca="1" si="18"/>
        <v>0</v>
      </c>
    </row>
    <row r="16" spans="1:161">
      <c r="A16" s="894" t="s">
        <v>787</v>
      </c>
      <c r="B16" s="83" t="s">
        <v>791</v>
      </c>
      <c r="C16" s="4" t="s">
        <v>685</v>
      </c>
      <c r="D16" s="4" t="s">
        <v>685</v>
      </c>
      <c r="E16" s="225" t="s">
        <v>195</v>
      </c>
      <c r="F16" s="92" t="s">
        <v>686</v>
      </c>
      <c r="G16" s="374">
        <v>50</v>
      </c>
      <c r="H16" s="229">
        <v>0</v>
      </c>
      <c r="I16" s="229">
        <v>100</v>
      </c>
      <c r="J16" s="229">
        <v>45</v>
      </c>
      <c r="K16" s="229">
        <v>0</v>
      </c>
      <c r="L16" s="229">
        <v>145</v>
      </c>
      <c r="M16" s="388">
        <v>0</v>
      </c>
      <c r="N16" s="388">
        <v>0</v>
      </c>
      <c r="O16" s="388">
        <v>0</v>
      </c>
      <c r="P16" s="388">
        <v>0</v>
      </c>
      <c r="Q16" s="388">
        <v>0</v>
      </c>
      <c r="R16" s="388">
        <v>0</v>
      </c>
      <c r="S16" s="388">
        <v>0</v>
      </c>
      <c r="T16" s="388">
        <v>0</v>
      </c>
      <c r="U16" s="388">
        <v>0</v>
      </c>
      <c r="V16" s="388">
        <v>0</v>
      </c>
      <c r="W16" s="388">
        <v>0</v>
      </c>
      <c r="X16" s="388">
        <v>0</v>
      </c>
      <c r="Y16" s="388">
        <v>0</v>
      </c>
      <c r="Z16" s="388">
        <v>0</v>
      </c>
      <c r="AA16" s="388">
        <v>0</v>
      </c>
      <c r="AB16" s="388">
        <v>0</v>
      </c>
      <c r="AC16" s="388">
        <v>0</v>
      </c>
      <c r="AD16" s="388">
        <v>0</v>
      </c>
      <c r="AE16" s="388">
        <v>0</v>
      </c>
      <c r="AF16" s="388">
        <v>0</v>
      </c>
      <c r="AG16" s="388">
        <v>0</v>
      </c>
      <c r="AH16" s="388">
        <v>0</v>
      </c>
      <c r="AI16" s="388">
        <v>0</v>
      </c>
      <c r="AJ16" s="388">
        <v>0</v>
      </c>
      <c r="AK16" s="388">
        <v>0</v>
      </c>
      <c r="AL16" s="388">
        <v>0</v>
      </c>
      <c r="AM16" s="388">
        <v>0</v>
      </c>
      <c r="AN16" s="388">
        <v>0</v>
      </c>
      <c r="AO16" s="388">
        <v>0</v>
      </c>
      <c r="AP16" s="388">
        <v>0</v>
      </c>
      <c r="AQ16" s="388">
        <v>0</v>
      </c>
      <c r="AR16" s="388">
        <v>0</v>
      </c>
      <c r="AS16" s="388">
        <v>0</v>
      </c>
      <c r="AT16" s="388">
        <v>0</v>
      </c>
      <c r="AU16" s="388">
        <v>0</v>
      </c>
      <c r="AV16" s="388">
        <v>0</v>
      </c>
      <c r="AW16" s="388">
        <v>0</v>
      </c>
      <c r="AX16" s="388">
        <v>0</v>
      </c>
      <c r="AY16" s="388">
        <v>0</v>
      </c>
      <c r="AZ16" s="388">
        <v>0</v>
      </c>
      <c r="BA16" s="388">
        <v>0</v>
      </c>
      <c r="BB16" s="388">
        <v>0</v>
      </c>
      <c r="BC16" s="388">
        <v>0</v>
      </c>
      <c r="BD16" s="388">
        <v>0</v>
      </c>
      <c r="BE16" s="388">
        <v>0</v>
      </c>
      <c r="BF16" s="388">
        <v>0</v>
      </c>
      <c r="BG16" s="388">
        <v>0</v>
      </c>
      <c r="BH16" s="388">
        <v>0</v>
      </c>
      <c r="BI16" s="388">
        <v>0</v>
      </c>
      <c r="BJ16" s="388">
        <v>0</v>
      </c>
      <c r="BK16" s="388">
        <v>0</v>
      </c>
      <c r="BL16" s="388">
        <v>0</v>
      </c>
      <c r="BM16" s="388">
        <v>0</v>
      </c>
      <c r="BN16" s="388">
        <v>0</v>
      </c>
      <c r="BO16" s="388">
        <v>0</v>
      </c>
      <c r="BP16" s="388">
        <v>0</v>
      </c>
      <c r="BQ16" s="388">
        <v>0</v>
      </c>
      <c r="BR16" s="388">
        <v>0</v>
      </c>
      <c r="BS16" s="388">
        <v>0</v>
      </c>
      <c r="BT16" s="388">
        <v>0</v>
      </c>
      <c r="BU16" s="388">
        <v>0</v>
      </c>
      <c r="BV16" s="388">
        <v>0</v>
      </c>
      <c r="BW16" s="388">
        <v>0</v>
      </c>
      <c r="BX16" s="388">
        <v>0</v>
      </c>
      <c r="BY16" s="388">
        <v>0</v>
      </c>
      <c r="BZ16" s="388">
        <v>0</v>
      </c>
      <c r="CA16" s="388">
        <v>0</v>
      </c>
      <c r="CB16" s="388">
        <v>0</v>
      </c>
      <c r="CC16" s="388">
        <v>0</v>
      </c>
      <c r="CD16" s="388">
        <v>0</v>
      </c>
      <c r="CE16" s="388">
        <v>0</v>
      </c>
      <c r="CF16" s="388">
        <v>0</v>
      </c>
      <c r="CG16" s="388">
        <v>0</v>
      </c>
      <c r="CH16" s="388">
        <v>0</v>
      </c>
      <c r="CI16" s="388">
        <v>0</v>
      </c>
      <c r="CJ16" s="388">
        <v>0</v>
      </c>
      <c r="CK16" s="388">
        <v>0</v>
      </c>
      <c r="CL16" s="388">
        <v>0</v>
      </c>
      <c r="CM16" s="388">
        <v>0</v>
      </c>
      <c r="CN16" s="388">
        <v>0</v>
      </c>
      <c r="CO16" s="388">
        <v>0</v>
      </c>
      <c r="CP16" s="388">
        <v>0</v>
      </c>
      <c r="CQ16" s="388">
        <v>0</v>
      </c>
      <c r="CR16" s="388">
        <v>0</v>
      </c>
      <c r="CS16" s="388">
        <v>0</v>
      </c>
      <c r="CT16" s="388">
        <v>0</v>
      </c>
      <c r="CU16" s="388">
        <v>0</v>
      </c>
      <c r="CV16" s="388">
        <v>0</v>
      </c>
      <c r="CW16" s="388">
        <v>0</v>
      </c>
      <c r="CX16" s="388">
        <v>0</v>
      </c>
      <c r="CY16" s="388">
        <v>0</v>
      </c>
      <c r="CZ16" s="388">
        <v>0</v>
      </c>
      <c r="DA16" s="388">
        <v>0</v>
      </c>
      <c r="DB16" s="388">
        <v>0</v>
      </c>
      <c r="DC16" s="388">
        <v>0</v>
      </c>
      <c r="DD16" s="388">
        <v>0</v>
      </c>
      <c r="DE16" s="388">
        <v>0</v>
      </c>
      <c r="DF16" s="388">
        <v>0</v>
      </c>
      <c r="DG16" s="387">
        <v>0</v>
      </c>
      <c r="DH16" s="31">
        <v>0</v>
      </c>
      <c r="DI16" s="28">
        <v>0</v>
      </c>
      <c r="DJ16" s="30">
        <v>0</v>
      </c>
      <c r="DK16" s="29">
        <v>0</v>
      </c>
      <c r="DL16" s="235">
        <v>0</v>
      </c>
      <c r="DM16" s="28">
        <v>0</v>
      </c>
      <c r="DN16" s="288">
        <v>0</v>
      </c>
      <c r="DO16" s="285">
        <v>0</v>
      </c>
      <c r="DP16" s="235">
        <v>0</v>
      </c>
      <c r="DQ16" s="28">
        <v>0</v>
      </c>
      <c r="DR16" s="30">
        <v>0</v>
      </c>
      <c r="DS16" s="285">
        <v>0</v>
      </c>
      <c r="DT16" s="235">
        <v>0</v>
      </c>
      <c r="DU16" s="28">
        <v>0</v>
      </c>
      <c r="DV16" s="30">
        <v>0</v>
      </c>
      <c r="DW16" s="285">
        <v>0</v>
      </c>
      <c r="DX16" s="235">
        <v>0</v>
      </c>
      <c r="DY16" s="28">
        <v>0</v>
      </c>
      <c r="DZ16" s="30">
        <v>0</v>
      </c>
      <c r="EA16" s="285">
        <v>0</v>
      </c>
      <c r="EB16" s="235">
        <v>0</v>
      </c>
      <c r="EC16" s="28">
        <v>0</v>
      </c>
      <c r="ED16" s="30">
        <v>0</v>
      </c>
      <c r="EE16" s="285">
        <v>0</v>
      </c>
      <c r="EF16" s="235">
        <v>0</v>
      </c>
      <c r="EG16" s="28">
        <v>0</v>
      </c>
      <c r="EH16" s="288">
        <v>0</v>
      </c>
      <c r="EI16" s="285">
        <v>0</v>
      </c>
      <c r="EJ16" s="235">
        <v>0</v>
      </c>
      <c r="EK16" s="28">
        <f t="shared" ca="1" si="19"/>
        <v>0</v>
      </c>
      <c r="EL16" s="30" t="str">
        <f ca="1">IF($B17=$B16,"",SUMIF($B$6:$B43,$B16,EK$6:EK$185))</f>
        <v/>
      </c>
      <c r="EM16" s="436">
        <v>20</v>
      </c>
      <c r="EN16" s="436">
        <f t="shared" si="12"/>
        <v>1000</v>
      </c>
      <c r="EO16" s="437">
        <f t="shared" si="13"/>
        <v>1E-3</v>
      </c>
      <c r="EP16" s="437">
        <f t="shared" si="14"/>
        <v>1.054E-3</v>
      </c>
      <c r="EQ16" s="436">
        <f t="shared" ca="1" si="15"/>
        <v>0</v>
      </c>
      <c r="ER16" s="443">
        <v>6.3E-2</v>
      </c>
      <c r="ES16" s="446">
        <f t="shared" ca="1" si="16"/>
        <v>0</v>
      </c>
      <c r="ET16" s="446">
        <f t="shared" ca="1" si="17"/>
        <v>0</v>
      </c>
      <c r="EU16" s="446"/>
      <c r="EV16" s="446"/>
      <c r="EW16" s="446"/>
      <c r="EX16" s="17">
        <v>807977</v>
      </c>
      <c r="EY16" s="17" t="s">
        <v>801</v>
      </c>
      <c r="EZ16" s="17">
        <v>50</v>
      </c>
      <c r="FA16" s="17">
        <v>5</v>
      </c>
      <c r="FB16" s="83" t="s">
        <v>791</v>
      </c>
      <c r="FC16" s="4" t="s">
        <v>685</v>
      </c>
      <c r="FD16" s="2" t="s">
        <v>685</v>
      </c>
      <c r="FE16" s="389">
        <f t="shared" ca="1" si="18"/>
        <v>0</v>
      </c>
    </row>
    <row r="17" spans="1:161">
      <c r="A17" s="894" t="s">
        <v>787</v>
      </c>
      <c r="B17" s="83" t="s">
        <v>791</v>
      </c>
      <c r="C17" s="4" t="s">
        <v>692</v>
      </c>
      <c r="D17" s="4" t="s">
        <v>692</v>
      </c>
      <c r="E17" s="225" t="s">
        <v>195</v>
      </c>
      <c r="F17" s="92" t="s">
        <v>675</v>
      </c>
      <c r="G17" s="374">
        <v>50</v>
      </c>
      <c r="H17" s="229">
        <v>0</v>
      </c>
      <c r="I17" s="229">
        <v>0</v>
      </c>
      <c r="J17" s="229">
        <v>25</v>
      </c>
      <c r="K17" s="229">
        <v>0</v>
      </c>
      <c r="L17" s="229">
        <v>25</v>
      </c>
      <c r="M17" s="388">
        <v>0</v>
      </c>
      <c r="N17" s="388">
        <v>0</v>
      </c>
      <c r="O17" s="388">
        <v>0</v>
      </c>
      <c r="P17" s="388">
        <v>0</v>
      </c>
      <c r="Q17" s="388">
        <v>0</v>
      </c>
      <c r="R17" s="388">
        <v>0</v>
      </c>
      <c r="S17" s="388">
        <v>0</v>
      </c>
      <c r="T17" s="388">
        <v>0</v>
      </c>
      <c r="U17" s="388">
        <v>0</v>
      </c>
      <c r="V17" s="388">
        <v>0</v>
      </c>
      <c r="W17" s="388">
        <v>0</v>
      </c>
      <c r="X17" s="388">
        <v>0</v>
      </c>
      <c r="Y17" s="388">
        <v>0</v>
      </c>
      <c r="Z17" s="388">
        <v>0</v>
      </c>
      <c r="AA17" s="388">
        <v>0</v>
      </c>
      <c r="AB17" s="388">
        <v>0</v>
      </c>
      <c r="AC17" s="388">
        <v>0</v>
      </c>
      <c r="AD17" s="388">
        <v>0</v>
      </c>
      <c r="AE17" s="388">
        <v>0</v>
      </c>
      <c r="AF17" s="388">
        <v>0</v>
      </c>
      <c r="AG17" s="388">
        <v>0</v>
      </c>
      <c r="AH17" s="388">
        <v>0</v>
      </c>
      <c r="AI17" s="388">
        <v>0</v>
      </c>
      <c r="AJ17" s="388">
        <v>0</v>
      </c>
      <c r="AK17" s="388">
        <v>0</v>
      </c>
      <c r="AL17" s="388">
        <v>0</v>
      </c>
      <c r="AM17" s="388">
        <v>0</v>
      </c>
      <c r="AN17" s="388">
        <v>0</v>
      </c>
      <c r="AO17" s="388">
        <v>0</v>
      </c>
      <c r="AP17" s="388">
        <v>0</v>
      </c>
      <c r="AQ17" s="388">
        <v>0</v>
      </c>
      <c r="AR17" s="388">
        <v>0</v>
      </c>
      <c r="AS17" s="388">
        <v>0</v>
      </c>
      <c r="AT17" s="388">
        <v>0</v>
      </c>
      <c r="AU17" s="388">
        <v>0</v>
      </c>
      <c r="AV17" s="388">
        <v>0</v>
      </c>
      <c r="AW17" s="388">
        <v>0</v>
      </c>
      <c r="AX17" s="388">
        <v>0</v>
      </c>
      <c r="AY17" s="388">
        <v>0</v>
      </c>
      <c r="AZ17" s="388">
        <v>0</v>
      </c>
      <c r="BA17" s="388">
        <v>0</v>
      </c>
      <c r="BB17" s="388">
        <v>0</v>
      </c>
      <c r="BC17" s="388">
        <v>0</v>
      </c>
      <c r="BD17" s="388">
        <v>0</v>
      </c>
      <c r="BE17" s="388">
        <v>0</v>
      </c>
      <c r="BF17" s="388">
        <v>0</v>
      </c>
      <c r="BG17" s="388">
        <v>0</v>
      </c>
      <c r="BH17" s="388">
        <v>0</v>
      </c>
      <c r="BI17" s="388">
        <v>0</v>
      </c>
      <c r="BJ17" s="388">
        <v>0</v>
      </c>
      <c r="BK17" s="388">
        <v>0</v>
      </c>
      <c r="BL17" s="388">
        <v>0</v>
      </c>
      <c r="BM17" s="388">
        <v>0</v>
      </c>
      <c r="BN17" s="388">
        <v>0</v>
      </c>
      <c r="BO17" s="388">
        <v>0</v>
      </c>
      <c r="BP17" s="388">
        <v>0</v>
      </c>
      <c r="BQ17" s="388">
        <v>0</v>
      </c>
      <c r="BR17" s="388">
        <v>0</v>
      </c>
      <c r="BS17" s="388">
        <v>0</v>
      </c>
      <c r="BT17" s="388">
        <v>0</v>
      </c>
      <c r="BU17" s="388">
        <v>0</v>
      </c>
      <c r="BV17" s="388">
        <v>0</v>
      </c>
      <c r="BW17" s="388">
        <v>0</v>
      </c>
      <c r="BX17" s="388">
        <v>0</v>
      </c>
      <c r="BY17" s="388">
        <v>0</v>
      </c>
      <c r="BZ17" s="388">
        <v>0</v>
      </c>
      <c r="CA17" s="388">
        <v>0</v>
      </c>
      <c r="CB17" s="388">
        <v>0</v>
      </c>
      <c r="CC17" s="388">
        <v>0</v>
      </c>
      <c r="CD17" s="388">
        <v>0</v>
      </c>
      <c r="CE17" s="388">
        <v>0</v>
      </c>
      <c r="CF17" s="388">
        <v>0</v>
      </c>
      <c r="CG17" s="388">
        <v>0</v>
      </c>
      <c r="CH17" s="388">
        <v>0</v>
      </c>
      <c r="CI17" s="388">
        <v>0</v>
      </c>
      <c r="CJ17" s="388">
        <v>0</v>
      </c>
      <c r="CK17" s="388">
        <v>0</v>
      </c>
      <c r="CL17" s="388">
        <v>0</v>
      </c>
      <c r="CM17" s="388">
        <v>0</v>
      </c>
      <c r="CN17" s="388">
        <v>0</v>
      </c>
      <c r="CO17" s="388">
        <v>0</v>
      </c>
      <c r="CP17" s="388">
        <v>0</v>
      </c>
      <c r="CQ17" s="388">
        <v>0</v>
      </c>
      <c r="CR17" s="388">
        <v>0</v>
      </c>
      <c r="CS17" s="388">
        <v>0</v>
      </c>
      <c r="CT17" s="388">
        <v>0</v>
      </c>
      <c r="CU17" s="388">
        <v>0</v>
      </c>
      <c r="CV17" s="388">
        <v>0</v>
      </c>
      <c r="CW17" s="388">
        <v>0</v>
      </c>
      <c r="CX17" s="388">
        <v>0</v>
      </c>
      <c r="CY17" s="388">
        <v>0</v>
      </c>
      <c r="CZ17" s="388">
        <v>0</v>
      </c>
      <c r="DA17" s="388">
        <v>0</v>
      </c>
      <c r="DB17" s="388">
        <v>0</v>
      </c>
      <c r="DC17" s="388">
        <v>0</v>
      </c>
      <c r="DD17" s="388">
        <v>0</v>
      </c>
      <c r="DE17" s="388">
        <v>0</v>
      </c>
      <c r="DF17" s="388">
        <v>0</v>
      </c>
      <c r="DG17" s="387">
        <v>0</v>
      </c>
      <c r="DH17" s="31">
        <v>0</v>
      </c>
      <c r="DI17" s="28">
        <v>0</v>
      </c>
      <c r="DJ17" s="30">
        <v>0</v>
      </c>
      <c r="DK17" s="29">
        <v>0</v>
      </c>
      <c r="DL17" s="235">
        <v>0</v>
      </c>
      <c r="DM17" s="28">
        <v>0</v>
      </c>
      <c r="DN17" s="288">
        <v>0</v>
      </c>
      <c r="DO17" s="285">
        <v>0</v>
      </c>
      <c r="DP17" s="235">
        <v>0</v>
      </c>
      <c r="DQ17" s="28">
        <v>0</v>
      </c>
      <c r="DR17" s="30">
        <v>0</v>
      </c>
      <c r="DS17" s="285">
        <v>0</v>
      </c>
      <c r="DT17" s="235">
        <v>0</v>
      </c>
      <c r="DU17" s="28">
        <v>0</v>
      </c>
      <c r="DV17" s="30">
        <v>0</v>
      </c>
      <c r="DW17" s="285">
        <v>0</v>
      </c>
      <c r="DX17" s="235">
        <v>0</v>
      </c>
      <c r="DY17" s="28">
        <v>0</v>
      </c>
      <c r="DZ17" s="30">
        <v>0</v>
      </c>
      <c r="EA17" s="285">
        <v>0</v>
      </c>
      <c r="EB17" s="235">
        <v>0</v>
      </c>
      <c r="EC17" s="28">
        <v>0</v>
      </c>
      <c r="ED17" s="30">
        <v>0</v>
      </c>
      <c r="EE17" s="285">
        <v>0</v>
      </c>
      <c r="EF17" s="235">
        <v>0</v>
      </c>
      <c r="EG17" s="28">
        <v>0</v>
      </c>
      <c r="EH17" s="288">
        <v>0</v>
      </c>
      <c r="EI17" s="285">
        <v>0</v>
      </c>
      <c r="EJ17" s="235">
        <v>0</v>
      </c>
      <c r="EK17" s="28">
        <f ca="1">EJ17/20</f>
        <v>0</v>
      </c>
      <c r="EL17" s="30">
        <f ca="1">IF($B18=$B17,"",SUMIF($B$6:$B44,$B17,EK$6:EK$185))</f>
        <v>0.24</v>
      </c>
      <c r="EM17" s="436">
        <v>20</v>
      </c>
      <c r="EN17" s="436">
        <f t="shared" si="12"/>
        <v>1000</v>
      </c>
      <c r="EO17" s="437">
        <f>1/EN17</f>
        <v>1E-3</v>
      </c>
      <c r="EP17" s="437">
        <f t="shared" si="14"/>
        <v>1.054E-3</v>
      </c>
      <c r="EQ17" s="436">
        <f ca="1">ROUND(IFERROR(EP17*DG17,),4)</f>
        <v>0</v>
      </c>
      <c r="ER17" s="443">
        <v>6.3E-2</v>
      </c>
      <c r="ES17" s="446">
        <f ca="1">(+DG17*ER17)/1200</f>
        <v>0</v>
      </c>
      <c r="ET17" s="446">
        <f ca="1">ER17*DG17</f>
        <v>0</v>
      </c>
      <c r="EU17" s="446"/>
      <c r="EV17" s="446"/>
      <c r="EW17" s="446"/>
      <c r="FB17" s="83" t="s">
        <v>791</v>
      </c>
      <c r="FC17" s="4" t="s">
        <v>692</v>
      </c>
      <c r="FD17" s="4" t="s">
        <v>692</v>
      </c>
      <c r="FE17" s="389">
        <f t="shared" ca="1" si="18"/>
        <v>100</v>
      </c>
    </row>
    <row r="18" spans="1:161">
      <c r="A18" s="894" t="s">
        <v>787</v>
      </c>
      <c r="B18" s="83" t="s">
        <v>693</v>
      </c>
      <c r="C18" s="4" t="s">
        <v>694</v>
      </c>
      <c r="D18" s="4" t="s">
        <v>694</v>
      </c>
      <c r="E18" s="225" t="s">
        <v>195</v>
      </c>
      <c r="F18" s="92" t="s">
        <v>802</v>
      </c>
      <c r="G18" s="374">
        <v>50</v>
      </c>
      <c r="H18" s="229">
        <v>0</v>
      </c>
      <c r="I18" s="229">
        <v>0</v>
      </c>
      <c r="J18" s="229">
        <v>0</v>
      </c>
      <c r="K18" s="229">
        <v>0</v>
      </c>
      <c r="L18" s="229">
        <v>0</v>
      </c>
      <c r="M18" s="388">
        <v>0</v>
      </c>
      <c r="N18" s="388">
        <v>0</v>
      </c>
      <c r="O18" s="388">
        <v>0</v>
      </c>
      <c r="P18" s="388">
        <v>0</v>
      </c>
      <c r="Q18" s="388">
        <v>0</v>
      </c>
      <c r="R18" s="388">
        <v>0</v>
      </c>
      <c r="S18" s="388">
        <v>0</v>
      </c>
      <c r="T18" s="388">
        <v>0</v>
      </c>
      <c r="U18" s="388">
        <v>0</v>
      </c>
      <c r="V18" s="388">
        <v>0</v>
      </c>
      <c r="W18" s="388">
        <v>0</v>
      </c>
      <c r="X18" s="388">
        <v>0</v>
      </c>
      <c r="Y18" s="388">
        <v>0</v>
      </c>
      <c r="Z18" s="388">
        <v>0</v>
      </c>
      <c r="AA18" s="388">
        <v>0</v>
      </c>
      <c r="AB18" s="388">
        <v>0</v>
      </c>
      <c r="AC18" s="388">
        <v>0</v>
      </c>
      <c r="AD18" s="388">
        <v>0</v>
      </c>
      <c r="AE18" s="388">
        <v>0</v>
      </c>
      <c r="AF18" s="388">
        <v>0</v>
      </c>
      <c r="AG18" s="388">
        <v>0</v>
      </c>
      <c r="AH18" s="388">
        <v>0</v>
      </c>
      <c r="AI18" s="388">
        <v>0</v>
      </c>
      <c r="AJ18" s="388">
        <v>0</v>
      </c>
      <c r="AK18" s="388">
        <v>0</v>
      </c>
      <c r="AL18" s="388">
        <v>0</v>
      </c>
      <c r="AM18" s="388">
        <v>0</v>
      </c>
      <c r="AN18" s="388">
        <v>0</v>
      </c>
      <c r="AO18" s="388">
        <v>0</v>
      </c>
      <c r="AP18" s="388">
        <v>0</v>
      </c>
      <c r="AQ18" s="388">
        <v>0</v>
      </c>
      <c r="AR18" s="388">
        <v>0</v>
      </c>
      <c r="AS18" s="388">
        <v>0</v>
      </c>
      <c r="AT18" s="388">
        <v>0</v>
      </c>
      <c r="AU18" s="388">
        <v>0</v>
      </c>
      <c r="AV18" s="388">
        <v>0</v>
      </c>
      <c r="AW18" s="388">
        <v>0</v>
      </c>
      <c r="AX18" s="388">
        <v>0</v>
      </c>
      <c r="AY18" s="388">
        <v>0</v>
      </c>
      <c r="AZ18" s="388">
        <v>0</v>
      </c>
      <c r="BA18" s="388">
        <v>0</v>
      </c>
      <c r="BB18" s="388">
        <v>0</v>
      </c>
      <c r="BC18" s="388">
        <v>0</v>
      </c>
      <c r="BD18" s="388">
        <v>0</v>
      </c>
      <c r="BE18" s="388">
        <v>0</v>
      </c>
      <c r="BF18" s="388">
        <v>0</v>
      </c>
      <c r="BG18" s="388">
        <v>0</v>
      </c>
      <c r="BH18" s="388">
        <v>0</v>
      </c>
      <c r="BI18" s="388">
        <v>0</v>
      </c>
      <c r="BJ18" s="388">
        <v>0</v>
      </c>
      <c r="BK18" s="388">
        <v>0</v>
      </c>
      <c r="BL18" s="388">
        <v>0</v>
      </c>
      <c r="BM18" s="388">
        <v>0</v>
      </c>
      <c r="BN18" s="388">
        <v>0</v>
      </c>
      <c r="BO18" s="388">
        <v>0</v>
      </c>
      <c r="BP18" s="388">
        <v>0</v>
      </c>
      <c r="BQ18" s="388">
        <v>0</v>
      </c>
      <c r="BR18" s="388">
        <v>0</v>
      </c>
      <c r="BS18" s="388">
        <v>0</v>
      </c>
      <c r="BT18" s="388">
        <v>0</v>
      </c>
      <c r="BU18" s="388">
        <v>0</v>
      </c>
      <c r="BV18" s="388">
        <v>0</v>
      </c>
      <c r="BW18" s="388">
        <v>0</v>
      </c>
      <c r="BX18" s="388">
        <v>0</v>
      </c>
      <c r="BY18" s="388">
        <v>0</v>
      </c>
      <c r="BZ18" s="388">
        <v>0</v>
      </c>
      <c r="CA18" s="388">
        <v>0</v>
      </c>
      <c r="CB18" s="388">
        <v>0</v>
      </c>
      <c r="CC18" s="388">
        <v>0</v>
      </c>
      <c r="CD18" s="388">
        <v>0</v>
      </c>
      <c r="CE18" s="388">
        <v>0</v>
      </c>
      <c r="CF18" s="388">
        <v>0</v>
      </c>
      <c r="CG18" s="388">
        <v>0</v>
      </c>
      <c r="CH18" s="388">
        <v>0</v>
      </c>
      <c r="CI18" s="388">
        <v>0</v>
      </c>
      <c r="CJ18" s="388">
        <v>0</v>
      </c>
      <c r="CK18" s="388">
        <v>0</v>
      </c>
      <c r="CL18" s="388">
        <v>0</v>
      </c>
      <c r="CM18" s="388">
        <v>0</v>
      </c>
      <c r="CN18" s="388">
        <v>0</v>
      </c>
      <c r="CO18" s="388">
        <v>0</v>
      </c>
      <c r="CP18" s="388">
        <v>0</v>
      </c>
      <c r="CQ18" s="388">
        <v>0</v>
      </c>
      <c r="CR18" s="388">
        <v>0</v>
      </c>
      <c r="CS18" s="388">
        <v>0</v>
      </c>
      <c r="CT18" s="388">
        <v>0</v>
      </c>
      <c r="CU18" s="388">
        <v>0</v>
      </c>
      <c r="CV18" s="388">
        <v>0</v>
      </c>
      <c r="CW18" s="388">
        <v>0</v>
      </c>
      <c r="CX18" s="388">
        <v>0</v>
      </c>
      <c r="CY18" s="388">
        <v>0</v>
      </c>
      <c r="CZ18" s="388">
        <v>0</v>
      </c>
      <c r="DA18" s="388">
        <v>0</v>
      </c>
      <c r="DB18" s="388">
        <v>0</v>
      </c>
      <c r="DC18" s="388">
        <v>0</v>
      </c>
      <c r="DD18" s="388">
        <v>0</v>
      </c>
      <c r="DE18" s="388">
        <v>0</v>
      </c>
      <c r="DF18" s="388">
        <v>0</v>
      </c>
      <c r="DG18" s="387">
        <v>0</v>
      </c>
      <c r="DH18" s="31">
        <v>0</v>
      </c>
      <c r="DI18" s="28">
        <v>0</v>
      </c>
      <c r="DJ18" s="30">
        <v>0</v>
      </c>
      <c r="DK18" s="29">
        <v>0</v>
      </c>
      <c r="DL18" s="235">
        <v>0</v>
      </c>
      <c r="DM18" s="28">
        <v>0</v>
      </c>
      <c r="DN18" s="288">
        <v>0</v>
      </c>
      <c r="DO18" s="285">
        <v>0</v>
      </c>
      <c r="DP18" s="235">
        <v>0</v>
      </c>
      <c r="DQ18" s="28">
        <v>0</v>
      </c>
      <c r="DR18" s="30">
        <v>0</v>
      </c>
      <c r="DS18" s="285">
        <v>0</v>
      </c>
      <c r="DT18" s="235">
        <v>0</v>
      </c>
      <c r="DU18" s="28">
        <v>0</v>
      </c>
      <c r="DV18" s="30">
        <v>0</v>
      </c>
      <c r="DW18" s="285">
        <v>0</v>
      </c>
      <c r="DX18" s="235">
        <v>0</v>
      </c>
      <c r="DY18" s="28">
        <v>0</v>
      </c>
      <c r="DZ18" s="30">
        <v>0</v>
      </c>
      <c r="EA18" s="285">
        <v>0</v>
      </c>
      <c r="EB18" s="235">
        <v>0</v>
      </c>
      <c r="EC18" s="28">
        <v>0</v>
      </c>
      <c r="ED18" s="30">
        <v>0</v>
      </c>
      <c r="EE18" s="285">
        <v>0</v>
      </c>
      <c r="EF18" s="235">
        <v>0</v>
      </c>
      <c r="EG18" s="28">
        <v>0</v>
      </c>
      <c r="EH18" s="288">
        <v>0</v>
      </c>
      <c r="EI18" s="285">
        <v>0</v>
      </c>
      <c r="EJ18" s="235">
        <v>0</v>
      </c>
      <c r="EK18" s="28">
        <f t="shared" ca="1" si="19"/>
        <v>0</v>
      </c>
      <c r="EL18" s="30" t="str">
        <f ca="1">IF($B19=$B18,"",SUMIF($B$6:$B45,$B18,EK$6:EK$185))</f>
        <v/>
      </c>
      <c r="EM18" s="436">
        <v>20</v>
      </c>
      <c r="EN18" s="436">
        <f t="shared" si="12"/>
        <v>1000</v>
      </c>
      <c r="EO18" s="437">
        <f t="shared" si="13"/>
        <v>1E-3</v>
      </c>
      <c r="EP18" s="437">
        <f t="shared" si="14"/>
        <v>1.054E-3</v>
      </c>
      <c r="EQ18" s="436">
        <f t="shared" ca="1" si="15"/>
        <v>0</v>
      </c>
      <c r="ER18" s="443">
        <v>6.3E-2</v>
      </c>
      <c r="ES18" s="446">
        <f t="shared" ca="1" si="16"/>
        <v>0</v>
      </c>
      <c r="ET18" s="446">
        <f t="shared" ca="1" si="17"/>
        <v>0</v>
      </c>
      <c r="EU18" s="446"/>
      <c r="EV18" s="446"/>
      <c r="EW18" s="446"/>
      <c r="EX18" s="17">
        <v>807977</v>
      </c>
      <c r="EY18" s="17" t="s">
        <v>801</v>
      </c>
      <c r="EZ18" s="17">
        <v>50</v>
      </c>
      <c r="FA18" s="17">
        <v>0</v>
      </c>
      <c r="FB18" s="83" t="s">
        <v>693</v>
      </c>
      <c r="FC18" s="4" t="s">
        <v>694</v>
      </c>
      <c r="FD18" s="4" t="s">
        <v>694</v>
      </c>
      <c r="FE18" s="389">
        <f t="shared" ca="1" si="18"/>
        <v>0</v>
      </c>
    </row>
    <row r="19" spans="1:161">
      <c r="A19" s="894" t="s">
        <v>787</v>
      </c>
      <c r="B19" s="83" t="s">
        <v>693</v>
      </c>
      <c r="C19" s="4" t="s">
        <v>695</v>
      </c>
      <c r="D19" s="4" t="s">
        <v>695</v>
      </c>
      <c r="E19" s="225" t="s">
        <v>195</v>
      </c>
      <c r="F19" s="92" t="s">
        <v>802</v>
      </c>
      <c r="G19" s="374">
        <v>50</v>
      </c>
      <c r="H19" s="229">
        <v>0</v>
      </c>
      <c r="I19" s="229">
        <v>0</v>
      </c>
      <c r="J19" s="229">
        <v>0</v>
      </c>
      <c r="K19" s="229">
        <v>0</v>
      </c>
      <c r="L19" s="229">
        <v>0</v>
      </c>
      <c r="M19" s="388">
        <v>0</v>
      </c>
      <c r="N19" s="388">
        <v>0</v>
      </c>
      <c r="O19" s="388">
        <v>0</v>
      </c>
      <c r="P19" s="388">
        <v>0</v>
      </c>
      <c r="Q19" s="388">
        <v>0</v>
      </c>
      <c r="R19" s="388">
        <v>0</v>
      </c>
      <c r="S19" s="388">
        <v>0</v>
      </c>
      <c r="T19" s="388">
        <v>0</v>
      </c>
      <c r="U19" s="388">
        <v>0</v>
      </c>
      <c r="V19" s="388">
        <v>0</v>
      </c>
      <c r="W19" s="388">
        <v>0</v>
      </c>
      <c r="X19" s="388">
        <v>0</v>
      </c>
      <c r="Y19" s="388">
        <v>0</v>
      </c>
      <c r="Z19" s="388">
        <v>0</v>
      </c>
      <c r="AA19" s="388">
        <v>0</v>
      </c>
      <c r="AB19" s="388">
        <v>0</v>
      </c>
      <c r="AC19" s="388">
        <v>0</v>
      </c>
      <c r="AD19" s="388">
        <v>0</v>
      </c>
      <c r="AE19" s="388">
        <v>0</v>
      </c>
      <c r="AF19" s="388">
        <v>0</v>
      </c>
      <c r="AG19" s="388">
        <v>0</v>
      </c>
      <c r="AH19" s="388">
        <v>0</v>
      </c>
      <c r="AI19" s="388">
        <v>0</v>
      </c>
      <c r="AJ19" s="388">
        <v>0</v>
      </c>
      <c r="AK19" s="388">
        <v>0</v>
      </c>
      <c r="AL19" s="388">
        <v>0</v>
      </c>
      <c r="AM19" s="388">
        <v>0</v>
      </c>
      <c r="AN19" s="388">
        <v>0</v>
      </c>
      <c r="AO19" s="388">
        <v>0</v>
      </c>
      <c r="AP19" s="388">
        <v>0</v>
      </c>
      <c r="AQ19" s="388">
        <v>0</v>
      </c>
      <c r="AR19" s="388">
        <v>0</v>
      </c>
      <c r="AS19" s="388">
        <v>0</v>
      </c>
      <c r="AT19" s="388">
        <v>0</v>
      </c>
      <c r="AU19" s="388">
        <v>0</v>
      </c>
      <c r="AV19" s="388">
        <v>0</v>
      </c>
      <c r="AW19" s="388">
        <v>0</v>
      </c>
      <c r="AX19" s="388">
        <v>0</v>
      </c>
      <c r="AY19" s="388">
        <v>0</v>
      </c>
      <c r="AZ19" s="388">
        <v>0</v>
      </c>
      <c r="BA19" s="388">
        <v>0</v>
      </c>
      <c r="BB19" s="388">
        <v>0</v>
      </c>
      <c r="BC19" s="388">
        <v>0</v>
      </c>
      <c r="BD19" s="388">
        <v>0</v>
      </c>
      <c r="BE19" s="388">
        <v>0</v>
      </c>
      <c r="BF19" s="388">
        <v>0</v>
      </c>
      <c r="BG19" s="388">
        <v>0</v>
      </c>
      <c r="BH19" s="388">
        <v>0</v>
      </c>
      <c r="BI19" s="388">
        <v>0</v>
      </c>
      <c r="BJ19" s="388">
        <v>0</v>
      </c>
      <c r="BK19" s="388">
        <v>0</v>
      </c>
      <c r="BL19" s="388">
        <v>0</v>
      </c>
      <c r="BM19" s="388">
        <v>0</v>
      </c>
      <c r="BN19" s="388">
        <v>0</v>
      </c>
      <c r="BO19" s="388">
        <v>0</v>
      </c>
      <c r="BP19" s="388">
        <v>0</v>
      </c>
      <c r="BQ19" s="388">
        <v>0</v>
      </c>
      <c r="BR19" s="388">
        <v>0</v>
      </c>
      <c r="BS19" s="388">
        <v>0</v>
      </c>
      <c r="BT19" s="388">
        <v>0</v>
      </c>
      <c r="BU19" s="388">
        <v>0</v>
      </c>
      <c r="BV19" s="388">
        <v>0</v>
      </c>
      <c r="BW19" s="388">
        <v>0</v>
      </c>
      <c r="BX19" s="388">
        <v>0</v>
      </c>
      <c r="BY19" s="388">
        <v>0</v>
      </c>
      <c r="BZ19" s="388">
        <v>0</v>
      </c>
      <c r="CA19" s="388">
        <v>0</v>
      </c>
      <c r="CB19" s="388">
        <v>0</v>
      </c>
      <c r="CC19" s="388">
        <v>0</v>
      </c>
      <c r="CD19" s="388">
        <v>0</v>
      </c>
      <c r="CE19" s="388">
        <v>0</v>
      </c>
      <c r="CF19" s="388">
        <v>0</v>
      </c>
      <c r="CG19" s="388">
        <v>0</v>
      </c>
      <c r="CH19" s="388">
        <v>0</v>
      </c>
      <c r="CI19" s="388">
        <v>0</v>
      </c>
      <c r="CJ19" s="388">
        <v>0</v>
      </c>
      <c r="CK19" s="388">
        <v>0</v>
      </c>
      <c r="CL19" s="388">
        <v>0</v>
      </c>
      <c r="CM19" s="388">
        <v>0</v>
      </c>
      <c r="CN19" s="388">
        <v>0</v>
      </c>
      <c r="CO19" s="388">
        <v>0</v>
      </c>
      <c r="CP19" s="388">
        <v>0</v>
      </c>
      <c r="CQ19" s="388">
        <v>0</v>
      </c>
      <c r="CR19" s="388">
        <v>0</v>
      </c>
      <c r="CS19" s="388">
        <v>0</v>
      </c>
      <c r="CT19" s="388">
        <v>0</v>
      </c>
      <c r="CU19" s="388">
        <v>0</v>
      </c>
      <c r="CV19" s="388">
        <v>0</v>
      </c>
      <c r="CW19" s="388">
        <v>0</v>
      </c>
      <c r="CX19" s="388">
        <v>0</v>
      </c>
      <c r="CY19" s="388">
        <v>0</v>
      </c>
      <c r="CZ19" s="388">
        <v>0</v>
      </c>
      <c r="DA19" s="388">
        <v>0</v>
      </c>
      <c r="DB19" s="388">
        <v>0</v>
      </c>
      <c r="DC19" s="388">
        <v>0</v>
      </c>
      <c r="DD19" s="388">
        <v>0</v>
      </c>
      <c r="DE19" s="388">
        <v>0</v>
      </c>
      <c r="DF19" s="388">
        <v>0</v>
      </c>
      <c r="DG19" s="387">
        <v>0</v>
      </c>
      <c r="DH19" s="31">
        <v>0</v>
      </c>
      <c r="DI19" s="28">
        <v>0</v>
      </c>
      <c r="DJ19" s="30">
        <v>0</v>
      </c>
      <c r="DK19" s="29">
        <v>0</v>
      </c>
      <c r="DL19" s="235">
        <v>0</v>
      </c>
      <c r="DM19" s="28">
        <v>0</v>
      </c>
      <c r="DN19" s="288">
        <v>0</v>
      </c>
      <c r="DO19" s="285">
        <v>0</v>
      </c>
      <c r="DP19" s="235">
        <v>0</v>
      </c>
      <c r="DQ19" s="28">
        <v>0</v>
      </c>
      <c r="DR19" s="30">
        <v>0</v>
      </c>
      <c r="DS19" s="285">
        <v>0</v>
      </c>
      <c r="DT19" s="235">
        <v>0</v>
      </c>
      <c r="DU19" s="28">
        <v>0</v>
      </c>
      <c r="DV19" s="30">
        <v>0</v>
      </c>
      <c r="DW19" s="285">
        <v>0</v>
      </c>
      <c r="DX19" s="235">
        <v>0</v>
      </c>
      <c r="DY19" s="28">
        <v>0</v>
      </c>
      <c r="DZ19" s="30">
        <v>0</v>
      </c>
      <c r="EA19" s="285">
        <v>0</v>
      </c>
      <c r="EB19" s="235">
        <v>0</v>
      </c>
      <c r="EC19" s="28">
        <v>0</v>
      </c>
      <c r="ED19" s="30">
        <v>0</v>
      </c>
      <c r="EE19" s="285">
        <v>0</v>
      </c>
      <c r="EF19" s="235">
        <v>0</v>
      </c>
      <c r="EG19" s="28">
        <v>0</v>
      </c>
      <c r="EH19" s="288">
        <v>0</v>
      </c>
      <c r="EI19" s="285">
        <v>0</v>
      </c>
      <c r="EJ19" s="235">
        <v>0</v>
      </c>
      <c r="EK19" s="28">
        <f t="shared" ca="1" si="19"/>
        <v>0.2</v>
      </c>
      <c r="EL19" s="30">
        <f ca="1">IF($B20=$B19,"",SUMIF($B$6:$B46,$B19,EK$6:EK$185))</f>
        <v>0.2</v>
      </c>
      <c r="EM19" s="436">
        <v>20</v>
      </c>
      <c r="EN19" s="436">
        <f t="shared" si="12"/>
        <v>1000</v>
      </c>
      <c r="EO19" s="437">
        <f t="shared" si="13"/>
        <v>1E-3</v>
      </c>
      <c r="EP19" s="437">
        <f t="shared" si="14"/>
        <v>1.054E-3</v>
      </c>
      <c r="EQ19" s="436">
        <f t="shared" ca="1" si="15"/>
        <v>0</v>
      </c>
      <c r="ER19" s="443">
        <v>6.3E-2</v>
      </c>
      <c r="ES19" s="446">
        <f t="shared" ca="1" si="16"/>
        <v>0</v>
      </c>
      <c r="ET19" s="446">
        <f t="shared" ca="1" si="17"/>
        <v>0</v>
      </c>
      <c r="EU19" s="446"/>
      <c r="EV19" s="446"/>
      <c r="EW19" s="446"/>
      <c r="EX19" s="17">
        <v>807977</v>
      </c>
      <c r="EY19" s="17" t="s">
        <v>801</v>
      </c>
      <c r="EZ19" s="17">
        <v>50</v>
      </c>
      <c r="FA19" s="17">
        <v>0</v>
      </c>
      <c r="FB19" s="83" t="s">
        <v>693</v>
      </c>
      <c r="FC19" s="4" t="s">
        <v>695</v>
      </c>
      <c r="FD19" s="4" t="s">
        <v>695</v>
      </c>
      <c r="FE19" s="389">
        <f t="shared" ca="1" si="18"/>
        <v>0</v>
      </c>
    </row>
    <row r="20" spans="1:161">
      <c r="A20" s="894" t="s">
        <v>787</v>
      </c>
      <c r="B20" s="155" t="s">
        <v>309</v>
      </c>
      <c r="C20" s="4" t="s">
        <v>310</v>
      </c>
      <c r="D20" s="4" t="s">
        <v>310</v>
      </c>
      <c r="E20" s="225" t="s">
        <v>195</v>
      </c>
      <c r="F20" s="92" t="s">
        <v>299</v>
      </c>
      <c r="G20" s="374">
        <v>100</v>
      </c>
      <c r="H20" s="229">
        <v>0</v>
      </c>
      <c r="I20" s="229">
        <v>0</v>
      </c>
      <c r="J20" s="229">
        <v>0</v>
      </c>
      <c r="K20" s="229">
        <v>0</v>
      </c>
      <c r="L20" s="229">
        <v>0</v>
      </c>
      <c r="M20" s="388">
        <v>0</v>
      </c>
      <c r="N20" s="388">
        <v>0</v>
      </c>
      <c r="O20" s="388">
        <v>0</v>
      </c>
      <c r="P20" s="388">
        <v>0</v>
      </c>
      <c r="Q20" s="388">
        <v>0</v>
      </c>
      <c r="R20" s="388">
        <v>0</v>
      </c>
      <c r="S20" s="388">
        <v>0</v>
      </c>
      <c r="T20" s="388">
        <v>0</v>
      </c>
      <c r="U20" s="388">
        <v>0</v>
      </c>
      <c r="V20" s="388">
        <v>0</v>
      </c>
      <c r="W20" s="388">
        <v>0</v>
      </c>
      <c r="X20" s="388">
        <v>0</v>
      </c>
      <c r="Y20" s="388">
        <v>0</v>
      </c>
      <c r="Z20" s="388">
        <v>0</v>
      </c>
      <c r="AA20" s="388">
        <v>0</v>
      </c>
      <c r="AB20" s="388">
        <v>0</v>
      </c>
      <c r="AC20" s="388">
        <v>0</v>
      </c>
      <c r="AD20" s="388">
        <v>0</v>
      </c>
      <c r="AE20" s="388">
        <v>0</v>
      </c>
      <c r="AF20" s="388">
        <v>0</v>
      </c>
      <c r="AG20" s="388">
        <v>0</v>
      </c>
      <c r="AH20" s="388">
        <v>0</v>
      </c>
      <c r="AI20" s="388">
        <v>0</v>
      </c>
      <c r="AJ20" s="388">
        <v>0</v>
      </c>
      <c r="AK20" s="388">
        <v>0</v>
      </c>
      <c r="AL20" s="388">
        <v>0</v>
      </c>
      <c r="AM20" s="388">
        <v>0</v>
      </c>
      <c r="AN20" s="388">
        <v>0</v>
      </c>
      <c r="AO20" s="388">
        <v>0</v>
      </c>
      <c r="AP20" s="388">
        <v>0</v>
      </c>
      <c r="AQ20" s="388">
        <v>0</v>
      </c>
      <c r="AR20" s="388">
        <v>0</v>
      </c>
      <c r="AS20" s="388">
        <v>0</v>
      </c>
      <c r="AT20" s="388">
        <v>0</v>
      </c>
      <c r="AU20" s="388">
        <v>0</v>
      </c>
      <c r="AV20" s="388">
        <v>0</v>
      </c>
      <c r="AW20" s="388">
        <v>0</v>
      </c>
      <c r="AX20" s="388">
        <v>0</v>
      </c>
      <c r="AY20" s="388">
        <v>0</v>
      </c>
      <c r="AZ20" s="388">
        <v>0</v>
      </c>
      <c r="BA20" s="388">
        <v>0</v>
      </c>
      <c r="BB20" s="388">
        <v>0</v>
      </c>
      <c r="BC20" s="388">
        <v>0</v>
      </c>
      <c r="BD20" s="388">
        <v>0</v>
      </c>
      <c r="BE20" s="388">
        <v>0</v>
      </c>
      <c r="BF20" s="388">
        <v>0</v>
      </c>
      <c r="BG20" s="388">
        <v>0</v>
      </c>
      <c r="BH20" s="388">
        <v>0</v>
      </c>
      <c r="BI20" s="388">
        <v>0</v>
      </c>
      <c r="BJ20" s="388">
        <v>0</v>
      </c>
      <c r="BK20" s="388">
        <v>0</v>
      </c>
      <c r="BL20" s="388">
        <v>0</v>
      </c>
      <c r="BM20" s="388">
        <v>0</v>
      </c>
      <c r="BN20" s="388">
        <v>0</v>
      </c>
      <c r="BO20" s="388">
        <v>0</v>
      </c>
      <c r="BP20" s="388">
        <v>0</v>
      </c>
      <c r="BQ20" s="388">
        <v>0</v>
      </c>
      <c r="BR20" s="388">
        <v>0</v>
      </c>
      <c r="BS20" s="388">
        <v>0</v>
      </c>
      <c r="BT20" s="388">
        <v>0</v>
      </c>
      <c r="BU20" s="388">
        <v>0</v>
      </c>
      <c r="BV20" s="388">
        <v>0</v>
      </c>
      <c r="BW20" s="388">
        <v>0</v>
      </c>
      <c r="BX20" s="388">
        <v>0</v>
      </c>
      <c r="BY20" s="388">
        <v>0</v>
      </c>
      <c r="BZ20" s="388">
        <v>0</v>
      </c>
      <c r="CA20" s="388">
        <v>0</v>
      </c>
      <c r="CB20" s="388">
        <v>0</v>
      </c>
      <c r="CC20" s="388">
        <v>0</v>
      </c>
      <c r="CD20" s="388">
        <v>0</v>
      </c>
      <c r="CE20" s="388">
        <v>0</v>
      </c>
      <c r="CF20" s="388">
        <v>0</v>
      </c>
      <c r="CG20" s="388">
        <v>0</v>
      </c>
      <c r="CH20" s="388">
        <v>0</v>
      </c>
      <c r="CI20" s="388">
        <v>0</v>
      </c>
      <c r="CJ20" s="388">
        <v>0</v>
      </c>
      <c r="CK20" s="388">
        <v>0</v>
      </c>
      <c r="CL20" s="388">
        <v>0</v>
      </c>
      <c r="CM20" s="388">
        <v>0</v>
      </c>
      <c r="CN20" s="388">
        <v>0</v>
      </c>
      <c r="CO20" s="388">
        <v>0</v>
      </c>
      <c r="CP20" s="388">
        <v>0</v>
      </c>
      <c r="CQ20" s="388">
        <v>0</v>
      </c>
      <c r="CR20" s="388">
        <v>0</v>
      </c>
      <c r="CS20" s="388">
        <v>0</v>
      </c>
      <c r="CT20" s="388">
        <v>0</v>
      </c>
      <c r="CU20" s="388">
        <v>0</v>
      </c>
      <c r="CV20" s="388">
        <v>0</v>
      </c>
      <c r="CW20" s="388">
        <v>0</v>
      </c>
      <c r="CX20" s="388">
        <v>0</v>
      </c>
      <c r="CY20" s="388">
        <v>0</v>
      </c>
      <c r="CZ20" s="388">
        <v>0</v>
      </c>
      <c r="DA20" s="388">
        <v>0</v>
      </c>
      <c r="DB20" s="388">
        <v>0</v>
      </c>
      <c r="DC20" s="388">
        <v>0</v>
      </c>
      <c r="DD20" s="388">
        <v>0</v>
      </c>
      <c r="DE20" s="388">
        <v>0</v>
      </c>
      <c r="DF20" s="388">
        <v>0</v>
      </c>
      <c r="DG20" s="387">
        <v>0</v>
      </c>
      <c r="DH20" s="31">
        <v>0</v>
      </c>
      <c r="DI20" s="28">
        <v>0</v>
      </c>
      <c r="DJ20" s="30">
        <v>0</v>
      </c>
      <c r="DK20" s="29">
        <v>0</v>
      </c>
      <c r="DL20" s="235">
        <v>0</v>
      </c>
      <c r="DM20" s="28">
        <v>0</v>
      </c>
      <c r="DN20" s="288">
        <v>0</v>
      </c>
      <c r="DO20" s="285">
        <v>0</v>
      </c>
      <c r="DP20" s="235">
        <v>0</v>
      </c>
      <c r="DQ20" s="28">
        <v>0</v>
      </c>
      <c r="DR20" s="30">
        <v>0</v>
      </c>
      <c r="DS20" s="285">
        <v>0</v>
      </c>
      <c r="DT20" s="235">
        <v>0</v>
      </c>
      <c r="DU20" s="28">
        <v>0</v>
      </c>
      <c r="DV20" s="30">
        <v>0</v>
      </c>
      <c r="DW20" s="285">
        <v>0</v>
      </c>
      <c r="DX20" s="235">
        <v>0</v>
      </c>
      <c r="DY20" s="28">
        <v>0</v>
      </c>
      <c r="DZ20" s="30">
        <v>0</v>
      </c>
      <c r="EA20" s="285">
        <v>0</v>
      </c>
      <c r="EB20" s="235">
        <v>0</v>
      </c>
      <c r="EC20" s="28">
        <v>0</v>
      </c>
      <c r="ED20" s="30">
        <v>0</v>
      </c>
      <c r="EE20" s="285">
        <v>0</v>
      </c>
      <c r="EF20" s="235">
        <v>0</v>
      </c>
      <c r="EG20" s="28">
        <v>0</v>
      </c>
      <c r="EH20" s="288">
        <v>0</v>
      </c>
      <c r="EI20" s="285">
        <v>0</v>
      </c>
      <c r="EJ20" s="235">
        <v>0</v>
      </c>
      <c r="EK20" s="28">
        <f ca="1">EJ20/15</f>
        <v>0</v>
      </c>
      <c r="EL20" s="30" t="str">
        <f ca="1">IF($B21=$B20,"",SUMIF($B$6:$B47,$B20,EK$6:EK$185))</f>
        <v/>
      </c>
      <c r="EM20" s="436">
        <v>15</v>
      </c>
      <c r="EN20" s="436">
        <f t="shared" si="12"/>
        <v>1500</v>
      </c>
      <c r="EO20" s="437">
        <f t="shared" si="13"/>
        <v>6.6666666666666664E-4</v>
      </c>
      <c r="EP20" s="437">
        <f t="shared" si="14"/>
        <v>7.0266666666666665E-4</v>
      </c>
      <c r="EQ20" s="436">
        <f t="shared" ca="1" si="15"/>
        <v>0</v>
      </c>
      <c r="ER20" s="443">
        <v>3.15E-2</v>
      </c>
      <c r="ES20" s="446">
        <f t="shared" ca="1" si="16"/>
        <v>0</v>
      </c>
      <c r="ET20" s="446">
        <f t="shared" ca="1" si="17"/>
        <v>0</v>
      </c>
      <c r="EU20" s="446"/>
      <c r="EV20" s="446"/>
      <c r="EW20" s="446"/>
      <c r="EX20" s="17">
        <v>800034</v>
      </c>
      <c r="EY20" s="17" t="s">
        <v>803</v>
      </c>
      <c r="EZ20" s="17">
        <v>100</v>
      </c>
      <c r="FA20" s="17">
        <v>0</v>
      </c>
      <c r="FB20" s="155" t="s">
        <v>309</v>
      </c>
      <c r="FC20" s="4" t="s">
        <v>310</v>
      </c>
      <c r="FD20" s="2" t="s">
        <v>310</v>
      </c>
      <c r="FE20" s="389">
        <f t="shared" ca="1" si="18"/>
        <v>0</v>
      </c>
    </row>
    <row r="21" spans="1:161">
      <c r="A21" s="894" t="s">
        <v>787</v>
      </c>
      <c r="B21" s="155" t="s">
        <v>309</v>
      </c>
      <c r="C21" s="4" t="s">
        <v>311</v>
      </c>
      <c r="D21" s="4" t="s">
        <v>311</v>
      </c>
      <c r="E21" s="225" t="s">
        <v>195</v>
      </c>
      <c r="F21" s="92" t="s">
        <v>299</v>
      </c>
      <c r="G21" s="374">
        <v>100</v>
      </c>
      <c r="H21" s="229">
        <v>0</v>
      </c>
      <c r="I21" s="229">
        <v>1600</v>
      </c>
      <c r="J21" s="229">
        <v>55</v>
      </c>
      <c r="K21" s="229">
        <v>0</v>
      </c>
      <c r="L21" s="229">
        <v>1655</v>
      </c>
      <c r="M21" s="388">
        <v>0</v>
      </c>
      <c r="N21" s="388">
        <v>0</v>
      </c>
      <c r="O21" s="388">
        <v>0</v>
      </c>
      <c r="P21" s="388">
        <v>0</v>
      </c>
      <c r="Q21" s="388">
        <v>0</v>
      </c>
      <c r="R21" s="388">
        <v>0</v>
      </c>
      <c r="S21" s="388">
        <v>0</v>
      </c>
      <c r="T21" s="388">
        <v>0</v>
      </c>
      <c r="U21" s="388">
        <v>0</v>
      </c>
      <c r="V21" s="388">
        <v>0</v>
      </c>
      <c r="W21" s="388">
        <v>0</v>
      </c>
      <c r="X21" s="388">
        <v>0</v>
      </c>
      <c r="Y21" s="388">
        <v>0</v>
      </c>
      <c r="Z21" s="388">
        <v>0</v>
      </c>
      <c r="AA21" s="388">
        <v>0</v>
      </c>
      <c r="AB21" s="388">
        <v>0</v>
      </c>
      <c r="AC21" s="388">
        <v>0</v>
      </c>
      <c r="AD21" s="388">
        <v>0</v>
      </c>
      <c r="AE21" s="388">
        <v>0</v>
      </c>
      <c r="AF21" s="388">
        <v>0</v>
      </c>
      <c r="AG21" s="388">
        <v>0</v>
      </c>
      <c r="AH21" s="388">
        <v>0</v>
      </c>
      <c r="AI21" s="388">
        <v>0</v>
      </c>
      <c r="AJ21" s="388">
        <v>0</v>
      </c>
      <c r="AK21" s="388">
        <v>0</v>
      </c>
      <c r="AL21" s="388">
        <v>0</v>
      </c>
      <c r="AM21" s="388">
        <v>0</v>
      </c>
      <c r="AN21" s="388">
        <v>0</v>
      </c>
      <c r="AO21" s="388">
        <v>0</v>
      </c>
      <c r="AP21" s="388">
        <v>0</v>
      </c>
      <c r="AQ21" s="388">
        <v>0</v>
      </c>
      <c r="AR21" s="388">
        <v>0</v>
      </c>
      <c r="AS21" s="388">
        <v>0</v>
      </c>
      <c r="AT21" s="388">
        <v>0</v>
      </c>
      <c r="AU21" s="388">
        <v>0</v>
      </c>
      <c r="AV21" s="388">
        <v>0</v>
      </c>
      <c r="AW21" s="388">
        <v>0</v>
      </c>
      <c r="AX21" s="388">
        <v>0</v>
      </c>
      <c r="AY21" s="388">
        <v>0</v>
      </c>
      <c r="AZ21" s="388">
        <v>0</v>
      </c>
      <c r="BA21" s="388">
        <v>0</v>
      </c>
      <c r="BB21" s="388">
        <v>0</v>
      </c>
      <c r="BC21" s="388">
        <v>0</v>
      </c>
      <c r="BD21" s="388">
        <v>0</v>
      </c>
      <c r="BE21" s="388">
        <v>0</v>
      </c>
      <c r="BF21" s="388">
        <v>0</v>
      </c>
      <c r="BG21" s="388">
        <v>0</v>
      </c>
      <c r="BH21" s="388">
        <v>0</v>
      </c>
      <c r="BI21" s="388">
        <v>0</v>
      </c>
      <c r="BJ21" s="388">
        <v>0</v>
      </c>
      <c r="BK21" s="388">
        <v>0</v>
      </c>
      <c r="BL21" s="388">
        <v>0</v>
      </c>
      <c r="BM21" s="388">
        <v>0</v>
      </c>
      <c r="BN21" s="388">
        <v>0</v>
      </c>
      <c r="BO21" s="388">
        <v>0</v>
      </c>
      <c r="BP21" s="388">
        <v>0</v>
      </c>
      <c r="BQ21" s="388">
        <v>0</v>
      </c>
      <c r="BR21" s="388">
        <v>0</v>
      </c>
      <c r="BS21" s="388">
        <v>0</v>
      </c>
      <c r="BT21" s="388">
        <v>0</v>
      </c>
      <c r="BU21" s="388">
        <v>0</v>
      </c>
      <c r="BV21" s="388">
        <v>0</v>
      </c>
      <c r="BW21" s="388">
        <v>0</v>
      </c>
      <c r="BX21" s="388">
        <v>0</v>
      </c>
      <c r="BY21" s="388">
        <v>0</v>
      </c>
      <c r="BZ21" s="388">
        <v>0</v>
      </c>
      <c r="CA21" s="388">
        <v>0</v>
      </c>
      <c r="CB21" s="388">
        <v>0</v>
      </c>
      <c r="CC21" s="388">
        <v>0</v>
      </c>
      <c r="CD21" s="388">
        <v>0</v>
      </c>
      <c r="CE21" s="388">
        <v>0</v>
      </c>
      <c r="CF21" s="388">
        <v>0</v>
      </c>
      <c r="CG21" s="388">
        <v>0</v>
      </c>
      <c r="CH21" s="388">
        <v>0</v>
      </c>
      <c r="CI21" s="388">
        <v>0</v>
      </c>
      <c r="CJ21" s="388">
        <v>0</v>
      </c>
      <c r="CK21" s="388">
        <v>0</v>
      </c>
      <c r="CL21" s="388">
        <v>0</v>
      </c>
      <c r="CM21" s="388">
        <v>0</v>
      </c>
      <c r="CN21" s="388">
        <v>0</v>
      </c>
      <c r="CO21" s="388">
        <v>0</v>
      </c>
      <c r="CP21" s="388">
        <v>0</v>
      </c>
      <c r="CQ21" s="388">
        <v>0</v>
      </c>
      <c r="CR21" s="388">
        <v>0</v>
      </c>
      <c r="CS21" s="388">
        <v>0</v>
      </c>
      <c r="CT21" s="388">
        <v>0</v>
      </c>
      <c r="CU21" s="388">
        <v>0</v>
      </c>
      <c r="CV21" s="388">
        <v>0</v>
      </c>
      <c r="CW21" s="388">
        <v>0</v>
      </c>
      <c r="CX21" s="388">
        <v>0</v>
      </c>
      <c r="CY21" s="388">
        <v>0</v>
      </c>
      <c r="CZ21" s="388">
        <v>0</v>
      </c>
      <c r="DA21" s="388">
        <v>0</v>
      </c>
      <c r="DB21" s="388">
        <v>0</v>
      </c>
      <c r="DC21" s="388">
        <v>0</v>
      </c>
      <c r="DD21" s="388">
        <v>0</v>
      </c>
      <c r="DE21" s="388">
        <v>0</v>
      </c>
      <c r="DF21" s="388">
        <v>0</v>
      </c>
      <c r="DG21" s="387">
        <v>0</v>
      </c>
      <c r="DH21" s="31">
        <v>0</v>
      </c>
      <c r="DI21" s="28">
        <v>0</v>
      </c>
      <c r="DJ21" s="30">
        <v>0</v>
      </c>
      <c r="DK21" s="29">
        <v>0</v>
      </c>
      <c r="DL21" s="235">
        <v>0</v>
      </c>
      <c r="DM21" s="28">
        <v>0</v>
      </c>
      <c r="DN21" s="288">
        <v>0</v>
      </c>
      <c r="DO21" s="285">
        <v>0</v>
      </c>
      <c r="DP21" s="235">
        <v>0</v>
      </c>
      <c r="DQ21" s="28">
        <v>0</v>
      </c>
      <c r="DR21" s="30">
        <v>0</v>
      </c>
      <c r="DS21" s="285">
        <v>0</v>
      </c>
      <c r="DT21" s="235">
        <v>0</v>
      </c>
      <c r="DU21" s="28">
        <v>0</v>
      </c>
      <c r="DV21" s="30">
        <v>0</v>
      </c>
      <c r="DW21" s="285">
        <v>0</v>
      </c>
      <c r="DX21" s="235">
        <v>0</v>
      </c>
      <c r="DY21" s="28">
        <v>0</v>
      </c>
      <c r="DZ21" s="30">
        <v>0</v>
      </c>
      <c r="EA21" s="285">
        <v>0</v>
      </c>
      <c r="EB21" s="235">
        <v>0</v>
      </c>
      <c r="EC21" s="28">
        <v>0</v>
      </c>
      <c r="ED21" s="30">
        <v>0</v>
      </c>
      <c r="EE21" s="285">
        <v>0</v>
      </c>
      <c r="EF21" s="235">
        <v>0</v>
      </c>
      <c r="EG21" s="28">
        <v>0</v>
      </c>
      <c r="EH21" s="288">
        <v>0</v>
      </c>
      <c r="EI21" s="285">
        <v>0</v>
      </c>
      <c r="EJ21" s="235">
        <v>0</v>
      </c>
      <c r="EK21" s="28">
        <f ca="1">EJ21/15</f>
        <v>0</v>
      </c>
      <c r="EL21" s="30">
        <f ca="1">IF($B22=$B21,"",SUMIF($B$6:$B48,$B21,EK$6:EK$185))</f>
        <v>0</v>
      </c>
      <c r="EM21" s="436">
        <v>15</v>
      </c>
      <c r="EN21" s="436">
        <f t="shared" si="12"/>
        <v>1500</v>
      </c>
      <c r="EO21" s="437">
        <f t="shared" si="13"/>
        <v>6.6666666666666664E-4</v>
      </c>
      <c r="EP21" s="437">
        <f t="shared" si="14"/>
        <v>7.0266666666666665E-4</v>
      </c>
      <c r="EQ21" s="436">
        <f t="shared" ca="1" si="15"/>
        <v>0</v>
      </c>
      <c r="ER21" s="443">
        <v>3.15E-2</v>
      </c>
      <c r="ES21" s="446">
        <f t="shared" ca="1" si="16"/>
        <v>0</v>
      </c>
      <c r="ET21" s="446">
        <f t="shared" ca="1" si="17"/>
        <v>0</v>
      </c>
      <c r="EU21" s="446"/>
      <c r="EV21" s="446"/>
      <c r="EW21" s="446"/>
      <c r="EX21" s="17">
        <v>800034</v>
      </c>
      <c r="EY21" s="17" t="s">
        <v>804</v>
      </c>
      <c r="EZ21" s="17">
        <v>100</v>
      </c>
      <c r="FA21" s="17" t="s">
        <v>805</v>
      </c>
      <c r="FB21" s="155" t="s">
        <v>309</v>
      </c>
      <c r="FC21" s="4" t="s">
        <v>311</v>
      </c>
      <c r="FD21" s="2" t="s">
        <v>311</v>
      </c>
      <c r="FE21" s="389">
        <f t="shared" ca="1" si="18"/>
        <v>0</v>
      </c>
    </row>
    <row r="22" spans="1:161">
      <c r="A22" s="894" t="s">
        <v>787</v>
      </c>
      <c r="B22" s="157" t="s">
        <v>295</v>
      </c>
      <c r="C22" s="4" t="s">
        <v>296</v>
      </c>
      <c r="D22" s="4" t="s">
        <v>296</v>
      </c>
      <c r="E22" s="225" t="s">
        <v>195</v>
      </c>
      <c r="F22" s="92" t="s">
        <v>806</v>
      </c>
      <c r="G22" s="374">
        <v>100</v>
      </c>
      <c r="H22" s="229">
        <v>0</v>
      </c>
      <c r="I22" s="229">
        <v>0</v>
      </c>
      <c r="J22" s="229">
        <v>0</v>
      </c>
      <c r="K22" s="229">
        <v>0</v>
      </c>
      <c r="L22" s="229">
        <v>0</v>
      </c>
      <c r="M22" s="388">
        <v>0</v>
      </c>
      <c r="N22" s="388">
        <v>0</v>
      </c>
      <c r="O22" s="388">
        <v>0</v>
      </c>
      <c r="P22" s="388">
        <v>0</v>
      </c>
      <c r="Q22" s="388">
        <v>0</v>
      </c>
      <c r="R22" s="388">
        <v>0</v>
      </c>
      <c r="S22" s="388">
        <v>0</v>
      </c>
      <c r="T22" s="388">
        <v>0</v>
      </c>
      <c r="U22" s="388">
        <v>0</v>
      </c>
      <c r="V22" s="388">
        <v>0</v>
      </c>
      <c r="W22" s="388">
        <v>0</v>
      </c>
      <c r="X22" s="388">
        <v>0</v>
      </c>
      <c r="Y22" s="388">
        <v>0</v>
      </c>
      <c r="Z22" s="388">
        <v>0</v>
      </c>
      <c r="AA22" s="388">
        <v>0</v>
      </c>
      <c r="AB22" s="388">
        <v>0</v>
      </c>
      <c r="AC22" s="388">
        <v>0</v>
      </c>
      <c r="AD22" s="388">
        <v>0</v>
      </c>
      <c r="AE22" s="388">
        <v>0</v>
      </c>
      <c r="AF22" s="388">
        <v>0</v>
      </c>
      <c r="AG22" s="388">
        <v>0</v>
      </c>
      <c r="AH22" s="388">
        <v>0</v>
      </c>
      <c r="AI22" s="388">
        <v>0</v>
      </c>
      <c r="AJ22" s="388">
        <v>0</v>
      </c>
      <c r="AK22" s="388">
        <v>0</v>
      </c>
      <c r="AL22" s="388">
        <v>0</v>
      </c>
      <c r="AM22" s="388">
        <v>0</v>
      </c>
      <c r="AN22" s="388">
        <v>0</v>
      </c>
      <c r="AO22" s="388">
        <v>0</v>
      </c>
      <c r="AP22" s="388">
        <v>0</v>
      </c>
      <c r="AQ22" s="388">
        <v>0</v>
      </c>
      <c r="AR22" s="388">
        <v>0</v>
      </c>
      <c r="AS22" s="388">
        <v>0</v>
      </c>
      <c r="AT22" s="388">
        <v>0</v>
      </c>
      <c r="AU22" s="388">
        <v>0</v>
      </c>
      <c r="AV22" s="388">
        <v>0</v>
      </c>
      <c r="AW22" s="388">
        <v>0</v>
      </c>
      <c r="AX22" s="388">
        <v>0</v>
      </c>
      <c r="AY22" s="388">
        <v>0</v>
      </c>
      <c r="AZ22" s="388">
        <v>0</v>
      </c>
      <c r="BA22" s="388">
        <v>0</v>
      </c>
      <c r="BB22" s="388">
        <v>0</v>
      </c>
      <c r="BC22" s="388">
        <v>0</v>
      </c>
      <c r="BD22" s="388">
        <v>0</v>
      </c>
      <c r="BE22" s="388">
        <v>0</v>
      </c>
      <c r="BF22" s="388">
        <v>0</v>
      </c>
      <c r="BG22" s="388">
        <v>0</v>
      </c>
      <c r="BH22" s="388">
        <v>0</v>
      </c>
      <c r="BI22" s="388">
        <v>0</v>
      </c>
      <c r="BJ22" s="388">
        <v>0</v>
      </c>
      <c r="BK22" s="388">
        <v>0</v>
      </c>
      <c r="BL22" s="388">
        <v>0</v>
      </c>
      <c r="BM22" s="388">
        <v>0</v>
      </c>
      <c r="BN22" s="388">
        <v>0</v>
      </c>
      <c r="BO22" s="388">
        <v>0</v>
      </c>
      <c r="BP22" s="388">
        <v>0</v>
      </c>
      <c r="BQ22" s="388">
        <v>0</v>
      </c>
      <c r="BR22" s="388">
        <v>0</v>
      </c>
      <c r="BS22" s="388">
        <v>0</v>
      </c>
      <c r="BT22" s="388">
        <v>0</v>
      </c>
      <c r="BU22" s="388">
        <v>0</v>
      </c>
      <c r="BV22" s="388">
        <v>0</v>
      </c>
      <c r="BW22" s="388">
        <v>0</v>
      </c>
      <c r="BX22" s="388">
        <v>0</v>
      </c>
      <c r="BY22" s="388">
        <v>0</v>
      </c>
      <c r="BZ22" s="388">
        <v>0</v>
      </c>
      <c r="CA22" s="388">
        <v>0</v>
      </c>
      <c r="CB22" s="388">
        <v>0</v>
      </c>
      <c r="CC22" s="388">
        <v>0</v>
      </c>
      <c r="CD22" s="388">
        <v>0</v>
      </c>
      <c r="CE22" s="388">
        <v>0</v>
      </c>
      <c r="CF22" s="388">
        <v>0</v>
      </c>
      <c r="CG22" s="388">
        <v>0</v>
      </c>
      <c r="CH22" s="388">
        <v>0</v>
      </c>
      <c r="CI22" s="388">
        <v>0</v>
      </c>
      <c r="CJ22" s="388">
        <v>0</v>
      </c>
      <c r="CK22" s="388">
        <v>0</v>
      </c>
      <c r="CL22" s="388">
        <v>0</v>
      </c>
      <c r="CM22" s="388">
        <v>0</v>
      </c>
      <c r="CN22" s="388">
        <v>0</v>
      </c>
      <c r="CO22" s="388">
        <v>0</v>
      </c>
      <c r="CP22" s="388">
        <v>0</v>
      </c>
      <c r="CQ22" s="388">
        <v>0</v>
      </c>
      <c r="CR22" s="388">
        <v>0</v>
      </c>
      <c r="CS22" s="388">
        <v>0</v>
      </c>
      <c r="CT22" s="388">
        <v>0</v>
      </c>
      <c r="CU22" s="388">
        <v>0</v>
      </c>
      <c r="CV22" s="388">
        <v>0</v>
      </c>
      <c r="CW22" s="388">
        <v>0</v>
      </c>
      <c r="CX22" s="388">
        <v>0</v>
      </c>
      <c r="CY22" s="388">
        <v>0</v>
      </c>
      <c r="CZ22" s="388">
        <v>0</v>
      </c>
      <c r="DA22" s="388">
        <v>0</v>
      </c>
      <c r="DB22" s="388">
        <v>0</v>
      </c>
      <c r="DC22" s="388">
        <v>0</v>
      </c>
      <c r="DD22" s="388">
        <v>0</v>
      </c>
      <c r="DE22" s="388">
        <v>0</v>
      </c>
      <c r="DF22" s="388">
        <v>0</v>
      </c>
      <c r="DG22" s="387">
        <v>0</v>
      </c>
      <c r="DH22" s="31">
        <v>0</v>
      </c>
      <c r="DI22" s="28">
        <v>0</v>
      </c>
      <c r="DJ22" s="30">
        <v>0</v>
      </c>
      <c r="DK22" s="29">
        <v>0</v>
      </c>
      <c r="DL22" s="235">
        <v>0</v>
      </c>
      <c r="DM22" s="28">
        <v>0</v>
      </c>
      <c r="DN22" s="288">
        <v>0</v>
      </c>
      <c r="DO22" s="285">
        <v>0</v>
      </c>
      <c r="DP22" s="235">
        <v>0</v>
      </c>
      <c r="DQ22" s="28">
        <v>0</v>
      </c>
      <c r="DR22" s="30">
        <v>0</v>
      </c>
      <c r="DS22" s="285">
        <v>0</v>
      </c>
      <c r="DT22" s="235">
        <v>0</v>
      </c>
      <c r="DU22" s="28">
        <v>0</v>
      </c>
      <c r="DV22" s="30">
        <v>0</v>
      </c>
      <c r="DW22" s="285">
        <v>0</v>
      </c>
      <c r="DX22" s="235">
        <v>0</v>
      </c>
      <c r="DY22" s="28">
        <v>0</v>
      </c>
      <c r="DZ22" s="30">
        <v>0</v>
      </c>
      <c r="EA22" s="285">
        <v>0</v>
      </c>
      <c r="EB22" s="235">
        <v>0</v>
      </c>
      <c r="EC22" s="28">
        <v>0</v>
      </c>
      <c r="ED22" s="30">
        <v>0</v>
      </c>
      <c r="EE22" s="285">
        <v>0</v>
      </c>
      <c r="EF22" s="235">
        <v>0</v>
      </c>
      <c r="EG22" s="28">
        <v>0</v>
      </c>
      <c r="EH22" s="288">
        <v>0</v>
      </c>
      <c r="EI22" s="285">
        <v>0</v>
      </c>
      <c r="EJ22" s="235">
        <v>0</v>
      </c>
      <c r="EK22" s="28">
        <f ca="1">EJ22/15</f>
        <v>0</v>
      </c>
      <c r="EL22" s="30">
        <f ca="1">IF($B23=$B22,"",SUMIF($B$6:$B49,$B22,EK$6:EK$185))</f>
        <v>0</v>
      </c>
      <c r="EM22" s="436">
        <v>15</v>
      </c>
      <c r="EN22" s="436">
        <f t="shared" si="12"/>
        <v>1500</v>
      </c>
      <c r="EO22" s="437">
        <f t="shared" si="13"/>
        <v>6.6666666666666664E-4</v>
      </c>
      <c r="EP22" s="437">
        <f t="shared" si="14"/>
        <v>7.0266666666666665E-4</v>
      </c>
      <c r="EQ22" s="436">
        <f t="shared" ca="1" si="15"/>
        <v>0</v>
      </c>
      <c r="ER22" s="443">
        <v>3.15E-2</v>
      </c>
      <c r="ES22" s="446">
        <f t="shared" ca="1" si="16"/>
        <v>0</v>
      </c>
      <c r="ET22" s="446">
        <f t="shared" ca="1" si="17"/>
        <v>0</v>
      </c>
      <c r="EU22" s="446"/>
      <c r="EV22" s="446"/>
      <c r="EW22" s="446"/>
      <c r="EX22" s="17">
        <v>808038</v>
      </c>
      <c r="EY22" s="17" t="s">
        <v>807</v>
      </c>
      <c r="EZ22" s="17">
        <v>100</v>
      </c>
      <c r="FA22" s="17">
        <v>0</v>
      </c>
      <c r="FB22" s="157" t="s">
        <v>295</v>
      </c>
      <c r="FC22" s="4" t="s">
        <v>296</v>
      </c>
      <c r="FD22" s="2" t="s">
        <v>296</v>
      </c>
      <c r="FE22" s="389">
        <f t="shared" ca="1" si="18"/>
        <v>0</v>
      </c>
    </row>
    <row r="23" spans="1:161">
      <c r="A23" s="894" t="s">
        <v>787</v>
      </c>
      <c r="B23" s="155" t="s">
        <v>598</v>
      </c>
      <c r="C23" s="155" t="s">
        <v>599</v>
      </c>
      <c r="D23" s="4">
        <v>447230007</v>
      </c>
      <c r="E23" s="225" t="s">
        <v>195</v>
      </c>
      <c r="F23" s="92" t="s">
        <v>808</v>
      </c>
      <c r="G23" s="374">
        <v>20</v>
      </c>
      <c r="H23" s="229">
        <v>0</v>
      </c>
      <c r="I23" s="229">
        <v>800</v>
      </c>
      <c r="J23" s="229">
        <v>61</v>
      </c>
      <c r="K23" s="229">
        <v>0</v>
      </c>
      <c r="L23" s="229">
        <v>861</v>
      </c>
      <c r="M23" s="388">
        <v>0</v>
      </c>
      <c r="N23" s="388">
        <v>0</v>
      </c>
      <c r="O23" s="388">
        <v>0</v>
      </c>
      <c r="P23" s="388">
        <v>0</v>
      </c>
      <c r="Q23" s="388">
        <v>0</v>
      </c>
      <c r="R23" s="388">
        <v>0</v>
      </c>
      <c r="S23" s="388">
        <v>0</v>
      </c>
      <c r="T23" s="388">
        <v>0</v>
      </c>
      <c r="U23" s="388">
        <v>0</v>
      </c>
      <c r="V23" s="388">
        <v>0</v>
      </c>
      <c r="W23" s="388">
        <v>0</v>
      </c>
      <c r="X23" s="388">
        <v>0</v>
      </c>
      <c r="Y23" s="388">
        <v>0</v>
      </c>
      <c r="Z23" s="388">
        <v>0</v>
      </c>
      <c r="AA23" s="388">
        <v>0</v>
      </c>
      <c r="AB23" s="388">
        <v>0</v>
      </c>
      <c r="AC23" s="388">
        <v>0</v>
      </c>
      <c r="AD23" s="388">
        <v>0</v>
      </c>
      <c r="AE23" s="388">
        <v>0</v>
      </c>
      <c r="AF23" s="388">
        <v>0</v>
      </c>
      <c r="AG23" s="388">
        <v>0</v>
      </c>
      <c r="AH23" s="388">
        <v>0</v>
      </c>
      <c r="AI23" s="388">
        <v>0</v>
      </c>
      <c r="AJ23" s="388">
        <v>0</v>
      </c>
      <c r="AK23" s="388">
        <v>0</v>
      </c>
      <c r="AL23" s="388">
        <v>0</v>
      </c>
      <c r="AM23" s="388">
        <v>0</v>
      </c>
      <c r="AN23" s="388">
        <v>0</v>
      </c>
      <c r="AO23" s="388">
        <v>0</v>
      </c>
      <c r="AP23" s="388">
        <v>0</v>
      </c>
      <c r="AQ23" s="388">
        <v>0</v>
      </c>
      <c r="AR23" s="388">
        <v>0</v>
      </c>
      <c r="AS23" s="388">
        <v>0</v>
      </c>
      <c r="AT23" s="388">
        <v>0</v>
      </c>
      <c r="AU23" s="388">
        <v>0</v>
      </c>
      <c r="AV23" s="388">
        <v>0</v>
      </c>
      <c r="AW23" s="388">
        <v>0</v>
      </c>
      <c r="AX23" s="388">
        <v>0</v>
      </c>
      <c r="AY23" s="388">
        <v>0</v>
      </c>
      <c r="AZ23" s="388">
        <v>0</v>
      </c>
      <c r="BA23" s="388">
        <v>0</v>
      </c>
      <c r="BB23" s="388">
        <v>0</v>
      </c>
      <c r="BC23" s="388">
        <v>0</v>
      </c>
      <c r="BD23" s="388">
        <v>0</v>
      </c>
      <c r="BE23" s="388">
        <v>0</v>
      </c>
      <c r="BF23" s="388">
        <v>0</v>
      </c>
      <c r="BG23" s="388">
        <v>0</v>
      </c>
      <c r="BH23" s="388">
        <v>0</v>
      </c>
      <c r="BI23" s="388">
        <v>0</v>
      </c>
      <c r="BJ23" s="388">
        <v>0</v>
      </c>
      <c r="BK23" s="388">
        <v>0</v>
      </c>
      <c r="BL23" s="388">
        <v>0</v>
      </c>
      <c r="BM23" s="388">
        <v>0</v>
      </c>
      <c r="BN23" s="388">
        <v>0</v>
      </c>
      <c r="BO23" s="388">
        <v>0</v>
      </c>
      <c r="BP23" s="388">
        <v>0</v>
      </c>
      <c r="BQ23" s="388">
        <v>0</v>
      </c>
      <c r="BR23" s="388">
        <v>0</v>
      </c>
      <c r="BS23" s="388">
        <v>0</v>
      </c>
      <c r="BT23" s="388">
        <v>0</v>
      </c>
      <c r="BU23" s="388">
        <v>0</v>
      </c>
      <c r="BV23" s="388">
        <v>0</v>
      </c>
      <c r="BW23" s="388">
        <v>0</v>
      </c>
      <c r="BX23" s="388">
        <v>0</v>
      </c>
      <c r="BY23" s="388">
        <v>0</v>
      </c>
      <c r="BZ23" s="388">
        <v>0</v>
      </c>
      <c r="CA23" s="388">
        <v>0</v>
      </c>
      <c r="CB23" s="388">
        <v>0</v>
      </c>
      <c r="CC23" s="388">
        <v>0</v>
      </c>
      <c r="CD23" s="388">
        <v>0</v>
      </c>
      <c r="CE23" s="388">
        <v>0</v>
      </c>
      <c r="CF23" s="388">
        <v>0</v>
      </c>
      <c r="CG23" s="388">
        <v>0</v>
      </c>
      <c r="CH23" s="388">
        <v>0</v>
      </c>
      <c r="CI23" s="388">
        <v>0</v>
      </c>
      <c r="CJ23" s="388">
        <v>0</v>
      </c>
      <c r="CK23" s="388">
        <v>0</v>
      </c>
      <c r="CL23" s="388">
        <v>0</v>
      </c>
      <c r="CM23" s="388">
        <v>0</v>
      </c>
      <c r="CN23" s="388">
        <v>0</v>
      </c>
      <c r="CO23" s="388">
        <v>0</v>
      </c>
      <c r="CP23" s="388">
        <v>0</v>
      </c>
      <c r="CQ23" s="388">
        <v>0</v>
      </c>
      <c r="CR23" s="388">
        <v>0</v>
      </c>
      <c r="CS23" s="388">
        <v>0</v>
      </c>
      <c r="CT23" s="388">
        <v>0</v>
      </c>
      <c r="CU23" s="388">
        <v>0</v>
      </c>
      <c r="CV23" s="388">
        <v>0</v>
      </c>
      <c r="CW23" s="388">
        <v>0</v>
      </c>
      <c r="CX23" s="388">
        <v>0</v>
      </c>
      <c r="CY23" s="388">
        <v>0</v>
      </c>
      <c r="CZ23" s="388">
        <v>0</v>
      </c>
      <c r="DA23" s="388">
        <v>0</v>
      </c>
      <c r="DB23" s="388">
        <v>0</v>
      </c>
      <c r="DC23" s="388">
        <v>0</v>
      </c>
      <c r="DD23" s="388">
        <v>0</v>
      </c>
      <c r="DE23" s="388">
        <v>0</v>
      </c>
      <c r="DF23" s="388">
        <v>0</v>
      </c>
      <c r="DG23" s="387">
        <v>0</v>
      </c>
      <c r="DH23" s="31">
        <v>0</v>
      </c>
      <c r="DI23" s="28">
        <v>0</v>
      </c>
      <c r="DJ23" s="30">
        <v>0</v>
      </c>
      <c r="DK23" s="29">
        <v>0</v>
      </c>
      <c r="DL23" s="235">
        <v>0</v>
      </c>
      <c r="DM23" s="28">
        <v>0</v>
      </c>
      <c r="DN23" s="288">
        <v>0</v>
      </c>
      <c r="DO23" s="285">
        <v>0</v>
      </c>
      <c r="DP23" s="235">
        <v>0</v>
      </c>
      <c r="DQ23" s="28">
        <v>0</v>
      </c>
      <c r="DR23" s="30">
        <v>0</v>
      </c>
      <c r="DS23" s="285">
        <v>0</v>
      </c>
      <c r="DT23" s="235">
        <v>0</v>
      </c>
      <c r="DU23" s="28">
        <v>0</v>
      </c>
      <c r="DV23" s="30">
        <v>0</v>
      </c>
      <c r="DW23" s="285">
        <v>0</v>
      </c>
      <c r="DX23" s="235">
        <v>0</v>
      </c>
      <c r="DY23" s="28">
        <v>0</v>
      </c>
      <c r="DZ23" s="30">
        <v>0</v>
      </c>
      <c r="EA23" s="285">
        <v>0</v>
      </c>
      <c r="EB23" s="235">
        <v>0</v>
      </c>
      <c r="EC23" s="28">
        <v>0</v>
      </c>
      <c r="ED23" s="30">
        <v>0</v>
      </c>
      <c r="EE23" s="285">
        <v>0</v>
      </c>
      <c r="EF23" s="235">
        <v>0</v>
      </c>
      <c r="EG23" s="28">
        <v>0</v>
      </c>
      <c r="EH23" s="288">
        <v>0</v>
      </c>
      <c r="EI23" s="285">
        <v>0</v>
      </c>
      <c r="EJ23" s="235">
        <v>0</v>
      </c>
      <c r="EK23" s="28">
        <f ca="1">EJ23/10</f>
        <v>0</v>
      </c>
      <c r="EL23" s="30" t="str">
        <f ca="1">IF($B24=$B23,"",SUMIF($B$6:$B50,$B23,EK$6:EK$185))</f>
        <v/>
      </c>
      <c r="EM23" s="436">
        <v>10</v>
      </c>
      <c r="EN23" s="436">
        <f t="shared" si="12"/>
        <v>200</v>
      </c>
      <c r="EO23" s="437">
        <f t="shared" si="13"/>
        <v>5.0000000000000001E-3</v>
      </c>
      <c r="EP23" s="437">
        <f t="shared" si="14"/>
        <v>5.2700000000000004E-3</v>
      </c>
      <c r="EQ23" s="436">
        <f t="shared" ca="1" si="15"/>
        <v>1.054</v>
      </c>
      <c r="ER23" s="443">
        <v>0.315</v>
      </c>
      <c r="ES23" s="446">
        <f t="shared" ca="1" si="16"/>
        <v>5.2499999999999998E-2</v>
      </c>
      <c r="ET23" s="446">
        <f t="shared" ca="1" si="17"/>
        <v>63</v>
      </c>
      <c r="EU23" s="446"/>
      <c r="EV23" s="446"/>
      <c r="EW23" s="446"/>
      <c r="EX23" s="17">
        <v>800210</v>
      </c>
      <c r="EY23" s="17" t="s">
        <v>809</v>
      </c>
      <c r="EZ23" s="17">
        <v>20</v>
      </c>
      <c r="FA23" s="17">
        <v>5</v>
      </c>
      <c r="FB23" s="155" t="s">
        <v>598</v>
      </c>
      <c r="FC23" s="155" t="s">
        <v>599</v>
      </c>
      <c r="FD23" s="2">
        <v>447230007</v>
      </c>
      <c r="FE23" s="389">
        <f t="shared" ca="1" si="18"/>
        <v>400</v>
      </c>
    </row>
    <row r="24" spans="1:161" ht="18.75" customHeight="1">
      <c r="A24" s="894" t="s">
        <v>787</v>
      </c>
      <c r="B24" s="155" t="s">
        <v>598</v>
      </c>
      <c r="C24" s="155" t="s">
        <v>600</v>
      </c>
      <c r="D24" s="4">
        <v>447250009</v>
      </c>
      <c r="E24" s="225" t="s">
        <v>195</v>
      </c>
      <c r="F24" s="92" t="s">
        <v>810</v>
      </c>
      <c r="G24" s="374">
        <v>20</v>
      </c>
      <c r="H24" s="229">
        <v>0</v>
      </c>
      <c r="I24" s="229">
        <v>0</v>
      </c>
      <c r="J24" s="229">
        <v>2</v>
      </c>
      <c r="K24" s="229">
        <v>0</v>
      </c>
      <c r="L24" s="229">
        <v>2</v>
      </c>
      <c r="M24" s="388">
        <v>0</v>
      </c>
      <c r="N24" s="388">
        <v>0</v>
      </c>
      <c r="O24" s="388">
        <v>0</v>
      </c>
      <c r="P24" s="388">
        <v>0</v>
      </c>
      <c r="Q24" s="388">
        <v>0</v>
      </c>
      <c r="R24" s="388">
        <v>0</v>
      </c>
      <c r="S24" s="388">
        <v>0</v>
      </c>
      <c r="T24" s="388">
        <v>0</v>
      </c>
      <c r="U24" s="388">
        <v>0</v>
      </c>
      <c r="V24" s="388">
        <v>0</v>
      </c>
      <c r="W24" s="388">
        <v>0</v>
      </c>
      <c r="X24" s="388">
        <v>0</v>
      </c>
      <c r="Y24" s="388">
        <v>0</v>
      </c>
      <c r="Z24" s="388">
        <v>0</v>
      </c>
      <c r="AA24" s="388">
        <v>0</v>
      </c>
      <c r="AB24" s="388">
        <v>0</v>
      </c>
      <c r="AC24" s="388">
        <v>0</v>
      </c>
      <c r="AD24" s="388">
        <v>0</v>
      </c>
      <c r="AE24" s="388">
        <v>0</v>
      </c>
      <c r="AF24" s="388">
        <v>0</v>
      </c>
      <c r="AG24" s="388">
        <v>0</v>
      </c>
      <c r="AH24" s="388">
        <v>0</v>
      </c>
      <c r="AI24" s="388">
        <v>0</v>
      </c>
      <c r="AJ24" s="388">
        <v>0</v>
      </c>
      <c r="AK24" s="388">
        <v>0</v>
      </c>
      <c r="AL24" s="388">
        <v>0</v>
      </c>
      <c r="AM24" s="388">
        <v>0</v>
      </c>
      <c r="AN24" s="388">
        <v>0</v>
      </c>
      <c r="AO24" s="388">
        <v>0</v>
      </c>
      <c r="AP24" s="388">
        <v>0</v>
      </c>
      <c r="AQ24" s="388">
        <v>0</v>
      </c>
      <c r="AR24" s="388">
        <v>0</v>
      </c>
      <c r="AS24" s="388">
        <v>0</v>
      </c>
      <c r="AT24" s="388">
        <v>0</v>
      </c>
      <c r="AU24" s="388">
        <v>0</v>
      </c>
      <c r="AV24" s="388">
        <v>0</v>
      </c>
      <c r="AW24" s="388">
        <v>0</v>
      </c>
      <c r="AX24" s="388">
        <v>0</v>
      </c>
      <c r="AY24" s="388">
        <v>0</v>
      </c>
      <c r="AZ24" s="388">
        <v>0</v>
      </c>
      <c r="BA24" s="388">
        <v>0</v>
      </c>
      <c r="BB24" s="388">
        <v>0</v>
      </c>
      <c r="BC24" s="388">
        <v>0</v>
      </c>
      <c r="BD24" s="388">
        <v>0</v>
      </c>
      <c r="BE24" s="388">
        <v>0</v>
      </c>
      <c r="BF24" s="388">
        <v>0</v>
      </c>
      <c r="BG24" s="388">
        <v>0</v>
      </c>
      <c r="BH24" s="388">
        <v>0</v>
      </c>
      <c r="BI24" s="388">
        <v>0</v>
      </c>
      <c r="BJ24" s="388">
        <v>0</v>
      </c>
      <c r="BK24" s="388">
        <v>0</v>
      </c>
      <c r="BL24" s="388">
        <v>0</v>
      </c>
      <c r="BM24" s="388">
        <v>0</v>
      </c>
      <c r="BN24" s="388">
        <v>0</v>
      </c>
      <c r="BO24" s="388">
        <v>0</v>
      </c>
      <c r="BP24" s="388">
        <v>0</v>
      </c>
      <c r="BQ24" s="388">
        <v>0</v>
      </c>
      <c r="BR24" s="388">
        <v>0</v>
      </c>
      <c r="BS24" s="388">
        <v>0</v>
      </c>
      <c r="BT24" s="388">
        <v>0</v>
      </c>
      <c r="BU24" s="388">
        <v>0</v>
      </c>
      <c r="BV24" s="388">
        <v>0</v>
      </c>
      <c r="BW24" s="388">
        <v>0</v>
      </c>
      <c r="BX24" s="388">
        <v>0</v>
      </c>
      <c r="BY24" s="388">
        <v>0</v>
      </c>
      <c r="BZ24" s="388">
        <v>0</v>
      </c>
      <c r="CA24" s="388">
        <v>0</v>
      </c>
      <c r="CB24" s="388">
        <v>0</v>
      </c>
      <c r="CC24" s="388">
        <v>0</v>
      </c>
      <c r="CD24" s="388">
        <v>0</v>
      </c>
      <c r="CE24" s="388">
        <v>0</v>
      </c>
      <c r="CF24" s="388">
        <v>0</v>
      </c>
      <c r="CG24" s="388">
        <v>0</v>
      </c>
      <c r="CH24" s="388">
        <v>0</v>
      </c>
      <c r="CI24" s="388">
        <v>0</v>
      </c>
      <c r="CJ24" s="388">
        <v>0</v>
      </c>
      <c r="CK24" s="388">
        <v>0</v>
      </c>
      <c r="CL24" s="388">
        <v>0</v>
      </c>
      <c r="CM24" s="388">
        <v>0</v>
      </c>
      <c r="CN24" s="388">
        <v>0</v>
      </c>
      <c r="CO24" s="388">
        <v>0</v>
      </c>
      <c r="CP24" s="388">
        <v>0</v>
      </c>
      <c r="CQ24" s="388">
        <v>0</v>
      </c>
      <c r="CR24" s="388">
        <v>0</v>
      </c>
      <c r="CS24" s="388">
        <v>0</v>
      </c>
      <c r="CT24" s="388">
        <v>0</v>
      </c>
      <c r="CU24" s="388">
        <v>0</v>
      </c>
      <c r="CV24" s="388">
        <v>0</v>
      </c>
      <c r="CW24" s="388">
        <v>0</v>
      </c>
      <c r="CX24" s="388">
        <v>0</v>
      </c>
      <c r="CY24" s="388">
        <v>0</v>
      </c>
      <c r="CZ24" s="388">
        <v>0</v>
      </c>
      <c r="DA24" s="388">
        <v>0</v>
      </c>
      <c r="DB24" s="388">
        <v>0</v>
      </c>
      <c r="DC24" s="388">
        <v>0</v>
      </c>
      <c r="DD24" s="388">
        <v>0</v>
      </c>
      <c r="DE24" s="388">
        <v>0</v>
      </c>
      <c r="DF24" s="388">
        <v>0</v>
      </c>
      <c r="DG24" s="387">
        <v>0</v>
      </c>
      <c r="DH24" s="31">
        <v>0</v>
      </c>
      <c r="DI24" s="28">
        <v>0</v>
      </c>
      <c r="DJ24" s="30">
        <v>0</v>
      </c>
      <c r="DK24" s="29">
        <v>0</v>
      </c>
      <c r="DL24" s="235">
        <v>0</v>
      </c>
      <c r="DM24" s="28">
        <v>0</v>
      </c>
      <c r="DN24" s="288">
        <v>0</v>
      </c>
      <c r="DO24" s="285">
        <v>0</v>
      </c>
      <c r="DP24" s="235">
        <v>0</v>
      </c>
      <c r="DQ24" s="28">
        <v>0</v>
      </c>
      <c r="DR24" s="30">
        <v>0</v>
      </c>
      <c r="DS24" s="285">
        <v>0</v>
      </c>
      <c r="DT24" s="235">
        <v>0</v>
      </c>
      <c r="DU24" s="28">
        <v>0</v>
      </c>
      <c r="DV24" s="30">
        <v>0</v>
      </c>
      <c r="DW24" s="285">
        <v>0</v>
      </c>
      <c r="DX24" s="235">
        <v>0</v>
      </c>
      <c r="DY24" s="28">
        <v>0</v>
      </c>
      <c r="DZ24" s="30">
        <v>0</v>
      </c>
      <c r="EA24" s="285">
        <v>0</v>
      </c>
      <c r="EB24" s="235">
        <v>0</v>
      </c>
      <c r="EC24" s="28">
        <v>0</v>
      </c>
      <c r="ED24" s="30">
        <v>0</v>
      </c>
      <c r="EE24" s="285">
        <v>0</v>
      </c>
      <c r="EF24" s="235">
        <v>0</v>
      </c>
      <c r="EG24" s="28">
        <v>0</v>
      </c>
      <c r="EH24" s="288">
        <v>0</v>
      </c>
      <c r="EI24" s="285">
        <v>0</v>
      </c>
      <c r="EJ24" s="235">
        <v>0</v>
      </c>
      <c r="EK24" s="28">
        <f ca="1">EJ24/10</f>
        <v>0</v>
      </c>
      <c r="EL24" s="30" t="str">
        <f ca="1">IF($B25=$B24,"",SUMIF($B$6:$B51,$B24,EK$6:EK$185))</f>
        <v/>
      </c>
      <c r="EM24" s="436">
        <v>10</v>
      </c>
      <c r="EN24" s="436">
        <f t="shared" si="12"/>
        <v>200</v>
      </c>
      <c r="EO24" s="437">
        <f t="shared" si="13"/>
        <v>5.0000000000000001E-3</v>
      </c>
      <c r="EP24" s="437">
        <f t="shared" si="14"/>
        <v>5.2700000000000004E-3</v>
      </c>
      <c r="EQ24" s="436">
        <f t="shared" ca="1" si="15"/>
        <v>0</v>
      </c>
      <c r="ER24" s="443">
        <v>0.315</v>
      </c>
      <c r="ES24" s="446">
        <f t="shared" ca="1" si="16"/>
        <v>0</v>
      </c>
      <c r="ET24" s="446">
        <f t="shared" ca="1" si="17"/>
        <v>0</v>
      </c>
      <c r="EU24" s="446"/>
      <c r="EV24" s="446"/>
      <c r="EW24" s="446"/>
      <c r="EX24" s="17">
        <v>800210</v>
      </c>
      <c r="EY24" s="17" t="s">
        <v>809</v>
      </c>
      <c r="EZ24" s="17">
        <v>20</v>
      </c>
      <c r="FA24" s="17">
        <v>0</v>
      </c>
      <c r="FB24" s="155" t="s">
        <v>598</v>
      </c>
      <c r="FC24" s="155" t="s">
        <v>600</v>
      </c>
      <c r="FD24" s="2">
        <v>447250009</v>
      </c>
      <c r="FE24" s="389">
        <f t="shared" ca="1" si="18"/>
        <v>0</v>
      </c>
    </row>
    <row r="25" spans="1:161">
      <c r="A25" s="894" t="s">
        <v>787</v>
      </c>
      <c r="B25" s="155" t="s">
        <v>598</v>
      </c>
      <c r="C25" s="155" t="s">
        <v>601</v>
      </c>
      <c r="D25" s="4">
        <v>448010005</v>
      </c>
      <c r="E25" s="225" t="s">
        <v>195</v>
      </c>
      <c r="F25" s="92" t="s">
        <v>811</v>
      </c>
      <c r="G25" s="374">
        <v>20</v>
      </c>
      <c r="H25" s="229">
        <v>0</v>
      </c>
      <c r="I25" s="229">
        <v>0</v>
      </c>
      <c r="J25" s="229">
        <v>220</v>
      </c>
      <c r="K25" s="229">
        <v>0</v>
      </c>
      <c r="L25" s="229">
        <v>220</v>
      </c>
      <c r="M25" s="388">
        <v>0</v>
      </c>
      <c r="N25" s="388">
        <v>0</v>
      </c>
      <c r="O25" s="388">
        <v>0</v>
      </c>
      <c r="P25" s="388">
        <v>0</v>
      </c>
      <c r="Q25" s="388">
        <v>0</v>
      </c>
      <c r="R25" s="388">
        <v>0</v>
      </c>
      <c r="S25" s="388">
        <v>0</v>
      </c>
      <c r="T25" s="388">
        <v>0</v>
      </c>
      <c r="U25" s="388">
        <v>0</v>
      </c>
      <c r="V25" s="388">
        <v>0</v>
      </c>
      <c r="W25" s="388">
        <v>0</v>
      </c>
      <c r="X25" s="388">
        <v>0</v>
      </c>
      <c r="Y25" s="388">
        <v>0</v>
      </c>
      <c r="Z25" s="388">
        <v>0</v>
      </c>
      <c r="AA25" s="388">
        <v>0</v>
      </c>
      <c r="AB25" s="388">
        <v>0</v>
      </c>
      <c r="AC25" s="388">
        <v>0</v>
      </c>
      <c r="AD25" s="388">
        <v>0</v>
      </c>
      <c r="AE25" s="388">
        <v>0</v>
      </c>
      <c r="AF25" s="388">
        <v>0</v>
      </c>
      <c r="AG25" s="388">
        <v>0</v>
      </c>
      <c r="AH25" s="388">
        <v>0</v>
      </c>
      <c r="AI25" s="388">
        <v>0</v>
      </c>
      <c r="AJ25" s="388">
        <v>0</v>
      </c>
      <c r="AK25" s="388">
        <v>0</v>
      </c>
      <c r="AL25" s="388">
        <v>0</v>
      </c>
      <c r="AM25" s="388">
        <v>0</v>
      </c>
      <c r="AN25" s="388">
        <v>0</v>
      </c>
      <c r="AO25" s="388">
        <v>0</v>
      </c>
      <c r="AP25" s="388">
        <v>0</v>
      </c>
      <c r="AQ25" s="388">
        <v>0</v>
      </c>
      <c r="AR25" s="388">
        <v>0</v>
      </c>
      <c r="AS25" s="388">
        <v>0</v>
      </c>
      <c r="AT25" s="388">
        <v>0</v>
      </c>
      <c r="AU25" s="388">
        <v>0</v>
      </c>
      <c r="AV25" s="388">
        <v>0</v>
      </c>
      <c r="AW25" s="388">
        <v>0</v>
      </c>
      <c r="AX25" s="388">
        <v>0</v>
      </c>
      <c r="AY25" s="388">
        <v>0</v>
      </c>
      <c r="AZ25" s="388">
        <v>0</v>
      </c>
      <c r="BA25" s="388">
        <v>0</v>
      </c>
      <c r="BB25" s="388">
        <v>0</v>
      </c>
      <c r="BC25" s="388">
        <v>0</v>
      </c>
      <c r="BD25" s="388">
        <v>0</v>
      </c>
      <c r="BE25" s="388">
        <v>0</v>
      </c>
      <c r="BF25" s="388">
        <v>0</v>
      </c>
      <c r="BG25" s="388">
        <v>0</v>
      </c>
      <c r="BH25" s="388">
        <v>0</v>
      </c>
      <c r="BI25" s="388">
        <v>0</v>
      </c>
      <c r="BJ25" s="388">
        <v>0</v>
      </c>
      <c r="BK25" s="388">
        <v>0</v>
      </c>
      <c r="BL25" s="388">
        <v>0</v>
      </c>
      <c r="BM25" s="388">
        <v>0</v>
      </c>
      <c r="BN25" s="388">
        <v>0</v>
      </c>
      <c r="BO25" s="388">
        <v>0</v>
      </c>
      <c r="BP25" s="388">
        <v>0</v>
      </c>
      <c r="BQ25" s="388">
        <v>0</v>
      </c>
      <c r="BR25" s="388">
        <v>0</v>
      </c>
      <c r="BS25" s="388">
        <v>0</v>
      </c>
      <c r="BT25" s="388">
        <v>0</v>
      </c>
      <c r="BU25" s="388">
        <v>0</v>
      </c>
      <c r="BV25" s="388">
        <v>0</v>
      </c>
      <c r="BW25" s="388">
        <v>0</v>
      </c>
      <c r="BX25" s="388">
        <v>0</v>
      </c>
      <c r="BY25" s="388">
        <v>0</v>
      </c>
      <c r="BZ25" s="388">
        <v>0</v>
      </c>
      <c r="CA25" s="388">
        <v>0</v>
      </c>
      <c r="CB25" s="388">
        <v>0</v>
      </c>
      <c r="CC25" s="388">
        <v>0</v>
      </c>
      <c r="CD25" s="388">
        <v>0</v>
      </c>
      <c r="CE25" s="388">
        <v>0</v>
      </c>
      <c r="CF25" s="388">
        <v>0</v>
      </c>
      <c r="CG25" s="388">
        <v>0</v>
      </c>
      <c r="CH25" s="388">
        <v>0</v>
      </c>
      <c r="CI25" s="388">
        <v>0</v>
      </c>
      <c r="CJ25" s="388">
        <v>0</v>
      </c>
      <c r="CK25" s="388">
        <v>0</v>
      </c>
      <c r="CL25" s="388">
        <v>0</v>
      </c>
      <c r="CM25" s="388">
        <v>0</v>
      </c>
      <c r="CN25" s="388">
        <v>0</v>
      </c>
      <c r="CO25" s="388">
        <v>0</v>
      </c>
      <c r="CP25" s="388">
        <v>0</v>
      </c>
      <c r="CQ25" s="388">
        <v>0</v>
      </c>
      <c r="CR25" s="388">
        <v>0</v>
      </c>
      <c r="CS25" s="388">
        <v>0</v>
      </c>
      <c r="CT25" s="388">
        <v>0</v>
      </c>
      <c r="CU25" s="388">
        <v>0</v>
      </c>
      <c r="CV25" s="388">
        <v>0</v>
      </c>
      <c r="CW25" s="388">
        <v>0</v>
      </c>
      <c r="CX25" s="388">
        <v>0</v>
      </c>
      <c r="CY25" s="388">
        <v>0</v>
      </c>
      <c r="CZ25" s="388">
        <v>0</v>
      </c>
      <c r="DA25" s="388">
        <v>0</v>
      </c>
      <c r="DB25" s="388">
        <v>0</v>
      </c>
      <c r="DC25" s="388">
        <v>0</v>
      </c>
      <c r="DD25" s="388">
        <v>0</v>
      </c>
      <c r="DE25" s="388">
        <v>0</v>
      </c>
      <c r="DF25" s="388">
        <v>0</v>
      </c>
      <c r="DG25" s="387">
        <v>0</v>
      </c>
      <c r="DH25" s="31">
        <v>0</v>
      </c>
      <c r="DI25" s="28">
        <v>0</v>
      </c>
      <c r="DJ25" s="30">
        <v>0</v>
      </c>
      <c r="DK25" s="29">
        <v>0</v>
      </c>
      <c r="DL25" s="235">
        <v>0</v>
      </c>
      <c r="DM25" s="28">
        <v>0</v>
      </c>
      <c r="DN25" s="288">
        <v>0</v>
      </c>
      <c r="DO25" s="285">
        <v>0</v>
      </c>
      <c r="DP25" s="235">
        <v>0</v>
      </c>
      <c r="DQ25" s="28">
        <v>0</v>
      </c>
      <c r="DR25" s="30">
        <v>0</v>
      </c>
      <c r="DS25" s="285">
        <v>0</v>
      </c>
      <c r="DT25" s="235">
        <v>0</v>
      </c>
      <c r="DU25" s="28">
        <v>0</v>
      </c>
      <c r="DV25" s="30">
        <v>0</v>
      </c>
      <c r="DW25" s="285">
        <v>0</v>
      </c>
      <c r="DX25" s="235">
        <v>0</v>
      </c>
      <c r="DY25" s="28">
        <v>0</v>
      </c>
      <c r="DZ25" s="30">
        <v>0</v>
      </c>
      <c r="EA25" s="285">
        <v>0</v>
      </c>
      <c r="EB25" s="235">
        <v>0</v>
      </c>
      <c r="EC25" s="28">
        <v>0</v>
      </c>
      <c r="ED25" s="30">
        <v>0</v>
      </c>
      <c r="EE25" s="285">
        <v>0</v>
      </c>
      <c r="EF25" s="235">
        <v>0</v>
      </c>
      <c r="EG25" s="28">
        <v>0</v>
      </c>
      <c r="EH25" s="288">
        <v>0</v>
      </c>
      <c r="EI25" s="285">
        <v>0</v>
      </c>
      <c r="EJ25" s="235">
        <v>0</v>
      </c>
      <c r="EK25" s="28">
        <f ca="1">EJ25/20</f>
        <v>0</v>
      </c>
      <c r="EL25" s="30" t="str">
        <f ca="1">IF($B26=$B25,"",SUMIF($B$6:$B52,$B25,EK$6:EK$185))</f>
        <v/>
      </c>
      <c r="EM25" s="436">
        <v>20</v>
      </c>
      <c r="EN25" s="436">
        <f t="shared" si="12"/>
        <v>400</v>
      </c>
      <c r="EO25" s="437">
        <f t="shared" si="13"/>
        <v>2.5000000000000001E-3</v>
      </c>
      <c r="EP25" s="437">
        <f t="shared" si="14"/>
        <v>2.6350000000000002E-3</v>
      </c>
      <c r="EQ25" s="436">
        <f t="shared" ca="1" si="15"/>
        <v>0</v>
      </c>
      <c r="ER25" s="443">
        <v>0.1575</v>
      </c>
      <c r="ES25" s="446">
        <f t="shared" ca="1" si="16"/>
        <v>0</v>
      </c>
      <c r="ET25" s="446">
        <f t="shared" ca="1" si="17"/>
        <v>0</v>
      </c>
      <c r="EU25" s="446"/>
      <c r="EV25" s="446"/>
      <c r="EW25" s="446"/>
      <c r="EX25" s="17">
        <v>800211</v>
      </c>
      <c r="EY25" s="17" t="s">
        <v>812</v>
      </c>
      <c r="EZ25" s="17">
        <v>20</v>
      </c>
      <c r="FA25" s="17">
        <v>0</v>
      </c>
      <c r="FB25" s="155" t="s">
        <v>598</v>
      </c>
      <c r="FC25" s="155" t="s">
        <v>601</v>
      </c>
      <c r="FD25" s="2">
        <v>448010005</v>
      </c>
      <c r="FE25" s="389">
        <f t="shared" ca="1" si="18"/>
        <v>0</v>
      </c>
    </row>
    <row r="26" spans="1:161">
      <c r="A26" s="894" t="s">
        <v>787</v>
      </c>
      <c r="B26" s="155" t="s">
        <v>598</v>
      </c>
      <c r="C26" s="155" t="s">
        <v>602</v>
      </c>
      <c r="D26" s="4">
        <v>448000005</v>
      </c>
      <c r="E26" s="225" t="s">
        <v>195</v>
      </c>
      <c r="F26" s="92" t="s">
        <v>813</v>
      </c>
      <c r="G26" s="374">
        <v>20</v>
      </c>
      <c r="H26" s="229">
        <v>0</v>
      </c>
      <c r="I26" s="229">
        <v>861</v>
      </c>
      <c r="J26" s="229">
        <v>52</v>
      </c>
      <c r="K26" s="229">
        <v>0</v>
      </c>
      <c r="L26" s="229">
        <v>913</v>
      </c>
      <c r="M26" s="388">
        <v>0</v>
      </c>
      <c r="N26" s="388">
        <v>0</v>
      </c>
      <c r="O26" s="388">
        <v>0</v>
      </c>
      <c r="P26" s="388">
        <v>0</v>
      </c>
      <c r="Q26" s="388">
        <v>0</v>
      </c>
      <c r="R26" s="388">
        <v>0</v>
      </c>
      <c r="S26" s="388">
        <v>0</v>
      </c>
      <c r="T26" s="388">
        <v>0</v>
      </c>
      <c r="U26" s="388">
        <v>0</v>
      </c>
      <c r="V26" s="388">
        <v>0</v>
      </c>
      <c r="W26" s="388">
        <v>0</v>
      </c>
      <c r="X26" s="388">
        <v>0</v>
      </c>
      <c r="Y26" s="388">
        <v>0</v>
      </c>
      <c r="Z26" s="388">
        <v>0</v>
      </c>
      <c r="AA26" s="388">
        <v>0</v>
      </c>
      <c r="AB26" s="388">
        <v>0</v>
      </c>
      <c r="AC26" s="388">
        <v>0</v>
      </c>
      <c r="AD26" s="388">
        <v>0</v>
      </c>
      <c r="AE26" s="388">
        <v>0</v>
      </c>
      <c r="AF26" s="388">
        <v>0</v>
      </c>
      <c r="AG26" s="388">
        <v>0</v>
      </c>
      <c r="AH26" s="388">
        <v>0</v>
      </c>
      <c r="AI26" s="388">
        <v>0</v>
      </c>
      <c r="AJ26" s="388">
        <v>0</v>
      </c>
      <c r="AK26" s="388">
        <v>0</v>
      </c>
      <c r="AL26" s="388">
        <v>0</v>
      </c>
      <c r="AM26" s="388">
        <v>0</v>
      </c>
      <c r="AN26" s="388">
        <v>0</v>
      </c>
      <c r="AO26" s="388">
        <v>0</v>
      </c>
      <c r="AP26" s="388">
        <v>0</v>
      </c>
      <c r="AQ26" s="388">
        <v>0</v>
      </c>
      <c r="AR26" s="388">
        <v>0</v>
      </c>
      <c r="AS26" s="388">
        <v>0</v>
      </c>
      <c r="AT26" s="388">
        <v>0</v>
      </c>
      <c r="AU26" s="388">
        <v>0</v>
      </c>
      <c r="AV26" s="388">
        <v>0</v>
      </c>
      <c r="AW26" s="388">
        <v>0</v>
      </c>
      <c r="AX26" s="388">
        <v>0</v>
      </c>
      <c r="AY26" s="388">
        <v>0</v>
      </c>
      <c r="AZ26" s="388">
        <v>0</v>
      </c>
      <c r="BA26" s="388">
        <v>0</v>
      </c>
      <c r="BB26" s="388">
        <v>0</v>
      </c>
      <c r="BC26" s="388">
        <v>0</v>
      </c>
      <c r="BD26" s="388">
        <v>0</v>
      </c>
      <c r="BE26" s="388">
        <v>0</v>
      </c>
      <c r="BF26" s="388">
        <v>0</v>
      </c>
      <c r="BG26" s="388">
        <v>0</v>
      </c>
      <c r="BH26" s="388">
        <v>0</v>
      </c>
      <c r="BI26" s="388">
        <v>0</v>
      </c>
      <c r="BJ26" s="388">
        <v>0</v>
      </c>
      <c r="BK26" s="388">
        <v>0</v>
      </c>
      <c r="BL26" s="388">
        <v>0</v>
      </c>
      <c r="BM26" s="388">
        <v>0</v>
      </c>
      <c r="BN26" s="388">
        <v>0</v>
      </c>
      <c r="BO26" s="388">
        <v>0</v>
      </c>
      <c r="BP26" s="388">
        <v>0</v>
      </c>
      <c r="BQ26" s="388">
        <v>0</v>
      </c>
      <c r="BR26" s="388">
        <v>0</v>
      </c>
      <c r="BS26" s="388">
        <v>0</v>
      </c>
      <c r="BT26" s="388">
        <v>0</v>
      </c>
      <c r="BU26" s="388">
        <v>0</v>
      </c>
      <c r="BV26" s="388">
        <v>0</v>
      </c>
      <c r="BW26" s="388">
        <v>0</v>
      </c>
      <c r="BX26" s="388">
        <v>0</v>
      </c>
      <c r="BY26" s="388">
        <v>0</v>
      </c>
      <c r="BZ26" s="388">
        <v>0</v>
      </c>
      <c r="CA26" s="388">
        <v>0</v>
      </c>
      <c r="CB26" s="388">
        <v>0</v>
      </c>
      <c r="CC26" s="388">
        <v>0</v>
      </c>
      <c r="CD26" s="388">
        <v>0</v>
      </c>
      <c r="CE26" s="388">
        <v>0</v>
      </c>
      <c r="CF26" s="388">
        <v>0</v>
      </c>
      <c r="CG26" s="388">
        <v>0</v>
      </c>
      <c r="CH26" s="388">
        <v>0</v>
      </c>
      <c r="CI26" s="388">
        <v>0</v>
      </c>
      <c r="CJ26" s="388">
        <v>0</v>
      </c>
      <c r="CK26" s="388">
        <v>0</v>
      </c>
      <c r="CL26" s="388">
        <v>0</v>
      </c>
      <c r="CM26" s="388">
        <v>0</v>
      </c>
      <c r="CN26" s="388">
        <v>0</v>
      </c>
      <c r="CO26" s="388">
        <v>0</v>
      </c>
      <c r="CP26" s="388">
        <v>0</v>
      </c>
      <c r="CQ26" s="388">
        <v>0</v>
      </c>
      <c r="CR26" s="388">
        <v>0</v>
      </c>
      <c r="CS26" s="388">
        <v>0</v>
      </c>
      <c r="CT26" s="388">
        <v>0</v>
      </c>
      <c r="CU26" s="388">
        <v>0</v>
      </c>
      <c r="CV26" s="388">
        <v>0</v>
      </c>
      <c r="CW26" s="388">
        <v>0</v>
      </c>
      <c r="CX26" s="388">
        <v>0</v>
      </c>
      <c r="CY26" s="388">
        <v>0</v>
      </c>
      <c r="CZ26" s="388">
        <v>0</v>
      </c>
      <c r="DA26" s="388">
        <v>0</v>
      </c>
      <c r="DB26" s="388">
        <v>0</v>
      </c>
      <c r="DC26" s="388">
        <v>0</v>
      </c>
      <c r="DD26" s="388">
        <v>0</v>
      </c>
      <c r="DE26" s="388">
        <v>0</v>
      </c>
      <c r="DF26" s="388">
        <v>0</v>
      </c>
      <c r="DG26" s="387">
        <v>0</v>
      </c>
      <c r="DH26" s="31">
        <v>0</v>
      </c>
      <c r="DI26" s="28">
        <v>0</v>
      </c>
      <c r="DJ26" s="30">
        <v>0</v>
      </c>
      <c r="DK26" s="29">
        <v>0</v>
      </c>
      <c r="DL26" s="235">
        <v>0</v>
      </c>
      <c r="DM26" s="28">
        <v>0</v>
      </c>
      <c r="DN26" s="288">
        <v>0</v>
      </c>
      <c r="DO26" s="285">
        <v>0</v>
      </c>
      <c r="DP26" s="235">
        <v>0</v>
      </c>
      <c r="DQ26" s="28">
        <v>0</v>
      </c>
      <c r="DR26" s="30">
        <v>0</v>
      </c>
      <c r="DS26" s="285">
        <v>0</v>
      </c>
      <c r="DT26" s="235">
        <v>0</v>
      </c>
      <c r="DU26" s="28">
        <v>0</v>
      </c>
      <c r="DV26" s="30">
        <v>0</v>
      </c>
      <c r="DW26" s="285">
        <v>0</v>
      </c>
      <c r="DX26" s="235">
        <v>0</v>
      </c>
      <c r="DY26" s="28">
        <v>0</v>
      </c>
      <c r="DZ26" s="30">
        <v>0</v>
      </c>
      <c r="EA26" s="285">
        <v>0</v>
      </c>
      <c r="EB26" s="235">
        <v>0</v>
      </c>
      <c r="EC26" s="28">
        <v>0</v>
      </c>
      <c r="ED26" s="30">
        <v>0</v>
      </c>
      <c r="EE26" s="285">
        <v>0</v>
      </c>
      <c r="EF26" s="235">
        <v>0</v>
      </c>
      <c r="EG26" s="28">
        <v>0</v>
      </c>
      <c r="EH26" s="288">
        <v>0</v>
      </c>
      <c r="EI26" s="285">
        <v>0</v>
      </c>
      <c r="EJ26" s="235">
        <v>0</v>
      </c>
      <c r="EK26" s="28">
        <f ca="1">EJ26/20</f>
        <v>0</v>
      </c>
      <c r="EL26" s="30">
        <f ca="1">IF($B27=$B26,"",SUMIF($B$6:$B53,$B26,EK$6:EK$185))</f>
        <v>0</v>
      </c>
      <c r="EM26" s="436">
        <v>20</v>
      </c>
      <c r="EN26" s="436">
        <f t="shared" si="12"/>
        <v>400</v>
      </c>
      <c r="EO26" s="437">
        <f t="shared" si="13"/>
        <v>2.5000000000000001E-3</v>
      </c>
      <c r="EP26" s="437">
        <f t="shared" si="14"/>
        <v>2.6350000000000002E-3</v>
      </c>
      <c r="EQ26" s="436">
        <f t="shared" ca="1" si="15"/>
        <v>0</v>
      </c>
      <c r="ER26" s="443">
        <v>0.1575</v>
      </c>
      <c r="ES26" s="446">
        <f t="shared" ca="1" si="16"/>
        <v>0</v>
      </c>
      <c r="ET26" s="446">
        <f t="shared" ca="1" si="17"/>
        <v>0</v>
      </c>
      <c r="EU26" s="446"/>
      <c r="EV26" s="446"/>
      <c r="EW26" s="446"/>
      <c r="EX26" s="17">
        <v>800211</v>
      </c>
      <c r="EY26" s="17" t="s">
        <v>812</v>
      </c>
      <c r="EZ26" s="17">
        <v>20</v>
      </c>
      <c r="FA26" s="17" t="s">
        <v>814</v>
      </c>
      <c r="FB26" s="155" t="s">
        <v>598</v>
      </c>
      <c r="FC26" s="155" t="s">
        <v>602</v>
      </c>
      <c r="FD26" s="2">
        <v>448000005</v>
      </c>
      <c r="FE26" s="389">
        <f t="shared" ca="1" si="18"/>
        <v>0</v>
      </c>
    </row>
    <row r="27" spans="1:161" ht="15.75" customHeight="1">
      <c r="A27" s="894" t="s">
        <v>787</v>
      </c>
      <c r="B27" s="155" t="s">
        <v>603</v>
      </c>
      <c r="C27" s="155" t="s">
        <v>606</v>
      </c>
      <c r="D27" s="4" t="s">
        <v>606</v>
      </c>
      <c r="E27" s="225" t="s">
        <v>195</v>
      </c>
      <c r="F27" s="92" t="s">
        <v>815</v>
      </c>
      <c r="G27" s="374">
        <v>100</v>
      </c>
      <c r="H27" s="927">
        <v>0</v>
      </c>
      <c r="I27" s="927">
        <v>275</v>
      </c>
      <c r="J27" s="927">
        <v>0</v>
      </c>
      <c r="K27" s="927">
        <v>0</v>
      </c>
      <c r="L27" s="229">
        <v>275</v>
      </c>
      <c r="M27" s="388">
        <v>0</v>
      </c>
      <c r="N27" s="388">
        <v>0</v>
      </c>
      <c r="O27" s="388">
        <v>0</v>
      </c>
      <c r="P27" s="388">
        <v>0</v>
      </c>
      <c r="Q27" s="388">
        <v>0</v>
      </c>
      <c r="R27" s="388">
        <v>0</v>
      </c>
      <c r="S27" s="388">
        <v>0</v>
      </c>
      <c r="T27" s="388">
        <v>0</v>
      </c>
      <c r="U27" s="388">
        <v>0</v>
      </c>
      <c r="V27" s="388">
        <v>0</v>
      </c>
      <c r="W27" s="388">
        <v>0</v>
      </c>
      <c r="X27" s="388">
        <v>0</v>
      </c>
      <c r="Y27" s="388">
        <v>0</v>
      </c>
      <c r="Z27" s="388">
        <v>0</v>
      </c>
      <c r="AA27" s="388">
        <v>0</v>
      </c>
      <c r="AB27" s="388">
        <v>0</v>
      </c>
      <c r="AC27" s="388">
        <v>0</v>
      </c>
      <c r="AD27" s="388">
        <v>0</v>
      </c>
      <c r="AE27" s="388">
        <v>0</v>
      </c>
      <c r="AF27" s="388">
        <v>0</v>
      </c>
      <c r="AG27" s="388">
        <v>0</v>
      </c>
      <c r="AH27" s="388">
        <v>0</v>
      </c>
      <c r="AI27" s="388">
        <v>0</v>
      </c>
      <c r="AJ27" s="388">
        <v>0</v>
      </c>
      <c r="AK27" s="388">
        <v>0</v>
      </c>
      <c r="AL27" s="388">
        <v>0</v>
      </c>
      <c r="AM27" s="388">
        <v>0</v>
      </c>
      <c r="AN27" s="388">
        <v>0</v>
      </c>
      <c r="AO27" s="388">
        <v>0</v>
      </c>
      <c r="AP27" s="388">
        <v>0</v>
      </c>
      <c r="AQ27" s="388">
        <v>0</v>
      </c>
      <c r="AR27" s="388">
        <v>0</v>
      </c>
      <c r="AS27" s="388">
        <v>0</v>
      </c>
      <c r="AT27" s="388">
        <v>0</v>
      </c>
      <c r="AU27" s="388">
        <v>0</v>
      </c>
      <c r="AV27" s="388">
        <v>0</v>
      </c>
      <c r="AW27" s="388">
        <v>0</v>
      </c>
      <c r="AX27" s="388">
        <v>0</v>
      </c>
      <c r="AY27" s="388">
        <v>0</v>
      </c>
      <c r="AZ27" s="388">
        <v>0</v>
      </c>
      <c r="BA27" s="388">
        <v>0</v>
      </c>
      <c r="BB27" s="388">
        <v>0</v>
      </c>
      <c r="BC27" s="388">
        <v>0</v>
      </c>
      <c r="BD27" s="388">
        <v>0</v>
      </c>
      <c r="BE27" s="388">
        <v>0</v>
      </c>
      <c r="BF27" s="388">
        <v>0</v>
      </c>
      <c r="BG27" s="388">
        <v>0</v>
      </c>
      <c r="BH27" s="388">
        <v>0</v>
      </c>
      <c r="BI27" s="388">
        <v>0</v>
      </c>
      <c r="BJ27" s="388">
        <v>0</v>
      </c>
      <c r="BK27" s="388">
        <v>0</v>
      </c>
      <c r="BL27" s="388">
        <v>0</v>
      </c>
      <c r="BM27" s="388">
        <v>0</v>
      </c>
      <c r="BN27" s="388">
        <v>0</v>
      </c>
      <c r="BO27" s="388">
        <v>0</v>
      </c>
      <c r="BP27" s="388">
        <v>0</v>
      </c>
      <c r="BQ27" s="388">
        <v>0</v>
      </c>
      <c r="BR27" s="388">
        <v>0</v>
      </c>
      <c r="BS27" s="388">
        <v>0</v>
      </c>
      <c r="BT27" s="388">
        <v>0</v>
      </c>
      <c r="BU27" s="388">
        <v>0</v>
      </c>
      <c r="BV27" s="388">
        <v>0</v>
      </c>
      <c r="BW27" s="388">
        <v>0</v>
      </c>
      <c r="BX27" s="388">
        <v>0</v>
      </c>
      <c r="BY27" s="388">
        <v>0</v>
      </c>
      <c r="BZ27" s="388">
        <v>0</v>
      </c>
      <c r="CA27" s="388">
        <v>0</v>
      </c>
      <c r="CB27" s="388">
        <v>0</v>
      </c>
      <c r="CC27" s="388">
        <v>0</v>
      </c>
      <c r="CD27" s="388">
        <v>0</v>
      </c>
      <c r="CE27" s="388">
        <v>0</v>
      </c>
      <c r="CF27" s="388">
        <v>0</v>
      </c>
      <c r="CG27" s="388">
        <v>0</v>
      </c>
      <c r="CH27" s="388">
        <v>0</v>
      </c>
      <c r="CI27" s="388">
        <v>0</v>
      </c>
      <c r="CJ27" s="388">
        <v>0</v>
      </c>
      <c r="CK27" s="388">
        <v>0</v>
      </c>
      <c r="CL27" s="388">
        <v>0</v>
      </c>
      <c r="CM27" s="388">
        <v>0</v>
      </c>
      <c r="CN27" s="388">
        <v>0</v>
      </c>
      <c r="CO27" s="388">
        <v>0</v>
      </c>
      <c r="CP27" s="388">
        <v>0</v>
      </c>
      <c r="CQ27" s="388">
        <v>0</v>
      </c>
      <c r="CR27" s="388">
        <v>0</v>
      </c>
      <c r="CS27" s="388">
        <v>0</v>
      </c>
      <c r="CT27" s="388">
        <v>0</v>
      </c>
      <c r="CU27" s="388">
        <v>0</v>
      </c>
      <c r="CV27" s="388">
        <v>0</v>
      </c>
      <c r="CW27" s="388">
        <v>0</v>
      </c>
      <c r="CX27" s="388">
        <v>0</v>
      </c>
      <c r="CY27" s="388">
        <v>0</v>
      </c>
      <c r="CZ27" s="388">
        <v>0</v>
      </c>
      <c r="DA27" s="388">
        <v>0</v>
      </c>
      <c r="DB27" s="388">
        <v>0</v>
      </c>
      <c r="DC27" s="388">
        <v>0</v>
      </c>
      <c r="DD27" s="388">
        <v>0</v>
      </c>
      <c r="DE27" s="388">
        <v>0</v>
      </c>
      <c r="DF27" s="388">
        <v>0</v>
      </c>
      <c r="DG27" s="387">
        <v>0</v>
      </c>
      <c r="DH27" s="31">
        <v>0</v>
      </c>
      <c r="DI27" s="28">
        <v>0</v>
      </c>
      <c r="DJ27" s="30">
        <v>0</v>
      </c>
      <c r="DK27" s="29">
        <v>0</v>
      </c>
      <c r="DL27" s="235">
        <v>0</v>
      </c>
      <c r="DM27" s="28">
        <v>0</v>
      </c>
      <c r="DN27" s="288">
        <v>0</v>
      </c>
      <c r="DO27" s="285">
        <v>0</v>
      </c>
      <c r="DP27" s="235">
        <v>0</v>
      </c>
      <c r="DQ27" s="28">
        <v>0</v>
      </c>
      <c r="DR27" s="30">
        <v>0</v>
      </c>
      <c r="DS27" s="285">
        <v>0</v>
      </c>
      <c r="DT27" s="235">
        <v>0</v>
      </c>
      <c r="DU27" s="28">
        <v>0</v>
      </c>
      <c r="DV27" s="30">
        <v>0</v>
      </c>
      <c r="DW27" s="285">
        <v>0</v>
      </c>
      <c r="DX27" s="235">
        <v>0</v>
      </c>
      <c r="DY27" s="28">
        <v>0</v>
      </c>
      <c r="DZ27" s="30">
        <v>0</v>
      </c>
      <c r="EA27" s="285">
        <v>0</v>
      </c>
      <c r="EB27" s="235">
        <v>0</v>
      </c>
      <c r="EC27" s="28">
        <v>0</v>
      </c>
      <c r="ED27" s="30">
        <v>0</v>
      </c>
      <c r="EE27" s="285">
        <v>0</v>
      </c>
      <c r="EF27" s="235">
        <v>0</v>
      </c>
      <c r="EG27" s="28">
        <v>0</v>
      </c>
      <c r="EH27" s="288">
        <v>0</v>
      </c>
      <c r="EI27" s="285">
        <v>0</v>
      </c>
      <c r="EJ27" s="235">
        <v>0</v>
      </c>
      <c r="EK27" s="28">
        <f t="shared" ref="EK27:EK33" ca="1" si="20">EJ27/20</f>
        <v>0</v>
      </c>
      <c r="EL27" s="30" t="str">
        <f ca="1">IF($B28=$B27,"",SUMIF($B$6:$B54,$B27,EK$6:EK$185))</f>
        <v/>
      </c>
      <c r="EM27" s="436">
        <v>20</v>
      </c>
      <c r="EN27" s="436">
        <f t="shared" ref="EN27:EN37" si="21">$G27*EM27</f>
        <v>2000</v>
      </c>
      <c r="EO27" s="437">
        <f t="shared" ref="EO27:EO37" si="22">1/EN27</f>
        <v>5.0000000000000001E-4</v>
      </c>
      <c r="EP27" s="437">
        <f t="shared" ref="EP27:EP37" si="23">EO27*5.4%+EO27</f>
        <v>5.2700000000000002E-4</v>
      </c>
      <c r="EQ27" s="436">
        <f t="shared" ref="EQ27:EQ37" ca="1" si="24">ROUND(IFERROR(EP27*DG27,),4)</f>
        <v>0</v>
      </c>
      <c r="ER27" s="443">
        <v>0.1575</v>
      </c>
      <c r="ES27" s="446">
        <f t="shared" ref="ES27:ES37" ca="1" si="25">(+DG27*ER27)/1200</f>
        <v>0</v>
      </c>
      <c r="ET27" s="446">
        <f t="shared" ref="ET27:ET37" ca="1" si="26">ER27*DG27</f>
        <v>0</v>
      </c>
      <c r="EU27" s="446"/>
      <c r="EV27" s="446"/>
      <c r="EW27" s="446"/>
      <c r="EX27" s="17">
        <v>808038</v>
      </c>
      <c r="EY27" s="17" t="s">
        <v>807</v>
      </c>
      <c r="EZ27" s="17">
        <v>100</v>
      </c>
      <c r="FA27" s="17">
        <v>11</v>
      </c>
      <c r="FB27" s="155" t="s">
        <v>603</v>
      </c>
      <c r="FC27" s="158" t="s">
        <v>606</v>
      </c>
      <c r="FD27" s="2" t="s">
        <v>606</v>
      </c>
      <c r="FE27" s="389">
        <f t="shared" ca="1" si="18"/>
        <v>275</v>
      </c>
    </row>
    <row r="28" spans="1:161" ht="15.75" customHeight="1">
      <c r="A28" s="894" t="s">
        <v>787</v>
      </c>
      <c r="B28" s="155" t="s">
        <v>603</v>
      </c>
      <c r="C28" s="888" t="s">
        <v>816</v>
      </c>
      <c r="D28" s="890" t="s">
        <v>816</v>
      </c>
      <c r="E28" s="225" t="s">
        <v>195</v>
      </c>
      <c r="F28" s="92" t="s">
        <v>815</v>
      </c>
      <c r="G28" s="374">
        <v>100</v>
      </c>
      <c r="H28" s="229">
        <v>0</v>
      </c>
      <c r="I28" s="229">
        <v>0</v>
      </c>
      <c r="J28" s="229">
        <v>2</v>
      </c>
      <c r="K28" s="229">
        <v>0</v>
      </c>
      <c r="L28" s="229">
        <v>2</v>
      </c>
      <c r="M28" s="388">
        <v>0</v>
      </c>
      <c r="N28" s="388">
        <v>0</v>
      </c>
      <c r="O28" s="388">
        <v>0</v>
      </c>
      <c r="P28" s="388">
        <v>0</v>
      </c>
      <c r="Q28" s="388">
        <v>0</v>
      </c>
      <c r="R28" s="388">
        <v>0</v>
      </c>
      <c r="S28" s="388">
        <v>0</v>
      </c>
      <c r="T28" s="388">
        <v>0</v>
      </c>
      <c r="U28" s="388">
        <v>0</v>
      </c>
      <c r="V28" s="388">
        <v>0</v>
      </c>
      <c r="W28" s="388">
        <v>0</v>
      </c>
      <c r="X28" s="388">
        <v>0</v>
      </c>
      <c r="Y28" s="388">
        <v>0</v>
      </c>
      <c r="Z28" s="388">
        <v>0</v>
      </c>
      <c r="AA28" s="388">
        <v>0</v>
      </c>
      <c r="AB28" s="388">
        <v>0</v>
      </c>
      <c r="AC28" s="388">
        <v>0</v>
      </c>
      <c r="AD28" s="388">
        <v>0</v>
      </c>
      <c r="AE28" s="388">
        <v>0</v>
      </c>
      <c r="AF28" s="388">
        <v>0</v>
      </c>
      <c r="AG28" s="388">
        <v>0</v>
      </c>
      <c r="AH28" s="388">
        <v>0</v>
      </c>
      <c r="AI28" s="388">
        <v>0</v>
      </c>
      <c r="AJ28" s="388">
        <v>0</v>
      </c>
      <c r="AK28" s="388">
        <v>0</v>
      </c>
      <c r="AL28" s="388">
        <v>0</v>
      </c>
      <c r="AM28" s="388">
        <v>0</v>
      </c>
      <c r="AN28" s="388">
        <v>0</v>
      </c>
      <c r="AO28" s="388">
        <v>0</v>
      </c>
      <c r="AP28" s="388">
        <v>0</v>
      </c>
      <c r="AQ28" s="388">
        <v>0</v>
      </c>
      <c r="AR28" s="388">
        <v>0</v>
      </c>
      <c r="AS28" s="388">
        <v>0</v>
      </c>
      <c r="AT28" s="388">
        <v>0</v>
      </c>
      <c r="AU28" s="388">
        <v>0</v>
      </c>
      <c r="AV28" s="388">
        <v>0</v>
      </c>
      <c r="AW28" s="388">
        <v>0</v>
      </c>
      <c r="AX28" s="388">
        <v>0</v>
      </c>
      <c r="AY28" s="388">
        <v>0</v>
      </c>
      <c r="AZ28" s="388">
        <v>0</v>
      </c>
      <c r="BA28" s="388">
        <v>0</v>
      </c>
      <c r="BB28" s="388">
        <v>0</v>
      </c>
      <c r="BC28" s="388">
        <v>0</v>
      </c>
      <c r="BD28" s="388">
        <v>0</v>
      </c>
      <c r="BE28" s="388">
        <v>0</v>
      </c>
      <c r="BF28" s="388">
        <v>0</v>
      </c>
      <c r="BG28" s="388">
        <v>0</v>
      </c>
      <c r="BH28" s="388">
        <v>0</v>
      </c>
      <c r="BI28" s="388">
        <v>0</v>
      </c>
      <c r="BJ28" s="388">
        <v>0</v>
      </c>
      <c r="BK28" s="388">
        <v>0</v>
      </c>
      <c r="BL28" s="388">
        <v>0</v>
      </c>
      <c r="BM28" s="388">
        <v>0</v>
      </c>
      <c r="BN28" s="388">
        <v>0</v>
      </c>
      <c r="BO28" s="388">
        <v>0</v>
      </c>
      <c r="BP28" s="388">
        <v>0</v>
      </c>
      <c r="BQ28" s="388">
        <v>0</v>
      </c>
      <c r="BR28" s="388">
        <v>0</v>
      </c>
      <c r="BS28" s="388">
        <v>0</v>
      </c>
      <c r="BT28" s="388">
        <v>0</v>
      </c>
      <c r="BU28" s="388">
        <v>0</v>
      </c>
      <c r="BV28" s="388">
        <v>0</v>
      </c>
      <c r="BW28" s="388">
        <v>0</v>
      </c>
      <c r="BX28" s="388">
        <v>0</v>
      </c>
      <c r="BY28" s="388">
        <v>0</v>
      </c>
      <c r="BZ28" s="388">
        <v>0</v>
      </c>
      <c r="CA28" s="388">
        <v>0</v>
      </c>
      <c r="CB28" s="388">
        <v>0</v>
      </c>
      <c r="CC28" s="388">
        <v>0</v>
      </c>
      <c r="CD28" s="388">
        <v>0</v>
      </c>
      <c r="CE28" s="388">
        <v>0</v>
      </c>
      <c r="CF28" s="388">
        <v>0</v>
      </c>
      <c r="CG28" s="388">
        <v>0</v>
      </c>
      <c r="CH28" s="388">
        <v>0</v>
      </c>
      <c r="CI28" s="388">
        <v>0</v>
      </c>
      <c r="CJ28" s="388">
        <v>0</v>
      </c>
      <c r="CK28" s="388">
        <v>0</v>
      </c>
      <c r="CL28" s="388">
        <v>0</v>
      </c>
      <c r="CM28" s="388">
        <v>0</v>
      </c>
      <c r="CN28" s="388">
        <v>0</v>
      </c>
      <c r="CO28" s="388">
        <v>0</v>
      </c>
      <c r="CP28" s="388">
        <v>0</v>
      </c>
      <c r="CQ28" s="388">
        <v>0</v>
      </c>
      <c r="CR28" s="388">
        <v>0</v>
      </c>
      <c r="CS28" s="388">
        <v>0</v>
      </c>
      <c r="CT28" s="388">
        <v>0</v>
      </c>
      <c r="CU28" s="388">
        <v>0</v>
      </c>
      <c r="CV28" s="388">
        <v>0</v>
      </c>
      <c r="CW28" s="388">
        <v>0</v>
      </c>
      <c r="CX28" s="388">
        <v>0</v>
      </c>
      <c r="CY28" s="388">
        <v>0</v>
      </c>
      <c r="CZ28" s="388">
        <v>0</v>
      </c>
      <c r="DA28" s="388">
        <v>0</v>
      </c>
      <c r="DB28" s="388">
        <v>0</v>
      </c>
      <c r="DC28" s="388">
        <v>0</v>
      </c>
      <c r="DD28" s="388">
        <v>0</v>
      </c>
      <c r="DE28" s="388">
        <v>0</v>
      </c>
      <c r="DF28" s="388">
        <v>0</v>
      </c>
      <c r="DG28" s="387">
        <v>0</v>
      </c>
      <c r="DH28" s="31">
        <v>0</v>
      </c>
      <c r="DI28" s="28">
        <v>0</v>
      </c>
      <c r="DJ28" s="30">
        <v>0</v>
      </c>
      <c r="DK28" s="29">
        <v>0</v>
      </c>
      <c r="DL28" s="235">
        <v>0</v>
      </c>
      <c r="DM28" s="28">
        <v>0</v>
      </c>
      <c r="DN28" s="288">
        <v>0</v>
      </c>
      <c r="DO28" s="285">
        <v>0</v>
      </c>
      <c r="DP28" s="235">
        <v>0</v>
      </c>
      <c r="DQ28" s="28">
        <v>0</v>
      </c>
      <c r="DR28" s="30">
        <v>0</v>
      </c>
      <c r="DS28" s="285">
        <v>0</v>
      </c>
      <c r="DT28" s="235">
        <v>0</v>
      </c>
      <c r="DU28" s="28">
        <v>0</v>
      </c>
      <c r="DV28" s="30">
        <v>0</v>
      </c>
      <c r="DW28" s="285">
        <v>0</v>
      </c>
      <c r="DX28" s="235">
        <v>0</v>
      </c>
      <c r="DY28" s="28">
        <v>0</v>
      </c>
      <c r="DZ28" s="30">
        <v>0</v>
      </c>
      <c r="EA28" s="285">
        <v>0</v>
      </c>
      <c r="EB28" s="235">
        <v>0</v>
      </c>
      <c r="EC28" s="28">
        <v>0</v>
      </c>
      <c r="ED28" s="30">
        <v>0</v>
      </c>
      <c r="EE28" s="285">
        <v>0</v>
      </c>
      <c r="EF28" s="235">
        <v>0</v>
      </c>
      <c r="EG28" s="28">
        <v>0</v>
      </c>
      <c r="EH28" s="288">
        <v>0</v>
      </c>
      <c r="EI28" s="285">
        <v>0</v>
      </c>
      <c r="EJ28" s="235">
        <v>0</v>
      </c>
      <c r="EK28" s="28">
        <f t="shared" ca="1" si="20"/>
        <v>0</v>
      </c>
      <c r="EL28" s="30" t="str">
        <f ca="1">IF($B29=$B28,"",SUMIF($B$6:$B55,$B28,EK$6:EK$185))</f>
        <v/>
      </c>
      <c r="EM28" s="436">
        <v>20</v>
      </c>
      <c r="EN28" s="436">
        <f t="shared" si="21"/>
        <v>2000</v>
      </c>
      <c r="EO28" s="437">
        <f t="shared" si="22"/>
        <v>5.0000000000000001E-4</v>
      </c>
      <c r="EP28" s="437">
        <f t="shared" si="23"/>
        <v>5.2700000000000002E-4</v>
      </c>
      <c r="EQ28" s="436">
        <f t="shared" ca="1" si="24"/>
        <v>0</v>
      </c>
      <c r="ER28" s="443">
        <v>0.1575</v>
      </c>
      <c r="ES28" s="446">
        <f t="shared" ca="1" si="25"/>
        <v>0</v>
      </c>
      <c r="ET28" s="446">
        <f t="shared" ca="1" si="26"/>
        <v>0</v>
      </c>
      <c r="EU28" s="446"/>
      <c r="EV28" s="446"/>
      <c r="EW28" s="446"/>
      <c r="FB28" s="155" t="s">
        <v>603</v>
      </c>
      <c r="FC28" s="158"/>
      <c r="FD28" s="2"/>
      <c r="FE28" s="389"/>
    </row>
    <row r="29" spans="1:161">
      <c r="A29" s="894" t="s">
        <v>787</v>
      </c>
      <c r="B29" s="155" t="s">
        <v>603</v>
      </c>
      <c r="C29" s="155" t="s">
        <v>607</v>
      </c>
      <c r="D29" s="4" t="s">
        <v>607</v>
      </c>
      <c r="E29" s="225" t="s">
        <v>195</v>
      </c>
      <c r="F29" s="92" t="s">
        <v>817</v>
      </c>
      <c r="G29" s="374">
        <v>100</v>
      </c>
      <c r="H29" s="229">
        <v>0</v>
      </c>
      <c r="I29" s="229">
        <v>100</v>
      </c>
      <c r="J29" s="229">
        <v>18</v>
      </c>
      <c r="K29" s="229">
        <v>0</v>
      </c>
      <c r="L29" s="229">
        <v>118</v>
      </c>
      <c r="M29" s="388">
        <v>0</v>
      </c>
      <c r="N29" s="388">
        <v>0</v>
      </c>
      <c r="O29" s="388">
        <v>0</v>
      </c>
      <c r="P29" s="388">
        <v>0</v>
      </c>
      <c r="Q29" s="388">
        <v>0</v>
      </c>
      <c r="R29" s="388">
        <v>0</v>
      </c>
      <c r="S29" s="388">
        <v>0</v>
      </c>
      <c r="T29" s="388">
        <v>0</v>
      </c>
      <c r="U29" s="388">
        <v>0</v>
      </c>
      <c r="V29" s="388">
        <v>0</v>
      </c>
      <c r="W29" s="388">
        <v>0</v>
      </c>
      <c r="X29" s="388">
        <v>0</v>
      </c>
      <c r="Y29" s="388">
        <v>0</v>
      </c>
      <c r="Z29" s="388">
        <v>0</v>
      </c>
      <c r="AA29" s="388">
        <v>0</v>
      </c>
      <c r="AB29" s="388">
        <v>0</v>
      </c>
      <c r="AC29" s="388">
        <v>0</v>
      </c>
      <c r="AD29" s="388">
        <v>0</v>
      </c>
      <c r="AE29" s="388">
        <v>0</v>
      </c>
      <c r="AF29" s="388">
        <v>0</v>
      </c>
      <c r="AG29" s="388">
        <v>0</v>
      </c>
      <c r="AH29" s="388">
        <v>0</v>
      </c>
      <c r="AI29" s="388">
        <v>0</v>
      </c>
      <c r="AJ29" s="388">
        <v>0</v>
      </c>
      <c r="AK29" s="388">
        <v>0</v>
      </c>
      <c r="AL29" s="388">
        <v>0</v>
      </c>
      <c r="AM29" s="388">
        <v>0</v>
      </c>
      <c r="AN29" s="388">
        <v>0</v>
      </c>
      <c r="AO29" s="388">
        <v>0</v>
      </c>
      <c r="AP29" s="388">
        <v>0</v>
      </c>
      <c r="AQ29" s="388">
        <v>0</v>
      </c>
      <c r="AR29" s="388">
        <v>0</v>
      </c>
      <c r="AS29" s="388">
        <v>0</v>
      </c>
      <c r="AT29" s="388">
        <v>0</v>
      </c>
      <c r="AU29" s="388">
        <v>0</v>
      </c>
      <c r="AV29" s="388">
        <v>0</v>
      </c>
      <c r="AW29" s="388">
        <v>0</v>
      </c>
      <c r="AX29" s="388">
        <v>0</v>
      </c>
      <c r="AY29" s="388">
        <v>0</v>
      </c>
      <c r="AZ29" s="388">
        <v>0</v>
      </c>
      <c r="BA29" s="388">
        <v>0</v>
      </c>
      <c r="BB29" s="388">
        <v>0</v>
      </c>
      <c r="BC29" s="388">
        <v>0</v>
      </c>
      <c r="BD29" s="388">
        <v>0</v>
      </c>
      <c r="BE29" s="388">
        <v>0</v>
      </c>
      <c r="BF29" s="388">
        <v>0</v>
      </c>
      <c r="BG29" s="388">
        <v>0</v>
      </c>
      <c r="BH29" s="388">
        <v>0</v>
      </c>
      <c r="BI29" s="388">
        <v>0</v>
      </c>
      <c r="BJ29" s="388">
        <v>0</v>
      </c>
      <c r="BK29" s="388">
        <v>0</v>
      </c>
      <c r="BL29" s="388">
        <v>0</v>
      </c>
      <c r="BM29" s="388">
        <v>0</v>
      </c>
      <c r="BN29" s="388">
        <v>0</v>
      </c>
      <c r="BO29" s="388">
        <v>0</v>
      </c>
      <c r="BP29" s="388">
        <v>0</v>
      </c>
      <c r="BQ29" s="388">
        <v>0</v>
      </c>
      <c r="BR29" s="388">
        <v>0</v>
      </c>
      <c r="BS29" s="388">
        <v>0</v>
      </c>
      <c r="BT29" s="388">
        <v>0</v>
      </c>
      <c r="BU29" s="388">
        <v>0</v>
      </c>
      <c r="BV29" s="388">
        <v>0</v>
      </c>
      <c r="BW29" s="388">
        <v>0</v>
      </c>
      <c r="BX29" s="388">
        <v>0</v>
      </c>
      <c r="BY29" s="388">
        <v>0</v>
      </c>
      <c r="BZ29" s="388">
        <v>0</v>
      </c>
      <c r="CA29" s="388">
        <v>0</v>
      </c>
      <c r="CB29" s="388">
        <v>0</v>
      </c>
      <c r="CC29" s="388">
        <v>0</v>
      </c>
      <c r="CD29" s="388">
        <v>0</v>
      </c>
      <c r="CE29" s="388">
        <v>0</v>
      </c>
      <c r="CF29" s="388">
        <v>0</v>
      </c>
      <c r="CG29" s="388">
        <v>0</v>
      </c>
      <c r="CH29" s="388">
        <v>0</v>
      </c>
      <c r="CI29" s="388">
        <v>0</v>
      </c>
      <c r="CJ29" s="388">
        <v>0</v>
      </c>
      <c r="CK29" s="388">
        <v>0</v>
      </c>
      <c r="CL29" s="388">
        <v>0</v>
      </c>
      <c r="CM29" s="388">
        <v>0</v>
      </c>
      <c r="CN29" s="388">
        <v>0</v>
      </c>
      <c r="CO29" s="388">
        <v>0</v>
      </c>
      <c r="CP29" s="388">
        <v>0</v>
      </c>
      <c r="CQ29" s="388">
        <v>0</v>
      </c>
      <c r="CR29" s="388">
        <v>0</v>
      </c>
      <c r="CS29" s="388">
        <v>0</v>
      </c>
      <c r="CT29" s="388">
        <v>0</v>
      </c>
      <c r="CU29" s="388">
        <v>0</v>
      </c>
      <c r="CV29" s="388">
        <v>0</v>
      </c>
      <c r="CW29" s="388">
        <v>0</v>
      </c>
      <c r="CX29" s="388">
        <v>0</v>
      </c>
      <c r="CY29" s="388">
        <v>0</v>
      </c>
      <c r="CZ29" s="388">
        <v>0</v>
      </c>
      <c r="DA29" s="388">
        <v>0</v>
      </c>
      <c r="DB29" s="388">
        <v>0</v>
      </c>
      <c r="DC29" s="388">
        <v>0</v>
      </c>
      <c r="DD29" s="388">
        <v>0</v>
      </c>
      <c r="DE29" s="388">
        <v>0</v>
      </c>
      <c r="DF29" s="388">
        <v>0</v>
      </c>
      <c r="DG29" s="387">
        <v>0</v>
      </c>
      <c r="DH29" s="31">
        <v>0</v>
      </c>
      <c r="DI29" s="28">
        <v>0</v>
      </c>
      <c r="DJ29" s="30">
        <v>0</v>
      </c>
      <c r="DK29" s="29">
        <v>0</v>
      </c>
      <c r="DL29" s="235">
        <v>0</v>
      </c>
      <c r="DM29" s="28">
        <v>0</v>
      </c>
      <c r="DN29" s="288">
        <v>0</v>
      </c>
      <c r="DO29" s="285">
        <v>0</v>
      </c>
      <c r="DP29" s="235">
        <v>0</v>
      </c>
      <c r="DQ29" s="28">
        <v>0</v>
      </c>
      <c r="DR29" s="30">
        <v>0</v>
      </c>
      <c r="DS29" s="285">
        <v>0</v>
      </c>
      <c r="DT29" s="235">
        <v>0</v>
      </c>
      <c r="DU29" s="28">
        <v>0</v>
      </c>
      <c r="DV29" s="30">
        <v>0</v>
      </c>
      <c r="DW29" s="285">
        <v>0</v>
      </c>
      <c r="DX29" s="235">
        <v>0</v>
      </c>
      <c r="DY29" s="28">
        <v>0</v>
      </c>
      <c r="DZ29" s="30">
        <v>0</v>
      </c>
      <c r="EA29" s="285">
        <v>0</v>
      </c>
      <c r="EB29" s="235">
        <v>0</v>
      </c>
      <c r="EC29" s="28">
        <v>0</v>
      </c>
      <c r="ED29" s="30">
        <v>0</v>
      </c>
      <c r="EE29" s="285">
        <v>0</v>
      </c>
      <c r="EF29" s="235">
        <v>0</v>
      </c>
      <c r="EG29" s="28">
        <v>0</v>
      </c>
      <c r="EH29" s="288">
        <v>0</v>
      </c>
      <c r="EI29" s="285">
        <v>0</v>
      </c>
      <c r="EJ29" s="235">
        <v>0</v>
      </c>
      <c r="EK29" s="28">
        <f t="shared" ca="1" si="20"/>
        <v>0</v>
      </c>
      <c r="EL29" s="30" t="str">
        <f ca="1">IF($B30=$B29,"",SUMIF($B$6:$B56,$B29,EK$6:EK$185))</f>
        <v/>
      </c>
      <c r="EM29" s="436">
        <v>20</v>
      </c>
      <c r="EN29" s="436">
        <f t="shared" si="21"/>
        <v>2000</v>
      </c>
      <c r="EO29" s="437">
        <f t="shared" si="22"/>
        <v>5.0000000000000001E-4</v>
      </c>
      <c r="EP29" s="437">
        <f t="shared" si="23"/>
        <v>5.2700000000000002E-4</v>
      </c>
      <c r="EQ29" s="436">
        <f t="shared" ca="1" si="24"/>
        <v>0</v>
      </c>
      <c r="ER29" s="443">
        <v>0.1575</v>
      </c>
      <c r="ES29" s="446">
        <f t="shared" ca="1" si="25"/>
        <v>0</v>
      </c>
      <c r="ET29" s="446">
        <f t="shared" ca="1" si="26"/>
        <v>0</v>
      </c>
      <c r="EU29" s="446"/>
      <c r="EV29" s="446"/>
      <c r="EW29" s="446"/>
      <c r="EX29" s="17">
        <v>808038</v>
      </c>
      <c r="EY29" s="17" t="s">
        <v>807</v>
      </c>
      <c r="EZ29" s="17">
        <v>100</v>
      </c>
      <c r="FA29" s="17" t="s">
        <v>818</v>
      </c>
      <c r="FB29" s="155" t="s">
        <v>603</v>
      </c>
      <c r="FC29" s="158" t="s">
        <v>607</v>
      </c>
      <c r="FD29" s="2" t="s">
        <v>607</v>
      </c>
      <c r="FE29" s="389">
        <f t="shared" ca="1" si="18"/>
        <v>0</v>
      </c>
    </row>
    <row r="30" spans="1:161">
      <c r="A30" s="894" t="s">
        <v>787</v>
      </c>
      <c r="B30" s="155" t="s">
        <v>603</v>
      </c>
      <c r="C30" s="888" t="s">
        <v>819</v>
      </c>
      <c r="D30" s="888" t="s">
        <v>819</v>
      </c>
      <c r="E30" s="225" t="s">
        <v>195</v>
      </c>
      <c r="F30" s="92" t="s">
        <v>817</v>
      </c>
      <c r="G30" s="374">
        <v>100</v>
      </c>
      <c r="H30" s="229">
        <v>0</v>
      </c>
      <c r="I30" s="229">
        <v>0</v>
      </c>
      <c r="J30" s="229">
        <v>2</v>
      </c>
      <c r="K30" s="229">
        <v>0</v>
      </c>
      <c r="L30" s="229">
        <v>2</v>
      </c>
      <c r="M30" s="388">
        <v>0</v>
      </c>
      <c r="N30" s="388">
        <v>0</v>
      </c>
      <c r="O30" s="388">
        <v>0</v>
      </c>
      <c r="P30" s="388">
        <v>0</v>
      </c>
      <c r="Q30" s="388">
        <v>0</v>
      </c>
      <c r="R30" s="388">
        <v>0</v>
      </c>
      <c r="S30" s="388">
        <v>0</v>
      </c>
      <c r="T30" s="388">
        <v>0</v>
      </c>
      <c r="U30" s="388">
        <v>0</v>
      </c>
      <c r="V30" s="388">
        <v>0</v>
      </c>
      <c r="W30" s="388">
        <v>0</v>
      </c>
      <c r="X30" s="388">
        <v>0</v>
      </c>
      <c r="Y30" s="388">
        <v>0</v>
      </c>
      <c r="Z30" s="388">
        <v>0</v>
      </c>
      <c r="AA30" s="388">
        <v>0</v>
      </c>
      <c r="AB30" s="388">
        <v>0</v>
      </c>
      <c r="AC30" s="388">
        <v>0</v>
      </c>
      <c r="AD30" s="388">
        <v>0</v>
      </c>
      <c r="AE30" s="388">
        <v>0</v>
      </c>
      <c r="AF30" s="388">
        <v>0</v>
      </c>
      <c r="AG30" s="388">
        <v>0</v>
      </c>
      <c r="AH30" s="388">
        <v>0</v>
      </c>
      <c r="AI30" s="388">
        <v>0</v>
      </c>
      <c r="AJ30" s="388">
        <v>0</v>
      </c>
      <c r="AK30" s="388">
        <v>0</v>
      </c>
      <c r="AL30" s="388">
        <v>0</v>
      </c>
      <c r="AM30" s="388">
        <v>0</v>
      </c>
      <c r="AN30" s="388">
        <v>0</v>
      </c>
      <c r="AO30" s="388">
        <v>0</v>
      </c>
      <c r="AP30" s="388">
        <v>0</v>
      </c>
      <c r="AQ30" s="388">
        <v>0</v>
      </c>
      <c r="AR30" s="388">
        <v>0</v>
      </c>
      <c r="AS30" s="388">
        <v>0</v>
      </c>
      <c r="AT30" s="388">
        <v>0</v>
      </c>
      <c r="AU30" s="388">
        <v>0</v>
      </c>
      <c r="AV30" s="388">
        <v>0</v>
      </c>
      <c r="AW30" s="388">
        <v>0</v>
      </c>
      <c r="AX30" s="388">
        <v>0</v>
      </c>
      <c r="AY30" s="388">
        <v>0</v>
      </c>
      <c r="AZ30" s="388">
        <v>0</v>
      </c>
      <c r="BA30" s="388">
        <v>0</v>
      </c>
      <c r="BB30" s="388">
        <v>0</v>
      </c>
      <c r="BC30" s="388">
        <v>0</v>
      </c>
      <c r="BD30" s="388">
        <v>0</v>
      </c>
      <c r="BE30" s="388">
        <v>0</v>
      </c>
      <c r="BF30" s="388">
        <v>0</v>
      </c>
      <c r="BG30" s="388">
        <v>0</v>
      </c>
      <c r="BH30" s="388">
        <v>0</v>
      </c>
      <c r="BI30" s="388">
        <v>0</v>
      </c>
      <c r="BJ30" s="388">
        <v>0</v>
      </c>
      <c r="BK30" s="388">
        <v>0</v>
      </c>
      <c r="BL30" s="388">
        <v>0</v>
      </c>
      <c r="BM30" s="388">
        <v>0</v>
      </c>
      <c r="BN30" s="388">
        <v>0</v>
      </c>
      <c r="BO30" s="388">
        <v>0</v>
      </c>
      <c r="BP30" s="388">
        <v>0</v>
      </c>
      <c r="BQ30" s="388">
        <v>0</v>
      </c>
      <c r="BR30" s="388">
        <v>0</v>
      </c>
      <c r="BS30" s="388">
        <v>0</v>
      </c>
      <c r="BT30" s="388">
        <v>0</v>
      </c>
      <c r="BU30" s="388">
        <v>0</v>
      </c>
      <c r="BV30" s="388">
        <v>0</v>
      </c>
      <c r="BW30" s="388">
        <v>0</v>
      </c>
      <c r="BX30" s="388">
        <v>0</v>
      </c>
      <c r="BY30" s="388">
        <v>0</v>
      </c>
      <c r="BZ30" s="388">
        <v>0</v>
      </c>
      <c r="CA30" s="388">
        <v>0</v>
      </c>
      <c r="CB30" s="388">
        <v>0</v>
      </c>
      <c r="CC30" s="388">
        <v>0</v>
      </c>
      <c r="CD30" s="388">
        <v>0</v>
      </c>
      <c r="CE30" s="388">
        <v>0</v>
      </c>
      <c r="CF30" s="388">
        <v>0</v>
      </c>
      <c r="CG30" s="388">
        <v>0</v>
      </c>
      <c r="CH30" s="388">
        <v>0</v>
      </c>
      <c r="CI30" s="388">
        <v>0</v>
      </c>
      <c r="CJ30" s="388">
        <v>0</v>
      </c>
      <c r="CK30" s="388">
        <v>0</v>
      </c>
      <c r="CL30" s="388">
        <v>0</v>
      </c>
      <c r="CM30" s="388">
        <v>0</v>
      </c>
      <c r="CN30" s="388">
        <v>0</v>
      </c>
      <c r="CO30" s="388">
        <v>0</v>
      </c>
      <c r="CP30" s="388">
        <v>0</v>
      </c>
      <c r="CQ30" s="388">
        <v>0</v>
      </c>
      <c r="CR30" s="388">
        <v>0</v>
      </c>
      <c r="CS30" s="388">
        <v>0</v>
      </c>
      <c r="CT30" s="388">
        <v>0</v>
      </c>
      <c r="CU30" s="388">
        <v>0</v>
      </c>
      <c r="CV30" s="388">
        <v>0</v>
      </c>
      <c r="CW30" s="388">
        <v>0</v>
      </c>
      <c r="CX30" s="388">
        <v>0</v>
      </c>
      <c r="CY30" s="388">
        <v>0</v>
      </c>
      <c r="CZ30" s="388">
        <v>0</v>
      </c>
      <c r="DA30" s="388">
        <v>0</v>
      </c>
      <c r="DB30" s="388">
        <v>0</v>
      </c>
      <c r="DC30" s="388">
        <v>0</v>
      </c>
      <c r="DD30" s="388">
        <v>0</v>
      </c>
      <c r="DE30" s="388">
        <v>0</v>
      </c>
      <c r="DF30" s="388">
        <v>0</v>
      </c>
      <c r="DG30" s="387">
        <v>0</v>
      </c>
      <c r="DH30" s="31">
        <v>0</v>
      </c>
      <c r="DI30" s="28">
        <v>0</v>
      </c>
      <c r="DJ30" s="30">
        <v>0</v>
      </c>
      <c r="DK30" s="29">
        <v>0</v>
      </c>
      <c r="DL30" s="235">
        <v>0</v>
      </c>
      <c r="DM30" s="28">
        <v>0</v>
      </c>
      <c r="DN30" s="288">
        <v>0</v>
      </c>
      <c r="DO30" s="285">
        <v>0</v>
      </c>
      <c r="DP30" s="235">
        <v>0</v>
      </c>
      <c r="DQ30" s="28">
        <v>0</v>
      </c>
      <c r="DR30" s="30">
        <v>0</v>
      </c>
      <c r="DS30" s="285">
        <v>0</v>
      </c>
      <c r="DT30" s="235">
        <v>0</v>
      </c>
      <c r="DU30" s="28">
        <v>0</v>
      </c>
      <c r="DV30" s="30">
        <v>0</v>
      </c>
      <c r="DW30" s="285">
        <v>0</v>
      </c>
      <c r="DX30" s="235">
        <v>0</v>
      </c>
      <c r="DY30" s="28">
        <v>0</v>
      </c>
      <c r="DZ30" s="30">
        <v>0</v>
      </c>
      <c r="EA30" s="285">
        <v>0</v>
      </c>
      <c r="EB30" s="235">
        <v>0</v>
      </c>
      <c r="EC30" s="28">
        <v>0</v>
      </c>
      <c r="ED30" s="30">
        <v>0</v>
      </c>
      <c r="EE30" s="285">
        <v>0</v>
      </c>
      <c r="EF30" s="235">
        <v>0</v>
      </c>
      <c r="EG30" s="28">
        <v>0</v>
      </c>
      <c r="EH30" s="288">
        <v>0</v>
      </c>
      <c r="EI30" s="285">
        <v>0</v>
      </c>
      <c r="EJ30" s="235">
        <v>0</v>
      </c>
      <c r="EK30" s="28">
        <f t="shared" ca="1" si="20"/>
        <v>0</v>
      </c>
      <c r="EL30" s="30" t="str">
        <f ca="1">IF($B31=$B30,"",SUMIF($B$6:$B57,$B30,EK$6:EK$185))</f>
        <v/>
      </c>
      <c r="EM30" s="436">
        <v>20</v>
      </c>
      <c r="EN30" s="436">
        <f t="shared" si="21"/>
        <v>2000</v>
      </c>
      <c r="EO30" s="437">
        <f t="shared" si="22"/>
        <v>5.0000000000000001E-4</v>
      </c>
      <c r="EP30" s="437">
        <f t="shared" si="23"/>
        <v>5.2700000000000002E-4</v>
      </c>
      <c r="EQ30" s="436">
        <f t="shared" ca="1" si="24"/>
        <v>0</v>
      </c>
      <c r="ER30" s="443">
        <v>0.1575</v>
      </c>
      <c r="ES30" s="446">
        <f t="shared" ca="1" si="25"/>
        <v>0</v>
      </c>
      <c r="ET30" s="446">
        <f t="shared" ca="1" si="26"/>
        <v>0</v>
      </c>
      <c r="EU30" s="446"/>
      <c r="EV30" s="446"/>
      <c r="EW30" s="446"/>
      <c r="FB30" s="155" t="s">
        <v>603</v>
      </c>
      <c r="FC30" s="158"/>
      <c r="FD30" s="2"/>
      <c r="FE30" s="389"/>
    </row>
    <row r="31" spans="1:161" ht="15" customHeight="1">
      <c r="A31" s="894" t="s">
        <v>787</v>
      </c>
      <c r="B31" s="155" t="s">
        <v>603</v>
      </c>
      <c r="C31" s="155" t="s">
        <v>608</v>
      </c>
      <c r="D31" s="4" t="s">
        <v>608</v>
      </c>
      <c r="E31" s="225" t="s">
        <v>195</v>
      </c>
      <c r="F31" s="92" t="s">
        <v>820</v>
      </c>
      <c r="G31" s="374">
        <v>100</v>
      </c>
      <c r="H31" s="229">
        <v>0</v>
      </c>
      <c r="I31" s="229">
        <v>0</v>
      </c>
      <c r="J31" s="229">
        <v>8</v>
      </c>
      <c r="K31" s="229">
        <v>0</v>
      </c>
      <c r="L31" s="229">
        <v>8</v>
      </c>
      <c r="M31" s="388">
        <v>0</v>
      </c>
      <c r="N31" s="388">
        <v>0</v>
      </c>
      <c r="O31" s="388">
        <v>0</v>
      </c>
      <c r="P31" s="388">
        <v>0</v>
      </c>
      <c r="Q31" s="388">
        <v>0</v>
      </c>
      <c r="R31" s="388">
        <v>0</v>
      </c>
      <c r="S31" s="388">
        <v>0</v>
      </c>
      <c r="T31" s="388">
        <v>0</v>
      </c>
      <c r="U31" s="388">
        <v>0</v>
      </c>
      <c r="V31" s="388">
        <v>0</v>
      </c>
      <c r="W31" s="388">
        <v>0</v>
      </c>
      <c r="X31" s="388">
        <v>0</v>
      </c>
      <c r="Y31" s="388">
        <v>0</v>
      </c>
      <c r="Z31" s="388">
        <v>0</v>
      </c>
      <c r="AA31" s="388">
        <v>0</v>
      </c>
      <c r="AB31" s="388">
        <v>0</v>
      </c>
      <c r="AC31" s="388">
        <v>0</v>
      </c>
      <c r="AD31" s="388">
        <v>0</v>
      </c>
      <c r="AE31" s="388">
        <v>0</v>
      </c>
      <c r="AF31" s="388">
        <v>0</v>
      </c>
      <c r="AG31" s="388">
        <v>0</v>
      </c>
      <c r="AH31" s="388">
        <v>0</v>
      </c>
      <c r="AI31" s="388">
        <v>0</v>
      </c>
      <c r="AJ31" s="388">
        <v>0</v>
      </c>
      <c r="AK31" s="388">
        <v>0</v>
      </c>
      <c r="AL31" s="388">
        <v>0</v>
      </c>
      <c r="AM31" s="388">
        <v>0</v>
      </c>
      <c r="AN31" s="388">
        <v>0</v>
      </c>
      <c r="AO31" s="388">
        <v>0</v>
      </c>
      <c r="AP31" s="388">
        <v>0</v>
      </c>
      <c r="AQ31" s="388">
        <v>0</v>
      </c>
      <c r="AR31" s="388">
        <v>0</v>
      </c>
      <c r="AS31" s="388">
        <v>0</v>
      </c>
      <c r="AT31" s="388">
        <v>0</v>
      </c>
      <c r="AU31" s="388">
        <v>0</v>
      </c>
      <c r="AV31" s="388">
        <v>0</v>
      </c>
      <c r="AW31" s="388">
        <v>0</v>
      </c>
      <c r="AX31" s="388">
        <v>0</v>
      </c>
      <c r="AY31" s="388">
        <v>0</v>
      </c>
      <c r="AZ31" s="388">
        <v>0</v>
      </c>
      <c r="BA31" s="388">
        <v>0</v>
      </c>
      <c r="BB31" s="388">
        <v>0</v>
      </c>
      <c r="BC31" s="388">
        <v>0</v>
      </c>
      <c r="BD31" s="388">
        <v>0</v>
      </c>
      <c r="BE31" s="388">
        <v>0</v>
      </c>
      <c r="BF31" s="388">
        <v>0</v>
      </c>
      <c r="BG31" s="388">
        <v>0</v>
      </c>
      <c r="BH31" s="388">
        <v>0</v>
      </c>
      <c r="BI31" s="388">
        <v>0</v>
      </c>
      <c r="BJ31" s="388">
        <v>0</v>
      </c>
      <c r="BK31" s="388">
        <v>0</v>
      </c>
      <c r="BL31" s="388">
        <v>0</v>
      </c>
      <c r="BM31" s="388">
        <v>0</v>
      </c>
      <c r="BN31" s="388">
        <v>0</v>
      </c>
      <c r="BO31" s="388">
        <v>0</v>
      </c>
      <c r="BP31" s="388">
        <v>0</v>
      </c>
      <c r="BQ31" s="388">
        <v>0</v>
      </c>
      <c r="BR31" s="388">
        <v>0</v>
      </c>
      <c r="BS31" s="388">
        <v>0</v>
      </c>
      <c r="BT31" s="388">
        <v>0</v>
      </c>
      <c r="BU31" s="388">
        <v>0</v>
      </c>
      <c r="BV31" s="388">
        <v>0</v>
      </c>
      <c r="BW31" s="388">
        <v>0</v>
      </c>
      <c r="BX31" s="388">
        <v>0</v>
      </c>
      <c r="BY31" s="388">
        <v>0</v>
      </c>
      <c r="BZ31" s="388">
        <v>0</v>
      </c>
      <c r="CA31" s="388">
        <v>0</v>
      </c>
      <c r="CB31" s="388">
        <v>0</v>
      </c>
      <c r="CC31" s="388">
        <v>0</v>
      </c>
      <c r="CD31" s="388">
        <v>0</v>
      </c>
      <c r="CE31" s="388">
        <v>0</v>
      </c>
      <c r="CF31" s="388">
        <v>0</v>
      </c>
      <c r="CG31" s="388">
        <v>0</v>
      </c>
      <c r="CH31" s="388">
        <v>0</v>
      </c>
      <c r="CI31" s="388">
        <v>0</v>
      </c>
      <c r="CJ31" s="388">
        <v>0</v>
      </c>
      <c r="CK31" s="388">
        <v>0</v>
      </c>
      <c r="CL31" s="388">
        <v>0</v>
      </c>
      <c r="CM31" s="388">
        <v>0</v>
      </c>
      <c r="CN31" s="388">
        <v>0</v>
      </c>
      <c r="CO31" s="388">
        <v>0</v>
      </c>
      <c r="CP31" s="388">
        <v>0</v>
      </c>
      <c r="CQ31" s="388">
        <v>0</v>
      </c>
      <c r="CR31" s="388">
        <v>0</v>
      </c>
      <c r="CS31" s="388">
        <v>0</v>
      </c>
      <c r="CT31" s="388">
        <v>0</v>
      </c>
      <c r="CU31" s="388">
        <v>0</v>
      </c>
      <c r="CV31" s="388">
        <v>0</v>
      </c>
      <c r="CW31" s="388">
        <v>0</v>
      </c>
      <c r="CX31" s="388">
        <v>0</v>
      </c>
      <c r="CY31" s="388">
        <v>0</v>
      </c>
      <c r="CZ31" s="388">
        <v>0</v>
      </c>
      <c r="DA31" s="388">
        <v>0</v>
      </c>
      <c r="DB31" s="388">
        <v>0</v>
      </c>
      <c r="DC31" s="388">
        <v>0</v>
      </c>
      <c r="DD31" s="388">
        <v>0</v>
      </c>
      <c r="DE31" s="388">
        <v>0</v>
      </c>
      <c r="DF31" s="388">
        <v>0</v>
      </c>
      <c r="DG31" s="387">
        <v>0</v>
      </c>
      <c r="DH31" s="31">
        <v>0</v>
      </c>
      <c r="DI31" s="28">
        <v>0</v>
      </c>
      <c r="DJ31" s="30">
        <v>0</v>
      </c>
      <c r="DK31" s="29">
        <v>0</v>
      </c>
      <c r="DL31" s="235">
        <v>0</v>
      </c>
      <c r="DM31" s="28">
        <v>0</v>
      </c>
      <c r="DN31" s="288">
        <v>0</v>
      </c>
      <c r="DO31" s="285">
        <v>0</v>
      </c>
      <c r="DP31" s="235">
        <v>0</v>
      </c>
      <c r="DQ31" s="28">
        <v>0</v>
      </c>
      <c r="DR31" s="30">
        <v>0</v>
      </c>
      <c r="DS31" s="285">
        <v>0</v>
      </c>
      <c r="DT31" s="235">
        <v>0</v>
      </c>
      <c r="DU31" s="28">
        <v>0</v>
      </c>
      <c r="DV31" s="30">
        <v>0</v>
      </c>
      <c r="DW31" s="285">
        <v>0</v>
      </c>
      <c r="DX31" s="235">
        <v>0</v>
      </c>
      <c r="DY31" s="28">
        <v>0</v>
      </c>
      <c r="DZ31" s="30">
        <v>0</v>
      </c>
      <c r="EA31" s="285">
        <v>0</v>
      </c>
      <c r="EB31" s="235">
        <v>0</v>
      </c>
      <c r="EC31" s="28">
        <v>0</v>
      </c>
      <c r="ED31" s="30">
        <v>0</v>
      </c>
      <c r="EE31" s="285">
        <v>0</v>
      </c>
      <c r="EF31" s="235">
        <v>0</v>
      </c>
      <c r="EG31" s="28">
        <v>0</v>
      </c>
      <c r="EH31" s="288">
        <v>0</v>
      </c>
      <c r="EI31" s="285">
        <v>0</v>
      </c>
      <c r="EJ31" s="235">
        <v>0</v>
      </c>
      <c r="EK31" s="28">
        <f t="shared" ca="1" si="20"/>
        <v>0</v>
      </c>
      <c r="EL31" s="30" t="str">
        <f ca="1">IF($B32=$B31,"",SUMIF($B$6:$B58,$B31,EK$6:EK$185))</f>
        <v/>
      </c>
      <c r="EM31" s="436">
        <v>20</v>
      </c>
      <c r="EN31" s="436">
        <f t="shared" si="21"/>
        <v>2000</v>
      </c>
      <c r="EO31" s="437">
        <f t="shared" si="22"/>
        <v>5.0000000000000001E-4</v>
      </c>
      <c r="EP31" s="437">
        <f t="shared" si="23"/>
        <v>5.2700000000000002E-4</v>
      </c>
      <c r="EQ31" s="436">
        <f t="shared" ca="1" si="24"/>
        <v>0</v>
      </c>
      <c r="ER31" s="443">
        <v>0.1575</v>
      </c>
      <c r="ES31" s="446">
        <f t="shared" ca="1" si="25"/>
        <v>0</v>
      </c>
      <c r="ET31" s="446">
        <f t="shared" ca="1" si="26"/>
        <v>0</v>
      </c>
      <c r="EU31" s="446"/>
      <c r="EV31" s="446"/>
      <c r="EW31" s="446"/>
      <c r="EX31" s="17">
        <v>808038</v>
      </c>
      <c r="EY31" s="17" t="s">
        <v>807</v>
      </c>
      <c r="EZ31" s="17">
        <v>100</v>
      </c>
      <c r="FA31" s="17" t="s">
        <v>821</v>
      </c>
      <c r="FB31" s="155" t="s">
        <v>603</v>
      </c>
      <c r="FC31" s="158" t="s">
        <v>608</v>
      </c>
      <c r="FD31" s="2" t="s">
        <v>608</v>
      </c>
      <c r="FE31" s="389">
        <f t="shared" ca="1" si="18"/>
        <v>0</v>
      </c>
    </row>
    <row r="32" spans="1:161" ht="15" customHeight="1">
      <c r="A32" s="894" t="s">
        <v>787</v>
      </c>
      <c r="B32" s="155" t="s">
        <v>603</v>
      </c>
      <c r="C32" s="888" t="s">
        <v>822</v>
      </c>
      <c r="D32" s="888" t="s">
        <v>822</v>
      </c>
      <c r="E32" s="225" t="s">
        <v>195</v>
      </c>
      <c r="F32" s="92" t="s">
        <v>820</v>
      </c>
      <c r="G32" s="374">
        <v>100</v>
      </c>
      <c r="H32" s="229">
        <v>0</v>
      </c>
      <c r="I32" s="229">
        <v>0</v>
      </c>
      <c r="J32" s="229">
        <v>2</v>
      </c>
      <c r="K32" s="229">
        <v>0</v>
      </c>
      <c r="L32" s="229">
        <v>2</v>
      </c>
      <c r="M32" s="388">
        <v>0</v>
      </c>
      <c r="N32" s="388">
        <v>0</v>
      </c>
      <c r="O32" s="388">
        <v>0</v>
      </c>
      <c r="P32" s="388">
        <v>0</v>
      </c>
      <c r="Q32" s="388">
        <v>0</v>
      </c>
      <c r="R32" s="388">
        <v>0</v>
      </c>
      <c r="S32" s="388">
        <v>0</v>
      </c>
      <c r="T32" s="388">
        <v>0</v>
      </c>
      <c r="U32" s="388">
        <v>0</v>
      </c>
      <c r="V32" s="388">
        <v>0</v>
      </c>
      <c r="W32" s="388">
        <v>0</v>
      </c>
      <c r="X32" s="388">
        <v>0</v>
      </c>
      <c r="Y32" s="388">
        <v>0</v>
      </c>
      <c r="Z32" s="388">
        <v>0</v>
      </c>
      <c r="AA32" s="388">
        <v>0</v>
      </c>
      <c r="AB32" s="388">
        <v>0</v>
      </c>
      <c r="AC32" s="388">
        <v>0</v>
      </c>
      <c r="AD32" s="388">
        <v>0</v>
      </c>
      <c r="AE32" s="388">
        <v>0</v>
      </c>
      <c r="AF32" s="388">
        <v>0</v>
      </c>
      <c r="AG32" s="388">
        <v>0</v>
      </c>
      <c r="AH32" s="388">
        <v>0</v>
      </c>
      <c r="AI32" s="388">
        <v>0</v>
      </c>
      <c r="AJ32" s="388">
        <v>0</v>
      </c>
      <c r="AK32" s="388">
        <v>0</v>
      </c>
      <c r="AL32" s="388">
        <v>0</v>
      </c>
      <c r="AM32" s="388">
        <v>0</v>
      </c>
      <c r="AN32" s="388">
        <v>0</v>
      </c>
      <c r="AO32" s="388">
        <v>0</v>
      </c>
      <c r="AP32" s="388">
        <v>0</v>
      </c>
      <c r="AQ32" s="388">
        <v>0</v>
      </c>
      <c r="AR32" s="388">
        <v>0</v>
      </c>
      <c r="AS32" s="388">
        <v>0</v>
      </c>
      <c r="AT32" s="388">
        <v>0</v>
      </c>
      <c r="AU32" s="388">
        <v>0</v>
      </c>
      <c r="AV32" s="388">
        <v>0</v>
      </c>
      <c r="AW32" s="388">
        <v>0</v>
      </c>
      <c r="AX32" s="388">
        <v>0</v>
      </c>
      <c r="AY32" s="388">
        <v>0</v>
      </c>
      <c r="AZ32" s="388">
        <v>0</v>
      </c>
      <c r="BA32" s="388">
        <v>0</v>
      </c>
      <c r="BB32" s="388">
        <v>0</v>
      </c>
      <c r="BC32" s="388">
        <v>0</v>
      </c>
      <c r="BD32" s="388">
        <v>0</v>
      </c>
      <c r="BE32" s="388">
        <v>0</v>
      </c>
      <c r="BF32" s="388">
        <v>0</v>
      </c>
      <c r="BG32" s="388">
        <v>0</v>
      </c>
      <c r="BH32" s="388">
        <v>0</v>
      </c>
      <c r="BI32" s="388">
        <v>0</v>
      </c>
      <c r="BJ32" s="388">
        <v>0</v>
      </c>
      <c r="BK32" s="388">
        <v>0</v>
      </c>
      <c r="BL32" s="388">
        <v>0</v>
      </c>
      <c r="BM32" s="388">
        <v>0</v>
      </c>
      <c r="BN32" s="388">
        <v>0</v>
      </c>
      <c r="BO32" s="388">
        <v>0</v>
      </c>
      <c r="BP32" s="388">
        <v>0</v>
      </c>
      <c r="BQ32" s="388">
        <v>0</v>
      </c>
      <c r="BR32" s="388">
        <v>0</v>
      </c>
      <c r="BS32" s="388">
        <v>0</v>
      </c>
      <c r="BT32" s="388">
        <v>0</v>
      </c>
      <c r="BU32" s="388">
        <v>0</v>
      </c>
      <c r="BV32" s="388">
        <v>0</v>
      </c>
      <c r="BW32" s="388">
        <v>0</v>
      </c>
      <c r="BX32" s="388">
        <v>0</v>
      </c>
      <c r="BY32" s="388">
        <v>0</v>
      </c>
      <c r="BZ32" s="388">
        <v>0</v>
      </c>
      <c r="CA32" s="388">
        <v>0</v>
      </c>
      <c r="CB32" s="388">
        <v>0</v>
      </c>
      <c r="CC32" s="388">
        <v>0</v>
      </c>
      <c r="CD32" s="388">
        <v>0</v>
      </c>
      <c r="CE32" s="388">
        <v>0</v>
      </c>
      <c r="CF32" s="388">
        <v>0</v>
      </c>
      <c r="CG32" s="388">
        <v>0</v>
      </c>
      <c r="CH32" s="388">
        <v>0</v>
      </c>
      <c r="CI32" s="388">
        <v>0</v>
      </c>
      <c r="CJ32" s="388">
        <v>0</v>
      </c>
      <c r="CK32" s="388">
        <v>0</v>
      </c>
      <c r="CL32" s="388">
        <v>0</v>
      </c>
      <c r="CM32" s="388">
        <v>0</v>
      </c>
      <c r="CN32" s="388">
        <v>0</v>
      </c>
      <c r="CO32" s="388">
        <v>0</v>
      </c>
      <c r="CP32" s="388">
        <v>0</v>
      </c>
      <c r="CQ32" s="388">
        <v>0</v>
      </c>
      <c r="CR32" s="388">
        <v>0</v>
      </c>
      <c r="CS32" s="388">
        <v>0</v>
      </c>
      <c r="CT32" s="388">
        <v>0</v>
      </c>
      <c r="CU32" s="388">
        <v>0</v>
      </c>
      <c r="CV32" s="388">
        <v>0</v>
      </c>
      <c r="CW32" s="388">
        <v>0</v>
      </c>
      <c r="CX32" s="388">
        <v>0</v>
      </c>
      <c r="CY32" s="388">
        <v>0</v>
      </c>
      <c r="CZ32" s="388">
        <v>0</v>
      </c>
      <c r="DA32" s="388">
        <v>0</v>
      </c>
      <c r="DB32" s="388">
        <v>0</v>
      </c>
      <c r="DC32" s="388">
        <v>0</v>
      </c>
      <c r="DD32" s="388">
        <v>0</v>
      </c>
      <c r="DE32" s="388">
        <v>0</v>
      </c>
      <c r="DF32" s="388">
        <v>0</v>
      </c>
      <c r="DG32" s="387">
        <v>0</v>
      </c>
      <c r="DH32" s="31">
        <v>0</v>
      </c>
      <c r="DI32" s="28">
        <v>0</v>
      </c>
      <c r="DJ32" s="30">
        <v>0</v>
      </c>
      <c r="DK32" s="29">
        <v>0</v>
      </c>
      <c r="DL32" s="235">
        <v>0</v>
      </c>
      <c r="DM32" s="28">
        <v>0</v>
      </c>
      <c r="DN32" s="288">
        <v>0</v>
      </c>
      <c r="DO32" s="285">
        <v>0</v>
      </c>
      <c r="DP32" s="235">
        <v>0</v>
      </c>
      <c r="DQ32" s="28">
        <v>0</v>
      </c>
      <c r="DR32" s="30">
        <v>0</v>
      </c>
      <c r="DS32" s="285">
        <v>0</v>
      </c>
      <c r="DT32" s="235">
        <v>0</v>
      </c>
      <c r="DU32" s="28">
        <v>0</v>
      </c>
      <c r="DV32" s="30">
        <v>0</v>
      </c>
      <c r="DW32" s="285">
        <v>0</v>
      </c>
      <c r="DX32" s="235">
        <v>0</v>
      </c>
      <c r="DY32" s="28">
        <v>0</v>
      </c>
      <c r="DZ32" s="30">
        <v>0</v>
      </c>
      <c r="EA32" s="285">
        <v>0</v>
      </c>
      <c r="EB32" s="235">
        <v>0</v>
      </c>
      <c r="EC32" s="28">
        <v>0</v>
      </c>
      <c r="ED32" s="30">
        <v>0</v>
      </c>
      <c r="EE32" s="285">
        <v>0</v>
      </c>
      <c r="EF32" s="235">
        <v>0</v>
      </c>
      <c r="EG32" s="28">
        <v>0</v>
      </c>
      <c r="EH32" s="288">
        <v>0</v>
      </c>
      <c r="EI32" s="285">
        <v>0</v>
      </c>
      <c r="EJ32" s="235">
        <v>0</v>
      </c>
      <c r="EK32" s="28">
        <f t="shared" ca="1" si="20"/>
        <v>0</v>
      </c>
      <c r="EL32" s="30" t="str">
        <f ca="1">IF($B33=$B32,"",SUMIF($B$6:$B59,$B32,EK$6:EK$185))</f>
        <v/>
      </c>
      <c r="EM32" s="436">
        <v>20</v>
      </c>
      <c r="EN32" s="436">
        <f t="shared" si="21"/>
        <v>2000</v>
      </c>
      <c r="EO32" s="437">
        <f t="shared" si="22"/>
        <v>5.0000000000000001E-4</v>
      </c>
      <c r="EP32" s="437">
        <f t="shared" si="23"/>
        <v>5.2700000000000002E-4</v>
      </c>
      <c r="EQ32" s="436">
        <f t="shared" ca="1" si="24"/>
        <v>0</v>
      </c>
      <c r="ER32" s="443">
        <v>0.1575</v>
      </c>
      <c r="ES32" s="446">
        <f t="shared" ca="1" si="25"/>
        <v>0</v>
      </c>
      <c r="ET32" s="446">
        <f t="shared" ca="1" si="26"/>
        <v>0</v>
      </c>
      <c r="EU32" s="446"/>
      <c r="EV32" s="446"/>
      <c r="EW32" s="446"/>
      <c r="FB32" s="155" t="s">
        <v>603</v>
      </c>
      <c r="FC32" s="158"/>
      <c r="FD32" s="2"/>
      <c r="FE32" s="389"/>
    </row>
    <row r="33" spans="1:161">
      <c r="A33" s="894" t="s">
        <v>787</v>
      </c>
      <c r="B33" s="155" t="s">
        <v>603</v>
      </c>
      <c r="C33" s="155" t="s">
        <v>609</v>
      </c>
      <c r="D33" s="155" t="s">
        <v>609</v>
      </c>
      <c r="E33" s="225" t="s">
        <v>195</v>
      </c>
      <c r="F33" s="92" t="s">
        <v>823</v>
      </c>
      <c r="G33" s="374">
        <v>50</v>
      </c>
      <c r="H33" s="229">
        <v>0</v>
      </c>
      <c r="I33" s="229">
        <v>200</v>
      </c>
      <c r="J33" s="229">
        <v>36</v>
      </c>
      <c r="K33" s="229">
        <v>0</v>
      </c>
      <c r="L33" s="229">
        <v>236</v>
      </c>
      <c r="M33" s="388">
        <v>0</v>
      </c>
      <c r="N33" s="388">
        <v>0</v>
      </c>
      <c r="O33" s="388">
        <v>0</v>
      </c>
      <c r="P33" s="388">
        <v>0</v>
      </c>
      <c r="Q33" s="388">
        <v>0</v>
      </c>
      <c r="R33" s="388">
        <v>0</v>
      </c>
      <c r="S33" s="388">
        <v>0</v>
      </c>
      <c r="T33" s="388">
        <v>0</v>
      </c>
      <c r="U33" s="388">
        <v>0</v>
      </c>
      <c r="V33" s="388">
        <v>0</v>
      </c>
      <c r="W33" s="388">
        <v>0</v>
      </c>
      <c r="X33" s="388">
        <v>0</v>
      </c>
      <c r="Y33" s="388">
        <v>0</v>
      </c>
      <c r="Z33" s="388">
        <v>0</v>
      </c>
      <c r="AA33" s="388">
        <v>0</v>
      </c>
      <c r="AB33" s="388">
        <v>0</v>
      </c>
      <c r="AC33" s="388">
        <v>0</v>
      </c>
      <c r="AD33" s="388">
        <v>0</v>
      </c>
      <c r="AE33" s="388">
        <v>0</v>
      </c>
      <c r="AF33" s="388">
        <v>0</v>
      </c>
      <c r="AG33" s="388">
        <v>0</v>
      </c>
      <c r="AH33" s="388">
        <v>0</v>
      </c>
      <c r="AI33" s="388">
        <v>0</v>
      </c>
      <c r="AJ33" s="388">
        <v>0</v>
      </c>
      <c r="AK33" s="388">
        <v>0</v>
      </c>
      <c r="AL33" s="388">
        <v>0</v>
      </c>
      <c r="AM33" s="388">
        <v>0</v>
      </c>
      <c r="AN33" s="388">
        <v>0</v>
      </c>
      <c r="AO33" s="388">
        <v>0</v>
      </c>
      <c r="AP33" s="388">
        <v>0</v>
      </c>
      <c r="AQ33" s="388">
        <v>0</v>
      </c>
      <c r="AR33" s="388">
        <v>0</v>
      </c>
      <c r="AS33" s="388">
        <v>0</v>
      </c>
      <c r="AT33" s="388">
        <v>0</v>
      </c>
      <c r="AU33" s="388">
        <v>0</v>
      </c>
      <c r="AV33" s="388">
        <v>0</v>
      </c>
      <c r="AW33" s="388">
        <v>0</v>
      </c>
      <c r="AX33" s="388">
        <v>0</v>
      </c>
      <c r="AY33" s="388">
        <v>0</v>
      </c>
      <c r="AZ33" s="388">
        <v>0</v>
      </c>
      <c r="BA33" s="388">
        <v>0</v>
      </c>
      <c r="BB33" s="388">
        <v>0</v>
      </c>
      <c r="BC33" s="388">
        <v>0</v>
      </c>
      <c r="BD33" s="388">
        <v>0</v>
      </c>
      <c r="BE33" s="388">
        <v>0</v>
      </c>
      <c r="BF33" s="388">
        <v>0</v>
      </c>
      <c r="BG33" s="388">
        <v>0</v>
      </c>
      <c r="BH33" s="388">
        <v>0</v>
      </c>
      <c r="BI33" s="388">
        <v>0</v>
      </c>
      <c r="BJ33" s="388">
        <v>0</v>
      </c>
      <c r="BK33" s="388">
        <v>0</v>
      </c>
      <c r="BL33" s="388">
        <v>0</v>
      </c>
      <c r="BM33" s="388">
        <v>0</v>
      </c>
      <c r="BN33" s="388">
        <v>0</v>
      </c>
      <c r="BO33" s="388">
        <v>0</v>
      </c>
      <c r="BP33" s="388">
        <v>0</v>
      </c>
      <c r="BQ33" s="388">
        <v>0</v>
      </c>
      <c r="BR33" s="388">
        <v>0</v>
      </c>
      <c r="BS33" s="388">
        <v>0</v>
      </c>
      <c r="BT33" s="388">
        <v>0</v>
      </c>
      <c r="BU33" s="388">
        <v>0</v>
      </c>
      <c r="BV33" s="388">
        <v>0</v>
      </c>
      <c r="BW33" s="388">
        <v>0</v>
      </c>
      <c r="BX33" s="388">
        <v>0</v>
      </c>
      <c r="BY33" s="388">
        <v>0</v>
      </c>
      <c r="BZ33" s="388">
        <v>0</v>
      </c>
      <c r="CA33" s="388">
        <v>0</v>
      </c>
      <c r="CB33" s="388">
        <v>0</v>
      </c>
      <c r="CC33" s="388">
        <v>0</v>
      </c>
      <c r="CD33" s="388">
        <v>0</v>
      </c>
      <c r="CE33" s="388">
        <v>0</v>
      </c>
      <c r="CF33" s="388">
        <v>0</v>
      </c>
      <c r="CG33" s="388">
        <v>0</v>
      </c>
      <c r="CH33" s="388">
        <v>0</v>
      </c>
      <c r="CI33" s="388">
        <v>0</v>
      </c>
      <c r="CJ33" s="388">
        <v>0</v>
      </c>
      <c r="CK33" s="388">
        <v>0</v>
      </c>
      <c r="CL33" s="388">
        <v>0</v>
      </c>
      <c r="CM33" s="388">
        <v>0</v>
      </c>
      <c r="CN33" s="388">
        <v>0</v>
      </c>
      <c r="CO33" s="388">
        <v>0</v>
      </c>
      <c r="CP33" s="388">
        <v>0</v>
      </c>
      <c r="CQ33" s="388">
        <v>0</v>
      </c>
      <c r="CR33" s="388">
        <v>0</v>
      </c>
      <c r="CS33" s="388">
        <v>0</v>
      </c>
      <c r="CT33" s="388">
        <v>0</v>
      </c>
      <c r="CU33" s="388">
        <v>0</v>
      </c>
      <c r="CV33" s="388">
        <v>0</v>
      </c>
      <c r="CW33" s="388">
        <v>0</v>
      </c>
      <c r="CX33" s="388">
        <v>0</v>
      </c>
      <c r="CY33" s="388">
        <v>0</v>
      </c>
      <c r="CZ33" s="388">
        <v>0</v>
      </c>
      <c r="DA33" s="388">
        <v>0</v>
      </c>
      <c r="DB33" s="388">
        <v>0</v>
      </c>
      <c r="DC33" s="388">
        <v>0</v>
      </c>
      <c r="DD33" s="388">
        <v>0</v>
      </c>
      <c r="DE33" s="388">
        <v>0</v>
      </c>
      <c r="DF33" s="388">
        <v>0</v>
      </c>
      <c r="DG33" s="387">
        <v>0</v>
      </c>
      <c r="DH33" s="31">
        <v>0</v>
      </c>
      <c r="DI33" s="28">
        <v>0</v>
      </c>
      <c r="DJ33" s="30">
        <v>0</v>
      </c>
      <c r="DK33" s="29">
        <v>0</v>
      </c>
      <c r="DL33" s="235">
        <v>0</v>
      </c>
      <c r="DM33" s="28">
        <v>0</v>
      </c>
      <c r="DN33" s="288">
        <v>0</v>
      </c>
      <c r="DO33" s="285">
        <v>0</v>
      </c>
      <c r="DP33" s="235">
        <v>0</v>
      </c>
      <c r="DQ33" s="28">
        <v>0</v>
      </c>
      <c r="DR33" s="30">
        <v>0</v>
      </c>
      <c r="DS33" s="285">
        <v>0</v>
      </c>
      <c r="DT33" s="235">
        <v>0</v>
      </c>
      <c r="DU33" s="28">
        <v>0</v>
      </c>
      <c r="DV33" s="30">
        <v>0</v>
      </c>
      <c r="DW33" s="285">
        <v>0</v>
      </c>
      <c r="DX33" s="235">
        <v>0</v>
      </c>
      <c r="DY33" s="28">
        <v>0</v>
      </c>
      <c r="DZ33" s="30">
        <v>0</v>
      </c>
      <c r="EA33" s="285">
        <v>0</v>
      </c>
      <c r="EB33" s="235">
        <v>0</v>
      </c>
      <c r="EC33" s="28">
        <v>0</v>
      </c>
      <c r="ED33" s="30">
        <v>0</v>
      </c>
      <c r="EE33" s="285">
        <v>0</v>
      </c>
      <c r="EF33" s="235">
        <v>0</v>
      </c>
      <c r="EG33" s="28">
        <v>0</v>
      </c>
      <c r="EH33" s="288">
        <v>0</v>
      </c>
      <c r="EI33" s="285">
        <v>0</v>
      </c>
      <c r="EJ33" s="235">
        <v>0</v>
      </c>
      <c r="EK33" s="28">
        <f t="shared" ca="1" si="20"/>
        <v>0</v>
      </c>
      <c r="EL33" s="30" t="str">
        <f ca="1">IF($B34=$B33,"",SUMIF($B$6:$B60,$B33,EK$6:EK$185))</f>
        <v/>
      </c>
      <c r="EM33" s="436">
        <v>20</v>
      </c>
      <c r="EN33" s="436">
        <f t="shared" si="21"/>
        <v>1000</v>
      </c>
      <c r="EO33" s="437">
        <f t="shared" si="22"/>
        <v>1E-3</v>
      </c>
      <c r="EP33" s="437">
        <f t="shared" si="23"/>
        <v>1.054E-3</v>
      </c>
      <c r="EQ33" s="436">
        <f t="shared" ca="1" si="24"/>
        <v>0</v>
      </c>
      <c r="ER33" s="443">
        <v>0.1575</v>
      </c>
      <c r="ES33" s="446">
        <f t="shared" ca="1" si="25"/>
        <v>0</v>
      </c>
      <c r="ET33" s="446">
        <f t="shared" ca="1" si="26"/>
        <v>0</v>
      </c>
      <c r="EU33" s="446"/>
      <c r="EV33" s="446"/>
      <c r="EW33" s="446"/>
      <c r="EX33" s="17">
        <v>808038</v>
      </c>
      <c r="EY33" s="17" t="s">
        <v>807</v>
      </c>
      <c r="EZ33" s="17">
        <v>50</v>
      </c>
      <c r="FA33" s="17">
        <v>0</v>
      </c>
      <c r="FB33" s="155" t="s">
        <v>603</v>
      </c>
      <c r="FC33" s="158" t="s">
        <v>609</v>
      </c>
      <c r="FD33" s="231" t="s">
        <v>609</v>
      </c>
      <c r="FE33" s="389">
        <f t="shared" ca="1" si="18"/>
        <v>0</v>
      </c>
    </row>
    <row r="34" spans="1:161">
      <c r="A34" s="894" t="s">
        <v>787</v>
      </c>
      <c r="B34" s="155" t="s">
        <v>603</v>
      </c>
      <c r="C34" s="155" t="s">
        <v>610</v>
      </c>
      <c r="D34" s="155" t="s">
        <v>610</v>
      </c>
      <c r="E34" s="225" t="s">
        <v>195</v>
      </c>
      <c r="F34" s="92" t="s">
        <v>824</v>
      </c>
      <c r="G34" s="374">
        <v>100</v>
      </c>
      <c r="H34" s="229">
        <v>0</v>
      </c>
      <c r="I34" s="229">
        <v>0</v>
      </c>
      <c r="J34" s="229">
        <v>74</v>
      </c>
      <c r="K34" s="229">
        <v>0</v>
      </c>
      <c r="L34" s="229">
        <v>74</v>
      </c>
      <c r="M34" s="388">
        <v>0</v>
      </c>
      <c r="N34" s="388">
        <v>0</v>
      </c>
      <c r="O34" s="388">
        <v>0</v>
      </c>
      <c r="P34" s="388">
        <v>0</v>
      </c>
      <c r="Q34" s="388">
        <v>0</v>
      </c>
      <c r="R34" s="388">
        <v>0</v>
      </c>
      <c r="S34" s="388">
        <v>0</v>
      </c>
      <c r="T34" s="388">
        <v>0</v>
      </c>
      <c r="U34" s="388">
        <v>0</v>
      </c>
      <c r="V34" s="388">
        <v>0</v>
      </c>
      <c r="W34" s="388">
        <v>0</v>
      </c>
      <c r="X34" s="388">
        <v>0</v>
      </c>
      <c r="Y34" s="388">
        <v>0</v>
      </c>
      <c r="Z34" s="388">
        <v>0</v>
      </c>
      <c r="AA34" s="388">
        <v>0</v>
      </c>
      <c r="AB34" s="388">
        <v>0</v>
      </c>
      <c r="AC34" s="388">
        <v>0</v>
      </c>
      <c r="AD34" s="388">
        <v>0</v>
      </c>
      <c r="AE34" s="388">
        <v>0</v>
      </c>
      <c r="AF34" s="388">
        <v>0</v>
      </c>
      <c r="AG34" s="388">
        <v>0</v>
      </c>
      <c r="AH34" s="388">
        <v>0</v>
      </c>
      <c r="AI34" s="388">
        <v>0</v>
      </c>
      <c r="AJ34" s="388">
        <v>0</v>
      </c>
      <c r="AK34" s="388">
        <v>0</v>
      </c>
      <c r="AL34" s="388">
        <v>0</v>
      </c>
      <c r="AM34" s="388">
        <v>0</v>
      </c>
      <c r="AN34" s="388">
        <v>0</v>
      </c>
      <c r="AO34" s="388">
        <v>0</v>
      </c>
      <c r="AP34" s="388">
        <v>0</v>
      </c>
      <c r="AQ34" s="388">
        <v>0</v>
      </c>
      <c r="AR34" s="388">
        <v>0</v>
      </c>
      <c r="AS34" s="388">
        <v>0</v>
      </c>
      <c r="AT34" s="388">
        <v>0</v>
      </c>
      <c r="AU34" s="388">
        <v>0</v>
      </c>
      <c r="AV34" s="388">
        <v>0</v>
      </c>
      <c r="AW34" s="388">
        <v>0</v>
      </c>
      <c r="AX34" s="388">
        <v>0</v>
      </c>
      <c r="AY34" s="388">
        <v>0</v>
      </c>
      <c r="AZ34" s="388">
        <v>0</v>
      </c>
      <c r="BA34" s="388">
        <v>0</v>
      </c>
      <c r="BB34" s="388">
        <v>0</v>
      </c>
      <c r="BC34" s="388">
        <v>0</v>
      </c>
      <c r="BD34" s="388">
        <v>0</v>
      </c>
      <c r="BE34" s="388">
        <v>0</v>
      </c>
      <c r="BF34" s="388">
        <v>0</v>
      </c>
      <c r="BG34" s="388">
        <v>0</v>
      </c>
      <c r="BH34" s="388">
        <v>0</v>
      </c>
      <c r="BI34" s="388">
        <v>0</v>
      </c>
      <c r="BJ34" s="388">
        <v>0</v>
      </c>
      <c r="BK34" s="388">
        <v>0</v>
      </c>
      <c r="BL34" s="388">
        <v>0</v>
      </c>
      <c r="BM34" s="388">
        <v>0</v>
      </c>
      <c r="BN34" s="388">
        <v>0</v>
      </c>
      <c r="BO34" s="388">
        <v>0</v>
      </c>
      <c r="BP34" s="388">
        <v>0</v>
      </c>
      <c r="BQ34" s="388">
        <v>0</v>
      </c>
      <c r="BR34" s="388">
        <v>0</v>
      </c>
      <c r="BS34" s="388">
        <v>0</v>
      </c>
      <c r="BT34" s="388">
        <v>0</v>
      </c>
      <c r="BU34" s="388">
        <v>0</v>
      </c>
      <c r="BV34" s="388">
        <v>0</v>
      </c>
      <c r="BW34" s="388">
        <v>0</v>
      </c>
      <c r="BX34" s="388">
        <v>0</v>
      </c>
      <c r="BY34" s="388">
        <v>0</v>
      </c>
      <c r="BZ34" s="388">
        <v>0</v>
      </c>
      <c r="CA34" s="388">
        <v>0</v>
      </c>
      <c r="CB34" s="388">
        <v>0</v>
      </c>
      <c r="CC34" s="388">
        <v>0</v>
      </c>
      <c r="CD34" s="388">
        <v>0</v>
      </c>
      <c r="CE34" s="388">
        <v>0</v>
      </c>
      <c r="CF34" s="388">
        <v>0</v>
      </c>
      <c r="CG34" s="388">
        <v>0</v>
      </c>
      <c r="CH34" s="388">
        <v>0</v>
      </c>
      <c r="CI34" s="388">
        <v>0</v>
      </c>
      <c r="CJ34" s="388">
        <v>0</v>
      </c>
      <c r="CK34" s="388">
        <v>0</v>
      </c>
      <c r="CL34" s="388">
        <v>0</v>
      </c>
      <c r="CM34" s="388">
        <v>0</v>
      </c>
      <c r="CN34" s="388">
        <v>0</v>
      </c>
      <c r="CO34" s="388">
        <v>0</v>
      </c>
      <c r="CP34" s="388">
        <v>0</v>
      </c>
      <c r="CQ34" s="388">
        <v>0</v>
      </c>
      <c r="CR34" s="388">
        <v>0</v>
      </c>
      <c r="CS34" s="388">
        <v>0</v>
      </c>
      <c r="CT34" s="388">
        <v>0</v>
      </c>
      <c r="CU34" s="388">
        <v>0</v>
      </c>
      <c r="CV34" s="388">
        <v>0</v>
      </c>
      <c r="CW34" s="388">
        <v>0</v>
      </c>
      <c r="CX34" s="388">
        <v>0</v>
      </c>
      <c r="CY34" s="388">
        <v>0</v>
      </c>
      <c r="CZ34" s="388">
        <v>0</v>
      </c>
      <c r="DA34" s="388">
        <v>0</v>
      </c>
      <c r="DB34" s="388">
        <v>0</v>
      </c>
      <c r="DC34" s="388">
        <v>0</v>
      </c>
      <c r="DD34" s="388">
        <v>0</v>
      </c>
      <c r="DE34" s="388">
        <v>0</v>
      </c>
      <c r="DF34" s="388">
        <v>0</v>
      </c>
      <c r="DG34" s="387">
        <v>0</v>
      </c>
      <c r="DH34" s="31">
        <v>0</v>
      </c>
      <c r="DI34" s="28">
        <v>0</v>
      </c>
      <c r="DJ34" s="30">
        <v>0</v>
      </c>
      <c r="DK34" s="29">
        <v>0</v>
      </c>
      <c r="DL34" s="235">
        <v>0</v>
      </c>
      <c r="DM34" s="28">
        <v>0</v>
      </c>
      <c r="DN34" s="288">
        <v>0</v>
      </c>
      <c r="DO34" s="285">
        <v>0</v>
      </c>
      <c r="DP34" s="235">
        <v>0</v>
      </c>
      <c r="DQ34" s="28">
        <v>0</v>
      </c>
      <c r="DR34" s="30">
        <v>0</v>
      </c>
      <c r="DS34" s="285">
        <v>0</v>
      </c>
      <c r="DT34" s="235">
        <v>0</v>
      </c>
      <c r="DU34" s="28">
        <v>0</v>
      </c>
      <c r="DV34" s="30">
        <v>0</v>
      </c>
      <c r="DW34" s="285">
        <v>0</v>
      </c>
      <c r="DX34" s="235">
        <v>0</v>
      </c>
      <c r="DY34" s="28">
        <v>0</v>
      </c>
      <c r="DZ34" s="30">
        <v>0</v>
      </c>
      <c r="EA34" s="285">
        <v>0</v>
      </c>
      <c r="EB34" s="235">
        <v>0</v>
      </c>
      <c r="EC34" s="28">
        <v>0</v>
      </c>
      <c r="ED34" s="30">
        <v>0</v>
      </c>
      <c r="EE34" s="285">
        <v>0</v>
      </c>
      <c r="EF34" s="235">
        <v>0</v>
      </c>
      <c r="EG34" s="28">
        <v>0</v>
      </c>
      <c r="EH34" s="288">
        <v>0</v>
      </c>
      <c r="EI34" s="285">
        <v>0</v>
      </c>
      <c r="EJ34" s="235">
        <v>0</v>
      </c>
      <c r="EK34" s="28">
        <f ca="1">EJ34/15</f>
        <v>0</v>
      </c>
      <c r="EL34" s="30" t="str">
        <f ca="1">IF($B35=$B34,"",SUMIF($B$6:$B61,$B34,EK$6:EK$185))</f>
        <v/>
      </c>
      <c r="EM34" s="436">
        <v>15</v>
      </c>
      <c r="EN34" s="436">
        <f t="shared" si="21"/>
        <v>1500</v>
      </c>
      <c r="EO34" s="437">
        <f t="shared" si="22"/>
        <v>6.6666666666666664E-4</v>
      </c>
      <c r="EP34" s="437">
        <f t="shared" si="23"/>
        <v>7.0266666666666665E-4</v>
      </c>
      <c r="EQ34" s="436">
        <f t="shared" ca="1" si="24"/>
        <v>0</v>
      </c>
      <c r="ER34" s="443">
        <v>6.3E-2</v>
      </c>
      <c r="ES34" s="446">
        <f t="shared" ca="1" si="25"/>
        <v>0</v>
      </c>
      <c r="ET34" s="446">
        <f t="shared" ca="1" si="26"/>
        <v>0</v>
      </c>
      <c r="EU34" s="446"/>
      <c r="EV34" s="446"/>
      <c r="EW34" s="446"/>
      <c r="EX34" s="17">
        <v>808038</v>
      </c>
      <c r="EY34" s="17" t="s">
        <v>807</v>
      </c>
      <c r="EZ34" s="17">
        <v>100</v>
      </c>
      <c r="FA34" s="17">
        <v>0</v>
      </c>
      <c r="FB34" s="155" t="s">
        <v>603</v>
      </c>
      <c r="FC34" s="158" t="s">
        <v>610</v>
      </c>
      <c r="FD34" s="231" t="s">
        <v>610</v>
      </c>
      <c r="FE34" s="389">
        <f t="shared" ca="1" si="18"/>
        <v>0</v>
      </c>
    </row>
    <row r="35" spans="1:161" ht="19.5" customHeight="1">
      <c r="A35" s="894" t="s">
        <v>787</v>
      </c>
      <c r="B35" s="155" t="s">
        <v>603</v>
      </c>
      <c r="C35" s="155" t="s">
        <v>613</v>
      </c>
      <c r="D35" s="155" t="s">
        <v>612</v>
      </c>
      <c r="E35" s="225" t="s">
        <v>195</v>
      </c>
      <c r="F35" s="92" t="s">
        <v>825</v>
      </c>
      <c r="G35" s="374">
        <v>50</v>
      </c>
      <c r="H35" s="229">
        <v>0</v>
      </c>
      <c r="I35" s="229">
        <v>0</v>
      </c>
      <c r="J35" s="229">
        <v>0</v>
      </c>
      <c r="K35" s="229">
        <v>0</v>
      </c>
      <c r="L35" s="229">
        <v>0</v>
      </c>
      <c r="M35" s="388">
        <v>0</v>
      </c>
      <c r="N35" s="388">
        <v>0</v>
      </c>
      <c r="O35" s="388">
        <v>0</v>
      </c>
      <c r="P35" s="388">
        <v>0</v>
      </c>
      <c r="Q35" s="388">
        <v>0</v>
      </c>
      <c r="R35" s="388">
        <v>0</v>
      </c>
      <c r="S35" s="388">
        <v>0</v>
      </c>
      <c r="T35" s="388">
        <v>0</v>
      </c>
      <c r="U35" s="388">
        <v>0</v>
      </c>
      <c r="V35" s="388">
        <v>0</v>
      </c>
      <c r="W35" s="388">
        <v>0</v>
      </c>
      <c r="X35" s="388">
        <v>0</v>
      </c>
      <c r="Y35" s="388">
        <v>0</v>
      </c>
      <c r="Z35" s="388">
        <v>0</v>
      </c>
      <c r="AA35" s="388">
        <v>0</v>
      </c>
      <c r="AB35" s="388">
        <v>0</v>
      </c>
      <c r="AC35" s="388">
        <v>0</v>
      </c>
      <c r="AD35" s="388">
        <v>0</v>
      </c>
      <c r="AE35" s="388">
        <v>0</v>
      </c>
      <c r="AF35" s="388">
        <v>0</v>
      </c>
      <c r="AG35" s="388">
        <v>0</v>
      </c>
      <c r="AH35" s="388">
        <v>0</v>
      </c>
      <c r="AI35" s="388">
        <v>0</v>
      </c>
      <c r="AJ35" s="388">
        <v>0</v>
      </c>
      <c r="AK35" s="388">
        <v>0</v>
      </c>
      <c r="AL35" s="388">
        <v>0</v>
      </c>
      <c r="AM35" s="388">
        <v>0</v>
      </c>
      <c r="AN35" s="388">
        <v>0</v>
      </c>
      <c r="AO35" s="388">
        <v>0</v>
      </c>
      <c r="AP35" s="388">
        <v>0</v>
      </c>
      <c r="AQ35" s="388">
        <v>0</v>
      </c>
      <c r="AR35" s="388">
        <v>0</v>
      </c>
      <c r="AS35" s="388">
        <v>0</v>
      </c>
      <c r="AT35" s="388">
        <v>0</v>
      </c>
      <c r="AU35" s="388">
        <v>0</v>
      </c>
      <c r="AV35" s="388">
        <v>0</v>
      </c>
      <c r="AW35" s="388">
        <v>0</v>
      </c>
      <c r="AX35" s="388">
        <v>0</v>
      </c>
      <c r="AY35" s="388">
        <v>0</v>
      </c>
      <c r="AZ35" s="388">
        <v>0</v>
      </c>
      <c r="BA35" s="388">
        <v>0</v>
      </c>
      <c r="BB35" s="388">
        <v>0</v>
      </c>
      <c r="BC35" s="388">
        <v>0</v>
      </c>
      <c r="BD35" s="388">
        <v>0</v>
      </c>
      <c r="BE35" s="388">
        <v>0</v>
      </c>
      <c r="BF35" s="388">
        <v>0</v>
      </c>
      <c r="BG35" s="388">
        <v>0</v>
      </c>
      <c r="BH35" s="388">
        <v>0</v>
      </c>
      <c r="BI35" s="388">
        <v>0</v>
      </c>
      <c r="BJ35" s="388">
        <v>0</v>
      </c>
      <c r="BK35" s="388">
        <v>0</v>
      </c>
      <c r="BL35" s="388">
        <v>0</v>
      </c>
      <c r="BM35" s="388">
        <v>0</v>
      </c>
      <c r="BN35" s="388">
        <v>0</v>
      </c>
      <c r="BO35" s="388">
        <v>0</v>
      </c>
      <c r="BP35" s="388">
        <v>0</v>
      </c>
      <c r="BQ35" s="388">
        <v>0</v>
      </c>
      <c r="BR35" s="388">
        <v>0</v>
      </c>
      <c r="BS35" s="388">
        <v>0</v>
      </c>
      <c r="BT35" s="388">
        <v>0</v>
      </c>
      <c r="BU35" s="388">
        <v>0</v>
      </c>
      <c r="BV35" s="388">
        <v>0</v>
      </c>
      <c r="BW35" s="388">
        <v>0</v>
      </c>
      <c r="BX35" s="388">
        <v>0</v>
      </c>
      <c r="BY35" s="388">
        <v>0</v>
      </c>
      <c r="BZ35" s="388">
        <v>0</v>
      </c>
      <c r="CA35" s="388">
        <v>0</v>
      </c>
      <c r="CB35" s="388">
        <v>0</v>
      </c>
      <c r="CC35" s="388">
        <v>0</v>
      </c>
      <c r="CD35" s="388">
        <v>0</v>
      </c>
      <c r="CE35" s="388">
        <v>0</v>
      </c>
      <c r="CF35" s="388">
        <v>0</v>
      </c>
      <c r="CG35" s="388">
        <v>0</v>
      </c>
      <c r="CH35" s="388">
        <v>0</v>
      </c>
      <c r="CI35" s="388">
        <v>0</v>
      </c>
      <c r="CJ35" s="388">
        <v>0</v>
      </c>
      <c r="CK35" s="388">
        <v>0</v>
      </c>
      <c r="CL35" s="388">
        <v>0</v>
      </c>
      <c r="CM35" s="388">
        <v>0</v>
      </c>
      <c r="CN35" s="388">
        <v>0</v>
      </c>
      <c r="CO35" s="388">
        <v>0</v>
      </c>
      <c r="CP35" s="388">
        <v>0</v>
      </c>
      <c r="CQ35" s="388">
        <v>0</v>
      </c>
      <c r="CR35" s="388">
        <v>0</v>
      </c>
      <c r="CS35" s="388">
        <v>0</v>
      </c>
      <c r="CT35" s="388">
        <v>0</v>
      </c>
      <c r="CU35" s="388">
        <v>0</v>
      </c>
      <c r="CV35" s="388">
        <v>0</v>
      </c>
      <c r="CW35" s="388">
        <v>0</v>
      </c>
      <c r="CX35" s="388">
        <v>0</v>
      </c>
      <c r="CY35" s="388">
        <v>0</v>
      </c>
      <c r="CZ35" s="388">
        <v>0</v>
      </c>
      <c r="DA35" s="388">
        <v>0</v>
      </c>
      <c r="DB35" s="388">
        <v>0</v>
      </c>
      <c r="DC35" s="388">
        <v>0</v>
      </c>
      <c r="DD35" s="388">
        <v>0</v>
      </c>
      <c r="DE35" s="388">
        <v>0</v>
      </c>
      <c r="DF35" s="388">
        <v>0</v>
      </c>
      <c r="DG35" s="387">
        <v>0</v>
      </c>
      <c r="DH35" s="31">
        <v>0</v>
      </c>
      <c r="DI35" s="28">
        <v>0</v>
      </c>
      <c r="DJ35" s="30">
        <v>0</v>
      </c>
      <c r="DK35" s="29">
        <v>0</v>
      </c>
      <c r="DL35" s="235">
        <v>0</v>
      </c>
      <c r="DM35" s="28">
        <v>0</v>
      </c>
      <c r="DN35" s="288">
        <v>0</v>
      </c>
      <c r="DO35" s="285">
        <v>0</v>
      </c>
      <c r="DP35" s="235">
        <v>0</v>
      </c>
      <c r="DQ35" s="28">
        <v>0</v>
      </c>
      <c r="DR35" s="30">
        <v>0</v>
      </c>
      <c r="DS35" s="285">
        <v>0</v>
      </c>
      <c r="DT35" s="235">
        <v>0</v>
      </c>
      <c r="DU35" s="28">
        <v>0</v>
      </c>
      <c r="DV35" s="30">
        <v>0</v>
      </c>
      <c r="DW35" s="285">
        <v>0</v>
      </c>
      <c r="DX35" s="235">
        <v>0</v>
      </c>
      <c r="DY35" s="28">
        <v>0</v>
      </c>
      <c r="DZ35" s="30">
        <v>0</v>
      </c>
      <c r="EA35" s="285">
        <v>0</v>
      </c>
      <c r="EB35" s="235">
        <v>0</v>
      </c>
      <c r="EC35" s="28">
        <v>0</v>
      </c>
      <c r="ED35" s="30">
        <v>0</v>
      </c>
      <c r="EE35" s="285">
        <v>0</v>
      </c>
      <c r="EF35" s="235">
        <v>0</v>
      </c>
      <c r="EG35" s="28">
        <v>0</v>
      </c>
      <c r="EH35" s="288">
        <v>0</v>
      </c>
      <c r="EI35" s="285">
        <v>0</v>
      </c>
      <c r="EJ35" s="235">
        <v>0</v>
      </c>
      <c r="EK35" s="28">
        <f ca="1">EJ35/15</f>
        <v>0</v>
      </c>
      <c r="EL35" s="30">
        <f ca="1">IF($B36=$B35,"",SUMIF($B$6:$B62,$B35,EK$6:EK$185))</f>
        <v>0</v>
      </c>
      <c r="EM35" s="436">
        <v>15</v>
      </c>
      <c r="EN35" s="436">
        <f t="shared" si="21"/>
        <v>750</v>
      </c>
      <c r="EO35" s="437">
        <f t="shared" si="22"/>
        <v>1.3333333333333333E-3</v>
      </c>
      <c r="EP35" s="437">
        <f t="shared" si="23"/>
        <v>1.4053333333333333E-3</v>
      </c>
      <c r="EQ35" s="436">
        <f t="shared" ca="1" si="24"/>
        <v>0</v>
      </c>
      <c r="ER35" s="443">
        <v>6.3E-2</v>
      </c>
      <c r="ES35" s="446">
        <f t="shared" ca="1" si="25"/>
        <v>0</v>
      </c>
      <c r="ET35" s="446">
        <f t="shared" ca="1" si="26"/>
        <v>0</v>
      </c>
      <c r="EU35" s="446"/>
      <c r="EV35" s="446"/>
      <c r="EW35" s="446"/>
      <c r="EX35" s="17">
        <v>808038</v>
      </c>
      <c r="EY35" s="17" t="s">
        <v>807</v>
      </c>
      <c r="EZ35" s="17">
        <v>50</v>
      </c>
      <c r="FA35" s="17">
        <v>0</v>
      </c>
      <c r="FB35" s="155" t="s">
        <v>603</v>
      </c>
      <c r="FC35" s="158" t="s">
        <v>613</v>
      </c>
      <c r="FD35" s="231" t="s">
        <v>612</v>
      </c>
      <c r="FE35" s="389">
        <f t="shared" ca="1" si="18"/>
        <v>0</v>
      </c>
    </row>
    <row r="36" spans="1:161">
      <c r="A36" s="894" t="s">
        <v>787</v>
      </c>
      <c r="B36" s="155" t="s">
        <v>614</v>
      </c>
      <c r="C36" s="151" t="s">
        <v>615</v>
      </c>
      <c r="D36" s="151" t="s">
        <v>615</v>
      </c>
      <c r="E36" s="225" t="s">
        <v>195</v>
      </c>
      <c r="F36" s="92" t="s">
        <v>826</v>
      </c>
      <c r="G36" s="2">
        <v>50</v>
      </c>
      <c r="H36" s="229">
        <v>0</v>
      </c>
      <c r="I36" s="229">
        <v>5150</v>
      </c>
      <c r="J36" s="229">
        <v>45</v>
      </c>
      <c r="K36" s="229">
        <v>0</v>
      </c>
      <c r="L36" s="229">
        <v>5195</v>
      </c>
      <c r="M36" s="388">
        <v>0</v>
      </c>
      <c r="N36" s="388">
        <v>0</v>
      </c>
      <c r="O36" s="388">
        <v>0</v>
      </c>
      <c r="P36" s="388">
        <v>0</v>
      </c>
      <c r="Q36" s="388">
        <v>0</v>
      </c>
      <c r="R36" s="388">
        <v>0</v>
      </c>
      <c r="S36" s="388">
        <v>0</v>
      </c>
      <c r="T36" s="388">
        <v>0</v>
      </c>
      <c r="U36" s="388">
        <v>0</v>
      </c>
      <c r="V36" s="388">
        <v>0</v>
      </c>
      <c r="W36" s="388">
        <v>0</v>
      </c>
      <c r="X36" s="388">
        <v>0</v>
      </c>
      <c r="Y36" s="388">
        <v>0</v>
      </c>
      <c r="Z36" s="388">
        <v>0</v>
      </c>
      <c r="AA36" s="388">
        <v>0</v>
      </c>
      <c r="AB36" s="388">
        <v>0</v>
      </c>
      <c r="AC36" s="388">
        <v>0</v>
      </c>
      <c r="AD36" s="388">
        <v>0</v>
      </c>
      <c r="AE36" s="388">
        <v>0</v>
      </c>
      <c r="AF36" s="388">
        <v>0</v>
      </c>
      <c r="AG36" s="388">
        <v>0</v>
      </c>
      <c r="AH36" s="388">
        <v>0</v>
      </c>
      <c r="AI36" s="388">
        <v>0</v>
      </c>
      <c r="AJ36" s="388">
        <v>0</v>
      </c>
      <c r="AK36" s="388">
        <v>0</v>
      </c>
      <c r="AL36" s="388">
        <v>0</v>
      </c>
      <c r="AM36" s="388">
        <v>0</v>
      </c>
      <c r="AN36" s="388">
        <v>0</v>
      </c>
      <c r="AO36" s="388">
        <v>0</v>
      </c>
      <c r="AP36" s="388">
        <v>0</v>
      </c>
      <c r="AQ36" s="388">
        <v>0</v>
      </c>
      <c r="AR36" s="388">
        <v>0</v>
      </c>
      <c r="AS36" s="388">
        <v>0</v>
      </c>
      <c r="AT36" s="388">
        <v>0</v>
      </c>
      <c r="AU36" s="388">
        <v>0</v>
      </c>
      <c r="AV36" s="388">
        <v>0</v>
      </c>
      <c r="AW36" s="388">
        <v>0</v>
      </c>
      <c r="AX36" s="388">
        <v>0</v>
      </c>
      <c r="AY36" s="388">
        <v>0</v>
      </c>
      <c r="AZ36" s="388">
        <v>0</v>
      </c>
      <c r="BA36" s="388">
        <v>0</v>
      </c>
      <c r="BB36" s="388">
        <v>0</v>
      </c>
      <c r="BC36" s="388">
        <v>0</v>
      </c>
      <c r="BD36" s="388">
        <v>0</v>
      </c>
      <c r="BE36" s="388">
        <v>0</v>
      </c>
      <c r="BF36" s="388">
        <v>0</v>
      </c>
      <c r="BG36" s="388">
        <v>0</v>
      </c>
      <c r="BH36" s="388">
        <v>0</v>
      </c>
      <c r="BI36" s="388">
        <v>0</v>
      </c>
      <c r="BJ36" s="388">
        <v>0</v>
      </c>
      <c r="BK36" s="388">
        <v>0</v>
      </c>
      <c r="BL36" s="388">
        <v>0</v>
      </c>
      <c r="BM36" s="388">
        <v>0</v>
      </c>
      <c r="BN36" s="388">
        <v>0</v>
      </c>
      <c r="BO36" s="388">
        <v>0</v>
      </c>
      <c r="BP36" s="388">
        <v>0</v>
      </c>
      <c r="BQ36" s="388">
        <v>0</v>
      </c>
      <c r="BR36" s="388">
        <v>0</v>
      </c>
      <c r="BS36" s="388">
        <v>0</v>
      </c>
      <c r="BT36" s="388">
        <v>0</v>
      </c>
      <c r="BU36" s="388">
        <v>0</v>
      </c>
      <c r="BV36" s="388">
        <v>0</v>
      </c>
      <c r="BW36" s="388">
        <v>0</v>
      </c>
      <c r="BX36" s="388">
        <v>0</v>
      </c>
      <c r="BY36" s="388">
        <v>0</v>
      </c>
      <c r="BZ36" s="388">
        <v>0</v>
      </c>
      <c r="CA36" s="388">
        <v>0</v>
      </c>
      <c r="CB36" s="388">
        <v>0</v>
      </c>
      <c r="CC36" s="388">
        <v>0</v>
      </c>
      <c r="CD36" s="388">
        <v>0</v>
      </c>
      <c r="CE36" s="388">
        <v>0</v>
      </c>
      <c r="CF36" s="388">
        <v>0</v>
      </c>
      <c r="CG36" s="388">
        <v>0</v>
      </c>
      <c r="CH36" s="388">
        <v>0</v>
      </c>
      <c r="CI36" s="388">
        <v>0</v>
      </c>
      <c r="CJ36" s="388">
        <v>0</v>
      </c>
      <c r="CK36" s="388">
        <v>0</v>
      </c>
      <c r="CL36" s="388">
        <v>0</v>
      </c>
      <c r="CM36" s="388">
        <v>0</v>
      </c>
      <c r="CN36" s="388">
        <v>0</v>
      </c>
      <c r="CO36" s="388">
        <v>0</v>
      </c>
      <c r="CP36" s="388">
        <v>0</v>
      </c>
      <c r="CQ36" s="388">
        <v>0</v>
      </c>
      <c r="CR36" s="388">
        <v>0</v>
      </c>
      <c r="CS36" s="388">
        <v>0</v>
      </c>
      <c r="CT36" s="388">
        <v>0</v>
      </c>
      <c r="CU36" s="388">
        <v>0</v>
      </c>
      <c r="CV36" s="388">
        <v>0</v>
      </c>
      <c r="CW36" s="388">
        <v>0</v>
      </c>
      <c r="CX36" s="388">
        <v>0</v>
      </c>
      <c r="CY36" s="388">
        <v>0</v>
      </c>
      <c r="CZ36" s="388">
        <v>0</v>
      </c>
      <c r="DA36" s="388">
        <v>0</v>
      </c>
      <c r="DB36" s="388">
        <v>0</v>
      </c>
      <c r="DC36" s="388">
        <v>0</v>
      </c>
      <c r="DD36" s="388">
        <v>0</v>
      </c>
      <c r="DE36" s="388">
        <v>0</v>
      </c>
      <c r="DF36" s="388">
        <v>0</v>
      </c>
      <c r="DG36" s="387">
        <v>0</v>
      </c>
      <c r="DH36" s="31">
        <v>0</v>
      </c>
      <c r="DI36" s="28">
        <v>0</v>
      </c>
      <c r="DJ36" s="30">
        <v>0</v>
      </c>
      <c r="DK36" s="29">
        <v>0</v>
      </c>
      <c r="DL36" s="235">
        <v>0</v>
      </c>
      <c r="DM36" s="28">
        <v>0</v>
      </c>
      <c r="DN36" s="288">
        <v>0</v>
      </c>
      <c r="DO36" s="285">
        <v>0</v>
      </c>
      <c r="DP36" s="235">
        <v>0</v>
      </c>
      <c r="DQ36" s="28">
        <v>0</v>
      </c>
      <c r="DR36" s="30">
        <v>0</v>
      </c>
      <c r="DS36" s="285">
        <v>0</v>
      </c>
      <c r="DT36" s="235">
        <v>0</v>
      </c>
      <c r="DU36" s="28">
        <v>0</v>
      </c>
      <c r="DV36" s="30">
        <v>0</v>
      </c>
      <c r="DW36" s="285">
        <v>0</v>
      </c>
      <c r="DX36" s="235">
        <v>0</v>
      </c>
      <c r="DY36" s="28">
        <v>0</v>
      </c>
      <c r="DZ36" s="30">
        <v>0</v>
      </c>
      <c r="EA36" s="285">
        <v>0</v>
      </c>
      <c r="EB36" s="235">
        <v>0</v>
      </c>
      <c r="EC36" s="28">
        <v>0</v>
      </c>
      <c r="ED36" s="30">
        <v>0</v>
      </c>
      <c r="EE36" s="285">
        <v>0</v>
      </c>
      <c r="EF36" s="235">
        <v>0</v>
      </c>
      <c r="EG36" s="28">
        <v>0</v>
      </c>
      <c r="EH36" s="288">
        <v>0</v>
      </c>
      <c r="EI36" s="285">
        <v>0</v>
      </c>
      <c r="EJ36" s="235">
        <v>0</v>
      </c>
      <c r="EK36" s="28">
        <f ca="1">EJ36/15</f>
        <v>0</v>
      </c>
      <c r="EL36" s="30" t="str">
        <f ca="1">IF($B37=$B36,"",SUMIF($B$6:$B63,$B36,EK$6:EK$185))</f>
        <v/>
      </c>
      <c r="EM36" s="436">
        <v>15</v>
      </c>
      <c r="EN36" s="436">
        <f t="shared" si="21"/>
        <v>750</v>
      </c>
      <c r="EO36" s="437">
        <f t="shared" si="22"/>
        <v>1.3333333333333333E-3</v>
      </c>
      <c r="EP36" s="437">
        <f t="shared" si="23"/>
        <v>1.4053333333333333E-3</v>
      </c>
      <c r="EQ36" s="436">
        <f t="shared" ca="1" si="24"/>
        <v>0</v>
      </c>
      <c r="ER36" s="443">
        <v>6.3E-2</v>
      </c>
      <c r="ES36" s="446">
        <f t="shared" ca="1" si="25"/>
        <v>0</v>
      </c>
      <c r="ET36" s="446">
        <f t="shared" ca="1" si="26"/>
        <v>0</v>
      </c>
      <c r="EU36" s="446"/>
      <c r="EV36" s="446"/>
      <c r="EW36" s="446"/>
      <c r="EX36" s="17">
        <v>808038</v>
      </c>
      <c r="EY36" s="17" t="s">
        <v>807</v>
      </c>
      <c r="EZ36" s="17">
        <v>50</v>
      </c>
      <c r="FA36" s="17">
        <v>7</v>
      </c>
      <c r="FB36" s="155" t="s">
        <v>614</v>
      </c>
      <c r="FC36" s="151" t="s">
        <v>615</v>
      </c>
      <c r="FD36" s="84" t="s">
        <v>615</v>
      </c>
      <c r="FE36" s="389">
        <f t="shared" ca="1" si="18"/>
        <v>0</v>
      </c>
    </row>
    <row r="37" spans="1:161">
      <c r="A37" s="894" t="s">
        <v>787</v>
      </c>
      <c r="B37" s="155" t="s">
        <v>614</v>
      </c>
      <c r="C37" s="889" t="s">
        <v>827</v>
      </c>
      <c r="D37" s="889" t="s">
        <v>827</v>
      </c>
      <c r="E37" s="225" t="s">
        <v>195</v>
      </c>
      <c r="F37" s="92" t="s">
        <v>826</v>
      </c>
      <c r="G37" s="2">
        <v>50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388">
        <v>0</v>
      </c>
      <c r="N37" s="388">
        <v>0</v>
      </c>
      <c r="O37" s="388">
        <v>0</v>
      </c>
      <c r="P37" s="388">
        <v>0</v>
      </c>
      <c r="Q37" s="388">
        <v>0</v>
      </c>
      <c r="R37" s="388">
        <v>0</v>
      </c>
      <c r="S37" s="388">
        <v>0</v>
      </c>
      <c r="T37" s="388">
        <v>0</v>
      </c>
      <c r="U37" s="388">
        <v>0</v>
      </c>
      <c r="V37" s="388">
        <v>0</v>
      </c>
      <c r="W37" s="388">
        <v>0</v>
      </c>
      <c r="X37" s="388">
        <v>0</v>
      </c>
      <c r="Y37" s="388">
        <v>0</v>
      </c>
      <c r="Z37" s="388">
        <v>0</v>
      </c>
      <c r="AA37" s="388">
        <v>0</v>
      </c>
      <c r="AB37" s="388">
        <v>0</v>
      </c>
      <c r="AC37" s="388">
        <v>0</v>
      </c>
      <c r="AD37" s="388">
        <v>0</v>
      </c>
      <c r="AE37" s="388">
        <v>0</v>
      </c>
      <c r="AF37" s="388">
        <v>0</v>
      </c>
      <c r="AG37" s="388">
        <v>0</v>
      </c>
      <c r="AH37" s="388">
        <v>0</v>
      </c>
      <c r="AI37" s="388">
        <v>0</v>
      </c>
      <c r="AJ37" s="388">
        <v>0</v>
      </c>
      <c r="AK37" s="388">
        <v>0</v>
      </c>
      <c r="AL37" s="388">
        <v>0</v>
      </c>
      <c r="AM37" s="388">
        <v>0</v>
      </c>
      <c r="AN37" s="388">
        <v>0</v>
      </c>
      <c r="AO37" s="388">
        <v>0</v>
      </c>
      <c r="AP37" s="388">
        <v>0</v>
      </c>
      <c r="AQ37" s="388">
        <v>0</v>
      </c>
      <c r="AR37" s="388">
        <v>0</v>
      </c>
      <c r="AS37" s="388">
        <v>0</v>
      </c>
      <c r="AT37" s="388">
        <v>0</v>
      </c>
      <c r="AU37" s="388">
        <v>0</v>
      </c>
      <c r="AV37" s="388">
        <v>0</v>
      </c>
      <c r="AW37" s="388">
        <v>0</v>
      </c>
      <c r="AX37" s="388">
        <v>0</v>
      </c>
      <c r="AY37" s="388">
        <v>0</v>
      </c>
      <c r="AZ37" s="388">
        <v>0</v>
      </c>
      <c r="BA37" s="388">
        <v>0</v>
      </c>
      <c r="BB37" s="388">
        <v>0</v>
      </c>
      <c r="BC37" s="388">
        <v>0</v>
      </c>
      <c r="BD37" s="388">
        <v>0</v>
      </c>
      <c r="BE37" s="388">
        <v>0</v>
      </c>
      <c r="BF37" s="388">
        <v>0</v>
      </c>
      <c r="BG37" s="388">
        <v>0</v>
      </c>
      <c r="BH37" s="388">
        <v>0</v>
      </c>
      <c r="BI37" s="388">
        <v>0</v>
      </c>
      <c r="BJ37" s="388">
        <v>0</v>
      </c>
      <c r="BK37" s="388">
        <v>0</v>
      </c>
      <c r="BL37" s="388">
        <v>0</v>
      </c>
      <c r="BM37" s="388">
        <v>0</v>
      </c>
      <c r="BN37" s="388">
        <v>0</v>
      </c>
      <c r="BO37" s="388">
        <v>0</v>
      </c>
      <c r="BP37" s="388">
        <v>0</v>
      </c>
      <c r="BQ37" s="388">
        <v>0</v>
      </c>
      <c r="BR37" s="388">
        <v>0</v>
      </c>
      <c r="BS37" s="388">
        <v>0</v>
      </c>
      <c r="BT37" s="388">
        <v>0</v>
      </c>
      <c r="BU37" s="388">
        <v>0</v>
      </c>
      <c r="BV37" s="388">
        <v>0</v>
      </c>
      <c r="BW37" s="388">
        <v>0</v>
      </c>
      <c r="BX37" s="388">
        <v>0</v>
      </c>
      <c r="BY37" s="388">
        <v>0</v>
      </c>
      <c r="BZ37" s="388">
        <v>0</v>
      </c>
      <c r="CA37" s="388">
        <v>0</v>
      </c>
      <c r="CB37" s="388">
        <v>0</v>
      </c>
      <c r="CC37" s="388">
        <v>0</v>
      </c>
      <c r="CD37" s="388">
        <v>0</v>
      </c>
      <c r="CE37" s="388">
        <v>0</v>
      </c>
      <c r="CF37" s="388">
        <v>0</v>
      </c>
      <c r="CG37" s="388">
        <v>0</v>
      </c>
      <c r="CH37" s="388">
        <v>0</v>
      </c>
      <c r="CI37" s="388">
        <v>0</v>
      </c>
      <c r="CJ37" s="388">
        <v>0</v>
      </c>
      <c r="CK37" s="388">
        <v>0</v>
      </c>
      <c r="CL37" s="388">
        <v>0</v>
      </c>
      <c r="CM37" s="388">
        <v>0</v>
      </c>
      <c r="CN37" s="388">
        <v>0</v>
      </c>
      <c r="CO37" s="388">
        <v>0</v>
      </c>
      <c r="CP37" s="388">
        <v>0</v>
      </c>
      <c r="CQ37" s="388">
        <v>0</v>
      </c>
      <c r="CR37" s="388">
        <v>0</v>
      </c>
      <c r="CS37" s="388">
        <v>0</v>
      </c>
      <c r="CT37" s="388">
        <v>0</v>
      </c>
      <c r="CU37" s="388">
        <v>0</v>
      </c>
      <c r="CV37" s="388">
        <v>0</v>
      </c>
      <c r="CW37" s="388">
        <v>0</v>
      </c>
      <c r="CX37" s="388">
        <v>0</v>
      </c>
      <c r="CY37" s="388">
        <v>0</v>
      </c>
      <c r="CZ37" s="388">
        <v>0</v>
      </c>
      <c r="DA37" s="388">
        <v>0</v>
      </c>
      <c r="DB37" s="388">
        <v>0</v>
      </c>
      <c r="DC37" s="388">
        <v>0</v>
      </c>
      <c r="DD37" s="388">
        <v>0</v>
      </c>
      <c r="DE37" s="388">
        <v>0</v>
      </c>
      <c r="DF37" s="388">
        <v>0</v>
      </c>
      <c r="DG37" s="387">
        <v>0</v>
      </c>
      <c r="DH37" s="31">
        <v>0</v>
      </c>
      <c r="DI37" s="28">
        <v>0</v>
      </c>
      <c r="DJ37" s="30">
        <v>0</v>
      </c>
      <c r="DK37" s="29">
        <v>0</v>
      </c>
      <c r="DL37" s="235">
        <v>0</v>
      </c>
      <c r="DM37" s="28">
        <v>0</v>
      </c>
      <c r="DN37" s="288">
        <v>0</v>
      </c>
      <c r="DO37" s="285">
        <v>0</v>
      </c>
      <c r="DP37" s="235">
        <v>0</v>
      </c>
      <c r="DQ37" s="28">
        <v>0</v>
      </c>
      <c r="DR37" s="30">
        <v>0</v>
      </c>
      <c r="DS37" s="285">
        <v>0</v>
      </c>
      <c r="DT37" s="235">
        <v>0</v>
      </c>
      <c r="DU37" s="28">
        <v>0</v>
      </c>
      <c r="DV37" s="30">
        <v>0</v>
      </c>
      <c r="DW37" s="285">
        <v>0</v>
      </c>
      <c r="DX37" s="235">
        <v>0</v>
      </c>
      <c r="DY37" s="28">
        <v>0</v>
      </c>
      <c r="DZ37" s="30">
        <v>0</v>
      </c>
      <c r="EA37" s="285">
        <v>0</v>
      </c>
      <c r="EB37" s="235">
        <v>0</v>
      </c>
      <c r="EC37" s="28">
        <v>0</v>
      </c>
      <c r="ED37" s="30">
        <v>0</v>
      </c>
      <c r="EE37" s="285">
        <v>0</v>
      </c>
      <c r="EF37" s="235">
        <v>0</v>
      </c>
      <c r="EG37" s="28">
        <v>0</v>
      </c>
      <c r="EH37" s="288">
        <v>0</v>
      </c>
      <c r="EI37" s="285">
        <v>0</v>
      </c>
      <c r="EJ37" s="235">
        <v>0</v>
      </c>
      <c r="EK37" s="28">
        <f ca="1">EJ37/15</f>
        <v>0</v>
      </c>
      <c r="EL37" s="30" t="str">
        <f ca="1">IF($B38=$B37,"",SUMIF($B$6:$B64,$B37,EK$6:EK$185))</f>
        <v/>
      </c>
      <c r="EM37" s="436">
        <v>15</v>
      </c>
      <c r="EN37" s="436">
        <f t="shared" si="21"/>
        <v>750</v>
      </c>
      <c r="EO37" s="437">
        <f t="shared" si="22"/>
        <v>1.3333333333333333E-3</v>
      </c>
      <c r="EP37" s="437">
        <f t="shared" si="23"/>
        <v>1.4053333333333333E-3</v>
      </c>
      <c r="EQ37" s="436">
        <f t="shared" ca="1" si="24"/>
        <v>0</v>
      </c>
      <c r="ER37" s="443">
        <v>6.3E-2</v>
      </c>
      <c r="ES37" s="446">
        <f t="shared" ca="1" si="25"/>
        <v>0</v>
      </c>
      <c r="ET37" s="446">
        <f t="shared" ca="1" si="26"/>
        <v>0</v>
      </c>
      <c r="EU37" s="446"/>
      <c r="EV37" s="446"/>
      <c r="EW37" s="446"/>
      <c r="FB37" s="155" t="s">
        <v>614</v>
      </c>
      <c r="FC37" s="151"/>
      <c r="FD37" s="84"/>
      <c r="FE37" s="389"/>
    </row>
    <row r="38" spans="1:161">
      <c r="A38" s="894" t="s">
        <v>787</v>
      </c>
      <c r="B38" s="155" t="s">
        <v>614</v>
      </c>
      <c r="C38" s="151" t="s">
        <v>616</v>
      </c>
      <c r="D38" s="151" t="s">
        <v>616</v>
      </c>
      <c r="E38" s="225" t="s">
        <v>195</v>
      </c>
      <c r="F38" s="92" t="s">
        <v>828</v>
      </c>
      <c r="G38" s="2">
        <v>50</v>
      </c>
      <c r="H38" s="229">
        <v>0</v>
      </c>
      <c r="I38" s="229">
        <v>2800</v>
      </c>
      <c r="J38" s="229">
        <v>24</v>
      </c>
      <c r="K38" s="229">
        <v>0</v>
      </c>
      <c r="L38" s="229">
        <v>2824</v>
      </c>
      <c r="M38" s="388">
        <v>0</v>
      </c>
      <c r="N38" s="388">
        <v>0</v>
      </c>
      <c r="O38" s="388">
        <v>0</v>
      </c>
      <c r="P38" s="388">
        <v>0</v>
      </c>
      <c r="Q38" s="388">
        <v>0</v>
      </c>
      <c r="R38" s="388">
        <v>0</v>
      </c>
      <c r="S38" s="388">
        <v>0</v>
      </c>
      <c r="T38" s="388">
        <v>0</v>
      </c>
      <c r="U38" s="388">
        <v>0</v>
      </c>
      <c r="V38" s="388">
        <v>0</v>
      </c>
      <c r="W38" s="388">
        <v>0</v>
      </c>
      <c r="X38" s="388">
        <v>0</v>
      </c>
      <c r="Y38" s="388">
        <v>0</v>
      </c>
      <c r="Z38" s="388">
        <v>0</v>
      </c>
      <c r="AA38" s="388">
        <v>0</v>
      </c>
      <c r="AB38" s="388">
        <v>0</v>
      </c>
      <c r="AC38" s="388">
        <v>0</v>
      </c>
      <c r="AD38" s="388">
        <v>0</v>
      </c>
      <c r="AE38" s="388">
        <v>0</v>
      </c>
      <c r="AF38" s="388">
        <v>0</v>
      </c>
      <c r="AG38" s="388">
        <v>0</v>
      </c>
      <c r="AH38" s="388">
        <v>0</v>
      </c>
      <c r="AI38" s="388">
        <v>0</v>
      </c>
      <c r="AJ38" s="388">
        <v>0</v>
      </c>
      <c r="AK38" s="388">
        <v>0</v>
      </c>
      <c r="AL38" s="388">
        <v>0</v>
      </c>
      <c r="AM38" s="388">
        <v>0</v>
      </c>
      <c r="AN38" s="388">
        <v>0</v>
      </c>
      <c r="AO38" s="388">
        <v>0</v>
      </c>
      <c r="AP38" s="388">
        <v>0</v>
      </c>
      <c r="AQ38" s="388">
        <v>0</v>
      </c>
      <c r="AR38" s="388">
        <v>0</v>
      </c>
      <c r="AS38" s="388">
        <v>0</v>
      </c>
      <c r="AT38" s="388">
        <v>0</v>
      </c>
      <c r="AU38" s="388">
        <v>0</v>
      </c>
      <c r="AV38" s="388">
        <v>0</v>
      </c>
      <c r="AW38" s="388">
        <v>0</v>
      </c>
      <c r="AX38" s="388">
        <v>0</v>
      </c>
      <c r="AY38" s="388">
        <v>0</v>
      </c>
      <c r="AZ38" s="388">
        <v>0</v>
      </c>
      <c r="BA38" s="388">
        <v>0</v>
      </c>
      <c r="BB38" s="388">
        <v>0</v>
      </c>
      <c r="BC38" s="388">
        <v>0</v>
      </c>
      <c r="BD38" s="388">
        <v>0</v>
      </c>
      <c r="BE38" s="388">
        <v>0</v>
      </c>
      <c r="BF38" s="388">
        <v>0</v>
      </c>
      <c r="BG38" s="388">
        <v>0</v>
      </c>
      <c r="BH38" s="388">
        <v>0</v>
      </c>
      <c r="BI38" s="388">
        <v>0</v>
      </c>
      <c r="BJ38" s="388">
        <v>0</v>
      </c>
      <c r="BK38" s="388">
        <v>0</v>
      </c>
      <c r="BL38" s="388">
        <v>0</v>
      </c>
      <c r="BM38" s="388">
        <v>0</v>
      </c>
      <c r="BN38" s="388">
        <v>0</v>
      </c>
      <c r="BO38" s="388">
        <v>0</v>
      </c>
      <c r="BP38" s="388">
        <v>0</v>
      </c>
      <c r="BQ38" s="388">
        <v>0</v>
      </c>
      <c r="BR38" s="388">
        <v>0</v>
      </c>
      <c r="BS38" s="388">
        <v>0</v>
      </c>
      <c r="BT38" s="388">
        <v>0</v>
      </c>
      <c r="BU38" s="388">
        <v>0</v>
      </c>
      <c r="BV38" s="388">
        <v>0</v>
      </c>
      <c r="BW38" s="388">
        <v>0</v>
      </c>
      <c r="BX38" s="388">
        <v>0</v>
      </c>
      <c r="BY38" s="388">
        <v>0</v>
      </c>
      <c r="BZ38" s="388">
        <v>0</v>
      </c>
      <c r="CA38" s="388">
        <v>0</v>
      </c>
      <c r="CB38" s="388">
        <v>0</v>
      </c>
      <c r="CC38" s="388">
        <v>0</v>
      </c>
      <c r="CD38" s="388">
        <v>0</v>
      </c>
      <c r="CE38" s="388">
        <v>0</v>
      </c>
      <c r="CF38" s="388">
        <v>0</v>
      </c>
      <c r="CG38" s="388">
        <v>0</v>
      </c>
      <c r="CH38" s="388">
        <v>0</v>
      </c>
      <c r="CI38" s="388">
        <v>0</v>
      </c>
      <c r="CJ38" s="388">
        <v>0</v>
      </c>
      <c r="CK38" s="388">
        <v>0</v>
      </c>
      <c r="CL38" s="388">
        <v>0</v>
      </c>
      <c r="CM38" s="388">
        <v>0</v>
      </c>
      <c r="CN38" s="388">
        <v>0</v>
      </c>
      <c r="CO38" s="388">
        <v>0</v>
      </c>
      <c r="CP38" s="388">
        <v>0</v>
      </c>
      <c r="CQ38" s="388">
        <v>0</v>
      </c>
      <c r="CR38" s="388">
        <v>0</v>
      </c>
      <c r="CS38" s="388">
        <v>0</v>
      </c>
      <c r="CT38" s="388">
        <v>0</v>
      </c>
      <c r="CU38" s="388">
        <v>0</v>
      </c>
      <c r="CV38" s="388">
        <v>0</v>
      </c>
      <c r="CW38" s="388">
        <v>0</v>
      </c>
      <c r="CX38" s="388">
        <v>0</v>
      </c>
      <c r="CY38" s="388">
        <v>0</v>
      </c>
      <c r="CZ38" s="388">
        <v>0</v>
      </c>
      <c r="DA38" s="388">
        <v>0</v>
      </c>
      <c r="DB38" s="388">
        <v>0</v>
      </c>
      <c r="DC38" s="388">
        <v>0</v>
      </c>
      <c r="DD38" s="388">
        <v>0</v>
      </c>
      <c r="DE38" s="388">
        <v>0</v>
      </c>
      <c r="DF38" s="388">
        <v>0</v>
      </c>
      <c r="DG38" s="387">
        <v>0</v>
      </c>
      <c r="DH38" s="31">
        <v>0</v>
      </c>
      <c r="DI38" s="28">
        <v>0</v>
      </c>
      <c r="DJ38" s="30">
        <v>0</v>
      </c>
      <c r="DK38" s="29">
        <v>0</v>
      </c>
      <c r="DL38" s="235">
        <v>0</v>
      </c>
      <c r="DM38" s="28">
        <v>0</v>
      </c>
      <c r="DN38" s="288">
        <v>0</v>
      </c>
      <c r="DO38" s="285">
        <v>0</v>
      </c>
      <c r="DP38" s="235">
        <v>0</v>
      </c>
      <c r="DQ38" s="28">
        <v>0</v>
      </c>
      <c r="DR38" s="30">
        <v>0</v>
      </c>
      <c r="DS38" s="285">
        <v>0</v>
      </c>
      <c r="DT38" s="235">
        <v>0</v>
      </c>
      <c r="DU38" s="28">
        <v>0</v>
      </c>
      <c r="DV38" s="30">
        <v>0</v>
      </c>
      <c r="DW38" s="285">
        <v>0</v>
      </c>
      <c r="DX38" s="235">
        <v>0</v>
      </c>
      <c r="DY38" s="28">
        <v>0</v>
      </c>
      <c r="DZ38" s="30">
        <v>0</v>
      </c>
      <c r="EA38" s="285">
        <v>0</v>
      </c>
      <c r="EB38" s="235">
        <v>0</v>
      </c>
      <c r="EC38" s="28">
        <v>0</v>
      </c>
      <c r="ED38" s="30">
        <v>0</v>
      </c>
      <c r="EE38" s="285">
        <v>0</v>
      </c>
      <c r="EF38" s="235">
        <v>0</v>
      </c>
      <c r="EG38" s="28">
        <v>0</v>
      </c>
      <c r="EH38" s="288">
        <v>0</v>
      </c>
      <c r="EI38" s="285">
        <v>0</v>
      </c>
      <c r="EJ38" s="235">
        <v>0</v>
      </c>
      <c r="EK38" s="28">
        <f t="shared" ref="EK38:EK44" ca="1" si="27">EJ38/10</f>
        <v>0</v>
      </c>
      <c r="EL38" s="30" t="str">
        <f ca="1">IF($B39=$B38,"",SUMIF($B$6:$B65,$B38,EK$6:EK$185))</f>
        <v/>
      </c>
      <c r="EM38" s="436">
        <v>10</v>
      </c>
      <c r="EN38" s="436">
        <f t="shared" ref="EN38:EN69" si="28">$G38*EM38</f>
        <v>500</v>
      </c>
      <c r="EO38" s="437">
        <f t="shared" si="13"/>
        <v>2E-3</v>
      </c>
      <c r="EP38" s="437">
        <f t="shared" si="14"/>
        <v>2.1080000000000001E-3</v>
      </c>
      <c r="EQ38" s="436">
        <f t="shared" ref="EQ38:EQ60" ca="1" si="29">ROUND(IFERROR(EP38*DG38,),4)</f>
        <v>0</v>
      </c>
      <c r="ER38" s="443">
        <v>6.3E-2</v>
      </c>
      <c r="ES38" s="446">
        <f t="shared" ref="ES38:ES60" ca="1" si="30">(+DG38*ER38)/1200</f>
        <v>0</v>
      </c>
      <c r="ET38" s="446">
        <f t="shared" ref="ET38:ET60" ca="1" si="31">ER38*DG38</f>
        <v>0</v>
      </c>
      <c r="EU38" s="446"/>
      <c r="EV38" s="446"/>
      <c r="EW38" s="446"/>
      <c r="EX38" s="17">
        <v>808038</v>
      </c>
      <c r="EY38" s="17" t="s">
        <v>807</v>
      </c>
      <c r="EZ38" s="17">
        <v>50</v>
      </c>
      <c r="FA38" s="17">
        <v>0</v>
      </c>
      <c r="FB38" s="155" t="s">
        <v>614</v>
      </c>
      <c r="FC38" s="151" t="s">
        <v>616</v>
      </c>
      <c r="FD38" s="84" t="s">
        <v>616</v>
      </c>
      <c r="FE38" s="389">
        <f t="shared" ca="1" si="18"/>
        <v>0</v>
      </c>
    </row>
    <row r="39" spans="1:161">
      <c r="A39" s="894" t="s">
        <v>787</v>
      </c>
      <c r="B39" s="155" t="s">
        <v>614</v>
      </c>
      <c r="C39" s="151" t="s">
        <v>617</v>
      </c>
      <c r="D39" s="151" t="s">
        <v>617</v>
      </c>
      <c r="E39" s="225" t="s">
        <v>195</v>
      </c>
      <c r="F39" s="92" t="s">
        <v>829</v>
      </c>
      <c r="G39" s="2">
        <v>50</v>
      </c>
      <c r="H39" s="229">
        <v>0</v>
      </c>
      <c r="I39" s="229">
        <v>0</v>
      </c>
      <c r="J39" s="229">
        <v>101</v>
      </c>
      <c r="K39" s="229">
        <v>0</v>
      </c>
      <c r="L39" s="229">
        <v>101</v>
      </c>
      <c r="M39" s="388">
        <v>0</v>
      </c>
      <c r="N39" s="388">
        <v>0</v>
      </c>
      <c r="O39" s="388">
        <v>0</v>
      </c>
      <c r="P39" s="388">
        <v>0</v>
      </c>
      <c r="Q39" s="388">
        <v>0</v>
      </c>
      <c r="R39" s="388">
        <v>0</v>
      </c>
      <c r="S39" s="388">
        <v>0</v>
      </c>
      <c r="T39" s="388">
        <v>0</v>
      </c>
      <c r="U39" s="388">
        <v>0</v>
      </c>
      <c r="V39" s="388">
        <v>0</v>
      </c>
      <c r="W39" s="388">
        <v>0</v>
      </c>
      <c r="X39" s="388">
        <v>0</v>
      </c>
      <c r="Y39" s="388">
        <v>0</v>
      </c>
      <c r="Z39" s="388">
        <v>0</v>
      </c>
      <c r="AA39" s="388">
        <v>0</v>
      </c>
      <c r="AB39" s="388">
        <v>0</v>
      </c>
      <c r="AC39" s="388">
        <v>0</v>
      </c>
      <c r="AD39" s="388">
        <v>0</v>
      </c>
      <c r="AE39" s="388">
        <v>0</v>
      </c>
      <c r="AF39" s="388">
        <v>0</v>
      </c>
      <c r="AG39" s="388">
        <v>0</v>
      </c>
      <c r="AH39" s="388">
        <v>0</v>
      </c>
      <c r="AI39" s="388">
        <v>0</v>
      </c>
      <c r="AJ39" s="388">
        <v>0</v>
      </c>
      <c r="AK39" s="388">
        <v>0</v>
      </c>
      <c r="AL39" s="388">
        <v>0</v>
      </c>
      <c r="AM39" s="388">
        <v>0</v>
      </c>
      <c r="AN39" s="388">
        <v>0</v>
      </c>
      <c r="AO39" s="388">
        <v>0</v>
      </c>
      <c r="AP39" s="388">
        <v>0</v>
      </c>
      <c r="AQ39" s="388">
        <v>0</v>
      </c>
      <c r="AR39" s="388">
        <v>0</v>
      </c>
      <c r="AS39" s="388">
        <v>0</v>
      </c>
      <c r="AT39" s="388">
        <v>0</v>
      </c>
      <c r="AU39" s="388">
        <v>0</v>
      </c>
      <c r="AV39" s="388">
        <v>0</v>
      </c>
      <c r="AW39" s="388">
        <v>0</v>
      </c>
      <c r="AX39" s="388">
        <v>0</v>
      </c>
      <c r="AY39" s="388">
        <v>0</v>
      </c>
      <c r="AZ39" s="388">
        <v>0</v>
      </c>
      <c r="BA39" s="388">
        <v>0</v>
      </c>
      <c r="BB39" s="388">
        <v>0</v>
      </c>
      <c r="BC39" s="388">
        <v>0</v>
      </c>
      <c r="BD39" s="388">
        <v>0</v>
      </c>
      <c r="BE39" s="388">
        <v>0</v>
      </c>
      <c r="BF39" s="388">
        <v>0</v>
      </c>
      <c r="BG39" s="388">
        <v>0</v>
      </c>
      <c r="BH39" s="388">
        <v>0</v>
      </c>
      <c r="BI39" s="388">
        <v>0</v>
      </c>
      <c r="BJ39" s="388">
        <v>0</v>
      </c>
      <c r="BK39" s="388">
        <v>0</v>
      </c>
      <c r="BL39" s="388">
        <v>0</v>
      </c>
      <c r="BM39" s="388">
        <v>0</v>
      </c>
      <c r="BN39" s="388">
        <v>0</v>
      </c>
      <c r="BO39" s="388">
        <v>0</v>
      </c>
      <c r="BP39" s="388">
        <v>0</v>
      </c>
      <c r="BQ39" s="388">
        <v>0</v>
      </c>
      <c r="BR39" s="388">
        <v>0</v>
      </c>
      <c r="BS39" s="388">
        <v>0</v>
      </c>
      <c r="BT39" s="388">
        <v>0</v>
      </c>
      <c r="BU39" s="388">
        <v>0</v>
      </c>
      <c r="BV39" s="388">
        <v>0</v>
      </c>
      <c r="BW39" s="388">
        <v>0</v>
      </c>
      <c r="BX39" s="388">
        <v>0</v>
      </c>
      <c r="BY39" s="388">
        <v>0</v>
      </c>
      <c r="BZ39" s="388">
        <v>0</v>
      </c>
      <c r="CA39" s="388">
        <v>0</v>
      </c>
      <c r="CB39" s="388">
        <v>0</v>
      </c>
      <c r="CC39" s="388">
        <v>0</v>
      </c>
      <c r="CD39" s="388">
        <v>0</v>
      </c>
      <c r="CE39" s="388">
        <v>0</v>
      </c>
      <c r="CF39" s="388">
        <v>0</v>
      </c>
      <c r="CG39" s="388">
        <v>0</v>
      </c>
      <c r="CH39" s="388">
        <v>0</v>
      </c>
      <c r="CI39" s="388">
        <v>0</v>
      </c>
      <c r="CJ39" s="388">
        <v>0</v>
      </c>
      <c r="CK39" s="388">
        <v>0</v>
      </c>
      <c r="CL39" s="388">
        <v>0</v>
      </c>
      <c r="CM39" s="388">
        <v>0</v>
      </c>
      <c r="CN39" s="388">
        <v>0</v>
      </c>
      <c r="CO39" s="388">
        <v>0</v>
      </c>
      <c r="CP39" s="388">
        <v>0</v>
      </c>
      <c r="CQ39" s="388">
        <v>0</v>
      </c>
      <c r="CR39" s="388">
        <v>0</v>
      </c>
      <c r="CS39" s="388">
        <v>0</v>
      </c>
      <c r="CT39" s="388">
        <v>0</v>
      </c>
      <c r="CU39" s="388">
        <v>0</v>
      </c>
      <c r="CV39" s="388">
        <v>0</v>
      </c>
      <c r="CW39" s="388">
        <v>0</v>
      </c>
      <c r="CX39" s="388">
        <v>0</v>
      </c>
      <c r="CY39" s="388">
        <v>0</v>
      </c>
      <c r="CZ39" s="388">
        <v>0</v>
      </c>
      <c r="DA39" s="388">
        <v>0</v>
      </c>
      <c r="DB39" s="388">
        <v>0</v>
      </c>
      <c r="DC39" s="388">
        <v>0</v>
      </c>
      <c r="DD39" s="388">
        <v>0</v>
      </c>
      <c r="DE39" s="388">
        <v>0</v>
      </c>
      <c r="DF39" s="388">
        <v>0</v>
      </c>
      <c r="DG39" s="387">
        <v>0</v>
      </c>
      <c r="DH39" s="31">
        <v>0</v>
      </c>
      <c r="DI39" s="28">
        <v>0</v>
      </c>
      <c r="DJ39" s="30">
        <v>0</v>
      </c>
      <c r="DK39" s="29">
        <v>0</v>
      </c>
      <c r="DL39" s="235">
        <v>0</v>
      </c>
      <c r="DM39" s="28">
        <v>0</v>
      </c>
      <c r="DN39" s="288">
        <v>0</v>
      </c>
      <c r="DO39" s="285">
        <v>0</v>
      </c>
      <c r="DP39" s="235">
        <v>0</v>
      </c>
      <c r="DQ39" s="28">
        <v>0</v>
      </c>
      <c r="DR39" s="30">
        <v>0</v>
      </c>
      <c r="DS39" s="285">
        <v>0</v>
      </c>
      <c r="DT39" s="235">
        <v>0</v>
      </c>
      <c r="DU39" s="28">
        <v>0</v>
      </c>
      <c r="DV39" s="30">
        <v>0</v>
      </c>
      <c r="DW39" s="285">
        <v>0</v>
      </c>
      <c r="DX39" s="235">
        <v>0</v>
      </c>
      <c r="DY39" s="28">
        <v>0</v>
      </c>
      <c r="DZ39" s="30">
        <v>0</v>
      </c>
      <c r="EA39" s="285">
        <v>0</v>
      </c>
      <c r="EB39" s="235">
        <v>0</v>
      </c>
      <c r="EC39" s="28">
        <v>0</v>
      </c>
      <c r="ED39" s="30">
        <v>0</v>
      </c>
      <c r="EE39" s="285">
        <v>0</v>
      </c>
      <c r="EF39" s="235">
        <v>0</v>
      </c>
      <c r="EG39" s="28">
        <v>0</v>
      </c>
      <c r="EH39" s="288">
        <v>0</v>
      </c>
      <c r="EI39" s="285">
        <v>0</v>
      </c>
      <c r="EJ39" s="235">
        <v>0</v>
      </c>
      <c r="EK39" s="28">
        <f t="shared" ca="1" si="27"/>
        <v>0</v>
      </c>
      <c r="EL39" s="30" t="str">
        <f ca="1">IF($B40=$B39,"",SUMIF($B$6:$B66,$B39,EK$6:EK$185))</f>
        <v/>
      </c>
      <c r="EM39" s="436">
        <v>10</v>
      </c>
      <c r="EN39" s="436">
        <f t="shared" si="28"/>
        <v>500</v>
      </c>
      <c r="EO39" s="437">
        <f t="shared" si="13"/>
        <v>2E-3</v>
      </c>
      <c r="EP39" s="437">
        <f t="shared" si="14"/>
        <v>2.1080000000000001E-3</v>
      </c>
      <c r="EQ39" s="436">
        <f t="shared" ca="1" si="29"/>
        <v>0</v>
      </c>
      <c r="ER39" s="443">
        <v>6.3E-2</v>
      </c>
      <c r="ES39" s="446">
        <f t="shared" ca="1" si="30"/>
        <v>0</v>
      </c>
      <c r="ET39" s="446">
        <f t="shared" ca="1" si="31"/>
        <v>0</v>
      </c>
      <c r="EU39" s="446"/>
      <c r="EV39" s="446"/>
      <c r="EW39" s="446"/>
      <c r="EX39" s="17">
        <v>808038</v>
      </c>
      <c r="EY39" s="17" t="s">
        <v>807</v>
      </c>
      <c r="EZ39" s="17">
        <v>50</v>
      </c>
      <c r="FA39" s="17">
        <v>5</v>
      </c>
      <c r="FB39" s="155" t="s">
        <v>614</v>
      </c>
      <c r="FC39" s="151" t="s">
        <v>617</v>
      </c>
      <c r="FD39" s="84" t="s">
        <v>617</v>
      </c>
      <c r="FE39" s="389">
        <f t="shared" ca="1" si="18"/>
        <v>100</v>
      </c>
    </row>
    <row r="40" spans="1:161">
      <c r="A40" s="894" t="s">
        <v>787</v>
      </c>
      <c r="B40" s="155" t="s">
        <v>614</v>
      </c>
      <c r="C40" s="177" t="s">
        <v>619</v>
      </c>
      <c r="D40" s="151" t="s">
        <v>619</v>
      </c>
      <c r="E40" s="225" t="s">
        <v>195</v>
      </c>
      <c r="F40" s="92" t="s">
        <v>830</v>
      </c>
      <c r="G40" s="2">
        <v>50</v>
      </c>
      <c r="H40" s="229">
        <v>0</v>
      </c>
      <c r="I40" s="229">
        <v>0</v>
      </c>
      <c r="J40" s="229">
        <v>9</v>
      </c>
      <c r="K40" s="229">
        <v>0</v>
      </c>
      <c r="L40" s="229">
        <v>9</v>
      </c>
      <c r="M40" s="388">
        <v>0</v>
      </c>
      <c r="N40" s="388">
        <v>0</v>
      </c>
      <c r="O40" s="388">
        <v>0</v>
      </c>
      <c r="P40" s="388">
        <v>0</v>
      </c>
      <c r="Q40" s="388">
        <v>0</v>
      </c>
      <c r="R40" s="388">
        <v>0</v>
      </c>
      <c r="S40" s="388">
        <v>0</v>
      </c>
      <c r="T40" s="388">
        <v>0</v>
      </c>
      <c r="U40" s="388">
        <v>0</v>
      </c>
      <c r="V40" s="388">
        <v>0</v>
      </c>
      <c r="W40" s="388">
        <v>0</v>
      </c>
      <c r="X40" s="388">
        <v>0</v>
      </c>
      <c r="Y40" s="388">
        <v>0</v>
      </c>
      <c r="Z40" s="388">
        <v>0</v>
      </c>
      <c r="AA40" s="388">
        <v>0</v>
      </c>
      <c r="AB40" s="388">
        <v>0</v>
      </c>
      <c r="AC40" s="388">
        <v>0</v>
      </c>
      <c r="AD40" s="388">
        <v>0</v>
      </c>
      <c r="AE40" s="388">
        <v>0</v>
      </c>
      <c r="AF40" s="388">
        <v>0</v>
      </c>
      <c r="AG40" s="388">
        <v>0</v>
      </c>
      <c r="AH40" s="388">
        <v>0</v>
      </c>
      <c r="AI40" s="388">
        <v>0</v>
      </c>
      <c r="AJ40" s="388">
        <v>0</v>
      </c>
      <c r="AK40" s="388">
        <v>0</v>
      </c>
      <c r="AL40" s="388">
        <v>0</v>
      </c>
      <c r="AM40" s="388">
        <v>0</v>
      </c>
      <c r="AN40" s="388">
        <v>0</v>
      </c>
      <c r="AO40" s="388">
        <v>0</v>
      </c>
      <c r="AP40" s="388">
        <v>0</v>
      </c>
      <c r="AQ40" s="388">
        <v>0</v>
      </c>
      <c r="AR40" s="388">
        <v>0</v>
      </c>
      <c r="AS40" s="388">
        <v>0</v>
      </c>
      <c r="AT40" s="388">
        <v>0</v>
      </c>
      <c r="AU40" s="388">
        <v>0</v>
      </c>
      <c r="AV40" s="388">
        <v>0</v>
      </c>
      <c r="AW40" s="388">
        <v>0</v>
      </c>
      <c r="AX40" s="388">
        <v>0</v>
      </c>
      <c r="AY40" s="388">
        <v>0</v>
      </c>
      <c r="AZ40" s="388">
        <v>0</v>
      </c>
      <c r="BA40" s="388">
        <v>0</v>
      </c>
      <c r="BB40" s="388">
        <v>0</v>
      </c>
      <c r="BC40" s="388">
        <v>0</v>
      </c>
      <c r="BD40" s="388">
        <v>0</v>
      </c>
      <c r="BE40" s="388">
        <v>0</v>
      </c>
      <c r="BF40" s="388">
        <v>0</v>
      </c>
      <c r="BG40" s="388">
        <v>0</v>
      </c>
      <c r="BH40" s="388">
        <v>0</v>
      </c>
      <c r="BI40" s="388">
        <v>0</v>
      </c>
      <c r="BJ40" s="388">
        <v>0</v>
      </c>
      <c r="BK40" s="388">
        <v>0</v>
      </c>
      <c r="BL40" s="388">
        <v>0</v>
      </c>
      <c r="BM40" s="388">
        <v>0</v>
      </c>
      <c r="BN40" s="388">
        <v>0</v>
      </c>
      <c r="BO40" s="388">
        <v>0</v>
      </c>
      <c r="BP40" s="388">
        <v>0</v>
      </c>
      <c r="BQ40" s="388">
        <v>0</v>
      </c>
      <c r="BR40" s="388">
        <v>0</v>
      </c>
      <c r="BS40" s="388">
        <v>0</v>
      </c>
      <c r="BT40" s="388">
        <v>0</v>
      </c>
      <c r="BU40" s="388">
        <v>0</v>
      </c>
      <c r="BV40" s="388">
        <v>0</v>
      </c>
      <c r="BW40" s="388">
        <v>0</v>
      </c>
      <c r="BX40" s="388">
        <v>0</v>
      </c>
      <c r="BY40" s="388">
        <v>0</v>
      </c>
      <c r="BZ40" s="388">
        <v>0</v>
      </c>
      <c r="CA40" s="388">
        <v>0</v>
      </c>
      <c r="CB40" s="388">
        <v>0</v>
      </c>
      <c r="CC40" s="388">
        <v>0</v>
      </c>
      <c r="CD40" s="388">
        <v>0</v>
      </c>
      <c r="CE40" s="388">
        <v>0</v>
      </c>
      <c r="CF40" s="388">
        <v>0</v>
      </c>
      <c r="CG40" s="388">
        <v>0</v>
      </c>
      <c r="CH40" s="388">
        <v>0</v>
      </c>
      <c r="CI40" s="388">
        <v>0</v>
      </c>
      <c r="CJ40" s="388">
        <v>0</v>
      </c>
      <c r="CK40" s="388">
        <v>0</v>
      </c>
      <c r="CL40" s="388">
        <v>0</v>
      </c>
      <c r="CM40" s="388">
        <v>0</v>
      </c>
      <c r="CN40" s="388">
        <v>0</v>
      </c>
      <c r="CO40" s="388">
        <v>0</v>
      </c>
      <c r="CP40" s="388">
        <v>0</v>
      </c>
      <c r="CQ40" s="388">
        <v>0</v>
      </c>
      <c r="CR40" s="388">
        <v>0</v>
      </c>
      <c r="CS40" s="388">
        <v>0</v>
      </c>
      <c r="CT40" s="388">
        <v>0</v>
      </c>
      <c r="CU40" s="388">
        <v>0</v>
      </c>
      <c r="CV40" s="388">
        <v>0</v>
      </c>
      <c r="CW40" s="388">
        <v>0</v>
      </c>
      <c r="CX40" s="388">
        <v>0</v>
      </c>
      <c r="CY40" s="388">
        <v>0</v>
      </c>
      <c r="CZ40" s="388">
        <v>0</v>
      </c>
      <c r="DA40" s="388">
        <v>0</v>
      </c>
      <c r="DB40" s="388">
        <v>0</v>
      </c>
      <c r="DC40" s="388">
        <v>0</v>
      </c>
      <c r="DD40" s="388">
        <v>0</v>
      </c>
      <c r="DE40" s="388">
        <v>0</v>
      </c>
      <c r="DF40" s="388">
        <v>0</v>
      </c>
      <c r="DG40" s="387">
        <v>0</v>
      </c>
      <c r="DH40" s="31">
        <v>0</v>
      </c>
      <c r="DI40" s="28">
        <v>0</v>
      </c>
      <c r="DJ40" s="30">
        <v>0</v>
      </c>
      <c r="DK40" s="29">
        <v>0</v>
      </c>
      <c r="DL40" s="235">
        <v>0</v>
      </c>
      <c r="DM40" s="28">
        <v>0</v>
      </c>
      <c r="DN40" s="288">
        <v>0</v>
      </c>
      <c r="DO40" s="285">
        <v>0</v>
      </c>
      <c r="DP40" s="235">
        <v>0</v>
      </c>
      <c r="DQ40" s="28">
        <v>0</v>
      </c>
      <c r="DR40" s="30">
        <v>0</v>
      </c>
      <c r="DS40" s="285">
        <v>0</v>
      </c>
      <c r="DT40" s="235">
        <v>0</v>
      </c>
      <c r="DU40" s="28">
        <v>0</v>
      </c>
      <c r="DV40" s="30">
        <v>0</v>
      </c>
      <c r="DW40" s="285">
        <v>0</v>
      </c>
      <c r="DX40" s="235">
        <v>0</v>
      </c>
      <c r="DY40" s="28">
        <v>0</v>
      </c>
      <c r="DZ40" s="30">
        <v>0</v>
      </c>
      <c r="EA40" s="285">
        <v>0</v>
      </c>
      <c r="EB40" s="235">
        <v>0</v>
      </c>
      <c r="EC40" s="28">
        <v>0</v>
      </c>
      <c r="ED40" s="30">
        <v>0</v>
      </c>
      <c r="EE40" s="285">
        <v>0</v>
      </c>
      <c r="EF40" s="235">
        <v>0</v>
      </c>
      <c r="EG40" s="28">
        <v>0</v>
      </c>
      <c r="EH40" s="288">
        <v>0</v>
      </c>
      <c r="EI40" s="285">
        <v>0</v>
      </c>
      <c r="EJ40" s="235">
        <v>0</v>
      </c>
      <c r="EK40" s="28">
        <f t="shared" ca="1" si="27"/>
        <v>0</v>
      </c>
      <c r="EL40" s="30" t="str">
        <f ca="1">IF($B41=$B40,"",SUMIF($B$6:$B67,$B40,EK$6:EK$185))</f>
        <v/>
      </c>
      <c r="EM40" s="436">
        <v>10</v>
      </c>
      <c r="EN40" s="436">
        <f t="shared" si="28"/>
        <v>500</v>
      </c>
      <c r="EO40" s="437">
        <f t="shared" si="13"/>
        <v>2E-3</v>
      </c>
      <c r="EP40" s="437">
        <f t="shared" si="14"/>
        <v>2.1080000000000001E-3</v>
      </c>
      <c r="EQ40" s="436">
        <f t="shared" ca="1" si="29"/>
        <v>0</v>
      </c>
      <c r="ER40" s="443">
        <v>6.3E-2</v>
      </c>
      <c r="ES40" s="446">
        <f t="shared" ca="1" si="30"/>
        <v>0</v>
      </c>
      <c r="ET40" s="446">
        <f t="shared" ca="1" si="31"/>
        <v>0</v>
      </c>
      <c r="EU40" s="446"/>
      <c r="EV40" s="446"/>
      <c r="EW40" s="446"/>
      <c r="EX40" s="17">
        <v>808038</v>
      </c>
      <c r="EY40" s="17" t="s">
        <v>807</v>
      </c>
      <c r="EZ40" s="17">
        <v>50</v>
      </c>
      <c r="FA40" s="17">
        <v>0</v>
      </c>
      <c r="FB40" s="155" t="s">
        <v>614</v>
      </c>
      <c r="FC40" s="177" t="s">
        <v>619</v>
      </c>
      <c r="FD40" s="84" t="s">
        <v>619</v>
      </c>
      <c r="FE40" s="389">
        <f t="shared" ca="1" si="18"/>
        <v>0</v>
      </c>
    </row>
    <row r="41" spans="1:161" ht="16.5" customHeight="1">
      <c r="A41" s="894" t="s">
        <v>787</v>
      </c>
      <c r="B41" s="155" t="s">
        <v>614</v>
      </c>
      <c r="C41" s="177" t="s">
        <v>621</v>
      </c>
      <c r="D41" s="151" t="s">
        <v>621</v>
      </c>
      <c r="E41" s="225" t="s">
        <v>195</v>
      </c>
      <c r="F41" s="92" t="s">
        <v>831</v>
      </c>
      <c r="G41" s="2">
        <v>50</v>
      </c>
      <c r="H41" s="229">
        <v>0</v>
      </c>
      <c r="I41" s="229">
        <v>0</v>
      </c>
      <c r="J41" s="229">
        <v>5</v>
      </c>
      <c r="K41" s="229">
        <v>0</v>
      </c>
      <c r="L41" s="229">
        <v>5</v>
      </c>
      <c r="M41" s="388">
        <v>0</v>
      </c>
      <c r="N41" s="388">
        <v>0</v>
      </c>
      <c r="O41" s="388">
        <v>0</v>
      </c>
      <c r="P41" s="388">
        <v>0</v>
      </c>
      <c r="Q41" s="388">
        <v>0</v>
      </c>
      <c r="R41" s="388">
        <v>0</v>
      </c>
      <c r="S41" s="388">
        <v>0</v>
      </c>
      <c r="T41" s="388">
        <v>0</v>
      </c>
      <c r="U41" s="388">
        <v>0</v>
      </c>
      <c r="V41" s="388">
        <v>0</v>
      </c>
      <c r="W41" s="388">
        <v>0</v>
      </c>
      <c r="X41" s="388">
        <v>0</v>
      </c>
      <c r="Y41" s="388">
        <v>0</v>
      </c>
      <c r="Z41" s="388">
        <v>0</v>
      </c>
      <c r="AA41" s="388">
        <v>0</v>
      </c>
      <c r="AB41" s="388">
        <v>0</v>
      </c>
      <c r="AC41" s="388">
        <v>0</v>
      </c>
      <c r="AD41" s="388">
        <v>0</v>
      </c>
      <c r="AE41" s="388">
        <v>0</v>
      </c>
      <c r="AF41" s="388">
        <v>0</v>
      </c>
      <c r="AG41" s="388">
        <v>0</v>
      </c>
      <c r="AH41" s="388">
        <v>0</v>
      </c>
      <c r="AI41" s="388">
        <v>0</v>
      </c>
      <c r="AJ41" s="388">
        <v>0</v>
      </c>
      <c r="AK41" s="388">
        <v>0</v>
      </c>
      <c r="AL41" s="388">
        <v>0</v>
      </c>
      <c r="AM41" s="388">
        <v>0</v>
      </c>
      <c r="AN41" s="388">
        <v>0</v>
      </c>
      <c r="AO41" s="388">
        <v>0</v>
      </c>
      <c r="AP41" s="388">
        <v>0</v>
      </c>
      <c r="AQ41" s="388">
        <v>0</v>
      </c>
      <c r="AR41" s="388">
        <v>0</v>
      </c>
      <c r="AS41" s="388">
        <v>0</v>
      </c>
      <c r="AT41" s="388">
        <v>0</v>
      </c>
      <c r="AU41" s="388">
        <v>0</v>
      </c>
      <c r="AV41" s="388">
        <v>0</v>
      </c>
      <c r="AW41" s="388">
        <v>0</v>
      </c>
      <c r="AX41" s="388">
        <v>0</v>
      </c>
      <c r="AY41" s="388">
        <v>0</v>
      </c>
      <c r="AZ41" s="388">
        <v>0</v>
      </c>
      <c r="BA41" s="388">
        <v>0</v>
      </c>
      <c r="BB41" s="388">
        <v>0</v>
      </c>
      <c r="BC41" s="388">
        <v>0</v>
      </c>
      <c r="BD41" s="388">
        <v>0</v>
      </c>
      <c r="BE41" s="388">
        <v>0</v>
      </c>
      <c r="BF41" s="388">
        <v>0</v>
      </c>
      <c r="BG41" s="388">
        <v>0</v>
      </c>
      <c r="BH41" s="388">
        <v>0</v>
      </c>
      <c r="BI41" s="388">
        <v>0</v>
      </c>
      <c r="BJ41" s="388">
        <v>0</v>
      </c>
      <c r="BK41" s="388">
        <v>0</v>
      </c>
      <c r="BL41" s="388">
        <v>0</v>
      </c>
      <c r="BM41" s="388">
        <v>0</v>
      </c>
      <c r="BN41" s="388">
        <v>0</v>
      </c>
      <c r="BO41" s="388">
        <v>0</v>
      </c>
      <c r="BP41" s="388">
        <v>0</v>
      </c>
      <c r="BQ41" s="388">
        <v>0</v>
      </c>
      <c r="BR41" s="388">
        <v>0</v>
      </c>
      <c r="BS41" s="388">
        <v>0</v>
      </c>
      <c r="BT41" s="388">
        <v>0</v>
      </c>
      <c r="BU41" s="388">
        <v>0</v>
      </c>
      <c r="BV41" s="388">
        <v>0</v>
      </c>
      <c r="BW41" s="388">
        <v>0</v>
      </c>
      <c r="BX41" s="388">
        <v>0</v>
      </c>
      <c r="BY41" s="388">
        <v>0</v>
      </c>
      <c r="BZ41" s="388">
        <v>0</v>
      </c>
      <c r="CA41" s="388">
        <v>0</v>
      </c>
      <c r="CB41" s="388">
        <v>0</v>
      </c>
      <c r="CC41" s="388">
        <v>0</v>
      </c>
      <c r="CD41" s="388">
        <v>0</v>
      </c>
      <c r="CE41" s="388">
        <v>0</v>
      </c>
      <c r="CF41" s="388">
        <v>0</v>
      </c>
      <c r="CG41" s="388">
        <v>0</v>
      </c>
      <c r="CH41" s="388">
        <v>0</v>
      </c>
      <c r="CI41" s="388">
        <v>0</v>
      </c>
      <c r="CJ41" s="388">
        <v>0</v>
      </c>
      <c r="CK41" s="388">
        <v>0</v>
      </c>
      <c r="CL41" s="388">
        <v>0</v>
      </c>
      <c r="CM41" s="388">
        <v>0</v>
      </c>
      <c r="CN41" s="388">
        <v>0</v>
      </c>
      <c r="CO41" s="388">
        <v>0</v>
      </c>
      <c r="CP41" s="388">
        <v>0</v>
      </c>
      <c r="CQ41" s="388">
        <v>0</v>
      </c>
      <c r="CR41" s="388">
        <v>0</v>
      </c>
      <c r="CS41" s="388">
        <v>0</v>
      </c>
      <c r="CT41" s="388">
        <v>0</v>
      </c>
      <c r="CU41" s="388">
        <v>0</v>
      </c>
      <c r="CV41" s="388">
        <v>0</v>
      </c>
      <c r="CW41" s="388">
        <v>0</v>
      </c>
      <c r="CX41" s="388">
        <v>0</v>
      </c>
      <c r="CY41" s="388">
        <v>0</v>
      </c>
      <c r="CZ41" s="388">
        <v>0</v>
      </c>
      <c r="DA41" s="388">
        <v>0</v>
      </c>
      <c r="DB41" s="388">
        <v>0</v>
      </c>
      <c r="DC41" s="388">
        <v>0</v>
      </c>
      <c r="DD41" s="388">
        <v>0</v>
      </c>
      <c r="DE41" s="388">
        <v>0</v>
      </c>
      <c r="DF41" s="388">
        <v>0</v>
      </c>
      <c r="DG41" s="387">
        <v>0</v>
      </c>
      <c r="DH41" s="31">
        <v>0</v>
      </c>
      <c r="DI41" s="28">
        <v>0</v>
      </c>
      <c r="DJ41" s="30">
        <v>0</v>
      </c>
      <c r="DK41" s="29">
        <v>0</v>
      </c>
      <c r="DL41" s="235">
        <v>0</v>
      </c>
      <c r="DM41" s="28">
        <v>0</v>
      </c>
      <c r="DN41" s="288">
        <v>0</v>
      </c>
      <c r="DO41" s="285">
        <v>0</v>
      </c>
      <c r="DP41" s="235">
        <v>0</v>
      </c>
      <c r="DQ41" s="28">
        <v>0</v>
      </c>
      <c r="DR41" s="30">
        <v>0</v>
      </c>
      <c r="DS41" s="285">
        <v>0</v>
      </c>
      <c r="DT41" s="235">
        <v>0</v>
      </c>
      <c r="DU41" s="28">
        <v>0</v>
      </c>
      <c r="DV41" s="30">
        <v>0</v>
      </c>
      <c r="DW41" s="285">
        <v>0</v>
      </c>
      <c r="DX41" s="235">
        <v>0</v>
      </c>
      <c r="DY41" s="28">
        <v>0</v>
      </c>
      <c r="DZ41" s="30">
        <v>0</v>
      </c>
      <c r="EA41" s="285">
        <v>0</v>
      </c>
      <c r="EB41" s="235">
        <v>0</v>
      </c>
      <c r="EC41" s="28">
        <v>0</v>
      </c>
      <c r="ED41" s="30">
        <v>0</v>
      </c>
      <c r="EE41" s="285">
        <v>0</v>
      </c>
      <c r="EF41" s="235">
        <v>0</v>
      </c>
      <c r="EG41" s="28">
        <v>0</v>
      </c>
      <c r="EH41" s="288">
        <v>0</v>
      </c>
      <c r="EI41" s="285">
        <v>0</v>
      </c>
      <c r="EJ41" s="235">
        <v>0</v>
      </c>
      <c r="EK41" s="28">
        <f t="shared" ca="1" si="27"/>
        <v>0</v>
      </c>
      <c r="EL41" s="30">
        <f ca="1">IF($B42=$B41,"",SUMIF($B$6:$B68,$B41,EK$6:EK$185))</f>
        <v>0</v>
      </c>
      <c r="EM41" s="436">
        <v>10</v>
      </c>
      <c r="EN41" s="436">
        <f t="shared" si="28"/>
        <v>500</v>
      </c>
      <c r="EO41" s="437">
        <f t="shared" si="13"/>
        <v>2E-3</v>
      </c>
      <c r="EP41" s="437">
        <f t="shared" si="14"/>
        <v>2.1080000000000001E-3</v>
      </c>
      <c r="EQ41" s="436">
        <f t="shared" ca="1" si="29"/>
        <v>0</v>
      </c>
      <c r="ER41" s="443">
        <v>6.3E-2</v>
      </c>
      <c r="ES41" s="446">
        <f t="shared" ca="1" si="30"/>
        <v>0</v>
      </c>
      <c r="ET41" s="446">
        <f t="shared" ca="1" si="31"/>
        <v>0</v>
      </c>
      <c r="EU41" s="446"/>
      <c r="EV41" s="446"/>
      <c r="EW41" s="446"/>
      <c r="EX41" s="17">
        <v>808038</v>
      </c>
      <c r="EY41" s="17" t="s">
        <v>807</v>
      </c>
      <c r="EZ41" s="17">
        <v>50</v>
      </c>
      <c r="FA41" s="17">
        <v>0</v>
      </c>
      <c r="FB41" s="155" t="s">
        <v>614</v>
      </c>
      <c r="FC41" s="177" t="s">
        <v>621</v>
      </c>
      <c r="FD41" s="84" t="s">
        <v>621</v>
      </c>
      <c r="FE41" s="389">
        <f t="shared" ca="1" si="18"/>
        <v>0</v>
      </c>
    </row>
    <row r="42" spans="1:161" ht="16.5" customHeight="1">
      <c r="A42" s="894" t="s">
        <v>787</v>
      </c>
      <c r="B42" s="155" t="s">
        <v>622</v>
      </c>
      <c r="C42" s="890" t="s">
        <v>624</v>
      </c>
      <c r="D42" s="890" t="s">
        <v>624</v>
      </c>
      <c r="E42" s="225" t="s">
        <v>195</v>
      </c>
      <c r="F42" s="92" t="s">
        <v>832</v>
      </c>
      <c r="G42" s="2">
        <v>20</v>
      </c>
      <c r="H42" s="229">
        <v>0</v>
      </c>
      <c r="I42" s="229">
        <v>600</v>
      </c>
      <c r="J42" s="229">
        <v>147</v>
      </c>
      <c r="K42" s="229">
        <v>0</v>
      </c>
      <c r="L42" s="229">
        <v>747</v>
      </c>
      <c r="M42" s="388">
        <v>0</v>
      </c>
      <c r="N42" s="388">
        <v>0</v>
      </c>
      <c r="O42" s="388">
        <v>0</v>
      </c>
      <c r="P42" s="388">
        <v>0</v>
      </c>
      <c r="Q42" s="388">
        <v>0</v>
      </c>
      <c r="R42" s="388">
        <v>0</v>
      </c>
      <c r="S42" s="388">
        <v>0</v>
      </c>
      <c r="T42" s="388">
        <v>0</v>
      </c>
      <c r="U42" s="388">
        <v>0</v>
      </c>
      <c r="V42" s="388">
        <v>0</v>
      </c>
      <c r="W42" s="388">
        <v>0</v>
      </c>
      <c r="X42" s="388">
        <v>0</v>
      </c>
      <c r="Y42" s="388">
        <v>0</v>
      </c>
      <c r="Z42" s="388">
        <v>0</v>
      </c>
      <c r="AA42" s="388">
        <v>0</v>
      </c>
      <c r="AB42" s="388">
        <v>0</v>
      </c>
      <c r="AC42" s="388">
        <v>0</v>
      </c>
      <c r="AD42" s="388">
        <v>0</v>
      </c>
      <c r="AE42" s="388">
        <v>0</v>
      </c>
      <c r="AF42" s="388">
        <v>0</v>
      </c>
      <c r="AG42" s="388">
        <v>0</v>
      </c>
      <c r="AH42" s="388">
        <v>0</v>
      </c>
      <c r="AI42" s="388">
        <v>0</v>
      </c>
      <c r="AJ42" s="388">
        <v>0</v>
      </c>
      <c r="AK42" s="388">
        <v>0</v>
      </c>
      <c r="AL42" s="388">
        <v>0</v>
      </c>
      <c r="AM42" s="388">
        <v>0</v>
      </c>
      <c r="AN42" s="388">
        <v>0</v>
      </c>
      <c r="AO42" s="388">
        <v>0</v>
      </c>
      <c r="AP42" s="388">
        <v>0</v>
      </c>
      <c r="AQ42" s="388">
        <v>0</v>
      </c>
      <c r="AR42" s="388">
        <v>0</v>
      </c>
      <c r="AS42" s="388">
        <v>0</v>
      </c>
      <c r="AT42" s="388">
        <v>0</v>
      </c>
      <c r="AU42" s="388">
        <v>0</v>
      </c>
      <c r="AV42" s="388">
        <v>0</v>
      </c>
      <c r="AW42" s="388">
        <v>0</v>
      </c>
      <c r="AX42" s="388">
        <v>0</v>
      </c>
      <c r="AY42" s="388">
        <v>0</v>
      </c>
      <c r="AZ42" s="388">
        <v>0</v>
      </c>
      <c r="BA42" s="388">
        <v>0</v>
      </c>
      <c r="BB42" s="388">
        <v>0</v>
      </c>
      <c r="BC42" s="388">
        <v>0</v>
      </c>
      <c r="BD42" s="388">
        <v>0</v>
      </c>
      <c r="BE42" s="388">
        <v>0</v>
      </c>
      <c r="BF42" s="388">
        <v>0</v>
      </c>
      <c r="BG42" s="388">
        <v>0</v>
      </c>
      <c r="BH42" s="388">
        <v>0</v>
      </c>
      <c r="BI42" s="388">
        <v>0</v>
      </c>
      <c r="BJ42" s="388">
        <v>0</v>
      </c>
      <c r="BK42" s="388">
        <v>0</v>
      </c>
      <c r="BL42" s="388">
        <v>0</v>
      </c>
      <c r="BM42" s="388">
        <v>0</v>
      </c>
      <c r="BN42" s="388">
        <v>0</v>
      </c>
      <c r="BO42" s="388">
        <v>0</v>
      </c>
      <c r="BP42" s="388">
        <v>0</v>
      </c>
      <c r="BQ42" s="388">
        <v>0</v>
      </c>
      <c r="BR42" s="388">
        <v>0</v>
      </c>
      <c r="BS42" s="388">
        <v>0</v>
      </c>
      <c r="BT42" s="388">
        <v>0</v>
      </c>
      <c r="BU42" s="388">
        <v>0</v>
      </c>
      <c r="BV42" s="388">
        <v>0</v>
      </c>
      <c r="BW42" s="388">
        <v>0</v>
      </c>
      <c r="BX42" s="388">
        <v>0</v>
      </c>
      <c r="BY42" s="388">
        <v>0</v>
      </c>
      <c r="BZ42" s="388">
        <v>0</v>
      </c>
      <c r="CA42" s="388">
        <v>0</v>
      </c>
      <c r="CB42" s="388">
        <v>0</v>
      </c>
      <c r="CC42" s="388">
        <v>0</v>
      </c>
      <c r="CD42" s="388">
        <v>0</v>
      </c>
      <c r="CE42" s="388">
        <v>0</v>
      </c>
      <c r="CF42" s="388">
        <v>0</v>
      </c>
      <c r="CG42" s="388">
        <v>0</v>
      </c>
      <c r="CH42" s="388">
        <v>0</v>
      </c>
      <c r="CI42" s="388">
        <v>0</v>
      </c>
      <c r="CJ42" s="388">
        <v>0</v>
      </c>
      <c r="CK42" s="388">
        <v>0</v>
      </c>
      <c r="CL42" s="388">
        <v>0</v>
      </c>
      <c r="CM42" s="388">
        <v>0</v>
      </c>
      <c r="CN42" s="388">
        <v>0</v>
      </c>
      <c r="CO42" s="388">
        <v>0</v>
      </c>
      <c r="CP42" s="388">
        <v>0</v>
      </c>
      <c r="CQ42" s="388">
        <v>0</v>
      </c>
      <c r="CR42" s="388">
        <v>0</v>
      </c>
      <c r="CS42" s="388">
        <v>0</v>
      </c>
      <c r="CT42" s="388">
        <v>0</v>
      </c>
      <c r="CU42" s="388">
        <v>0</v>
      </c>
      <c r="CV42" s="388">
        <v>0</v>
      </c>
      <c r="CW42" s="388">
        <v>0</v>
      </c>
      <c r="CX42" s="388">
        <v>0</v>
      </c>
      <c r="CY42" s="388">
        <v>0</v>
      </c>
      <c r="CZ42" s="388">
        <v>0</v>
      </c>
      <c r="DA42" s="388">
        <v>0</v>
      </c>
      <c r="DB42" s="388">
        <v>0</v>
      </c>
      <c r="DC42" s="388">
        <v>0</v>
      </c>
      <c r="DD42" s="388">
        <v>0</v>
      </c>
      <c r="DE42" s="388">
        <v>0</v>
      </c>
      <c r="DF42" s="388">
        <v>0</v>
      </c>
      <c r="DG42" s="387">
        <v>0</v>
      </c>
      <c r="DH42" s="31">
        <v>0</v>
      </c>
      <c r="DI42" s="28">
        <v>0</v>
      </c>
      <c r="DJ42" s="30">
        <v>0</v>
      </c>
      <c r="DK42" s="29">
        <v>0</v>
      </c>
      <c r="DL42" s="235">
        <v>0</v>
      </c>
      <c r="DM42" s="28">
        <v>0</v>
      </c>
      <c r="DN42" s="288">
        <v>0</v>
      </c>
      <c r="DO42" s="285">
        <v>0</v>
      </c>
      <c r="DP42" s="235">
        <v>0</v>
      </c>
      <c r="DQ42" s="28">
        <v>0</v>
      </c>
      <c r="DR42" s="30">
        <v>0</v>
      </c>
      <c r="DS42" s="285">
        <v>0</v>
      </c>
      <c r="DT42" s="235">
        <v>0</v>
      </c>
      <c r="DU42" s="28">
        <v>0</v>
      </c>
      <c r="DV42" s="30">
        <v>0</v>
      </c>
      <c r="DW42" s="285">
        <v>0</v>
      </c>
      <c r="DX42" s="235">
        <v>0</v>
      </c>
      <c r="DY42" s="28">
        <v>0</v>
      </c>
      <c r="DZ42" s="30">
        <v>0</v>
      </c>
      <c r="EA42" s="285">
        <v>0</v>
      </c>
      <c r="EB42" s="235">
        <v>0</v>
      </c>
      <c r="EC42" s="28">
        <v>0</v>
      </c>
      <c r="ED42" s="30">
        <v>0</v>
      </c>
      <c r="EE42" s="285">
        <v>0</v>
      </c>
      <c r="EF42" s="235">
        <v>0</v>
      </c>
      <c r="EG42" s="28">
        <v>0</v>
      </c>
      <c r="EH42" s="288">
        <v>0</v>
      </c>
      <c r="EI42" s="285">
        <v>0</v>
      </c>
      <c r="EJ42" s="235">
        <v>0</v>
      </c>
      <c r="EK42" s="28">
        <f ca="1">EJ42/10</f>
        <v>0</v>
      </c>
      <c r="EL42" s="30" t="str">
        <f ca="1">IF($B43=$B42,"",SUMIF($B$6:$B69,$B42,EK$6:EK$185))</f>
        <v/>
      </c>
      <c r="EM42" s="436">
        <v>10</v>
      </c>
      <c r="EN42" s="436">
        <f>$G42*EM42</f>
        <v>200</v>
      </c>
      <c r="EO42" s="437">
        <f>1/EN42</f>
        <v>5.0000000000000001E-3</v>
      </c>
      <c r="EP42" s="437">
        <f>EO42*5.4%+EO42</f>
        <v>5.2700000000000004E-3</v>
      </c>
      <c r="EQ42" s="436">
        <f ca="1">ROUND(IFERROR(EP42*DG42,),4)</f>
        <v>0</v>
      </c>
      <c r="ER42" s="443">
        <v>6.3E-2</v>
      </c>
      <c r="ES42" s="446">
        <f ca="1">(+DG42*ER42)/1200</f>
        <v>0</v>
      </c>
      <c r="ET42" s="446">
        <f ca="1">ER42*DG42</f>
        <v>0</v>
      </c>
      <c r="EU42" s="446"/>
      <c r="EV42" s="446"/>
      <c r="EW42" s="446"/>
      <c r="FB42" s="155" t="s">
        <v>622</v>
      </c>
      <c r="FC42" s="1" t="s">
        <v>624</v>
      </c>
      <c r="FD42" s="4" t="s">
        <v>624</v>
      </c>
      <c r="FE42" s="389"/>
    </row>
    <row r="43" spans="1:161" ht="16.5" customHeight="1">
      <c r="A43" s="894" t="s">
        <v>787</v>
      </c>
      <c r="B43" s="155" t="s">
        <v>622</v>
      </c>
      <c r="C43" s="890" t="s">
        <v>626</v>
      </c>
      <c r="D43" s="890">
        <v>447600104</v>
      </c>
      <c r="E43" s="225" t="s">
        <v>195</v>
      </c>
      <c r="F43" s="92" t="s">
        <v>833</v>
      </c>
      <c r="G43" s="2">
        <v>200</v>
      </c>
      <c r="H43" s="229">
        <v>0</v>
      </c>
      <c r="I43" s="229">
        <v>0</v>
      </c>
      <c r="J43" s="229">
        <v>438</v>
      </c>
      <c r="K43" s="229">
        <v>0</v>
      </c>
      <c r="L43" s="229">
        <v>438</v>
      </c>
      <c r="M43" s="388">
        <v>0</v>
      </c>
      <c r="N43" s="388">
        <v>0</v>
      </c>
      <c r="O43" s="388">
        <v>0</v>
      </c>
      <c r="P43" s="388">
        <v>0</v>
      </c>
      <c r="Q43" s="388">
        <v>0</v>
      </c>
      <c r="R43" s="388">
        <v>0</v>
      </c>
      <c r="S43" s="388">
        <v>0</v>
      </c>
      <c r="T43" s="388">
        <v>0</v>
      </c>
      <c r="U43" s="388">
        <v>0</v>
      </c>
      <c r="V43" s="388">
        <v>0</v>
      </c>
      <c r="W43" s="388">
        <v>0</v>
      </c>
      <c r="X43" s="388">
        <v>0</v>
      </c>
      <c r="Y43" s="388">
        <v>0</v>
      </c>
      <c r="Z43" s="388">
        <v>0</v>
      </c>
      <c r="AA43" s="388">
        <v>0</v>
      </c>
      <c r="AB43" s="388">
        <v>0</v>
      </c>
      <c r="AC43" s="388">
        <v>0</v>
      </c>
      <c r="AD43" s="388">
        <v>0</v>
      </c>
      <c r="AE43" s="388">
        <v>0</v>
      </c>
      <c r="AF43" s="388">
        <v>0</v>
      </c>
      <c r="AG43" s="388">
        <v>0</v>
      </c>
      <c r="AH43" s="388">
        <v>0</v>
      </c>
      <c r="AI43" s="388">
        <v>0</v>
      </c>
      <c r="AJ43" s="388">
        <v>0</v>
      </c>
      <c r="AK43" s="388">
        <v>0</v>
      </c>
      <c r="AL43" s="388">
        <v>0</v>
      </c>
      <c r="AM43" s="388">
        <v>0</v>
      </c>
      <c r="AN43" s="388">
        <v>0</v>
      </c>
      <c r="AO43" s="388">
        <v>0</v>
      </c>
      <c r="AP43" s="388">
        <v>0</v>
      </c>
      <c r="AQ43" s="388">
        <v>0</v>
      </c>
      <c r="AR43" s="388">
        <v>0</v>
      </c>
      <c r="AS43" s="388">
        <v>0</v>
      </c>
      <c r="AT43" s="388">
        <v>0</v>
      </c>
      <c r="AU43" s="388">
        <v>0</v>
      </c>
      <c r="AV43" s="388">
        <v>0</v>
      </c>
      <c r="AW43" s="388">
        <v>0</v>
      </c>
      <c r="AX43" s="388">
        <v>0</v>
      </c>
      <c r="AY43" s="388">
        <v>0</v>
      </c>
      <c r="AZ43" s="388">
        <v>0</v>
      </c>
      <c r="BA43" s="388">
        <v>0</v>
      </c>
      <c r="BB43" s="388">
        <v>0</v>
      </c>
      <c r="BC43" s="388">
        <v>0</v>
      </c>
      <c r="BD43" s="388">
        <v>0</v>
      </c>
      <c r="BE43" s="388">
        <v>0</v>
      </c>
      <c r="BF43" s="388">
        <v>0</v>
      </c>
      <c r="BG43" s="388">
        <v>0</v>
      </c>
      <c r="BH43" s="388">
        <v>0</v>
      </c>
      <c r="BI43" s="388">
        <v>0</v>
      </c>
      <c r="BJ43" s="388">
        <v>0</v>
      </c>
      <c r="BK43" s="388">
        <v>0</v>
      </c>
      <c r="BL43" s="388">
        <v>0</v>
      </c>
      <c r="BM43" s="388">
        <v>0</v>
      </c>
      <c r="BN43" s="388">
        <v>0</v>
      </c>
      <c r="BO43" s="388">
        <v>0</v>
      </c>
      <c r="BP43" s="388">
        <v>0</v>
      </c>
      <c r="BQ43" s="388">
        <v>0</v>
      </c>
      <c r="BR43" s="388">
        <v>0</v>
      </c>
      <c r="BS43" s="388">
        <v>0</v>
      </c>
      <c r="BT43" s="388">
        <v>0</v>
      </c>
      <c r="BU43" s="388">
        <v>0</v>
      </c>
      <c r="BV43" s="388">
        <v>0</v>
      </c>
      <c r="BW43" s="388">
        <v>0</v>
      </c>
      <c r="BX43" s="388">
        <v>0</v>
      </c>
      <c r="BY43" s="388">
        <v>0</v>
      </c>
      <c r="BZ43" s="388">
        <v>0</v>
      </c>
      <c r="CA43" s="388">
        <v>0</v>
      </c>
      <c r="CB43" s="388">
        <v>0</v>
      </c>
      <c r="CC43" s="388">
        <v>0</v>
      </c>
      <c r="CD43" s="388">
        <v>0</v>
      </c>
      <c r="CE43" s="388">
        <v>0</v>
      </c>
      <c r="CF43" s="388">
        <v>0</v>
      </c>
      <c r="CG43" s="388">
        <v>0</v>
      </c>
      <c r="CH43" s="388">
        <v>0</v>
      </c>
      <c r="CI43" s="388">
        <v>0</v>
      </c>
      <c r="CJ43" s="388">
        <v>0</v>
      </c>
      <c r="CK43" s="388">
        <v>0</v>
      </c>
      <c r="CL43" s="388">
        <v>0</v>
      </c>
      <c r="CM43" s="388">
        <v>0</v>
      </c>
      <c r="CN43" s="388">
        <v>0</v>
      </c>
      <c r="CO43" s="388">
        <v>0</v>
      </c>
      <c r="CP43" s="388">
        <v>0</v>
      </c>
      <c r="CQ43" s="388">
        <v>0</v>
      </c>
      <c r="CR43" s="388">
        <v>0</v>
      </c>
      <c r="CS43" s="388">
        <v>0</v>
      </c>
      <c r="CT43" s="388">
        <v>0</v>
      </c>
      <c r="CU43" s="388">
        <v>0</v>
      </c>
      <c r="CV43" s="388">
        <v>0</v>
      </c>
      <c r="CW43" s="388">
        <v>0</v>
      </c>
      <c r="CX43" s="388">
        <v>0</v>
      </c>
      <c r="CY43" s="388">
        <v>0</v>
      </c>
      <c r="CZ43" s="388">
        <v>0</v>
      </c>
      <c r="DA43" s="388">
        <v>0</v>
      </c>
      <c r="DB43" s="388">
        <v>0</v>
      </c>
      <c r="DC43" s="388">
        <v>0</v>
      </c>
      <c r="DD43" s="388">
        <v>0</v>
      </c>
      <c r="DE43" s="388">
        <v>0</v>
      </c>
      <c r="DF43" s="388">
        <v>0</v>
      </c>
      <c r="DG43" s="387">
        <v>0</v>
      </c>
      <c r="DH43" s="31">
        <v>0</v>
      </c>
      <c r="DI43" s="28">
        <v>0</v>
      </c>
      <c r="DJ43" s="30">
        <v>0</v>
      </c>
      <c r="DK43" s="29">
        <v>0</v>
      </c>
      <c r="DL43" s="235">
        <v>0</v>
      </c>
      <c r="DM43" s="28">
        <v>0</v>
      </c>
      <c r="DN43" s="288">
        <v>0</v>
      </c>
      <c r="DO43" s="285">
        <v>0</v>
      </c>
      <c r="DP43" s="235">
        <v>0</v>
      </c>
      <c r="DQ43" s="28">
        <v>0</v>
      </c>
      <c r="DR43" s="30">
        <v>0</v>
      </c>
      <c r="DS43" s="285">
        <v>0</v>
      </c>
      <c r="DT43" s="235">
        <v>0</v>
      </c>
      <c r="DU43" s="28">
        <v>0</v>
      </c>
      <c r="DV43" s="30">
        <v>0</v>
      </c>
      <c r="DW43" s="285">
        <v>0</v>
      </c>
      <c r="DX43" s="235">
        <v>0</v>
      </c>
      <c r="DY43" s="28">
        <v>0</v>
      </c>
      <c r="DZ43" s="30">
        <v>0</v>
      </c>
      <c r="EA43" s="285">
        <v>0</v>
      </c>
      <c r="EB43" s="235">
        <v>0</v>
      </c>
      <c r="EC43" s="28">
        <v>0</v>
      </c>
      <c r="ED43" s="30">
        <v>0</v>
      </c>
      <c r="EE43" s="285">
        <v>0</v>
      </c>
      <c r="EF43" s="235">
        <v>0</v>
      </c>
      <c r="EG43" s="28">
        <v>0</v>
      </c>
      <c r="EH43" s="288">
        <v>0</v>
      </c>
      <c r="EI43" s="285">
        <v>0</v>
      </c>
      <c r="EJ43" s="235">
        <v>0</v>
      </c>
      <c r="EK43" s="28">
        <f ca="1">EJ43/10</f>
        <v>0</v>
      </c>
      <c r="EL43" s="30">
        <f ca="1">IF($B44=$B43,"",SUMIF($B$6:$B70,$B43,EK$6:EK$185))</f>
        <v>0</v>
      </c>
      <c r="EM43" s="436">
        <v>10</v>
      </c>
      <c r="EN43" s="436">
        <f t="shared" si="28"/>
        <v>2000</v>
      </c>
      <c r="EO43" s="437">
        <f>1/EN43</f>
        <v>5.0000000000000001E-4</v>
      </c>
      <c r="EP43" s="437">
        <f>EO43*5.4%+EO43</f>
        <v>5.2700000000000002E-4</v>
      </c>
      <c r="EQ43" s="436">
        <f ca="1">ROUND(IFERROR(EP43*DG43,),4)</f>
        <v>0.31619999999999998</v>
      </c>
      <c r="ER43" s="443">
        <v>3.15E-2</v>
      </c>
      <c r="ES43" s="446">
        <f ca="1">(+DG43*ER43)/1200</f>
        <v>1.575E-2</v>
      </c>
      <c r="ET43" s="446">
        <f ca="1">ER43*DG43</f>
        <v>18.899999999999999</v>
      </c>
      <c r="EU43" s="446"/>
      <c r="EV43" s="446"/>
      <c r="EW43" s="446"/>
      <c r="FB43" s="155" t="s">
        <v>622</v>
      </c>
      <c r="FC43" s="1" t="s">
        <v>626</v>
      </c>
      <c r="FD43" s="2">
        <v>447600104</v>
      </c>
      <c r="FE43" s="389"/>
    </row>
    <row r="44" spans="1:161" ht="16.5" customHeight="1">
      <c r="A44" s="894" t="s">
        <v>787</v>
      </c>
      <c r="B44" s="155" t="s">
        <v>834</v>
      </c>
      <c r="C44" s="249" t="s">
        <v>702</v>
      </c>
      <c r="D44" s="249" t="s">
        <v>703</v>
      </c>
      <c r="E44" s="225" t="s">
        <v>195</v>
      </c>
      <c r="F44" s="92" t="s">
        <v>835</v>
      </c>
      <c r="G44" s="2">
        <v>20</v>
      </c>
      <c r="H44" s="229">
        <v>0</v>
      </c>
      <c r="I44" s="229">
        <v>0</v>
      </c>
      <c r="J44" s="229">
        <v>5</v>
      </c>
      <c r="K44" s="229">
        <v>0</v>
      </c>
      <c r="L44" s="229">
        <v>5</v>
      </c>
      <c r="M44" s="388">
        <v>0</v>
      </c>
      <c r="N44" s="388">
        <v>0</v>
      </c>
      <c r="O44" s="388">
        <v>0</v>
      </c>
      <c r="P44" s="388">
        <v>0</v>
      </c>
      <c r="Q44" s="388">
        <v>0</v>
      </c>
      <c r="R44" s="388">
        <v>0</v>
      </c>
      <c r="S44" s="388">
        <v>0</v>
      </c>
      <c r="T44" s="388">
        <v>0</v>
      </c>
      <c r="U44" s="388">
        <v>0</v>
      </c>
      <c r="V44" s="388">
        <v>0</v>
      </c>
      <c r="W44" s="388">
        <v>0</v>
      </c>
      <c r="X44" s="388">
        <v>0</v>
      </c>
      <c r="Y44" s="388">
        <v>0</v>
      </c>
      <c r="Z44" s="388">
        <v>0</v>
      </c>
      <c r="AA44" s="388">
        <v>0</v>
      </c>
      <c r="AB44" s="388">
        <v>0</v>
      </c>
      <c r="AC44" s="388">
        <v>0</v>
      </c>
      <c r="AD44" s="388">
        <v>0</v>
      </c>
      <c r="AE44" s="388">
        <v>0</v>
      </c>
      <c r="AF44" s="388">
        <v>0</v>
      </c>
      <c r="AG44" s="388">
        <v>0</v>
      </c>
      <c r="AH44" s="388">
        <v>0</v>
      </c>
      <c r="AI44" s="388">
        <v>0</v>
      </c>
      <c r="AJ44" s="388">
        <v>0</v>
      </c>
      <c r="AK44" s="388">
        <v>0</v>
      </c>
      <c r="AL44" s="388">
        <v>0</v>
      </c>
      <c r="AM44" s="388">
        <v>0</v>
      </c>
      <c r="AN44" s="388">
        <v>0</v>
      </c>
      <c r="AO44" s="388">
        <v>0</v>
      </c>
      <c r="AP44" s="388">
        <v>0</v>
      </c>
      <c r="AQ44" s="388">
        <v>0</v>
      </c>
      <c r="AR44" s="388">
        <v>0</v>
      </c>
      <c r="AS44" s="388">
        <v>0</v>
      </c>
      <c r="AT44" s="388">
        <v>0</v>
      </c>
      <c r="AU44" s="388">
        <v>0</v>
      </c>
      <c r="AV44" s="388">
        <v>0</v>
      </c>
      <c r="AW44" s="388">
        <v>0</v>
      </c>
      <c r="AX44" s="388">
        <v>0</v>
      </c>
      <c r="AY44" s="388">
        <v>0</v>
      </c>
      <c r="AZ44" s="388">
        <v>0</v>
      </c>
      <c r="BA44" s="388">
        <v>0</v>
      </c>
      <c r="BB44" s="388">
        <v>0</v>
      </c>
      <c r="BC44" s="388">
        <v>0</v>
      </c>
      <c r="BD44" s="388">
        <v>0</v>
      </c>
      <c r="BE44" s="388">
        <v>0</v>
      </c>
      <c r="BF44" s="388">
        <v>0</v>
      </c>
      <c r="BG44" s="388">
        <v>0</v>
      </c>
      <c r="BH44" s="388">
        <v>0</v>
      </c>
      <c r="BI44" s="388">
        <v>0</v>
      </c>
      <c r="BJ44" s="388">
        <v>0</v>
      </c>
      <c r="BK44" s="388">
        <v>0</v>
      </c>
      <c r="BL44" s="388">
        <v>0</v>
      </c>
      <c r="BM44" s="388">
        <v>0</v>
      </c>
      <c r="BN44" s="388">
        <v>0</v>
      </c>
      <c r="BO44" s="388">
        <v>0</v>
      </c>
      <c r="BP44" s="388">
        <v>0</v>
      </c>
      <c r="BQ44" s="388">
        <v>0</v>
      </c>
      <c r="BR44" s="388">
        <v>0</v>
      </c>
      <c r="BS44" s="388">
        <v>0</v>
      </c>
      <c r="BT44" s="388">
        <v>0</v>
      </c>
      <c r="BU44" s="388">
        <v>0</v>
      </c>
      <c r="BV44" s="388">
        <v>0</v>
      </c>
      <c r="BW44" s="388">
        <v>0</v>
      </c>
      <c r="BX44" s="388">
        <v>0</v>
      </c>
      <c r="BY44" s="388">
        <v>0</v>
      </c>
      <c r="BZ44" s="388">
        <v>0</v>
      </c>
      <c r="CA44" s="388">
        <v>0</v>
      </c>
      <c r="CB44" s="388">
        <v>0</v>
      </c>
      <c r="CC44" s="388">
        <v>0</v>
      </c>
      <c r="CD44" s="388">
        <v>0</v>
      </c>
      <c r="CE44" s="388">
        <v>0</v>
      </c>
      <c r="CF44" s="388">
        <v>0</v>
      </c>
      <c r="CG44" s="388">
        <v>0</v>
      </c>
      <c r="CH44" s="388">
        <v>0</v>
      </c>
      <c r="CI44" s="388">
        <v>0</v>
      </c>
      <c r="CJ44" s="388">
        <v>0</v>
      </c>
      <c r="CK44" s="388">
        <v>0</v>
      </c>
      <c r="CL44" s="388">
        <v>0</v>
      </c>
      <c r="CM44" s="388">
        <v>0</v>
      </c>
      <c r="CN44" s="388">
        <v>0</v>
      </c>
      <c r="CO44" s="388">
        <v>0</v>
      </c>
      <c r="CP44" s="388">
        <v>0</v>
      </c>
      <c r="CQ44" s="388">
        <v>0</v>
      </c>
      <c r="CR44" s="388">
        <v>0</v>
      </c>
      <c r="CS44" s="388">
        <v>0</v>
      </c>
      <c r="CT44" s="388">
        <v>0</v>
      </c>
      <c r="CU44" s="388">
        <v>0</v>
      </c>
      <c r="CV44" s="388">
        <v>0</v>
      </c>
      <c r="CW44" s="388">
        <v>0</v>
      </c>
      <c r="CX44" s="388">
        <v>0</v>
      </c>
      <c r="CY44" s="388">
        <v>0</v>
      </c>
      <c r="CZ44" s="388">
        <v>0</v>
      </c>
      <c r="DA44" s="388">
        <v>0</v>
      </c>
      <c r="DB44" s="388">
        <v>0</v>
      </c>
      <c r="DC44" s="388">
        <v>0</v>
      </c>
      <c r="DD44" s="388">
        <v>0</v>
      </c>
      <c r="DE44" s="388">
        <v>0</v>
      </c>
      <c r="DF44" s="388">
        <v>0</v>
      </c>
      <c r="DG44" s="387">
        <v>0</v>
      </c>
      <c r="DH44" s="31">
        <v>0</v>
      </c>
      <c r="DI44" s="28">
        <v>0</v>
      </c>
      <c r="DJ44" s="30">
        <v>0</v>
      </c>
      <c r="DK44" s="29">
        <v>0</v>
      </c>
      <c r="DL44" s="235">
        <v>0</v>
      </c>
      <c r="DM44" s="28">
        <v>0</v>
      </c>
      <c r="DN44" s="288">
        <v>0</v>
      </c>
      <c r="DO44" s="285">
        <v>0</v>
      </c>
      <c r="DP44" s="235">
        <v>0</v>
      </c>
      <c r="DQ44" s="28">
        <v>0</v>
      </c>
      <c r="DR44" s="30">
        <v>0</v>
      </c>
      <c r="DS44" s="285">
        <v>0</v>
      </c>
      <c r="DT44" s="235">
        <v>0</v>
      </c>
      <c r="DU44" s="28">
        <v>0</v>
      </c>
      <c r="DV44" s="30">
        <v>0</v>
      </c>
      <c r="DW44" s="285">
        <v>0</v>
      </c>
      <c r="DX44" s="235">
        <v>0</v>
      </c>
      <c r="DY44" s="28">
        <v>0</v>
      </c>
      <c r="DZ44" s="30">
        <v>0</v>
      </c>
      <c r="EA44" s="285">
        <v>0</v>
      </c>
      <c r="EB44" s="235">
        <v>0</v>
      </c>
      <c r="EC44" s="28">
        <v>0</v>
      </c>
      <c r="ED44" s="30">
        <v>0</v>
      </c>
      <c r="EE44" s="285">
        <v>0</v>
      </c>
      <c r="EF44" s="235">
        <v>0</v>
      </c>
      <c r="EG44" s="28">
        <v>0</v>
      </c>
      <c r="EH44" s="288">
        <v>0</v>
      </c>
      <c r="EI44" s="285">
        <v>0</v>
      </c>
      <c r="EJ44" s="235">
        <v>0</v>
      </c>
      <c r="EK44" s="28">
        <f t="shared" ca="1" si="27"/>
        <v>0</v>
      </c>
      <c r="EL44" s="30">
        <f ca="1">IF($B45=$B44,"",SUMIF($B$6:$B71,$B44,EK$6:EK$185))</f>
        <v>0</v>
      </c>
      <c r="EM44" s="436">
        <v>10</v>
      </c>
      <c r="EN44" s="436">
        <f t="shared" si="28"/>
        <v>200</v>
      </c>
      <c r="EO44" s="437">
        <f t="shared" si="13"/>
        <v>5.0000000000000001E-3</v>
      </c>
      <c r="EP44" s="437">
        <f t="shared" si="14"/>
        <v>5.2700000000000004E-3</v>
      </c>
      <c r="EQ44" s="436">
        <f t="shared" ca="1" si="29"/>
        <v>0</v>
      </c>
      <c r="ER44" s="443">
        <v>3.15E-2</v>
      </c>
      <c r="ES44" s="446">
        <f t="shared" ca="1" si="30"/>
        <v>0</v>
      </c>
      <c r="ET44" s="446">
        <f t="shared" ca="1" si="31"/>
        <v>0</v>
      </c>
      <c r="EU44" s="446"/>
      <c r="EV44" s="446"/>
      <c r="EW44" s="446"/>
      <c r="EX44" s="17">
        <v>800210</v>
      </c>
      <c r="EY44" s="17" t="s">
        <v>809</v>
      </c>
      <c r="EZ44" s="17">
        <v>200</v>
      </c>
      <c r="FA44" s="17">
        <v>0</v>
      </c>
      <c r="FB44" s="155" t="s">
        <v>834</v>
      </c>
      <c r="FC44" s="249" t="s">
        <v>702</v>
      </c>
      <c r="FD44" s="249" t="s">
        <v>703</v>
      </c>
      <c r="FE44" s="389">
        <f t="shared" ca="1" si="18"/>
        <v>0</v>
      </c>
    </row>
    <row r="45" spans="1:161" ht="16.5" customHeight="1">
      <c r="A45" s="894" t="s">
        <v>787</v>
      </c>
      <c r="B45" s="269" t="s">
        <v>627</v>
      </c>
      <c r="C45" s="163" t="s">
        <v>628</v>
      </c>
      <c r="D45" s="151" t="s">
        <v>628</v>
      </c>
      <c r="E45" s="225" t="s">
        <v>195</v>
      </c>
      <c r="F45" s="92" t="s">
        <v>836</v>
      </c>
      <c r="G45" s="2">
        <v>50</v>
      </c>
      <c r="H45" s="229">
        <v>0</v>
      </c>
      <c r="I45" s="229">
        <v>50</v>
      </c>
      <c r="J45" s="229">
        <v>4</v>
      </c>
      <c r="K45" s="229">
        <v>0</v>
      </c>
      <c r="L45" s="229">
        <v>54</v>
      </c>
      <c r="M45" s="388">
        <v>0</v>
      </c>
      <c r="N45" s="388">
        <v>0</v>
      </c>
      <c r="O45" s="388">
        <v>0</v>
      </c>
      <c r="P45" s="388">
        <v>0</v>
      </c>
      <c r="Q45" s="388">
        <v>0</v>
      </c>
      <c r="R45" s="388">
        <v>0</v>
      </c>
      <c r="S45" s="388">
        <v>0</v>
      </c>
      <c r="T45" s="388">
        <v>0</v>
      </c>
      <c r="U45" s="388">
        <v>0</v>
      </c>
      <c r="V45" s="388">
        <v>0</v>
      </c>
      <c r="W45" s="388">
        <v>0</v>
      </c>
      <c r="X45" s="388">
        <v>0</v>
      </c>
      <c r="Y45" s="388">
        <v>0</v>
      </c>
      <c r="Z45" s="388">
        <v>0</v>
      </c>
      <c r="AA45" s="388">
        <v>0</v>
      </c>
      <c r="AB45" s="388">
        <v>0</v>
      </c>
      <c r="AC45" s="388">
        <v>0</v>
      </c>
      <c r="AD45" s="388">
        <v>0</v>
      </c>
      <c r="AE45" s="388">
        <v>0</v>
      </c>
      <c r="AF45" s="388">
        <v>0</v>
      </c>
      <c r="AG45" s="388">
        <v>0</v>
      </c>
      <c r="AH45" s="388">
        <v>0</v>
      </c>
      <c r="AI45" s="388">
        <v>0</v>
      </c>
      <c r="AJ45" s="388">
        <v>0</v>
      </c>
      <c r="AK45" s="388">
        <v>0</v>
      </c>
      <c r="AL45" s="388">
        <v>0</v>
      </c>
      <c r="AM45" s="388">
        <v>0</v>
      </c>
      <c r="AN45" s="388">
        <v>0</v>
      </c>
      <c r="AO45" s="388">
        <v>0</v>
      </c>
      <c r="AP45" s="388">
        <v>0</v>
      </c>
      <c r="AQ45" s="388">
        <v>0</v>
      </c>
      <c r="AR45" s="388">
        <v>0</v>
      </c>
      <c r="AS45" s="388">
        <v>0</v>
      </c>
      <c r="AT45" s="388">
        <v>0</v>
      </c>
      <c r="AU45" s="388">
        <v>0</v>
      </c>
      <c r="AV45" s="388">
        <v>0</v>
      </c>
      <c r="AW45" s="388">
        <v>0</v>
      </c>
      <c r="AX45" s="388">
        <v>0</v>
      </c>
      <c r="AY45" s="388">
        <v>0</v>
      </c>
      <c r="AZ45" s="388">
        <v>0</v>
      </c>
      <c r="BA45" s="388">
        <v>0</v>
      </c>
      <c r="BB45" s="388">
        <v>0</v>
      </c>
      <c r="BC45" s="388">
        <v>0</v>
      </c>
      <c r="BD45" s="388">
        <v>0</v>
      </c>
      <c r="BE45" s="388">
        <v>0</v>
      </c>
      <c r="BF45" s="388">
        <v>0</v>
      </c>
      <c r="BG45" s="388">
        <v>0</v>
      </c>
      <c r="BH45" s="388">
        <v>0</v>
      </c>
      <c r="BI45" s="388">
        <v>0</v>
      </c>
      <c r="BJ45" s="388">
        <v>0</v>
      </c>
      <c r="BK45" s="388">
        <v>0</v>
      </c>
      <c r="BL45" s="388">
        <v>0</v>
      </c>
      <c r="BM45" s="388">
        <v>0</v>
      </c>
      <c r="BN45" s="388">
        <v>0</v>
      </c>
      <c r="BO45" s="388">
        <v>0</v>
      </c>
      <c r="BP45" s="388">
        <v>0</v>
      </c>
      <c r="BQ45" s="388">
        <v>0</v>
      </c>
      <c r="BR45" s="388">
        <v>0</v>
      </c>
      <c r="BS45" s="388">
        <v>0</v>
      </c>
      <c r="BT45" s="388">
        <v>0</v>
      </c>
      <c r="BU45" s="388">
        <v>0</v>
      </c>
      <c r="BV45" s="388">
        <v>0</v>
      </c>
      <c r="BW45" s="388">
        <v>0</v>
      </c>
      <c r="BX45" s="388">
        <v>0</v>
      </c>
      <c r="BY45" s="388">
        <v>0</v>
      </c>
      <c r="BZ45" s="388">
        <v>0</v>
      </c>
      <c r="CA45" s="388">
        <v>0</v>
      </c>
      <c r="CB45" s="388">
        <v>0</v>
      </c>
      <c r="CC45" s="388">
        <v>0</v>
      </c>
      <c r="CD45" s="388">
        <v>0</v>
      </c>
      <c r="CE45" s="388">
        <v>0</v>
      </c>
      <c r="CF45" s="388">
        <v>0</v>
      </c>
      <c r="CG45" s="388">
        <v>0</v>
      </c>
      <c r="CH45" s="388">
        <v>0</v>
      </c>
      <c r="CI45" s="388">
        <v>0</v>
      </c>
      <c r="CJ45" s="388">
        <v>0</v>
      </c>
      <c r="CK45" s="388">
        <v>0</v>
      </c>
      <c r="CL45" s="388">
        <v>0</v>
      </c>
      <c r="CM45" s="388">
        <v>0</v>
      </c>
      <c r="CN45" s="388">
        <v>0</v>
      </c>
      <c r="CO45" s="388">
        <v>0</v>
      </c>
      <c r="CP45" s="388">
        <v>0</v>
      </c>
      <c r="CQ45" s="388">
        <v>0</v>
      </c>
      <c r="CR45" s="388">
        <v>0</v>
      </c>
      <c r="CS45" s="388">
        <v>0</v>
      </c>
      <c r="CT45" s="388">
        <v>0</v>
      </c>
      <c r="CU45" s="388">
        <v>0</v>
      </c>
      <c r="CV45" s="388">
        <v>0</v>
      </c>
      <c r="CW45" s="388">
        <v>0</v>
      </c>
      <c r="CX45" s="388">
        <v>0</v>
      </c>
      <c r="CY45" s="388">
        <v>0</v>
      </c>
      <c r="CZ45" s="388">
        <v>0</v>
      </c>
      <c r="DA45" s="388">
        <v>0</v>
      </c>
      <c r="DB45" s="388">
        <v>0</v>
      </c>
      <c r="DC45" s="388">
        <v>0</v>
      </c>
      <c r="DD45" s="388">
        <v>0</v>
      </c>
      <c r="DE45" s="388">
        <v>0</v>
      </c>
      <c r="DF45" s="388">
        <v>0</v>
      </c>
      <c r="DG45" s="387">
        <v>0</v>
      </c>
      <c r="DH45" s="31">
        <v>0</v>
      </c>
      <c r="DI45" s="28">
        <v>0</v>
      </c>
      <c r="DJ45" s="30">
        <v>0</v>
      </c>
      <c r="DK45" s="29">
        <v>0</v>
      </c>
      <c r="DL45" s="235">
        <v>0</v>
      </c>
      <c r="DM45" s="28">
        <v>0</v>
      </c>
      <c r="DN45" s="288">
        <v>0</v>
      </c>
      <c r="DO45" s="285">
        <v>0</v>
      </c>
      <c r="DP45" s="235">
        <v>0</v>
      </c>
      <c r="DQ45" s="28">
        <v>0</v>
      </c>
      <c r="DR45" s="30">
        <v>0</v>
      </c>
      <c r="DS45" s="285">
        <v>0</v>
      </c>
      <c r="DT45" s="235">
        <v>0</v>
      </c>
      <c r="DU45" s="28">
        <v>0</v>
      </c>
      <c r="DV45" s="30">
        <v>0</v>
      </c>
      <c r="DW45" s="285">
        <v>0</v>
      </c>
      <c r="DX45" s="235">
        <v>0</v>
      </c>
      <c r="DY45" s="28">
        <v>0</v>
      </c>
      <c r="DZ45" s="30">
        <v>0</v>
      </c>
      <c r="EA45" s="285">
        <v>0</v>
      </c>
      <c r="EB45" s="235">
        <v>0</v>
      </c>
      <c r="EC45" s="28">
        <v>0</v>
      </c>
      <c r="ED45" s="30">
        <v>0</v>
      </c>
      <c r="EE45" s="285">
        <v>0</v>
      </c>
      <c r="EF45" s="235">
        <v>0</v>
      </c>
      <c r="EG45" s="28">
        <v>0</v>
      </c>
      <c r="EH45" s="288">
        <v>0</v>
      </c>
      <c r="EI45" s="285">
        <v>0</v>
      </c>
      <c r="EJ45" s="235">
        <v>0</v>
      </c>
      <c r="EK45" s="28">
        <f t="shared" ref="EK45:EK57" ca="1" si="32">EJ45/20</f>
        <v>0</v>
      </c>
      <c r="EL45" s="30" t="str">
        <f ca="1">IF($B46=$B45,"",SUMIF($B$6:$B72,$B45,EK$6:EK$185))</f>
        <v/>
      </c>
      <c r="EM45" s="436">
        <v>20</v>
      </c>
      <c r="EN45" s="436">
        <f t="shared" si="28"/>
        <v>1000</v>
      </c>
      <c r="EO45" s="437">
        <f t="shared" si="13"/>
        <v>1E-3</v>
      </c>
      <c r="EP45" s="437">
        <f t="shared" si="14"/>
        <v>1.054E-3</v>
      </c>
      <c r="EQ45" s="436">
        <f t="shared" ca="1" si="29"/>
        <v>0</v>
      </c>
      <c r="ER45" s="443">
        <v>6.3E-2</v>
      </c>
      <c r="ES45" s="446">
        <f t="shared" ca="1" si="30"/>
        <v>0</v>
      </c>
      <c r="ET45" s="446">
        <f t="shared" ca="1" si="31"/>
        <v>0</v>
      </c>
      <c r="EU45" s="446"/>
      <c r="EV45" s="446"/>
      <c r="EW45" s="446"/>
      <c r="EX45" s="17">
        <v>807977</v>
      </c>
      <c r="EY45" s="17" t="s">
        <v>801</v>
      </c>
      <c r="EZ45" s="17">
        <v>50</v>
      </c>
      <c r="FA45" s="17">
        <v>0</v>
      </c>
      <c r="FB45" s="269" t="s">
        <v>627</v>
      </c>
      <c r="FC45" s="163" t="s">
        <v>628</v>
      </c>
      <c r="FD45" s="84" t="s">
        <v>628</v>
      </c>
      <c r="FE45" s="389">
        <f t="shared" ca="1" si="18"/>
        <v>0</v>
      </c>
    </row>
    <row r="46" spans="1:161" ht="16.5" customHeight="1">
      <c r="A46" s="894" t="s">
        <v>787</v>
      </c>
      <c r="B46" s="269" t="s">
        <v>627</v>
      </c>
      <c r="C46" s="163" t="s">
        <v>629</v>
      </c>
      <c r="D46" s="151" t="s">
        <v>629</v>
      </c>
      <c r="E46" s="225" t="s">
        <v>195</v>
      </c>
      <c r="F46" s="92" t="s">
        <v>837</v>
      </c>
      <c r="G46" s="2">
        <v>50</v>
      </c>
      <c r="H46" s="229">
        <v>0</v>
      </c>
      <c r="I46" s="229">
        <v>0</v>
      </c>
      <c r="J46" s="229">
        <v>18</v>
      </c>
      <c r="K46" s="229">
        <v>0</v>
      </c>
      <c r="L46" s="229">
        <v>18</v>
      </c>
      <c r="M46" s="388">
        <v>0</v>
      </c>
      <c r="N46" s="388">
        <v>0</v>
      </c>
      <c r="O46" s="388">
        <v>0</v>
      </c>
      <c r="P46" s="388">
        <v>0</v>
      </c>
      <c r="Q46" s="388">
        <v>0</v>
      </c>
      <c r="R46" s="388">
        <v>0</v>
      </c>
      <c r="S46" s="388">
        <v>0</v>
      </c>
      <c r="T46" s="388">
        <v>0</v>
      </c>
      <c r="U46" s="388">
        <v>0</v>
      </c>
      <c r="V46" s="388">
        <v>0</v>
      </c>
      <c r="W46" s="388">
        <v>0</v>
      </c>
      <c r="X46" s="388">
        <v>0</v>
      </c>
      <c r="Y46" s="388">
        <v>0</v>
      </c>
      <c r="Z46" s="388">
        <v>0</v>
      </c>
      <c r="AA46" s="388">
        <v>0</v>
      </c>
      <c r="AB46" s="388">
        <v>0</v>
      </c>
      <c r="AC46" s="388">
        <v>0</v>
      </c>
      <c r="AD46" s="388">
        <v>0</v>
      </c>
      <c r="AE46" s="388">
        <v>0</v>
      </c>
      <c r="AF46" s="388">
        <v>0</v>
      </c>
      <c r="AG46" s="388">
        <v>0</v>
      </c>
      <c r="AH46" s="388">
        <v>0</v>
      </c>
      <c r="AI46" s="388">
        <v>0</v>
      </c>
      <c r="AJ46" s="388">
        <v>0</v>
      </c>
      <c r="AK46" s="388">
        <v>0</v>
      </c>
      <c r="AL46" s="388">
        <v>0</v>
      </c>
      <c r="AM46" s="388">
        <v>0</v>
      </c>
      <c r="AN46" s="388">
        <v>0</v>
      </c>
      <c r="AO46" s="388">
        <v>0</v>
      </c>
      <c r="AP46" s="388">
        <v>0</v>
      </c>
      <c r="AQ46" s="388">
        <v>0</v>
      </c>
      <c r="AR46" s="388">
        <v>0</v>
      </c>
      <c r="AS46" s="388">
        <v>0</v>
      </c>
      <c r="AT46" s="388">
        <v>0</v>
      </c>
      <c r="AU46" s="388">
        <v>0</v>
      </c>
      <c r="AV46" s="388">
        <v>0</v>
      </c>
      <c r="AW46" s="388">
        <v>0</v>
      </c>
      <c r="AX46" s="388">
        <v>0</v>
      </c>
      <c r="AY46" s="388">
        <v>0</v>
      </c>
      <c r="AZ46" s="388">
        <v>0</v>
      </c>
      <c r="BA46" s="388">
        <v>0</v>
      </c>
      <c r="BB46" s="388">
        <v>0</v>
      </c>
      <c r="BC46" s="388">
        <v>0</v>
      </c>
      <c r="BD46" s="388">
        <v>0</v>
      </c>
      <c r="BE46" s="388">
        <v>0</v>
      </c>
      <c r="BF46" s="388">
        <v>0</v>
      </c>
      <c r="BG46" s="388">
        <v>0</v>
      </c>
      <c r="BH46" s="388">
        <v>0</v>
      </c>
      <c r="BI46" s="388">
        <v>0</v>
      </c>
      <c r="BJ46" s="388">
        <v>0</v>
      </c>
      <c r="BK46" s="388">
        <v>0</v>
      </c>
      <c r="BL46" s="388">
        <v>0</v>
      </c>
      <c r="BM46" s="388">
        <v>0</v>
      </c>
      <c r="BN46" s="388">
        <v>0</v>
      </c>
      <c r="BO46" s="388">
        <v>0</v>
      </c>
      <c r="BP46" s="388">
        <v>0</v>
      </c>
      <c r="BQ46" s="388">
        <v>0</v>
      </c>
      <c r="BR46" s="388">
        <v>0</v>
      </c>
      <c r="BS46" s="388">
        <v>0</v>
      </c>
      <c r="BT46" s="388">
        <v>0</v>
      </c>
      <c r="BU46" s="388">
        <v>0</v>
      </c>
      <c r="BV46" s="388">
        <v>0</v>
      </c>
      <c r="BW46" s="388">
        <v>0</v>
      </c>
      <c r="BX46" s="388">
        <v>0</v>
      </c>
      <c r="BY46" s="388">
        <v>0</v>
      </c>
      <c r="BZ46" s="388">
        <v>0</v>
      </c>
      <c r="CA46" s="388">
        <v>0</v>
      </c>
      <c r="CB46" s="388">
        <v>0</v>
      </c>
      <c r="CC46" s="388">
        <v>0</v>
      </c>
      <c r="CD46" s="388">
        <v>0</v>
      </c>
      <c r="CE46" s="388">
        <v>0</v>
      </c>
      <c r="CF46" s="388">
        <v>0</v>
      </c>
      <c r="CG46" s="388">
        <v>0</v>
      </c>
      <c r="CH46" s="388">
        <v>0</v>
      </c>
      <c r="CI46" s="388">
        <v>0</v>
      </c>
      <c r="CJ46" s="388">
        <v>0</v>
      </c>
      <c r="CK46" s="388">
        <v>0</v>
      </c>
      <c r="CL46" s="388">
        <v>0</v>
      </c>
      <c r="CM46" s="388">
        <v>0</v>
      </c>
      <c r="CN46" s="388">
        <v>0</v>
      </c>
      <c r="CO46" s="388">
        <v>0</v>
      </c>
      <c r="CP46" s="388">
        <v>0</v>
      </c>
      <c r="CQ46" s="388">
        <v>0</v>
      </c>
      <c r="CR46" s="388">
        <v>0</v>
      </c>
      <c r="CS46" s="388">
        <v>0</v>
      </c>
      <c r="CT46" s="388">
        <v>0</v>
      </c>
      <c r="CU46" s="388">
        <v>0</v>
      </c>
      <c r="CV46" s="388">
        <v>0</v>
      </c>
      <c r="CW46" s="388">
        <v>0</v>
      </c>
      <c r="CX46" s="388">
        <v>0</v>
      </c>
      <c r="CY46" s="388">
        <v>0</v>
      </c>
      <c r="CZ46" s="388">
        <v>0</v>
      </c>
      <c r="DA46" s="388">
        <v>0</v>
      </c>
      <c r="DB46" s="388">
        <v>0</v>
      </c>
      <c r="DC46" s="388">
        <v>0</v>
      </c>
      <c r="DD46" s="388">
        <v>0</v>
      </c>
      <c r="DE46" s="388">
        <v>0</v>
      </c>
      <c r="DF46" s="388">
        <v>0</v>
      </c>
      <c r="DG46" s="387">
        <v>0</v>
      </c>
      <c r="DH46" s="31">
        <v>0</v>
      </c>
      <c r="DI46" s="28">
        <v>0</v>
      </c>
      <c r="DJ46" s="30">
        <v>0</v>
      </c>
      <c r="DK46" s="29">
        <v>0</v>
      </c>
      <c r="DL46" s="235">
        <v>0</v>
      </c>
      <c r="DM46" s="28">
        <v>0</v>
      </c>
      <c r="DN46" s="288">
        <v>0</v>
      </c>
      <c r="DO46" s="285">
        <v>0</v>
      </c>
      <c r="DP46" s="235">
        <v>0</v>
      </c>
      <c r="DQ46" s="28">
        <v>0</v>
      </c>
      <c r="DR46" s="30">
        <v>0</v>
      </c>
      <c r="DS46" s="285">
        <v>0</v>
      </c>
      <c r="DT46" s="235">
        <v>0</v>
      </c>
      <c r="DU46" s="28">
        <v>0</v>
      </c>
      <c r="DV46" s="30">
        <v>0</v>
      </c>
      <c r="DW46" s="285">
        <v>0</v>
      </c>
      <c r="DX46" s="235">
        <v>0</v>
      </c>
      <c r="DY46" s="28">
        <v>0</v>
      </c>
      <c r="DZ46" s="30">
        <v>0</v>
      </c>
      <c r="EA46" s="285">
        <v>0</v>
      </c>
      <c r="EB46" s="235">
        <v>0</v>
      </c>
      <c r="EC46" s="28">
        <v>0</v>
      </c>
      <c r="ED46" s="30">
        <v>0</v>
      </c>
      <c r="EE46" s="285">
        <v>0</v>
      </c>
      <c r="EF46" s="235">
        <v>0</v>
      </c>
      <c r="EG46" s="28">
        <v>0</v>
      </c>
      <c r="EH46" s="288">
        <v>0</v>
      </c>
      <c r="EI46" s="285">
        <v>0</v>
      </c>
      <c r="EJ46" s="235">
        <v>0</v>
      </c>
      <c r="EK46" s="28">
        <f t="shared" ca="1" si="32"/>
        <v>0</v>
      </c>
      <c r="EL46" s="30" t="str">
        <f ca="1">IF($B47=$B46,"",SUMIF($B$6:$B73,$B46,EK$6:EK$185))</f>
        <v/>
      </c>
      <c r="EM46" s="436">
        <v>20</v>
      </c>
      <c r="EN46" s="436">
        <f t="shared" si="28"/>
        <v>1000</v>
      </c>
      <c r="EO46" s="437">
        <f t="shared" si="13"/>
        <v>1E-3</v>
      </c>
      <c r="EP46" s="437">
        <f t="shared" si="14"/>
        <v>1.054E-3</v>
      </c>
      <c r="EQ46" s="436">
        <f t="shared" ca="1" si="29"/>
        <v>0</v>
      </c>
      <c r="ER46" s="443">
        <v>6.3E-2</v>
      </c>
      <c r="ES46" s="446">
        <f t="shared" ca="1" si="30"/>
        <v>0</v>
      </c>
      <c r="ET46" s="446">
        <f t="shared" ca="1" si="31"/>
        <v>0</v>
      </c>
      <c r="EU46" s="446"/>
      <c r="EV46" s="446"/>
      <c r="EW46" s="446"/>
      <c r="EX46" s="17">
        <v>807977</v>
      </c>
      <c r="EY46" s="17" t="s">
        <v>801</v>
      </c>
      <c r="EZ46" s="17">
        <v>50</v>
      </c>
      <c r="FA46" s="17">
        <v>0</v>
      </c>
      <c r="FB46" s="269" t="s">
        <v>627</v>
      </c>
      <c r="FC46" s="163" t="s">
        <v>629</v>
      </c>
      <c r="FD46" s="84" t="s">
        <v>629</v>
      </c>
      <c r="FE46" s="389">
        <f t="shared" ca="1" si="18"/>
        <v>0</v>
      </c>
    </row>
    <row r="47" spans="1:161">
      <c r="A47" s="894" t="s">
        <v>787</v>
      </c>
      <c r="B47" s="269" t="s">
        <v>627</v>
      </c>
      <c r="C47" s="163" t="s">
        <v>630</v>
      </c>
      <c r="D47" s="151" t="s">
        <v>630</v>
      </c>
      <c r="E47" s="225" t="s">
        <v>195</v>
      </c>
      <c r="F47" s="92" t="s">
        <v>837</v>
      </c>
      <c r="G47" s="2">
        <v>50</v>
      </c>
      <c r="H47" s="229">
        <v>0</v>
      </c>
      <c r="I47" s="229">
        <v>50</v>
      </c>
      <c r="J47" s="229">
        <v>16</v>
      </c>
      <c r="K47" s="229">
        <v>0</v>
      </c>
      <c r="L47" s="229">
        <v>66</v>
      </c>
      <c r="M47" s="388">
        <v>0</v>
      </c>
      <c r="N47" s="388">
        <v>0</v>
      </c>
      <c r="O47" s="388">
        <v>0</v>
      </c>
      <c r="P47" s="388">
        <v>0</v>
      </c>
      <c r="Q47" s="388">
        <v>0</v>
      </c>
      <c r="R47" s="388">
        <v>0</v>
      </c>
      <c r="S47" s="388">
        <v>0</v>
      </c>
      <c r="T47" s="388">
        <v>0</v>
      </c>
      <c r="U47" s="388">
        <v>0</v>
      </c>
      <c r="V47" s="388">
        <v>0</v>
      </c>
      <c r="W47" s="388">
        <v>0</v>
      </c>
      <c r="X47" s="388">
        <v>0</v>
      </c>
      <c r="Y47" s="388">
        <v>0</v>
      </c>
      <c r="Z47" s="388">
        <v>0</v>
      </c>
      <c r="AA47" s="388">
        <v>0</v>
      </c>
      <c r="AB47" s="388">
        <v>0</v>
      </c>
      <c r="AC47" s="388">
        <v>0</v>
      </c>
      <c r="AD47" s="388">
        <v>0</v>
      </c>
      <c r="AE47" s="388">
        <v>0</v>
      </c>
      <c r="AF47" s="388">
        <v>0</v>
      </c>
      <c r="AG47" s="388">
        <v>0</v>
      </c>
      <c r="AH47" s="388">
        <v>0</v>
      </c>
      <c r="AI47" s="388">
        <v>0</v>
      </c>
      <c r="AJ47" s="388">
        <v>0</v>
      </c>
      <c r="AK47" s="388">
        <v>0</v>
      </c>
      <c r="AL47" s="388">
        <v>0</v>
      </c>
      <c r="AM47" s="388">
        <v>0</v>
      </c>
      <c r="AN47" s="388">
        <v>0</v>
      </c>
      <c r="AO47" s="388">
        <v>0</v>
      </c>
      <c r="AP47" s="388">
        <v>0</v>
      </c>
      <c r="AQ47" s="388">
        <v>0</v>
      </c>
      <c r="AR47" s="388">
        <v>0</v>
      </c>
      <c r="AS47" s="388">
        <v>0</v>
      </c>
      <c r="AT47" s="388">
        <v>0</v>
      </c>
      <c r="AU47" s="388">
        <v>0</v>
      </c>
      <c r="AV47" s="388">
        <v>0</v>
      </c>
      <c r="AW47" s="388">
        <v>0</v>
      </c>
      <c r="AX47" s="388">
        <v>0</v>
      </c>
      <c r="AY47" s="388">
        <v>0</v>
      </c>
      <c r="AZ47" s="388">
        <v>0</v>
      </c>
      <c r="BA47" s="388">
        <v>0</v>
      </c>
      <c r="BB47" s="388">
        <v>0</v>
      </c>
      <c r="BC47" s="388">
        <v>0</v>
      </c>
      <c r="BD47" s="388">
        <v>0</v>
      </c>
      <c r="BE47" s="388">
        <v>0</v>
      </c>
      <c r="BF47" s="388">
        <v>0</v>
      </c>
      <c r="BG47" s="388">
        <v>0</v>
      </c>
      <c r="BH47" s="388">
        <v>0</v>
      </c>
      <c r="BI47" s="388">
        <v>0</v>
      </c>
      <c r="BJ47" s="388">
        <v>0</v>
      </c>
      <c r="BK47" s="388">
        <v>0</v>
      </c>
      <c r="BL47" s="388">
        <v>0</v>
      </c>
      <c r="BM47" s="388">
        <v>0</v>
      </c>
      <c r="BN47" s="388">
        <v>0</v>
      </c>
      <c r="BO47" s="388">
        <v>0</v>
      </c>
      <c r="BP47" s="388">
        <v>0</v>
      </c>
      <c r="BQ47" s="388">
        <v>0</v>
      </c>
      <c r="BR47" s="388">
        <v>0</v>
      </c>
      <c r="BS47" s="388">
        <v>0</v>
      </c>
      <c r="BT47" s="388">
        <v>0</v>
      </c>
      <c r="BU47" s="388">
        <v>0</v>
      </c>
      <c r="BV47" s="388">
        <v>0</v>
      </c>
      <c r="BW47" s="388">
        <v>0</v>
      </c>
      <c r="BX47" s="388">
        <v>0</v>
      </c>
      <c r="BY47" s="388">
        <v>0</v>
      </c>
      <c r="BZ47" s="388">
        <v>0</v>
      </c>
      <c r="CA47" s="388">
        <v>0</v>
      </c>
      <c r="CB47" s="388">
        <v>0</v>
      </c>
      <c r="CC47" s="388">
        <v>0</v>
      </c>
      <c r="CD47" s="388">
        <v>0</v>
      </c>
      <c r="CE47" s="388">
        <v>0</v>
      </c>
      <c r="CF47" s="388">
        <v>0</v>
      </c>
      <c r="CG47" s="388">
        <v>0</v>
      </c>
      <c r="CH47" s="388">
        <v>0</v>
      </c>
      <c r="CI47" s="388">
        <v>0</v>
      </c>
      <c r="CJ47" s="388">
        <v>0</v>
      </c>
      <c r="CK47" s="388">
        <v>0</v>
      </c>
      <c r="CL47" s="388">
        <v>0</v>
      </c>
      <c r="CM47" s="388">
        <v>0</v>
      </c>
      <c r="CN47" s="388">
        <v>0</v>
      </c>
      <c r="CO47" s="388">
        <v>0</v>
      </c>
      <c r="CP47" s="388">
        <v>0</v>
      </c>
      <c r="CQ47" s="388">
        <v>0</v>
      </c>
      <c r="CR47" s="388">
        <v>0</v>
      </c>
      <c r="CS47" s="388">
        <v>0</v>
      </c>
      <c r="CT47" s="388">
        <v>0</v>
      </c>
      <c r="CU47" s="388">
        <v>0</v>
      </c>
      <c r="CV47" s="388">
        <v>0</v>
      </c>
      <c r="CW47" s="388">
        <v>0</v>
      </c>
      <c r="CX47" s="388">
        <v>0</v>
      </c>
      <c r="CY47" s="388">
        <v>0</v>
      </c>
      <c r="CZ47" s="388">
        <v>0</v>
      </c>
      <c r="DA47" s="388">
        <v>0</v>
      </c>
      <c r="DB47" s="388">
        <v>0</v>
      </c>
      <c r="DC47" s="388">
        <v>0</v>
      </c>
      <c r="DD47" s="388">
        <v>0</v>
      </c>
      <c r="DE47" s="388">
        <v>0</v>
      </c>
      <c r="DF47" s="388">
        <v>0</v>
      </c>
      <c r="DG47" s="387">
        <v>0</v>
      </c>
      <c r="DH47" s="31">
        <v>0</v>
      </c>
      <c r="DI47" s="28">
        <v>0</v>
      </c>
      <c r="DJ47" s="30">
        <v>0</v>
      </c>
      <c r="DK47" s="29">
        <v>0</v>
      </c>
      <c r="DL47" s="235">
        <v>0</v>
      </c>
      <c r="DM47" s="28">
        <v>0</v>
      </c>
      <c r="DN47" s="288">
        <v>0</v>
      </c>
      <c r="DO47" s="285">
        <v>0</v>
      </c>
      <c r="DP47" s="235">
        <v>0</v>
      </c>
      <c r="DQ47" s="28">
        <v>0</v>
      </c>
      <c r="DR47" s="30">
        <v>0</v>
      </c>
      <c r="DS47" s="285">
        <v>0</v>
      </c>
      <c r="DT47" s="235">
        <v>0</v>
      </c>
      <c r="DU47" s="28">
        <v>0</v>
      </c>
      <c r="DV47" s="30">
        <v>0</v>
      </c>
      <c r="DW47" s="285">
        <v>0</v>
      </c>
      <c r="DX47" s="235">
        <v>0</v>
      </c>
      <c r="DY47" s="28">
        <v>0</v>
      </c>
      <c r="DZ47" s="30">
        <v>0</v>
      </c>
      <c r="EA47" s="285">
        <v>0</v>
      </c>
      <c r="EB47" s="235">
        <v>0</v>
      </c>
      <c r="EC47" s="28">
        <v>0</v>
      </c>
      <c r="ED47" s="30">
        <v>0</v>
      </c>
      <c r="EE47" s="285">
        <v>0</v>
      </c>
      <c r="EF47" s="235">
        <v>0</v>
      </c>
      <c r="EG47" s="28">
        <v>0</v>
      </c>
      <c r="EH47" s="288">
        <v>0</v>
      </c>
      <c r="EI47" s="285">
        <v>0</v>
      </c>
      <c r="EJ47" s="235">
        <v>0</v>
      </c>
      <c r="EK47" s="28">
        <f t="shared" ca="1" si="32"/>
        <v>0</v>
      </c>
      <c r="EL47" s="30" t="str">
        <f ca="1">IF($B48=$B47,"",SUMIF($B$6:$B74,$B47,EK$6:EK$185))</f>
        <v/>
      </c>
      <c r="EM47" s="436">
        <v>20</v>
      </c>
      <c r="EN47" s="436">
        <f t="shared" si="28"/>
        <v>1000</v>
      </c>
      <c r="EO47" s="437">
        <f t="shared" si="13"/>
        <v>1E-3</v>
      </c>
      <c r="EP47" s="437">
        <f t="shared" si="14"/>
        <v>1.054E-3</v>
      </c>
      <c r="EQ47" s="436">
        <f t="shared" ca="1" si="29"/>
        <v>0</v>
      </c>
      <c r="ER47" s="443">
        <v>6.3E-2</v>
      </c>
      <c r="ES47" s="446">
        <f t="shared" ca="1" si="30"/>
        <v>0</v>
      </c>
      <c r="ET47" s="446">
        <f t="shared" ca="1" si="31"/>
        <v>0</v>
      </c>
      <c r="EU47" s="446"/>
      <c r="EV47" s="446"/>
      <c r="EW47" s="446"/>
      <c r="EX47" s="17">
        <v>807977</v>
      </c>
      <c r="EY47" s="17" t="s">
        <v>801</v>
      </c>
      <c r="EZ47" s="17">
        <v>50</v>
      </c>
      <c r="FA47" s="17">
        <v>0</v>
      </c>
      <c r="FB47" s="269" t="s">
        <v>627</v>
      </c>
      <c r="FC47" s="163" t="s">
        <v>630</v>
      </c>
      <c r="FD47" s="84" t="s">
        <v>630</v>
      </c>
      <c r="FE47" s="389">
        <f t="shared" ca="1" si="18"/>
        <v>0</v>
      </c>
    </row>
    <row r="48" spans="1:161">
      <c r="A48" s="894" t="s">
        <v>787</v>
      </c>
      <c r="B48" s="269" t="s">
        <v>627</v>
      </c>
      <c r="C48" s="163" t="s">
        <v>631</v>
      </c>
      <c r="D48" s="151" t="s">
        <v>631</v>
      </c>
      <c r="E48" s="225" t="s">
        <v>195</v>
      </c>
      <c r="F48" s="92" t="s">
        <v>838</v>
      </c>
      <c r="G48" s="2">
        <v>50</v>
      </c>
      <c r="H48" s="229">
        <v>0</v>
      </c>
      <c r="I48" s="229">
        <v>0</v>
      </c>
      <c r="J48" s="229">
        <v>143</v>
      </c>
      <c r="K48" s="229">
        <v>0</v>
      </c>
      <c r="L48" s="229">
        <v>143</v>
      </c>
      <c r="M48" s="388">
        <v>0</v>
      </c>
      <c r="N48" s="388">
        <v>0</v>
      </c>
      <c r="O48" s="388">
        <v>0</v>
      </c>
      <c r="P48" s="388">
        <v>0</v>
      </c>
      <c r="Q48" s="388">
        <v>0</v>
      </c>
      <c r="R48" s="388">
        <v>0</v>
      </c>
      <c r="S48" s="388">
        <v>0</v>
      </c>
      <c r="T48" s="388">
        <v>0</v>
      </c>
      <c r="U48" s="388">
        <v>0</v>
      </c>
      <c r="V48" s="388">
        <v>0</v>
      </c>
      <c r="W48" s="388">
        <v>0</v>
      </c>
      <c r="X48" s="388">
        <v>0</v>
      </c>
      <c r="Y48" s="388">
        <v>0</v>
      </c>
      <c r="Z48" s="388">
        <v>0</v>
      </c>
      <c r="AA48" s="388">
        <v>0</v>
      </c>
      <c r="AB48" s="388">
        <v>0</v>
      </c>
      <c r="AC48" s="388">
        <v>0</v>
      </c>
      <c r="AD48" s="388">
        <v>0</v>
      </c>
      <c r="AE48" s="388">
        <v>0</v>
      </c>
      <c r="AF48" s="388">
        <v>0</v>
      </c>
      <c r="AG48" s="388">
        <v>0</v>
      </c>
      <c r="AH48" s="388">
        <v>0</v>
      </c>
      <c r="AI48" s="388">
        <v>0</v>
      </c>
      <c r="AJ48" s="388">
        <v>0</v>
      </c>
      <c r="AK48" s="388">
        <v>0</v>
      </c>
      <c r="AL48" s="388">
        <v>0</v>
      </c>
      <c r="AM48" s="388">
        <v>0</v>
      </c>
      <c r="AN48" s="388">
        <v>0</v>
      </c>
      <c r="AO48" s="388">
        <v>0</v>
      </c>
      <c r="AP48" s="388">
        <v>0</v>
      </c>
      <c r="AQ48" s="388">
        <v>0</v>
      </c>
      <c r="AR48" s="388">
        <v>0</v>
      </c>
      <c r="AS48" s="388">
        <v>0</v>
      </c>
      <c r="AT48" s="388">
        <v>0</v>
      </c>
      <c r="AU48" s="388">
        <v>0</v>
      </c>
      <c r="AV48" s="388">
        <v>0</v>
      </c>
      <c r="AW48" s="388">
        <v>0</v>
      </c>
      <c r="AX48" s="388">
        <v>0</v>
      </c>
      <c r="AY48" s="388">
        <v>0</v>
      </c>
      <c r="AZ48" s="388">
        <v>0</v>
      </c>
      <c r="BA48" s="388">
        <v>0</v>
      </c>
      <c r="BB48" s="388">
        <v>0</v>
      </c>
      <c r="BC48" s="388">
        <v>0</v>
      </c>
      <c r="BD48" s="388">
        <v>0</v>
      </c>
      <c r="BE48" s="388">
        <v>0</v>
      </c>
      <c r="BF48" s="388">
        <v>0</v>
      </c>
      <c r="BG48" s="388">
        <v>0</v>
      </c>
      <c r="BH48" s="388">
        <v>0</v>
      </c>
      <c r="BI48" s="388">
        <v>0</v>
      </c>
      <c r="BJ48" s="388">
        <v>0</v>
      </c>
      <c r="BK48" s="388">
        <v>0</v>
      </c>
      <c r="BL48" s="388">
        <v>0</v>
      </c>
      <c r="BM48" s="388">
        <v>0</v>
      </c>
      <c r="BN48" s="388">
        <v>0</v>
      </c>
      <c r="BO48" s="388">
        <v>0</v>
      </c>
      <c r="BP48" s="388">
        <v>0</v>
      </c>
      <c r="BQ48" s="388">
        <v>0</v>
      </c>
      <c r="BR48" s="388">
        <v>0</v>
      </c>
      <c r="BS48" s="388">
        <v>0</v>
      </c>
      <c r="BT48" s="388">
        <v>0</v>
      </c>
      <c r="BU48" s="388">
        <v>0</v>
      </c>
      <c r="BV48" s="388">
        <v>0</v>
      </c>
      <c r="BW48" s="388">
        <v>0</v>
      </c>
      <c r="BX48" s="388">
        <v>0</v>
      </c>
      <c r="BY48" s="388">
        <v>0</v>
      </c>
      <c r="BZ48" s="388">
        <v>0</v>
      </c>
      <c r="CA48" s="388">
        <v>0</v>
      </c>
      <c r="CB48" s="388">
        <v>0</v>
      </c>
      <c r="CC48" s="388">
        <v>0</v>
      </c>
      <c r="CD48" s="388">
        <v>0</v>
      </c>
      <c r="CE48" s="388">
        <v>0</v>
      </c>
      <c r="CF48" s="388">
        <v>0</v>
      </c>
      <c r="CG48" s="388">
        <v>0</v>
      </c>
      <c r="CH48" s="388">
        <v>0</v>
      </c>
      <c r="CI48" s="388">
        <v>0</v>
      </c>
      <c r="CJ48" s="388">
        <v>0</v>
      </c>
      <c r="CK48" s="388">
        <v>0</v>
      </c>
      <c r="CL48" s="388">
        <v>0</v>
      </c>
      <c r="CM48" s="388">
        <v>0</v>
      </c>
      <c r="CN48" s="388">
        <v>0</v>
      </c>
      <c r="CO48" s="388">
        <v>0</v>
      </c>
      <c r="CP48" s="388">
        <v>0</v>
      </c>
      <c r="CQ48" s="388">
        <v>0</v>
      </c>
      <c r="CR48" s="388">
        <v>0</v>
      </c>
      <c r="CS48" s="388">
        <v>0</v>
      </c>
      <c r="CT48" s="388">
        <v>0</v>
      </c>
      <c r="CU48" s="388">
        <v>0</v>
      </c>
      <c r="CV48" s="388">
        <v>0</v>
      </c>
      <c r="CW48" s="388">
        <v>0</v>
      </c>
      <c r="CX48" s="388">
        <v>0</v>
      </c>
      <c r="CY48" s="388">
        <v>0</v>
      </c>
      <c r="CZ48" s="388">
        <v>0</v>
      </c>
      <c r="DA48" s="388">
        <v>0</v>
      </c>
      <c r="DB48" s="388">
        <v>0</v>
      </c>
      <c r="DC48" s="388">
        <v>0</v>
      </c>
      <c r="DD48" s="388">
        <v>0</v>
      </c>
      <c r="DE48" s="388">
        <v>0</v>
      </c>
      <c r="DF48" s="388">
        <v>0</v>
      </c>
      <c r="DG48" s="387">
        <v>0</v>
      </c>
      <c r="DH48" s="31">
        <v>0</v>
      </c>
      <c r="DI48" s="28">
        <v>0</v>
      </c>
      <c r="DJ48" s="30">
        <v>0</v>
      </c>
      <c r="DK48" s="29">
        <v>0</v>
      </c>
      <c r="DL48" s="235">
        <v>0</v>
      </c>
      <c r="DM48" s="28">
        <v>0</v>
      </c>
      <c r="DN48" s="288">
        <v>0</v>
      </c>
      <c r="DO48" s="285">
        <v>0</v>
      </c>
      <c r="DP48" s="235">
        <v>0</v>
      </c>
      <c r="DQ48" s="28">
        <v>0</v>
      </c>
      <c r="DR48" s="30">
        <v>0</v>
      </c>
      <c r="DS48" s="285">
        <v>0</v>
      </c>
      <c r="DT48" s="235">
        <v>0</v>
      </c>
      <c r="DU48" s="28">
        <v>0</v>
      </c>
      <c r="DV48" s="30">
        <v>0</v>
      </c>
      <c r="DW48" s="285">
        <v>0</v>
      </c>
      <c r="DX48" s="235">
        <v>0</v>
      </c>
      <c r="DY48" s="28">
        <v>0</v>
      </c>
      <c r="DZ48" s="30">
        <v>0</v>
      </c>
      <c r="EA48" s="285">
        <v>0</v>
      </c>
      <c r="EB48" s="235">
        <v>0</v>
      </c>
      <c r="EC48" s="28">
        <v>0</v>
      </c>
      <c r="ED48" s="30">
        <v>0</v>
      </c>
      <c r="EE48" s="285">
        <v>0</v>
      </c>
      <c r="EF48" s="235">
        <v>0</v>
      </c>
      <c r="EG48" s="28">
        <v>0</v>
      </c>
      <c r="EH48" s="288">
        <v>0</v>
      </c>
      <c r="EI48" s="285">
        <v>0</v>
      </c>
      <c r="EJ48" s="235">
        <v>0</v>
      </c>
      <c r="EK48" s="28">
        <f t="shared" ca="1" si="32"/>
        <v>0</v>
      </c>
      <c r="EL48" s="30" t="str">
        <f ca="1">IF($B49=$B48,"",SUMIF($B$6:$B75,$B48,EK$6:EK$185))</f>
        <v/>
      </c>
      <c r="EM48" s="436">
        <v>20</v>
      </c>
      <c r="EN48" s="436">
        <f t="shared" si="28"/>
        <v>1000</v>
      </c>
      <c r="EO48" s="437">
        <f t="shared" si="13"/>
        <v>1E-3</v>
      </c>
      <c r="EP48" s="437">
        <f t="shared" si="14"/>
        <v>1.054E-3</v>
      </c>
      <c r="EQ48" s="436">
        <f t="shared" ca="1" si="29"/>
        <v>0</v>
      </c>
      <c r="ER48" s="443">
        <v>6.3E-2</v>
      </c>
      <c r="ES48" s="446">
        <f t="shared" ca="1" si="30"/>
        <v>0</v>
      </c>
      <c r="ET48" s="446">
        <f t="shared" ca="1" si="31"/>
        <v>0</v>
      </c>
      <c r="EU48" s="446"/>
      <c r="EV48" s="446"/>
      <c r="EW48" s="446"/>
      <c r="EX48" s="17">
        <v>807977</v>
      </c>
      <c r="EY48" s="17" t="s">
        <v>801</v>
      </c>
      <c r="EZ48" s="17">
        <v>50</v>
      </c>
      <c r="FA48" s="17">
        <v>0</v>
      </c>
      <c r="FB48" s="269" t="s">
        <v>627</v>
      </c>
      <c r="FC48" s="163" t="s">
        <v>631</v>
      </c>
      <c r="FD48" s="84" t="s">
        <v>631</v>
      </c>
      <c r="FE48" s="389">
        <f t="shared" ca="1" si="18"/>
        <v>0</v>
      </c>
    </row>
    <row r="49" spans="1:161">
      <c r="A49" s="894" t="s">
        <v>787</v>
      </c>
      <c r="B49" s="269" t="s">
        <v>627</v>
      </c>
      <c r="C49" s="163" t="s">
        <v>632</v>
      </c>
      <c r="D49" s="151" t="s">
        <v>632</v>
      </c>
      <c r="E49" s="225" t="s">
        <v>195</v>
      </c>
      <c r="F49" s="92" t="s">
        <v>838</v>
      </c>
      <c r="G49" s="2">
        <v>50</v>
      </c>
      <c r="H49" s="229">
        <v>0</v>
      </c>
      <c r="I49" s="229">
        <v>0</v>
      </c>
      <c r="J49" s="229">
        <v>21</v>
      </c>
      <c r="K49" s="229">
        <v>0</v>
      </c>
      <c r="L49" s="229">
        <v>21</v>
      </c>
      <c r="M49" s="388">
        <v>0</v>
      </c>
      <c r="N49" s="388">
        <v>0</v>
      </c>
      <c r="O49" s="388">
        <v>0</v>
      </c>
      <c r="P49" s="388">
        <v>0</v>
      </c>
      <c r="Q49" s="388">
        <v>0</v>
      </c>
      <c r="R49" s="388">
        <v>0</v>
      </c>
      <c r="S49" s="388">
        <v>0</v>
      </c>
      <c r="T49" s="388">
        <v>0</v>
      </c>
      <c r="U49" s="388">
        <v>0</v>
      </c>
      <c r="V49" s="388">
        <v>0</v>
      </c>
      <c r="W49" s="388">
        <v>0</v>
      </c>
      <c r="X49" s="388">
        <v>0</v>
      </c>
      <c r="Y49" s="388">
        <v>0</v>
      </c>
      <c r="Z49" s="388">
        <v>0</v>
      </c>
      <c r="AA49" s="388">
        <v>0</v>
      </c>
      <c r="AB49" s="388">
        <v>0</v>
      </c>
      <c r="AC49" s="388">
        <v>0</v>
      </c>
      <c r="AD49" s="388">
        <v>0</v>
      </c>
      <c r="AE49" s="388">
        <v>0</v>
      </c>
      <c r="AF49" s="388">
        <v>0</v>
      </c>
      <c r="AG49" s="388">
        <v>0</v>
      </c>
      <c r="AH49" s="388">
        <v>0</v>
      </c>
      <c r="AI49" s="388">
        <v>0</v>
      </c>
      <c r="AJ49" s="388">
        <v>0</v>
      </c>
      <c r="AK49" s="388">
        <v>0</v>
      </c>
      <c r="AL49" s="388">
        <v>0</v>
      </c>
      <c r="AM49" s="388">
        <v>0</v>
      </c>
      <c r="AN49" s="388">
        <v>0</v>
      </c>
      <c r="AO49" s="388">
        <v>0</v>
      </c>
      <c r="AP49" s="388">
        <v>0</v>
      </c>
      <c r="AQ49" s="388">
        <v>0</v>
      </c>
      <c r="AR49" s="388">
        <v>0</v>
      </c>
      <c r="AS49" s="388">
        <v>0</v>
      </c>
      <c r="AT49" s="388">
        <v>0</v>
      </c>
      <c r="AU49" s="388">
        <v>0</v>
      </c>
      <c r="AV49" s="388">
        <v>0</v>
      </c>
      <c r="AW49" s="388">
        <v>0</v>
      </c>
      <c r="AX49" s="388">
        <v>0</v>
      </c>
      <c r="AY49" s="388">
        <v>0</v>
      </c>
      <c r="AZ49" s="388">
        <v>0</v>
      </c>
      <c r="BA49" s="388">
        <v>0</v>
      </c>
      <c r="BB49" s="388">
        <v>0</v>
      </c>
      <c r="BC49" s="388">
        <v>0</v>
      </c>
      <c r="BD49" s="388">
        <v>0</v>
      </c>
      <c r="BE49" s="388">
        <v>0</v>
      </c>
      <c r="BF49" s="388">
        <v>0</v>
      </c>
      <c r="BG49" s="388">
        <v>0</v>
      </c>
      <c r="BH49" s="388">
        <v>0</v>
      </c>
      <c r="BI49" s="388">
        <v>0</v>
      </c>
      <c r="BJ49" s="388">
        <v>0</v>
      </c>
      <c r="BK49" s="388">
        <v>0</v>
      </c>
      <c r="BL49" s="388">
        <v>0</v>
      </c>
      <c r="BM49" s="388">
        <v>0</v>
      </c>
      <c r="BN49" s="388">
        <v>0</v>
      </c>
      <c r="BO49" s="388">
        <v>0</v>
      </c>
      <c r="BP49" s="388">
        <v>0</v>
      </c>
      <c r="BQ49" s="388">
        <v>0</v>
      </c>
      <c r="BR49" s="388">
        <v>0</v>
      </c>
      <c r="BS49" s="388">
        <v>0</v>
      </c>
      <c r="BT49" s="388">
        <v>0</v>
      </c>
      <c r="BU49" s="388">
        <v>0</v>
      </c>
      <c r="BV49" s="388">
        <v>0</v>
      </c>
      <c r="BW49" s="388">
        <v>0</v>
      </c>
      <c r="BX49" s="388">
        <v>0</v>
      </c>
      <c r="BY49" s="388">
        <v>0</v>
      </c>
      <c r="BZ49" s="388">
        <v>0</v>
      </c>
      <c r="CA49" s="388">
        <v>0</v>
      </c>
      <c r="CB49" s="388">
        <v>0</v>
      </c>
      <c r="CC49" s="388">
        <v>0</v>
      </c>
      <c r="CD49" s="388">
        <v>0</v>
      </c>
      <c r="CE49" s="388">
        <v>0</v>
      </c>
      <c r="CF49" s="388">
        <v>0</v>
      </c>
      <c r="CG49" s="388">
        <v>0</v>
      </c>
      <c r="CH49" s="388">
        <v>0</v>
      </c>
      <c r="CI49" s="388">
        <v>0</v>
      </c>
      <c r="CJ49" s="388">
        <v>0</v>
      </c>
      <c r="CK49" s="388">
        <v>0</v>
      </c>
      <c r="CL49" s="388">
        <v>0</v>
      </c>
      <c r="CM49" s="388">
        <v>0</v>
      </c>
      <c r="CN49" s="388">
        <v>0</v>
      </c>
      <c r="CO49" s="388">
        <v>0</v>
      </c>
      <c r="CP49" s="388">
        <v>0</v>
      </c>
      <c r="CQ49" s="388">
        <v>0</v>
      </c>
      <c r="CR49" s="388">
        <v>0</v>
      </c>
      <c r="CS49" s="388">
        <v>0</v>
      </c>
      <c r="CT49" s="388">
        <v>0</v>
      </c>
      <c r="CU49" s="388">
        <v>0</v>
      </c>
      <c r="CV49" s="388">
        <v>0</v>
      </c>
      <c r="CW49" s="388">
        <v>0</v>
      </c>
      <c r="CX49" s="388">
        <v>0</v>
      </c>
      <c r="CY49" s="388">
        <v>0</v>
      </c>
      <c r="CZ49" s="388">
        <v>0</v>
      </c>
      <c r="DA49" s="388">
        <v>0</v>
      </c>
      <c r="DB49" s="388">
        <v>0</v>
      </c>
      <c r="DC49" s="388">
        <v>0</v>
      </c>
      <c r="DD49" s="388">
        <v>0</v>
      </c>
      <c r="DE49" s="388">
        <v>0</v>
      </c>
      <c r="DF49" s="388">
        <v>0</v>
      </c>
      <c r="DG49" s="387">
        <v>0</v>
      </c>
      <c r="DH49" s="31">
        <v>0</v>
      </c>
      <c r="DI49" s="28">
        <v>0</v>
      </c>
      <c r="DJ49" s="30">
        <v>0</v>
      </c>
      <c r="DK49" s="29">
        <v>0</v>
      </c>
      <c r="DL49" s="235">
        <v>0</v>
      </c>
      <c r="DM49" s="28">
        <v>0</v>
      </c>
      <c r="DN49" s="288">
        <v>0</v>
      </c>
      <c r="DO49" s="285">
        <v>0</v>
      </c>
      <c r="DP49" s="235">
        <v>0</v>
      </c>
      <c r="DQ49" s="28">
        <v>0</v>
      </c>
      <c r="DR49" s="30">
        <v>0</v>
      </c>
      <c r="DS49" s="285">
        <v>0</v>
      </c>
      <c r="DT49" s="235">
        <v>0</v>
      </c>
      <c r="DU49" s="28">
        <v>0</v>
      </c>
      <c r="DV49" s="30">
        <v>0</v>
      </c>
      <c r="DW49" s="285">
        <v>0</v>
      </c>
      <c r="DX49" s="235">
        <v>0</v>
      </c>
      <c r="DY49" s="28">
        <v>0</v>
      </c>
      <c r="DZ49" s="30">
        <v>0</v>
      </c>
      <c r="EA49" s="285">
        <v>0</v>
      </c>
      <c r="EB49" s="235">
        <v>0</v>
      </c>
      <c r="EC49" s="28">
        <v>0</v>
      </c>
      <c r="ED49" s="30">
        <v>0</v>
      </c>
      <c r="EE49" s="285">
        <v>0</v>
      </c>
      <c r="EF49" s="235">
        <v>0</v>
      </c>
      <c r="EG49" s="28">
        <v>0</v>
      </c>
      <c r="EH49" s="288">
        <v>0</v>
      </c>
      <c r="EI49" s="285">
        <v>0</v>
      </c>
      <c r="EJ49" s="235">
        <v>0</v>
      </c>
      <c r="EK49" s="28">
        <f t="shared" ca="1" si="32"/>
        <v>0</v>
      </c>
      <c r="EL49" s="30" t="str">
        <f ca="1">IF($B50=$B49,"",SUMIF($B$6:$B76,$B49,EK$6:EK$185))</f>
        <v/>
      </c>
      <c r="EM49" s="436">
        <v>20</v>
      </c>
      <c r="EN49" s="436">
        <f t="shared" si="28"/>
        <v>1000</v>
      </c>
      <c r="EO49" s="437">
        <f t="shared" si="13"/>
        <v>1E-3</v>
      </c>
      <c r="EP49" s="437">
        <f t="shared" si="14"/>
        <v>1.054E-3</v>
      </c>
      <c r="EQ49" s="436">
        <f t="shared" ca="1" si="29"/>
        <v>0</v>
      </c>
      <c r="ER49" s="443">
        <v>6.3E-2</v>
      </c>
      <c r="ES49" s="446">
        <f t="shared" ca="1" si="30"/>
        <v>0</v>
      </c>
      <c r="ET49" s="446">
        <f t="shared" ca="1" si="31"/>
        <v>0</v>
      </c>
      <c r="EU49" s="446"/>
      <c r="EV49" s="446"/>
      <c r="EW49" s="446"/>
      <c r="EX49" s="17">
        <v>807977</v>
      </c>
      <c r="EY49" s="17" t="s">
        <v>801</v>
      </c>
      <c r="EZ49" s="17">
        <v>50</v>
      </c>
      <c r="FA49" s="17">
        <v>0</v>
      </c>
      <c r="FB49" s="269" t="s">
        <v>627</v>
      </c>
      <c r="FC49" s="163" t="s">
        <v>632</v>
      </c>
      <c r="FD49" s="84" t="s">
        <v>632</v>
      </c>
      <c r="FE49" s="389">
        <f t="shared" ca="1" si="18"/>
        <v>0</v>
      </c>
    </row>
    <row r="50" spans="1:161" ht="15.75" customHeight="1">
      <c r="A50" s="894" t="s">
        <v>787</v>
      </c>
      <c r="B50" s="269" t="s">
        <v>627</v>
      </c>
      <c r="C50" s="163" t="s">
        <v>633</v>
      </c>
      <c r="D50" s="151" t="s">
        <v>633</v>
      </c>
      <c r="E50" s="225" t="s">
        <v>195</v>
      </c>
      <c r="F50" s="92" t="s">
        <v>839</v>
      </c>
      <c r="G50" s="2">
        <v>50</v>
      </c>
      <c r="H50" s="229">
        <v>0</v>
      </c>
      <c r="I50" s="229">
        <v>50</v>
      </c>
      <c r="J50" s="229">
        <v>2</v>
      </c>
      <c r="K50" s="229">
        <v>0</v>
      </c>
      <c r="L50" s="229">
        <v>52</v>
      </c>
      <c r="M50" s="388">
        <v>0</v>
      </c>
      <c r="N50" s="388">
        <v>0</v>
      </c>
      <c r="O50" s="388">
        <v>0</v>
      </c>
      <c r="P50" s="388">
        <v>0</v>
      </c>
      <c r="Q50" s="388">
        <v>0</v>
      </c>
      <c r="R50" s="388">
        <v>0</v>
      </c>
      <c r="S50" s="388">
        <v>0</v>
      </c>
      <c r="T50" s="388">
        <v>0</v>
      </c>
      <c r="U50" s="388">
        <v>0</v>
      </c>
      <c r="V50" s="388">
        <v>0</v>
      </c>
      <c r="W50" s="388">
        <v>0</v>
      </c>
      <c r="X50" s="388">
        <v>0</v>
      </c>
      <c r="Y50" s="388">
        <v>0</v>
      </c>
      <c r="Z50" s="388">
        <v>0</v>
      </c>
      <c r="AA50" s="388">
        <v>0</v>
      </c>
      <c r="AB50" s="388">
        <v>0</v>
      </c>
      <c r="AC50" s="388">
        <v>0</v>
      </c>
      <c r="AD50" s="388">
        <v>0</v>
      </c>
      <c r="AE50" s="388">
        <v>0</v>
      </c>
      <c r="AF50" s="388">
        <v>0</v>
      </c>
      <c r="AG50" s="388">
        <v>0</v>
      </c>
      <c r="AH50" s="388">
        <v>0</v>
      </c>
      <c r="AI50" s="388">
        <v>0</v>
      </c>
      <c r="AJ50" s="388">
        <v>0</v>
      </c>
      <c r="AK50" s="388">
        <v>0</v>
      </c>
      <c r="AL50" s="388">
        <v>0</v>
      </c>
      <c r="AM50" s="388">
        <v>0</v>
      </c>
      <c r="AN50" s="388">
        <v>0</v>
      </c>
      <c r="AO50" s="388">
        <v>0</v>
      </c>
      <c r="AP50" s="388">
        <v>0</v>
      </c>
      <c r="AQ50" s="388">
        <v>0</v>
      </c>
      <c r="AR50" s="388">
        <v>0</v>
      </c>
      <c r="AS50" s="388">
        <v>0</v>
      </c>
      <c r="AT50" s="388">
        <v>0</v>
      </c>
      <c r="AU50" s="388">
        <v>0</v>
      </c>
      <c r="AV50" s="388">
        <v>0</v>
      </c>
      <c r="AW50" s="388">
        <v>0</v>
      </c>
      <c r="AX50" s="388">
        <v>0</v>
      </c>
      <c r="AY50" s="388">
        <v>0</v>
      </c>
      <c r="AZ50" s="388">
        <v>0</v>
      </c>
      <c r="BA50" s="388">
        <v>0</v>
      </c>
      <c r="BB50" s="388">
        <v>0</v>
      </c>
      <c r="BC50" s="388">
        <v>0</v>
      </c>
      <c r="BD50" s="388">
        <v>0</v>
      </c>
      <c r="BE50" s="388">
        <v>0</v>
      </c>
      <c r="BF50" s="388">
        <v>0</v>
      </c>
      <c r="BG50" s="388">
        <v>0</v>
      </c>
      <c r="BH50" s="388">
        <v>0</v>
      </c>
      <c r="BI50" s="388">
        <v>0</v>
      </c>
      <c r="BJ50" s="388">
        <v>0</v>
      </c>
      <c r="BK50" s="388">
        <v>0</v>
      </c>
      <c r="BL50" s="388">
        <v>0</v>
      </c>
      <c r="BM50" s="388">
        <v>0</v>
      </c>
      <c r="BN50" s="388">
        <v>0</v>
      </c>
      <c r="BO50" s="388">
        <v>0</v>
      </c>
      <c r="BP50" s="388">
        <v>0</v>
      </c>
      <c r="BQ50" s="388">
        <v>0</v>
      </c>
      <c r="BR50" s="388">
        <v>0</v>
      </c>
      <c r="BS50" s="388">
        <v>0</v>
      </c>
      <c r="BT50" s="388">
        <v>0</v>
      </c>
      <c r="BU50" s="388">
        <v>0</v>
      </c>
      <c r="BV50" s="388">
        <v>0</v>
      </c>
      <c r="BW50" s="388">
        <v>0</v>
      </c>
      <c r="BX50" s="388">
        <v>0</v>
      </c>
      <c r="BY50" s="388">
        <v>0</v>
      </c>
      <c r="BZ50" s="388">
        <v>0</v>
      </c>
      <c r="CA50" s="388">
        <v>0</v>
      </c>
      <c r="CB50" s="388">
        <v>0</v>
      </c>
      <c r="CC50" s="388">
        <v>0</v>
      </c>
      <c r="CD50" s="388">
        <v>0</v>
      </c>
      <c r="CE50" s="388">
        <v>0</v>
      </c>
      <c r="CF50" s="388">
        <v>0</v>
      </c>
      <c r="CG50" s="388">
        <v>0</v>
      </c>
      <c r="CH50" s="388">
        <v>0</v>
      </c>
      <c r="CI50" s="388">
        <v>0</v>
      </c>
      <c r="CJ50" s="388">
        <v>0</v>
      </c>
      <c r="CK50" s="388">
        <v>0</v>
      </c>
      <c r="CL50" s="388">
        <v>0</v>
      </c>
      <c r="CM50" s="388">
        <v>0</v>
      </c>
      <c r="CN50" s="388">
        <v>0</v>
      </c>
      <c r="CO50" s="388">
        <v>0</v>
      </c>
      <c r="CP50" s="388">
        <v>0</v>
      </c>
      <c r="CQ50" s="388">
        <v>0</v>
      </c>
      <c r="CR50" s="388">
        <v>0</v>
      </c>
      <c r="CS50" s="388">
        <v>0</v>
      </c>
      <c r="CT50" s="388">
        <v>0</v>
      </c>
      <c r="CU50" s="388">
        <v>0</v>
      </c>
      <c r="CV50" s="388">
        <v>0</v>
      </c>
      <c r="CW50" s="388">
        <v>0</v>
      </c>
      <c r="CX50" s="388">
        <v>0</v>
      </c>
      <c r="CY50" s="388">
        <v>0</v>
      </c>
      <c r="CZ50" s="388">
        <v>0</v>
      </c>
      <c r="DA50" s="388">
        <v>0</v>
      </c>
      <c r="DB50" s="388">
        <v>0</v>
      </c>
      <c r="DC50" s="388">
        <v>0</v>
      </c>
      <c r="DD50" s="388">
        <v>0</v>
      </c>
      <c r="DE50" s="388">
        <v>0</v>
      </c>
      <c r="DF50" s="388">
        <v>0</v>
      </c>
      <c r="DG50" s="387">
        <v>0</v>
      </c>
      <c r="DH50" s="31">
        <v>0</v>
      </c>
      <c r="DI50" s="28">
        <v>0</v>
      </c>
      <c r="DJ50" s="30">
        <v>0</v>
      </c>
      <c r="DK50" s="29">
        <v>0</v>
      </c>
      <c r="DL50" s="235">
        <v>0</v>
      </c>
      <c r="DM50" s="28">
        <v>0</v>
      </c>
      <c r="DN50" s="288">
        <v>0</v>
      </c>
      <c r="DO50" s="285">
        <v>0</v>
      </c>
      <c r="DP50" s="235">
        <v>0</v>
      </c>
      <c r="DQ50" s="28">
        <v>0</v>
      </c>
      <c r="DR50" s="30">
        <v>0</v>
      </c>
      <c r="DS50" s="285">
        <v>0</v>
      </c>
      <c r="DT50" s="235">
        <v>0</v>
      </c>
      <c r="DU50" s="28">
        <v>0</v>
      </c>
      <c r="DV50" s="30">
        <v>0</v>
      </c>
      <c r="DW50" s="285">
        <v>0</v>
      </c>
      <c r="DX50" s="235">
        <v>0</v>
      </c>
      <c r="DY50" s="28">
        <v>0</v>
      </c>
      <c r="DZ50" s="30">
        <v>0</v>
      </c>
      <c r="EA50" s="285">
        <v>0</v>
      </c>
      <c r="EB50" s="235">
        <v>0</v>
      </c>
      <c r="EC50" s="28">
        <v>0</v>
      </c>
      <c r="ED50" s="30">
        <v>0</v>
      </c>
      <c r="EE50" s="285">
        <v>0</v>
      </c>
      <c r="EF50" s="235">
        <v>0</v>
      </c>
      <c r="EG50" s="28">
        <v>0</v>
      </c>
      <c r="EH50" s="288">
        <v>0</v>
      </c>
      <c r="EI50" s="285">
        <v>0</v>
      </c>
      <c r="EJ50" s="235">
        <v>0</v>
      </c>
      <c r="EK50" s="28">
        <f t="shared" ca="1" si="32"/>
        <v>0</v>
      </c>
      <c r="EL50" s="30" t="str">
        <f ca="1">IF($B51=$B50,"",SUMIF($B$6:$B77,$B50,EK$6:EK$185))</f>
        <v/>
      </c>
      <c r="EM50" s="436">
        <v>20</v>
      </c>
      <c r="EN50" s="436">
        <f t="shared" si="28"/>
        <v>1000</v>
      </c>
      <c r="EO50" s="437">
        <f t="shared" si="13"/>
        <v>1E-3</v>
      </c>
      <c r="EP50" s="437">
        <f t="shared" si="14"/>
        <v>1.054E-3</v>
      </c>
      <c r="EQ50" s="436">
        <f t="shared" ca="1" si="29"/>
        <v>0</v>
      </c>
      <c r="ER50" s="443">
        <v>6.3E-2</v>
      </c>
      <c r="ES50" s="446">
        <f t="shared" ca="1" si="30"/>
        <v>0</v>
      </c>
      <c r="ET50" s="446">
        <f t="shared" ca="1" si="31"/>
        <v>0</v>
      </c>
      <c r="EU50" s="446"/>
      <c r="EV50" s="446"/>
      <c r="EW50" s="446"/>
      <c r="EX50" s="17">
        <v>807977</v>
      </c>
      <c r="EY50" s="17" t="s">
        <v>801</v>
      </c>
      <c r="EZ50" s="17">
        <v>50</v>
      </c>
      <c r="FA50" s="17">
        <v>5.4</v>
      </c>
      <c r="FB50" s="269" t="s">
        <v>627</v>
      </c>
      <c r="FC50" s="163" t="s">
        <v>633</v>
      </c>
      <c r="FD50" s="84" t="s">
        <v>633</v>
      </c>
      <c r="FE50" s="389">
        <f t="shared" ca="1" si="18"/>
        <v>0</v>
      </c>
    </row>
    <row r="51" spans="1:161">
      <c r="A51" s="894" t="s">
        <v>787</v>
      </c>
      <c r="B51" s="269" t="s">
        <v>627</v>
      </c>
      <c r="C51" s="163" t="s">
        <v>634</v>
      </c>
      <c r="D51" s="151" t="s">
        <v>634</v>
      </c>
      <c r="E51" s="225" t="s">
        <v>195</v>
      </c>
      <c r="F51" s="92" t="s">
        <v>839</v>
      </c>
      <c r="G51" s="2">
        <v>50</v>
      </c>
      <c r="H51" s="229">
        <v>0</v>
      </c>
      <c r="I51" s="229">
        <v>100</v>
      </c>
      <c r="J51" s="229">
        <v>6</v>
      </c>
      <c r="K51" s="229">
        <v>0</v>
      </c>
      <c r="L51" s="229">
        <v>106</v>
      </c>
      <c r="M51" s="388">
        <v>0</v>
      </c>
      <c r="N51" s="388">
        <v>0</v>
      </c>
      <c r="O51" s="388">
        <v>0</v>
      </c>
      <c r="P51" s="388">
        <v>0</v>
      </c>
      <c r="Q51" s="388">
        <v>0</v>
      </c>
      <c r="R51" s="388">
        <v>0</v>
      </c>
      <c r="S51" s="388">
        <v>0</v>
      </c>
      <c r="T51" s="388">
        <v>0</v>
      </c>
      <c r="U51" s="388">
        <v>0</v>
      </c>
      <c r="V51" s="388">
        <v>0</v>
      </c>
      <c r="W51" s="388">
        <v>0</v>
      </c>
      <c r="X51" s="388">
        <v>0</v>
      </c>
      <c r="Y51" s="388">
        <v>0</v>
      </c>
      <c r="Z51" s="388">
        <v>0</v>
      </c>
      <c r="AA51" s="388">
        <v>0</v>
      </c>
      <c r="AB51" s="388">
        <v>0</v>
      </c>
      <c r="AC51" s="388">
        <v>0</v>
      </c>
      <c r="AD51" s="388">
        <v>0</v>
      </c>
      <c r="AE51" s="388">
        <v>0</v>
      </c>
      <c r="AF51" s="388">
        <v>0</v>
      </c>
      <c r="AG51" s="388">
        <v>0</v>
      </c>
      <c r="AH51" s="388">
        <v>0</v>
      </c>
      <c r="AI51" s="388">
        <v>0</v>
      </c>
      <c r="AJ51" s="388">
        <v>0</v>
      </c>
      <c r="AK51" s="388">
        <v>0</v>
      </c>
      <c r="AL51" s="388">
        <v>0</v>
      </c>
      <c r="AM51" s="388">
        <v>0</v>
      </c>
      <c r="AN51" s="388">
        <v>0</v>
      </c>
      <c r="AO51" s="388">
        <v>0</v>
      </c>
      <c r="AP51" s="388">
        <v>0</v>
      </c>
      <c r="AQ51" s="388">
        <v>0</v>
      </c>
      <c r="AR51" s="388">
        <v>0</v>
      </c>
      <c r="AS51" s="388">
        <v>0</v>
      </c>
      <c r="AT51" s="388">
        <v>0</v>
      </c>
      <c r="AU51" s="388">
        <v>0</v>
      </c>
      <c r="AV51" s="388">
        <v>0</v>
      </c>
      <c r="AW51" s="388">
        <v>0</v>
      </c>
      <c r="AX51" s="388">
        <v>0</v>
      </c>
      <c r="AY51" s="388">
        <v>0</v>
      </c>
      <c r="AZ51" s="388">
        <v>0</v>
      </c>
      <c r="BA51" s="388">
        <v>0</v>
      </c>
      <c r="BB51" s="388">
        <v>0</v>
      </c>
      <c r="BC51" s="388">
        <v>0</v>
      </c>
      <c r="BD51" s="388">
        <v>0</v>
      </c>
      <c r="BE51" s="388">
        <v>0</v>
      </c>
      <c r="BF51" s="388">
        <v>0</v>
      </c>
      <c r="BG51" s="388">
        <v>0</v>
      </c>
      <c r="BH51" s="388">
        <v>0</v>
      </c>
      <c r="BI51" s="388">
        <v>0</v>
      </c>
      <c r="BJ51" s="388">
        <v>0</v>
      </c>
      <c r="BK51" s="388">
        <v>0</v>
      </c>
      <c r="BL51" s="388">
        <v>0</v>
      </c>
      <c r="BM51" s="388">
        <v>0</v>
      </c>
      <c r="BN51" s="388">
        <v>0</v>
      </c>
      <c r="BO51" s="388">
        <v>0</v>
      </c>
      <c r="BP51" s="388">
        <v>0</v>
      </c>
      <c r="BQ51" s="388">
        <v>0</v>
      </c>
      <c r="BR51" s="388">
        <v>0</v>
      </c>
      <c r="BS51" s="388">
        <v>0</v>
      </c>
      <c r="BT51" s="388">
        <v>0</v>
      </c>
      <c r="BU51" s="388">
        <v>0</v>
      </c>
      <c r="BV51" s="388">
        <v>0</v>
      </c>
      <c r="BW51" s="388">
        <v>0</v>
      </c>
      <c r="BX51" s="388">
        <v>0</v>
      </c>
      <c r="BY51" s="388">
        <v>0</v>
      </c>
      <c r="BZ51" s="388">
        <v>0</v>
      </c>
      <c r="CA51" s="388">
        <v>0</v>
      </c>
      <c r="CB51" s="388">
        <v>0</v>
      </c>
      <c r="CC51" s="388">
        <v>0</v>
      </c>
      <c r="CD51" s="388">
        <v>0</v>
      </c>
      <c r="CE51" s="388">
        <v>0</v>
      </c>
      <c r="CF51" s="388">
        <v>0</v>
      </c>
      <c r="CG51" s="388">
        <v>0</v>
      </c>
      <c r="CH51" s="388">
        <v>0</v>
      </c>
      <c r="CI51" s="388">
        <v>0</v>
      </c>
      <c r="CJ51" s="388">
        <v>0</v>
      </c>
      <c r="CK51" s="388">
        <v>0</v>
      </c>
      <c r="CL51" s="388">
        <v>0</v>
      </c>
      <c r="CM51" s="388">
        <v>0</v>
      </c>
      <c r="CN51" s="388">
        <v>0</v>
      </c>
      <c r="CO51" s="388">
        <v>0</v>
      </c>
      <c r="CP51" s="388">
        <v>0</v>
      </c>
      <c r="CQ51" s="388">
        <v>0</v>
      </c>
      <c r="CR51" s="388">
        <v>0</v>
      </c>
      <c r="CS51" s="388">
        <v>0</v>
      </c>
      <c r="CT51" s="388">
        <v>0</v>
      </c>
      <c r="CU51" s="388">
        <v>0</v>
      </c>
      <c r="CV51" s="388">
        <v>0</v>
      </c>
      <c r="CW51" s="388">
        <v>0</v>
      </c>
      <c r="CX51" s="388">
        <v>0</v>
      </c>
      <c r="CY51" s="388">
        <v>0</v>
      </c>
      <c r="CZ51" s="388">
        <v>0</v>
      </c>
      <c r="DA51" s="388">
        <v>0</v>
      </c>
      <c r="DB51" s="388">
        <v>0</v>
      </c>
      <c r="DC51" s="388">
        <v>0</v>
      </c>
      <c r="DD51" s="388">
        <v>0</v>
      </c>
      <c r="DE51" s="388">
        <v>0</v>
      </c>
      <c r="DF51" s="388">
        <v>0</v>
      </c>
      <c r="DG51" s="387">
        <v>0</v>
      </c>
      <c r="DH51" s="31">
        <v>0</v>
      </c>
      <c r="DI51" s="28">
        <v>0</v>
      </c>
      <c r="DJ51" s="30">
        <v>0</v>
      </c>
      <c r="DK51" s="29">
        <v>0</v>
      </c>
      <c r="DL51" s="235">
        <v>0</v>
      </c>
      <c r="DM51" s="28">
        <v>0</v>
      </c>
      <c r="DN51" s="288">
        <v>0</v>
      </c>
      <c r="DO51" s="285">
        <v>0</v>
      </c>
      <c r="DP51" s="235">
        <v>0</v>
      </c>
      <c r="DQ51" s="28">
        <v>0</v>
      </c>
      <c r="DR51" s="30">
        <v>0</v>
      </c>
      <c r="DS51" s="285">
        <v>0</v>
      </c>
      <c r="DT51" s="235">
        <v>0</v>
      </c>
      <c r="DU51" s="28">
        <v>0</v>
      </c>
      <c r="DV51" s="30">
        <v>0</v>
      </c>
      <c r="DW51" s="285">
        <v>0</v>
      </c>
      <c r="DX51" s="235">
        <v>0</v>
      </c>
      <c r="DY51" s="28">
        <v>0</v>
      </c>
      <c r="DZ51" s="30">
        <v>0</v>
      </c>
      <c r="EA51" s="285">
        <v>0</v>
      </c>
      <c r="EB51" s="235">
        <v>0</v>
      </c>
      <c r="EC51" s="28">
        <v>0</v>
      </c>
      <c r="ED51" s="30">
        <v>0</v>
      </c>
      <c r="EE51" s="285">
        <v>0</v>
      </c>
      <c r="EF51" s="235">
        <v>0</v>
      </c>
      <c r="EG51" s="28">
        <v>0</v>
      </c>
      <c r="EH51" s="288">
        <v>0</v>
      </c>
      <c r="EI51" s="285">
        <v>0</v>
      </c>
      <c r="EJ51" s="235">
        <v>0</v>
      </c>
      <c r="EK51" s="28">
        <f t="shared" ca="1" si="32"/>
        <v>0</v>
      </c>
      <c r="EL51" s="30" t="str">
        <f ca="1">IF($B52=$B51,"",SUMIF($B$6:$B78,$B51,EK$6:EK$185))</f>
        <v/>
      </c>
      <c r="EM51" s="436">
        <v>20</v>
      </c>
      <c r="EN51" s="436">
        <f t="shared" si="28"/>
        <v>1000</v>
      </c>
      <c r="EO51" s="437">
        <f t="shared" si="13"/>
        <v>1E-3</v>
      </c>
      <c r="EP51" s="437">
        <f t="shared" si="14"/>
        <v>1.054E-3</v>
      </c>
      <c r="EQ51" s="436">
        <f t="shared" ca="1" si="29"/>
        <v>0</v>
      </c>
      <c r="ER51" s="443">
        <v>6.3E-2</v>
      </c>
      <c r="ES51" s="446">
        <f t="shared" ca="1" si="30"/>
        <v>0</v>
      </c>
      <c r="ET51" s="446">
        <f t="shared" ca="1" si="31"/>
        <v>0</v>
      </c>
      <c r="EU51" s="446"/>
      <c r="EV51" s="446"/>
      <c r="EW51" s="446"/>
      <c r="EX51" s="17">
        <v>807977</v>
      </c>
      <c r="EY51" s="17" t="s">
        <v>801</v>
      </c>
      <c r="EZ51" s="17">
        <v>50</v>
      </c>
      <c r="FA51" s="17">
        <v>0</v>
      </c>
      <c r="FB51" s="269" t="s">
        <v>627</v>
      </c>
      <c r="FC51" s="163" t="s">
        <v>634</v>
      </c>
      <c r="FD51" s="84" t="s">
        <v>634</v>
      </c>
      <c r="FE51" s="389">
        <f t="shared" ca="1" si="18"/>
        <v>0</v>
      </c>
    </row>
    <row r="52" spans="1:161">
      <c r="A52" s="894" t="s">
        <v>787</v>
      </c>
      <c r="B52" s="269" t="s">
        <v>627</v>
      </c>
      <c r="C52" s="163" t="s">
        <v>635</v>
      </c>
      <c r="D52" s="151" t="s">
        <v>635</v>
      </c>
      <c r="E52" s="225" t="s">
        <v>195</v>
      </c>
      <c r="F52" s="92" t="s">
        <v>840</v>
      </c>
      <c r="G52" s="2">
        <v>50</v>
      </c>
      <c r="H52" s="229">
        <v>0</v>
      </c>
      <c r="I52" s="229">
        <v>0</v>
      </c>
      <c r="J52" s="229">
        <v>16</v>
      </c>
      <c r="K52" s="229">
        <v>0</v>
      </c>
      <c r="L52" s="229">
        <v>16</v>
      </c>
      <c r="M52" s="388">
        <v>0</v>
      </c>
      <c r="N52" s="388">
        <v>0</v>
      </c>
      <c r="O52" s="388">
        <v>0</v>
      </c>
      <c r="P52" s="388">
        <v>0</v>
      </c>
      <c r="Q52" s="388">
        <v>0</v>
      </c>
      <c r="R52" s="388">
        <v>0</v>
      </c>
      <c r="S52" s="388">
        <v>0</v>
      </c>
      <c r="T52" s="388">
        <v>0</v>
      </c>
      <c r="U52" s="388">
        <v>0</v>
      </c>
      <c r="V52" s="388">
        <v>0</v>
      </c>
      <c r="W52" s="388">
        <v>0</v>
      </c>
      <c r="X52" s="388">
        <v>0</v>
      </c>
      <c r="Y52" s="388">
        <v>0</v>
      </c>
      <c r="Z52" s="388">
        <v>0</v>
      </c>
      <c r="AA52" s="388">
        <v>0</v>
      </c>
      <c r="AB52" s="388">
        <v>0</v>
      </c>
      <c r="AC52" s="388">
        <v>0</v>
      </c>
      <c r="AD52" s="388">
        <v>0</v>
      </c>
      <c r="AE52" s="388">
        <v>0</v>
      </c>
      <c r="AF52" s="388">
        <v>0</v>
      </c>
      <c r="AG52" s="388">
        <v>0</v>
      </c>
      <c r="AH52" s="388">
        <v>0</v>
      </c>
      <c r="AI52" s="388">
        <v>0</v>
      </c>
      <c r="AJ52" s="388">
        <v>0</v>
      </c>
      <c r="AK52" s="388">
        <v>0</v>
      </c>
      <c r="AL52" s="388">
        <v>0</v>
      </c>
      <c r="AM52" s="388">
        <v>0</v>
      </c>
      <c r="AN52" s="388">
        <v>0</v>
      </c>
      <c r="AO52" s="388">
        <v>0</v>
      </c>
      <c r="AP52" s="388">
        <v>0</v>
      </c>
      <c r="AQ52" s="388">
        <v>0</v>
      </c>
      <c r="AR52" s="388">
        <v>0</v>
      </c>
      <c r="AS52" s="388">
        <v>0</v>
      </c>
      <c r="AT52" s="388">
        <v>0</v>
      </c>
      <c r="AU52" s="388">
        <v>0</v>
      </c>
      <c r="AV52" s="388">
        <v>0</v>
      </c>
      <c r="AW52" s="388">
        <v>0</v>
      </c>
      <c r="AX52" s="388">
        <v>0</v>
      </c>
      <c r="AY52" s="388">
        <v>0</v>
      </c>
      <c r="AZ52" s="388">
        <v>0</v>
      </c>
      <c r="BA52" s="388">
        <v>0</v>
      </c>
      <c r="BB52" s="388">
        <v>0</v>
      </c>
      <c r="BC52" s="388">
        <v>0</v>
      </c>
      <c r="BD52" s="388">
        <v>0</v>
      </c>
      <c r="BE52" s="388">
        <v>0</v>
      </c>
      <c r="BF52" s="388">
        <v>0</v>
      </c>
      <c r="BG52" s="388">
        <v>0</v>
      </c>
      <c r="BH52" s="388">
        <v>0</v>
      </c>
      <c r="BI52" s="388">
        <v>0</v>
      </c>
      <c r="BJ52" s="388">
        <v>0</v>
      </c>
      <c r="BK52" s="388">
        <v>0</v>
      </c>
      <c r="BL52" s="388">
        <v>0</v>
      </c>
      <c r="BM52" s="388">
        <v>0</v>
      </c>
      <c r="BN52" s="388">
        <v>0</v>
      </c>
      <c r="BO52" s="388">
        <v>0</v>
      </c>
      <c r="BP52" s="388">
        <v>0</v>
      </c>
      <c r="BQ52" s="388">
        <v>0</v>
      </c>
      <c r="BR52" s="388">
        <v>0</v>
      </c>
      <c r="BS52" s="388">
        <v>0</v>
      </c>
      <c r="BT52" s="388">
        <v>0</v>
      </c>
      <c r="BU52" s="388">
        <v>0</v>
      </c>
      <c r="BV52" s="388">
        <v>0</v>
      </c>
      <c r="BW52" s="388">
        <v>0</v>
      </c>
      <c r="BX52" s="388">
        <v>0</v>
      </c>
      <c r="BY52" s="388">
        <v>0</v>
      </c>
      <c r="BZ52" s="388">
        <v>0</v>
      </c>
      <c r="CA52" s="388">
        <v>0</v>
      </c>
      <c r="CB52" s="388">
        <v>0</v>
      </c>
      <c r="CC52" s="388">
        <v>0</v>
      </c>
      <c r="CD52" s="388">
        <v>0</v>
      </c>
      <c r="CE52" s="388">
        <v>0</v>
      </c>
      <c r="CF52" s="388">
        <v>0</v>
      </c>
      <c r="CG52" s="388">
        <v>0</v>
      </c>
      <c r="CH52" s="388">
        <v>0</v>
      </c>
      <c r="CI52" s="388">
        <v>0</v>
      </c>
      <c r="CJ52" s="388">
        <v>0</v>
      </c>
      <c r="CK52" s="388">
        <v>0</v>
      </c>
      <c r="CL52" s="388">
        <v>0</v>
      </c>
      <c r="CM52" s="388">
        <v>0</v>
      </c>
      <c r="CN52" s="388">
        <v>0</v>
      </c>
      <c r="CO52" s="388">
        <v>0</v>
      </c>
      <c r="CP52" s="388">
        <v>0</v>
      </c>
      <c r="CQ52" s="388">
        <v>0</v>
      </c>
      <c r="CR52" s="388">
        <v>0</v>
      </c>
      <c r="CS52" s="388">
        <v>0</v>
      </c>
      <c r="CT52" s="388">
        <v>0</v>
      </c>
      <c r="CU52" s="388">
        <v>0</v>
      </c>
      <c r="CV52" s="388">
        <v>0</v>
      </c>
      <c r="CW52" s="388">
        <v>0</v>
      </c>
      <c r="CX52" s="388">
        <v>0</v>
      </c>
      <c r="CY52" s="388">
        <v>0</v>
      </c>
      <c r="CZ52" s="388">
        <v>0</v>
      </c>
      <c r="DA52" s="388">
        <v>0</v>
      </c>
      <c r="DB52" s="388">
        <v>0</v>
      </c>
      <c r="DC52" s="388">
        <v>0</v>
      </c>
      <c r="DD52" s="388">
        <v>0</v>
      </c>
      <c r="DE52" s="388">
        <v>0</v>
      </c>
      <c r="DF52" s="388">
        <v>0</v>
      </c>
      <c r="DG52" s="387">
        <v>0</v>
      </c>
      <c r="DH52" s="31">
        <v>0</v>
      </c>
      <c r="DI52" s="28">
        <v>0</v>
      </c>
      <c r="DJ52" s="30">
        <v>0</v>
      </c>
      <c r="DK52" s="29">
        <v>0</v>
      </c>
      <c r="DL52" s="235">
        <v>0</v>
      </c>
      <c r="DM52" s="28">
        <v>0</v>
      </c>
      <c r="DN52" s="288">
        <v>0</v>
      </c>
      <c r="DO52" s="285">
        <v>0</v>
      </c>
      <c r="DP52" s="235">
        <v>0</v>
      </c>
      <c r="DQ52" s="28">
        <v>0</v>
      </c>
      <c r="DR52" s="30">
        <v>0</v>
      </c>
      <c r="DS52" s="285">
        <v>0</v>
      </c>
      <c r="DT52" s="235">
        <v>0</v>
      </c>
      <c r="DU52" s="28">
        <v>0</v>
      </c>
      <c r="DV52" s="30">
        <v>0</v>
      </c>
      <c r="DW52" s="285">
        <v>0</v>
      </c>
      <c r="DX52" s="235">
        <v>0</v>
      </c>
      <c r="DY52" s="28">
        <v>0</v>
      </c>
      <c r="DZ52" s="30">
        <v>0</v>
      </c>
      <c r="EA52" s="285">
        <v>0</v>
      </c>
      <c r="EB52" s="235">
        <v>0</v>
      </c>
      <c r="EC52" s="28">
        <v>0</v>
      </c>
      <c r="ED52" s="30">
        <v>0</v>
      </c>
      <c r="EE52" s="285">
        <v>0</v>
      </c>
      <c r="EF52" s="235">
        <v>0</v>
      </c>
      <c r="EG52" s="28">
        <v>0</v>
      </c>
      <c r="EH52" s="288">
        <v>0</v>
      </c>
      <c r="EI52" s="285">
        <v>0</v>
      </c>
      <c r="EJ52" s="235">
        <v>0</v>
      </c>
      <c r="EK52" s="28">
        <f t="shared" ca="1" si="32"/>
        <v>0</v>
      </c>
      <c r="EL52" s="30">
        <f ca="1">IF($B53=$B52,"",SUMIF($B$6:$B79,$B52,EK$6:EK$185))</f>
        <v>0</v>
      </c>
      <c r="EM52" s="436">
        <v>20</v>
      </c>
      <c r="EN52" s="436">
        <f t="shared" si="28"/>
        <v>1000</v>
      </c>
      <c r="EO52" s="437">
        <f t="shared" si="13"/>
        <v>1E-3</v>
      </c>
      <c r="EP52" s="437">
        <f t="shared" si="14"/>
        <v>1.054E-3</v>
      </c>
      <c r="EQ52" s="436">
        <f t="shared" ca="1" si="29"/>
        <v>0</v>
      </c>
      <c r="ER52" s="443">
        <v>6.3E-2</v>
      </c>
      <c r="ES52" s="446">
        <f t="shared" ca="1" si="30"/>
        <v>0</v>
      </c>
      <c r="ET52" s="446">
        <f t="shared" ca="1" si="31"/>
        <v>0</v>
      </c>
      <c r="EU52" s="446"/>
      <c r="EV52" s="446"/>
      <c r="EW52" s="446"/>
      <c r="EX52" s="17">
        <v>807977</v>
      </c>
      <c r="EY52" s="17" t="s">
        <v>801</v>
      </c>
      <c r="EZ52" s="17">
        <v>50</v>
      </c>
      <c r="FA52" s="17">
        <v>0</v>
      </c>
      <c r="FB52" s="269" t="s">
        <v>627</v>
      </c>
      <c r="FC52" s="163" t="s">
        <v>635</v>
      </c>
      <c r="FD52" s="84" t="s">
        <v>635</v>
      </c>
      <c r="FE52" s="389">
        <f t="shared" ca="1" si="18"/>
        <v>0</v>
      </c>
    </row>
    <row r="53" spans="1:161">
      <c r="A53" s="894" t="s">
        <v>787</v>
      </c>
      <c r="B53" s="155" t="s">
        <v>636</v>
      </c>
      <c r="C53" s="811" t="s">
        <v>637</v>
      </c>
      <c r="D53" s="151" t="s">
        <v>637</v>
      </c>
      <c r="E53" s="225" t="s">
        <v>195</v>
      </c>
      <c r="F53" s="92" t="s">
        <v>841</v>
      </c>
      <c r="G53" s="2">
        <v>100</v>
      </c>
      <c r="H53" s="229">
        <v>0</v>
      </c>
      <c r="I53" s="229">
        <v>6700</v>
      </c>
      <c r="J53" s="229">
        <v>66</v>
      </c>
      <c r="K53" s="229">
        <v>0</v>
      </c>
      <c r="L53" s="229">
        <v>6766</v>
      </c>
      <c r="M53" s="388">
        <v>0</v>
      </c>
      <c r="N53" s="388">
        <v>0</v>
      </c>
      <c r="O53" s="388">
        <v>0</v>
      </c>
      <c r="P53" s="388">
        <v>0</v>
      </c>
      <c r="Q53" s="388">
        <v>0</v>
      </c>
      <c r="R53" s="388">
        <v>0</v>
      </c>
      <c r="S53" s="388">
        <v>0</v>
      </c>
      <c r="T53" s="388">
        <v>0</v>
      </c>
      <c r="U53" s="388">
        <v>0</v>
      </c>
      <c r="V53" s="388">
        <v>0</v>
      </c>
      <c r="W53" s="388">
        <v>0</v>
      </c>
      <c r="X53" s="388">
        <v>0</v>
      </c>
      <c r="Y53" s="388">
        <v>0</v>
      </c>
      <c r="Z53" s="388">
        <v>0</v>
      </c>
      <c r="AA53" s="388">
        <v>0</v>
      </c>
      <c r="AB53" s="388">
        <v>0</v>
      </c>
      <c r="AC53" s="388">
        <v>0</v>
      </c>
      <c r="AD53" s="388">
        <v>0</v>
      </c>
      <c r="AE53" s="388">
        <v>0</v>
      </c>
      <c r="AF53" s="388">
        <v>0</v>
      </c>
      <c r="AG53" s="388">
        <v>0</v>
      </c>
      <c r="AH53" s="388">
        <v>0</v>
      </c>
      <c r="AI53" s="388">
        <v>0</v>
      </c>
      <c r="AJ53" s="388">
        <v>0</v>
      </c>
      <c r="AK53" s="388">
        <v>0</v>
      </c>
      <c r="AL53" s="388">
        <v>0</v>
      </c>
      <c r="AM53" s="388">
        <v>0</v>
      </c>
      <c r="AN53" s="388">
        <v>0</v>
      </c>
      <c r="AO53" s="388">
        <v>0</v>
      </c>
      <c r="AP53" s="388">
        <v>0</v>
      </c>
      <c r="AQ53" s="388">
        <v>0</v>
      </c>
      <c r="AR53" s="388">
        <v>0</v>
      </c>
      <c r="AS53" s="388">
        <v>0</v>
      </c>
      <c r="AT53" s="388">
        <v>0</v>
      </c>
      <c r="AU53" s="388">
        <v>0</v>
      </c>
      <c r="AV53" s="388">
        <v>0</v>
      </c>
      <c r="AW53" s="388">
        <v>0</v>
      </c>
      <c r="AX53" s="388">
        <v>0</v>
      </c>
      <c r="AY53" s="388">
        <v>0</v>
      </c>
      <c r="AZ53" s="388">
        <v>0</v>
      </c>
      <c r="BA53" s="388">
        <v>0</v>
      </c>
      <c r="BB53" s="388">
        <v>0</v>
      </c>
      <c r="BC53" s="388">
        <v>0</v>
      </c>
      <c r="BD53" s="388">
        <v>0</v>
      </c>
      <c r="BE53" s="388">
        <v>0</v>
      </c>
      <c r="BF53" s="388">
        <v>0</v>
      </c>
      <c r="BG53" s="388">
        <v>0</v>
      </c>
      <c r="BH53" s="388">
        <v>0</v>
      </c>
      <c r="BI53" s="388">
        <v>0</v>
      </c>
      <c r="BJ53" s="388">
        <v>0</v>
      </c>
      <c r="BK53" s="388">
        <v>0</v>
      </c>
      <c r="BL53" s="388">
        <v>0</v>
      </c>
      <c r="BM53" s="388">
        <v>0</v>
      </c>
      <c r="BN53" s="388">
        <v>0</v>
      </c>
      <c r="BO53" s="388">
        <v>0</v>
      </c>
      <c r="BP53" s="388">
        <v>0</v>
      </c>
      <c r="BQ53" s="388">
        <v>0</v>
      </c>
      <c r="BR53" s="388">
        <v>0</v>
      </c>
      <c r="BS53" s="388">
        <v>0</v>
      </c>
      <c r="BT53" s="388">
        <v>0</v>
      </c>
      <c r="BU53" s="388">
        <v>0</v>
      </c>
      <c r="BV53" s="388">
        <v>0</v>
      </c>
      <c r="BW53" s="388">
        <v>0</v>
      </c>
      <c r="BX53" s="388">
        <v>0</v>
      </c>
      <c r="BY53" s="388">
        <v>0</v>
      </c>
      <c r="BZ53" s="388">
        <v>0</v>
      </c>
      <c r="CA53" s="388">
        <v>0</v>
      </c>
      <c r="CB53" s="388">
        <v>0</v>
      </c>
      <c r="CC53" s="388">
        <v>0</v>
      </c>
      <c r="CD53" s="388">
        <v>0</v>
      </c>
      <c r="CE53" s="388">
        <v>0</v>
      </c>
      <c r="CF53" s="388">
        <v>0</v>
      </c>
      <c r="CG53" s="388">
        <v>0</v>
      </c>
      <c r="CH53" s="388">
        <v>0</v>
      </c>
      <c r="CI53" s="388">
        <v>0</v>
      </c>
      <c r="CJ53" s="388">
        <v>0</v>
      </c>
      <c r="CK53" s="388">
        <v>0</v>
      </c>
      <c r="CL53" s="388">
        <v>0</v>
      </c>
      <c r="CM53" s="388">
        <v>0</v>
      </c>
      <c r="CN53" s="388">
        <v>0</v>
      </c>
      <c r="CO53" s="388">
        <v>0</v>
      </c>
      <c r="CP53" s="388">
        <v>0</v>
      </c>
      <c r="CQ53" s="388">
        <v>0</v>
      </c>
      <c r="CR53" s="388">
        <v>0</v>
      </c>
      <c r="CS53" s="388">
        <v>0</v>
      </c>
      <c r="CT53" s="388">
        <v>0</v>
      </c>
      <c r="CU53" s="388">
        <v>0</v>
      </c>
      <c r="CV53" s="388">
        <v>0</v>
      </c>
      <c r="CW53" s="388">
        <v>0</v>
      </c>
      <c r="CX53" s="388">
        <v>0</v>
      </c>
      <c r="CY53" s="388">
        <v>0</v>
      </c>
      <c r="CZ53" s="388">
        <v>0</v>
      </c>
      <c r="DA53" s="388">
        <v>0</v>
      </c>
      <c r="DB53" s="388">
        <v>0</v>
      </c>
      <c r="DC53" s="388">
        <v>0</v>
      </c>
      <c r="DD53" s="388">
        <v>0</v>
      </c>
      <c r="DE53" s="388">
        <v>0</v>
      </c>
      <c r="DF53" s="388">
        <v>0</v>
      </c>
      <c r="DG53" s="387">
        <v>0</v>
      </c>
      <c r="DH53" s="31">
        <v>0</v>
      </c>
      <c r="DI53" s="28">
        <v>0</v>
      </c>
      <c r="DJ53" s="30">
        <v>0</v>
      </c>
      <c r="DK53" s="29">
        <v>0</v>
      </c>
      <c r="DL53" s="235">
        <v>0</v>
      </c>
      <c r="DM53" s="28">
        <v>0</v>
      </c>
      <c r="DN53" s="288">
        <v>0</v>
      </c>
      <c r="DO53" s="285">
        <v>0</v>
      </c>
      <c r="DP53" s="235">
        <v>0</v>
      </c>
      <c r="DQ53" s="28">
        <v>0</v>
      </c>
      <c r="DR53" s="30">
        <v>0</v>
      </c>
      <c r="DS53" s="285">
        <v>0</v>
      </c>
      <c r="DT53" s="235">
        <v>0</v>
      </c>
      <c r="DU53" s="28">
        <v>0</v>
      </c>
      <c r="DV53" s="30">
        <v>0</v>
      </c>
      <c r="DW53" s="285">
        <v>0</v>
      </c>
      <c r="DX53" s="235">
        <v>0</v>
      </c>
      <c r="DY53" s="28">
        <v>0</v>
      </c>
      <c r="DZ53" s="30">
        <v>0</v>
      </c>
      <c r="EA53" s="285">
        <v>0</v>
      </c>
      <c r="EB53" s="235">
        <v>0</v>
      </c>
      <c r="EC53" s="28">
        <v>0</v>
      </c>
      <c r="ED53" s="30">
        <v>0</v>
      </c>
      <c r="EE53" s="285">
        <v>0</v>
      </c>
      <c r="EF53" s="235">
        <v>0</v>
      </c>
      <c r="EG53" s="28">
        <v>0</v>
      </c>
      <c r="EH53" s="288">
        <v>0</v>
      </c>
      <c r="EI53" s="285">
        <v>0</v>
      </c>
      <c r="EJ53" s="235">
        <v>0</v>
      </c>
      <c r="EK53" s="28">
        <f ca="1">EJ53/10</f>
        <v>3.5</v>
      </c>
      <c r="EL53" s="30" t="str">
        <f ca="1">IF($B54=$B53,"",SUMIF($B$6:$B80,$B53,EK$6:EK$185))</f>
        <v/>
      </c>
      <c r="EM53" s="436">
        <v>20</v>
      </c>
      <c r="EN53" s="436">
        <f t="shared" si="28"/>
        <v>2000</v>
      </c>
      <c r="EO53" s="437">
        <f t="shared" si="13"/>
        <v>5.0000000000000001E-4</v>
      </c>
      <c r="EP53" s="437">
        <f t="shared" si="14"/>
        <v>5.2700000000000002E-4</v>
      </c>
      <c r="EQ53" s="436">
        <f t="shared" ca="1" si="29"/>
        <v>1.581</v>
      </c>
      <c r="ER53" s="443">
        <v>6.3E-2</v>
      </c>
      <c r="ES53" s="446">
        <f t="shared" ca="1" si="30"/>
        <v>0.1575</v>
      </c>
      <c r="ET53" s="446">
        <f t="shared" ca="1" si="31"/>
        <v>189</v>
      </c>
      <c r="EU53" s="446"/>
      <c r="EV53" s="446"/>
      <c r="EW53" s="446"/>
      <c r="EX53" s="17">
        <v>808038</v>
      </c>
      <c r="EY53" s="17" t="s">
        <v>807</v>
      </c>
      <c r="EZ53" s="17">
        <v>50</v>
      </c>
      <c r="FA53" s="17">
        <v>0</v>
      </c>
      <c r="FB53" s="155" t="s">
        <v>636</v>
      </c>
      <c r="FC53" s="811" t="s">
        <v>637</v>
      </c>
      <c r="FD53" s="84" t="s">
        <v>637</v>
      </c>
      <c r="FE53" s="389">
        <f t="shared" ca="1" si="18"/>
        <v>0</v>
      </c>
    </row>
    <row r="54" spans="1:161">
      <c r="A54" s="894" t="s">
        <v>787</v>
      </c>
      <c r="B54" s="155" t="s">
        <v>636</v>
      </c>
      <c r="C54" s="811" t="s">
        <v>638</v>
      </c>
      <c r="D54" s="151" t="s">
        <v>638</v>
      </c>
      <c r="E54" s="225" t="s">
        <v>195</v>
      </c>
      <c r="F54" s="92" t="s">
        <v>842</v>
      </c>
      <c r="G54" s="2">
        <v>100</v>
      </c>
      <c r="H54" s="229">
        <v>0</v>
      </c>
      <c r="I54" s="229">
        <v>5800</v>
      </c>
      <c r="J54" s="229">
        <v>134</v>
      </c>
      <c r="K54" s="229">
        <v>0</v>
      </c>
      <c r="L54" s="229">
        <v>5934</v>
      </c>
      <c r="M54" s="388">
        <v>0</v>
      </c>
      <c r="N54" s="388">
        <v>0</v>
      </c>
      <c r="O54" s="388">
        <v>0</v>
      </c>
      <c r="P54" s="388">
        <v>0</v>
      </c>
      <c r="Q54" s="388">
        <v>0</v>
      </c>
      <c r="R54" s="388">
        <v>0</v>
      </c>
      <c r="S54" s="388">
        <v>0</v>
      </c>
      <c r="T54" s="388">
        <v>0</v>
      </c>
      <c r="U54" s="388">
        <v>0</v>
      </c>
      <c r="V54" s="388">
        <v>0</v>
      </c>
      <c r="W54" s="388">
        <v>0</v>
      </c>
      <c r="X54" s="388">
        <v>0</v>
      </c>
      <c r="Y54" s="388">
        <v>0</v>
      </c>
      <c r="Z54" s="388">
        <v>0</v>
      </c>
      <c r="AA54" s="388">
        <v>0</v>
      </c>
      <c r="AB54" s="388">
        <v>0</v>
      </c>
      <c r="AC54" s="388">
        <v>0</v>
      </c>
      <c r="AD54" s="388">
        <v>0</v>
      </c>
      <c r="AE54" s="388">
        <v>0</v>
      </c>
      <c r="AF54" s="388">
        <v>0</v>
      </c>
      <c r="AG54" s="388">
        <v>0</v>
      </c>
      <c r="AH54" s="388">
        <v>0</v>
      </c>
      <c r="AI54" s="388">
        <v>0</v>
      </c>
      <c r="AJ54" s="388">
        <v>0</v>
      </c>
      <c r="AK54" s="388">
        <v>0</v>
      </c>
      <c r="AL54" s="388">
        <v>0</v>
      </c>
      <c r="AM54" s="388">
        <v>0</v>
      </c>
      <c r="AN54" s="388">
        <v>0</v>
      </c>
      <c r="AO54" s="388">
        <v>0</v>
      </c>
      <c r="AP54" s="388">
        <v>0</v>
      </c>
      <c r="AQ54" s="388">
        <v>0</v>
      </c>
      <c r="AR54" s="388">
        <v>0</v>
      </c>
      <c r="AS54" s="388">
        <v>0</v>
      </c>
      <c r="AT54" s="388">
        <v>0</v>
      </c>
      <c r="AU54" s="388">
        <v>0</v>
      </c>
      <c r="AV54" s="388">
        <v>0</v>
      </c>
      <c r="AW54" s="388">
        <v>0</v>
      </c>
      <c r="AX54" s="388">
        <v>0</v>
      </c>
      <c r="AY54" s="388">
        <v>0</v>
      </c>
      <c r="AZ54" s="388">
        <v>0</v>
      </c>
      <c r="BA54" s="388">
        <v>0</v>
      </c>
      <c r="BB54" s="388">
        <v>0</v>
      </c>
      <c r="BC54" s="388">
        <v>0</v>
      </c>
      <c r="BD54" s="388">
        <v>0</v>
      </c>
      <c r="BE54" s="388">
        <v>0</v>
      </c>
      <c r="BF54" s="388">
        <v>0</v>
      </c>
      <c r="BG54" s="388">
        <v>0</v>
      </c>
      <c r="BH54" s="388">
        <v>0</v>
      </c>
      <c r="BI54" s="388">
        <v>0</v>
      </c>
      <c r="BJ54" s="388">
        <v>0</v>
      </c>
      <c r="BK54" s="388">
        <v>0</v>
      </c>
      <c r="BL54" s="388">
        <v>0</v>
      </c>
      <c r="BM54" s="388">
        <v>0</v>
      </c>
      <c r="BN54" s="388">
        <v>0</v>
      </c>
      <c r="BO54" s="388">
        <v>0</v>
      </c>
      <c r="BP54" s="388">
        <v>0</v>
      </c>
      <c r="BQ54" s="388">
        <v>0</v>
      </c>
      <c r="BR54" s="388">
        <v>0</v>
      </c>
      <c r="BS54" s="388">
        <v>0</v>
      </c>
      <c r="BT54" s="388">
        <v>0</v>
      </c>
      <c r="BU54" s="388">
        <v>0</v>
      </c>
      <c r="BV54" s="388">
        <v>0</v>
      </c>
      <c r="BW54" s="388">
        <v>0</v>
      </c>
      <c r="BX54" s="388">
        <v>0</v>
      </c>
      <c r="BY54" s="388">
        <v>0</v>
      </c>
      <c r="BZ54" s="388">
        <v>0</v>
      </c>
      <c r="CA54" s="388">
        <v>0</v>
      </c>
      <c r="CB54" s="388">
        <v>0</v>
      </c>
      <c r="CC54" s="388">
        <v>0</v>
      </c>
      <c r="CD54" s="388">
        <v>0</v>
      </c>
      <c r="CE54" s="388">
        <v>0</v>
      </c>
      <c r="CF54" s="388">
        <v>0</v>
      </c>
      <c r="CG54" s="388">
        <v>0</v>
      </c>
      <c r="CH54" s="388">
        <v>0</v>
      </c>
      <c r="CI54" s="388">
        <v>0</v>
      </c>
      <c r="CJ54" s="388">
        <v>0</v>
      </c>
      <c r="CK54" s="388">
        <v>0</v>
      </c>
      <c r="CL54" s="388">
        <v>0</v>
      </c>
      <c r="CM54" s="388">
        <v>0</v>
      </c>
      <c r="CN54" s="388">
        <v>0</v>
      </c>
      <c r="CO54" s="388">
        <v>0</v>
      </c>
      <c r="CP54" s="388">
        <v>0</v>
      </c>
      <c r="CQ54" s="388">
        <v>0</v>
      </c>
      <c r="CR54" s="388">
        <v>0</v>
      </c>
      <c r="CS54" s="388">
        <v>0</v>
      </c>
      <c r="CT54" s="388">
        <v>0</v>
      </c>
      <c r="CU54" s="388">
        <v>0</v>
      </c>
      <c r="CV54" s="388">
        <v>0</v>
      </c>
      <c r="CW54" s="388">
        <v>0</v>
      </c>
      <c r="CX54" s="388">
        <v>0</v>
      </c>
      <c r="CY54" s="388">
        <v>0</v>
      </c>
      <c r="CZ54" s="388">
        <v>0</v>
      </c>
      <c r="DA54" s="388">
        <v>0</v>
      </c>
      <c r="DB54" s="388">
        <v>0</v>
      </c>
      <c r="DC54" s="388">
        <v>0</v>
      </c>
      <c r="DD54" s="388">
        <v>0</v>
      </c>
      <c r="DE54" s="388">
        <v>0</v>
      </c>
      <c r="DF54" s="388">
        <v>0</v>
      </c>
      <c r="DG54" s="387">
        <v>0</v>
      </c>
      <c r="DH54" s="31">
        <v>0</v>
      </c>
      <c r="DI54" s="28">
        <v>0</v>
      </c>
      <c r="DJ54" s="30">
        <v>0</v>
      </c>
      <c r="DK54" s="29">
        <v>0</v>
      </c>
      <c r="DL54" s="235">
        <v>0</v>
      </c>
      <c r="DM54" s="28">
        <v>0</v>
      </c>
      <c r="DN54" s="288">
        <v>0</v>
      </c>
      <c r="DO54" s="285">
        <v>0</v>
      </c>
      <c r="DP54" s="235">
        <v>0</v>
      </c>
      <c r="DQ54" s="28">
        <v>0</v>
      </c>
      <c r="DR54" s="30">
        <v>0</v>
      </c>
      <c r="DS54" s="285">
        <v>0</v>
      </c>
      <c r="DT54" s="235">
        <v>0</v>
      </c>
      <c r="DU54" s="28">
        <v>0</v>
      </c>
      <c r="DV54" s="30">
        <v>0</v>
      </c>
      <c r="DW54" s="285">
        <v>0</v>
      </c>
      <c r="DX54" s="235">
        <v>0</v>
      </c>
      <c r="DY54" s="28">
        <v>0</v>
      </c>
      <c r="DZ54" s="30">
        <v>0</v>
      </c>
      <c r="EA54" s="285">
        <v>0</v>
      </c>
      <c r="EB54" s="235">
        <v>0</v>
      </c>
      <c r="EC54" s="28">
        <v>0</v>
      </c>
      <c r="ED54" s="30">
        <v>0</v>
      </c>
      <c r="EE54" s="285">
        <v>0</v>
      </c>
      <c r="EF54" s="235">
        <v>0</v>
      </c>
      <c r="EG54" s="28">
        <v>0</v>
      </c>
      <c r="EH54" s="288">
        <v>0</v>
      </c>
      <c r="EI54" s="285">
        <v>0</v>
      </c>
      <c r="EJ54" s="235">
        <v>0</v>
      </c>
      <c r="EK54" s="28">
        <f ca="1">EJ54/10</f>
        <v>3</v>
      </c>
      <c r="EL54" s="30" t="str">
        <f ca="1">IF($B55=$B54,"",SUMIF($B$6:$B81,$B54,EK$6:EK$185))</f>
        <v/>
      </c>
      <c r="EM54" s="436">
        <v>20</v>
      </c>
      <c r="EN54" s="436">
        <f t="shared" si="28"/>
        <v>2000</v>
      </c>
      <c r="EO54" s="437">
        <f t="shared" si="13"/>
        <v>5.0000000000000001E-4</v>
      </c>
      <c r="EP54" s="437">
        <f t="shared" si="14"/>
        <v>5.2700000000000002E-4</v>
      </c>
      <c r="EQ54" s="436">
        <f t="shared" ca="1" si="29"/>
        <v>1.581</v>
      </c>
      <c r="ER54" s="443">
        <v>6.3E-2</v>
      </c>
      <c r="ES54" s="446">
        <f t="shared" ca="1" si="30"/>
        <v>0.1575</v>
      </c>
      <c r="ET54" s="446">
        <f t="shared" ca="1" si="31"/>
        <v>189</v>
      </c>
      <c r="EU54" s="446"/>
      <c r="EV54" s="446"/>
      <c r="EW54" s="446"/>
      <c r="EX54" s="17">
        <v>808038</v>
      </c>
      <c r="EY54" s="17" t="s">
        <v>807</v>
      </c>
      <c r="EZ54" s="17">
        <v>50</v>
      </c>
      <c r="FA54" s="17">
        <v>0</v>
      </c>
      <c r="FB54" s="155" t="s">
        <v>636</v>
      </c>
      <c r="FC54" s="811" t="s">
        <v>638</v>
      </c>
      <c r="FD54" s="84" t="s">
        <v>638</v>
      </c>
      <c r="FE54" s="389">
        <f t="shared" ca="1" si="18"/>
        <v>0</v>
      </c>
    </row>
    <row r="55" spans="1:161">
      <c r="A55" s="894" t="s">
        <v>787</v>
      </c>
      <c r="B55" s="155" t="s">
        <v>636</v>
      </c>
      <c r="C55" s="811" t="s">
        <v>639</v>
      </c>
      <c r="D55" s="151" t="s">
        <v>639</v>
      </c>
      <c r="E55" s="225" t="s">
        <v>195</v>
      </c>
      <c r="F55" s="92" t="s">
        <v>843</v>
      </c>
      <c r="G55" s="2">
        <v>100</v>
      </c>
      <c r="H55" s="229">
        <v>0</v>
      </c>
      <c r="I55" s="229">
        <v>4400</v>
      </c>
      <c r="J55" s="229">
        <v>82</v>
      </c>
      <c r="K55" s="229">
        <v>0</v>
      </c>
      <c r="L55" s="229">
        <v>4482</v>
      </c>
      <c r="M55" s="388">
        <v>0</v>
      </c>
      <c r="N55" s="388">
        <v>0</v>
      </c>
      <c r="O55" s="388">
        <v>0</v>
      </c>
      <c r="P55" s="388">
        <v>0</v>
      </c>
      <c r="Q55" s="388">
        <v>0</v>
      </c>
      <c r="R55" s="388">
        <v>0</v>
      </c>
      <c r="S55" s="388">
        <v>0</v>
      </c>
      <c r="T55" s="388">
        <v>0</v>
      </c>
      <c r="U55" s="388">
        <v>0</v>
      </c>
      <c r="V55" s="388">
        <v>0</v>
      </c>
      <c r="W55" s="388">
        <v>0</v>
      </c>
      <c r="X55" s="388">
        <v>0</v>
      </c>
      <c r="Y55" s="388">
        <v>0</v>
      </c>
      <c r="Z55" s="388">
        <v>0</v>
      </c>
      <c r="AA55" s="388">
        <v>0</v>
      </c>
      <c r="AB55" s="388">
        <v>0</v>
      </c>
      <c r="AC55" s="388">
        <v>0</v>
      </c>
      <c r="AD55" s="388">
        <v>0</v>
      </c>
      <c r="AE55" s="388">
        <v>0</v>
      </c>
      <c r="AF55" s="388">
        <v>0</v>
      </c>
      <c r="AG55" s="388">
        <v>0</v>
      </c>
      <c r="AH55" s="388">
        <v>0</v>
      </c>
      <c r="AI55" s="388">
        <v>0</v>
      </c>
      <c r="AJ55" s="388">
        <v>0</v>
      </c>
      <c r="AK55" s="388">
        <v>0</v>
      </c>
      <c r="AL55" s="388">
        <v>0</v>
      </c>
      <c r="AM55" s="388">
        <v>0</v>
      </c>
      <c r="AN55" s="388">
        <v>0</v>
      </c>
      <c r="AO55" s="388">
        <v>0</v>
      </c>
      <c r="AP55" s="388">
        <v>0</v>
      </c>
      <c r="AQ55" s="388">
        <v>0</v>
      </c>
      <c r="AR55" s="388">
        <v>0</v>
      </c>
      <c r="AS55" s="388">
        <v>0</v>
      </c>
      <c r="AT55" s="388">
        <v>0</v>
      </c>
      <c r="AU55" s="388">
        <v>0</v>
      </c>
      <c r="AV55" s="388">
        <v>0</v>
      </c>
      <c r="AW55" s="388">
        <v>0</v>
      </c>
      <c r="AX55" s="388">
        <v>0</v>
      </c>
      <c r="AY55" s="388">
        <v>0</v>
      </c>
      <c r="AZ55" s="388">
        <v>0</v>
      </c>
      <c r="BA55" s="388">
        <v>0</v>
      </c>
      <c r="BB55" s="388">
        <v>0</v>
      </c>
      <c r="BC55" s="388">
        <v>0</v>
      </c>
      <c r="BD55" s="388">
        <v>0</v>
      </c>
      <c r="BE55" s="388">
        <v>0</v>
      </c>
      <c r="BF55" s="388">
        <v>0</v>
      </c>
      <c r="BG55" s="388">
        <v>0</v>
      </c>
      <c r="BH55" s="388">
        <v>0</v>
      </c>
      <c r="BI55" s="388">
        <v>0</v>
      </c>
      <c r="BJ55" s="388">
        <v>0</v>
      </c>
      <c r="BK55" s="388">
        <v>0</v>
      </c>
      <c r="BL55" s="388">
        <v>0</v>
      </c>
      <c r="BM55" s="388">
        <v>0</v>
      </c>
      <c r="BN55" s="388">
        <v>0</v>
      </c>
      <c r="BO55" s="388">
        <v>0</v>
      </c>
      <c r="BP55" s="388">
        <v>0</v>
      </c>
      <c r="BQ55" s="388">
        <v>0</v>
      </c>
      <c r="BR55" s="388">
        <v>0</v>
      </c>
      <c r="BS55" s="388">
        <v>0</v>
      </c>
      <c r="BT55" s="388">
        <v>0</v>
      </c>
      <c r="BU55" s="388">
        <v>0</v>
      </c>
      <c r="BV55" s="388">
        <v>0</v>
      </c>
      <c r="BW55" s="388">
        <v>0</v>
      </c>
      <c r="BX55" s="388">
        <v>0</v>
      </c>
      <c r="BY55" s="388">
        <v>0</v>
      </c>
      <c r="BZ55" s="388">
        <v>0</v>
      </c>
      <c r="CA55" s="388">
        <v>0</v>
      </c>
      <c r="CB55" s="388">
        <v>0</v>
      </c>
      <c r="CC55" s="388">
        <v>0</v>
      </c>
      <c r="CD55" s="388">
        <v>0</v>
      </c>
      <c r="CE55" s="388">
        <v>0</v>
      </c>
      <c r="CF55" s="388">
        <v>0</v>
      </c>
      <c r="CG55" s="388">
        <v>0</v>
      </c>
      <c r="CH55" s="388">
        <v>0</v>
      </c>
      <c r="CI55" s="388">
        <v>0</v>
      </c>
      <c r="CJ55" s="388">
        <v>0</v>
      </c>
      <c r="CK55" s="388">
        <v>0</v>
      </c>
      <c r="CL55" s="388">
        <v>0</v>
      </c>
      <c r="CM55" s="388">
        <v>0</v>
      </c>
      <c r="CN55" s="388">
        <v>0</v>
      </c>
      <c r="CO55" s="388">
        <v>0</v>
      </c>
      <c r="CP55" s="388">
        <v>0</v>
      </c>
      <c r="CQ55" s="388">
        <v>0</v>
      </c>
      <c r="CR55" s="388">
        <v>0</v>
      </c>
      <c r="CS55" s="388">
        <v>0</v>
      </c>
      <c r="CT55" s="388">
        <v>0</v>
      </c>
      <c r="CU55" s="388">
        <v>0</v>
      </c>
      <c r="CV55" s="388">
        <v>0</v>
      </c>
      <c r="CW55" s="388">
        <v>0</v>
      </c>
      <c r="CX55" s="388">
        <v>0</v>
      </c>
      <c r="CY55" s="388">
        <v>0</v>
      </c>
      <c r="CZ55" s="388">
        <v>0</v>
      </c>
      <c r="DA55" s="388">
        <v>0</v>
      </c>
      <c r="DB55" s="388">
        <v>0</v>
      </c>
      <c r="DC55" s="388">
        <v>0</v>
      </c>
      <c r="DD55" s="388">
        <v>0</v>
      </c>
      <c r="DE55" s="388">
        <v>0</v>
      </c>
      <c r="DF55" s="388">
        <v>0</v>
      </c>
      <c r="DG55" s="387">
        <v>0</v>
      </c>
      <c r="DH55" s="31">
        <v>0</v>
      </c>
      <c r="DI55" s="28">
        <v>0</v>
      </c>
      <c r="DJ55" s="30">
        <v>0</v>
      </c>
      <c r="DK55" s="29">
        <v>0</v>
      </c>
      <c r="DL55" s="235">
        <v>0</v>
      </c>
      <c r="DM55" s="28">
        <v>0</v>
      </c>
      <c r="DN55" s="288">
        <v>0</v>
      </c>
      <c r="DO55" s="285">
        <v>0</v>
      </c>
      <c r="DP55" s="235">
        <v>0</v>
      </c>
      <c r="DQ55" s="28">
        <v>0</v>
      </c>
      <c r="DR55" s="30">
        <v>0</v>
      </c>
      <c r="DS55" s="285">
        <v>0</v>
      </c>
      <c r="DT55" s="235">
        <v>0</v>
      </c>
      <c r="DU55" s="28">
        <v>0</v>
      </c>
      <c r="DV55" s="30">
        <v>0</v>
      </c>
      <c r="DW55" s="285">
        <v>0</v>
      </c>
      <c r="DX55" s="235">
        <v>0</v>
      </c>
      <c r="DY55" s="28">
        <v>0</v>
      </c>
      <c r="DZ55" s="30">
        <v>0</v>
      </c>
      <c r="EA55" s="285">
        <v>0</v>
      </c>
      <c r="EB55" s="235">
        <v>0</v>
      </c>
      <c r="EC55" s="28">
        <v>0</v>
      </c>
      <c r="ED55" s="30">
        <v>0</v>
      </c>
      <c r="EE55" s="285">
        <v>0</v>
      </c>
      <c r="EF55" s="235">
        <v>0</v>
      </c>
      <c r="EG55" s="28">
        <v>0</v>
      </c>
      <c r="EH55" s="288">
        <v>0</v>
      </c>
      <c r="EI55" s="285">
        <v>0</v>
      </c>
      <c r="EJ55" s="235">
        <v>0</v>
      </c>
      <c r="EK55" s="28">
        <f ca="1">EJ55/10</f>
        <v>3.5</v>
      </c>
      <c r="EL55" s="30" t="str">
        <f ca="1">IF($B56=$B55,"",SUMIF($B$6:$B82,$B55,EK$6:EK$185))</f>
        <v/>
      </c>
      <c r="EM55" s="436">
        <v>10</v>
      </c>
      <c r="EN55" s="436">
        <f t="shared" si="28"/>
        <v>1000</v>
      </c>
      <c r="EO55" s="437">
        <f t="shared" si="13"/>
        <v>1E-3</v>
      </c>
      <c r="EP55" s="437">
        <f t="shared" si="14"/>
        <v>1.054E-3</v>
      </c>
      <c r="EQ55" s="436">
        <f t="shared" ca="1" si="29"/>
        <v>3.6890000000000001</v>
      </c>
      <c r="ER55" s="443">
        <v>6.3E-2</v>
      </c>
      <c r="ES55" s="446">
        <f t="shared" ca="1" si="30"/>
        <v>0.18375</v>
      </c>
      <c r="ET55" s="446">
        <f t="shared" ca="1" si="31"/>
        <v>220.5</v>
      </c>
      <c r="EU55" s="446"/>
      <c r="EV55" s="446"/>
      <c r="EW55" s="446"/>
      <c r="EX55" s="17">
        <v>808038</v>
      </c>
      <c r="EY55" s="17" t="s">
        <v>807</v>
      </c>
      <c r="EZ55" s="17">
        <v>50</v>
      </c>
      <c r="FA55" s="17">
        <v>0</v>
      </c>
      <c r="FB55" s="155" t="s">
        <v>636</v>
      </c>
      <c r="FC55" s="811" t="s">
        <v>639</v>
      </c>
      <c r="FD55" s="84" t="s">
        <v>639</v>
      </c>
      <c r="FE55" s="389">
        <f t="shared" ca="1" si="18"/>
        <v>0</v>
      </c>
    </row>
    <row r="56" spans="1:161">
      <c r="A56" s="894" t="s">
        <v>787</v>
      </c>
      <c r="B56" s="155" t="s">
        <v>636</v>
      </c>
      <c r="C56" s="811" t="s">
        <v>640</v>
      </c>
      <c r="D56" s="151" t="s">
        <v>640</v>
      </c>
      <c r="E56" s="225" t="s">
        <v>195</v>
      </c>
      <c r="F56" s="92" t="s">
        <v>844</v>
      </c>
      <c r="G56" s="2">
        <v>100</v>
      </c>
      <c r="H56" s="229">
        <v>0</v>
      </c>
      <c r="I56" s="229">
        <v>4700</v>
      </c>
      <c r="J56" s="229">
        <v>83</v>
      </c>
      <c r="K56" s="229">
        <v>0</v>
      </c>
      <c r="L56" s="229">
        <v>4783</v>
      </c>
      <c r="M56" s="388">
        <v>0</v>
      </c>
      <c r="N56" s="388">
        <v>0</v>
      </c>
      <c r="O56" s="388">
        <v>0</v>
      </c>
      <c r="P56" s="388">
        <v>0</v>
      </c>
      <c r="Q56" s="388">
        <v>0</v>
      </c>
      <c r="R56" s="388">
        <v>0</v>
      </c>
      <c r="S56" s="388">
        <v>0</v>
      </c>
      <c r="T56" s="388">
        <v>0</v>
      </c>
      <c r="U56" s="388">
        <v>0</v>
      </c>
      <c r="V56" s="388">
        <v>0</v>
      </c>
      <c r="W56" s="388">
        <v>0</v>
      </c>
      <c r="X56" s="388">
        <v>0</v>
      </c>
      <c r="Y56" s="388">
        <v>0</v>
      </c>
      <c r="Z56" s="388">
        <v>0</v>
      </c>
      <c r="AA56" s="388">
        <v>0</v>
      </c>
      <c r="AB56" s="388">
        <v>0</v>
      </c>
      <c r="AC56" s="388">
        <v>0</v>
      </c>
      <c r="AD56" s="388">
        <v>0</v>
      </c>
      <c r="AE56" s="388">
        <v>0</v>
      </c>
      <c r="AF56" s="388">
        <v>0</v>
      </c>
      <c r="AG56" s="388">
        <v>0</v>
      </c>
      <c r="AH56" s="388">
        <v>0</v>
      </c>
      <c r="AI56" s="388">
        <v>0</v>
      </c>
      <c r="AJ56" s="388">
        <v>0</v>
      </c>
      <c r="AK56" s="388">
        <v>0</v>
      </c>
      <c r="AL56" s="388">
        <v>0</v>
      </c>
      <c r="AM56" s="388">
        <v>0</v>
      </c>
      <c r="AN56" s="388">
        <v>0</v>
      </c>
      <c r="AO56" s="388">
        <v>0</v>
      </c>
      <c r="AP56" s="388">
        <v>0</v>
      </c>
      <c r="AQ56" s="388">
        <v>0</v>
      </c>
      <c r="AR56" s="388">
        <v>0</v>
      </c>
      <c r="AS56" s="388">
        <v>0</v>
      </c>
      <c r="AT56" s="388">
        <v>0</v>
      </c>
      <c r="AU56" s="388">
        <v>0</v>
      </c>
      <c r="AV56" s="388">
        <v>0</v>
      </c>
      <c r="AW56" s="388">
        <v>0</v>
      </c>
      <c r="AX56" s="388">
        <v>0</v>
      </c>
      <c r="AY56" s="388">
        <v>0</v>
      </c>
      <c r="AZ56" s="388">
        <v>0</v>
      </c>
      <c r="BA56" s="388">
        <v>0</v>
      </c>
      <c r="BB56" s="388">
        <v>0</v>
      </c>
      <c r="BC56" s="388">
        <v>0</v>
      </c>
      <c r="BD56" s="388">
        <v>0</v>
      </c>
      <c r="BE56" s="388">
        <v>0</v>
      </c>
      <c r="BF56" s="388">
        <v>0</v>
      </c>
      <c r="BG56" s="388">
        <v>0</v>
      </c>
      <c r="BH56" s="388">
        <v>0</v>
      </c>
      <c r="BI56" s="388">
        <v>0</v>
      </c>
      <c r="BJ56" s="388">
        <v>0</v>
      </c>
      <c r="BK56" s="388">
        <v>0</v>
      </c>
      <c r="BL56" s="388">
        <v>0</v>
      </c>
      <c r="BM56" s="388">
        <v>0</v>
      </c>
      <c r="BN56" s="388">
        <v>0</v>
      </c>
      <c r="BO56" s="388">
        <v>0</v>
      </c>
      <c r="BP56" s="388">
        <v>0</v>
      </c>
      <c r="BQ56" s="388">
        <v>0</v>
      </c>
      <c r="BR56" s="388">
        <v>0</v>
      </c>
      <c r="BS56" s="388">
        <v>0</v>
      </c>
      <c r="BT56" s="388">
        <v>0</v>
      </c>
      <c r="BU56" s="388">
        <v>0</v>
      </c>
      <c r="BV56" s="388">
        <v>0</v>
      </c>
      <c r="BW56" s="388">
        <v>0</v>
      </c>
      <c r="BX56" s="388">
        <v>0</v>
      </c>
      <c r="BY56" s="388">
        <v>0</v>
      </c>
      <c r="BZ56" s="388">
        <v>0</v>
      </c>
      <c r="CA56" s="388">
        <v>0</v>
      </c>
      <c r="CB56" s="388">
        <v>0</v>
      </c>
      <c r="CC56" s="388">
        <v>0</v>
      </c>
      <c r="CD56" s="388">
        <v>0</v>
      </c>
      <c r="CE56" s="388">
        <v>0</v>
      </c>
      <c r="CF56" s="388">
        <v>0</v>
      </c>
      <c r="CG56" s="388">
        <v>0</v>
      </c>
      <c r="CH56" s="388">
        <v>0</v>
      </c>
      <c r="CI56" s="388">
        <v>0</v>
      </c>
      <c r="CJ56" s="388">
        <v>0</v>
      </c>
      <c r="CK56" s="388">
        <v>0</v>
      </c>
      <c r="CL56" s="388">
        <v>0</v>
      </c>
      <c r="CM56" s="388">
        <v>0</v>
      </c>
      <c r="CN56" s="388">
        <v>0</v>
      </c>
      <c r="CO56" s="388">
        <v>0</v>
      </c>
      <c r="CP56" s="388">
        <v>0</v>
      </c>
      <c r="CQ56" s="388">
        <v>0</v>
      </c>
      <c r="CR56" s="388">
        <v>0</v>
      </c>
      <c r="CS56" s="388">
        <v>0</v>
      </c>
      <c r="CT56" s="388">
        <v>0</v>
      </c>
      <c r="CU56" s="388">
        <v>0</v>
      </c>
      <c r="CV56" s="388">
        <v>0</v>
      </c>
      <c r="CW56" s="388">
        <v>0</v>
      </c>
      <c r="CX56" s="388">
        <v>0</v>
      </c>
      <c r="CY56" s="388">
        <v>0</v>
      </c>
      <c r="CZ56" s="388">
        <v>0</v>
      </c>
      <c r="DA56" s="388">
        <v>0</v>
      </c>
      <c r="DB56" s="388">
        <v>0</v>
      </c>
      <c r="DC56" s="388">
        <v>0</v>
      </c>
      <c r="DD56" s="388">
        <v>0</v>
      </c>
      <c r="DE56" s="388">
        <v>0</v>
      </c>
      <c r="DF56" s="388">
        <v>0</v>
      </c>
      <c r="DG56" s="387">
        <v>0</v>
      </c>
      <c r="DH56" s="31">
        <v>0</v>
      </c>
      <c r="DI56" s="28">
        <v>0</v>
      </c>
      <c r="DJ56" s="30">
        <v>0</v>
      </c>
      <c r="DK56" s="29">
        <v>0</v>
      </c>
      <c r="DL56" s="235">
        <v>0</v>
      </c>
      <c r="DM56" s="28">
        <v>0</v>
      </c>
      <c r="DN56" s="288">
        <v>0</v>
      </c>
      <c r="DO56" s="285">
        <v>0</v>
      </c>
      <c r="DP56" s="235">
        <v>0</v>
      </c>
      <c r="DQ56" s="28">
        <v>0</v>
      </c>
      <c r="DR56" s="30">
        <v>0</v>
      </c>
      <c r="DS56" s="285">
        <v>0</v>
      </c>
      <c r="DT56" s="235">
        <v>0</v>
      </c>
      <c r="DU56" s="28">
        <v>0</v>
      </c>
      <c r="DV56" s="30">
        <v>0</v>
      </c>
      <c r="DW56" s="285">
        <v>0</v>
      </c>
      <c r="DX56" s="235">
        <v>0</v>
      </c>
      <c r="DY56" s="28">
        <v>0</v>
      </c>
      <c r="DZ56" s="30">
        <v>0</v>
      </c>
      <c r="EA56" s="285">
        <v>0</v>
      </c>
      <c r="EB56" s="235">
        <v>0</v>
      </c>
      <c r="EC56" s="28">
        <v>0</v>
      </c>
      <c r="ED56" s="30">
        <v>0</v>
      </c>
      <c r="EE56" s="285">
        <v>0</v>
      </c>
      <c r="EF56" s="235">
        <v>0</v>
      </c>
      <c r="EG56" s="28">
        <v>0</v>
      </c>
      <c r="EH56" s="288">
        <v>0</v>
      </c>
      <c r="EI56" s="285">
        <v>0</v>
      </c>
      <c r="EJ56" s="235">
        <v>0</v>
      </c>
      <c r="EK56" s="28">
        <f ca="1">EJ56/10</f>
        <v>3.5</v>
      </c>
      <c r="EL56" s="30" t="str">
        <f ca="1">IF($B57=$B56,"",SUMIF($B$6:$B83,$B56,EK$6:EK$185))</f>
        <v/>
      </c>
      <c r="EM56" s="436">
        <v>10</v>
      </c>
      <c r="EN56" s="436">
        <f t="shared" si="28"/>
        <v>1000</v>
      </c>
      <c r="EO56" s="437">
        <f t="shared" si="13"/>
        <v>1E-3</v>
      </c>
      <c r="EP56" s="437">
        <f t="shared" si="14"/>
        <v>1.054E-3</v>
      </c>
      <c r="EQ56" s="436">
        <f t="shared" ca="1" si="29"/>
        <v>2.6349999999999998</v>
      </c>
      <c r="ER56" s="443">
        <v>6.3E-2</v>
      </c>
      <c r="ES56" s="446">
        <f t="shared" ca="1" si="30"/>
        <v>0.13125000000000001</v>
      </c>
      <c r="ET56" s="446">
        <f t="shared" ca="1" si="31"/>
        <v>157.5</v>
      </c>
      <c r="EU56" s="446"/>
      <c r="EV56" s="446"/>
      <c r="EW56" s="446"/>
      <c r="EX56" s="17">
        <v>808038</v>
      </c>
      <c r="EY56" s="17" t="s">
        <v>807</v>
      </c>
      <c r="EZ56" s="17">
        <v>50</v>
      </c>
      <c r="FA56" s="17">
        <v>0</v>
      </c>
      <c r="FB56" s="155" t="s">
        <v>636</v>
      </c>
      <c r="FC56" s="811" t="s">
        <v>640</v>
      </c>
      <c r="FD56" s="84" t="s">
        <v>640</v>
      </c>
      <c r="FE56" s="389">
        <f t="shared" ca="1" si="18"/>
        <v>0</v>
      </c>
    </row>
    <row r="57" spans="1:161">
      <c r="A57" s="894" t="s">
        <v>787</v>
      </c>
      <c r="B57" s="155" t="s">
        <v>636</v>
      </c>
      <c r="C57" s="151" t="s">
        <v>641</v>
      </c>
      <c r="D57" s="151" t="s">
        <v>641</v>
      </c>
      <c r="E57" s="225" t="s">
        <v>195</v>
      </c>
      <c r="F57" s="92" t="s">
        <v>845</v>
      </c>
      <c r="G57" s="2">
        <v>100</v>
      </c>
      <c r="H57" s="229">
        <v>0</v>
      </c>
      <c r="I57" s="229">
        <v>0</v>
      </c>
      <c r="J57" s="229">
        <v>25</v>
      </c>
      <c r="K57" s="229">
        <v>0</v>
      </c>
      <c r="L57" s="229">
        <v>25</v>
      </c>
      <c r="M57" s="388">
        <v>0</v>
      </c>
      <c r="N57" s="388">
        <v>0</v>
      </c>
      <c r="O57" s="388">
        <v>0</v>
      </c>
      <c r="P57" s="388">
        <v>0</v>
      </c>
      <c r="Q57" s="388">
        <v>0</v>
      </c>
      <c r="R57" s="388">
        <v>0</v>
      </c>
      <c r="S57" s="388">
        <v>0</v>
      </c>
      <c r="T57" s="388">
        <v>0</v>
      </c>
      <c r="U57" s="388">
        <v>0</v>
      </c>
      <c r="V57" s="388">
        <v>0</v>
      </c>
      <c r="W57" s="388">
        <v>0</v>
      </c>
      <c r="X57" s="388">
        <v>0</v>
      </c>
      <c r="Y57" s="388">
        <v>0</v>
      </c>
      <c r="Z57" s="388">
        <v>0</v>
      </c>
      <c r="AA57" s="388">
        <v>0</v>
      </c>
      <c r="AB57" s="388">
        <v>0</v>
      </c>
      <c r="AC57" s="388">
        <v>0</v>
      </c>
      <c r="AD57" s="388">
        <v>0</v>
      </c>
      <c r="AE57" s="388">
        <v>0</v>
      </c>
      <c r="AF57" s="388">
        <v>0</v>
      </c>
      <c r="AG57" s="388">
        <v>0</v>
      </c>
      <c r="AH57" s="388">
        <v>0</v>
      </c>
      <c r="AI57" s="388">
        <v>0</v>
      </c>
      <c r="AJ57" s="388">
        <v>0</v>
      </c>
      <c r="AK57" s="388">
        <v>0</v>
      </c>
      <c r="AL57" s="388">
        <v>0</v>
      </c>
      <c r="AM57" s="388">
        <v>0</v>
      </c>
      <c r="AN57" s="388">
        <v>0</v>
      </c>
      <c r="AO57" s="388">
        <v>0</v>
      </c>
      <c r="AP57" s="388">
        <v>0</v>
      </c>
      <c r="AQ57" s="388">
        <v>0</v>
      </c>
      <c r="AR57" s="388">
        <v>0</v>
      </c>
      <c r="AS57" s="388">
        <v>0</v>
      </c>
      <c r="AT57" s="388">
        <v>0</v>
      </c>
      <c r="AU57" s="388">
        <v>0</v>
      </c>
      <c r="AV57" s="388">
        <v>0</v>
      </c>
      <c r="AW57" s="388">
        <v>0</v>
      </c>
      <c r="AX57" s="388">
        <v>0</v>
      </c>
      <c r="AY57" s="388">
        <v>0</v>
      </c>
      <c r="AZ57" s="388">
        <v>0</v>
      </c>
      <c r="BA57" s="388">
        <v>0</v>
      </c>
      <c r="BB57" s="388">
        <v>0</v>
      </c>
      <c r="BC57" s="388">
        <v>0</v>
      </c>
      <c r="BD57" s="388">
        <v>0</v>
      </c>
      <c r="BE57" s="388">
        <v>0</v>
      </c>
      <c r="BF57" s="388">
        <v>0</v>
      </c>
      <c r="BG57" s="388">
        <v>0</v>
      </c>
      <c r="BH57" s="388">
        <v>0</v>
      </c>
      <c r="BI57" s="388">
        <v>0</v>
      </c>
      <c r="BJ57" s="388">
        <v>0</v>
      </c>
      <c r="BK57" s="388">
        <v>0</v>
      </c>
      <c r="BL57" s="388">
        <v>0</v>
      </c>
      <c r="BM57" s="388">
        <v>0</v>
      </c>
      <c r="BN57" s="388">
        <v>0</v>
      </c>
      <c r="BO57" s="388">
        <v>0</v>
      </c>
      <c r="BP57" s="388">
        <v>0</v>
      </c>
      <c r="BQ57" s="388">
        <v>0</v>
      </c>
      <c r="BR57" s="388">
        <v>0</v>
      </c>
      <c r="BS57" s="388">
        <v>0</v>
      </c>
      <c r="BT57" s="388">
        <v>0</v>
      </c>
      <c r="BU57" s="388">
        <v>0</v>
      </c>
      <c r="BV57" s="388">
        <v>0</v>
      </c>
      <c r="BW57" s="388">
        <v>0</v>
      </c>
      <c r="BX57" s="388">
        <v>0</v>
      </c>
      <c r="BY57" s="388">
        <v>0</v>
      </c>
      <c r="BZ57" s="388">
        <v>0</v>
      </c>
      <c r="CA57" s="388">
        <v>0</v>
      </c>
      <c r="CB57" s="388">
        <v>0</v>
      </c>
      <c r="CC57" s="388">
        <v>0</v>
      </c>
      <c r="CD57" s="388">
        <v>0</v>
      </c>
      <c r="CE57" s="388">
        <v>0</v>
      </c>
      <c r="CF57" s="388">
        <v>0</v>
      </c>
      <c r="CG57" s="388">
        <v>0</v>
      </c>
      <c r="CH57" s="388">
        <v>0</v>
      </c>
      <c r="CI57" s="388">
        <v>0</v>
      </c>
      <c r="CJ57" s="388">
        <v>0</v>
      </c>
      <c r="CK57" s="388">
        <v>0</v>
      </c>
      <c r="CL57" s="388">
        <v>0</v>
      </c>
      <c r="CM57" s="388">
        <v>0</v>
      </c>
      <c r="CN57" s="388">
        <v>0</v>
      </c>
      <c r="CO57" s="388">
        <v>0</v>
      </c>
      <c r="CP57" s="388">
        <v>0</v>
      </c>
      <c r="CQ57" s="388">
        <v>0</v>
      </c>
      <c r="CR57" s="388">
        <v>0</v>
      </c>
      <c r="CS57" s="388">
        <v>0</v>
      </c>
      <c r="CT57" s="388">
        <v>0</v>
      </c>
      <c r="CU57" s="388">
        <v>0</v>
      </c>
      <c r="CV57" s="388">
        <v>0</v>
      </c>
      <c r="CW57" s="388">
        <v>0</v>
      </c>
      <c r="CX57" s="388">
        <v>0</v>
      </c>
      <c r="CY57" s="388">
        <v>0</v>
      </c>
      <c r="CZ57" s="388">
        <v>0</v>
      </c>
      <c r="DA57" s="388">
        <v>0</v>
      </c>
      <c r="DB57" s="388">
        <v>0</v>
      </c>
      <c r="DC57" s="388">
        <v>0</v>
      </c>
      <c r="DD57" s="388">
        <v>0</v>
      </c>
      <c r="DE57" s="388">
        <v>0</v>
      </c>
      <c r="DF57" s="388">
        <v>0</v>
      </c>
      <c r="DG57" s="387">
        <v>0</v>
      </c>
      <c r="DH57" s="31">
        <v>0</v>
      </c>
      <c r="DI57" s="28">
        <v>0</v>
      </c>
      <c r="DJ57" s="30">
        <v>0</v>
      </c>
      <c r="DK57" s="29">
        <v>0</v>
      </c>
      <c r="DL57" s="235">
        <v>0</v>
      </c>
      <c r="DM57" s="28">
        <v>0</v>
      </c>
      <c r="DN57" s="288">
        <v>0</v>
      </c>
      <c r="DO57" s="285">
        <v>0</v>
      </c>
      <c r="DP57" s="235">
        <v>0</v>
      </c>
      <c r="DQ57" s="28">
        <v>0</v>
      </c>
      <c r="DR57" s="30">
        <v>0</v>
      </c>
      <c r="DS57" s="285">
        <v>0</v>
      </c>
      <c r="DT57" s="235">
        <v>0</v>
      </c>
      <c r="DU57" s="28">
        <v>0</v>
      </c>
      <c r="DV57" s="30">
        <v>0</v>
      </c>
      <c r="DW57" s="285">
        <v>0</v>
      </c>
      <c r="DX57" s="235">
        <v>0</v>
      </c>
      <c r="DY57" s="28">
        <v>0</v>
      </c>
      <c r="DZ57" s="30">
        <v>0</v>
      </c>
      <c r="EA57" s="285">
        <v>0</v>
      </c>
      <c r="EB57" s="235">
        <v>0</v>
      </c>
      <c r="EC57" s="28">
        <v>0</v>
      </c>
      <c r="ED57" s="30">
        <v>0</v>
      </c>
      <c r="EE57" s="285">
        <v>0</v>
      </c>
      <c r="EF57" s="235">
        <v>0</v>
      </c>
      <c r="EG57" s="28">
        <v>0</v>
      </c>
      <c r="EH57" s="288">
        <v>0</v>
      </c>
      <c r="EI57" s="285">
        <v>0</v>
      </c>
      <c r="EJ57" s="235">
        <v>0</v>
      </c>
      <c r="EK57" s="28">
        <f t="shared" ca="1" si="32"/>
        <v>0</v>
      </c>
      <c r="EL57" s="30" t="str">
        <f ca="1">IF($B58=$B57,"",SUMIF($B$6:$B84,$B57,EK$6:EK$185))</f>
        <v/>
      </c>
      <c r="EM57" s="436">
        <v>10</v>
      </c>
      <c r="EN57" s="436">
        <f t="shared" si="28"/>
        <v>1000</v>
      </c>
      <c r="EO57" s="437">
        <f t="shared" si="13"/>
        <v>1E-3</v>
      </c>
      <c r="EP57" s="437">
        <f t="shared" si="14"/>
        <v>1.054E-3</v>
      </c>
      <c r="EQ57" s="436">
        <f t="shared" ca="1" si="29"/>
        <v>0</v>
      </c>
      <c r="ER57" s="443">
        <v>6.3E-2</v>
      </c>
      <c r="ES57" s="446">
        <f t="shared" ca="1" si="30"/>
        <v>0</v>
      </c>
      <c r="ET57" s="446">
        <f t="shared" ca="1" si="31"/>
        <v>0</v>
      </c>
      <c r="EU57" s="446"/>
      <c r="EV57" s="446"/>
      <c r="EW57" s="446"/>
      <c r="EX57" s="17">
        <v>808038</v>
      </c>
      <c r="EY57" s="17" t="s">
        <v>807</v>
      </c>
      <c r="EZ57" s="17">
        <v>50</v>
      </c>
      <c r="FA57" s="17">
        <v>0</v>
      </c>
      <c r="FB57" s="155" t="s">
        <v>636</v>
      </c>
      <c r="FC57" s="151" t="s">
        <v>641</v>
      </c>
      <c r="FD57" s="84" t="s">
        <v>641</v>
      </c>
      <c r="FE57" s="389">
        <f t="shared" ca="1" si="18"/>
        <v>0</v>
      </c>
    </row>
    <row r="58" spans="1:161">
      <c r="A58" s="894" t="s">
        <v>787</v>
      </c>
      <c r="B58" s="155" t="s">
        <v>636</v>
      </c>
      <c r="C58" s="151" t="s">
        <v>642</v>
      </c>
      <c r="D58" s="151" t="s">
        <v>642</v>
      </c>
      <c r="E58" s="225" t="s">
        <v>195</v>
      </c>
      <c r="F58" s="92" t="s">
        <v>845</v>
      </c>
      <c r="G58" s="2">
        <v>100</v>
      </c>
      <c r="H58" s="229">
        <v>0</v>
      </c>
      <c r="I58" s="229">
        <v>0</v>
      </c>
      <c r="J58" s="229">
        <v>25</v>
      </c>
      <c r="K58" s="229">
        <v>0</v>
      </c>
      <c r="L58" s="229">
        <v>25</v>
      </c>
      <c r="M58" s="388">
        <v>0</v>
      </c>
      <c r="N58" s="388">
        <v>0</v>
      </c>
      <c r="O58" s="388">
        <v>0</v>
      </c>
      <c r="P58" s="388">
        <v>0</v>
      </c>
      <c r="Q58" s="388">
        <v>0</v>
      </c>
      <c r="R58" s="388">
        <v>0</v>
      </c>
      <c r="S58" s="388">
        <v>0</v>
      </c>
      <c r="T58" s="388">
        <v>0</v>
      </c>
      <c r="U58" s="388">
        <v>0</v>
      </c>
      <c r="V58" s="388">
        <v>0</v>
      </c>
      <c r="W58" s="388">
        <v>0</v>
      </c>
      <c r="X58" s="388">
        <v>0</v>
      </c>
      <c r="Y58" s="388">
        <v>0</v>
      </c>
      <c r="Z58" s="388">
        <v>0</v>
      </c>
      <c r="AA58" s="388">
        <v>0</v>
      </c>
      <c r="AB58" s="388">
        <v>0</v>
      </c>
      <c r="AC58" s="388">
        <v>0</v>
      </c>
      <c r="AD58" s="388">
        <v>0</v>
      </c>
      <c r="AE58" s="388">
        <v>0</v>
      </c>
      <c r="AF58" s="388">
        <v>0</v>
      </c>
      <c r="AG58" s="388">
        <v>0</v>
      </c>
      <c r="AH58" s="388">
        <v>0</v>
      </c>
      <c r="AI58" s="388">
        <v>0</v>
      </c>
      <c r="AJ58" s="388">
        <v>0</v>
      </c>
      <c r="AK58" s="388">
        <v>0</v>
      </c>
      <c r="AL58" s="388">
        <v>0</v>
      </c>
      <c r="AM58" s="388">
        <v>0</v>
      </c>
      <c r="AN58" s="388">
        <v>0</v>
      </c>
      <c r="AO58" s="388">
        <v>0</v>
      </c>
      <c r="AP58" s="388">
        <v>0</v>
      </c>
      <c r="AQ58" s="388">
        <v>0</v>
      </c>
      <c r="AR58" s="388">
        <v>0</v>
      </c>
      <c r="AS58" s="388">
        <v>0</v>
      </c>
      <c r="AT58" s="388">
        <v>0</v>
      </c>
      <c r="AU58" s="388">
        <v>0</v>
      </c>
      <c r="AV58" s="388">
        <v>0</v>
      </c>
      <c r="AW58" s="388">
        <v>0</v>
      </c>
      <c r="AX58" s="388">
        <v>0</v>
      </c>
      <c r="AY58" s="388">
        <v>0</v>
      </c>
      <c r="AZ58" s="388">
        <v>0</v>
      </c>
      <c r="BA58" s="388">
        <v>0</v>
      </c>
      <c r="BB58" s="388">
        <v>0</v>
      </c>
      <c r="BC58" s="388">
        <v>0</v>
      </c>
      <c r="BD58" s="388">
        <v>0</v>
      </c>
      <c r="BE58" s="388">
        <v>0</v>
      </c>
      <c r="BF58" s="388">
        <v>0</v>
      </c>
      <c r="BG58" s="388">
        <v>0</v>
      </c>
      <c r="BH58" s="388">
        <v>0</v>
      </c>
      <c r="BI58" s="388">
        <v>0</v>
      </c>
      <c r="BJ58" s="388">
        <v>0</v>
      </c>
      <c r="BK58" s="388">
        <v>0</v>
      </c>
      <c r="BL58" s="388">
        <v>0</v>
      </c>
      <c r="BM58" s="388">
        <v>0</v>
      </c>
      <c r="BN58" s="388">
        <v>0</v>
      </c>
      <c r="BO58" s="388">
        <v>0</v>
      </c>
      <c r="BP58" s="388">
        <v>0</v>
      </c>
      <c r="BQ58" s="388">
        <v>0</v>
      </c>
      <c r="BR58" s="388">
        <v>0</v>
      </c>
      <c r="BS58" s="388">
        <v>0</v>
      </c>
      <c r="BT58" s="388">
        <v>0</v>
      </c>
      <c r="BU58" s="388">
        <v>0</v>
      </c>
      <c r="BV58" s="388">
        <v>0</v>
      </c>
      <c r="BW58" s="388">
        <v>0</v>
      </c>
      <c r="BX58" s="388">
        <v>0</v>
      </c>
      <c r="BY58" s="388">
        <v>0</v>
      </c>
      <c r="BZ58" s="388">
        <v>0</v>
      </c>
      <c r="CA58" s="388">
        <v>0</v>
      </c>
      <c r="CB58" s="388">
        <v>0</v>
      </c>
      <c r="CC58" s="388">
        <v>0</v>
      </c>
      <c r="CD58" s="388">
        <v>0</v>
      </c>
      <c r="CE58" s="388">
        <v>0</v>
      </c>
      <c r="CF58" s="388">
        <v>0</v>
      </c>
      <c r="CG58" s="388">
        <v>0</v>
      </c>
      <c r="CH58" s="388">
        <v>0</v>
      </c>
      <c r="CI58" s="388">
        <v>0</v>
      </c>
      <c r="CJ58" s="388">
        <v>0</v>
      </c>
      <c r="CK58" s="388">
        <v>0</v>
      </c>
      <c r="CL58" s="388">
        <v>0</v>
      </c>
      <c r="CM58" s="388">
        <v>0</v>
      </c>
      <c r="CN58" s="388">
        <v>0</v>
      </c>
      <c r="CO58" s="388">
        <v>0</v>
      </c>
      <c r="CP58" s="388">
        <v>0</v>
      </c>
      <c r="CQ58" s="388">
        <v>0</v>
      </c>
      <c r="CR58" s="388">
        <v>0</v>
      </c>
      <c r="CS58" s="388">
        <v>0</v>
      </c>
      <c r="CT58" s="388">
        <v>0</v>
      </c>
      <c r="CU58" s="388">
        <v>0</v>
      </c>
      <c r="CV58" s="388">
        <v>0</v>
      </c>
      <c r="CW58" s="388">
        <v>0</v>
      </c>
      <c r="CX58" s="388">
        <v>0</v>
      </c>
      <c r="CY58" s="388">
        <v>0</v>
      </c>
      <c r="CZ58" s="388">
        <v>0</v>
      </c>
      <c r="DA58" s="388">
        <v>0</v>
      </c>
      <c r="DB58" s="388">
        <v>0</v>
      </c>
      <c r="DC58" s="388">
        <v>0</v>
      </c>
      <c r="DD58" s="388">
        <v>0</v>
      </c>
      <c r="DE58" s="388">
        <v>0</v>
      </c>
      <c r="DF58" s="388">
        <v>0</v>
      </c>
      <c r="DG58" s="387">
        <v>0</v>
      </c>
      <c r="DH58" s="31">
        <v>0</v>
      </c>
      <c r="DI58" s="28">
        <v>0</v>
      </c>
      <c r="DJ58" s="30">
        <v>0</v>
      </c>
      <c r="DK58" s="29">
        <v>0</v>
      </c>
      <c r="DL58" s="235">
        <v>0</v>
      </c>
      <c r="DM58" s="28">
        <v>0</v>
      </c>
      <c r="DN58" s="288">
        <v>0</v>
      </c>
      <c r="DO58" s="285">
        <v>0</v>
      </c>
      <c r="DP58" s="235">
        <v>0</v>
      </c>
      <c r="DQ58" s="28">
        <v>0</v>
      </c>
      <c r="DR58" s="30">
        <v>0</v>
      </c>
      <c r="DS58" s="285">
        <v>0</v>
      </c>
      <c r="DT58" s="235">
        <v>0</v>
      </c>
      <c r="DU58" s="28">
        <v>0</v>
      </c>
      <c r="DV58" s="30">
        <v>0</v>
      </c>
      <c r="DW58" s="285">
        <v>0</v>
      </c>
      <c r="DX58" s="235">
        <v>0</v>
      </c>
      <c r="DY58" s="28">
        <v>0</v>
      </c>
      <c r="DZ58" s="30">
        <v>0</v>
      </c>
      <c r="EA58" s="285">
        <v>0</v>
      </c>
      <c r="EB58" s="235">
        <v>0</v>
      </c>
      <c r="EC58" s="28">
        <v>0</v>
      </c>
      <c r="ED58" s="30">
        <v>0</v>
      </c>
      <c r="EE58" s="285">
        <v>0</v>
      </c>
      <c r="EF58" s="235">
        <v>0</v>
      </c>
      <c r="EG58" s="28">
        <v>0</v>
      </c>
      <c r="EH58" s="288">
        <v>0</v>
      </c>
      <c r="EI58" s="285">
        <v>0</v>
      </c>
      <c r="EJ58" s="235">
        <v>0</v>
      </c>
      <c r="EK58" s="28">
        <f t="shared" ref="EK58:EK69" ca="1" si="33">EJ58/10</f>
        <v>0</v>
      </c>
      <c r="EL58" s="30" t="str">
        <f ca="1">IF($B59=$B58,"",SUMIF($B$6:$B85,$B58,EK$6:EK$185))</f>
        <v/>
      </c>
      <c r="EM58" s="436">
        <v>10</v>
      </c>
      <c r="EN58" s="436">
        <f t="shared" si="28"/>
        <v>1000</v>
      </c>
      <c r="EO58" s="437">
        <f t="shared" si="13"/>
        <v>1E-3</v>
      </c>
      <c r="EP58" s="437">
        <f t="shared" si="14"/>
        <v>1.054E-3</v>
      </c>
      <c r="EQ58" s="436">
        <f t="shared" ca="1" si="29"/>
        <v>0</v>
      </c>
      <c r="ER58" s="443">
        <v>6.3E-2</v>
      </c>
      <c r="ES58" s="446">
        <f t="shared" ca="1" si="30"/>
        <v>0</v>
      </c>
      <c r="ET58" s="446">
        <f t="shared" ca="1" si="31"/>
        <v>0</v>
      </c>
      <c r="EU58" s="446"/>
      <c r="EV58" s="446"/>
      <c r="EW58" s="446"/>
      <c r="EX58" s="17">
        <v>808038</v>
      </c>
      <c r="EY58" s="17" t="s">
        <v>807</v>
      </c>
      <c r="EZ58" s="17">
        <v>50</v>
      </c>
      <c r="FA58" s="17">
        <v>0</v>
      </c>
      <c r="FB58" s="155" t="s">
        <v>636</v>
      </c>
      <c r="FC58" s="151" t="s">
        <v>642</v>
      </c>
      <c r="FD58" s="84" t="s">
        <v>642</v>
      </c>
      <c r="FE58" s="389">
        <f t="shared" ca="1" si="18"/>
        <v>0</v>
      </c>
    </row>
    <row r="59" spans="1:161">
      <c r="A59" s="894" t="s">
        <v>787</v>
      </c>
      <c r="B59" s="155" t="s">
        <v>636</v>
      </c>
      <c r="C59" s="151" t="s">
        <v>643</v>
      </c>
      <c r="D59" s="151" t="s">
        <v>643</v>
      </c>
      <c r="E59" s="225" t="s">
        <v>195</v>
      </c>
      <c r="F59" s="92" t="s">
        <v>845</v>
      </c>
      <c r="G59" s="2">
        <v>100</v>
      </c>
      <c r="H59" s="229">
        <v>0</v>
      </c>
      <c r="I59" s="229">
        <v>0</v>
      </c>
      <c r="J59" s="229">
        <v>47</v>
      </c>
      <c r="K59" s="229">
        <v>0</v>
      </c>
      <c r="L59" s="229">
        <v>47</v>
      </c>
      <c r="M59" s="388">
        <v>0</v>
      </c>
      <c r="N59" s="388">
        <v>0</v>
      </c>
      <c r="O59" s="388">
        <v>0</v>
      </c>
      <c r="P59" s="388">
        <v>0</v>
      </c>
      <c r="Q59" s="388">
        <v>0</v>
      </c>
      <c r="R59" s="388">
        <v>0</v>
      </c>
      <c r="S59" s="388">
        <v>0</v>
      </c>
      <c r="T59" s="388">
        <v>0</v>
      </c>
      <c r="U59" s="388">
        <v>0</v>
      </c>
      <c r="V59" s="388">
        <v>0</v>
      </c>
      <c r="W59" s="388">
        <v>0</v>
      </c>
      <c r="X59" s="388">
        <v>0</v>
      </c>
      <c r="Y59" s="388">
        <v>0</v>
      </c>
      <c r="Z59" s="388">
        <v>0</v>
      </c>
      <c r="AA59" s="388">
        <v>0</v>
      </c>
      <c r="AB59" s="388">
        <v>0</v>
      </c>
      <c r="AC59" s="388">
        <v>0</v>
      </c>
      <c r="AD59" s="388">
        <v>0</v>
      </c>
      <c r="AE59" s="388">
        <v>0</v>
      </c>
      <c r="AF59" s="388">
        <v>0</v>
      </c>
      <c r="AG59" s="388">
        <v>0</v>
      </c>
      <c r="AH59" s="388">
        <v>0</v>
      </c>
      <c r="AI59" s="388">
        <v>0</v>
      </c>
      <c r="AJ59" s="388">
        <v>0</v>
      </c>
      <c r="AK59" s="388">
        <v>0</v>
      </c>
      <c r="AL59" s="388">
        <v>0</v>
      </c>
      <c r="AM59" s="388">
        <v>0</v>
      </c>
      <c r="AN59" s="388">
        <v>0</v>
      </c>
      <c r="AO59" s="388">
        <v>0</v>
      </c>
      <c r="AP59" s="388">
        <v>0</v>
      </c>
      <c r="AQ59" s="388">
        <v>0</v>
      </c>
      <c r="AR59" s="388">
        <v>0</v>
      </c>
      <c r="AS59" s="388">
        <v>0</v>
      </c>
      <c r="AT59" s="388">
        <v>0</v>
      </c>
      <c r="AU59" s="388">
        <v>0</v>
      </c>
      <c r="AV59" s="388">
        <v>0</v>
      </c>
      <c r="AW59" s="388">
        <v>0</v>
      </c>
      <c r="AX59" s="388">
        <v>0</v>
      </c>
      <c r="AY59" s="388">
        <v>0</v>
      </c>
      <c r="AZ59" s="388">
        <v>0</v>
      </c>
      <c r="BA59" s="388">
        <v>0</v>
      </c>
      <c r="BB59" s="388">
        <v>0</v>
      </c>
      <c r="BC59" s="388">
        <v>0</v>
      </c>
      <c r="BD59" s="388">
        <v>0</v>
      </c>
      <c r="BE59" s="388">
        <v>0</v>
      </c>
      <c r="BF59" s="388">
        <v>0</v>
      </c>
      <c r="BG59" s="388">
        <v>0</v>
      </c>
      <c r="BH59" s="388">
        <v>0</v>
      </c>
      <c r="BI59" s="388">
        <v>0</v>
      </c>
      <c r="BJ59" s="388">
        <v>0</v>
      </c>
      <c r="BK59" s="388">
        <v>0</v>
      </c>
      <c r="BL59" s="388">
        <v>0</v>
      </c>
      <c r="BM59" s="388">
        <v>0</v>
      </c>
      <c r="BN59" s="388">
        <v>0</v>
      </c>
      <c r="BO59" s="388">
        <v>0</v>
      </c>
      <c r="BP59" s="388">
        <v>0</v>
      </c>
      <c r="BQ59" s="388">
        <v>0</v>
      </c>
      <c r="BR59" s="388">
        <v>0</v>
      </c>
      <c r="BS59" s="388">
        <v>0</v>
      </c>
      <c r="BT59" s="388">
        <v>0</v>
      </c>
      <c r="BU59" s="388">
        <v>0</v>
      </c>
      <c r="BV59" s="388">
        <v>0</v>
      </c>
      <c r="BW59" s="388">
        <v>0</v>
      </c>
      <c r="BX59" s="388">
        <v>0</v>
      </c>
      <c r="BY59" s="388">
        <v>0</v>
      </c>
      <c r="BZ59" s="388">
        <v>0</v>
      </c>
      <c r="CA59" s="388">
        <v>0</v>
      </c>
      <c r="CB59" s="388">
        <v>0</v>
      </c>
      <c r="CC59" s="388">
        <v>0</v>
      </c>
      <c r="CD59" s="388">
        <v>0</v>
      </c>
      <c r="CE59" s="388">
        <v>0</v>
      </c>
      <c r="CF59" s="388">
        <v>0</v>
      </c>
      <c r="CG59" s="388">
        <v>0</v>
      </c>
      <c r="CH59" s="388">
        <v>0</v>
      </c>
      <c r="CI59" s="388">
        <v>0</v>
      </c>
      <c r="CJ59" s="388">
        <v>0</v>
      </c>
      <c r="CK59" s="388">
        <v>0</v>
      </c>
      <c r="CL59" s="388">
        <v>0</v>
      </c>
      <c r="CM59" s="388">
        <v>0</v>
      </c>
      <c r="CN59" s="388">
        <v>0</v>
      </c>
      <c r="CO59" s="388">
        <v>0</v>
      </c>
      <c r="CP59" s="388">
        <v>0</v>
      </c>
      <c r="CQ59" s="388">
        <v>0</v>
      </c>
      <c r="CR59" s="388">
        <v>0</v>
      </c>
      <c r="CS59" s="388">
        <v>0</v>
      </c>
      <c r="CT59" s="388">
        <v>0</v>
      </c>
      <c r="CU59" s="388">
        <v>0</v>
      </c>
      <c r="CV59" s="388">
        <v>0</v>
      </c>
      <c r="CW59" s="388">
        <v>0</v>
      </c>
      <c r="CX59" s="388">
        <v>0</v>
      </c>
      <c r="CY59" s="388">
        <v>0</v>
      </c>
      <c r="CZ59" s="388">
        <v>0</v>
      </c>
      <c r="DA59" s="388">
        <v>0</v>
      </c>
      <c r="DB59" s="388">
        <v>0</v>
      </c>
      <c r="DC59" s="388">
        <v>0</v>
      </c>
      <c r="DD59" s="388">
        <v>0</v>
      </c>
      <c r="DE59" s="388">
        <v>0</v>
      </c>
      <c r="DF59" s="388">
        <v>0</v>
      </c>
      <c r="DG59" s="387">
        <v>0</v>
      </c>
      <c r="DH59" s="31">
        <v>0</v>
      </c>
      <c r="DI59" s="28">
        <v>0</v>
      </c>
      <c r="DJ59" s="30">
        <v>0</v>
      </c>
      <c r="DK59" s="29">
        <v>0</v>
      </c>
      <c r="DL59" s="235">
        <v>0</v>
      </c>
      <c r="DM59" s="28">
        <v>0</v>
      </c>
      <c r="DN59" s="288">
        <v>0</v>
      </c>
      <c r="DO59" s="285">
        <v>0</v>
      </c>
      <c r="DP59" s="235">
        <v>0</v>
      </c>
      <c r="DQ59" s="28">
        <v>0</v>
      </c>
      <c r="DR59" s="30">
        <v>0</v>
      </c>
      <c r="DS59" s="285">
        <v>0</v>
      </c>
      <c r="DT59" s="235">
        <v>0</v>
      </c>
      <c r="DU59" s="28">
        <v>0</v>
      </c>
      <c r="DV59" s="30">
        <v>0</v>
      </c>
      <c r="DW59" s="285">
        <v>0</v>
      </c>
      <c r="DX59" s="235">
        <v>0</v>
      </c>
      <c r="DY59" s="28">
        <v>0</v>
      </c>
      <c r="DZ59" s="30">
        <v>0</v>
      </c>
      <c r="EA59" s="285">
        <v>0</v>
      </c>
      <c r="EB59" s="235">
        <v>0</v>
      </c>
      <c r="EC59" s="28">
        <v>0</v>
      </c>
      <c r="ED59" s="30">
        <v>0</v>
      </c>
      <c r="EE59" s="285">
        <v>0</v>
      </c>
      <c r="EF59" s="235">
        <v>0</v>
      </c>
      <c r="EG59" s="28">
        <v>0</v>
      </c>
      <c r="EH59" s="288">
        <v>0</v>
      </c>
      <c r="EI59" s="285">
        <v>0</v>
      </c>
      <c r="EJ59" s="235">
        <v>0</v>
      </c>
      <c r="EK59" s="28">
        <f t="shared" ca="1" si="33"/>
        <v>0</v>
      </c>
      <c r="EL59" s="30" t="str">
        <f ca="1">IF($B60=$B59,"",SUMIF($B$6:$B86,$B59,EK$6:EK$185))</f>
        <v/>
      </c>
      <c r="EM59" s="436">
        <v>10</v>
      </c>
      <c r="EN59" s="436">
        <f t="shared" si="28"/>
        <v>1000</v>
      </c>
      <c r="EO59" s="437">
        <f t="shared" si="13"/>
        <v>1E-3</v>
      </c>
      <c r="EP59" s="437">
        <f t="shared" si="14"/>
        <v>1.054E-3</v>
      </c>
      <c r="EQ59" s="436">
        <f t="shared" ca="1" si="29"/>
        <v>0</v>
      </c>
      <c r="ER59" s="443">
        <v>6.3E-2</v>
      </c>
      <c r="ES59" s="446">
        <f t="shared" ca="1" si="30"/>
        <v>0</v>
      </c>
      <c r="ET59" s="446">
        <f t="shared" ca="1" si="31"/>
        <v>0</v>
      </c>
      <c r="EU59" s="446"/>
      <c r="EV59" s="446"/>
      <c r="EW59" s="446"/>
      <c r="EX59" s="17">
        <v>808038</v>
      </c>
      <c r="EY59" s="17" t="s">
        <v>807</v>
      </c>
      <c r="EZ59" s="17">
        <v>50</v>
      </c>
      <c r="FA59" s="17">
        <v>0</v>
      </c>
      <c r="FB59" s="155" t="s">
        <v>636</v>
      </c>
      <c r="FC59" s="151" t="s">
        <v>643</v>
      </c>
      <c r="FD59" s="84" t="s">
        <v>643</v>
      </c>
      <c r="FE59" s="389">
        <f t="shared" ca="1" si="18"/>
        <v>0</v>
      </c>
    </row>
    <row r="60" spans="1:161">
      <c r="A60" s="894" t="s">
        <v>787</v>
      </c>
      <c r="B60" s="155" t="s">
        <v>636</v>
      </c>
      <c r="C60" s="151" t="s">
        <v>644</v>
      </c>
      <c r="D60" s="151" t="s">
        <v>644</v>
      </c>
      <c r="E60" s="225" t="s">
        <v>195</v>
      </c>
      <c r="F60" s="92" t="s">
        <v>845</v>
      </c>
      <c r="G60" s="2">
        <v>100</v>
      </c>
      <c r="H60" s="229">
        <v>0</v>
      </c>
      <c r="I60" s="229">
        <v>0</v>
      </c>
      <c r="J60" s="229">
        <v>46</v>
      </c>
      <c r="K60" s="229">
        <v>0</v>
      </c>
      <c r="L60" s="229">
        <v>46</v>
      </c>
      <c r="M60" s="388">
        <v>0</v>
      </c>
      <c r="N60" s="388">
        <v>0</v>
      </c>
      <c r="O60" s="388">
        <v>0</v>
      </c>
      <c r="P60" s="388">
        <v>0</v>
      </c>
      <c r="Q60" s="388">
        <v>0</v>
      </c>
      <c r="R60" s="388">
        <v>0</v>
      </c>
      <c r="S60" s="388">
        <v>0</v>
      </c>
      <c r="T60" s="388">
        <v>0</v>
      </c>
      <c r="U60" s="388">
        <v>0</v>
      </c>
      <c r="V60" s="388">
        <v>0</v>
      </c>
      <c r="W60" s="388">
        <v>0</v>
      </c>
      <c r="X60" s="388">
        <v>0</v>
      </c>
      <c r="Y60" s="388">
        <v>0</v>
      </c>
      <c r="Z60" s="388">
        <v>0</v>
      </c>
      <c r="AA60" s="388">
        <v>0</v>
      </c>
      <c r="AB60" s="388">
        <v>0</v>
      </c>
      <c r="AC60" s="388">
        <v>0</v>
      </c>
      <c r="AD60" s="388">
        <v>0</v>
      </c>
      <c r="AE60" s="388">
        <v>0</v>
      </c>
      <c r="AF60" s="388">
        <v>0</v>
      </c>
      <c r="AG60" s="388">
        <v>0</v>
      </c>
      <c r="AH60" s="388">
        <v>0</v>
      </c>
      <c r="AI60" s="388">
        <v>0</v>
      </c>
      <c r="AJ60" s="388">
        <v>0</v>
      </c>
      <c r="AK60" s="388">
        <v>0</v>
      </c>
      <c r="AL60" s="388">
        <v>0</v>
      </c>
      <c r="AM60" s="388">
        <v>0</v>
      </c>
      <c r="AN60" s="388">
        <v>0</v>
      </c>
      <c r="AO60" s="388">
        <v>0</v>
      </c>
      <c r="AP60" s="388">
        <v>0</v>
      </c>
      <c r="AQ60" s="388">
        <v>0</v>
      </c>
      <c r="AR60" s="388">
        <v>0</v>
      </c>
      <c r="AS60" s="388">
        <v>0</v>
      </c>
      <c r="AT60" s="388">
        <v>0</v>
      </c>
      <c r="AU60" s="388">
        <v>0</v>
      </c>
      <c r="AV60" s="388">
        <v>0</v>
      </c>
      <c r="AW60" s="388">
        <v>0</v>
      </c>
      <c r="AX60" s="388">
        <v>0</v>
      </c>
      <c r="AY60" s="388">
        <v>0</v>
      </c>
      <c r="AZ60" s="388">
        <v>0</v>
      </c>
      <c r="BA60" s="388">
        <v>0</v>
      </c>
      <c r="BB60" s="388">
        <v>0</v>
      </c>
      <c r="BC60" s="388">
        <v>0</v>
      </c>
      <c r="BD60" s="388">
        <v>0</v>
      </c>
      <c r="BE60" s="388">
        <v>0</v>
      </c>
      <c r="BF60" s="388">
        <v>0</v>
      </c>
      <c r="BG60" s="388">
        <v>0</v>
      </c>
      <c r="BH60" s="388">
        <v>0</v>
      </c>
      <c r="BI60" s="388">
        <v>0</v>
      </c>
      <c r="BJ60" s="388">
        <v>0</v>
      </c>
      <c r="BK60" s="388">
        <v>0</v>
      </c>
      <c r="BL60" s="388">
        <v>0</v>
      </c>
      <c r="BM60" s="388">
        <v>0</v>
      </c>
      <c r="BN60" s="388">
        <v>0</v>
      </c>
      <c r="BO60" s="388">
        <v>0</v>
      </c>
      <c r="BP60" s="388">
        <v>0</v>
      </c>
      <c r="BQ60" s="388">
        <v>0</v>
      </c>
      <c r="BR60" s="388">
        <v>0</v>
      </c>
      <c r="BS60" s="388">
        <v>0</v>
      </c>
      <c r="BT60" s="388">
        <v>0</v>
      </c>
      <c r="BU60" s="388">
        <v>0</v>
      </c>
      <c r="BV60" s="388">
        <v>0</v>
      </c>
      <c r="BW60" s="388">
        <v>0</v>
      </c>
      <c r="BX60" s="388">
        <v>0</v>
      </c>
      <c r="BY60" s="388">
        <v>0</v>
      </c>
      <c r="BZ60" s="388">
        <v>0</v>
      </c>
      <c r="CA60" s="388">
        <v>0</v>
      </c>
      <c r="CB60" s="388">
        <v>0</v>
      </c>
      <c r="CC60" s="388">
        <v>0</v>
      </c>
      <c r="CD60" s="388">
        <v>0</v>
      </c>
      <c r="CE60" s="388">
        <v>0</v>
      </c>
      <c r="CF60" s="388">
        <v>0</v>
      </c>
      <c r="CG60" s="388">
        <v>0</v>
      </c>
      <c r="CH60" s="388">
        <v>0</v>
      </c>
      <c r="CI60" s="388">
        <v>0</v>
      </c>
      <c r="CJ60" s="388">
        <v>0</v>
      </c>
      <c r="CK60" s="388">
        <v>0</v>
      </c>
      <c r="CL60" s="388">
        <v>0</v>
      </c>
      <c r="CM60" s="388">
        <v>0</v>
      </c>
      <c r="CN60" s="388">
        <v>0</v>
      </c>
      <c r="CO60" s="388">
        <v>0</v>
      </c>
      <c r="CP60" s="388">
        <v>0</v>
      </c>
      <c r="CQ60" s="388">
        <v>0</v>
      </c>
      <c r="CR60" s="388">
        <v>0</v>
      </c>
      <c r="CS60" s="388">
        <v>0</v>
      </c>
      <c r="CT60" s="388">
        <v>0</v>
      </c>
      <c r="CU60" s="388">
        <v>0</v>
      </c>
      <c r="CV60" s="388">
        <v>0</v>
      </c>
      <c r="CW60" s="388">
        <v>0</v>
      </c>
      <c r="CX60" s="388">
        <v>0</v>
      </c>
      <c r="CY60" s="388">
        <v>0</v>
      </c>
      <c r="CZ60" s="388">
        <v>0</v>
      </c>
      <c r="DA60" s="388">
        <v>0</v>
      </c>
      <c r="DB60" s="388">
        <v>0</v>
      </c>
      <c r="DC60" s="388">
        <v>0</v>
      </c>
      <c r="DD60" s="388">
        <v>0</v>
      </c>
      <c r="DE60" s="388">
        <v>0</v>
      </c>
      <c r="DF60" s="388">
        <v>0</v>
      </c>
      <c r="DG60" s="387">
        <v>0</v>
      </c>
      <c r="DH60" s="31">
        <v>0</v>
      </c>
      <c r="DI60" s="28">
        <v>0</v>
      </c>
      <c r="DJ60" s="30">
        <v>0</v>
      </c>
      <c r="DK60" s="29">
        <v>0</v>
      </c>
      <c r="DL60" s="235">
        <v>0</v>
      </c>
      <c r="DM60" s="28">
        <v>0</v>
      </c>
      <c r="DN60" s="288">
        <v>0</v>
      </c>
      <c r="DO60" s="285">
        <v>0</v>
      </c>
      <c r="DP60" s="235">
        <v>0</v>
      </c>
      <c r="DQ60" s="28">
        <v>0</v>
      </c>
      <c r="DR60" s="30">
        <v>0</v>
      </c>
      <c r="DS60" s="285">
        <v>0</v>
      </c>
      <c r="DT60" s="235">
        <v>0</v>
      </c>
      <c r="DU60" s="28">
        <v>0</v>
      </c>
      <c r="DV60" s="30">
        <v>0</v>
      </c>
      <c r="DW60" s="285">
        <v>0</v>
      </c>
      <c r="DX60" s="235">
        <v>0</v>
      </c>
      <c r="DY60" s="28">
        <v>0</v>
      </c>
      <c r="DZ60" s="30">
        <v>0</v>
      </c>
      <c r="EA60" s="285">
        <v>0</v>
      </c>
      <c r="EB60" s="235">
        <v>0</v>
      </c>
      <c r="EC60" s="28">
        <v>0</v>
      </c>
      <c r="ED60" s="30">
        <v>0</v>
      </c>
      <c r="EE60" s="285">
        <v>0</v>
      </c>
      <c r="EF60" s="235">
        <v>0</v>
      </c>
      <c r="EG60" s="28">
        <v>0</v>
      </c>
      <c r="EH60" s="288">
        <v>0</v>
      </c>
      <c r="EI60" s="285">
        <v>0</v>
      </c>
      <c r="EJ60" s="235">
        <v>0</v>
      </c>
      <c r="EK60" s="28">
        <f t="shared" ca="1" si="33"/>
        <v>0</v>
      </c>
      <c r="EL60" s="30">
        <f ca="1">IF($B61=$B60,"",SUMIF($B$6:$B87,$B60,EK$6:EK$185))</f>
        <v>13.5</v>
      </c>
      <c r="EM60" s="436">
        <v>10</v>
      </c>
      <c r="EN60" s="436">
        <f t="shared" si="28"/>
        <v>1000</v>
      </c>
      <c r="EO60" s="437">
        <f t="shared" si="13"/>
        <v>1E-3</v>
      </c>
      <c r="EP60" s="437">
        <f t="shared" si="14"/>
        <v>1.054E-3</v>
      </c>
      <c r="EQ60" s="436">
        <f t="shared" ca="1" si="29"/>
        <v>0</v>
      </c>
      <c r="ER60" s="443">
        <v>6.3E-2</v>
      </c>
      <c r="ES60" s="446">
        <f t="shared" ca="1" si="30"/>
        <v>0</v>
      </c>
      <c r="ET60" s="446">
        <f t="shared" ca="1" si="31"/>
        <v>0</v>
      </c>
      <c r="EU60" s="446"/>
      <c r="EV60" s="446"/>
      <c r="EW60" s="446"/>
      <c r="EX60" s="17">
        <v>808038</v>
      </c>
      <c r="EY60" s="17" t="s">
        <v>807</v>
      </c>
      <c r="EZ60" s="17">
        <v>50</v>
      </c>
      <c r="FA60" s="17">
        <v>0</v>
      </c>
      <c r="FB60" s="155" t="s">
        <v>636</v>
      </c>
      <c r="FC60" s="151" t="s">
        <v>644</v>
      </c>
      <c r="FD60" s="84" t="s">
        <v>644</v>
      </c>
      <c r="FE60" s="389">
        <f t="shared" ca="1" si="18"/>
        <v>0</v>
      </c>
    </row>
    <row r="61" spans="1:161">
      <c r="A61" s="894" t="s">
        <v>787</v>
      </c>
      <c r="B61" s="158" t="s">
        <v>645</v>
      </c>
      <c r="C61" s="151" t="s">
        <v>650</v>
      </c>
      <c r="D61" s="151" t="s">
        <v>650</v>
      </c>
      <c r="E61" s="225" t="s">
        <v>195</v>
      </c>
      <c r="F61" s="92" t="s">
        <v>846</v>
      </c>
      <c r="G61" s="2">
        <v>100</v>
      </c>
      <c r="H61" s="229">
        <v>0</v>
      </c>
      <c r="I61" s="229">
        <v>0</v>
      </c>
      <c r="J61" s="229">
        <v>17</v>
      </c>
      <c r="K61" s="229">
        <v>0</v>
      </c>
      <c r="L61" s="229">
        <v>17</v>
      </c>
      <c r="M61" s="388">
        <v>0</v>
      </c>
      <c r="N61" s="388">
        <v>0</v>
      </c>
      <c r="O61" s="388">
        <v>0</v>
      </c>
      <c r="P61" s="388">
        <v>0</v>
      </c>
      <c r="Q61" s="388">
        <v>0</v>
      </c>
      <c r="R61" s="388">
        <v>0</v>
      </c>
      <c r="S61" s="388">
        <v>0</v>
      </c>
      <c r="T61" s="388">
        <v>0</v>
      </c>
      <c r="U61" s="388">
        <v>0</v>
      </c>
      <c r="V61" s="388">
        <v>0</v>
      </c>
      <c r="W61" s="388">
        <v>0</v>
      </c>
      <c r="X61" s="388">
        <v>0</v>
      </c>
      <c r="Y61" s="388">
        <v>0</v>
      </c>
      <c r="Z61" s="388">
        <v>0</v>
      </c>
      <c r="AA61" s="388">
        <v>0</v>
      </c>
      <c r="AB61" s="388">
        <v>0</v>
      </c>
      <c r="AC61" s="388">
        <v>0</v>
      </c>
      <c r="AD61" s="388">
        <v>0</v>
      </c>
      <c r="AE61" s="388">
        <v>0</v>
      </c>
      <c r="AF61" s="388">
        <v>0</v>
      </c>
      <c r="AG61" s="388">
        <v>0</v>
      </c>
      <c r="AH61" s="388">
        <v>0</v>
      </c>
      <c r="AI61" s="388">
        <v>0</v>
      </c>
      <c r="AJ61" s="388">
        <v>0</v>
      </c>
      <c r="AK61" s="388">
        <v>0</v>
      </c>
      <c r="AL61" s="388">
        <v>0</v>
      </c>
      <c r="AM61" s="388">
        <v>0</v>
      </c>
      <c r="AN61" s="388">
        <v>0</v>
      </c>
      <c r="AO61" s="388">
        <v>0</v>
      </c>
      <c r="AP61" s="388">
        <v>0</v>
      </c>
      <c r="AQ61" s="388">
        <v>0</v>
      </c>
      <c r="AR61" s="388">
        <v>0</v>
      </c>
      <c r="AS61" s="388">
        <v>0</v>
      </c>
      <c r="AT61" s="388">
        <v>0</v>
      </c>
      <c r="AU61" s="388">
        <v>0</v>
      </c>
      <c r="AV61" s="388">
        <v>0</v>
      </c>
      <c r="AW61" s="388">
        <v>0</v>
      </c>
      <c r="AX61" s="388">
        <v>0</v>
      </c>
      <c r="AY61" s="388">
        <v>0</v>
      </c>
      <c r="AZ61" s="388">
        <v>0</v>
      </c>
      <c r="BA61" s="388">
        <v>0</v>
      </c>
      <c r="BB61" s="388">
        <v>0</v>
      </c>
      <c r="BC61" s="388">
        <v>0</v>
      </c>
      <c r="BD61" s="388">
        <v>0</v>
      </c>
      <c r="BE61" s="388">
        <v>0</v>
      </c>
      <c r="BF61" s="388">
        <v>0</v>
      </c>
      <c r="BG61" s="388">
        <v>0</v>
      </c>
      <c r="BH61" s="388">
        <v>0</v>
      </c>
      <c r="BI61" s="388">
        <v>0</v>
      </c>
      <c r="BJ61" s="388">
        <v>0</v>
      </c>
      <c r="BK61" s="388">
        <v>0</v>
      </c>
      <c r="BL61" s="388">
        <v>0</v>
      </c>
      <c r="BM61" s="388">
        <v>0</v>
      </c>
      <c r="BN61" s="388">
        <v>0</v>
      </c>
      <c r="BO61" s="388">
        <v>0</v>
      </c>
      <c r="BP61" s="388">
        <v>0</v>
      </c>
      <c r="BQ61" s="388">
        <v>0</v>
      </c>
      <c r="BR61" s="388">
        <v>0</v>
      </c>
      <c r="BS61" s="388">
        <v>0</v>
      </c>
      <c r="BT61" s="388">
        <v>0</v>
      </c>
      <c r="BU61" s="388">
        <v>0</v>
      </c>
      <c r="BV61" s="388">
        <v>0</v>
      </c>
      <c r="BW61" s="388">
        <v>0</v>
      </c>
      <c r="BX61" s="388">
        <v>0</v>
      </c>
      <c r="BY61" s="388">
        <v>0</v>
      </c>
      <c r="BZ61" s="388">
        <v>0</v>
      </c>
      <c r="CA61" s="388">
        <v>0</v>
      </c>
      <c r="CB61" s="388">
        <v>0</v>
      </c>
      <c r="CC61" s="388">
        <v>0</v>
      </c>
      <c r="CD61" s="388">
        <v>0</v>
      </c>
      <c r="CE61" s="388">
        <v>0</v>
      </c>
      <c r="CF61" s="388">
        <v>0</v>
      </c>
      <c r="CG61" s="388">
        <v>0</v>
      </c>
      <c r="CH61" s="388">
        <v>0</v>
      </c>
      <c r="CI61" s="388">
        <v>0</v>
      </c>
      <c r="CJ61" s="388">
        <v>0</v>
      </c>
      <c r="CK61" s="388">
        <v>0</v>
      </c>
      <c r="CL61" s="388">
        <v>0</v>
      </c>
      <c r="CM61" s="388">
        <v>0</v>
      </c>
      <c r="CN61" s="388">
        <v>0</v>
      </c>
      <c r="CO61" s="388">
        <v>0</v>
      </c>
      <c r="CP61" s="388">
        <v>0</v>
      </c>
      <c r="CQ61" s="388">
        <v>0</v>
      </c>
      <c r="CR61" s="388">
        <v>0</v>
      </c>
      <c r="CS61" s="388">
        <v>0</v>
      </c>
      <c r="CT61" s="388">
        <v>0</v>
      </c>
      <c r="CU61" s="388">
        <v>0</v>
      </c>
      <c r="CV61" s="388">
        <v>0</v>
      </c>
      <c r="CW61" s="388">
        <v>0</v>
      </c>
      <c r="CX61" s="388">
        <v>0</v>
      </c>
      <c r="CY61" s="388">
        <v>0</v>
      </c>
      <c r="CZ61" s="388">
        <v>0</v>
      </c>
      <c r="DA61" s="388">
        <v>0</v>
      </c>
      <c r="DB61" s="388">
        <v>0</v>
      </c>
      <c r="DC61" s="388">
        <v>0</v>
      </c>
      <c r="DD61" s="388">
        <v>0</v>
      </c>
      <c r="DE61" s="388">
        <v>0</v>
      </c>
      <c r="DF61" s="388">
        <v>0</v>
      </c>
      <c r="DG61" s="387">
        <v>0</v>
      </c>
      <c r="DH61" s="31">
        <v>0</v>
      </c>
      <c r="DI61" s="28">
        <v>0</v>
      </c>
      <c r="DJ61" s="30">
        <v>0</v>
      </c>
      <c r="DK61" s="29">
        <v>0</v>
      </c>
      <c r="DL61" s="235">
        <v>0</v>
      </c>
      <c r="DM61" s="28">
        <v>0</v>
      </c>
      <c r="DN61" s="288">
        <v>0</v>
      </c>
      <c r="DO61" s="285">
        <v>0</v>
      </c>
      <c r="DP61" s="235">
        <v>0</v>
      </c>
      <c r="DQ61" s="28">
        <v>0</v>
      </c>
      <c r="DR61" s="30">
        <v>0</v>
      </c>
      <c r="DS61" s="285">
        <v>0</v>
      </c>
      <c r="DT61" s="235">
        <v>0</v>
      </c>
      <c r="DU61" s="28">
        <v>0</v>
      </c>
      <c r="DV61" s="30">
        <v>0</v>
      </c>
      <c r="DW61" s="285">
        <v>0</v>
      </c>
      <c r="DX61" s="235">
        <v>0</v>
      </c>
      <c r="DY61" s="28">
        <v>0</v>
      </c>
      <c r="DZ61" s="30">
        <v>0</v>
      </c>
      <c r="EA61" s="285">
        <v>0</v>
      </c>
      <c r="EB61" s="235">
        <v>0</v>
      </c>
      <c r="EC61" s="28">
        <v>0</v>
      </c>
      <c r="ED61" s="30">
        <v>0</v>
      </c>
      <c r="EE61" s="285">
        <v>0</v>
      </c>
      <c r="EF61" s="235">
        <v>0</v>
      </c>
      <c r="EG61" s="28">
        <v>0</v>
      </c>
      <c r="EH61" s="288">
        <v>0</v>
      </c>
      <c r="EI61" s="285">
        <v>0</v>
      </c>
      <c r="EJ61" s="235">
        <v>0</v>
      </c>
      <c r="EK61" s="28">
        <f t="shared" ca="1" si="33"/>
        <v>0</v>
      </c>
      <c r="EL61" s="30" t="str">
        <f ca="1">IF($B62=$B61,"",SUMIF($B$6:$B88,$B61,EK$6:EK$185))</f>
        <v/>
      </c>
      <c r="EM61" s="436">
        <v>10</v>
      </c>
      <c r="EN61" s="436">
        <f t="shared" si="28"/>
        <v>1000</v>
      </c>
      <c r="EO61" s="437">
        <f t="shared" si="13"/>
        <v>1E-3</v>
      </c>
      <c r="EP61" s="437">
        <f t="shared" si="14"/>
        <v>1.054E-3</v>
      </c>
      <c r="EQ61" s="436">
        <f t="shared" ref="EQ61:EQ67" ca="1" si="34">ROUND(IFERROR(EP61*DG61,),4)</f>
        <v>0</v>
      </c>
      <c r="ER61" s="443">
        <v>6.3E-2</v>
      </c>
      <c r="ES61" s="446">
        <f t="shared" ref="ES61:ES66" ca="1" si="35">(+DG61*ER61)/1200</f>
        <v>0</v>
      </c>
      <c r="ET61" s="446">
        <f t="shared" ref="ET61:ET67" ca="1" si="36">ER61*DG61</f>
        <v>0</v>
      </c>
      <c r="EU61" s="446"/>
      <c r="EV61" s="446"/>
      <c r="EW61" s="446"/>
      <c r="EX61" s="17">
        <v>808038</v>
      </c>
      <c r="EY61" s="17" t="s">
        <v>807</v>
      </c>
      <c r="EZ61" s="17">
        <v>50</v>
      </c>
      <c r="FA61" s="17">
        <v>0</v>
      </c>
      <c r="FB61" s="158" t="s">
        <v>645</v>
      </c>
      <c r="FC61" s="151" t="s">
        <v>650</v>
      </c>
      <c r="FD61" s="84" t="s">
        <v>650</v>
      </c>
      <c r="FE61" s="389">
        <f t="shared" ca="1" si="18"/>
        <v>0</v>
      </c>
    </row>
    <row r="62" spans="1:161">
      <c r="A62" s="894" t="s">
        <v>787</v>
      </c>
      <c r="B62" s="158" t="s">
        <v>645</v>
      </c>
      <c r="C62" s="151" t="s">
        <v>651</v>
      </c>
      <c r="D62" s="151" t="s">
        <v>651</v>
      </c>
      <c r="E62" s="225" t="s">
        <v>195</v>
      </c>
      <c r="F62" s="92" t="s">
        <v>847</v>
      </c>
      <c r="G62" s="2">
        <v>100</v>
      </c>
      <c r="H62" s="229">
        <v>0</v>
      </c>
      <c r="I62" s="229">
        <v>0</v>
      </c>
      <c r="J62" s="229">
        <v>18</v>
      </c>
      <c r="K62" s="229">
        <v>0</v>
      </c>
      <c r="L62" s="229">
        <v>18</v>
      </c>
      <c r="M62" s="388">
        <v>0</v>
      </c>
      <c r="N62" s="388">
        <v>0</v>
      </c>
      <c r="O62" s="388">
        <v>0</v>
      </c>
      <c r="P62" s="388">
        <v>0</v>
      </c>
      <c r="Q62" s="388">
        <v>0</v>
      </c>
      <c r="R62" s="388">
        <v>0</v>
      </c>
      <c r="S62" s="388">
        <v>0</v>
      </c>
      <c r="T62" s="388">
        <v>0</v>
      </c>
      <c r="U62" s="388">
        <v>0</v>
      </c>
      <c r="V62" s="388">
        <v>0</v>
      </c>
      <c r="W62" s="388">
        <v>0</v>
      </c>
      <c r="X62" s="388">
        <v>0</v>
      </c>
      <c r="Y62" s="388">
        <v>0</v>
      </c>
      <c r="Z62" s="388">
        <v>0</v>
      </c>
      <c r="AA62" s="388">
        <v>0</v>
      </c>
      <c r="AB62" s="388">
        <v>0</v>
      </c>
      <c r="AC62" s="388">
        <v>0</v>
      </c>
      <c r="AD62" s="388">
        <v>0</v>
      </c>
      <c r="AE62" s="388">
        <v>0</v>
      </c>
      <c r="AF62" s="388">
        <v>0</v>
      </c>
      <c r="AG62" s="388">
        <v>0</v>
      </c>
      <c r="AH62" s="388">
        <v>0</v>
      </c>
      <c r="AI62" s="388">
        <v>0</v>
      </c>
      <c r="AJ62" s="388">
        <v>0</v>
      </c>
      <c r="AK62" s="388">
        <v>0</v>
      </c>
      <c r="AL62" s="388">
        <v>0</v>
      </c>
      <c r="AM62" s="388">
        <v>0</v>
      </c>
      <c r="AN62" s="388">
        <v>0</v>
      </c>
      <c r="AO62" s="388">
        <v>0</v>
      </c>
      <c r="AP62" s="388">
        <v>0</v>
      </c>
      <c r="AQ62" s="388">
        <v>0</v>
      </c>
      <c r="AR62" s="388">
        <v>0</v>
      </c>
      <c r="AS62" s="388">
        <v>0</v>
      </c>
      <c r="AT62" s="388">
        <v>0</v>
      </c>
      <c r="AU62" s="388">
        <v>0</v>
      </c>
      <c r="AV62" s="388">
        <v>0</v>
      </c>
      <c r="AW62" s="388">
        <v>0</v>
      </c>
      <c r="AX62" s="388">
        <v>0</v>
      </c>
      <c r="AY62" s="388">
        <v>0</v>
      </c>
      <c r="AZ62" s="388">
        <v>0</v>
      </c>
      <c r="BA62" s="388">
        <v>0</v>
      </c>
      <c r="BB62" s="388">
        <v>0</v>
      </c>
      <c r="BC62" s="388">
        <v>0</v>
      </c>
      <c r="BD62" s="388">
        <v>0</v>
      </c>
      <c r="BE62" s="388">
        <v>0</v>
      </c>
      <c r="BF62" s="388">
        <v>0</v>
      </c>
      <c r="BG62" s="388">
        <v>0</v>
      </c>
      <c r="BH62" s="388">
        <v>0</v>
      </c>
      <c r="BI62" s="388">
        <v>0</v>
      </c>
      <c r="BJ62" s="388">
        <v>0</v>
      </c>
      <c r="BK62" s="388">
        <v>0</v>
      </c>
      <c r="BL62" s="388">
        <v>0</v>
      </c>
      <c r="BM62" s="388">
        <v>0</v>
      </c>
      <c r="BN62" s="388">
        <v>0</v>
      </c>
      <c r="BO62" s="388">
        <v>0</v>
      </c>
      <c r="BP62" s="388">
        <v>0</v>
      </c>
      <c r="BQ62" s="388">
        <v>0</v>
      </c>
      <c r="BR62" s="388">
        <v>0</v>
      </c>
      <c r="BS62" s="388">
        <v>0</v>
      </c>
      <c r="BT62" s="388">
        <v>0</v>
      </c>
      <c r="BU62" s="388">
        <v>0</v>
      </c>
      <c r="BV62" s="388">
        <v>0</v>
      </c>
      <c r="BW62" s="388">
        <v>0</v>
      </c>
      <c r="BX62" s="388">
        <v>0</v>
      </c>
      <c r="BY62" s="388">
        <v>0</v>
      </c>
      <c r="BZ62" s="388">
        <v>0</v>
      </c>
      <c r="CA62" s="388">
        <v>0</v>
      </c>
      <c r="CB62" s="388">
        <v>0</v>
      </c>
      <c r="CC62" s="388">
        <v>0</v>
      </c>
      <c r="CD62" s="388">
        <v>0</v>
      </c>
      <c r="CE62" s="388">
        <v>0</v>
      </c>
      <c r="CF62" s="388">
        <v>0</v>
      </c>
      <c r="CG62" s="388">
        <v>0</v>
      </c>
      <c r="CH62" s="388">
        <v>0</v>
      </c>
      <c r="CI62" s="388">
        <v>0</v>
      </c>
      <c r="CJ62" s="388">
        <v>0</v>
      </c>
      <c r="CK62" s="388">
        <v>0</v>
      </c>
      <c r="CL62" s="388">
        <v>0</v>
      </c>
      <c r="CM62" s="388">
        <v>0</v>
      </c>
      <c r="CN62" s="388">
        <v>0</v>
      </c>
      <c r="CO62" s="388">
        <v>0</v>
      </c>
      <c r="CP62" s="388">
        <v>0</v>
      </c>
      <c r="CQ62" s="388">
        <v>0</v>
      </c>
      <c r="CR62" s="388">
        <v>0</v>
      </c>
      <c r="CS62" s="388">
        <v>0</v>
      </c>
      <c r="CT62" s="388">
        <v>0</v>
      </c>
      <c r="CU62" s="388">
        <v>0</v>
      </c>
      <c r="CV62" s="388">
        <v>0</v>
      </c>
      <c r="CW62" s="388">
        <v>0</v>
      </c>
      <c r="CX62" s="388">
        <v>0</v>
      </c>
      <c r="CY62" s="388">
        <v>0</v>
      </c>
      <c r="CZ62" s="388">
        <v>0</v>
      </c>
      <c r="DA62" s="388">
        <v>0</v>
      </c>
      <c r="DB62" s="388">
        <v>0</v>
      </c>
      <c r="DC62" s="388">
        <v>0</v>
      </c>
      <c r="DD62" s="388">
        <v>0</v>
      </c>
      <c r="DE62" s="388">
        <v>0</v>
      </c>
      <c r="DF62" s="388">
        <v>0</v>
      </c>
      <c r="DG62" s="387">
        <v>0</v>
      </c>
      <c r="DH62" s="31">
        <v>0</v>
      </c>
      <c r="DI62" s="28">
        <v>0</v>
      </c>
      <c r="DJ62" s="30">
        <v>0</v>
      </c>
      <c r="DK62" s="29">
        <v>0</v>
      </c>
      <c r="DL62" s="235">
        <v>0</v>
      </c>
      <c r="DM62" s="28">
        <v>0</v>
      </c>
      <c r="DN62" s="288">
        <v>0</v>
      </c>
      <c r="DO62" s="285">
        <v>0</v>
      </c>
      <c r="DP62" s="235">
        <v>0</v>
      </c>
      <c r="DQ62" s="28">
        <v>0</v>
      </c>
      <c r="DR62" s="30">
        <v>0</v>
      </c>
      <c r="DS62" s="285">
        <v>0</v>
      </c>
      <c r="DT62" s="235">
        <v>0</v>
      </c>
      <c r="DU62" s="28">
        <v>0</v>
      </c>
      <c r="DV62" s="30">
        <v>0</v>
      </c>
      <c r="DW62" s="285">
        <v>0</v>
      </c>
      <c r="DX62" s="235">
        <v>0</v>
      </c>
      <c r="DY62" s="28">
        <v>0</v>
      </c>
      <c r="DZ62" s="30">
        <v>0</v>
      </c>
      <c r="EA62" s="285">
        <v>0</v>
      </c>
      <c r="EB62" s="235">
        <v>0</v>
      </c>
      <c r="EC62" s="28">
        <v>0</v>
      </c>
      <c r="ED62" s="30">
        <v>0</v>
      </c>
      <c r="EE62" s="285">
        <v>0</v>
      </c>
      <c r="EF62" s="235">
        <v>0</v>
      </c>
      <c r="EG62" s="28">
        <v>0</v>
      </c>
      <c r="EH62" s="288">
        <v>0</v>
      </c>
      <c r="EI62" s="285">
        <v>0</v>
      </c>
      <c r="EJ62" s="235">
        <v>0</v>
      </c>
      <c r="EK62" s="28">
        <f t="shared" ca="1" si="33"/>
        <v>0</v>
      </c>
      <c r="EL62" s="30" t="str">
        <f ca="1">IF($B63=$B62,"",SUMIF($B$6:$B89,$B62,EK$6:EK$185))</f>
        <v/>
      </c>
      <c r="EM62" s="436">
        <v>10</v>
      </c>
      <c r="EN62" s="436">
        <f t="shared" si="28"/>
        <v>1000</v>
      </c>
      <c r="EO62" s="437">
        <f t="shared" ref="EO62:EO99" si="37">1/EN62</f>
        <v>1E-3</v>
      </c>
      <c r="EP62" s="437">
        <f t="shared" si="14"/>
        <v>1.054E-3</v>
      </c>
      <c r="EQ62" s="436">
        <f t="shared" ca="1" si="34"/>
        <v>0</v>
      </c>
      <c r="ER62" s="443">
        <v>6.3E-2</v>
      </c>
      <c r="ES62" s="446">
        <f t="shared" ca="1" si="35"/>
        <v>0</v>
      </c>
      <c r="ET62" s="446">
        <f t="shared" ca="1" si="36"/>
        <v>0</v>
      </c>
      <c r="EU62" s="446"/>
      <c r="EV62" s="446"/>
      <c r="EW62" s="446"/>
      <c r="EX62" s="17">
        <v>808038</v>
      </c>
      <c r="EY62" s="17" t="s">
        <v>807</v>
      </c>
      <c r="EZ62" s="17">
        <v>50</v>
      </c>
      <c r="FA62" s="17">
        <v>5.5</v>
      </c>
      <c r="FB62" s="158" t="s">
        <v>645</v>
      </c>
      <c r="FC62" s="151" t="s">
        <v>651</v>
      </c>
      <c r="FD62" s="84" t="s">
        <v>651</v>
      </c>
      <c r="FE62" s="389">
        <f t="shared" ca="1" si="18"/>
        <v>0</v>
      </c>
    </row>
    <row r="63" spans="1:161">
      <c r="A63" s="894" t="s">
        <v>787</v>
      </c>
      <c r="B63" s="158" t="s">
        <v>645</v>
      </c>
      <c r="C63" s="3" t="s">
        <v>654</v>
      </c>
      <c r="D63" s="151" t="s">
        <v>654</v>
      </c>
      <c r="E63" s="225" t="s">
        <v>195</v>
      </c>
      <c r="F63" s="92" t="s">
        <v>848</v>
      </c>
      <c r="G63" s="2">
        <v>100</v>
      </c>
      <c r="H63" s="229">
        <v>0</v>
      </c>
      <c r="I63" s="229">
        <v>50</v>
      </c>
      <c r="J63" s="229">
        <v>0</v>
      </c>
      <c r="K63" s="229">
        <v>0</v>
      </c>
      <c r="L63" s="229">
        <v>50</v>
      </c>
      <c r="M63" s="388">
        <v>0</v>
      </c>
      <c r="N63" s="388">
        <v>0</v>
      </c>
      <c r="O63" s="388">
        <v>0</v>
      </c>
      <c r="P63" s="388">
        <v>0</v>
      </c>
      <c r="Q63" s="388">
        <v>0</v>
      </c>
      <c r="R63" s="388">
        <v>0</v>
      </c>
      <c r="S63" s="388">
        <v>0</v>
      </c>
      <c r="T63" s="388">
        <v>0</v>
      </c>
      <c r="U63" s="388">
        <v>0</v>
      </c>
      <c r="V63" s="388">
        <v>0</v>
      </c>
      <c r="W63" s="388">
        <v>0</v>
      </c>
      <c r="X63" s="388">
        <v>0</v>
      </c>
      <c r="Y63" s="388">
        <v>0</v>
      </c>
      <c r="Z63" s="388">
        <v>0</v>
      </c>
      <c r="AA63" s="388">
        <v>0</v>
      </c>
      <c r="AB63" s="388">
        <v>0</v>
      </c>
      <c r="AC63" s="388">
        <v>0</v>
      </c>
      <c r="AD63" s="388">
        <v>0</v>
      </c>
      <c r="AE63" s="388">
        <v>0</v>
      </c>
      <c r="AF63" s="388">
        <v>0</v>
      </c>
      <c r="AG63" s="388">
        <v>0</v>
      </c>
      <c r="AH63" s="388">
        <v>0</v>
      </c>
      <c r="AI63" s="388">
        <v>0</v>
      </c>
      <c r="AJ63" s="388">
        <v>0</v>
      </c>
      <c r="AK63" s="388">
        <v>0</v>
      </c>
      <c r="AL63" s="388">
        <v>0</v>
      </c>
      <c r="AM63" s="388">
        <v>0</v>
      </c>
      <c r="AN63" s="388">
        <v>0</v>
      </c>
      <c r="AO63" s="388">
        <v>0</v>
      </c>
      <c r="AP63" s="388">
        <v>0</v>
      </c>
      <c r="AQ63" s="388">
        <v>0</v>
      </c>
      <c r="AR63" s="388">
        <v>0</v>
      </c>
      <c r="AS63" s="388">
        <v>0</v>
      </c>
      <c r="AT63" s="388">
        <v>0</v>
      </c>
      <c r="AU63" s="388">
        <v>0</v>
      </c>
      <c r="AV63" s="388">
        <v>0</v>
      </c>
      <c r="AW63" s="388">
        <v>0</v>
      </c>
      <c r="AX63" s="388">
        <v>0</v>
      </c>
      <c r="AY63" s="388">
        <v>0</v>
      </c>
      <c r="AZ63" s="388">
        <v>0</v>
      </c>
      <c r="BA63" s="388">
        <v>0</v>
      </c>
      <c r="BB63" s="388">
        <v>0</v>
      </c>
      <c r="BC63" s="388">
        <v>0</v>
      </c>
      <c r="BD63" s="388">
        <v>0</v>
      </c>
      <c r="BE63" s="388">
        <v>0</v>
      </c>
      <c r="BF63" s="388">
        <v>0</v>
      </c>
      <c r="BG63" s="388">
        <v>0</v>
      </c>
      <c r="BH63" s="388">
        <v>0</v>
      </c>
      <c r="BI63" s="388">
        <v>0</v>
      </c>
      <c r="BJ63" s="388">
        <v>0</v>
      </c>
      <c r="BK63" s="388">
        <v>0</v>
      </c>
      <c r="BL63" s="388">
        <v>0</v>
      </c>
      <c r="BM63" s="388">
        <v>0</v>
      </c>
      <c r="BN63" s="388">
        <v>0</v>
      </c>
      <c r="BO63" s="388">
        <v>0</v>
      </c>
      <c r="BP63" s="388">
        <v>0</v>
      </c>
      <c r="BQ63" s="388">
        <v>0</v>
      </c>
      <c r="BR63" s="388">
        <v>0</v>
      </c>
      <c r="BS63" s="388">
        <v>0</v>
      </c>
      <c r="BT63" s="388">
        <v>0</v>
      </c>
      <c r="BU63" s="388">
        <v>0</v>
      </c>
      <c r="BV63" s="388">
        <v>0</v>
      </c>
      <c r="BW63" s="388">
        <v>0</v>
      </c>
      <c r="BX63" s="388">
        <v>0</v>
      </c>
      <c r="BY63" s="388">
        <v>0</v>
      </c>
      <c r="BZ63" s="388">
        <v>0</v>
      </c>
      <c r="CA63" s="388">
        <v>0</v>
      </c>
      <c r="CB63" s="388">
        <v>0</v>
      </c>
      <c r="CC63" s="388">
        <v>0</v>
      </c>
      <c r="CD63" s="388">
        <v>0</v>
      </c>
      <c r="CE63" s="388">
        <v>0</v>
      </c>
      <c r="CF63" s="388">
        <v>0</v>
      </c>
      <c r="CG63" s="388">
        <v>0</v>
      </c>
      <c r="CH63" s="388">
        <v>0</v>
      </c>
      <c r="CI63" s="388">
        <v>0</v>
      </c>
      <c r="CJ63" s="388">
        <v>0</v>
      </c>
      <c r="CK63" s="388">
        <v>0</v>
      </c>
      <c r="CL63" s="388">
        <v>0</v>
      </c>
      <c r="CM63" s="388">
        <v>0</v>
      </c>
      <c r="CN63" s="388">
        <v>0</v>
      </c>
      <c r="CO63" s="388">
        <v>0</v>
      </c>
      <c r="CP63" s="388">
        <v>0</v>
      </c>
      <c r="CQ63" s="388">
        <v>0</v>
      </c>
      <c r="CR63" s="388">
        <v>0</v>
      </c>
      <c r="CS63" s="388">
        <v>0</v>
      </c>
      <c r="CT63" s="388">
        <v>0</v>
      </c>
      <c r="CU63" s="388">
        <v>0</v>
      </c>
      <c r="CV63" s="388">
        <v>0</v>
      </c>
      <c r="CW63" s="388">
        <v>0</v>
      </c>
      <c r="CX63" s="388">
        <v>0</v>
      </c>
      <c r="CY63" s="388">
        <v>0</v>
      </c>
      <c r="CZ63" s="388">
        <v>0</v>
      </c>
      <c r="DA63" s="388">
        <v>0</v>
      </c>
      <c r="DB63" s="388">
        <v>0</v>
      </c>
      <c r="DC63" s="388">
        <v>0</v>
      </c>
      <c r="DD63" s="388">
        <v>0</v>
      </c>
      <c r="DE63" s="388">
        <v>0</v>
      </c>
      <c r="DF63" s="388">
        <v>0</v>
      </c>
      <c r="DG63" s="387">
        <v>0</v>
      </c>
      <c r="DH63" s="31">
        <v>0</v>
      </c>
      <c r="DI63" s="28">
        <v>0</v>
      </c>
      <c r="DJ63" s="30">
        <v>0</v>
      </c>
      <c r="DK63" s="29">
        <v>0</v>
      </c>
      <c r="DL63" s="235">
        <v>0</v>
      </c>
      <c r="DM63" s="28">
        <v>0</v>
      </c>
      <c r="DN63" s="288">
        <v>0</v>
      </c>
      <c r="DO63" s="285">
        <v>0</v>
      </c>
      <c r="DP63" s="235">
        <v>0</v>
      </c>
      <c r="DQ63" s="28">
        <v>0</v>
      </c>
      <c r="DR63" s="30">
        <v>0</v>
      </c>
      <c r="DS63" s="285">
        <v>0</v>
      </c>
      <c r="DT63" s="235">
        <v>0</v>
      </c>
      <c r="DU63" s="28">
        <v>0</v>
      </c>
      <c r="DV63" s="30">
        <v>0</v>
      </c>
      <c r="DW63" s="285">
        <v>0</v>
      </c>
      <c r="DX63" s="235">
        <v>0</v>
      </c>
      <c r="DY63" s="28">
        <v>0</v>
      </c>
      <c r="DZ63" s="30">
        <v>0</v>
      </c>
      <c r="EA63" s="285">
        <v>0</v>
      </c>
      <c r="EB63" s="235">
        <v>0</v>
      </c>
      <c r="EC63" s="28">
        <v>0</v>
      </c>
      <c r="ED63" s="30">
        <v>0</v>
      </c>
      <c r="EE63" s="285">
        <v>0</v>
      </c>
      <c r="EF63" s="235">
        <v>0</v>
      </c>
      <c r="EG63" s="28">
        <v>0</v>
      </c>
      <c r="EH63" s="288">
        <v>0</v>
      </c>
      <c r="EI63" s="285">
        <v>0</v>
      </c>
      <c r="EJ63" s="235">
        <v>0</v>
      </c>
      <c r="EK63" s="28">
        <f t="shared" ca="1" si="33"/>
        <v>0</v>
      </c>
      <c r="EL63" s="30" t="str">
        <f ca="1">IF($B64=$B63,"",SUMIF($B$6:$B90,$B63,EK$6:EK$185))</f>
        <v/>
      </c>
      <c r="EM63" s="436">
        <v>10</v>
      </c>
      <c r="EN63" s="436">
        <f t="shared" si="28"/>
        <v>1000</v>
      </c>
      <c r="EO63" s="437">
        <f t="shared" si="37"/>
        <v>1E-3</v>
      </c>
      <c r="EP63" s="437">
        <f t="shared" si="14"/>
        <v>1.054E-3</v>
      </c>
      <c r="EQ63" s="436">
        <f t="shared" ca="1" si="34"/>
        <v>0</v>
      </c>
      <c r="ER63" s="443">
        <v>6.3E-2</v>
      </c>
      <c r="ES63" s="446">
        <f t="shared" ca="1" si="35"/>
        <v>0</v>
      </c>
      <c r="ET63" s="446">
        <f t="shared" ca="1" si="36"/>
        <v>0</v>
      </c>
      <c r="EU63" s="446"/>
      <c r="EV63" s="446"/>
      <c r="EW63" s="446"/>
      <c r="EX63" s="17">
        <v>808038</v>
      </c>
      <c r="EY63" s="17" t="s">
        <v>807</v>
      </c>
      <c r="EZ63" s="17">
        <v>50</v>
      </c>
      <c r="FA63" s="17">
        <v>0</v>
      </c>
      <c r="FB63" s="158" t="s">
        <v>645</v>
      </c>
      <c r="FC63" s="3" t="s">
        <v>654</v>
      </c>
      <c r="FD63" s="84" t="s">
        <v>654</v>
      </c>
      <c r="FE63" s="389">
        <f t="shared" ca="1" si="18"/>
        <v>0</v>
      </c>
    </row>
    <row r="64" spans="1:161">
      <c r="A64" s="894" t="s">
        <v>787</v>
      </c>
      <c r="B64" s="158" t="s">
        <v>645</v>
      </c>
      <c r="C64" s="3" t="s">
        <v>655</v>
      </c>
      <c r="D64" s="151" t="s">
        <v>655</v>
      </c>
      <c r="E64" s="225" t="s">
        <v>195</v>
      </c>
      <c r="F64" s="92" t="s">
        <v>849</v>
      </c>
      <c r="G64" s="2">
        <v>100</v>
      </c>
      <c r="H64" s="229">
        <v>0</v>
      </c>
      <c r="I64" s="229">
        <v>0</v>
      </c>
      <c r="J64" s="229">
        <v>46</v>
      </c>
      <c r="K64" s="229">
        <v>0</v>
      </c>
      <c r="L64" s="229">
        <v>46</v>
      </c>
      <c r="M64" s="388">
        <v>0</v>
      </c>
      <c r="N64" s="388">
        <v>0</v>
      </c>
      <c r="O64" s="388">
        <v>0</v>
      </c>
      <c r="P64" s="388">
        <v>0</v>
      </c>
      <c r="Q64" s="388">
        <v>0</v>
      </c>
      <c r="R64" s="388">
        <v>0</v>
      </c>
      <c r="S64" s="388">
        <v>0</v>
      </c>
      <c r="T64" s="388">
        <v>0</v>
      </c>
      <c r="U64" s="388">
        <v>0</v>
      </c>
      <c r="V64" s="388">
        <v>0</v>
      </c>
      <c r="W64" s="388">
        <v>0</v>
      </c>
      <c r="X64" s="388">
        <v>0</v>
      </c>
      <c r="Y64" s="388">
        <v>0</v>
      </c>
      <c r="Z64" s="388">
        <v>0</v>
      </c>
      <c r="AA64" s="388">
        <v>0</v>
      </c>
      <c r="AB64" s="388">
        <v>0</v>
      </c>
      <c r="AC64" s="388">
        <v>0</v>
      </c>
      <c r="AD64" s="388">
        <v>0</v>
      </c>
      <c r="AE64" s="388">
        <v>0</v>
      </c>
      <c r="AF64" s="388">
        <v>0</v>
      </c>
      <c r="AG64" s="388">
        <v>0</v>
      </c>
      <c r="AH64" s="388">
        <v>0</v>
      </c>
      <c r="AI64" s="388">
        <v>0</v>
      </c>
      <c r="AJ64" s="388">
        <v>0</v>
      </c>
      <c r="AK64" s="388">
        <v>0</v>
      </c>
      <c r="AL64" s="388">
        <v>0</v>
      </c>
      <c r="AM64" s="388">
        <v>0</v>
      </c>
      <c r="AN64" s="388">
        <v>0</v>
      </c>
      <c r="AO64" s="388">
        <v>0</v>
      </c>
      <c r="AP64" s="388">
        <v>0</v>
      </c>
      <c r="AQ64" s="388">
        <v>0</v>
      </c>
      <c r="AR64" s="388">
        <v>0</v>
      </c>
      <c r="AS64" s="388">
        <v>0</v>
      </c>
      <c r="AT64" s="388">
        <v>0</v>
      </c>
      <c r="AU64" s="388">
        <v>0</v>
      </c>
      <c r="AV64" s="388">
        <v>0</v>
      </c>
      <c r="AW64" s="388">
        <v>0</v>
      </c>
      <c r="AX64" s="388">
        <v>0</v>
      </c>
      <c r="AY64" s="388">
        <v>0</v>
      </c>
      <c r="AZ64" s="388">
        <v>0</v>
      </c>
      <c r="BA64" s="388">
        <v>0</v>
      </c>
      <c r="BB64" s="388">
        <v>0</v>
      </c>
      <c r="BC64" s="388">
        <v>0</v>
      </c>
      <c r="BD64" s="388">
        <v>0</v>
      </c>
      <c r="BE64" s="388">
        <v>0</v>
      </c>
      <c r="BF64" s="388">
        <v>0</v>
      </c>
      <c r="BG64" s="388">
        <v>0</v>
      </c>
      <c r="BH64" s="388">
        <v>0</v>
      </c>
      <c r="BI64" s="388">
        <v>0</v>
      </c>
      <c r="BJ64" s="388">
        <v>0</v>
      </c>
      <c r="BK64" s="388">
        <v>0</v>
      </c>
      <c r="BL64" s="388">
        <v>0</v>
      </c>
      <c r="BM64" s="388">
        <v>0</v>
      </c>
      <c r="BN64" s="388">
        <v>0</v>
      </c>
      <c r="BO64" s="388">
        <v>0</v>
      </c>
      <c r="BP64" s="388">
        <v>0</v>
      </c>
      <c r="BQ64" s="388">
        <v>0</v>
      </c>
      <c r="BR64" s="388">
        <v>0</v>
      </c>
      <c r="BS64" s="388">
        <v>0</v>
      </c>
      <c r="BT64" s="388">
        <v>0</v>
      </c>
      <c r="BU64" s="388">
        <v>0</v>
      </c>
      <c r="BV64" s="388">
        <v>0</v>
      </c>
      <c r="BW64" s="388">
        <v>0</v>
      </c>
      <c r="BX64" s="388">
        <v>0</v>
      </c>
      <c r="BY64" s="388">
        <v>0</v>
      </c>
      <c r="BZ64" s="388">
        <v>0</v>
      </c>
      <c r="CA64" s="388">
        <v>0</v>
      </c>
      <c r="CB64" s="388">
        <v>0</v>
      </c>
      <c r="CC64" s="388">
        <v>0</v>
      </c>
      <c r="CD64" s="388">
        <v>0</v>
      </c>
      <c r="CE64" s="388">
        <v>0</v>
      </c>
      <c r="CF64" s="388">
        <v>0</v>
      </c>
      <c r="CG64" s="388">
        <v>0</v>
      </c>
      <c r="CH64" s="388">
        <v>0</v>
      </c>
      <c r="CI64" s="388">
        <v>0</v>
      </c>
      <c r="CJ64" s="388">
        <v>0</v>
      </c>
      <c r="CK64" s="388">
        <v>0</v>
      </c>
      <c r="CL64" s="388">
        <v>0</v>
      </c>
      <c r="CM64" s="388">
        <v>0</v>
      </c>
      <c r="CN64" s="388">
        <v>0</v>
      </c>
      <c r="CO64" s="388">
        <v>0</v>
      </c>
      <c r="CP64" s="388">
        <v>0</v>
      </c>
      <c r="CQ64" s="388">
        <v>0</v>
      </c>
      <c r="CR64" s="388">
        <v>0</v>
      </c>
      <c r="CS64" s="388">
        <v>0</v>
      </c>
      <c r="CT64" s="388">
        <v>0</v>
      </c>
      <c r="CU64" s="388">
        <v>0</v>
      </c>
      <c r="CV64" s="388">
        <v>0</v>
      </c>
      <c r="CW64" s="388">
        <v>0</v>
      </c>
      <c r="CX64" s="388">
        <v>0</v>
      </c>
      <c r="CY64" s="388">
        <v>0</v>
      </c>
      <c r="CZ64" s="388">
        <v>0</v>
      </c>
      <c r="DA64" s="388">
        <v>0</v>
      </c>
      <c r="DB64" s="388">
        <v>0</v>
      </c>
      <c r="DC64" s="388">
        <v>0</v>
      </c>
      <c r="DD64" s="388">
        <v>0</v>
      </c>
      <c r="DE64" s="388">
        <v>0</v>
      </c>
      <c r="DF64" s="388">
        <v>0</v>
      </c>
      <c r="DG64" s="387">
        <v>0</v>
      </c>
      <c r="DH64" s="31">
        <v>0</v>
      </c>
      <c r="DI64" s="28">
        <v>0</v>
      </c>
      <c r="DJ64" s="30">
        <v>0</v>
      </c>
      <c r="DK64" s="29">
        <v>0</v>
      </c>
      <c r="DL64" s="235">
        <v>0</v>
      </c>
      <c r="DM64" s="28">
        <v>0</v>
      </c>
      <c r="DN64" s="288">
        <v>0</v>
      </c>
      <c r="DO64" s="285">
        <v>0</v>
      </c>
      <c r="DP64" s="235">
        <v>0</v>
      </c>
      <c r="DQ64" s="28">
        <v>0</v>
      </c>
      <c r="DR64" s="30">
        <v>0</v>
      </c>
      <c r="DS64" s="285">
        <v>0</v>
      </c>
      <c r="DT64" s="235">
        <v>0</v>
      </c>
      <c r="DU64" s="28">
        <v>0</v>
      </c>
      <c r="DV64" s="30">
        <v>0</v>
      </c>
      <c r="DW64" s="285">
        <v>0</v>
      </c>
      <c r="DX64" s="235">
        <v>0</v>
      </c>
      <c r="DY64" s="28">
        <v>0</v>
      </c>
      <c r="DZ64" s="30">
        <v>0</v>
      </c>
      <c r="EA64" s="285">
        <v>0</v>
      </c>
      <c r="EB64" s="235">
        <v>0</v>
      </c>
      <c r="EC64" s="28">
        <v>0</v>
      </c>
      <c r="ED64" s="30">
        <v>0</v>
      </c>
      <c r="EE64" s="285">
        <v>0</v>
      </c>
      <c r="EF64" s="235">
        <v>0</v>
      </c>
      <c r="EG64" s="28">
        <v>0</v>
      </c>
      <c r="EH64" s="288">
        <v>0</v>
      </c>
      <c r="EI64" s="285">
        <v>0</v>
      </c>
      <c r="EJ64" s="235">
        <v>0</v>
      </c>
      <c r="EK64" s="28">
        <f t="shared" ca="1" si="33"/>
        <v>0</v>
      </c>
      <c r="EL64" s="30">
        <f ca="1">IF($B65=$B64,"",SUMIF($B$6:$B91,$B64,EK$6:EK$185))</f>
        <v>0</v>
      </c>
      <c r="EM64" s="436">
        <v>10</v>
      </c>
      <c r="EN64" s="436">
        <f t="shared" si="28"/>
        <v>1000</v>
      </c>
      <c r="EO64" s="437">
        <f t="shared" si="37"/>
        <v>1E-3</v>
      </c>
      <c r="EP64" s="437">
        <f t="shared" si="14"/>
        <v>1.054E-3</v>
      </c>
      <c r="EQ64" s="436">
        <f t="shared" ca="1" si="34"/>
        <v>0</v>
      </c>
      <c r="ER64" s="443">
        <v>6.3E-2</v>
      </c>
      <c r="ES64" s="446">
        <f t="shared" ca="1" si="35"/>
        <v>0</v>
      </c>
      <c r="ET64" s="446">
        <f t="shared" ca="1" si="36"/>
        <v>0</v>
      </c>
      <c r="EU64" s="446"/>
      <c r="EV64" s="446"/>
      <c r="EW64" s="446"/>
      <c r="EX64" s="17">
        <v>808038</v>
      </c>
      <c r="EY64" s="17" t="s">
        <v>807</v>
      </c>
      <c r="EZ64" s="17">
        <v>50</v>
      </c>
      <c r="FA64" s="17">
        <v>0</v>
      </c>
      <c r="FB64" s="158" t="s">
        <v>645</v>
      </c>
      <c r="FC64" s="3" t="s">
        <v>655</v>
      </c>
      <c r="FD64" s="84" t="s">
        <v>655</v>
      </c>
      <c r="FE64" s="389">
        <f t="shared" ca="1" si="18"/>
        <v>0</v>
      </c>
    </row>
    <row r="65" spans="1:161">
      <c r="A65" s="894" t="s">
        <v>787</v>
      </c>
      <c r="B65" s="157" t="s">
        <v>656</v>
      </c>
      <c r="C65" s="4" t="s">
        <v>657</v>
      </c>
      <c r="D65" s="4" t="s">
        <v>657</v>
      </c>
      <c r="E65" s="225" t="s">
        <v>195</v>
      </c>
      <c r="F65" s="92" t="s">
        <v>850</v>
      </c>
      <c r="G65" s="2">
        <v>100</v>
      </c>
      <c r="H65" s="229">
        <v>0</v>
      </c>
      <c r="I65" s="229">
        <v>0</v>
      </c>
      <c r="J65" s="229">
        <v>1</v>
      </c>
      <c r="K65" s="229">
        <v>0</v>
      </c>
      <c r="L65" s="229">
        <v>1</v>
      </c>
      <c r="M65" s="388">
        <v>0</v>
      </c>
      <c r="N65" s="388">
        <v>0</v>
      </c>
      <c r="O65" s="388">
        <v>0</v>
      </c>
      <c r="P65" s="388">
        <v>0</v>
      </c>
      <c r="Q65" s="388">
        <v>0</v>
      </c>
      <c r="R65" s="388">
        <v>0</v>
      </c>
      <c r="S65" s="388">
        <v>0</v>
      </c>
      <c r="T65" s="388">
        <v>0</v>
      </c>
      <c r="U65" s="388">
        <v>0</v>
      </c>
      <c r="V65" s="388">
        <v>0</v>
      </c>
      <c r="W65" s="388">
        <v>0</v>
      </c>
      <c r="X65" s="388">
        <v>0</v>
      </c>
      <c r="Y65" s="388">
        <v>0</v>
      </c>
      <c r="Z65" s="388">
        <v>0</v>
      </c>
      <c r="AA65" s="388">
        <v>0</v>
      </c>
      <c r="AB65" s="388">
        <v>0</v>
      </c>
      <c r="AC65" s="388">
        <v>0</v>
      </c>
      <c r="AD65" s="388">
        <v>0</v>
      </c>
      <c r="AE65" s="388">
        <v>0</v>
      </c>
      <c r="AF65" s="388">
        <v>0</v>
      </c>
      <c r="AG65" s="388">
        <v>0</v>
      </c>
      <c r="AH65" s="388">
        <v>0</v>
      </c>
      <c r="AI65" s="388">
        <v>0</v>
      </c>
      <c r="AJ65" s="388">
        <v>0</v>
      </c>
      <c r="AK65" s="388">
        <v>0</v>
      </c>
      <c r="AL65" s="388">
        <v>0</v>
      </c>
      <c r="AM65" s="388">
        <v>0</v>
      </c>
      <c r="AN65" s="388">
        <v>0</v>
      </c>
      <c r="AO65" s="388">
        <v>0</v>
      </c>
      <c r="AP65" s="388">
        <v>0</v>
      </c>
      <c r="AQ65" s="388">
        <v>0</v>
      </c>
      <c r="AR65" s="388">
        <v>0</v>
      </c>
      <c r="AS65" s="388">
        <v>0</v>
      </c>
      <c r="AT65" s="388">
        <v>0</v>
      </c>
      <c r="AU65" s="388">
        <v>0</v>
      </c>
      <c r="AV65" s="388">
        <v>0</v>
      </c>
      <c r="AW65" s="388">
        <v>0</v>
      </c>
      <c r="AX65" s="388">
        <v>0</v>
      </c>
      <c r="AY65" s="388">
        <v>0</v>
      </c>
      <c r="AZ65" s="388">
        <v>0</v>
      </c>
      <c r="BA65" s="388">
        <v>0</v>
      </c>
      <c r="BB65" s="388">
        <v>0</v>
      </c>
      <c r="BC65" s="388">
        <v>0</v>
      </c>
      <c r="BD65" s="388">
        <v>0</v>
      </c>
      <c r="BE65" s="388">
        <v>0</v>
      </c>
      <c r="BF65" s="388">
        <v>0</v>
      </c>
      <c r="BG65" s="388">
        <v>0</v>
      </c>
      <c r="BH65" s="388">
        <v>0</v>
      </c>
      <c r="BI65" s="388">
        <v>0</v>
      </c>
      <c r="BJ65" s="388">
        <v>0</v>
      </c>
      <c r="BK65" s="388">
        <v>0</v>
      </c>
      <c r="BL65" s="388">
        <v>0</v>
      </c>
      <c r="BM65" s="388">
        <v>0</v>
      </c>
      <c r="BN65" s="388">
        <v>0</v>
      </c>
      <c r="BO65" s="388">
        <v>0</v>
      </c>
      <c r="BP65" s="388">
        <v>0</v>
      </c>
      <c r="BQ65" s="388">
        <v>0</v>
      </c>
      <c r="BR65" s="388">
        <v>0</v>
      </c>
      <c r="BS65" s="388">
        <v>0</v>
      </c>
      <c r="BT65" s="388">
        <v>0</v>
      </c>
      <c r="BU65" s="388">
        <v>0</v>
      </c>
      <c r="BV65" s="388">
        <v>0</v>
      </c>
      <c r="BW65" s="388">
        <v>0</v>
      </c>
      <c r="BX65" s="388">
        <v>0</v>
      </c>
      <c r="BY65" s="388">
        <v>0</v>
      </c>
      <c r="BZ65" s="388">
        <v>0</v>
      </c>
      <c r="CA65" s="388">
        <v>0</v>
      </c>
      <c r="CB65" s="388">
        <v>0</v>
      </c>
      <c r="CC65" s="388">
        <v>0</v>
      </c>
      <c r="CD65" s="388">
        <v>0</v>
      </c>
      <c r="CE65" s="388">
        <v>0</v>
      </c>
      <c r="CF65" s="388">
        <v>0</v>
      </c>
      <c r="CG65" s="388">
        <v>0</v>
      </c>
      <c r="CH65" s="388">
        <v>0</v>
      </c>
      <c r="CI65" s="388">
        <v>0</v>
      </c>
      <c r="CJ65" s="388">
        <v>0</v>
      </c>
      <c r="CK65" s="388">
        <v>0</v>
      </c>
      <c r="CL65" s="388">
        <v>0</v>
      </c>
      <c r="CM65" s="388">
        <v>0</v>
      </c>
      <c r="CN65" s="388">
        <v>0</v>
      </c>
      <c r="CO65" s="388">
        <v>0</v>
      </c>
      <c r="CP65" s="388">
        <v>0</v>
      </c>
      <c r="CQ65" s="388">
        <v>0</v>
      </c>
      <c r="CR65" s="388">
        <v>0</v>
      </c>
      <c r="CS65" s="388">
        <v>0</v>
      </c>
      <c r="CT65" s="388">
        <v>0</v>
      </c>
      <c r="CU65" s="388">
        <v>0</v>
      </c>
      <c r="CV65" s="388">
        <v>0</v>
      </c>
      <c r="CW65" s="388">
        <v>0</v>
      </c>
      <c r="CX65" s="388">
        <v>0</v>
      </c>
      <c r="CY65" s="388">
        <v>0</v>
      </c>
      <c r="CZ65" s="388">
        <v>0</v>
      </c>
      <c r="DA65" s="388">
        <v>0</v>
      </c>
      <c r="DB65" s="388">
        <v>0</v>
      </c>
      <c r="DC65" s="388">
        <v>0</v>
      </c>
      <c r="DD65" s="388">
        <v>0</v>
      </c>
      <c r="DE65" s="388">
        <v>0</v>
      </c>
      <c r="DF65" s="388">
        <v>0</v>
      </c>
      <c r="DG65" s="387">
        <v>0</v>
      </c>
      <c r="DH65" s="31">
        <v>0</v>
      </c>
      <c r="DI65" s="28">
        <v>0</v>
      </c>
      <c r="DJ65" s="30">
        <v>0</v>
      </c>
      <c r="DK65" s="29">
        <v>0</v>
      </c>
      <c r="DL65" s="235">
        <v>0</v>
      </c>
      <c r="DM65" s="28">
        <v>0</v>
      </c>
      <c r="DN65" s="288">
        <v>0</v>
      </c>
      <c r="DO65" s="285">
        <v>0</v>
      </c>
      <c r="DP65" s="235">
        <v>0</v>
      </c>
      <c r="DQ65" s="28">
        <v>0</v>
      </c>
      <c r="DR65" s="30">
        <v>0</v>
      </c>
      <c r="DS65" s="285">
        <v>0</v>
      </c>
      <c r="DT65" s="235">
        <v>0</v>
      </c>
      <c r="DU65" s="28">
        <v>0</v>
      </c>
      <c r="DV65" s="30">
        <v>0</v>
      </c>
      <c r="DW65" s="285">
        <v>0</v>
      </c>
      <c r="DX65" s="235">
        <v>0</v>
      </c>
      <c r="DY65" s="28">
        <v>0</v>
      </c>
      <c r="DZ65" s="30">
        <v>0</v>
      </c>
      <c r="EA65" s="285">
        <v>0</v>
      </c>
      <c r="EB65" s="235">
        <v>0</v>
      </c>
      <c r="EC65" s="28">
        <v>0</v>
      </c>
      <c r="ED65" s="30">
        <v>0</v>
      </c>
      <c r="EE65" s="285">
        <v>0</v>
      </c>
      <c r="EF65" s="235">
        <v>0</v>
      </c>
      <c r="EG65" s="28">
        <v>0</v>
      </c>
      <c r="EH65" s="288">
        <v>0</v>
      </c>
      <c r="EI65" s="285">
        <v>0</v>
      </c>
      <c r="EJ65" s="235">
        <v>0</v>
      </c>
      <c r="EK65" s="28">
        <f t="shared" ca="1" si="33"/>
        <v>0</v>
      </c>
      <c r="EL65" s="30" t="str">
        <f ca="1">IF($B66=$B65,"",SUMIF($B$6:$B92,$B65,EK$6:EK$185))</f>
        <v/>
      </c>
      <c r="EM65" s="436">
        <v>10</v>
      </c>
      <c r="EN65" s="436">
        <f t="shared" si="28"/>
        <v>1000</v>
      </c>
      <c r="EO65" s="437">
        <f t="shared" si="37"/>
        <v>1E-3</v>
      </c>
      <c r="EP65" s="437">
        <f t="shared" si="14"/>
        <v>1.054E-3</v>
      </c>
      <c r="EQ65" s="436">
        <f t="shared" ca="1" si="34"/>
        <v>0</v>
      </c>
      <c r="ER65" s="443">
        <v>6.3E-2</v>
      </c>
      <c r="ES65" s="446">
        <f t="shared" ca="1" si="35"/>
        <v>0</v>
      </c>
      <c r="ET65" s="446">
        <f t="shared" ca="1" si="36"/>
        <v>0</v>
      </c>
      <c r="EU65" s="446"/>
      <c r="EV65" s="446"/>
      <c r="EW65" s="446"/>
      <c r="EX65" s="17">
        <v>808038</v>
      </c>
      <c r="EY65" s="17" t="s">
        <v>807</v>
      </c>
      <c r="EZ65" s="17">
        <v>50</v>
      </c>
      <c r="FA65" s="17">
        <v>0</v>
      </c>
      <c r="FB65" s="157" t="s">
        <v>656</v>
      </c>
      <c r="FC65" s="4" t="s">
        <v>657</v>
      </c>
      <c r="FD65" s="2" t="s">
        <v>657</v>
      </c>
      <c r="FE65" s="389">
        <f t="shared" ca="1" si="18"/>
        <v>0</v>
      </c>
    </row>
    <row r="66" spans="1:161">
      <c r="A66" s="894" t="s">
        <v>787</v>
      </c>
      <c r="B66" s="157" t="s">
        <v>656</v>
      </c>
      <c r="C66" s="4" t="s">
        <v>658</v>
      </c>
      <c r="D66" s="4" t="s">
        <v>658</v>
      </c>
      <c r="E66" s="225" t="s">
        <v>195</v>
      </c>
      <c r="F66" s="92" t="s">
        <v>851</v>
      </c>
      <c r="G66" s="2">
        <v>50</v>
      </c>
      <c r="H66" s="229">
        <v>0</v>
      </c>
      <c r="I66" s="229">
        <v>0</v>
      </c>
      <c r="J66" s="229">
        <v>0</v>
      </c>
      <c r="K66" s="229">
        <v>0</v>
      </c>
      <c r="L66" s="229">
        <v>0</v>
      </c>
      <c r="M66" s="388">
        <v>0</v>
      </c>
      <c r="N66" s="388">
        <v>0</v>
      </c>
      <c r="O66" s="388">
        <v>0</v>
      </c>
      <c r="P66" s="388">
        <v>0</v>
      </c>
      <c r="Q66" s="388">
        <v>0</v>
      </c>
      <c r="R66" s="388">
        <v>0</v>
      </c>
      <c r="S66" s="388">
        <v>0</v>
      </c>
      <c r="T66" s="388">
        <v>0</v>
      </c>
      <c r="U66" s="388">
        <v>0</v>
      </c>
      <c r="V66" s="388">
        <v>0</v>
      </c>
      <c r="W66" s="388">
        <v>0</v>
      </c>
      <c r="X66" s="388">
        <v>0</v>
      </c>
      <c r="Y66" s="388">
        <v>0</v>
      </c>
      <c r="Z66" s="388">
        <v>0</v>
      </c>
      <c r="AA66" s="388">
        <v>0</v>
      </c>
      <c r="AB66" s="388">
        <v>0</v>
      </c>
      <c r="AC66" s="388">
        <v>0</v>
      </c>
      <c r="AD66" s="388">
        <v>0</v>
      </c>
      <c r="AE66" s="388">
        <v>0</v>
      </c>
      <c r="AF66" s="388">
        <v>0</v>
      </c>
      <c r="AG66" s="388">
        <v>0</v>
      </c>
      <c r="AH66" s="388">
        <v>0</v>
      </c>
      <c r="AI66" s="388">
        <v>0</v>
      </c>
      <c r="AJ66" s="388">
        <v>0</v>
      </c>
      <c r="AK66" s="388">
        <v>0</v>
      </c>
      <c r="AL66" s="388">
        <v>0</v>
      </c>
      <c r="AM66" s="388">
        <v>0</v>
      </c>
      <c r="AN66" s="388">
        <v>0</v>
      </c>
      <c r="AO66" s="388">
        <v>0</v>
      </c>
      <c r="AP66" s="388">
        <v>0</v>
      </c>
      <c r="AQ66" s="388">
        <v>0</v>
      </c>
      <c r="AR66" s="388">
        <v>0</v>
      </c>
      <c r="AS66" s="388">
        <v>0</v>
      </c>
      <c r="AT66" s="388">
        <v>0</v>
      </c>
      <c r="AU66" s="388">
        <v>0</v>
      </c>
      <c r="AV66" s="388">
        <v>0</v>
      </c>
      <c r="AW66" s="388">
        <v>0</v>
      </c>
      <c r="AX66" s="388">
        <v>0</v>
      </c>
      <c r="AY66" s="388">
        <v>0</v>
      </c>
      <c r="AZ66" s="388">
        <v>0</v>
      </c>
      <c r="BA66" s="388">
        <v>0</v>
      </c>
      <c r="BB66" s="388">
        <v>0</v>
      </c>
      <c r="BC66" s="388">
        <v>0</v>
      </c>
      <c r="BD66" s="388">
        <v>0</v>
      </c>
      <c r="BE66" s="388">
        <v>0</v>
      </c>
      <c r="BF66" s="388">
        <v>0</v>
      </c>
      <c r="BG66" s="388">
        <v>0</v>
      </c>
      <c r="BH66" s="388">
        <v>0</v>
      </c>
      <c r="BI66" s="388">
        <v>0</v>
      </c>
      <c r="BJ66" s="388">
        <v>0</v>
      </c>
      <c r="BK66" s="388">
        <v>0</v>
      </c>
      <c r="BL66" s="388">
        <v>0</v>
      </c>
      <c r="BM66" s="388">
        <v>0</v>
      </c>
      <c r="BN66" s="388">
        <v>0</v>
      </c>
      <c r="BO66" s="388">
        <v>0</v>
      </c>
      <c r="BP66" s="388">
        <v>0</v>
      </c>
      <c r="BQ66" s="388">
        <v>0</v>
      </c>
      <c r="BR66" s="388">
        <v>0</v>
      </c>
      <c r="BS66" s="388">
        <v>0</v>
      </c>
      <c r="BT66" s="388">
        <v>0</v>
      </c>
      <c r="BU66" s="388">
        <v>0</v>
      </c>
      <c r="BV66" s="388">
        <v>0</v>
      </c>
      <c r="BW66" s="388">
        <v>0</v>
      </c>
      <c r="BX66" s="388">
        <v>0</v>
      </c>
      <c r="BY66" s="388">
        <v>0</v>
      </c>
      <c r="BZ66" s="388">
        <v>0</v>
      </c>
      <c r="CA66" s="388">
        <v>0</v>
      </c>
      <c r="CB66" s="388">
        <v>0</v>
      </c>
      <c r="CC66" s="388">
        <v>0</v>
      </c>
      <c r="CD66" s="388">
        <v>0</v>
      </c>
      <c r="CE66" s="388">
        <v>0</v>
      </c>
      <c r="CF66" s="388">
        <v>0</v>
      </c>
      <c r="CG66" s="388">
        <v>0</v>
      </c>
      <c r="CH66" s="388">
        <v>0</v>
      </c>
      <c r="CI66" s="388">
        <v>0</v>
      </c>
      <c r="CJ66" s="388">
        <v>0</v>
      </c>
      <c r="CK66" s="388">
        <v>0</v>
      </c>
      <c r="CL66" s="388">
        <v>0</v>
      </c>
      <c r="CM66" s="388">
        <v>0</v>
      </c>
      <c r="CN66" s="388">
        <v>0</v>
      </c>
      <c r="CO66" s="388">
        <v>0</v>
      </c>
      <c r="CP66" s="388">
        <v>0</v>
      </c>
      <c r="CQ66" s="388">
        <v>0</v>
      </c>
      <c r="CR66" s="388">
        <v>0</v>
      </c>
      <c r="CS66" s="388">
        <v>0</v>
      </c>
      <c r="CT66" s="388">
        <v>0</v>
      </c>
      <c r="CU66" s="388">
        <v>0</v>
      </c>
      <c r="CV66" s="388">
        <v>0</v>
      </c>
      <c r="CW66" s="388">
        <v>0</v>
      </c>
      <c r="CX66" s="388">
        <v>0</v>
      </c>
      <c r="CY66" s="388">
        <v>0</v>
      </c>
      <c r="CZ66" s="388">
        <v>0</v>
      </c>
      <c r="DA66" s="388">
        <v>0</v>
      </c>
      <c r="DB66" s="388">
        <v>0</v>
      </c>
      <c r="DC66" s="388">
        <v>0</v>
      </c>
      <c r="DD66" s="388">
        <v>0</v>
      </c>
      <c r="DE66" s="388">
        <v>0</v>
      </c>
      <c r="DF66" s="388">
        <v>0</v>
      </c>
      <c r="DG66" s="387">
        <v>0</v>
      </c>
      <c r="DH66" s="31">
        <v>0</v>
      </c>
      <c r="DI66" s="28">
        <v>0</v>
      </c>
      <c r="DJ66" s="30">
        <v>0</v>
      </c>
      <c r="DK66" s="29">
        <v>0</v>
      </c>
      <c r="DL66" s="235">
        <v>0</v>
      </c>
      <c r="DM66" s="28">
        <v>0</v>
      </c>
      <c r="DN66" s="288">
        <v>0</v>
      </c>
      <c r="DO66" s="285">
        <v>0</v>
      </c>
      <c r="DP66" s="235">
        <v>0</v>
      </c>
      <c r="DQ66" s="28">
        <v>0</v>
      </c>
      <c r="DR66" s="30">
        <v>0</v>
      </c>
      <c r="DS66" s="285">
        <v>0</v>
      </c>
      <c r="DT66" s="235">
        <v>0</v>
      </c>
      <c r="DU66" s="28">
        <v>0</v>
      </c>
      <c r="DV66" s="30">
        <v>0</v>
      </c>
      <c r="DW66" s="285">
        <v>0</v>
      </c>
      <c r="DX66" s="235">
        <v>0</v>
      </c>
      <c r="DY66" s="28">
        <v>0</v>
      </c>
      <c r="DZ66" s="30">
        <v>0</v>
      </c>
      <c r="EA66" s="285">
        <v>0</v>
      </c>
      <c r="EB66" s="235">
        <v>0</v>
      </c>
      <c r="EC66" s="28">
        <v>0</v>
      </c>
      <c r="ED66" s="30">
        <v>0</v>
      </c>
      <c r="EE66" s="285">
        <v>0</v>
      </c>
      <c r="EF66" s="235">
        <v>0</v>
      </c>
      <c r="EG66" s="28">
        <v>0</v>
      </c>
      <c r="EH66" s="288">
        <v>0</v>
      </c>
      <c r="EI66" s="285">
        <v>0</v>
      </c>
      <c r="EJ66" s="235">
        <v>0</v>
      </c>
      <c r="EK66" s="28">
        <f t="shared" ca="1" si="33"/>
        <v>0.20200000000000001</v>
      </c>
      <c r="EL66" s="30">
        <f ca="1">IF($B67=$B66,"",SUMIF($B$6:$B93,$B66,EK$6:EK$185))</f>
        <v>0.20200000000000001</v>
      </c>
      <c r="EM66" s="436">
        <v>10</v>
      </c>
      <c r="EN66" s="436">
        <f t="shared" si="28"/>
        <v>500</v>
      </c>
      <c r="EO66" s="437">
        <f t="shared" si="37"/>
        <v>2E-3</v>
      </c>
      <c r="EP66" s="437">
        <f t="shared" si="14"/>
        <v>2.1080000000000001E-3</v>
      </c>
      <c r="EQ66" s="436">
        <f t="shared" ca="1" si="34"/>
        <v>0</v>
      </c>
      <c r="ER66" s="443">
        <v>6.3E-2</v>
      </c>
      <c r="ES66" s="446">
        <f t="shared" ca="1" si="35"/>
        <v>0</v>
      </c>
      <c r="ET66" s="446">
        <f t="shared" ca="1" si="36"/>
        <v>0</v>
      </c>
      <c r="EU66" s="446"/>
      <c r="EV66" s="446"/>
      <c r="EW66" s="446"/>
      <c r="EX66" s="17">
        <v>808038</v>
      </c>
      <c r="EY66" s="17" t="s">
        <v>807</v>
      </c>
      <c r="EZ66" s="17">
        <v>50</v>
      </c>
      <c r="FA66" s="17">
        <v>0</v>
      </c>
      <c r="FB66" s="157" t="s">
        <v>656</v>
      </c>
      <c r="FC66" s="4" t="s">
        <v>658</v>
      </c>
      <c r="FD66" s="2" t="s">
        <v>658</v>
      </c>
      <c r="FE66" s="389">
        <f t="shared" ca="1" si="18"/>
        <v>0</v>
      </c>
    </row>
    <row r="67" spans="1:161">
      <c r="A67" s="894" t="s">
        <v>787</v>
      </c>
      <c r="B67" s="117" t="s">
        <v>171</v>
      </c>
      <c r="C67" s="163" t="s">
        <v>852</v>
      </c>
      <c r="D67" s="151" t="s">
        <v>700</v>
      </c>
      <c r="E67" s="2" t="s">
        <v>195</v>
      </c>
      <c r="F67" s="92" t="s">
        <v>853</v>
      </c>
      <c r="G67" s="2">
        <v>100</v>
      </c>
      <c r="H67" s="229">
        <v>0</v>
      </c>
      <c r="I67" s="229">
        <v>0</v>
      </c>
      <c r="J67" s="229">
        <v>93</v>
      </c>
      <c r="K67" s="229">
        <v>0</v>
      </c>
      <c r="L67" s="229">
        <v>93</v>
      </c>
      <c r="M67" s="388">
        <v>0</v>
      </c>
      <c r="N67" s="388">
        <v>0</v>
      </c>
      <c r="O67" s="388">
        <v>0</v>
      </c>
      <c r="P67" s="388">
        <v>0</v>
      </c>
      <c r="Q67" s="388">
        <v>0</v>
      </c>
      <c r="R67" s="388">
        <v>0</v>
      </c>
      <c r="S67" s="388">
        <v>0</v>
      </c>
      <c r="T67" s="388">
        <v>0</v>
      </c>
      <c r="U67" s="388">
        <v>0</v>
      </c>
      <c r="V67" s="388">
        <v>0</v>
      </c>
      <c r="W67" s="388">
        <v>0</v>
      </c>
      <c r="X67" s="388">
        <v>0</v>
      </c>
      <c r="Y67" s="388">
        <v>0</v>
      </c>
      <c r="Z67" s="388">
        <v>0</v>
      </c>
      <c r="AA67" s="388">
        <v>0</v>
      </c>
      <c r="AB67" s="388">
        <v>0</v>
      </c>
      <c r="AC67" s="388">
        <v>0</v>
      </c>
      <c r="AD67" s="388">
        <v>0</v>
      </c>
      <c r="AE67" s="388">
        <v>0</v>
      </c>
      <c r="AF67" s="388">
        <v>0</v>
      </c>
      <c r="AG67" s="388">
        <v>0</v>
      </c>
      <c r="AH67" s="388">
        <v>0</v>
      </c>
      <c r="AI67" s="388">
        <v>0</v>
      </c>
      <c r="AJ67" s="388">
        <v>0</v>
      </c>
      <c r="AK67" s="388">
        <v>0</v>
      </c>
      <c r="AL67" s="388">
        <v>0</v>
      </c>
      <c r="AM67" s="388">
        <v>0</v>
      </c>
      <c r="AN67" s="388">
        <v>0</v>
      </c>
      <c r="AO67" s="388">
        <v>0</v>
      </c>
      <c r="AP67" s="388">
        <v>0</v>
      </c>
      <c r="AQ67" s="388">
        <v>0</v>
      </c>
      <c r="AR67" s="388">
        <v>0</v>
      </c>
      <c r="AS67" s="388">
        <v>0</v>
      </c>
      <c r="AT67" s="388">
        <v>0</v>
      </c>
      <c r="AU67" s="388">
        <v>0</v>
      </c>
      <c r="AV67" s="388">
        <v>0</v>
      </c>
      <c r="AW67" s="388">
        <v>0</v>
      </c>
      <c r="AX67" s="388">
        <v>0</v>
      </c>
      <c r="AY67" s="388">
        <v>0</v>
      </c>
      <c r="AZ67" s="388">
        <v>0</v>
      </c>
      <c r="BA67" s="388">
        <v>0</v>
      </c>
      <c r="BB67" s="388">
        <v>0</v>
      </c>
      <c r="BC67" s="388">
        <v>0</v>
      </c>
      <c r="BD67" s="388">
        <v>0</v>
      </c>
      <c r="BE67" s="388">
        <v>0</v>
      </c>
      <c r="BF67" s="388">
        <v>0</v>
      </c>
      <c r="BG67" s="388">
        <v>0</v>
      </c>
      <c r="BH67" s="388">
        <v>0</v>
      </c>
      <c r="BI67" s="388">
        <v>0</v>
      </c>
      <c r="BJ67" s="388">
        <v>0</v>
      </c>
      <c r="BK67" s="388">
        <v>0</v>
      </c>
      <c r="BL67" s="388">
        <v>0</v>
      </c>
      <c r="BM67" s="388">
        <v>0</v>
      </c>
      <c r="BN67" s="388">
        <v>0</v>
      </c>
      <c r="BO67" s="388">
        <v>0</v>
      </c>
      <c r="BP67" s="388">
        <v>0</v>
      </c>
      <c r="BQ67" s="388">
        <v>0</v>
      </c>
      <c r="BR67" s="388">
        <v>0</v>
      </c>
      <c r="BS67" s="388">
        <v>0</v>
      </c>
      <c r="BT67" s="388">
        <v>0</v>
      </c>
      <c r="BU67" s="388">
        <v>0</v>
      </c>
      <c r="BV67" s="388">
        <v>0</v>
      </c>
      <c r="BW67" s="388">
        <v>0</v>
      </c>
      <c r="BX67" s="388">
        <v>0</v>
      </c>
      <c r="BY67" s="388">
        <v>0</v>
      </c>
      <c r="BZ67" s="388">
        <v>0</v>
      </c>
      <c r="CA67" s="388">
        <v>0</v>
      </c>
      <c r="CB67" s="388">
        <v>0</v>
      </c>
      <c r="CC67" s="388">
        <v>0</v>
      </c>
      <c r="CD67" s="388">
        <v>0</v>
      </c>
      <c r="CE67" s="388">
        <v>0</v>
      </c>
      <c r="CF67" s="388">
        <v>0</v>
      </c>
      <c r="CG67" s="388">
        <v>0</v>
      </c>
      <c r="CH67" s="388">
        <v>0</v>
      </c>
      <c r="CI67" s="388">
        <v>0</v>
      </c>
      <c r="CJ67" s="388">
        <v>0</v>
      </c>
      <c r="CK67" s="388">
        <v>0</v>
      </c>
      <c r="CL67" s="388">
        <v>0</v>
      </c>
      <c r="CM67" s="388">
        <v>0</v>
      </c>
      <c r="CN67" s="388">
        <v>0</v>
      </c>
      <c r="CO67" s="388">
        <v>0</v>
      </c>
      <c r="CP67" s="388">
        <v>0</v>
      </c>
      <c r="CQ67" s="388">
        <v>0</v>
      </c>
      <c r="CR67" s="388">
        <v>0</v>
      </c>
      <c r="CS67" s="388">
        <v>0</v>
      </c>
      <c r="CT67" s="388">
        <v>0</v>
      </c>
      <c r="CU67" s="388">
        <v>0</v>
      </c>
      <c r="CV67" s="388">
        <v>0</v>
      </c>
      <c r="CW67" s="388">
        <v>0</v>
      </c>
      <c r="CX67" s="388">
        <v>0</v>
      </c>
      <c r="CY67" s="388">
        <v>0</v>
      </c>
      <c r="CZ67" s="388">
        <v>0</v>
      </c>
      <c r="DA67" s="388">
        <v>0</v>
      </c>
      <c r="DB67" s="388">
        <v>0</v>
      </c>
      <c r="DC67" s="388">
        <v>0</v>
      </c>
      <c r="DD67" s="388">
        <v>0</v>
      </c>
      <c r="DE67" s="388">
        <v>0</v>
      </c>
      <c r="DF67" s="388">
        <v>0</v>
      </c>
      <c r="DG67" s="387">
        <v>0</v>
      </c>
      <c r="DH67" s="31">
        <v>0</v>
      </c>
      <c r="DI67" s="28">
        <v>0</v>
      </c>
      <c r="DJ67" s="30">
        <v>0</v>
      </c>
      <c r="DK67" s="29">
        <v>0</v>
      </c>
      <c r="DL67" s="235">
        <v>0</v>
      </c>
      <c r="DM67" s="28">
        <v>0</v>
      </c>
      <c r="DN67" s="288">
        <v>0</v>
      </c>
      <c r="DO67" s="285">
        <v>0</v>
      </c>
      <c r="DP67" s="235">
        <v>0</v>
      </c>
      <c r="DQ67" s="28">
        <v>0</v>
      </c>
      <c r="DR67" s="30">
        <v>0</v>
      </c>
      <c r="DS67" s="285">
        <v>0</v>
      </c>
      <c r="DT67" s="235">
        <v>0</v>
      </c>
      <c r="DU67" s="28">
        <v>0</v>
      </c>
      <c r="DV67" s="30">
        <v>0</v>
      </c>
      <c r="DW67" s="285">
        <v>0</v>
      </c>
      <c r="DX67" s="235">
        <v>0</v>
      </c>
      <c r="DY67" s="28">
        <v>0</v>
      </c>
      <c r="DZ67" s="30">
        <v>0</v>
      </c>
      <c r="EA67" s="285">
        <v>0</v>
      </c>
      <c r="EB67" s="235">
        <v>0</v>
      </c>
      <c r="EC67" s="28">
        <v>0</v>
      </c>
      <c r="ED67" s="30">
        <v>0</v>
      </c>
      <c r="EE67" s="285">
        <v>0</v>
      </c>
      <c r="EF67" s="235">
        <v>0</v>
      </c>
      <c r="EG67" s="28">
        <v>0</v>
      </c>
      <c r="EH67" s="288">
        <v>0</v>
      </c>
      <c r="EI67" s="285">
        <v>0</v>
      </c>
      <c r="EJ67" s="235">
        <v>0</v>
      </c>
      <c r="EK67" s="28">
        <f t="shared" ca="1" si="33"/>
        <v>0</v>
      </c>
      <c r="EL67" s="30" t="str">
        <f ca="1">IF($B68=$B67,"",SUMIF($B$6:$B94,$B67,EK$6:EK$185))</f>
        <v/>
      </c>
      <c r="EM67" s="436">
        <v>10</v>
      </c>
      <c r="EN67" s="436">
        <f t="shared" si="28"/>
        <v>1000</v>
      </c>
      <c r="EO67" s="437">
        <f t="shared" si="37"/>
        <v>1E-3</v>
      </c>
      <c r="EP67" s="437">
        <f t="shared" ref="EP67:EP75" si="38">EO67*5.4%+EO67</f>
        <v>1.054E-3</v>
      </c>
      <c r="EQ67" s="436">
        <f t="shared" ca="1" si="34"/>
        <v>0</v>
      </c>
      <c r="ER67" s="443">
        <v>5.2499999999999998E-2</v>
      </c>
      <c r="ES67" s="446">
        <f t="shared" ref="ES67:ES75" ca="1" si="39">(+DG67*ER67)/1000</f>
        <v>0</v>
      </c>
      <c r="ET67" s="446">
        <f t="shared" ca="1" si="36"/>
        <v>0</v>
      </c>
      <c r="EU67" s="446"/>
      <c r="EV67" s="446"/>
      <c r="EW67" s="446"/>
      <c r="EX67" s="17">
        <v>800080</v>
      </c>
      <c r="EY67" s="17" t="s">
        <v>854</v>
      </c>
      <c r="EZ67" s="17">
        <v>100</v>
      </c>
      <c r="FA67" s="17">
        <v>0</v>
      </c>
      <c r="FB67" s="117" t="s">
        <v>171</v>
      </c>
      <c r="FC67" s="163" t="s">
        <v>852</v>
      </c>
      <c r="FD67" s="84" t="s">
        <v>700</v>
      </c>
      <c r="FE67" s="389">
        <f t="shared" ref="FE67:FE105" ca="1" si="40">SUM(AG67:AM67)</f>
        <v>0</v>
      </c>
    </row>
    <row r="68" spans="1:161">
      <c r="A68" s="894" t="s">
        <v>787</v>
      </c>
      <c r="B68" s="117" t="s">
        <v>171</v>
      </c>
      <c r="C68" s="163" t="s">
        <v>855</v>
      </c>
      <c r="D68" s="151" t="s">
        <v>855</v>
      </c>
      <c r="E68" s="2" t="s">
        <v>195</v>
      </c>
      <c r="F68" s="92" t="s">
        <v>856</v>
      </c>
      <c r="G68" s="2">
        <v>100</v>
      </c>
      <c r="H68" s="229">
        <v>0</v>
      </c>
      <c r="I68" s="229">
        <v>0</v>
      </c>
      <c r="J68" s="229">
        <v>0</v>
      </c>
      <c r="K68" s="229">
        <v>0</v>
      </c>
      <c r="L68" s="229">
        <v>0</v>
      </c>
      <c r="M68" s="388">
        <v>0</v>
      </c>
      <c r="N68" s="388">
        <v>0</v>
      </c>
      <c r="O68" s="388">
        <v>0</v>
      </c>
      <c r="P68" s="388">
        <v>0</v>
      </c>
      <c r="Q68" s="388">
        <v>0</v>
      </c>
      <c r="R68" s="388">
        <v>0</v>
      </c>
      <c r="S68" s="388">
        <v>0</v>
      </c>
      <c r="T68" s="388">
        <v>0</v>
      </c>
      <c r="U68" s="388">
        <v>0</v>
      </c>
      <c r="V68" s="388">
        <v>0</v>
      </c>
      <c r="W68" s="388">
        <v>0</v>
      </c>
      <c r="X68" s="388">
        <v>0</v>
      </c>
      <c r="Y68" s="388">
        <v>0</v>
      </c>
      <c r="Z68" s="388">
        <v>0</v>
      </c>
      <c r="AA68" s="388">
        <v>0</v>
      </c>
      <c r="AB68" s="388">
        <v>0</v>
      </c>
      <c r="AC68" s="388">
        <v>0</v>
      </c>
      <c r="AD68" s="388">
        <v>0</v>
      </c>
      <c r="AE68" s="388">
        <v>0</v>
      </c>
      <c r="AF68" s="388">
        <v>0</v>
      </c>
      <c r="AG68" s="388">
        <v>0</v>
      </c>
      <c r="AH68" s="388">
        <v>0</v>
      </c>
      <c r="AI68" s="388">
        <v>0</v>
      </c>
      <c r="AJ68" s="388">
        <v>0</v>
      </c>
      <c r="AK68" s="388">
        <v>0</v>
      </c>
      <c r="AL68" s="388">
        <v>0</v>
      </c>
      <c r="AM68" s="388">
        <v>0</v>
      </c>
      <c r="AN68" s="388">
        <v>0</v>
      </c>
      <c r="AO68" s="388">
        <v>0</v>
      </c>
      <c r="AP68" s="388">
        <v>0</v>
      </c>
      <c r="AQ68" s="388">
        <v>0</v>
      </c>
      <c r="AR68" s="388">
        <v>0</v>
      </c>
      <c r="AS68" s="388">
        <v>0</v>
      </c>
      <c r="AT68" s="388">
        <v>0</v>
      </c>
      <c r="AU68" s="388">
        <v>0</v>
      </c>
      <c r="AV68" s="388">
        <v>0</v>
      </c>
      <c r="AW68" s="388">
        <v>0</v>
      </c>
      <c r="AX68" s="388">
        <v>0</v>
      </c>
      <c r="AY68" s="388">
        <v>0</v>
      </c>
      <c r="AZ68" s="388">
        <v>0</v>
      </c>
      <c r="BA68" s="388">
        <v>0</v>
      </c>
      <c r="BB68" s="388">
        <v>0</v>
      </c>
      <c r="BC68" s="388">
        <v>0</v>
      </c>
      <c r="BD68" s="388">
        <v>0</v>
      </c>
      <c r="BE68" s="388">
        <v>0</v>
      </c>
      <c r="BF68" s="388">
        <v>0</v>
      </c>
      <c r="BG68" s="388">
        <v>0</v>
      </c>
      <c r="BH68" s="388">
        <v>0</v>
      </c>
      <c r="BI68" s="388">
        <v>0</v>
      </c>
      <c r="BJ68" s="388">
        <v>0</v>
      </c>
      <c r="BK68" s="388">
        <v>0</v>
      </c>
      <c r="BL68" s="388">
        <v>0</v>
      </c>
      <c r="BM68" s="388">
        <v>0</v>
      </c>
      <c r="BN68" s="388">
        <v>0</v>
      </c>
      <c r="BO68" s="388">
        <v>0</v>
      </c>
      <c r="BP68" s="388">
        <v>0</v>
      </c>
      <c r="BQ68" s="388">
        <v>0</v>
      </c>
      <c r="BR68" s="388">
        <v>0</v>
      </c>
      <c r="BS68" s="388">
        <v>0</v>
      </c>
      <c r="BT68" s="388">
        <v>0</v>
      </c>
      <c r="BU68" s="388">
        <v>0</v>
      </c>
      <c r="BV68" s="388">
        <v>0</v>
      </c>
      <c r="BW68" s="388">
        <v>0</v>
      </c>
      <c r="BX68" s="388">
        <v>0</v>
      </c>
      <c r="BY68" s="388">
        <v>0</v>
      </c>
      <c r="BZ68" s="388">
        <v>0</v>
      </c>
      <c r="CA68" s="388">
        <v>0</v>
      </c>
      <c r="CB68" s="388">
        <v>0</v>
      </c>
      <c r="CC68" s="388">
        <v>0</v>
      </c>
      <c r="CD68" s="388">
        <v>0</v>
      </c>
      <c r="CE68" s="388">
        <v>0</v>
      </c>
      <c r="CF68" s="388">
        <v>0</v>
      </c>
      <c r="CG68" s="388">
        <v>0</v>
      </c>
      <c r="CH68" s="388">
        <v>0</v>
      </c>
      <c r="CI68" s="388">
        <v>0</v>
      </c>
      <c r="CJ68" s="388">
        <v>0</v>
      </c>
      <c r="CK68" s="388">
        <v>0</v>
      </c>
      <c r="CL68" s="388">
        <v>0</v>
      </c>
      <c r="CM68" s="388">
        <v>0</v>
      </c>
      <c r="CN68" s="388">
        <v>0</v>
      </c>
      <c r="CO68" s="388">
        <v>0</v>
      </c>
      <c r="CP68" s="388">
        <v>0</v>
      </c>
      <c r="CQ68" s="388">
        <v>0</v>
      </c>
      <c r="CR68" s="388">
        <v>0</v>
      </c>
      <c r="CS68" s="388">
        <v>0</v>
      </c>
      <c r="CT68" s="388">
        <v>0</v>
      </c>
      <c r="CU68" s="388">
        <v>0</v>
      </c>
      <c r="CV68" s="388">
        <v>0</v>
      </c>
      <c r="CW68" s="388">
        <v>0</v>
      </c>
      <c r="CX68" s="388">
        <v>0</v>
      </c>
      <c r="CY68" s="388">
        <v>0</v>
      </c>
      <c r="CZ68" s="388">
        <v>0</v>
      </c>
      <c r="DA68" s="388">
        <v>0</v>
      </c>
      <c r="DB68" s="388">
        <v>0</v>
      </c>
      <c r="DC68" s="388">
        <v>0</v>
      </c>
      <c r="DD68" s="388">
        <v>0</v>
      </c>
      <c r="DE68" s="388">
        <v>0</v>
      </c>
      <c r="DF68" s="388">
        <v>0</v>
      </c>
      <c r="DG68" s="387">
        <v>0</v>
      </c>
      <c r="DH68" s="31">
        <v>0</v>
      </c>
      <c r="DI68" s="28">
        <v>0</v>
      </c>
      <c r="DJ68" s="30">
        <v>0</v>
      </c>
      <c r="DK68" s="29">
        <v>0</v>
      </c>
      <c r="DL68" s="235">
        <v>0</v>
      </c>
      <c r="DM68" s="28">
        <v>0</v>
      </c>
      <c r="DN68" s="288">
        <v>0</v>
      </c>
      <c r="DO68" s="285">
        <v>0</v>
      </c>
      <c r="DP68" s="235">
        <v>0</v>
      </c>
      <c r="DQ68" s="28">
        <v>0</v>
      </c>
      <c r="DR68" s="30">
        <v>0</v>
      </c>
      <c r="DS68" s="285">
        <v>0</v>
      </c>
      <c r="DT68" s="235">
        <v>0</v>
      </c>
      <c r="DU68" s="28">
        <v>0</v>
      </c>
      <c r="DV68" s="30">
        <v>0</v>
      </c>
      <c r="DW68" s="285">
        <v>0</v>
      </c>
      <c r="DX68" s="235">
        <v>0</v>
      </c>
      <c r="DY68" s="28">
        <v>0</v>
      </c>
      <c r="DZ68" s="30">
        <v>0</v>
      </c>
      <c r="EA68" s="285">
        <v>0</v>
      </c>
      <c r="EB68" s="235">
        <v>0</v>
      </c>
      <c r="EC68" s="28">
        <v>0</v>
      </c>
      <c r="ED68" s="30">
        <v>0</v>
      </c>
      <c r="EE68" s="285">
        <v>0</v>
      </c>
      <c r="EF68" s="235">
        <v>0</v>
      </c>
      <c r="EG68" s="28">
        <v>0</v>
      </c>
      <c r="EH68" s="288">
        <v>0</v>
      </c>
      <c r="EI68" s="285">
        <v>0</v>
      </c>
      <c r="EJ68" s="235">
        <v>0</v>
      </c>
      <c r="EK68" s="28">
        <f t="shared" ca="1" si="33"/>
        <v>0</v>
      </c>
      <c r="EL68" s="30" t="str">
        <f ca="1">IF($B69=$B68,"",SUMIF($B$6:$B95,$B68,EK$6:EK$185))</f>
        <v/>
      </c>
      <c r="EM68" s="436">
        <v>10</v>
      </c>
      <c r="EN68" s="436">
        <f t="shared" si="28"/>
        <v>1000</v>
      </c>
      <c r="EO68" s="437">
        <f>1/EN68</f>
        <v>1E-3</v>
      </c>
      <c r="EP68" s="437">
        <f t="shared" si="38"/>
        <v>1.054E-3</v>
      </c>
      <c r="EQ68" s="436">
        <f t="shared" ref="EQ68:EQ73" ca="1" si="41">ROUND(IFERROR(EP68*DG68,),4)</f>
        <v>0</v>
      </c>
      <c r="ER68" s="443">
        <v>5.2499999999999998E-2</v>
      </c>
      <c r="ES68" s="446">
        <f t="shared" ca="1" si="39"/>
        <v>0</v>
      </c>
      <c r="ET68" s="446">
        <f t="shared" ref="ET68:ET73" ca="1" si="42">ER68*DG68</f>
        <v>0</v>
      </c>
      <c r="EU68" s="446"/>
      <c r="EV68" s="446"/>
      <c r="EW68" s="446"/>
      <c r="FB68" s="117" t="s">
        <v>171</v>
      </c>
      <c r="FC68" s="163" t="s">
        <v>855</v>
      </c>
      <c r="FD68" s="84" t="s">
        <v>855</v>
      </c>
      <c r="FE68" s="389">
        <f t="shared" ca="1" si="40"/>
        <v>0</v>
      </c>
    </row>
    <row r="69" spans="1:161">
      <c r="A69" s="894" t="s">
        <v>787</v>
      </c>
      <c r="B69" s="117" t="s">
        <v>171</v>
      </c>
      <c r="C69" s="163" t="s">
        <v>701</v>
      </c>
      <c r="D69" s="151" t="s">
        <v>701</v>
      </c>
      <c r="E69" s="2" t="s">
        <v>195</v>
      </c>
      <c r="F69" s="92" t="s">
        <v>857</v>
      </c>
      <c r="G69" s="2">
        <v>100</v>
      </c>
      <c r="H69" s="229">
        <v>0</v>
      </c>
      <c r="I69" s="229">
        <v>0</v>
      </c>
      <c r="J69" s="229">
        <v>0</v>
      </c>
      <c r="K69" s="229">
        <v>0</v>
      </c>
      <c r="L69" s="229">
        <v>0</v>
      </c>
      <c r="M69" s="388">
        <v>0</v>
      </c>
      <c r="N69" s="388">
        <v>0</v>
      </c>
      <c r="O69" s="388">
        <v>0</v>
      </c>
      <c r="P69" s="388">
        <v>0</v>
      </c>
      <c r="Q69" s="388">
        <v>0</v>
      </c>
      <c r="R69" s="388">
        <v>0</v>
      </c>
      <c r="S69" s="388">
        <v>0</v>
      </c>
      <c r="T69" s="388">
        <v>0</v>
      </c>
      <c r="U69" s="388">
        <v>0</v>
      </c>
      <c r="V69" s="388">
        <v>0</v>
      </c>
      <c r="W69" s="388">
        <v>0</v>
      </c>
      <c r="X69" s="388">
        <v>0</v>
      </c>
      <c r="Y69" s="388">
        <v>0</v>
      </c>
      <c r="Z69" s="388">
        <v>0</v>
      </c>
      <c r="AA69" s="388">
        <v>0</v>
      </c>
      <c r="AB69" s="388">
        <v>0</v>
      </c>
      <c r="AC69" s="388">
        <v>0</v>
      </c>
      <c r="AD69" s="388">
        <v>0</v>
      </c>
      <c r="AE69" s="388">
        <v>0</v>
      </c>
      <c r="AF69" s="388">
        <v>0</v>
      </c>
      <c r="AG69" s="388">
        <v>0</v>
      </c>
      <c r="AH69" s="388">
        <v>0</v>
      </c>
      <c r="AI69" s="388">
        <v>0</v>
      </c>
      <c r="AJ69" s="388">
        <v>0</v>
      </c>
      <c r="AK69" s="388">
        <v>0</v>
      </c>
      <c r="AL69" s="388">
        <v>0</v>
      </c>
      <c r="AM69" s="388">
        <v>0</v>
      </c>
      <c r="AN69" s="388">
        <v>0</v>
      </c>
      <c r="AO69" s="388">
        <v>0</v>
      </c>
      <c r="AP69" s="388">
        <v>0</v>
      </c>
      <c r="AQ69" s="388">
        <v>0</v>
      </c>
      <c r="AR69" s="388">
        <v>0</v>
      </c>
      <c r="AS69" s="388">
        <v>0</v>
      </c>
      <c r="AT69" s="388">
        <v>0</v>
      </c>
      <c r="AU69" s="388">
        <v>0</v>
      </c>
      <c r="AV69" s="388">
        <v>0</v>
      </c>
      <c r="AW69" s="388">
        <v>0</v>
      </c>
      <c r="AX69" s="388">
        <v>0</v>
      </c>
      <c r="AY69" s="388">
        <v>0</v>
      </c>
      <c r="AZ69" s="388">
        <v>0</v>
      </c>
      <c r="BA69" s="388">
        <v>0</v>
      </c>
      <c r="BB69" s="388">
        <v>0</v>
      </c>
      <c r="BC69" s="388">
        <v>0</v>
      </c>
      <c r="BD69" s="388">
        <v>0</v>
      </c>
      <c r="BE69" s="388">
        <v>0</v>
      </c>
      <c r="BF69" s="388">
        <v>0</v>
      </c>
      <c r="BG69" s="388">
        <v>0</v>
      </c>
      <c r="BH69" s="388">
        <v>0</v>
      </c>
      <c r="BI69" s="388">
        <v>0</v>
      </c>
      <c r="BJ69" s="388">
        <v>0</v>
      </c>
      <c r="BK69" s="388">
        <v>0</v>
      </c>
      <c r="BL69" s="388">
        <v>0</v>
      </c>
      <c r="BM69" s="388">
        <v>0</v>
      </c>
      <c r="BN69" s="388">
        <v>0</v>
      </c>
      <c r="BO69" s="388">
        <v>0</v>
      </c>
      <c r="BP69" s="388">
        <v>0</v>
      </c>
      <c r="BQ69" s="388">
        <v>0</v>
      </c>
      <c r="BR69" s="388">
        <v>0</v>
      </c>
      <c r="BS69" s="388">
        <v>0</v>
      </c>
      <c r="BT69" s="388">
        <v>0</v>
      </c>
      <c r="BU69" s="388">
        <v>0</v>
      </c>
      <c r="BV69" s="388">
        <v>0</v>
      </c>
      <c r="BW69" s="388">
        <v>0</v>
      </c>
      <c r="BX69" s="388">
        <v>0</v>
      </c>
      <c r="BY69" s="388">
        <v>0</v>
      </c>
      <c r="BZ69" s="388">
        <v>0</v>
      </c>
      <c r="CA69" s="388">
        <v>0</v>
      </c>
      <c r="CB69" s="388">
        <v>0</v>
      </c>
      <c r="CC69" s="388">
        <v>0</v>
      </c>
      <c r="CD69" s="388">
        <v>0</v>
      </c>
      <c r="CE69" s="388">
        <v>0</v>
      </c>
      <c r="CF69" s="388">
        <v>0</v>
      </c>
      <c r="CG69" s="388">
        <v>0</v>
      </c>
      <c r="CH69" s="388">
        <v>0</v>
      </c>
      <c r="CI69" s="388">
        <v>0</v>
      </c>
      <c r="CJ69" s="388">
        <v>0</v>
      </c>
      <c r="CK69" s="388">
        <v>0</v>
      </c>
      <c r="CL69" s="388">
        <v>0</v>
      </c>
      <c r="CM69" s="388">
        <v>0</v>
      </c>
      <c r="CN69" s="388">
        <v>0</v>
      </c>
      <c r="CO69" s="388">
        <v>0</v>
      </c>
      <c r="CP69" s="388">
        <v>0</v>
      </c>
      <c r="CQ69" s="388">
        <v>0</v>
      </c>
      <c r="CR69" s="388">
        <v>0</v>
      </c>
      <c r="CS69" s="388">
        <v>0</v>
      </c>
      <c r="CT69" s="388">
        <v>0</v>
      </c>
      <c r="CU69" s="388">
        <v>0</v>
      </c>
      <c r="CV69" s="388">
        <v>0</v>
      </c>
      <c r="CW69" s="388">
        <v>0</v>
      </c>
      <c r="CX69" s="388">
        <v>0</v>
      </c>
      <c r="CY69" s="388">
        <v>0</v>
      </c>
      <c r="CZ69" s="388">
        <v>0</v>
      </c>
      <c r="DA69" s="388">
        <v>0</v>
      </c>
      <c r="DB69" s="388">
        <v>0</v>
      </c>
      <c r="DC69" s="388">
        <v>0</v>
      </c>
      <c r="DD69" s="388">
        <v>0</v>
      </c>
      <c r="DE69" s="388">
        <v>0</v>
      </c>
      <c r="DF69" s="388">
        <v>0</v>
      </c>
      <c r="DG69" s="387">
        <v>0</v>
      </c>
      <c r="DH69" s="31">
        <v>0</v>
      </c>
      <c r="DI69" s="28">
        <v>0</v>
      </c>
      <c r="DJ69" s="30">
        <v>0</v>
      </c>
      <c r="DK69" s="29">
        <v>0</v>
      </c>
      <c r="DL69" s="235">
        <v>0</v>
      </c>
      <c r="DM69" s="28">
        <v>0</v>
      </c>
      <c r="DN69" s="288">
        <v>0</v>
      </c>
      <c r="DO69" s="285">
        <v>0</v>
      </c>
      <c r="DP69" s="235">
        <v>0</v>
      </c>
      <c r="DQ69" s="28">
        <v>0</v>
      </c>
      <c r="DR69" s="30">
        <v>0</v>
      </c>
      <c r="DS69" s="285">
        <v>0</v>
      </c>
      <c r="DT69" s="235">
        <v>0</v>
      </c>
      <c r="DU69" s="28">
        <v>0</v>
      </c>
      <c r="DV69" s="30">
        <v>0</v>
      </c>
      <c r="DW69" s="285">
        <v>0</v>
      </c>
      <c r="DX69" s="235">
        <v>0</v>
      </c>
      <c r="DY69" s="28">
        <v>0</v>
      </c>
      <c r="DZ69" s="30">
        <v>0</v>
      </c>
      <c r="EA69" s="285">
        <v>0</v>
      </c>
      <c r="EB69" s="235">
        <v>0</v>
      </c>
      <c r="EC69" s="28">
        <v>0</v>
      </c>
      <c r="ED69" s="30">
        <v>0</v>
      </c>
      <c r="EE69" s="285">
        <v>0</v>
      </c>
      <c r="EF69" s="235">
        <v>0</v>
      </c>
      <c r="EG69" s="28">
        <v>0</v>
      </c>
      <c r="EH69" s="288">
        <v>0</v>
      </c>
      <c r="EI69" s="285">
        <v>0</v>
      </c>
      <c r="EJ69" s="235">
        <v>0</v>
      </c>
      <c r="EK69" s="28">
        <f t="shared" ca="1" si="33"/>
        <v>0</v>
      </c>
      <c r="EL69" s="30">
        <f ca="1">IF($B70=$B69,"",SUMIF($B$6:$B96,$B69,EK$6:EK$185))</f>
        <v>0</v>
      </c>
      <c r="EM69" s="436">
        <v>10</v>
      </c>
      <c r="EN69" s="436">
        <f t="shared" si="28"/>
        <v>1000</v>
      </c>
      <c r="EO69" s="437">
        <f t="shared" si="37"/>
        <v>1E-3</v>
      </c>
      <c r="EP69" s="437">
        <f t="shared" si="38"/>
        <v>1.054E-3</v>
      </c>
      <c r="EQ69" s="436">
        <f t="shared" ca="1" si="41"/>
        <v>0</v>
      </c>
      <c r="ER69" s="443">
        <v>5.2499999999999998E-2</v>
      </c>
      <c r="ES69" s="446">
        <f t="shared" ca="1" si="39"/>
        <v>0</v>
      </c>
      <c r="ET69" s="446">
        <f t="shared" ca="1" si="42"/>
        <v>0</v>
      </c>
      <c r="EU69" s="446"/>
      <c r="EV69" s="446"/>
      <c r="EW69" s="446"/>
      <c r="EX69" s="17">
        <v>800080</v>
      </c>
      <c r="EY69" s="17" t="s">
        <v>854</v>
      </c>
      <c r="EZ69" s="17">
        <v>100</v>
      </c>
      <c r="FA69" s="17">
        <v>0</v>
      </c>
      <c r="FB69" s="117" t="s">
        <v>171</v>
      </c>
      <c r="FC69" s="163" t="s">
        <v>701</v>
      </c>
      <c r="FD69" s="84" t="s">
        <v>701</v>
      </c>
      <c r="FE69" s="389">
        <f t="shared" ca="1" si="40"/>
        <v>0</v>
      </c>
    </row>
    <row r="70" spans="1:161">
      <c r="A70" s="894" t="s">
        <v>787</v>
      </c>
      <c r="B70" s="155" t="s">
        <v>711</v>
      </c>
      <c r="C70" s="165" t="s">
        <v>494</v>
      </c>
      <c r="D70" s="4" t="s">
        <v>494</v>
      </c>
      <c r="E70" s="2" t="s">
        <v>195</v>
      </c>
      <c r="F70" s="92" t="s">
        <v>858</v>
      </c>
      <c r="G70" s="2">
        <v>100</v>
      </c>
      <c r="H70" s="229">
        <v>0</v>
      </c>
      <c r="I70" s="229">
        <v>2400</v>
      </c>
      <c r="J70" s="229">
        <v>354</v>
      </c>
      <c r="K70" s="229">
        <v>0</v>
      </c>
      <c r="L70" s="229">
        <v>2754</v>
      </c>
      <c r="M70" s="388">
        <v>0</v>
      </c>
      <c r="N70" s="388">
        <v>0</v>
      </c>
      <c r="O70" s="388">
        <v>0</v>
      </c>
      <c r="P70" s="388">
        <v>0</v>
      </c>
      <c r="Q70" s="388">
        <v>0</v>
      </c>
      <c r="R70" s="388">
        <v>0</v>
      </c>
      <c r="S70" s="388">
        <v>0</v>
      </c>
      <c r="T70" s="388">
        <v>0</v>
      </c>
      <c r="U70" s="388">
        <v>0</v>
      </c>
      <c r="V70" s="388">
        <v>0</v>
      </c>
      <c r="W70" s="388">
        <v>0</v>
      </c>
      <c r="X70" s="388">
        <v>0</v>
      </c>
      <c r="Y70" s="388">
        <v>0</v>
      </c>
      <c r="Z70" s="388">
        <v>0</v>
      </c>
      <c r="AA70" s="388">
        <v>0</v>
      </c>
      <c r="AB70" s="388">
        <v>0</v>
      </c>
      <c r="AC70" s="388">
        <v>0</v>
      </c>
      <c r="AD70" s="388">
        <v>0</v>
      </c>
      <c r="AE70" s="388">
        <v>0</v>
      </c>
      <c r="AF70" s="388">
        <v>0</v>
      </c>
      <c r="AG70" s="388">
        <v>0</v>
      </c>
      <c r="AH70" s="388">
        <v>0</v>
      </c>
      <c r="AI70" s="388">
        <v>0</v>
      </c>
      <c r="AJ70" s="388">
        <v>0</v>
      </c>
      <c r="AK70" s="388">
        <v>0</v>
      </c>
      <c r="AL70" s="388">
        <v>0</v>
      </c>
      <c r="AM70" s="388">
        <v>0</v>
      </c>
      <c r="AN70" s="388">
        <v>0</v>
      </c>
      <c r="AO70" s="388">
        <v>0</v>
      </c>
      <c r="AP70" s="388">
        <v>0</v>
      </c>
      <c r="AQ70" s="388">
        <v>0</v>
      </c>
      <c r="AR70" s="388">
        <v>0</v>
      </c>
      <c r="AS70" s="388">
        <v>0</v>
      </c>
      <c r="AT70" s="388">
        <v>0</v>
      </c>
      <c r="AU70" s="388">
        <v>0</v>
      </c>
      <c r="AV70" s="388">
        <v>0</v>
      </c>
      <c r="AW70" s="388">
        <v>0</v>
      </c>
      <c r="AX70" s="388">
        <v>0</v>
      </c>
      <c r="AY70" s="388">
        <v>0</v>
      </c>
      <c r="AZ70" s="388">
        <v>0</v>
      </c>
      <c r="BA70" s="388">
        <v>0</v>
      </c>
      <c r="BB70" s="388">
        <v>0</v>
      </c>
      <c r="BC70" s="388">
        <v>0</v>
      </c>
      <c r="BD70" s="388">
        <v>0</v>
      </c>
      <c r="BE70" s="388">
        <v>0</v>
      </c>
      <c r="BF70" s="388">
        <v>0</v>
      </c>
      <c r="BG70" s="388">
        <v>0</v>
      </c>
      <c r="BH70" s="388">
        <v>0</v>
      </c>
      <c r="BI70" s="388">
        <v>0</v>
      </c>
      <c r="BJ70" s="388">
        <v>0</v>
      </c>
      <c r="BK70" s="388">
        <v>0</v>
      </c>
      <c r="BL70" s="388">
        <v>0</v>
      </c>
      <c r="BM70" s="388">
        <v>0</v>
      </c>
      <c r="BN70" s="388">
        <v>0</v>
      </c>
      <c r="BO70" s="388">
        <v>0</v>
      </c>
      <c r="BP70" s="388">
        <v>0</v>
      </c>
      <c r="BQ70" s="388">
        <v>0</v>
      </c>
      <c r="BR70" s="388">
        <v>0</v>
      </c>
      <c r="BS70" s="388">
        <v>0</v>
      </c>
      <c r="BT70" s="388">
        <v>0</v>
      </c>
      <c r="BU70" s="388">
        <v>0</v>
      </c>
      <c r="BV70" s="388">
        <v>0</v>
      </c>
      <c r="BW70" s="388">
        <v>0</v>
      </c>
      <c r="BX70" s="388">
        <v>0</v>
      </c>
      <c r="BY70" s="388">
        <v>0</v>
      </c>
      <c r="BZ70" s="388">
        <v>0</v>
      </c>
      <c r="CA70" s="388">
        <v>0</v>
      </c>
      <c r="CB70" s="388">
        <v>0</v>
      </c>
      <c r="CC70" s="388">
        <v>0</v>
      </c>
      <c r="CD70" s="388">
        <v>0</v>
      </c>
      <c r="CE70" s="388">
        <v>0</v>
      </c>
      <c r="CF70" s="388">
        <v>0</v>
      </c>
      <c r="CG70" s="388">
        <v>0</v>
      </c>
      <c r="CH70" s="388">
        <v>0</v>
      </c>
      <c r="CI70" s="388">
        <v>0</v>
      </c>
      <c r="CJ70" s="388">
        <v>0</v>
      </c>
      <c r="CK70" s="388">
        <v>0</v>
      </c>
      <c r="CL70" s="388">
        <v>0</v>
      </c>
      <c r="CM70" s="388">
        <v>0</v>
      </c>
      <c r="CN70" s="388">
        <v>0</v>
      </c>
      <c r="CO70" s="388">
        <v>0</v>
      </c>
      <c r="CP70" s="388">
        <v>0</v>
      </c>
      <c r="CQ70" s="388">
        <v>0</v>
      </c>
      <c r="CR70" s="388">
        <v>0</v>
      </c>
      <c r="CS70" s="388">
        <v>0</v>
      </c>
      <c r="CT70" s="388">
        <v>0</v>
      </c>
      <c r="CU70" s="388">
        <v>0</v>
      </c>
      <c r="CV70" s="388">
        <v>0</v>
      </c>
      <c r="CW70" s="388">
        <v>0</v>
      </c>
      <c r="CX70" s="388">
        <v>0</v>
      </c>
      <c r="CY70" s="388">
        <v>0</v>
      </c>
      <c r="CZ70" s="388">
        <v>0</v>
      </c>
      <c r="DA70" s="388">
        <v>0</v>
      </c>
      <c r="DB70" s="388">
        <v>0</v>
      </c>
      <c r="DC70" s="388">
        <v>0</v>
      </c>
      <c r="DD70" s="388">
        <v>0</v>
      </c>
      <c r="DE70" s="388">
        <v>0</v>
      </c>
      <c r="DF70" s="388">
        <v>0</v>
      </c>
      <c r="DG70" s="387">
        <v>0</v>
      </c>
      <c r="DH70" s="31">
        <v>0</v>
      </c>
      <c r="DI70" s="28">
        <v>0</v>
      </c>
      <c r="DJ70" s="30">
        <v>0</v>
      </c>
      <c r="DK70" s="29">
        <v>0</v>
      </c>
      <c r="DL70" s="235">
        <v>0</v>
      </c>
      <c r="DM70" s="28">
        <v>0</v>
      </c>
      <c r="DN70" s="288">
        <v>0</v>
      </c>
      <c r="DO70" s="285">
        <v>0</v>
      </c>
      <c r="DP70" s="235">
        <v>0</v>
      </c>
      <c r="DQ70" s="28">
        <v>0</v>
      </c>
      <c r="DR70" s="30">
        <v>0</v>
      </c>
      <c r="DS70" s="285">
        <v>0</v>
      </c>
      <c r="DT70" s="235">
        <v>0</v>
      </c>
      <c r="DU70" s="28">
        <v>0</v>
      </c>
      <c r="DV70" s="30">
        <v>0</v>
      </c>
      <c r="DW70" s="285">
        <v>0</v>
      </c>
      <c r="DX70" s="235">
        <v>0</v>
      </c>
      <c r="DY70" s="28">
        <v>0</v>
      </c>
      <c r="DZ70" s="30">
        <v>0</v>
      </c>
      <c r="EA70" s="285">
        <v>0</v>
      </c>
      <c r="EB70" s="235">
        <v>0</v>
      </c>
      <c r="EC70" s="28">
        <v>0</v>
      </c>
      <c r="ED70" s="30">
        <v>0</v>
      </c>
      <c r="EE70" s="285">
        <v>0</v>
      </c>
      <c r="EF70" s="235">
        <v>0</v>
      </c>
      <c r="EG70" s="28">
        <v>0</v>
      </c>
      <c r="EH70" s="288">
        <v>0</v>
      </c>
      <c r="EI70" s="285">
        <v>0</v>
      </c>
      <c r="EJ70" s="235">
        <v>0</v>
      </c>
      <c r="EK70" s="28">
        <f t="shared" ref="EK70:EK78" ca="1" si="43">EJ70/15</f>
        <v>0</v>
      </c>
      <c r="EL70" s="30">
        <f ca="1">IF($B71=$B70,"",SUMIF($B$6:$B97,$B70,EK$6:EK$185))</f>
        <v>0</v>
      </c>
      <c r="EM70" s="436">
        <v>15</v>
      </c>
      <c r="EN70" s="436">
        <f t="shared" ref="EN70:EN100" si="44">$G70*EM70</f>
        <v>1500</v>
      </c>
      <c r="EO70" s="437">
        <f t="shared" si="37"/>
        <v>6.6666666666666664E-4</v>
      </c>
      <c r="EP70" s="437">
        <f t="shared" si="38"/>
        <v>7.0266666666666665E-4</v>
      </c>
      <c r="EQ70" s="436">
        <f t="shared" ca="1" si="41"/>
        <v>0</v>
      </c>
      <c r="ER70" s="443">
        <v>5.2499999999999998E-2</v>
      </c>
      <c r="ES70" s="446">
        <f t="shared" ca="1" si="39"/>
        <v>0</v>
      </c>
      <c r="ET70" s="446">
        <f t="shared" ca="1" si="42"/>
        <v>0</v>
      </c>
      <c r="EU70" s="446"/>
      <c r="EV70" s="446"/>
      <c r="EW70" s="446"/>
      <c r="EX70" s="17">
        <v>800080</v>
      </c>
      <c r="EY70" s="17" t="s">
        <v>854</v>
      </c>
      <c r="EZ70" s="17">
        <v>100</v>
      </c>
      <c r="FA70" s="17">
        <v>5</v>
      </c>
      <c r="FB70" s="155" t="s">
        <v>711</v>
      </c>
      <c r="FC70" s="165" t="s">
        <v>494</v>
      </c>
      <c r="FD70" s="2" t="s">
        <v>494</v>
      </c>
      <c r="FE70" s="389">
        <f t="shared" ca="1" si="40"/>
        <v>0</v>
      </c>
    </row>
    <row r="71" spans="1:161">
      <c r="A71" s="894" t="s">
        <v>787</v>
      </c>
      <c r="B71" s="155" t="s">
        <v>859</v>
      </c>
      <c r="C71" s="163" t="s">
        <v>535</v>
      </c>
      <c r="D71" s="151" t="s">
        <v>535</v>
      </c>
      <c r="E71" s="2" t="s">
        <v>195</v>
      </c>
      <c r="F71" s="92" t="s">
        <v>860</v>
      </c>
      <c r="G71" s="2">
        <v>100</v>
      </c>
      <c r="H71" s="229">
        <v>0</v>
      </c>
      <c r="I71" s="229">
        <v>0</v>
      </c>
      <c r="J71" s="229">
        <v>99</v>
      </c>
      <c r="K71" s="229">
        <v>0</v>
      </c>
      <c r="L71" s="229">
        <v>99</v>
      </c>
      <c r="M71" s="388">
        <v>0</v>
      </c>
      <c r="N71" s="388">
        <v>0</v>
      </c>
      <c r="O71" s="388">
        <v>0</v>
      </c>
      <c r="P71" s="388">
        <v>0</v>
      </c>
      <c r="Q71" s="388">
        <v>0</v>
      </c>
      <c r="R71" s="388">
        <v>0</v>
      </c>
      <c r="S71" s="388">
        <v>0</v>
      </c>
      <c r="T71" s="388">
        <v>0</v>
      </c>
      <c r="U71" s="388">
        <v>0</v>
      </c>
      <c r="V71" s="388">
        <v>0</v>
      </c>
      <c r="W71" s="388">
        <v>0</v>
      </c>
      <c r="X71" s="388">
        <v>0</v>
      </c>
      <c r="Y71" s="388">
        <v>0</v>
      </c>
      <c r="Z71" s="388">
        <v>0</v>
      </c>
      <c r="AA71" s="388">
        <v>0</v>
      </c>
      <c r="AB71" s="388">
        <v>0</v>
      </c>
      <c r="AC71" s="388">
        <v>0</v>
      </c>
      <c r="AD71" s="388">
        <v>0</v>
      </c>
      <c r="AE71" s="388">
        <v>0</v>
      </c>
      <c r="AF71" s="388">
        <v>0</v>
      </c>
      <c r="AG71" s="388">
        <v>0</v>
      </c>
      <c r="AH71" s="388">
        <v>0</v>
      </c>
      <c r="AI71" s="388">
        <v>0</v>
      </c>
      <c r="AJ71" s="388">
        <v>0</v>
      </c>
      <c r="AK71" s="388">
        <v>0</v>
      </c>
      <c r="AL71" s="388">
        <v>0</v>
      </c>
      <c r="AM71" s="388">
        <v>0</v>
      </c>
      <c r="AN71" s="388">
        <v>0</v>
      </c>
      <c r="AO71" s="388">
        <v>0</v>
      </c>
      <c r="AP71" s="388">
        <v>0</v>
      </c>
      <c r="AQ71" s="388">
        <v>0</v>
      </c>
      <c r="AR71" s="388">
        <v>0</v>
      </c>
      <c r="AS71" s="388">
        <v>0</v>
      </c>
      <c r="AT71" s="388">
        <v>0</v>
      </c>
      <c r="AU71" s="388">
        <v>0</v>
      </c>
      <c r="AV71" s="388">
        <v>0</v>
      </c>
      <c r="AW71" s="388">
        <v>0</v>
      </c>
      <c r="AX71" s="388">
        <v>0</v>
      </c>
      <c r="AY71" s="388">
        <v>0</v>
      </c>
      <c r="AZ71" s="388">
        <v>0</v>
      </c>
      <c r="BA71" s="388">
        <v>0</v>
      </c>
      <c r="BB71" s="388">
        <v>0</v>
      </c>
      <c r="BC71" s="388">
        <v>0</v>
      </c>
      <c r="BD71" s="388">
        <v>0</v>
      </c>
      <c r="BE71" s="388">
        <v>0</v>
      </c>
      <c r="BF71" s="388">
        <v>0</v>
      </c>
      <c r="BG71" s="388">
        <v>0</v>
      </c>
      <c r="BH71" s="388">
        <v>0</v>
      </c>
      <c r="BI71" s="388">
        <v>0</v>
      </c>
      <c r="BJ71" s="388">
        <v>0</v>
      </c>
      <c r="BK71" s="388">
        <v>0</v>
      </c>
      <c r="BL71" s="388">
        <v>0</v>
      </c>
      <c r="BM71" s="388">
        <v>0</v>
      </c>
      <c r="BN71" s="388">
        <v>0</v>
      </c>
      <c r="BO71" s="388">
        <v>0</v>
      </c>
      <c r="BP71" s="388">
        <v>0</v>
      </c>
      <c r="BQ71" s="388">
        <v>0</v>
      </c>
      <c r="BR71" s="388">
        <v>0</v>
      </c>
      <c r="BS71" s="388">
        <v>0</v>
      </c>
      <c r="BT71" s="388">
        <v>0</v>
      </c>
      <c r="BU71" s="388">
        <v>0</v>
      </c>
      <c r="BV71" s="388">
        <v>0</v>
      </c>
      <c r="BW71" s="388">
        <v>0</v>
      </c>
      <c r="BX71" s="388">
        <v>0</v>
      </c>
      <c r="BY71" s="388">
        <v>0</v>
      </c>
      <c r="BZ71" s="388">
        <v>0</v>
      </c>
      <c r="CA71" s="388">
        <v>0</v>
      </c>
      <c r="CB71" s="388">
        <v>0</v>
      </c>
      <c r="CC71" s="388">
        <v>0</v>
      </c>
      <c r="CD71" s="388">
        <v>0</v>
      </c>
      <c r="CE71" s="388">
        <v>0</v>
      </c>
      <c r="CF71" s="388">
        <v>0</v>
      </c>
      <c r="CG71" s="388">
        <v>0</v>
      </c>
      <c r="CH71" s="388">
        <v>0</v>
      </c>
      <c r="CI71" s="388">
        <v>0</v>
      </c>
      <c r="CJ71" s="388">
        <v>0</v>
      </c>
      <c r="CK71" s="388">
        <v>0</v>
      </c>
      <c r="CL71" s="388">
        <v>0</v>
      </c>
      <c r="CM71" s="388">
        <v>0</v>
      </c>
      <c r="CN71" s="388">
        <v>0</v>
      </c>
      <c r="CO71" s="388">
        <v>0</v>
      </c>
      <c r="CP71" s="388">
        <v>0</v>
      </c>
      <c r="CQ71" s="388">
        <v>0</v>
      </c>
      <c r="CR71" s="388">
        <v>0</v>
      </c>
      <c r="CS71" s="388">
        <v>0</v>
      </c>
      <c r="CT71" s="388">
        <v>0</v>
      </c>
      <c r="CU71" s="388">
        <v>0</v>
      </c>
      <c r="CV71" s="388">
        <v>0</v>
      </c>
      <c r="CW71" s="388">
        <v>0</v>
      </c>
      <c r="CX71" s="388">
        <v>0</v>
      </c>
      <c r="CY71" s="388">
        <v>0</v>
      </c>
      <c r="CZ71" s="388">
        <v>0</v>
      </c>
      <c r="DA71" s="388">
        <v>0</v>
      </c>
      <c r="DB71" s="388">
        <v>0</v>
      </c>
      <c r="DC71" s="388">
        <v>0</v>
      </c>
      <c r="DD71" s="388">
        <v>0</v>
      </c>
      <c r="DE71" s="388">
        <v>0</v>
      </c>
      <c r="DF71" s="388">
        <v>0</v>
      </c>
      <c r="DG71" s="387">
        <v>0</v>
      </c>
      <c r="DH71" s="31">
        <v>0</v>
      </c>
      <c r="DI71" s="28">
        <v>0</v>
      </c>
      <c r="DJ71" s="30">
        <v>0</v>
      </c>
      <c r="DK71" s="29">
        <v>0</v>
      </c>
      <c r="DL71" s="235">
        <v>0</v>
      </c>
      <c r="DM71" s="28">
        <v>0</v>
      </c>
      <c r="DN71" s="288">
        <v>0</v>
      </c>
      <c r="DO71" s="285">
        <v>0</v>
      </c>
      <c r="DP71" s="235">
        <v>0</v>
      </c>
      <c r="DQ71" s="28">
        <v>0</v>
      </c>
      <c r="DR71" s="30">
        <v>0</v>
      </c>
      <c r="DS71" s="285">
        <v>0</v>
      </c>
      <c r="DT71" s="235">
        <v>0</v>
      </c>
      <c r="DU71" s="28">
        <v>0</v>
      </c>
      <c r="DV71" s="30">
        <v>0</v>
      </c>
      <c r="DW71" s="285">
        <v>0</v>
      </c>
      <c r="DX71" s="235">
        <v>0</v>
      </c>
      <c r="DY71" s="28">
        <v>0</v>
      </c>
      <c r="DZ71" s="30">
        <v>0</v>
      </c>
      <c r="EA71" s="285">
        <v>0</v>
      </c>
      <c r="EB71" s="235">
        <v>0</v>
      </c>
      <c r="EC71" s="28">
        <v>0</v>
      </c>
      <c r="ED71" s="30">
        <v>0</v>
      </c>
      <c r="EE71" s="285">
        <v>0</v>
      </c>
      <c r="EF71" s="235">
        <v>0</v>
      </c>
      <c r="EG71" s="28">
        <v>0</v>
      </c>
      <c r="EH71" s="288">
        <v>0</v>
      </c>
      <c r="EI71" s="285">
        <v>0</v>
      </c>
      <c r="EJ71" s="235">
        <v>0</v>
      </c>
      <c r="EK71" s="28">
        <f t="shared" ca="1" si="43"/>
        <v>0</v>
      </c>
      <c r="EL71" s="30" t="str">
        <f ca="1">IF($B72=$B71,"",SUMIF($B$6:$B98,$B71,EK$6:EK$185))</f>
        <v/>
      </c>
      <c r="EM71" s="436">
        <v>15</v>
      </c>
      <c r="EN71" s="436">
        <f t="shared" si="44"/>
        <v>1500</v>
      </c>
      <c r="EO71" s="437">
        <f t="shared" si="37"/>
        <v>6.6666666666666664E-4</v>
      </c>
      <c r="EP71" s="437">
        <f t="shared" si="38"/>
        <v>7.0266666666666665E-4</v>
      </c>
      <c r="EQ71" s="436">
        <f t="shared" ca="1" si="41"/>
        <v>0</v>
      </c>
      <c r="ER71" s="443">
        <v>5.2499999999999998E-2</v>
      </c>
      <c r="ES71" s="446">
        <f t="shared" ca="1" si="39"/>
        <v>0</v>
      </c>
      <c r="ET71" s="446">
        <f t="shared" ca="1" si="42"/>
        <v>0</v>
      </c>
      <c r="EU71" s="446"/>
      <c r="EV71" s="446"/>
      <c r="EW71" s="446"/>
      <c r="EX71" s="17">
        <v>800080</v>
      </c>
      <c r="EY71" s="17" t="s">
        <v>854</v>
      </c>
      <c r="EZ71" s="17">
        <v>100</v>
      </c>
      <c r="FA71" s="17">
        <v>11.2</v>
      </c>
      <c r="FB71" s="155" t="s">
        <v>859</v>
      </c>
      <c r="FC71" s="163" t="s">
        <v>535</v>
      </c>
      <c r="FD71" s="84" t="s">
        <v>535</v>
      </c>
      <c r="FE71" s="389">
        <f t="shared" ca="1" si="40"/>
        <v>0</v>
      </c>
    </row>
    <row r="72" spans="1:161">
      <c r="A72" s="894" t="s">
        <v>787</v>
      </c>
      <c r="B72" s="155" t="s">
        <v>859</v>
      </c>
      <c r="C72" s="163" t="s">
        <v>534</v>
      </c>
      <c r="D72" s="151" t="s">
        <v>534</v>
      </c>
      <c r="E72" s="2" t="s">
        <v>195</v>
      </c>
      <c r="F72" s="92" t="s">
        <v>861</v>
      </c>
      <c r="G72" s="2">
        <v>100</v>
      </c>
      <c r="H72" s="229">
        <v>0</v>
      </c>
      <c r="I72" s="229">
        <v>0</v>
      </c>
      <c r="J72" s="229">
        <v>81</v>
      </c>
      <c r="K72" s="229">
        <v>0</v>
      </c>
      <c r="L72" s="229">
        <v>81</v>
      </c>
      <c r="M72" s="388">
        <v>0</v>
      </c>
      <c r="N72" s="388">
        <v>0</v>
      </c>
      <c r="O72" s="388">
        <v>0</v>
      </c>
      <c r="P72" s="388">
        <v>0</v>
      </c>
      <c r="Q72" s="388">
        <v>0</v>
      </c>
      <c r="R72" s="388">
        <v>0</v>
      </c>
      <c r="S72" s="388">
        <v>0</v>
      </c>
      <c r="T72" s="388">
        <v>0</v>
      </c>
      <c r="U72" s="388">
        <v>0</v>
      </c>
      <c r="V72" s="388">
        <v>0</v>
      </c>
      <c r="W72" s="388">
        <v>0</v>
      </c>
      <c r="X72" s="388">
        <v>0</v>
      </c>
      <c r="Y72" s="388">
        <v>0</v>
      </c>
      <c r="Z72" s="388">
        <v>0</v>
      </c>
      <c r="AA72" s="388">
        <v>0</v>
      </c>
      <c r="AB72" s="388">
        <v>0</v>
      </c>
      <c r="AC72" s="388">
        <v>0</v>
      </c>
      <c r="AD72" s="388">
        <v>0</v>
      </c>
      <c r="AE72" s="388">
        <v>0</v>
      </c>
      <c r="AF72" s="388">
        <v>0</v>
      </c>
      <c r="AG72" s="388">
        <v>0</v>
      </c>
      <c r="AH72" s="388">
        <v>0</v>
      </c>
      <c r="AI72" s="388">
        <v>0</v>
      </c>
      <c r="AJ72" s="388">
        <v>0</v>
      </c>
      <c r="AK72" s="388">
        <v>0</v>
      </c>
      <c r="AL72" s="388">
        <v>0</v>
      </c>
      <c r="AM72" s="388">
        <v>0</v>
      </c>
      <c r="AN72" s="388">
        <v>0</v>
      </c>
      <c r="AO72" s="388">
        <v>0</v>
      </c>
      <c r="AP72" s="388">
        <v>0</v>
      </c>
      <c r="AQ72" s="388">
        <v>0</v>
      </c>
      <c r="AR72" s="388">
        <v>0</v>
      </c>
      <c r="AS72" s="388">
        <v>0</v>
      </c>
      <c r="AT72" s="388">
        <v>0</v>
      </c>
      <c r="AU72" s="388">
        <v>0</v>
      </c>
      <c r="AV72" s="388">
        <v>0</v>
      </c>
      <c r="AW72" s="388">
        <v>0</v>
      </c>
      <c r="AX72" s="388">
        <v>0</v>
      </c>
      <c r="AY72" s="388">
        <v>0</v>
      </c>
      <c r="AZ72" s="388">
        <v>0</v>
      </c>
      <c r="BA72" s="388">
        <v>0</v>
      </c>
      <c r="BB72" s="388">
        <v>0</v>
      </c>
      <c r="BC72" s="388">
        <v>0</v>
      </c>
      <c r="BD72" s="388">
        <v>0</v>
      </c>
      <c r="BE72" s="388">
        <v>0</v>
      </c>
      <c r="BF72" s="388">
        <v>0</v>
      </c>
      <c r="BG72" s="388">
        <v>0</v>
      </c>
      <c r="BH72" s="388">
        <v>0</v>
      </c>
      <c r="BI72" s="388">
        <v>0</v>
      </c>
      <c r="BJ72" s="388">
        <v>0</v>
      </c>
      <c r="BK72" s="388">
        <v>0</v>
      </c>
      <c r="BL72" s="388">
        <v>0</v>
      </c>
      <c r="BM72" s="388">
        <v>0</v>
      </c>
      <c r="BN72" s="388">
        <v>0</v>
      </c>
      <c r="BO72" s="388">
        <v>0</v>
      </c>
      <c r="BP72" s="388">
        <v>0</v>
      </c>
      <c r="BQ72" s="388">
        <v>0</v>
      </c>
      <c r="BR72" s="388">
        <v>0</v>
      </c>
      <c r="BS72" s="388">
        <v>0</v>
      </c>
      <c r="BT72" s="388">
        <v>0</v>
      </c>
      <c r="BU72" s="388">
        <v>0</v>
      </c>
      <c r="BV72" s="388">
        <v>0</v>
      </c>
      <c r="BW72" s="388">
        <v>0</v>
      </c>
      <c r="BX72" s="388">
        <v>0</v>
      </c>
      <c r="BY72" s="388">
        <v>0</v>
      </c>
      <c r="BZ72" s="388">
        <v>0</v>
      </c>
      <c r="CA72" s="388">
        <v>0</v>
      </c>
      <c r="CB72" s="388">
        <v>0</v>
      </c>
      <c r="CC72" s="388">
        <v>0</v>
      </c>
      <c r="CD72" s="388">
        <v>0</v>
      </c>
      <c r="CE72" s="388">
        <v>0</v>
      </c>
      <c r="CF72" s="388">
        <v>0</v>
      </c>
      <c r="CG72" s="388">
        <v>0</v>
      </c>
      <c r="CH72" s="388">
        <v>0</v>
      </c>
      <c r="CI72" s="388">
        <v>0</v>
      </c>
      <c r="CJ72" s="388">
        <v>0</v>
      </c>
      <c r="CK72" s="388">
        <v>0</v>
      </c>
      <c r="CL72" s="388">
        <v>0</v>
      </c>
      <c r="CM72" s="388">
        <v>0</v>
      </c>
      <c r="CN72" s="388">
        <v>0</v>
      </c>
      <c r="CO72" s="388">
        <v>0</v>
      </c>
      <c r="CP72" s="388">
        <v>0</v>
      </c>
      <c r="CQ72" s="388">
        <v>0</v>
      </c>
      <c r="CR72" s="388">
        <v>0</v>
      </c>
      <c r="CS72" s="388">
        <v>0</v>
      </c>
      <c r="CT72" s="388">
        <v>0</v>
      </c>
      <c r="CU72" s="388">
        <v>0</v>
      </c>
      <c r="CV72" s="388">
        <v>0</v>
      </c>
      <c r="CW72" s="388">
        <v>0</v>
      </c>
      <c r="CX72" s="388">
        <v>0</v>
      </c>
      <c r="CY72" s="388">
        <v>0</v>
      </c>
      <c r="CZ72" s="388">
        <v>0</v>
      </c>
      <c r="DA72" s="388">
        <v>0</v>
      </c>
      <c r="DB72" s="388">
        <v>0</v>
      </c>
      <c r="DC72" s="388">
        <v>0</v>
      </c>
      <c r="DD72" s="388">
        <v>0</v>
      </c>
      <c r="DE72" s="388">
        <v>0</v>
      </c>
      <c r="DF72" s="388">
        <v>0</v>
      </c>
      <c r="DG72" s="387">
        <v>0</v>
      </c>
      <c r="DH72" s="31">
        <v>0</v>
      </c>
      <c r="DI72" s="28">
        <v>0</v>
      </c>
      <c r="DJ72" s="30">
        <v>0</v>
      </c>
      <c r="DK72" s="29">
        <v>0</v>
      </c>
      <c r="DL72" s="235">
        <v>0</v>
      </c>
      <c r="DM72" s="28">
        <v>0</v>
      </c>
      <c r="DN72" s="288">
        <v>0</v>
      </c>
      <c r="DO72" s="285">
        <v>0</v>
      </c>
      <c r="DP72" s="235">
        <v>0</v>
      </c>
      <c r="DQ72" s="28">
        <v>0</v>
      </c>
      <c r="DR72" s="30">
        <v>0</v>
      </c>
      <c r="DS72" s="285">
        <v>0</v>
      </c>
      <c r="DT72" s="235">
        <v>0</v>
      </c>
      <c r="DU72" s="28">
        <v>0</v>
      </c>
      <c r="DV72" s="30">
        <v>0</v>
      </c>
      <c r="DW72" s="285">
        <v>0</v>
      </c>
      <c r="DX72" s="235">
        <v>0</v>
      </c>
      <c r="DY72" s="28">
        <v>0</v>
      </c>
      <c r="DZ72" s="30">
        <v>0</v>
      </c>
      <c r="EA72" s="285">
        <v>0</v>
      </c>
      <c r="EB72" s="235">
        <v>0</v>
      </c>
      <c r="EC72" s="28">
        <v>0</v>
      </c>
      <c r="ED72" s="30">
        <v>0</v>
      </c>
      <c r="EE72" s="285">
        <v>0</v>
      </c>
      <c r="EF72" s="235">
        <v>0</v>
      </c>
      <c r="EG72" s="28">
        <v>0</v>
      </c>
      <c r="EH72" s="288">
        <v>0</v>
      </c>
      <c r="EI72" s="285">
        <v>0</v>
      </c>
      <c r="EJ72" s="235">
        <v>0</v>
      </c>
      <c r="EK72" s="28">
        <f t="shared" ca="1" si="43"/>
        <v>0</v>
      </c>
      <c r="EL72" s="30">
        <f ca="1">IF($B73=$B72,"",SUMIF($B$6:$B99,$B72,EK$6:EK$185))</f>
        <v>0</v>
      </c>
      <c r="EM72" s="436">
        <v>15</v>
      </c>
      <c r="EN72" s="436">
        <f t="shared" si="44"/>
        <v>1500</v>
      </c>
      <c r="EO72" s="437">
        <f t="shared" si="37"/>
        <v>6.6666666666666664E-4</v>
      </c>
      <c r="EP72" s="437">
        <f t="shared" si="38"/>
        <v>7.0266666666666665E-4</v>
      </c>
      <c r="EQ72" s="436">
        <f t="shared" ca="1" si="41"/>
        <v>0</v>
      </c>
      <c r="ER72" s="443">
        <v>5.2499999999999998E-2</v>
      </c>
      <c r="ES72" s="446">
        <f t="shared" ca="1" si="39"/>
        <v>0</v>
      </c>
      <c r="ET72" s="446">
        <f t="shared" ca="1" si="42"/>
        <v>0</v>
      </c>
      <c r="EU72" s="446"/>
      <c r="EV72" s="446"/>
      <c r="EW72" s="446"/>
      <c r="EX72" s="17">
        <v>800080</v>
      </c>
      <c r="EY72" s="17" t="s">
        <v>854</v>
      </c>
      <c r="EZ72" s="17">
        <v>100</v>
      </c>
      <c r="FA72" s="17">
        <v>11.2</v>
      </c>
      <c r="FB72" s="155" t="s">
        <v>859</v>
      </c>
      <c r="FC72" s="163" t="s">
        <v>534</v>
      </c>
      <c r="FD72" s="84" t="s">
        <v>534</v>
      </c>
      <c r="FE72" s="389">
        <f t="shared" ca="1" si="40"/>
        <v>0</v>
      </c>
    </row>
    <row r="73" spans="1:161">
      <c r="A73" s="894" t="s">
        <v>787</v>
      </c>
      <c r="B73" s="155" t="s">
        <v>85</v>
      </c>
      <c r="C73" s="163" t="s">
        <v>94</v>
      </c>
      <c r="D73" s="151" t="s">
        <v>94</v>
      </c>
      <c r="E73" s="2" t="s">
        <v>195</v>
      </c>
      <c r="F73" s="92" t="s">
        <v>862</v>
      </c>
      <c r="G73" s="2">
        <v>100</v>
      </c>
      <c r="H73" s="229">
        <v>0</v>
      </c>
      <c r="I73" s="229">
        <v>9600</v>
      </c>
      <c r="J73" s="229">
        <v>871</v>
      </c>
      <c r="K73" s="229">
        <v>0</v>
      </c>
      <c r="L73" s="229">
        <v>10471</v>
      </c>
      <c r="M73" s="388">
        <v>0</v>
      </c>
      <c r="N73" s="388">
        <v>0</v>
      </c>
      <c r="O73" s="388">
        <v>0</v>
      </c>
      <c r="P73" s="388">
        <v>0</v>
      </c>
      <c r="Q73" s="388">
        <v>0</v>
      </c>
      <c r="R73" s="388">
        <v>0</v>
      </c>
      <c r="S73" s="388">
        <v>0</v>
      </c>
      <c r="T73" s="388">
        <v>0</v>
      </c>
      <c r="U73" s="388">
        <v>0</v>
      </c>
      <c r="V73" s="388">
        <v>0</v>
      </c>
      <c r="W73" s="388">
        <v>0</v>
      </c>
      <c r="X73" s="388">
        <v>0</v>
      </c>
      <c r="Y73" s="388">
        <v>0</v>
      </c>
      <c r="Z73" s="388">
        <v>0</v>
      </c>
      <c r="AA73" s="388">
        <v>0</v>
      </c>
      <c r="AB73" s="388">
        <v>0</v>
      </c>
      <c r="AC73" s="388">
        <v>0</v>
      </c>
      <c r="AD73" s="388">
        <v>0</v>
      </c>
      <c r="AE73" s="388">
        <v>0</v>
      </c>
      <c r="AF73" s="388">
        <v>0</v>
      </c>
      <c r="AG73" s="388">
        <v>0</v>
      </c>
      <c r="AH73" s="388">
        <v>0</v>
      </c>
      <c r="AI73" s="388">
        <v>0</v>
      </c>
      <c r="AJ73" s="388">
        <v>0</v>
      </c>
      <c r="AK73" s="388">
        <v>0</v>
      </c>
      <c r="AL73" s="388">
        <v>0</v>
      </c>
      <c r="AM73" s="388">
        <v>0</v>
      </c>
      <c r="AN73" s="388">
        <v>0</v>
      </c>
      <c r="AO73" s="388">
        <v>0</v>
      </c>
      <c r="AP73" s="388">
        <v>0</v>
      </c>
      <c r="AQ73" s="388">
        <v>0</v>
      </c>
      <c r="AR73" s="388">
        <v>0</v>
      </c>
      <c r="AS73" s="388">
        <v>0</v>
      </c>
      <c r="AT73" s="388">
        <v>0</v>
      </c>
      <c r="AU73" s="388">
        <v>0</v>
      </c>
      <c r="AV73" s="388">
        <v>0</v>
      </c>
      <c r="AW73" s="388">
        <v>0</v>
      </c>
      <c r="AX73" s="388">
        <v>0</v>
      </c>
      <c r="AY73" s="388">
        <v>0</v>
      </c>
      <c r="AZ73" s="388">
        <v>0</v>
      </c>
      <c r="BA73" s="388">
        <v>0</v>
      </c>
      <c r="BB73" s="388">
        <v>0</v>
      </c>
      <c r="BC73" s="388">
        <v>0</v>
      </c>
      <c r="BD73" s="388">
        <v>0</v>
      </c>
      <c r="BE73" s="388">
        <v>0</v>
      </c>
      <c r="BF73" s="388">
        <v>0</v>
      </c>
      <c r="BG73" s="388">
        <v>0</v>
      </c>
      <c r="BH73" s="388">
        <v>0</v>
      </c>
      <c r="BI73" s="388">
        <v>0</v>
      </c>
      <c r="BJ73" s="388">
        <v>0</v>
      </c>
      <c r="BK73" s="388">
        <v>0</v>
      </c>
      <c r="BL73" s="388">
        <v>0</v>
      </c>
      <c r="BM73" s="388">
        <v>0</v>
      </c>
      <c r="BN73" s="388">
        <v>0</v>
      </c>
      <c r="BO73" s="388">
        <v>0</v>
      </c>
      <c r="BP73" s="388">
        <v>0</v>
      </c>
      <c r="BQ73" s="388">
        <v>0</v>
      </c>
      <c r="BR73" s="388">
        <v>0</v>
      </c>
      <c r="BS73" s="388">
        <v>0</v>
      </c>
      <c r="BT73" s="388">
        <v>0</v>
      </c>
      <c r="BU73" s="388">
        <v>0</v>
      </c>
      <c r="BV73" s="388">
        <v>0</v>
      </c>
      <c r="BW73" s="388">
        <v>0</v>
      </c>
      <c r="BX73" s="388">
        <v>0</v>
      </c>
      <c r="BY73" s="388">
        <v>0</v>
      </c>
      <c r="BZ73" s="388">
        <v>0</v>
      </c>
      <c r="CA73" s="388">
        <v>0</v>
      </c>
      <c r="CB73" s="388">
        <v>0</v>
      </c>
      <c r="CC73" s="388">
        <v>0</v>
      </c>
      <c r="CD73" s="388">
        <v>0</v>
      </c>
      <c r="CE73" s="388">
        <v>0</v>
      </c>
      <c r="CF73" s="388">
        <v>0</v>
      </c>
      <c r="CG73" s="388">
        <v>0</v>
      </c>
      <c r="CH73" s="388">
        <v>0</v>
      </c>
      <c r="CI73" s="388">
        <v>0</v>
      </c>
      <c r="CJ73" s="388">
        <v>0</v>
      </c>
      <c r="CK73" s="388">
        <v>0</v>
      </c>
      <c r="CL73" s="388">
        <v>0</v>
      </c>
      <c r="CM73" s="388">
        <v>0</v>
      </c>
      <c r="CN73" s="388">
        <v>0</v>
      </c>
      <c r="CO73" s="388">
        <v>0</v>
      </c>
      <c r="CP73" s="388">
        <v>0</v>
      </c>
      <c r="CQ73" s="388">
        <v>0</v>
      </c>
      <c r="CR73" s="388">
        <v>0</v>
      </c>
      <c r="CS73" s="388">
        <v>0</v>
      </c>
      <c r="CT73" s="388">
        <v>0</v>
      </c>
      <c r="CU73" s="388">
        <v>0</v>
      </c>
      <c r="CV73" s="388">
        <v>0</v>
      </c>
      <c r="CW73" s="388">
        <v>0</v>
      </c>
      <c r="CX73" s="388">
        <v>0</v>
      </c>
      <c r="CY73" s="388">
        <v>0</v>
      </c>
      <c r="CZ73" s="388">
        <v>0</v>
      </c>
      <c r="DA73" s="388">
        <v>0</v>
      </c>
      <c r="DB73" s="388">
        <v>0</v>
      </c>
      <c r="DC73" s="388">
        <v>0</v>
      </c>
      <c r="DD73" s="388">
        <v>0</v>
      </c>
      <c r="DE73" s="388">
        <v>0</v>
      </c>
      <c r="DF73" s="388">
        <v>0</v>
      </c>
      <c r="DG73" s="387">
        <v>0</v>
      </c>
      <c r="DH73" s="31">
        <v>0</v>
      </c>
      <c r="DI73" s="28">
        <v>0</v>
      </c>
      <c r="DJ73" s="30">
        <v>0</v>
      </c>
      <c r="DK73" s="29">
        <v>0</v>
      </c>
      <c r="DL73" s="235">
        <v>0</v>
      </c>
      <c r="DM73" s="28">
        <v>0</v>
      </c>
      <c r="DN73" s="288">
        <v>0</v>
      </c>
      <c r="DO73" s="285">
        <v>0</v>
      </c>
      <c r="DP73" s="235">
        <v>0</v>
      </c>
      <c r="DQ73" s="28">
        <v>0</v>
      </c>
      <c r="DR73" s="30">
        <v>0</v>
      </c>
      <c r="DS73" s="285">
        <v>0</v>
      </c>
      <c r="DT73" s="235">
        <v>0</v>
      </c>
      <c r="DU73" s="28">
        <v>0</v>
      </c>
      <c r="DV73" s="30">
        <v>0</v>
      </c>
      <c r="DW73" s="285">
        <v>0</v>
      </c>
      <c r="DX73" s="235">
        <v>0</v>
      </c>
      <c r="DY73" s="28">
        <v>0</v>
      </c>
      <c r="DZ73" s="30">
        <v>0</v>
      </c>
      <c r="EA73" s="285">
        <v>0</v>
      </c>
      <c r="EB73" s="235">
        <v>0</v>
      </c>
      <c r="EC73" s="28">
        <v>0</v>
      </c>
      <c r="ED73" s="30">
        <v>0</v>
      </c>
      <c r="EE73" s="285">
        <v>0</v>
      </c>
      <c r="EF73" s="235">
        <v>0</v>
      </c>
      <c r="EG73" s="28">
        <v>0</v>
      </c>
      <c r="EH73" s="288">
        <v>0</v>
      </c>
      <c r="EI73" s="285">
        <v>0</v>
      </c>
      <c r="EJ73" s="235">
        <v>0</v>
      </c>
      <c r="EK73" s="28">
        <f t="shared" ca="1" si="43"/>
        <v>0.26666666666666666</v>
      </c>
      <c r="EL73" s="30" t="str">
        <f ca="1">IF($B74=$B73,"",SUMIF($B$6:$B100,$B73,EK$6:EK$185))</f>
        <v/>
      </c>
      <c r="EM73" s="436">
        <v>15</v>
      </c>
      <c r="EN73" s="436">
        <f t="shared" si="44"/>
        <v>1500</v>
      </c>
      <c r="EO73" s="437">
        <f>1/EN73</f>
        <v>6.6666666666666664E-4</v>
      </c>
      <c r="EP73" s="437">
        <f t="shared" si="38"/>
        <v>7.0266666666666665E-4</v>
      </c>
      <c r="EQ73" s="436">
        <f t="shared" ca="1" si="41"/>
        <v>0.21360000000000001</v>
      </c>
      <c r="ER73" s="443">
        <v>5.2499999999999998E-2</v>
      </c>
      <c r="ES73" s="446">
        <f t="shared" ca="1" si="39"/>
        <v>1.5959999999999998E-2</v>
      </c>
      <c r="ET73" s="446">
        <f t="shared" ca="1" si="42"/>
        <v>15.959999999999999</v>
      </c>
      <c r="EU73" s="446"/>
      <c r="EV73" s="446"/>
      <c r="EW73" s="446"/>
      <c r="FB73" s="155" t="s">
        <v>85</v>
      </c>
      <c r="FC73" s="163" t="s">
        <v>94</v>
      </c>
      <c r="FD73" s="84" t="s">
        <v>94</v>
      </c>
      <c r="FE73" s="389">
        <f t="shared" ca="1" si="40"/>
        <v>0</v>
      </c>
    </row>
    <row r="74" spans="1:161">
      <c r="A74" s="894" t="s">
        <v>787</v>
      </c>
      <c r="B74" s="155" t="s">
        <v>85</v>
      </c>
      <c r="C74" s="163" t="s">
        <v>712</v>
      </c>
      <c r="D74" s="151" t="s">
        <v>712</v>
      </c>
      <c r="E74" s="2" t="s">
        <v>195</v>
      </c>
      <c r="F74" s="92" t="s">
        <v>856</v>
      </c>
      <c r="G74" s="2">
        <v>100</v>
      </c>
      <c r="H74" s="229">
        <v>0</v>
      </c>
      <c r="I74" s="229">
        <v>0</v>
      </c>
      <c r="J74" s="229">
        <v>90</v>
      </c>
      <c r="K74" s="229">
        <v>0</v>
      </c>
      <c r="L74" s="229">
        <v>90</v>
      </c>
      <c r="M74" s="388">
        <v>0</v>
      </c>
      <c r="N74" s="388">
        <v>0</v>
      </c>
      <c r="O74" s="388">
        <v>0</v>
      </c>
      <c r="P74" s="388">
        <v>0</v>
      </c>
      <c r="Q74" s="388">
        <v>0</v>
      </c>
      <c r="R74" s="388">
        <v>0</v>
      </c>
      <c r="S74" s="388">
        <v>0</v>
      </c>
      <c r="T74" s="388">
        <v>0</v>
      </c>
      <c r="U74" s="388">
        <v>0</v>
      </c>
      <c r="V74" s="388">
        <v>0</v>
      </c>
      <c r="W74" s="388">
        <v>0</v>
      </c>
      <c r="X74" s="388">
        <v>0</v>
      </c>
      <c r="Y74" s="388">
        <v>0</v>
      </c>
      <c r="Z74" s="388">
        <v>0</v>
      </c>
      <c r="AA74" s="388">
        <v>0</v>
      </c>
      <c r="AB74" s="388">
        <v>0</v>
      </c>
      <c r="AC74" s="388">
        <v>0</v>
      </c>
      <c r="AD74" s="388">
        <v>0</v>
      </c>
      <c r="AE74" s="388">
        <v>0</v>
      </c>
      <c r="AF74" s="388">
        <v>0</v>
      </c>
      <c r="AG74" s="388">
        <v>0</v>
      </c>
      <c r="AH74" s="388">
        <v>0</v>
      </c>
      <c r="AI74" s="388">
        <v>0</v>
      </c>
      <c r="AJ74" s="388">
        <v>0</v>
      </c>
      <c r="AK74" s="388">
        <v>0</v>
      </c>
      <c r="AL74" s="388">
        <v>0</v>
      </c>
      <c r="AM74" s="388">
        <v>0</v>
      </c>
      <c r="AN74" s="388">
        <v>0</v>
      </c>
      <c r="AO74" s="388">
        <v>0</v>
      </c>
      <c r="AP74" s="388">
        <v>0</v>
      </c>
      <c r="AQ74" s="388">
        <v>0</v>
      </c>
      <c r="AR74" s="388">
        <v>0</v>
      </c>
      <c r="AS74" s="388">
        <v>0</v>
      </c>
      <c r="AT74" s="388">
        <v>0</v>
      </c>
      <c r="AU74" s="388">
        <v>0</v>
      </c>
      <c r="AV74" s="388">
        <v>0</v>
      </c>
      <c r="AW74" s="388">
        <v>0</v>
      </c>
      <c r="AX74" s="388">
        <v>0</v>
      </c>
      <c r="AY74" s="388">
        <v>0</v>
      </c>
      <c r="AZ74" s="388">
        <v>0</v>
      </c>
      <c r="BA74" s="388">
        <v>0</v>
      </c>
      <c r="BB74" s="388">
        <v>0</v>
      </c>
      <c r="BC74" s="388">
        <v>0</v>
      </c>
      <c r="BD74" s="388">
        <v>0</v>
      </c>
      <c r="BE74" s="388">
        <v>0</v>
      </c>
      <c r="BF74" s="388">
        <v>0</v>
      </c>
      <c r="BG74" s="388">
        <v>0</v>
      </c>
      <c r="BH74" s="388">
        <v>0</v>
      </c>
      <c r="BI74" s="388">
        <v>0</v>
      </c>
      <c r="BJ74" s="388">
        <v>0</v>
      </c>
      <c r="BK74" s="388">
        <v>0</v>
      </c>
      <c r="BL74" s="388">
        <v>0</v>
      </c>
      <c r="BM74" s="388">
        <v>0</v>
      </c>
      <c r="BN74" s="388">
        <v>0</v>
      </c>
      <c r="BO74" s="388">
        <v>0</v>
      </c>
      <c r="BP74" s="388">
        <v>0</v>
      </c>
      <c r="BQ74" s="388">
        <v>0</v>
      </c>
      <c r="BR74" s="388">
        <v>0</v>
      </c>
      <c r="BS74" s="388">
        <v>0</v>
      </c>
      <c r="BT74" s="388">
        <v>0</v>
      </c>
      <c r="BU74" s="388">
        <v>0</v>
      </c>
      <c r="BV74" s="388">
        <v>0</v>
      </c>
      <c r="BW74" s="388">
        <v>0</v>
      </c>
      <c r="BX74" s="388">
        <v>0</v>
      </c>
      <c r="BY74" s="388">
        <v>0</v>
      </c>
      <c r="BZ74" s="388">
        <v>0</v>
      </c>
      <c r="CA74" s="388">
        <v>0</v>
      </c>
      <c r="CB74" s="388">
        <v>0</v>
      </c>
      <c r="CC74" s="388">
        <v>0</v>
      </c>
      <c r="CD74" s="388">
        <v>0</v>
      </c>
      <c r="CE74" s="388">
        <v>0</v>
      </c>
      <c r="CF74" s="388">
        <v>0</v>
      </c>
      <c r="CG74" s="388">
        <v>0</v>
      </c>
      <c r="CH74" s="388">
        <v>0</v>
      </c>
      <c r="CI74" s="388">
        <v>0</v>
      </c>
      <c r="CJ74" s="388">
        <v>0</v>
      </c>
      <c r="CK74" s="388">
        <v>0</v>
      </c>
      <c r="CL74" s="388">
        <v>0</v>
      </c>
      <c r="CM74" s="388">
        <v>0</v>
      </c>
      <c r="CN74" s="388">
        <v>0</v>
      </c>
      <c r="CO74" s="388">
        <v>0</v>
      </c>
      <c r="CP74" s="388">
        <v>0</v>
      </c>
      <c r="CQ74" s="388">
        <v>0</v>
      </c>
      <c r="CR74" s="388">
        <v>0</v>
      </c>
      <c r="CS74" s="388">
        <v>0</v>
      </c>
      <c r="CT74" s="388">
        <v>0</v>
      </c>
      <c r="CU74" s="388">
        <v>0</v>
      </c>
      <c r="CV74" s="388">
        <v>0</v>
      </c>
      <c r="CW74" s="388">
        <v>0</v>
      </c>
      <c r="CX74" s="388">
        <v>0</v>
      </c>
      <c r="CY74" s="388">
        <v>0</v>
      </c>
      <c r="CZ74" s="388">
        <v>0</v>
      </c>
      <c r="DA74" s="388">
        <v>0</v>
      </c>
      <c r="DB74" s="388">
        <v>0</v>
      </c>
      <c r="DC74" s="388">
        <v>0</v>
      </c>
      <c r="DD74" s="388">
        <v>0</v>
      </c>
      <c r="DE74" s="388">
        <v>0</v>
      </c>
      <c r="DF74" s="388">
        <v>0</v>
      </c>
      <c r="DG74" s="387">
        <v>0</v>
      </c>
      <c r="DH74" s="31">
        <v>0</v>
      </c>
      <c r="DI74" s="28">
        <v>0</v>
      </c>
      <c r="DJ74" s="30">
        <v>0</v>
      </c>
      <c r="DK74" s="29">
        <v>0</v>
      </c>
      <c r="DL74" s="235">
        <v>0</v>
      </c>
      <c r="DM74" s="28">
        <v>0</v>
      </c>
      <c r="DN74" s="288">
        <v>0</v>
      </c>
      <c r="DO74" s="285">
        <v>0</v>
      </c>
      <c r="DP74" s="235">
        <v>0</v>
      </c>
      <c r="DQ74" s="28">
        <v>0</v>
      </c>
      <c r="DR74" s="30">
        <v>0</v>
      </c>
      <c r="DS74" s="285">
        <v>0</v>
      </c>
      <c r="DT74" s="235">
        <v>0</v>
      </c>
      <c r="DU74" s="28">
        <v>0</v>
      </c>
      <c r="DV74" s="30">
        <v>0</v>
      </c>
      <c r="DW74" s="285">
        <v>0</v>
      </c>
      <c r="DX74" s="235">
        <v>0</v>
      </c>
      <c r="DY74" s="28">
        <v>0</v>
      </c>
      <c r="DZ74" s="30">
        <v>0</v>
      </c>
      <c r="EA74" s="285">
        <v>0</v>
      </c>
      <c r="EB74" s="235">
        <v>0</v>
      </c>
      <c r="EC74" s="28">
        <v>0</v>
      </c>
      <c r="ED74" s="30">
        <v>0</v>
      </c>
      <c r="EE74" s="285">
        <v>0</v>
      </c>
      <c r="EF74" s="235">
        <v>0</v>
      </c>
      <c r="EG74" s="28">
        <v>0</v>
      </c>
      <c r="EH74" s="288">
        <v>0</v>
      </c>
      <c r="EI74" s="285">
        <v>0</v>
      </c>
      <c r="EJ74" s="235">
        <v>0</v>
      </c>
      <c r="EK74" s="28">
        <f t="shared" ca="1" si="43"/>
        <v>0</v>
      </c>
      <c r="EL74" s="30" t="str">
        <f ca="1">IF($B75=$B74,"",SUMIF($B$6:$B101,$B74,EK$6:EK$185))</f>
        <v/>
      </c>
      <c r="EM74" s="436">
        <v>15</v>
      </c>
      <c r="EN74" s="436">
        <f t="shared" si="44"/>
        <v>1500</v>
      </c>
      <c r="EO74" s="437">
        <f t="shared" si="37"/>
        <v>6.6666666666666664E-4</v>
      </c>
      <c r="EP74" s="437">
        <f t="shared" si="38"/>
        <v>7.0266666666666665E-4</v>
      </c>
      <c r="EQ74" s="436">
        <f ca="1">ROUND(IFERROR(EP74*DG74,),4)</f>
        <v>0</v>
      </c>
      <c r="ER74" s="443">
        <v>5.2499999999999998E-2</v>
      </c>
      <c r="ES74" s="446">
        <f t="shared" ca="1" si="39"/>
        <v>0</v>
      </c>
      <c r="ET74" s="446">
        <f ca="1">ER74*DG74</f>
        <v>0</v>
      </c>
      <c r="EU74" s="446"/>
      <c r="EV74" s="446"/>
      <c r="EW74" s="446"/>
      <c r="EX74" s="17">
        <v>800080</v>
      </c>
      <c r="EY74" s="17" t="s">
        <v>854</v>
      </c>
      <c r="EZ74" s="17">
        <v>100</v>
      </c>
      <c r="FA74" s="17">
        <v>10.6</v>
      </c>
      <c r="FB74" s="155" t="s">
        <v>85</v>
      </c>
      <c r="FC74" s="163" t="s">
        <v>712</v>
      </c>
      <c r="FD74" s="84" t="s">
        <v>712</v>
      </c>
      <c r="FE74" s="389">
        <f t="shared" ca="1" si="40"/>
        <v>0</v>
      </c>
    </row>
    <row r="75" spans="1:161">
      <c r="A75" s="894" t="s">
        <v>787</v>
      </c>
      <c r="B75" s="155" t="s">
        <v>85</v>
      </c>
      <c r="C75" s="163" t="s">
        <v>713</v>
      </c>
      <c r="D75" s="151" t="s">
        <v>713</v>
      </c>
      <c r="E75" s="2" t="s">
        <v>195</v>
      </c>
      <c r="F75" s="92" t="s">
        <v>853</v>
      </c>
      <c r="G75" s="2">
        <v>100</v>
      </c>
      <c r="H75" s="229">
        <v>0</v>
      </c>
      <c r="I75" s="229">
        <v>0</v>
      </c>
      <c r="J75" s="229">
        <v>25</v>
      </c>
      <c r="K75" s="229">
        <v>0</v>
      </c>
      <c r="L75" s="229">
        <v>25</v>
      </c>
      <c r="M75" s="388">
        <v>0</v>
      </c>
      <c r="N75" s="388">
        <v>0</v>
      </c>
      <c r="O75" s="388">
        <v>0</v>
      </c>
      <c r="P75" s="388">
        <v>0</v>
      </c>
      <c r="Q75" s="388">
        <v>0</v>
      </c>
      <c r="R75" s="388">
        <v>0</v>
      </c>
      <c r="S75" s="388">
        <v>0</v>
      </c>
      <c r="T75" s="388">
        <v>0</v>
      </c>
      <c r="U75" s="388">
        <v>0</v>
      </c>
      <c r="V75" s="388">
        <v>0</v>
      </c>
      <c r="W75" s="388">
        <v>0</v>
      </c>
      <c r="X75" s="388">
        <v>0</v>
      </c>
      <c r="Y75" s="388">
        <v>0</v>
      </c>
      <c r="Z75" s="388">
        <v>0</v>
      </c>
      <c r="AA75" s="388">
        <v>0</v>
      </c>
      <c r="AB75" s="388">
        <v>0</v>
      </c>
      <c r="AC75" s="388">
        <v>0</v>
      </c>
      <c r="AD75" s="388">
        <v>0</v>
      </c>
      <c r="AE75" s="388">
        <v>0</v>
      </c>
      <c r="AF75" s="388">
        <v>0</v>
      </c>
      <c r="AG75" s="388">
        <v>0</v>
      </c>
      <c r="AH75" s="388">
        <v>0</v>
      </c>
      <c r="AI75" s="388">
        <v>0</v>
      </c>
      <c r="AJ75" s="388">
        <v>0</v>
      </c>
      <c r="AK75" s="388">
        <v>0</v>
      </c>
      <c r="AL75" s="388">
        <v>0</v>
      </c>
      <c r="AM75" s="388">
        <v>0</v>
      </c>
      <c r="AN75" s="388">
        <v>0</v>
      </c>
      <c r="AO75" s="388">
        <v>0</v>
      </c>
      <c r="AP75" s="388">
        <v>0</v>
      </c>
      <c r="AQ75" s="388">
        <v>0</v>
      </c>
      <c r="AR75" s="388">
        <v>0</v>
      </c>
      <c r="AS75" s="388">
        <v>0</v>
      </c>
      <c r="AT75" s="388">
        <v>0</v>
      </c>
      <c r="AU75" s="388">
        <v>0</v>
      </c>
      <c r="AV75" s="388">
        <v>0</v>
      </c>
      <c r="AW75" s="388">
        <v>0</v>
      </c>
      <c r="AX75" s="388">
        <v>0</v>
      </c>
      <c r="AY75" s="388">
        <v>0</v>
      </c>
      <c r="AZ75" s="388">
        <v>0</v>
      </c>
      <c r="BA75" s="388">
        <v>0</v>
      </c>
      <c r="BB75" s="388">
        <v>0</v>
      </c>
      <c r="BC75" s="388">
        <v>0</v>
      </c>
      <c r="BD75" s="388">
        <v>0</v>
      </c>
      <c r="BE75" s="388">
        <v>0</v>
      </c>
      <c r="BF75" s="388">
        <v>0</v>
      </c>
      <c r="BG75" s="388">
        <v>0</v>
      </c>
      <c r="BH75" s="388">
        <v>0</v>
      </c>
      <c r="BI75" s="388">
        <v>0</v>
      </c>
      <c r="BJ75" s="388">
        <v>0</v>
      </c>
      <c r="BK75" s="388">
        <v>0</v>
      </c>
      <c r="BL75" s="388">
        <v>0</v>
      </c>
      <c r="BM75" s="388">
        <v>0</v>
      </c>
      <c r="BN75" s="388">
        <v>0</v>
      </c>
      <c r="BO75" s="388">
        <v>0</v>
      </c>
      <c r="BP75" s="388">
        <v>0</v>
      </c>
      <c r="BQ75" s="388">
        <v>0</v>
      </c>
      <c r="BR75" s="388">
        <v>0</v>
      </c>
      <c r="BS75" s="388">
        <v>0</v>
      </c>
      <c r="BT75" s="388">
        <v>0</v>
      </c>
      <c r="BU75" s="388">
        <v>0</v>
      </c>
      <c r="BV75" s="388">
        <v>0</v>
      </c>
      <c r="BW75" s="388">
        <v>0</v>
      </c>
      <c r="BX75" s="388">
        <v>0</v>
      </c>
      <c r="BY75" s="388">
        <v>0</v>
      </c>
      <c r="BZ75" s="388">
        <v>0</v>
      </c>
      <c r="CA75" s="388">
        <v>0</v>
      </c>
      <c r="CB75" s="388">
        <v>0</v>
      </c>
      <c r="CC75" s="388">
        <v>0</v>
      </c>
      <c r="CD75" s="388">
        <v>0</v>
      </c>
      <c r="CE75" s="388">
        <v>0</v>
      </c>
      <c r="CF75" s="388">
        <v>0</v>
      </c>
      <c r="CG75" s="388">
        <v>0</v>
      </c>
      <c r="CH75" s="388">
        <v>0</v>
      </c>
      <c r="CI75" s="388">
        <v>0</v>
      </c>
      <c r="CJ75" s="388">
        <v>0</v>
      </c>
      <c r="CK75" s="388">
        <v>0</v>
      </c>
      <c r="CL75" s="388">
        <v>0</v>
      </c>
      <c r="CM75" s="388">
        <v>0</v>
      </c>
      <c r="CN75" s="388">
        <v>0</v>
      </c>
      <c r="CO75" s="388">
        <v>0</v>
      </c>
      <c r="CP75" s="388">
        <v>0</v>
      </c>
      <c r="CQ75" s="388">
        <v>0</v>
      </c>
      <c r="CR75" s="388">
        <v>0</v>
      </c>
      <c r="CS75" s="388">
        <v>0</v>
      </c>
      <c r="CT75" s="388">
        <v>0</v>
      </c>
      <c r="CU75" s="388">
        <v>0</v>
      </c>
      <c r="CV75" s="388">
        <v>0</v>
      </c>
      <c r="CW75" s="388">
        <v>0</v>
      </c>
      <c r="CX75" s="388">
        <v>0</v>
      </c>
      <c r="CY75" s="388">
        <v>0</v>
      </c>
      <c r="CZ75" s="388">
        <v>0</v>
      </c>
      <c r="DA75" s="388">
        <v>0</v>
      </c>
      <c r="DB75" s="388">
        <v>0</v>
      </c>
      <c r="DC75" s="388">
        <v>0</v>
      </c>
      <c r="DD75" s="388">
        <v>0</v>
      </c>
      <c r="DE75" s="388">
        <v>0</v>
      </c>
      <c r="DF75" s="388">
        <v>0</v>
      </c>
      <c r="DG75" s="387">
        <v>0</v>
      </c>
      <c r="DH75" s="31">
        <v>0</v>
      </c>
      <c r="DI75" s="28">
        <v>0</v>
      </c>
      <c r="DJ75" s="30">
        <v>0</v>
      </c>
      <c r="DK75" s="29">
        <v>0</v>
      </c>
      <c r="DL75" s="235">
        <v>0</v>
      </c>
      <c r="DM75" s="28">
        <v>0</v>
      </c>
      <c r="DN75" s="288">
        <v>0</v>
      </c>
      <c r="DO75" s="285">
        <v>0</v>
      </c>
      <c r="DP75" s="235">
        <v>0</v>
      </c>
      <c r="DQ75" s="28">
        <v>0</v>
      </c>
      <c r="DR75" s="30">
        <v>0</v>
      </c>
      <c r="DS75" s="285">
        <v>0</v>
      </c>
      <c r="DT75" s="235">
        <v>0</v>
      </c>
      <c r="DU75" s="28">
        <v>0</v>
      </c>
      <c r="DV75" s="30">
        <v>0</v>
      </c>
      <c r="DW75" s="285">
        <v>0</v>
      </c>
      <c r="DX75" s="235">
        <v>0</v>
      </c>
      <c r="DY75" s="28">
        <v>0</v>
      </c>
      <c r="DZ75" s="30">
        <v>0</v>
      </c>
      <c r="EA75" s="285">
        <v>0</v>
      </c>
      <c r="EB75" s="235">
        <v>0</v>
      </c>
      <c r="EC75" s="28">
        <v>0</v>
      </c>
      <c r="ED75" s="30">
        <v>0</v>
      </c>
      <c r="EE75" s="285">
        <v>0</v>
      </c>
      <c r="EF75" s="235">
        <v>0</v>
      </c>
      <c r="EG75" s="28">
        <v>0</v>
      </c>
      <c r="EH75" s="288">
        <v>0</v>
      </c>
      <c r="EI75" s="285">
        <v>0</v>
      </c>
      <c r="EJ75" s="235">
        <v>0</v>
      </c>
      <c r="EK75" s="28">
        <f t="shared" ca="1" si="43"/>
        <v>0</v>
      </c>
      <c r="EL75" s="30">
        <f ca="1">IF($B76=$B75,"",SUMIF($B$6:$B102,$B75,EK$6:EK$185))</f>
        <v>0.26666666666666666</v>
      </c>
      <c r="EM75" s="436">
        <v>15</v>
      </c>
      <c r="EN75" s="436">
        <f t="shared" si="44"/>
        <v>1500</v>
      </c>
      <c r="EO75" s="437">
        <f t="shared" si="37"/>
        <v>6.6666666666666664E-4</v>
      </c>
      <c r="EP75" s="437">
        <f t="shared" si="38"/>
        <v>7.0266666666666665E-4</v>
      </c>
      <c r="EQ75" s="436">
        <f ca="1">ROUND(IFERROR(EP75*DG75,),4)</f>
        <v>0</v>
      </c>
      <c r="ER75" s="443">
        <v>5.2499999999999998E-2</v>
      </c>
      <c r="ES75" s="446">
        <f t="shared" ca="1" si="39"/>
        <v>0</v>
      </c>
      <c r="ET75" s="446">
        <f ca="1">ER75*DG75</f>
        <v>0</v>
      </c>
      <c r="EU75" s="446"/>
      <c r="EV75" s="446"/>
      <c r="EW75" s="446"/>
      <c r="EX75" s="17">
        <v>800080</v>
      </c>
      <c r="EY75" s="17" t="s">
        <v>854</v>
      </c>
      <c r="EZ75" s="17">
        <v>100</v>
      </c>
      <c r="FA75" s="17">
        <v>10.6</v>
      </c>
      <c r="FB75" s="155" t="s">
        <v>85</v>
      </c>
      <c r="FC75" s="163" t="s">
        <v>713</v>
      </c>
      <c r="FD75" s="84" t="s">
        <v>713</v>
      </c>
      <c r="FE75" s="389">
        <f t="shared" ca="1" si="40"/>
        <v>0</v>
      </c>
    </row>
    <row r="76" spans="1:161" ht="15.75" customHeight="1">
      <c r="A76" s="894" t="s">
        <v>787</v>
      </c>
      <c r="B76" s="155" t="s">
        <v>863</v>
      </c>
      <c r="C76" s="4" t="s">
        <v>79</v>
      </c>
      <c r="D76" s="4" t="s">
        <v>80</v>
      </c>
      <c r="E76" s="225" t="s">
        <v>36</v>
      </c>
      <c r="F76" s="92" t="s">
        <v>864</v>
      </c>
      <c r="G76" s="374">
        <v>50</v>
      </c>
      <c r="H76" s="229">
        <v>0</v>
      </c>
      <c r="I76" s="229">
        <v>0</v>
      </c>
      <c r="J76" s="229">
        <v>0</v>
      </c>
      <c r="K76" s="229">
        <v>0</v>
      </c>
      <c r="L76" s="229">
        <v>0</v>
      </c>
      <c r="M76" s="388">
        <v>0</v>
      </c>
      <c r="N76" s="388">
        <v>0</v>
      </c>
      <c r="O76" s="388">
        <v>0</v>
      </c>
      <c r="P76" s="388">
        <v>0</v>
      </c>
      <c r="Q76" s="388">
        <v>0</v>
      </c>
      <c r="R76" s="388">
        <v>0</v>
      </c>
      <c r="S76" s="388">
        <v>0</v>
      </c>
      <c r="T76" s="388">
        <v>0</v>
      </c>
      <c r="U76" s="388">
        <v>0</v>
      </c>
      <c r="V76" s="388">
        <v>0</v>
      </c>
      <c r="W76" s="388">
        <v>0</v>
      </c>
      <c r="X76" s="388">
        <v>0</v>
      </c>
      <c r="Y76" s="388">
        <v>0</v>
      </c>
      <c r="Z76" s="388">
        <v>0</v>
      </c>
      <c r="AA76" s="388">
        <v>0</v>
      </c>
      <c r="AB76" s="388">
        <v>0</v>
      </c>
      <c r="AC76" s="388">
        <v>0</v>
      </c>
      <c r="AD76" s="388">
        <v>0</v>
      </c>
      <c r="AE76" s="388">
        <v>0</v>
      </c>
      <c r="AF76" s="388">
        <v>0</v>
      </c>
      <c r="AG76" s="388">
        <v>0</v>
      </c>
      <c r="AH76" s="388">
        <v>0</v>
      </c>
      <c r="AI76" s="388">
        <v>0</v>
      </c>
      <c r="AJ76" s="388">
        <v>0</v>
      </c>
      <c r="AK76" s="388">
        <v>0</v>
      </c>
      <c r="AL76" s="388">
        <v>0</v>
      </c>
      <c r="AM76" s="388">
        <v>0</v>
      </c>
      <c r="AN76" s="388">
        <v>0</v>
      </c>
      <c r="AO76" s="388">
        <v>0</v>
      </c>
      <c r="AP76" s="388">
        <v>0</v>
      </c>
      <c r="AQ76" s="388">
        <v>0</v>
      </c>
      <c r="AR76" s="388">
        <v>0</v>
      </c>
      <c r="AS76" s="388">
        <v>0</v>
      </c>
      <c r="AT76" s="388">
        <v>0</v>
      </c>
      <c r="AU76" s="388">
        <v>0</v>
      </c>
      <c r="AV76" s="388">
        <v>0</v>
      </c>
      <c r="AW76" s="388">
        <v>0</v>
      </c>
      <c r="AX76" s="388">
        <v>0</v>
      </c>
      <c r="AY76" s="388">
        <v>0</v>
      </c>
      <c r="AZ76" s="388">
        <v>0</v>
      </c>
      <c r="BA76" s="388">
        <v>0</v>
      </c>
      <c r="BB76" s="388">
        <v>0</v>
      </c>
      <c r="BC76" s="388">
        <v>0</v>
      </c>
      <c r="BD76" s="388">
        <v>0</v>
      </c>
      <c r="BE76" s="388">
        <v>0</v>
      </c>
      <c r="BF76" s="388">
        <v>0</v>
      </c>
      <c r="BG76" s="388">
        <v>0</v>
      </c>
      <c r="BH76" s="388">
        <v>0</v>
      </c>
      <c r="BI76" s="388">
        <v>0</v>
      </c>
      <c r="BJ76" s="388">
        <v>0</v>
      </c>
      <c r="BK76" s="388">
        <v>0</v>
      </c>
      <c r="BL76" s="388">
        <v>0</v>
      </c>
      <c r="BM76" s="388">
        <v>0</v>
      </c>
      <c r="BN76" s="388">
        <v>0</v>
      </c>
      <c r="BO76" s="388">
        <v>0</v>
      </c>
      <c r="BP76" s="388">
        <v>0</v>
      </c>
      <c r="BQ76" s="388">
        <v>0</v>
      </c>
      <c r="BR76" s="388">
        <v>0</v>
      </c>
      <c r="BS76" s="388">
        <v>0</v>
      </c>
      <c r="BT76" s="388">
        <v>0</v>
      </c>
      <c r="BU76" s="388">
        <v>0</v>
      </c>
      <c r="BV76" s="388">
        <v>0</v>
      </c>
      <c r="BW76" s="388">
        <v>0</v>
      </c>
      <c r="BX76" s="388">
        <v>0</v>
      </c>
      <c r="BY76" s="388">
        <v>0</v>
      </c>
      <c r="BZ76" s="388">
        <v>0</v>
      </c>
      <c r="CA76" s="388">
        <v>0</v>
      </c>
      <c r="CB76" s="388">
        <v>0</v>
      </c>
      <c r="CC76" s="388">
        <v>0</v>
      </c>
      <c r="CD76" s="388">
        <v>0</v>
      </c>
      <c r="CE76" s="388">
        <v>0</v>
      </c>
      <c r="CF76" s="388">
        <v>0</v>
      </c>
      <c r="CG76" s="388">
        <v>0</v>
      </c>
      <c r="CH76" s="388">
        <v>0</v>
      </c>
      <c r="CI76" s="388">
        <v>0</v>
      </c>
      <c r="CJ76" s="388">
        <v>0</v>
      </c>
      <c r="CK76" s="388">
        <v>0</v>
      </c>
      <c r="CL76" s="388">
        <v>0</v>
      </c>
      <c r="CM76" s="388">
        <v>0</v>
      </c>
      <c r="CN76" s="388">
        <v>0</v>
      </c>
      <c r="CO76" s="388">
        <v>0</v>
      </c>
      <c r="CP76" s="388">
        <v>0</v>
      </c>
      <c r="CQ76" s="388">
        <v>0</v>
      </c>
      <c r="CR76" s="388">
        <v>0</v>
      </c>
      <c r="CS76" s="388">
        <v>0</v>
      </c>
      <c r="CT76" s="388">
        <v>0</v>
      </c>
      <c r="CU76" s="388">
        <v>0</v>
      </c>
      <c r="CV76" s="388">
        <v>0</v>
      </c>
      <c r="CW76" s="388">
        <v>0</v>
      </c>
      <c r="CX76" s="388">
        <v>0</v>
      </c>
      <c r="CY76" s="388">
        <v>0</v>
      </c>
      <c r="CZ76" s="388">
        <v>0</v>
      </c>
      <c r="DA76" s="388">
        <v>0</v>
      </c>
      <c r="DB76" s="388">
        <v>0</v>
      </c>
      <c r="DC76" s="388">
        <v>0</v>
      </c>
      <c r="DD76" s="388">
        <v>0</v>
      </c>
      <c r="DE76" s="388">
        <v>0</v>
      </c>
      <c r="DF76" s="388">
        <v>0</v>
      </c>
      <c r="DG76" s="387">
        <v>0</v>
      </c>
      <c r="DH76" s="31">
        <v>0</v>
      </c>
      <c r="DI76" s="28">
        <v>0</v>
      </c>
      <c r="DJ76" s="30">
        <v>0</v>
      </c>
      <c r="DK76" s="29">
        <v>0</v>
      </c>
      <c r="DL76" s="235">
        <v>0</v>
      </c>
      <c r="DM76" s="28">
        <v>0</v>
      </c>
      <c r="DN76" s="288">
        <v>0</v>
      </c>
      <c r="DO76" s="285">
        <v>0</v>
      </c>
      <c r="DP76" s="235">
        <v>0</v>
      </c>
      <c r="DQ76" s="28">
        <v>0</v>
      </c>
      <c r="DR76" s="30">
        <v>0</v>
      </c>
      <c r="DS76" s="285">
        <v>0</v>
      </c>
      <c r="DT76" s="235">
        <v>0</v>
      </c>
      <c r="DU76" s="28">
        <v>0</v>
      </c>
      <c r="DV76" s="30">
        <v>0</v>
      </c>
      <c r="DW76" s="285">
        <v>0</v>
      </c>
      <c r="DX76" s="235">
        <v>0</v>
      </c>
      <c r="DY76" s="28">
        <v>0</v>
      </c>
      <c r="DZ76" s="30">
        <v>0</v>
      </c>
      <c r="EA76" s="285">
        <v>0</v>
      </c>
      <c r="EB76" s="235">
        <v>0</v>
      </c>
      <c r="EC76" s="28">
        <v>0</v>
      </c>
      <c r="ED76" s="30">
        <v>0</v>
      </c>
      <c r="EE76" s="285">
        <v>0</v>
      </c>
      <c r="EF76" s="235">
        <v>0</v>
      </c>
      <c r="EG76" s="28">
        <v>0</v>
      </c>
      <c r="EH76" s="288">
        <v>0</v>
      </c>
      <c r="EI76" s="285">
        <v>0</v>
      </c>
      <c r="EJ76" s="235">
        <v>0</v>
      </c>
      <c r="EK76" s="28">
        <f t="shared" ca="1" si="43"/>
        <v>0</v>
      </c>
      <c r="EL76" s="30" t="str">
        <f ca="1">IF($B77=$B76,"",SUMIF($B$6:$B103,$B76,EK$6:EK$185))</f>
        <v/>
      </c>
      <c r="EM76" s="436">
        <v>15</v>
      </c>
      <c r="EN76" s="436">
        <f t="shared" si="44"/>
        <v>750</v>
      </c>
      <c r="EO76" s="437">
        <f t="shared" si="37"/>
        <v>1.3333333333333333E-3</v>
      </c>
      <c r="EP76" s="437">
        <f t="shared" ref="EP76:EP118" si="45">EO76*5%+EO76</f>
        <v>1.4E-3</v>
      </c>
      <c r="EQ76" s="436">
        <f t="shared" ref="EQ76:EQ83" ca="1" si="46">ROUND(IFERROR(EP76*DG76,),4)</f>
        <v>0</v>
      </c>
      <c r="ER76" s="443">
        <v>6.3E-2</v>
      </c>
      <c r="ES76" s="446">
        <f t="shared" ref="ES76:ES83" ca="1" si="47">(+DG76*ER76)/$ES$1</f>
        <v>0</v>
      </c>
      <c r="ET76" s="446">
        <f t="shared" ref="ET76:ET83" ca="1" si="48">ER76*DG76</f>
        <v>0</v>
      </c>
      <c r="EU76" s="446"/>
      <c r="EV76" s="446"/>
      <c r="EW76" s="446"/>
      <c r="EX76" s="17">
        <v>807977</v>
      </c>
      <c r="EY76" s="17" t="s">
        <v>801</v>
      </c>
      <c r="EZ76" s="17">
        <v>50</v>
      </c>
      <c r="FA76" s="17">
        <v>0</v>
      </c>
      <c r="FB76" s="155" t="s">
        <v>863</v>
      </c>
      <c r="FC76" s="4" t="s">
        <v>79</v>
      </c>
      <c r="FD76" s="2" t="s">
        <v>80</v>
      </c>
      <c r="FE76" s="389">
        <f t="shared" ca="1" si="40"/>
        <v>0</v>
      </c>
    </row>
    <row r="77" spans="1:161">
      <c r="A77" s="894" t="s">
        <v>787</v>
      </c>
      <c r="B77" s="155" t="s">
        <v>863</v>
      </c>
      <c r="C77" s="4" t="s">
        <v>76</v>
      </c>
      <c r="D77" s="4" t="s">
        <v>77</v>
      </c>
      <c r="E77" s="225" t="s">
        <v>36</v>
      </c>
      <c r="F77" s="92" t="s">
        <v>865</v>
      </c>
      <c r="G77" s="374">
        <v>100</v>
      </c>
      <c r="H77" s="229">
        <v>0</v>
      </c>
      <c r="I77" s="229">
        <v>0</v>
      </c>
      <c r="J77" s="229">
        <v>12</v>
      </c>
      <c r="K77" s="229">
        <v>0</v>
      </c>
      <c r="L77" s="229">
        <v>12</v>
      </c>
      <c r="M77" s="388">
        <v>0</v>
      </c>
      <c r="N77" s="388">
        <v>0</v>
      </c>
      <c r="O77" s="388">
        <v>0</v>
      </c>
      <c r="P77" s="388">
        <v>0</v>
      </c>
      <c r="Q77" s="388">
        <v>0</v>
      </c>
      <c r="R77" s="388">
        <v>0</v>
      </c>
      <c r="S77" s="388">
        <v>0</v>
      </c>
      <c r="T77" s="388">
        <v>0</v>
      </c>
      <c r="U77" s="388">
        <v>0</v>
      </c>
      <c r="V77" s="388">
        <v>0</v>
      </c>
      <c r="W77" s="388">
        <v>0</v>
      </c>
      <c r="X77" s="388">
        <v>0</v>
      </c>
      <c r="Y77" s="388">
        <v>0</v>
      </c>
      <c r="Z77" s="388">
        <v>0</v>
      </c>
      <c r="AA77" s="388">
        <v>0</v>
      </c>
      <c r="AB77" s="388">
        <v>0</v>
      </c>
      <c r="AC77" s="388">
        <v>0</v>
      </c>
      <c r="AD77" s="388">
        <v>0</v>
      </c>
      <c r="AE77" s="388">
        <v>0</v>
      </c>
      <c r="AF77" s="388">
        <v>0</v>
      </c>
      <c r="AG77" s="388">
        <v>0</v>
      </c>
      <c r="AH77" s="388">
        <v>0</v>
      </c>
      <c r="AI77" s="388">
        <v>0</v>
      </c>
      <c r="AJ77" s="388">
        <v>0</v>
      </c>
      <c r="AK77" s="388">
        <v>0</v>
      </c>
      <c r="AL77" s="388">
        <v>0</v>
      </c>
      <c r="AM77" s="388">
        <v>0</v>
      </c>
      <c r="AN77" s="388">
        <v>0</v>
      </c>
      <c r="AO77" s="388">
        <v>0</v>
      </c>
      <c r="AP77" s="388">
        <v>0</v>
      </c>
      <c r="AQ77" s="388">
        <v>0</v>
      </c>
      <c r="AR77" s="388">
        <v>0</v>
      </c>
      <c r="AS77" s="388">
        <v>0</v>
      </c>
      <c r="AT77" s="388">
        <v>0</v>
      </c>
      <c r="AU77" s="388">
        <v>0</v>
      </c>
      <c r="AV77" s="388">
        <v>0</v>
      </c>
      <c r="AW77" s="388">
        <v>0</v>
      </c>
      <c r="AX77" s="388">
        <v>0</v>
      </c>
      <c r="AY77" s="388">
        <v>0</v>
      </c>
      <c r="AZ77" s="388">
        <v>0</v>
      </c>
      <c r="BA77" s="388">
        <v>0</v>
      </c>
      <c r="BB77" s="388">
        <v>0</v>
      </c>
      <c r="BC77" s="388">
        <v>0</v>
      </c>
      <c r="BD77" s="388">
        <v>0</v>
      </c>
      <c r="BE77" s="388">
        <v>0</v>
      </c>
      <c r="BF77" s="388">
        <v>0</v>
      </c>
      <c r="BG77" s="388">
        <v>0</v>
      </c>
      <c r="BH77" s="388">
        <v>0</v>
      </c>
      <c r="BI77" s="388">
        <v>0</v>
      </c>
      <c r="BJ77" s="388">
        <v>0</v>
      </c>
      <c r="BK77" s="388">
        <v>0</v>
      </c>
      <c r="BL77" s="388">
        <v>0</v>
      </c>
      <c r="BM77" s="388">
        <v>0</v>
      </c>
      <c r="BN77" s="388">
        <v>0</v>
      </c>
      <c r="BO77" s="388">
        <v>0</v>
      </c>
      <c r="BP77" s="388">
        <v>0</v>
      </c>
      <c r="BQ77" s="388">
        <v>0</v>
      </c>
      <c r="BR77" s="388">
        <v>0</v>
      </c>
      <c r="BS77" s="388">
        <v>0</v>
      </c>
      <c r="BT77" s="388">
        <v>0</v>
      </c>
      <c r="BU77" s="388">
        <v>0</v>
      </c>
      <c r="BV77" s="388">
        <v>0</v>
      </c>
      <c r="BW77" s="388">
        <v>0</v>
      </c>
      <c r="BX77" s="388">
        <v>0</v>
      </c>
      <c r="BY77" s="388">
        <v>0</v>
      </c>
      <c r="BZ77" s="388">
        <v>0</v>
      </c>
      <c r="CA77" s="388">
        <v>0</v>
      </c>
      <c r="CB77" s="388">
        <v>0</v>
      </c>
      <c r="CC77" s="388">
        <v>0</v>
      </c>
      <c r="CD77" s="388">
        <v>0</v>
      </c>
      <c r="CE77" s="388">
        <v>0</v>
      </c>
      <c r="CF77" s="388">
        <v>0</v>
      </c>
      <c r="CG77" s="388">
        <v>0</v>
      </c>
      <c r="CH77" s="388">
        <v>0</v>
      </c>
      <c r="CI77" s="388">
        <v>0</v>
      </c>
      <c r="CJ77" s="388">
        <v>0</v>
      </c>
      <c r="CK77" s="388">
        <v>0</v>
      </c>
      <c r="CL77" s="388">
        <v>0</v>
      </c>
      <c r="CM77" s="388">
        <v>0</v>
      </c>
      <c r="CN77" s="388">
        <v>0</v>
      </c>
      <c r="CO77" s="388">
        <v>0</v>
      </c>
      <c r="CP77" s="388">
        <v>0</v>
      </c>
      <c r="CQ77" s="388">
        <v>0</v>
      </c>
      <c r="CR77" s="388">
        <v>0</v>
      </c>
      <c r="CS77" s="388">
        <v>0</v>
      </c>
      <c r="CT77" s="388">
        <v>0</v>
      </c>
      <c r="CU77" s="388">
        <v>0</v>
      </c>
      <c r="CV77" s="388">
        <v>0</v>
      </c>
      <c r="CW77" s="388">
        <v>0</v>
      </c>
      <c r="CX77" s="388">
        <v>0</v>
      </c>
      <c r="CY77" s="388">
        <v>0</v>
      </c>
      <c r="CZ77" s="388">
        <v>0</v>
      </c>
      <c r="DA77" s="388">
        <v>0</v>
      </c>
      <c r="DB77" s="388">
        <v>0</v>
      </c>
      <c r="DC77" s="388">
        <v>0</v>
      </c>
      <c r="DD77" s="388">
        <v>0</v>
      </c>
      <c r="DE77" s="388">
        <v>0</v>
      </c>
      <c r="DF77" s="388">
        <v>0</v>
      </c>
      <c r="DG77" s="387">
        <v>0</v>
      </c>
      <c r="DH77" s="31">
        <v>0</v>
      </c>
      <c r="DI77" s="28">
        <v>0</v>
      </c>
      <c r="DJ77" s="30">
        <v>0</v>
      </c>
      <c r="DK77" s="29">
        <v>0</v>
      </c>
      <c r="DL77" s="235">
        <v>0</v>
      </c>
      <c r="DM77" s="28">
        <v>0</v>
      </c>
      <c r="DN77" s="288">
        <v>0</v>
      </c>
      <c r="DO77" s="285">
        <v>0</v>
      </c>
      <c r="DP77" s="235">
        <v>0</v>
      </c>
      <c r="DQ77" s="28">
        <v>0</v>
      </c>
      <c r="DR77" s="30">
        <v>0</v>
      </c>
      <c r="DS77" s="285">
        <v>0</v>
      </c>
      <c r="DT77" s="235">
        <v>0</v>
      </c>
      <c r="DU77" s="28">
        <v>0</v>
      </c>
      <c r="DV77" s="30">
        <v>0</v>
      </c>
      <c r="DW77" s="285">
        <v>0</v>
      </c>
      <c r="DX77" s="235">
        <v>0</v>
      </c>
      <c r="DY77" s="28">
        <v>0</v>
      </c>
      <c r="DZ77" s="30">
        <v>0</v>
      </c>
      <c r="EA77" s="285">
        <v>0</v>
      </c>
      <c r="EB77" s="235">
        <v>0</v>
      </c>
      <c r="EC77" s="28">
        <v>0</v>
      </c>
      <c r="ED77" s="30">
        <v>0</v>
      </c>
      <c r="EE77" s="285">
        <v>0</v>
      </c>
      <c r="EF77" s="235">
        <v>0</v>
      </c>
      <c r="EG77" s="28">
        <v>0</v>
      </c>
      <c r="EH77" s="288">
        <v>0</v>
      </c>
      <c r="EI77" s="285">
        <v>0</v>
      </c>
      <c r="EJ77" s="235">
        <v>0</v>
      </c>
      <c r="EK77" s="28">
        <f t="shared" ca="1" si="43"/>
        <v>0</v>
      </c>
      <c r="EL77" s="30" t="str">
        <f ca="1">IF($B78=$B77,"",SUMIF($B$6:$B104,$B77,EK$6:EK$185))</f>
        <v/>
      </c>
      <c r="EM77" s="436">
        <v>15</v>
      </c>
      <c r="EN77" s="436">
        <f t="shared" si="44"/>
        <v>1500</v>
      </c>
      <c r="EO77" s="437">
        <f t="shared" si="37"/>
        <v>6.6666666666666664E-4</v>
      </c>
      <c r="EP77" s="437">
        <f t="shared" si="45"/>
        <v>6.9999999999999999E-4</v>
      </c>
      <c r="EQ77" s="436">
        <f t="shared" ca="1" si="46"/>
        <v>0</v>
      </c>
      <c r="ER77" s="443">
        <v>3.15E-2</v>
      </c>
      <c r="ES77" s="446">
        <f t="shared" ca="1" si="47"/>
        <v>0</v>
      </c>
      <c r="ET77" s="446">
        <f t="shared" ca="1" si="48"/>
        <v>0</v>
      </c>
      <c r="EU77" s="446"/>
      <c r="EV77" s="446"/>
      <c r="EW77" s="446"/>
      <c r="EX77" s="17">
        <v>807977</v>
      </c>
      <c r="EY77" s="17" t="s">
        <v>801</v>
      </c>
      <c r="EZ77" s="17">
        <v>100</v>
      </c>
      <c r="FA77" s="17">
        <v>0</v>
      </c>
      <c r="FB77" s="155" t="s">
        <v>863</v>
      </c>
      <c r="FC77" s="4" t="s">
        <v>76</v>
      </c>
      <c r="FD77" s="2" t="s">
        <v>77</v>
      </c>
      <c r="FE77" s="389">
        <f t="shared" ca="1" si="40"/>
        <v>0</v>
      </c>
    </row>
    <row r="78" spans="1:161" ht="19.5" customHeight="1">
      <c r="A78" s="894" t="s">
        <v>787</v>
      </c>
      <c r="B78" s="155" t="s">
        <v>863</v>
      </c>
      <c r="C78" s="4" t="s">
        <v>81</v>
      </c>
      <c r="D78" s="4" t="s">
        <v>82</v>
      </c>
      <c r="E78" s="225" t="s">
        <v>36</v>
      </c>
      <c r="F78" s="92" t="s">
        <v>866</v>
      </c>
      <c r="G78" s="374">
        <v>100</v>
      </c>
      <c r="H78" s="229">
        <v>0</v>
      </c>
      <c r="I78" s="229">
        <v>0</v>
      </c>
      <c r="J78" s="229">
        <v>84</v>
      </c>
      <c r="K78" s="229">
        <v>0</v>
      </c>
      <c r="L78" s="229">
        <v>84</v>
      </c>
      <c r="M78" s="388">
        <v>0</v>
      </c>
      <c r="N78" s="388">
        <v>0</v>
      </c>
      <c r="O78" s="388">
        <v>0</v>
      </c>
      <c r="P78" s="388">
        <v>0</v>
      </c>
      <c r="Q78" s="388">
        <v>0</v>
      </c>
      <c r="R78" s="388">
        <v>0</v>
      </c>
      <c r="S78" s="388">
        <v>0</v>
      </c>
      <c r="T78" s="388">
        <v>0</v>
      </c>
      <c r="U78" s="388">
        <v>0</v>
      </c>
      <c r="V78" s="388">
        <v>0</v>
      </c>
      <c r="W78" s="388">
        <v>0</v>
      </c>
      <c r="X78" s="388">
        <v>0</v>
      </c>
      <c r="Y78" s="388">
        <v>0</v>
      </c>
      <c r="Z78" s="388">
        <v>0</v>
      </c>
      <c r="AA78" s="388">
        <v>0</v>
      </c>
      <c r="AB78" s="388">
        <v>0</v>
      </c>
      <c r="AC78" s="388">
        <v>0</v>
      </c>
      <c r="AD78" s="388">
        <v>0</v>
      </c>
      <c r="AE78" s="388">
        <v>0</v>
      </c>
      <c r="AF78" s="388">
        <v>0</v>
      </c>
      <c r="AG78" s="388">
        <v>0</v>
      </c>
      <c r="AH78" s="388">
        <v>0</v>
      </c>
      <c r="AI78" s="388">
        <v>0</v>
      </c>
      <c r="AJ78" s="388">
        <v>0</v>
      </c>
      <c r="AK78" s="388">
        <v>0</v>
      </c>
      <c r="AL78" s="388">
        <v>0</v>
      </c>
      <c r="AM78" s="388">
        <v>0</v>
      </c>
      <c r="AN78" s="388">
        <v>0</v>
      </c>
      <c r="AO78" s="388">
        <v>0</v>
      </c>
      <c r="AP78" s="388">
        <v>0</v>
      </c>
      <c r="AQ78" s="388">
        <v>0</v>
      </c>
      <c r="AR78" s="388">
        <v>0</v>
      </c>
      <c r="AS78" s="388">
        <v>0</v>
      </c>
      <c r="AT78" s="388">
        <v>0</v>
      </c>
      <c r="AU78" s="388">
        <v>0</v>
      </c>
      <c r="AV78" s="388">
        <v>0</v>
      </c>
      <c r="AW78" s="388">
        <v>0</v>
      </c>
      <c r="AX78" s="388">
        <v>0</v>
      </c>
      <c r="AY78" s="388">
        <v>0</v>
      </c>
      <c r="AZ78" s="388">
        <v>0</v>
      </c>
      <c r="BA78" s="388">
        <v>0</v>
      </c>
      <c r="BB78" s="388">
        <v>0</v>
      </c>
      <c r="BC78" s="388">
        <v>0</v>
      </c>
      <c r="BD78" s="388">
        <v>0</v>
      </c>
      <c r="BE78" s="388">
        <v>0</v>
      </c>
      <c r="BF78" s="388">
        <v>0</v>
      </c>
      <c r="BG78" s="388">
        <v>0</v>
      </c>
      <c r="BH78" s="388">
        <v>0</v>
      </c>
      <c r="BI78" s="388">
        <v>0</v>
      </c>
      <c r="BJ78" s="388">
        <v>0</v>
      </c>
      <c r="BK78" s="388">
        <v>0</v>
      </c>
      <c r="BL78" s="388">
        <v>0</v>
      </c>
      <c r="BM78" s="388">
        <v>0</v>
      </c>
      <c r="BN78" s="388">
        <v>0</v>
      </c>
      <c r="BO78" s="388">
        <v>0</v>
      </c>
      <c r="BP78" s="388">
        <v>0</v>
      </c>
      <c r="BQ78" s="388">
        <v>0</v>
      </c>
      <c r="BR78" s="388">
        <v>0</v>
      </c>
      <c r="BS78" s="388">
        <v>0</v>
      </c>
      <c r="BT78" s="388">
        <v>0</v>
      </c>
      <c r="BU78" s="388">
        <v>0</v>
      </c>
      <c r="BV78" s="388">
        <v>0</v>
      </c>
      <c r="BW78" s="388">
        <v>0</v>
      </c>
      <c r="BX78" s="388">
        <v>0</v>
      </c>
      <c r="BY78" s="388">
        <v>0</v>
      </c>
      <c r="BZ78" s="388">
        <v>0</v>
      </c>
      <c r="CA78" s="388">
        <v>0</v>
      </c>
      <c r="CB78" s="388">
        <v>0</v>
      </c>
      <c r="CC78" s="388">
        <v>0</v>
      </c>
      <c r="CD78" s="388">
        <v>0</v>
      </c>
      <c r="CE78" s="388">
        <v>0</v>
      </c>
      <c r="CF78" s="388">
        <v>0</v>
      </c>
      <c r="CG78" s="388">
        <v>0</v>
      </c>
      <c r="CH78" s="388">
        <v>0</v>
      </c>
      <c r="CI78" s="388">
        <v>0</v>
      </c>
      <c r="CJ78" s="388">
        <v>0</v>
      </c>
      <c r="CK78" s="388">
        <v>0</v>
      </c>
      <c r="CL78" s="388">
        <v>0</v>
      </c>
      <c r="CM78" s="388">
        <v>0</v>
      </c>
      <c r="CN78" s="388">
        <v>0</v>
      </c>
      <c r="CO78" s="388">
        <v>0</v>
      </c>
      <c r="CP78" s="388">
        <v>0</v>
      </c>
      <c r="CQ78" s="388">
        <v>0</v>
      </c>
      <c r="CR78" s="388">
        <v>0</v>
      </c>
      <c r="CS78" s="388">
        <v>0</v>
      </c>
      <c r="CT78" s="388">
        <v>0</v>
      </c>
      <c r="CU78" s="388">
        <v>0</v>
      </c>
      <c r="CV78" s="388">
        <v>0</v>
      </c>
      <c r="CW78" s="388">
        <v>0</v>
      </c>
      <c r="CX78" s="388">
        <v>0</v>
      </c>
      <c r="CY78" s="388">
        <v>0</v>
      </c>
      <c r="CZ78" s="388">
        <v>0</v>
      </c>
      <c r="DA78" s="388">
        <v>0</v>
      </c>
      <c r="DB78" s="388">
        <v>0</v>
      </c>
      <c r="DC78" s="388">
        <v>0</v>
      </c>
      <c r="DD78" s="388">
        <v>0</v>
      </c>
      <c r="DE78" s="388">
        <v>0</v>
      </c>
      <c r="DF78" s="388">
        <v>0</v>
      </c>
      <c r="DG78" s="387">
        <v>0</v>
      </c>
      <c r="DH78" s="31">
        <v>0</v>
      </c>
      <c r="DI78" s="28">
        <v>0</v>
      </c>
      <c r="DJ78" s="30">
        <v>0</v>
      </c>
      <c r="DK78" s="29">
        <v>0</v>
      </c>
      <c r="DL78" s="235">
        <v>0</v>
      </c>
      <c r="DM78" s="28">
        <v>0</v>
      </c>
      <c r="DN78" s="288">
        <v>0</v>
      </c>
      <c r="DO78" s="285">
        <v>0</v>
      </c>
      <c r="DP78" s="235">
        <v>0</v>
      </c>
      <c r="DQ78" s="28">
        <v>0</v>
      </c>
      <c r="DR78" s="30">
        <v>0</v>
      </c>
      <c r="DS78" s="285">
        <v>0</v>
      </c>
      <c r="DT78" s="235">
        <v>0</v>
      </c>
      <c r="DU78" s="28">
        <v>0</v>
      </c>
      <c r="DV78" s="30">
        <v>0</v>
      </c>
      <c r="DW78" s="285">
        <v>0</v>
      </c>
      <c r="DX78" s="235">
        <v>0</v>
      </c>
      <c r="DY78" s="28">
        <v>0</v>
      </c>
      <c r="DZ78" s="30">
        <v>0</v>
      </c>
      <c r="EA78" s="285">
        <v>0</v>
      </c>
      <c r="EB78" s="235">
        <v>0</v>
      </c>
      <c r="EC78" s="28">
        <v>0</v>
      </c>
      <c r="ED78" s="30">
        <v>0</v>
      </c>
      <c r="EE78" s="285">
        <v>0</v>
      </c>
      <c r="EF78" s="235">
        <v>0</v>
      </c>
      <c r="EG78" s="28">
        <v>0</v>
      </c>
      <c r="EH78" s="288">
        <v>0</v>
      </c>
      <c r="EI78" s="285">
        <v>0</v>
      </c>
      <c r="EJ78" s="235">
        <v>0</v>
      </c>
      <c r="EK78" s="28">
        <f t="shared" ca="1" si="43"/>
        <v>0</v>
      </c>
      <c r="EL78" s="30">
        <f ca="1">IF($B79=$B78,"",SUMIF($B$6:$B105,$B78,EK$6:EK$185))</f>
        <v>0</v>
      </c>
      <c r="EM78" s="436">
        <v>15</v>
      </c>
      <c r="EN78" s="436">
        <f t="shared" si="44"/>
        <v>1500</v>
      </c>
      <c r="EO78" s="437">
        <f t="shared" si="37"/>
        <v>6.6666666666666664E-4</v>
      </c>
      <c r="EP78" s="437">
        <f t="shared" si="45"/>
        <v>6.9999999999999999E-4</v>
      </c>
      <c r="EQ78" s="436">
        <f t="shared" ca="1" si="46"/>
        <v>0</v>
      </c>
      <c r="ER78" s="443">
        <v>3.15E-2</v>
      </c>
      <c r="ES78" s="446">
        <f t="shared" ca="1" si="47"/>
        <v>0</v>
      </c>
      <c r="ET78" s="446">
        <f t="shared" ca="1" si="48"/>
        <v>0</v>
      </c>
      <c r="EU78" s="446"/>
      <c r="EV78" s="446"/>
      <c r="EW78" s="446"/>
      <c r="EX78" s="17">
        <v>807977</v>
      </c>
      <c r="EY78" s="17" t="s">
        <v>801</v>
      </c>
      <c r="EZ78" s="17">
        <v>100</v>
      </c>
      <c r="FA78" s="17">
        <v>0</v>
      </c>
      <c r="FB78" s="155" t="s">
        <v>863</v>
      </c>
      <c r="FC78" s="4" t="s">
        <v>81</v>
      </c>
      <c r="FD78" s="2" t="s">
        <v>82</v>
      </c>
      <c r="FE78" s="389">
        <f t="shared" ca="1" si="40"/>
        <v>0</v>
      </c>
    </row>
    <row r="79" spans="1:161" ht="15.75" customHeight="1">
      <c r="A79" s="894" t="s">
        <v>787</v>
      </c>
      <c r="B79" s="232" t="s">
        <v>867</v>
      </c>
      <c r="C79" s="86" t="s">
        <v>208</v>
      </c>
      <c r="D79" s="10" t="s">
        <v>209</v>
      </c>
      <c r="E79" s="225" t="s">
        <v>36</v>
      </c>
      <c r="F79" s="154" t="s">
        <v>868</v>
      </c>
      <c r="G79" s="374">
        <v>100</v>
      </c>
      <c r="H79" s="229">
        <v>0</v>
      </c>
      <c r="I79" s="229">
        <v>2400</v>
      </c>
      <c r="J79" s="229">
        <v>389</v>
      </c>
      <c r="K79" s="229">
        <v>50</v>
      </c>
      <c r="L79" s="229">
        <v>2789</v>
      </c>
      <c r="M79" s="388">
        <v>0</v>
      </c>
      <c r="N79" s="388">
        <v>0</v>
      </c>
      <c r="O79" s="388">
        <v>0</v>
      </c>
      <c r="P79" s="388">
        <v>0</v>
      </c>
      <c r="Q79" s="388">
        <v>0</v>
      </c>
      <c r="R79" s="388">
        <v>0</v>
      </c>
      <c r="S79" s="388">
        <v>0</v>
      </c>
      <c r="T79" s="388">
        <v>0</v>
      </c>
      <c r="U79" s="388">
        <v>0</v>
      </c>
      <c r="V79" s="388">
        <v>0</v>
      </c>
      <c r="W79" s="388">
        <v>0</v>
      </c>
      <c r="X79" s="388">
        <v>0</v>
      </c>
      <c r="Y79" s="388">
        <v>0</v>
      </c>
      <c r="Z79" s="388">
        <v>0</v>
      </c>
      <c r="AA79" s="388">
        <v>0</v>
      </c>
      <c r="AB79" s="388">
        <v>0</v>
      </c>
      <c r="AC79" s="388">
        <v>0</v>
      </c>
      <c r="AD79" s="388">
        <v>0</v>
      </c>
      <c r="AE79" s="388">
        <v>0</v>
      </c>
      <c r="AF79" s="388">
        <v>0</v>
      </c>
      <c r="AG79" s="388">
        <v>0</v>
      </c>
      <c r="AH79" s="388">
        <v>0</v>
      </c>
      <c r="AI79" s="388">
        <v>0</v>
      </c>
      <c r="AJ79" s="388">
        <v>0</v>
      </c>
      <c r="AK79" s="388">
        <v>0</v>
      </c>
      <c r="AL79" s="388">
        <v>0</v>
      </c>
      <c r="AM79" s="388">
        <v>0</v>
      </c>
      <c r="AN79" s="388">
        <v>0</v>
      </c>
      <c r="AO79" s="388">
        <v>0</v>
      </c>
      <c r="AP79" s="388">
        <v>0</v>
      </c>
      <c r="AQ79" s="388">
        <v>0</v>
      </c>
      <c r="AR79" s="388">
        <v>0</v>
      </c>
      <c r="AS79" s="388">
        <v>0</v>
      </c>
      <c r="AT79" s="388">
        <v>0</v>
      </c>
      <c r="AU79" s="388">
        <v>0</v>
      </c>
      <c r="AV79" s="388">
        <v>0</v>
      </c>
      <c r="AW79" s="388">
        <v>0</v>
      </c>
      <c r="AX79" s="388">
        <v>0</v>
      </c>
      <c r="AY79" s="388">
        <v>0</v>
      </c>
      <c r="AZ79" s="388">
        <v>0</v>
      </c>
      <c r="BA79" s="388">
        <v>0</v>
      </c>
      <c r="BB79" s="388">
        <v>0</v>
      </c>
      <c r="BC79" s="388">
        <v>0</v>
      </c>
      <c r="BD79" s="388">
        <v>0</v>
      </c>
      <c r="BE79" s="388">
        <v>0</v>
      </c>
      <c r="BF79" s="388">
        <v>0</v>
      </c>
      <c r="BG79" s="388">
        <v>0</v>
      </c>
      <c r="BH79" s="388">
        <v>0</v>
      </c>
      <c r="BI79" s="388">
        <v>0</v>
      </c>
      <c r="BJ79" s="388">
        <v>0</v>
      </c>
      <c r="BK79" s="388">
        <v>0</v>
      </c>
      <c r="BL79" s="388">
        <v>0</v>
      </c>
      <c r="BM79" s="388">
        <v>0</v>
      </c>
      <c r="BN79" s="388">
        <v>0</v>
      </c>
      <c r="BO79" s="388">
        <v>0</v>
      </c>
      <c r="BP79" s="388">
        <v>0</v>
      </c>
      <c r="BQ79" s="388">
        <v>0</v>
      </c>
      <c r="BR79" s="388">
        <v>0</v>
      </c>
      <c r="BS79" s="388">
        <v>0</v>
      </c>
      <c r="BT79" s="388">
        <v>0</v>
      </c>
      <c r="BU79" s="388">
        <v>0</v>
      </c>
      <c r="BV79" s="388">
        <v>0</v>
      </c>
      <c r="BW79" s="388">
        <v>0</v>
      </c>
      <c r="BX79" s="388">
        <v>0</v>
      </c>
      <c r="BY79" s="388">
        <v>0</v>
      </c>
      <c r="BZ79" s="388">
        <v>0</v>
      </c>
      <c r="CA79" s="388">
        <v>0</v>
      </c>
      <c r="CB79" s="388">
        <v>0</v>
      </c>
      <c r="CC79" s="388">
        <v>0</v>
      </c>
      <c r="CD79" s="388">
        <v>0</v>
      </c>
      <c r="CE79" s="388">
        <v>0</v>
      </c>
      <c r="CF79" s="388">
        <v>0</v>
      </c>
      <c r="CG79" s="388">
        <v>0</v>
      </c>
      <c r="CH79" s="388">
        <v>0</v>
      </c>
      <c r="CI79" s="388">
        <v>0</v>
      </c>
      <c r="CJ79" s="388">
        <v>0</v>
      </c>
      <c r="CK79" s="388">
        <v>0</v>
      </c>
      <c r="CL79" s="388">
        <v>0</v>
      </c>
      <c r="CM79" s="388">
        <v>0</v>
      </c>
      <c r="CN79" s="388">
        <v>0</v>
      </c>
      <c r="CO79" s="388">
        <v>0</v>
      </c>
      <c r="CP79" s="388">
        <v>0</v>
      </c>
      <c r="CQ79" s="388">
        <v>0</v>
      </c>
      <c r="CR79" s="388">
        <v>0</v>
      </c>
      <c r="CS79" s="388">
        <v>0</v>
      </c>
      <c r="CT79" s="388">
        <v>0</v>
      </c>
      <c r="CU79" s="388">
        <v>0</v>
      </c>
      <c r="CV79" s="388">
        <v>0</v>
      </c>
      <c r="CW79" s="388">
        <v>0</v>
      </c>
      <c r="CX79" s="388">
        <v>0</v>
      </c>
      <c r="CY79" s="388">
        <v>0</v>
      </c>
      <c r="CZ79" s="388">
        <v>0</v>
      </c>
      <c r="DA79" s="388">
        <v>0</v>
      </c>
      <c r="DB79" s="388">
        <v>0</v>
      </c>
      <c r="DC79" s="388">
        <v>0</v>
      </c>
      <c r="DD79" s="388">
        <v>0</v>
      </c>
      <c r="DE79" s="388">
        <v>0</v>
      </c>
      <c r="DF79" s="388">
        <v>0</v>
      </c>
      <c r="DG79" s="387">
        <v>0</v>
      </c>
      <c r="DH79" s="235">
        <v>0</v>
      </c>
      <c r="DI79" s="28">
        <v>0</v>
      </c>
      <c r="DJ79" s="30">
        <v>0</v>
      </c>
      <c r="DK79" s="29">
        <v>0</v>
      </c>
      <c r="DL79" s="235">
        <v>0</v>
      </c>
      <c r="DM79" s="28">
        <v>0</v>
      </c>
      <c r="DN79" s="288">
        <v>0</v>
      </c>
      <c r="DO79" s="285">
        <v>0</v>
      </c>
      <c r="DP79" s="235">
        <v>0</v>
      </c>
      <c r="DQ79" s="28">
        <v>0</v>
      </c>
      <c r="DR79" s="30">
        <v>0</v>
      </c>
      <c r="DS79" s="285">
        <v>0</v>
      </c>
      <c r="DT79" s="235">
        <v>0</v>
      </c>
      <c r="DU79" s="28">
        <v>0</v>
      </c>
      <c r="DV79" s="30">
        <v>0</v>
      </c>
      <c r="DW79" s="285">
        <v>0</v>
      </c>
      <c r="DX79" s="235">
        <v>0</v>
      </c>
      <c r="DY79" s="28">
        <v>0</v>
      </c>
      <c r="DZ79" s="30">
        <v>0</v>
      </c>
      <c r="EA79" s="285">
        <v>0</v>
      </c>
      <c r="EB79" s="235">
        <v>0</v>
      </c>
      <c r="EC79" s="28">
        <v>0</v>
      </c>
      <c r="ED79" s="30">
        <v>0</v>
      </c>
      <c r="EE79" s="285">
        <v>0</v>
      </c>
      <c r="EF79" s="235">
        <v>0</v>
      </c>
      <c r="EG79" s="28">
        <v>0</v>
      </c>
      <c r="EH79" s="288">
        <v>0</v>
      </c>
      <c r="EI79" s="285">
        <v>0</v>
      </c>
      <c r="EJ79" s="235">
        <v>0</v>
      </c>
      <c r="EK79" s="28">
        <f ca="1">EJ79/10</f>
        <v>0</v>
      </c>
      <c r="EL79" s="30" t="str">
        <f ca="1">IF($B80=$B79,"",SUMIF($B$6:$B106,$B79,EK$6:EK$185))</f>
        <v/>
      </c>
      <c r="EM79" s="436">
        <v>10</v>
      </c>
      <c r="EN79" s="436">
        <f t="shared" si="44"/>
        <v>1000</v>
      </c>
      <c r="EO79" s="437">
        <f t="shared" si="37"/>
        <v>1E-3</v>
      </c>
      <c r="EP79" s="437">
        <f t="shared" si="45"/>
        <v>1.0499999999999999E-3</v>
      </c>
      <c r="EQ79" s="436">
        <f t="shared" ca="1" si="46"/>
        <v>4.2</v>
      </c>
      <c r="ER79" s="443">
        <v>6.3E-2</v>
      </c>
      <c r="ES79" s="446">
        <f t="shared" ca="1" si="47"/>
        <v>0.21</v>
      </c>
      <c r="ET79" s="446">
        <f t="shared" ca="1" si="48"/>
        <v>252</v>
      </c>
      <c r="EU79" s="446"/>
      <c r="EV79" s="446"/>
      <c r="EW79" s="446"/>
      <c r="EX79" s="17">
        <v>800210</v>
      </c>
      <c r="EY79" s="17" t="s">
        <v>809</v>
      </c>
      <c r="EZ79" s="17">
        <v>100</v>
      </c>
      <c r="FA79" s="17">
        <v>14</v>
      </c>
      <c r="FB79" s="232" t="s">
        <v>867</v>
      </c>
      <c r="FC79" s="86" t="s">
        <v>208</v>
      </c>
      <c r="FD79" s="225" t="s">
        <v>209</v>
      </c>
      <c r="FE79" s="389">
        <f t="shared" ca="1" si="40"/>
        <v>1500</v>
      </c>
    </row>
    <row r="80" spans="1:161" ht="15.75" customHeight="1">
      <c r="A80" s="894" t="s">
        <v>787</v>
      </c>
      <c r="B80" s="232" t="s">
        <v>867</v>
      </c>
      <c r="C80" s="86" t="s">
        <v>211</v>
      </c>
      <c r="D80" s="10" t="s">
        <v>212</v>
      </c>
      <c r="E80" s="225" t="s">
        <v>36</v>
      </c>
      <c r="F80" s="154" t="s">
        <v>869</v>
      </c>
      <c r="G80" s="374">
        <v>100</v>
      </c>
      <c r="H80" s="229">
        <v>0</v>
      </c>
      <c r="I80" s="229">
        <v>3400</v>
      </c>
      <c r="J80" s="229">
        <v>765</v>
      </c>
      <c r="K80" s="229">
        <v>0</v>
      </c>
      <c r="L80" s="229">
        <v>4165</v>
      </c>
      <c r="M80" s="388">
        <v>0</v>
      </c>
      <c r="N80" s="388">
        <v>0</v>
      </c>
      <c r="O80" s="388">
        <v>0</v>
      </c>
      <c r="P80" s="388">
        <v>0</v>
      </c>
      <c r="Q80" s="388">
        <v>0</v>
      </c>
      <c r="R80" s="388">
        <v>0</v>
      </c>
      <c r="S80" s="388">
        <v>0</v>
      </c>
      <c r="T80" s="388">
        <v>0</v>
      </c>
      <c r="U80" s="388">
        <v>0</v>
      </c>
      <c r="V80" s="388">
        <v>0</v>
      </c>
      <c r="W80" s="388">
        <v>0</v>
      </c>
      <c r="X80" s="388">
        <v>0</v>
      </c>
      <c r="Y80" s="388">
        <v>0</v>
      </c>
      <c r="Z80" s="388">
        <v>0</v>
      </c>
      <c r="AA80" s="388">
        <v>0</v>
      </c>
      <c r="AB80" s="388">
        <v>0</v>
      </c>
      <c r="AC80" s="388">
        <v>0</v>
      </c>
      <c r="AD80" s="388">
        <v>0</v>
      </c>
      <c r="AE80" s="388">
        <v>0</v>
      </c>
      <c r="AF80" s="388">
        <v>0</v>
      </c>
      <c r="AG80" s="388">
        <v>0</v>
      </c>
      <c r="AH80" s="388">
        <v>0</v>
      </c>
      <c r="AI80" s="388">
        <v>0</v>
      </c>
      <c r="AJ80" s="388">
        <v>0</v>
      </c>
      <c r="AK80" s="388">
        <v>0</v>
      </c>
      <c r="AL80" s="388">
        <v>0</v>
      </c>
      <c r="AM80" s="388">
        <v>0</v>
      </c>
      <c r="AN80" s="388">
        <v>0</v>
      </c>
      <c r="AO80" s="388">
        <v>0</v>
      </c>
      <c r="AP80" s="388">
        <v>0</v>
      </c>
      <c r="AQ80" s="388">
        <v>0</v>
      </c>
      <c r="AR80" s="388">
        <v>0</v>
      </c>
      <c r="AS80" s="388">
        <v>0</v>
      </c>
      <c r="AT80" s="388">
        <v>0</v>
      </c>
      <c r="AU80" s="388">
        <v>0</v>
      </c>
      <c r="AV80" s="388">
        <v>0</v>
      </c>
      <c r="AW80" s="388">
        <v>0</v>
      </c>
      <c r="AX80" s="388">
        <v>0</v>
      </c>
      <c r="AY80" s="388">
        <v>0</v>
      </c>
      <c r="AZ80" s="388">
        <v>0</v>
      </c>
      <c r="BA80" s="388">
        <v>0</v>
      </c>
      <c r="BB80" s="388">
        <v>0</v>
      </c>
      <c r="BC80" s="388">
        <v>0</v>
      </c>
      <c r="BD80" s="388">
        <v>0</v>
      </c>
      <c r="BE80" s="388">
        <v>0</v>
      </c>
      <c r="BF80" s="388">
        <v>0</v>
      </c>
      <c r="BG80" s="388">
        <v>0</v>
      </c>
      <c r="BH80" s="388">
        <v>0</v>
      </c>
      <c r="BI80" s="388">
        <v>0</v>
      </c>
      <c r="BJ80" s="388">
        <v>0</v>
      </c>
      <c r="BK80" s="388">
        <v>0</v>
      </c>
      <c r="BL80" s="388">
        <v>0</v>
      </c>
      <c r="BM80" s="388">
        <v>0</v>
      </c>
      <c r="BN80" s="388">
        <v>0</v>
      </c>
      <c r="BO80" s="388">
        <v>0</v>
      </c>
      <c r="BP80" s="388">
        <v>0</v>
      </c>
      <c r="BQ80" s="388">
        <v>0</v>
      </c>
      <c r="BR80" s="388">
        <v>0</v>
      </c>
      <c r="BS80" s="388">
        <v>0</v>
      </c>
      <c r="BT80" s="388">
        <v>0</v>
      </c>
      <c r="BU80" s="388">
        <v>0</v>
      </c>
      <c r="BV80" s="388">
        <v>0</v>
      </c>
      <c r="BW80" s="388">
        <v>0</v>
      </c>
      <c r="BX80" s="388">
        <v>0</v>
      </c>
      <c r="BY80" s="388">
        <v>0</v>
      </c>
      <c r="BZ80" s="388">
        <v>0</v>
      </c>
      <c r="CA80" s="388">
        <v>0</v>
      </c>
      <c r="CB80" s="388">
        <v>0</v>
      </c>
      <c r="CC80" s="388">
        <v>0</v>
      </c>
      <c r="CD80" s="388">
        <v>0</v>
      </c>
      <c r="CE80" s="388">
        <v>0</v>
      </c>
      <c r="CF80" s="388">
        <v>0</v>
      </c>
      <c r="CG80" s="388">
        <v>0</v>
      </c>
      <c r="CH80" s="388">
        <v>0</v>
      </c>
      <c r="CI80" s="388">
        <v>0</v>
      </c>
      <c r="CJ80" s="388">
        <v>0</v>
      </c>
      <c r="CK80" s="388">
        <v>0</v>
      </c>
      <c r="CL80" s="388">
        <v>0</v>
      </c>
      <c r="CM80" s="388">
        <v>0</v>
      </c>
      <c r="CN80" s="388">
        <v>0</v>
      </c>
      <c r="CO80" s="388">
        <v>0</v>
      </c>
      <c r="CP80" s="388">
        <v>0</v>
      </c>
      <c r="CQ80" s="388">
        <v>0</v>
      </c>
      <c r="CR80" s="388">
        <v>0</v>
      </c>
      <c r="CS80" s="388">
        <v>0</v>
      </c>
      <c r="CT80" s="388">
        <v>0</v>
      </c>
      <c r="CU80" s="388">
        <v>0</v>
      </c>
      <c r="CV80" s="388">
        <v>0</v>
      </c>
      <c r="CW80" s="388">
        <v>0</v>
      </c>
      <c r="CX80" s="388">
        <v>0</v>
      </c>
      <c r="CY80" s="388">
        <v>0</v>
      </c>
      <c r="CZ80" s="388">
        <v>0</v>
      </c>
      <c r="DA80" s="388">
        <v>0</v>
      </c>
      <c r="DB80" s="388">
        <v>0</v>
      </c>
      <c r="DC80" s="388">
        <v>0</v>
      </c>
      <c r="DD80" s="388">
        <v>0</v>
      </c>
      <c r="DE80" s="388">
        <v>0</v>
      </c>
      <c r="DF80" s="388">
        <v>0</v>
      </c>
      <c r="DG80" s="387">
        <v>0</v>
      </c>
      <c r="DH80" s="235">
        <v>0</v>
      </c>
      <c r="DI80" s="28">
        <v>0</v>
      </c>
      <c r="DJ80" s="30">
        <v>0</v>
      </c>
      <c r="DK80" s="29">
        <v>0</v>
      </c>
      <c r="DL80" s="235">
        <v>0</v>
      </c>
      <c r="DM80" s="28">
        <v>0</v>
      </c>
      <c r="DN80" s="288">
        <v>0</v>
      </c>
      <c r="DO80" s="285">
        <v>0</v>
      </c>
      <c r="DP80" s="235">
        <v>0</v>
      </c>
      <c r="DQ80" s="28">
        <v>0</v>
      </c>
      <c r="DR80" s="30">
        <v>0</v>
      </c>
      <c r="DS80" s="285">
        <v>0</v>
      </c>
      <c r="DT80" s="235">
        <v>0</v>
      </c>
      <c r="DU80" s="28">
        <v>0</v>
      </c>
      <c r="DV80" s="30">
        <v>0</v>
      </c>
      <c r="DW80" s="285">
        <v>0</v>
      </c>
      <c r="DX80" s="235">
        <v>0</v>
      </c>
      <c r="DY80" s="28">
        <v>0</v>
      </c>
      <c r="DZ80" s="30">
        <v>0</v>
      </c>
      <c r="EA80" s="285">
        <v>0</v>
      </c>
      <c r="EB80" s="235">
        <v>0</v>
      </c>
      <c r="EC80" s="28">
        <v>0</v>
      </c>
      <c r="ED80" s="30">
        <v>0</v>
      </c>
      <c r="EE80" s="285">
        <v>0</v>
      </c>
      <c r="EF80" s="235">
        <v>0</v>
      </c>
      <c r="EG80" s="28">
        <v>0</v>
      </c>
      <c r="EH80" s="288">
        <v>0</v>
      </c>
      <c r="EI80" s="285">
        <v>0</v>
      </c>
      <c r="EJ80" s="235">
        <v>0</v>
      </c>
      <c r="EK80" s="28">
        <f ca="1">EJ80/10</f>
        <v>0</v>
      </c>
      <c r="EL80" s="30" t="str">
        <f ca="1">IF($B81=$B80,"",SUMIF($B$6:$B107,$B80,EK$6:EK$185))</f>
        <v/>
      </c>
      <c r="EM80" s="436">
        <v>10</v>
      </c>
      <c r="EN80" s="436">
        <f t="shared" si="44"/>
        <v>1000</v>
      </c>
      <c r="EO80" s="437">
        <f t="shared" si="37"/>
        <v>1E-3</v>
      </c>
      <c r="EP80" s="437">
        <f t="shared" si="45"/>
        <v>1.0499999999999999E-3</v>
      </c>
      <c r="EQ80" s="436">
        <f t="shared" ca="1" si="46"/>
        <v>4.2</v>
      </c>
      <c r="ER80" s="443">
        <v>6.3E-2</v>
      </c>
      <c r="ES80" s="446">
        <f t="shared" ca="1" si="47"/>
        <v>0.21</v>
      </c>
      <c r="ET80" s="446">
        <f t="shared" ca="1" si="48"/>
        <v>252</v>
      </c>
      <c r="EU80" s="446"/>
      <c r="EV80" s="446"/>
      <c r="EW80" s="446"/>
      <c r="EX80" s="17">
        <v>800210</v>
      </c>
      <c r="EY80" s="17" t="s">
        <v>809</v>
      </c>
      <c r="EZ80" s="17">
        <v>100</v>
      </c>
      <c r="FA80" s="17">
        <v>12.8</v>
      </c>
      <c r="FB80" s="232" t="s">
        <v>867</v>
      </c>
      <c r="FC80" s="86" t="s">
        <v>211</v>
      </c>
      <c r="FD80" s="225" t="s">
        <v>212</v>
      </c>
      <c r="FE80" s="389">
        <f t="shared" ca="1" si="40"/>
        <v>1500</v>
      </c>
    </row>
    <row r="81" spans="1:161" ht="15.75" customHeight="1">
      <c r="A81" s="894" t="s">
        <v>787</v>
      </c>
      <c r="B81" s="232" t="s">
        <v>867</v>
      </c>
      <c r="C81" s="86" t="s">
        <v>213</v>
      </c>
      <c r="D81" s="10" t="s">
        <v>214</v>
      </c>
      <c r="E81" s="225" t="s">
        <v>36</v>
      </c>
      <c r="F81" s="154" t="s">
        <v>823</v>
      </c>
      <c r="G81" s="374">
        <v>100</v>
      </c>
      <c r="H81" s="229">
        <v>0</v>
      </c>
      <c r="I81" s="229">
        <v>500</v>
      </c>
      <c r="J81" s="229">
        <v>975</v>
      </c>
      <c r="K81" s="229">
        <v>0</v>
      </c>
      <c r="L81" s="229">
        <v>1475</v>
      </c>
      <c r="M81" s="388">
        <v>0</v>
      </c>
      <c r="N81" s="388">
        <v>0</v>
      </c>
      <c r="O81" s="388">
        <v>0</v>
      </c>
      <c r="P81" s="388">
        <v>0</v>
      </c>
      <c r="Q81" s="388">
        <v>0</v>
      </c>
      <c r="R81" s="388">
        <v>0</v>
      </c>
      <c r="S81" s="388">
        <v>0</v>
      </c>
      <c r="T81" s="388">
        <v>0</v>
      </c>
      <c r="U81" s="388">
        <v>0</v>
      </c>
      <c r="V81" s="388">
        <v>0</v>
      </c>
      <c r="W81" s="388">
        <v>0</v>
      </c>
      <c r="X81" s="388">
        <v>0</v>
      </c>
      <c r="Y81" s="388">
        <v>0</v>
      </c>
      <c r="Z81" s="388">
        <v>0</v>
      </c>
      <c r="AA81" s="388">
        <v>0</v>
      </c>
      <c r="AB81" s="388">
        <v>0</v>
      </c>
      <c r="AC81" s="388">
        <v>0</v>
      </c>
      <c r="AD81" s="388">
        <v>0</v>
      </c>
      <c r="AE81" s="388">
        <v>0</v>
      </c>
      <c r="AF81" s="388">
        <v>0</v>
      </c>
      <c r="AG81" s="388">
        <v>0</v>
      </c>
      <c r="AH81" s="388">
        <v>0</v>
      </c>
      <c r="AI81" s="388">
        <v>0</v>
      </c>
      <c r="AJ81" s="388">
        <v>0</v>
      </c>
      <c r="AK81" s="388">
        <v>0</v>
      </c>
      <c r="AL81" s="388">
        <v>0</v>
      </c>
      <c r="AM81" s="388">
        <v>0</v>
      </c>
      <c r="AN81" s="388">
        <v>0</v>
      </c>
      <c r="AO81" s="388">
        <v>0</v>
      </c>
      <c r="AP81" s="388">
        <v>0</v>
      </c>
      <c r="AQ81" s="388">
        <v>0</v>
      </c>
      <c r="AR81" s="388">
        <v>0</v>
      </c>
      <c r="AS81" s="388">
        <v>0</v>
      </c>
      <c r="AT81" s="388">
        <v>0</v>
      </c>
      <c r="AU81" s="388">
        <v>0</v>
      </c>
      <c r="AV81" s="388">
        <v>0</v>
      </c>
      <c r="AW81" s="388">
        <v>0</v>
      </c>
      <c r="AX81" s="388">
        <v>0</v>
      </c>
      <c r="AY81" s="388">
        <v>0</v>
      </c>
      <c r="AZ81" s="388">
        <v>0</v>
      </c>
      <c r="BA81" s="388">
        <v>0</v>
      </c>
      <c r="BB81" s="388">
        <v>0</v>
      </c>
      <c r="BC81" s="388">
        <v>0</v>
      </c>
      <c r="BD81" s="388">
        <v>0</v>
      </c>
      <c r="BE81" s="388">
        <v>0</v>
      </c>
      <c r="BF81" s="388">
        <v>0</v>
      </c>
      <c r="BG81" s="388">
        <v>0</v>
      </c>
      <c r="BH81" s="388">
        <v>0</v>
      </c>
      <c r="BI81" s="388">
        <v>0</v>
      </c>
      <c r="BJ81" s="388">
        <v>0</v>
      </c>
      <c r="BK81" s="388">
        <v>0</v>
      </c>
      <c r="BL81" s="388">
        <v>0</v>
      </c>
      <c r="BM81" s="388">
        <v>0</v>
      </c>
      <c r="BN81" s="388">
        <v>0</v>
      </c>
      <c r="BO81" s="388">
        <v>0</v>
      </c>
      <c r="BP81" s="388">
        <v>0</v>
      </c>
      <c r="BQ81" s="388">
        <v>0</v>
      </c>
      <c r="BR81" s="388">
        <v>0</v>
      </c>
      <c r="BS81" s="388">
        <v>0</v>
      </c>
      <c r="BT81" s="388">
        <v>0</v>
      </c>
      <c r="BU81" s="388">
        <v>0</v>
      </c>
      <c r="BV81" s="388">
        <v>0</v>
      </c>
      <c r="BW81" s="388">
        <v>0</v>
      </c>
      <c r="BX81" s="388">
        <v>0</v>
      </c>
      <c r="BY81" s="388">
        <v>0</v>
      </c>
      <c r="BZ81" s="388">
        <v>0</v>
      </c>
      <c r="CA81" s="388">
        <v>0</v>
      </c>
      <c r="CB81" s="388">
        <v>0</v>
      </c>
      <c r="CC81" s="388">
        <v>0</v>
      </c>
      <c r="CD81" s="388">
        <v>0</v>
      </c>
      <c r="CE81" s="388">
        <v>0</v>
      </c>
      <c r="CF81" s="388">
        <v>0</v>
      </c>
      <c r="CG81" s="388">
        <v>0</v>
      </c>
      <c r="CH81" s="388">
        <v>0</v>
      </c>
      <c r="CI81" s="388">
        <v>0</v>
      </c>
      <c r="CJ81" s="388">
        <v>0</v>
      </c>
      <c r="CK81" s="388">
        <v>0</v>
      </c>
      <c r="CL81" s="388">
        <v>0</v>
      </c>
      <c r="CM81" s="388">
        <v>0</v>
      </c>
      <c r="CN81" s="388">
        <v>0</v>
      </c>
      <c r="CO81" s="388">
        <v>0</v>
      </c>
      <c r="CP81" s="388">
        <v>0</v>
      </c>
      <c r="CQ81" s="388">
        <v>0</v>
      </c>
      <c r="CR81" s="388">
        <v>0</v>
      </c>
      <c r="CS81" s="388">
        <v>0</v>
      </c>
      <c r="CT81" s="388">
        <v>0</v>
      </c>
      <c r="CU81" s="388">
        <v>0</v>
      </c>
      <c r="CV81" s="388">
        <v>0</v>
      </c>
      <c r="CW81" s="388">
        <v>0</v>
      </c>
      <c r="CX81" s="388">
        <v>0</v>
      </c>
      <c r="CY81" s="388">
        <v>0</v>
      </c>
      <c r="CZ81" s="388">
        <v>0</v>
      </c>
      <c r="DA81" s="388">
        <v>0</v>
      </c>
      <c r="DB81" s="388">
        <v>0</v>
      </c>
      <c r="DC81" s="388">
        <v>0</v>
      </c>
      <c r="DD81" s="388">
        <v>0</v>
      </c>
      <c r="DE81" s="388">
        <v>0</v>
      </c>
      <c r="DF81" s="388">
        <v>0</v>
      </c>
      <c r="DG81" s="387">
        <v>0</v>
      </c>
      <c r="DH81" s="235">
        <v>0</v>
      </c>
      <c r="DI81" s="28">
        <v>0</v>
      </c>
      <c r="DJ81" s="30">
        <v>0</v>
      </c>
      <c r="DK81" s="29">
        <v>0</v>
      </c>
      <c r="DL81" s="235">
        <v>0</v>
      </c>
      <c r="DM81" s="28">
        <v>0</v>
      </c>
      <c r="DN81" s="288">
        <v>0</v>
      </c>
      <c r="DO81" s="285">
        <v>0</v>
      </c>
      <c r="DP81" s="235">
        <v>0</v>
      </c>
      <c r="DQ81" s="28">
        <v>0</v>
      </c>
      <c r="DR81" s="30">
        <v>0</v>
      </c>
      <c r="DS81" s="285">
        <v>0</v>
      </c>
      <c r="DT81" s="235">
        <v>0</v>
      </c>
      <c r="DU81" s="28">
        <v>0</v>
      </c>
      <c r="DV81" s="30">
        <v>0</v>
      </c>
      <c r="DW81" s="285">
        <v>0</v>
      </c>
      <c r="DX81" s="235">
        <v>0</v>
      </c>
      <c r="DY81" s="28">
        <v>0</v>
      </c>
      <c r="DZ81" s="30">
        <v>0</v>
      </c>
      <c r="EA81" s="285">
        <v>0</v>
      </c>
      <c r="EB81" s="235">
        <v>0</v>
      </c>
      <c r="EC81" s="28">
        <v>0</v>
      </c>
      <c r="ED81" s="30">
        <v>0</v>
      </c>
      <c r="EE81" s="285">
        <v>0</v>
      </c>
      <c r="EF81" s="235">
        <v>0</v>
      </c>
      <c r="EG81" s="28">
        <v>0</v>
      </c>
      <c r="EH81" s="288">
        <v>0</v>
      </c>
      <c r="EI81" s="285">
        <v>0</v>
      </c>
      <c r="EJ81" s="235">
        <v>0</v>
      </c>
      <c r="EK81" s="28">
        <f ca="1">EJ81/10</f>
        <v>0</v>
      </c>
      <c r="EL81" s="30" t="str">
        <f ca="1">IF($B82=$B81,"",SUMIF($B$6:$B108,$B81,EK$6:EK$185))</f>
        <v/>
      </c>
      <c r="EM81" s="436">
        <v>10</v>
      </c>
      <c r="EN81" s="436">
        <f t="shared" si="44"/>
        <v>1000</v>
      </c>
      <c r="EO81" s="437">
        <f t="shared" si="37"/>
        <v>1E-3</v>
      </c>
      <c r="EP81" s="437">
        <f t="shared" si="45"/>
        <v>1.0499999999999999E-3</v>
      </c>
      <c r="EQ81" s="436">
        <f t="shared" ca="1" si="46"/>
        <v>1.47</v>
      </c>
      <c r="ER81" s="443">
        <v>6.3E-2</v>
      </c>
      <c r="ES81" s="446">
        <f t="shared" ca="1" si="47"/>
        <v>7.3499999999999996E-2</v>
      </c>
      <c r="ET81" s="446">
        <f t="shared" ca="1" si="48"/>
        <v>88.2</v>
      </c>
      <c r="EU81" s="446"/>
      <c r="EV81" s="446"/>
      <c r="EW81" s="446"/>
      <c r="EX81" s="17">
        <v>800210</v>
      </c>
      <c r="EY81" s="17" t="s">
        <v>809</v>
      </c>
      <c r="EZ81" s="17">
        <v>100</v>
      </c>
      <c r="FA81" s="17" t="s">
        <v>821</v>
      </c>
      <c r="FB81" s="232" t="s">
        <v>867</v>
      </c>
      <c r="FC81" s="86" t="s">
        <v>213</v>
      </c>
      <c r="FD81" s="225" t="s">
        <v>214</v>
      </c>
      <c r="FE81" s="389">
        <f t="shared" ca="1" si="40"/>
        <v>600</v>
      </c>
    </row>
    <row r="82" spans="1:161" ht="12" customHeight="1">
      <c r="A82" s="894" t="s">
        <v>787</v>
      </c>
      <c r="B82" s="232" t="s">
        <v>867</v>
      </c>
      <c r="C82" s="86" t="s">
        <v>215</v>
      </c>
      <c r="D82" s="10" t="s">
        <v>216</v>
      </c>
      <c r="E82" s="225" t="s">
        <v>36</v>
      </c>
      <c r="F82" s="154" t="s">
        <v>870</v>
      </c>
      <c r="G82" s="374">
        <v>50</v>
      </c>
      <c r="H82" s="229">
        <v>0</v>
      </c>
      <c r="I82" s="229">
        <v>2200</v>
      </c>
      <c r="J82" s="229">
        <v>175</v>
      </c>
      <c r="K82" s="229">
        <v>50</v>
      </c>
      <c r="L82" s="229">
        <v>2375</v>
      </c>
      <c r="M82" s="388">
        <v>0</v>
      </c>
      <c r="N82" s="388">
        <v>0</v>
      </c>
      <c r="O82" s="388">
        <v>0</v>
      </c>
      <c r="P82" s="388">
        <v>0</v>
      </c>
      <c r="Q82" s="388">
        <v>0</v>
      </c>
      <c r="R82" s="388">
        <v>0</v>
      </c>
      <c r="S82" s="388">
        <v>0</v>
      </c>
      <c r="T82" s="388">
        <v>0</v>
      </c>
      <c r="U82" s="388">
        <v>0</v>
      </c>
      <c r="V82" s="388">
        <v>0</v>
      </c>
      <c r="W82" s="388">
        <v>0</v>
      </c>
      <c r="X82" s="388">
        <v>0</v>
      </c>
      <c r="Y82" s="388">
        <v>0</v>
      </c>
      <c r="Z82" s="388">
        <v>0</v>
      </c>
      <c r="AA82" s="388">
        <v>0</v>
      </c>
      <c r="AB82" s="388">
        <v>0</v>
      </c>
      <c r="AC82" s="388">
        <v>0</v>
      </c>
      <c r="AD82" s="388">
        <v>0</v>
      </c>
      <c r="AE82" s="388">
        <v>0</v>
      </c>
      <c r="AF82" s="388">
        <v>0</v>
      </c>
      <c r="AG82" s="388">
        <v>0</v>
      </c>
      <c r="AH82" s="388">
        <v>0</v>
      </c>
      <c r="AI82" s="388">
        <v>0</v>
      </c>
      <c r="AJ82" s="388">
        <v>0</v>
      </c>
      <c r="AK82" s="388">
        <v>0</v>
      </c>
      <c r="AL82" s="388">
        <v>0</v>
      </c>
      <c r="AM82" s="388">
        <v>0</v>
      </c>
      <c r="AN82" s="388">
        <v>0</v>
      </c>
      <c r="AO82" s="388">
        <v>0</v>
      </c>
      <c r="AP82" s="388">
        <v>0</v>
      </c>
      <c r="AQ82" s="388">
        <v>0</v>
      </c>
      <c r="AR82" s="388">
        <v>0</v>
      </c>
      <c r="AS82" s="388">
        <v>0</v>
      </c>
      <c r="AT82" s="388">
        <v>0</v>
      </c>
      <c r="AU82" s="388">
        <v>0</v>
      </c>
      <c r="AV82" s="388">
        <v>0</v>
      </c>
      <c r="AW82" s="388">
        <v>0</v>
      </c>
      <c r="AX82" s="388">
        <v>0</v>
      </c>
      <c r="AY82" s="388">
        <v>0</v>
      </c>
      <c r="AZ82" s="388">
        <v>0</v>
      </c>
      <c r="BA82" s="388">
        <v>0</v>
      </c>
      <c r="BB82" s="388">
        <v>0</v>
      </c>
      <c r="BC82" s="388">
        <v>0</v>
      </c>
      <c r="BD82" s="388">
        <v>0</v>
      </c>
      <c r="BE82" s="388">
        <v>0</v>
      </c>
      <c r="BF82" s="388">
        <v>0</v>
      </c>
      <c r="BG82" s="388">
        <v>0</v>
      </c>
      <c r="BH82" s="388">
        <v>0</v>
      </c>
      <c r="BI82" s="388">
        <v>0</v>
      </c>
      <c r="BJ82" s="388">
        <v>0</v>
      </c>
      <c r="BK82" s="388">
        <v>0</v>
      </c>
      <c r="BL82" s="388">
        <v>0</v>
      </c>
      <c r="BM82" s="388">
        <v>0</v>
      </c>
      <c r="BN82" s="388">
        <v>0</v>
      </c>
      <c r="BO82" s="388">
        <v>0</v>
      </c>
      <c r="BP82" s="388">
        <v>0</v>
      </c>
      <c r="BQ82" s="388">
        <v>0</v>
      </c>
      <c r="BR82" s="388">
        <v>0</v>
      </c>
      <c r="BS82" s="388">
        <v>0</v>
      </c>
      <c r="BT82" s="388">
        <v>0</v>
      </c>
      <c r="BU82" s="388">
        <v>0</v>
      </c>
      <c r="BV82" s="388">
        <v>0</v>
      </c>
      <c r="BW82" s="388">
        <v>0</v>
      </c>
      <c r="BX82" s="388">
        <v>0</v>
      </c>
      <c r="BY82" s="388">
        <v>0</v>
      </c>
      <c r="BZ82" s="388">
        <v>0</v>
      </c>
      <c r="CA82" s="388">
        <v>0</v>
      </c>
      <c r="CB82" s="388">
        <v>0</v>
      </c>
      <c r="CC82" s="388">
        <v>0</v>
      </c>
      <c r="CD82" s="388">
        <v>0</v>
      </c>
      <c r="CE82" s="388">
        <v>0</v>
      </c>
      <c r="CF82" s="388">
        <v>0</v>
      </c>
      <c r="CG82" s="388">
        <v>0</v>
      </c>
      <c r="CH82" s="388">
        <v>0</v>
      </c>
      <c r="CI82" s="388">
        <v>0</v>
      </c>
      <c r="CJ82" s="388">
        <v>0</v>
      </c>
      <c r="CK82" s="388">
        <v>0</v>
      </c>
      <c r="CL82" s="388">
        <v>0</v>
      </c>
      <c r="CM82" s="388">
        <v>0</v>
      </c>
      <c r="CN82" s="388">
        <v>0</v>
      </c>
      <c r="CO82" s="388">
        <v>0</v>
      </c>
      <c r="CP82" s="388">
        <v>0</v>
      </c>
      <c r="CQ82" s="388">
        <v>0</v>
      </c>
      <c r="CR82" s="388">
        <v>0</v>
      </c>
      <c r="CS82" s="388">
        <v>0</v>
      </c>
      <c r="CT82" s="388">
        <v>0</v>
      </c>
      <c r="CU82" s="388">
        <v>0</v>
      </c>
      <c r="CV82" s="388">
        <v>0</v>
      </c>
      <c r="CW82" s="388">
        <v>0</v>
      </c>
      <c r="CX82" s="388">
        <v>0</v>
      </c>
      <c r="CY82" s="388">
        <v>0</v>
      </c>
      <c r="CZ82" s="388">
        <v>0</v>
      </c>
      <c r="DA82" s="388">
        <v>0</v>
      </c>
      <c r="DB82" s="388">
        <v>0</v>
      </c>
      <c r="DC82" s="388">
        <v>0</v>
      </c>
      <c r="DD82" s="388">
        <v>0</v>
      </c>
      <c r="DE82" s="388">
        <v>0</v>
      </c>
      <c r="DF82" s="388">
        <v>0</v>
      </c>
      <c r="DG82" s="387">
        <v>0</v>
      </c>
      <c r="DH82" s="235">
        <v>0</v>
      </c>
      <c r="DI82" s="28">
        <v>0</v>
      </c>
      <c r="DJ82" s="30">
        <v>0</v>
      </c>
      <c r="DK82" s="29">
        <v>0</v>
      </c>
      <c r="DL82" s="235">
        <v>0</v>
      </c>
      <c r="DM82" s="28">
        <v>0</v>
      </c>
      <c r="DN82" s="288">
        <v>0</v>
      </c>
      <c r="DO82" s="285">
        <v>0</v>
      </c>
      <c r="DP82" s="235">
        <v>0</v>
      </c>
      <c r="DQ82" s="28">
        <v>0</v>
      </c>
      <c r="DR82" s="30">
        <v>0</v>
      </c>
      <c r="DS82" s="285">
        <v>0</v>
      </c>
      <c r="DT82" s="235">
        <v>0</v>
      </c>
      <c r="DU82" s="28">
        <v>0</v>
      </c>
      <c r="DV82" s="30">
        <v>0</v>
      </c>
      <c r="DW82" s="285">
        <v>0</v>
      </c>
      <c r="DX82" s="235">
        <v>0</v>
      </c>
      <c r="DY82" s="28">
        <v>0</v>
      </c>
      <c r="DZ82" s="30">
        <v>0</v>
      </c>
      <c r="EA82" s="285">
        <v>0</v>
      </c>
      <c r="EB82" s="235">
        <v>0</v>
      </c>
      <c r="EC82" s="28">
        <v>0</v>
      </c>
      <c r="ED82" s="30">
        <v>0</v>
      </c>
      <c r="EE82" s="285">
        <v>0</v>
      </c>
      <c r="EF82" s="235">
        <v>0</v>
      </c>
      <c r="EG82" s="28">
        <v>0</v>
      </c>
      <c r="EH82" s="288">
        <v>0</v>
      </c>
      <c r="EI82" s="285">
        <v>0</v>
      </c>
      <c r="EJ82" s="235">
        <v>0</v>
      </c>
      <c r="EK82" s="28">
        <f ca="1">EJ82/30</f>
        <v>0</v>
      </c>
      <c r="EL82" s="30" t="str">
        <f ca="1">IF($B83=$B82,"",SUMIF($B$6:$B109,$B82,EK$6:EK$185))</f>
        <v/>
      </c>
      <c r="EM82" s="436">
        <v>15</v>
      </c>
      <c r="EN82" s="436">
        <f t="shared" si="44"/>
        <v>750</v>
      </c>
      <c r="EO82" s="437">
        <f t="shared" si="37"/>
        <v>1.3333333333333333E-3</v>
      </c>
      <c r="EP82" s="437">
        <f t="shared" si="45"/>
        <v>1.4E-3</v>
      </c>
      <c r="EQ82" s="436">
        <f t="shared" ca="1" si="46"/>
        <v>3.08</v>
      </c>
      <c r="ER82" s="443">
        <v>4.2000000000000003E-2</v>
      </c>
      <c r="ES82" s="446">
        <f t="shared" ca="1" si="47"/>
        <v>7.6999999999999999E-2</v>
      </c>
      <c r="ET82" s="446">
        <f t="shared" ca="1" si="48"/>
        <v>92.4</v>
      </c>
      <c r="EU82" s="446"/>
      <c r="EV82" s="446"/>
      <c r="EW82" s="446"/>
      <c r="EX82" s="17">
        <v>800117</v>
      </c>
      <c r="EY82" s="17" t="s">
        <v>871</v>
      </c>
      <c r="EZ82" s="17">
        <v>50</v>
      </c>
      <c r="FA82" s="17">
        <v>4</v>
      </c>
      <c r="FB82" s="232" t="s">
        <v>867</v>
      </c>
      <c r="FC82" s="86" t="s">
        <v>215</v>
      </c>
      <c r="FD82" s="225" t="s">
        <v>216</v>
      </c>
      <c r="FE82" s="389">
        <f t="shared" ca="1" si="40"/>
        <v>850</v>
      </c>
    </row>
    <row r="83" spans="1:161" ht="15.75" customHeight="1">
      <c r="A83" s="894" t="s">
        <v>787</v>
      </c>
      <c r="B83" s="232" t="s">
        <v>867</v>
      </c>
      <c r="C83" s="86" t="s">
        <v>217</v>
      </c>
      <c r="D83" s="10" t="s">
        <v>218</v>
      </c>
      <c r="E83" s="225" t="s">
        <v>36</v>
      </c>
      <c r="F83" s="154" t="s">
        <v>870</v>
      </c>
      <c r="G83" s="374">
        <v>100</v>
      </c>
      <c r="H83" s="229">
        <v>0</v>
      </c>
      <c r="I83" s="229">
        <v>1400</v>
      </c>
      <c r="J83" s="229">
        <v>198</v>
      </c>
      <c r="K83" s="229">
        <v>0</v>
      </c>
      <c r="L83" s="229">
        <v>1598</v>
      </c>
      <c r="M83" s="388">
        <v>0</v>
      </c>
      <c r="N83" s="388">
        <v>0</v>
      </c>
      <c r="O83" s="388">
        <v>0</v>
      </c>
      <c r="P83" s="388">
        <v>0</v>
      </c>
      <c r="Q83" s="388">
        <v>0</v>
      </c>
      <c r="R83" s="388">
        <v>0</v>
      </c>
      <c r="S83" s="388">
        <v>0</v>
      </c>
      <c r="T83" s="388">
        <v>0</v>
      </c>
      <c r="U83" s="388">
        <v>0</v>
      </c>
      <c r="V83" s="388">
        <v>0</v>
      </c>
      <c r="W83" s="388">
        <v>0</v>
      </c>
      <c r="X83" s="388">
        <v>0</v>
      </c>
      <c r="Y83" s="388">
        <v>0</v>
      </c>
      <c r="Z83" s="388">
        <v>0</v>
      </c>
      <c r="AA83" s="388">
        <v>0</v>
      </c>
      <c r="AB83" s="388">
        <v>0</v>
      </c>
      <c r="AC83" s="388">
        <v>0</v>
      </c>
      <c r="AD83" s="388">
        <v>0</v>
      </c>
      <c r="AE83" s="388">
        <v>0</v>
      </c>
      <c r="AF83" s="388">
        <v>0</v>
      </c>
      <c r="AG83" s="388">
        <v>0</v>
      </c>
      <c r="AH83" s="388">
        <v>0</v>
      </c>
      <c r="AI83" s="388">
        <v>0</v>
      </c>
      <c r="AJ83" s="388">
        <v>0</v>
      </c>
      <c r="AK83" s="388">
        <v>0</v>
      </c>
      <c r="AL83" s="388">
        <v>0</v>
      </c>
      <c r="AM83" s="388">
        <v>0</v>
      </c>
      <c r="AN83" s="388">
        <v>0</v>
      </c>
      <c r="AO83" s="388">
        <v>0</v>
      </c>
      <c r="AP83" s="388">
        <v>0</v>
      </c>
      <c r="AQ83" s="388">
        <v>0</v>
      </c>
      <c r="AR83" s="388">
        <v>0</v>
      </c>
      <c r="AS83" s="388">
        <v>0</v>
      </c>
      <c r="AT83" s="388">
        <v>0</v>
      </c>
      <c r="AU83" s="388">
        <v>0</v>
      </c>
      <c r="AV83" s="388">
        <v>0</v>
      </c>
      <c r="AW83" s="388">
        <v>0</v>
      </c>
      <c r="AX83" s="388">
        <v>0</v>
      </c>
      <c r="AY83" s="388">
        <v>0</v>
      </c>
      <c r="AZ83" s="388">
        <v>0</v>
      </c>
      <c r="BA83" s="388">
        <v>0</v>
      </c>
      <c r="BB83" s="388">
        <v>0</v>
      </c>
      <c r="BC83" s="388">
        <v>0</v>
      </c>
      <c r="BD83" s="388">
        <v>0</v>
      </c>
      <c r="BE83" s="388">
        <v>0</v>
      </c>
      <c r="BF83" s="388">
        <v>0</v>
      </c>
      <c r="BG83" s="388">
        <v>0</v>
      </c>
      <c r="BH83" s="388">
        <v>0</v>
      </c>
      <c r="BI83" s="388">
        <v>0</v>
      </c>
      <c r="BJ83" s="388">
        <v>0</v>
      </c>
      <c r="BK83" s="388">
        <v>0</v>
      </c>
      <c r="BL83" s="388">
        <v>0</v>
      </c>
      <c r="BM83" s="388">
        <v>0</v>
      </c>
      <c r="BN83" s="388">
        <v>0</v>
      </c>
      <c r="BO83" s="388">
        <v>0</v>
      </c>
      <c r="BP83" s="388">
        <v>0</v>
      </c>
      <c r="BQ83" s="388">
        <v>0</v>
      </c>
      <c r="BR83" s="388">
        <v>0</v>
      </c>
      <c r="BS83" s="388">
        <v>0</v>
      </c>
      <c r="BT83" s="388">
        <v>0</v>
      </c>
      <c r="BU83" s="388">
        <v>0</v>
      </c>
      <c r="BV83" s="388">
        <v>0</v>
      </c>
      <c r="BW83" s="388">
        <v>0</v>
      </c>
      <c r="BX83" s="388">
        <v>0</v>
      </c>
      <c r="BY83" s="388">
        <v>0</v>
      </c>
      <c r="BZ83" s="388">
        <v>0</v>
      </c>
      <c r="CA83" s="388">
        <v>0</v>
      </c>
      <c r="CB83" s="388">
        <v>0</v>
      </c>
      <c r="CC83" s="388">
        <v>0</v>
      </c>
      <c r="CD83" s="388">
        <v>0</v>
      </c>
      <c r="CE83" s="388">
        <v>0</v>
      </c>
      <c r="CF83" s="388">
        <v>0</v>
      </c>
      <c r="CG83" s="388">
        <v>0</v>
      </c>
      <c r="CH83" s="388">
        <v>0</v>
      </c>
      <c r="CI83" s="388">
        <v>0</v>
      </c>
      <c r="CJ83" s="388">
        <v>0</v>
      </c>
      <c r="CK83" s="388">
        <v>0</v>
      </c>
      <c r="CL83" s="388">
        <v>0</v>
      </c>
      <c r="CM83" s="388">
        <v>0</v>
      </c>
      <c r="CN83" s="388">
        <v>0</v>
      </c>
      <c r="CO83" s="388">
        <v>0</v>
      </c>
      <c r="CP83" s="388">
        <v>0</v>
      </c>
      <c r="CQ83" s="388">
        <v>0</v>
      </c>
      <c r="CR83" s="388">
        <v>0</v>
      </c>
      <c r="CS83" s="388">
        <v>0</v>
      </c>
      <c r="CT83" s="388">
        <v>0</v>
      </c>
      <c r="CU83" s="388">
        <v>0</v>
      </c>
      <c r="CV83" s="388">
        <v>0</v>
      </c>
      <c r="CW83" s="388">
        <v>0</v>
      </c>
      <c r="CX83" s="388">
        <v>0</v>
      </c>
      <c r="CY83" s="388">
        <v>0</v>
      </c>
      <c r="CZ83" s="388">
        <v>0</v>
      </c>
      <c r="DA83" s="388">
        <v>0</v>
      </c>
      <c r="DB83" s="388">
        <v>0</v>
      </c>
      <c r="DC83" s="388">
        <v>0</v>
      </c>
      <c r="DD83" s="388">
        <v>0</v>
      </c>
      <c r="DE83" s="388">
        <v>0</v>
      </c>
      <c r="DF83" s="388">
        <v>0</v>
      </c>
      <c r="DG83" s="387">
        <v>0</v>
      </c>
      <c r="DH83" s="235">
        <v>0</v>
      </c>
      <c r="DI83" s="28">
        <v>0</v>
      </c>
      <c r="DJ83" s="30">
        <v>0</v>
      </c>
      <c r="DK83" s="29">
        <v>0</v>
      </c>
      <c r="DL83" s="235">
        <v>0</v>
      </c>
      <c r="DM83" s="28">
        <v>0</v>
      </c>
      <c r="DN83" s="288">
        <v>0</v>
      </c>
      <c r="DO83" s="285">
        <v>0</v>
      </c>
      <c r="DP83" s="235">
        <v>0</v>
      </c>
      <c r="DQ83" s="28">
        <v>0</v>
      </c>
      <c r="DR83" s="30">
        <v>0</v>
      </c>
      <c r="DS83" s="285">
        <v>0</v>
      </c>
      <c r="DT83" s="235">
        <v>0</v>
      </c>
      <c r="DU83" s="28">
        <v>0</v>
      </c>
      <c r="DV83" s="30">
        <v>0</v>
      </c>
      <c r="DW83" s="285">
        <v>0</v>
      </c>
      <c r="DX83" s="235">
        <v>0</v>
      </c>
      <c r="DY83" s="28">
        <v>0</v>
      </c>
      <c r="DZ83" s="30">
        <v>0</v>
      </c>
      <c r="EA83" s="285">
        <v>0</v>
      </c>
      <c r="EB83" s="235">
        <v>0</v>
      </c>
      <c r="EC83" s="28">
        <v>0</v>
      </c>
      <c r="ED83" s="30">
        <v>0</v>
      </c>
      <c r="EE83" s="285">
        <v>0</v>
      </c>
      <c r="EF83" s="235">
        <v>0</v>
      </c>
      <c r="EG83" s="28">
        <v>0</v>
      </c>
      <c r="EH83" s="288">
        <v>0</v>
      </c>
      <c r="EI83" s="285">
        <v>0</v>
      </c>
      <c r="EJ83" s="235">
        <v>0</v>
      </c>
      <c r="EK83" s="28">
        <f ca="1">EJ83/10</f>
        <v>0</v>
      </c>
      <c r="EL83" s="30" t="str">
        <f ca="1">IF($B84=$B83,"",SUMIF($B$6:$B110,$B83,EK$6:EK$185))</f>
        <v/>
      </c>
      <c r="EM83" s="436">
        <v>10</v>
      </c>
      <c r="EN83" s="436">
        <f t="shared" si="44"/>
        <v>1000</v>
      </c>
      <c r="EO83" s="437">
        <f t="shared" si="37"/>
        <v>1E-3</v>
      </c>
      <c r="EP83" s="437">
        <f t="shared" si="45"/>
        <v>1.0499999999999999E-3</v>
      </c>
      <c r="EQ83" s="436">
        <f t="shared" ca="1" si="46"/>
        <v>1.26</v>
      </c>
      <c r="ER83" s="443">
        <v>6.3E-2</v>
      </c>
      <c r="ES83" s="446">
        <f t="shared" ca="1" si="47"/>
        <v>6.3E-2</v>
      </c>
      <c r="ET83" s="446">
        <f t="shared" ca="1" si="48"/>
        <v>75.599999999999994</v>
      </c>
      <c r="EU83" s="446"/>
      <c r="EV83" s="446"/>
      <c r="EW83" s="446"/>
      <c r="EX83" s="17">
        <v>800210</v>
      </c>
      <c r="EY83" s="17" t="s">
        <v>809</v>
      </c>
      <c r="EZ83" s="17">
        <v>100</v>
      </c>
      <c r="FA83" s="17" t="s">
        <v>872</v>
      </c>
      <c r="FB83" s="232" t="s">
        <v>867</v>
      </c>
      <c r="FC83" s="86" t="s">
        <v>217</v>
      </c>
      <c r="FD83" s="225" t="s">
        <v>218</v>
      </c>
      <c r="FE83" s="389">
        <f t="shared" ca="1" si="40"/>
        <v>600</v>
      </c>
    </row>
    <row r="84" spans="1:161" ht="15.75" customHeight="1">
      <c r="A84" s="894" t="s">
        <v>787</v>
      </c>
      <c r="B84" s="232" t="s">
        <v>867</v>
      </c>
      <c r="C84" s="366" t="s">
        <v>233</v>
      </c>
      <c r="D84" s="10" t="s">
        <v>220</v>
      </c>
      <c r="E84" s="225" t="s">
        <v>36</v>
      </c>
      <c r="F84" s="154" t="s">
        <v>873</v>
      </c>
      <c r="G84" s="374">
        <v>100</v>
      </c>
      <c r="H84" s="229">
        <v>0</v>
      </c>
      <c r="I84" s="229">
        <v>0</v>
      </c>
      <c r="J84" s="229">
        <v>405</v>
      </c>
      <c r="K84" s="229">
        <v>0</v>
      </c>
      <c r="L84" s="229">
        <v>405</v>
      </c>
      <c r="M84" s="388">
        <v>0</v>
      </c>
      <c r="N84" s="388">
        <v>0</v>
      </c>
      <c r="O84" s="388">
        <v>0</v>
      </c>
      <c r="P84" s="388">
        <v>0</v>
      </c>
      <c r="Q84" s="388">
        <v>0</v>
      </c>
      <c r="R84" s="388">
        <v>0</v>
      </c>
      <c r="S84" s="388">
        <v>0</v>
      </c>
      <c r="T84" s="388">
        <v>0</v>
      </c>
      <c r="U84" s="388">
        <v>0</v>
      </c>
      <c r="V84" s="388">
        <v>0</v>
      </c>
      <c r="W84" s="388">
        <v>0</v>
      </c>
      <c r="X84" s="388">
        <v>0</v>
      </c>
      <c r="Y84" s="388">
        <v>0</v>
      </c>
      <c r="Z84" s="388">
        <v>0</v>
      </c>
      <c r="AA84" s="388">
        <v>0</v>
      </c>
      <c r="AB84" s="388">
        <v>0</v>
      </c>
      <c r="AC84" s="388">
        <v>0</v>
      </c>
      <c r="AD84" s="388">
        <v>0</v>
      </c>
      <c r="AE84" s="388">
        <v>0</v>
      </c>
      <c r="AF84" s="388">
        <v>0</v>
      </c>
      <c r="AG84" s="388">
        <v>0</v>
      </c>
      <c r="AH84" s="388">
        <v>0</v>
      </c>
      <c r="AI84" s="388">
        <v>0</v>
      </c>
      <c r="AJ84" s="388">
        <v>0</v>
      </c>
      <c r="AK84" s="388">
        <v>0</v>
      </c>
      <c r="AL84" s="388">
        <v>0</v>
      </c>
      <c r="AM84" s="388">
        <v>0</v>
      </c>
      <c r="AN84" s="388">
        <v>0</v>
      </c>
      <c r="AO84" s="388">
        <v>0</v>
      </c>
      <c r="AP84" s="388">
        <v>0</v>
      </c>
      <c r="AQ84" s="388">
        <v>0</v>
      </c>
      <c r="AR84" s="388">
        <v>0</v>
      </c>
      <c r="AS84" s="388">
        <v>0</v>
      </c>
      <c r="AT84" s="388">
        <v>0</v>
      </c>
      <c r="AU84" s="388">
        <v>0</v>
      </c>
      <c r="AV84" s="388">
        <v>0</v>
      </c>
      <c r="AW84" s="388">
        <v>0</v>
      </c>
      <c r="AX84" s="388">
        <v>0</v>
      </c>
      <c r="AY84" s="388">
        <v>0</v>
      </c>
      <c r="AZ84" s="388">
        <v>0</v>
      </c>
      <c r="BA84" s="388">
        <v>0</v>
      </c>
      <c r="BB84" s="388">
        <v>0</v>
      </c>
      <c r="BC84" s="388">
        <v>0</v>
      </c>
      <c r="BD84" s="388">
        <v>0</v>
      </c>
      <c r="BE84" s="388">
        <v>0</v>
      </c>
      <c r="BF84" s="388">
        <v>0</v>
      </c>
      <c r="BG84" s="388">
        <v>0</v>
      </c>
      <c r="BH84" s="388">
        <v>0</v>
      </c>
      <c r="BI84" s="388">
        <v>0</v>
      </c>
      <c r="BJ84" s="388">
        <v>0</v>
      </c>
      <c r="BK84" s="388">
        <v>0</v>
      </c>
      <c r="BL84" s="388">
        <v>0</v>
      </c>
      <c r="BM84" s="388">
        <v>0</v>
      </c>
      <c r="BN84" s="388">
        <v>0</v>
      </c>
      <c r="BO84" s="388">
        <v>0</v>
      </c>
      <c r="BP84" s="388">
        <v>0</v>
      </c>
      <c r="BQ84" s="388">
        <v>0</v>
      </c>
      <c r="BR84" s="388">
        <v>0</v>
      </c>
      <c r="BS84" s="388">
        <v>0</v>
      </c>
      <c r="BT84" s="388">
        <v>0</v>
      </c>
      <c r="BU84" s="388">
        <v>0</v>
      </c>
      <c r="BV84" s="388">
        <v>0</v>
      </c>
      <c r="BW84" s="388">
        <v>0</v>
      </c>
      <c r="BX84" s="388">
        <v>0</v>
      </c>
      <c r="BY84" s="388">
        <v>0</v>
      </c>
      <c r="BZ84" s="388">
        <v>0</v>
      </c>
      <c r="CA84" s="388">
        <v>0</v>
      </c>
      <c r="CB84" s="388">
        <v>0</v>
      </c>
      <c r="CC84" s="388">
        <v>0</v>
      </c>
      <c r="CD84" s="388">
        <v>0</v>
      </c>
      <c r="CE84" s="388">
        <v>0</v>
      </c>
      <c r="CF84" s="388">
        <v>0</v>
      </c>
      <c r="CG84" s="388">
        <v>0</v>
      </c>
      <c r="CH84" s="388">
        <v>0</v>
      </c>
      <c r="CI84" s="388">
        <v>0</v>
      </c>
      <c r="CJ84" s="388">
        <v>0</v>
      </c>
      <c r="CK84" s="388">
        <v>0</v>
      </c>
      <c r="CL84" s="388">
        <v>0</v>
      </c>
      <c r="CM84" s="388">
        <v>0</v>
      </c>
      <c r="CN84" s="388">
        <v>0</v>
      </c>
      <c r="CO84" s="388">
        <v>0</v>
      </c>
      <c r="CP84" s="388">
        <v>0</v>
      </c>
      <c r="CQ84" s="388">
        <v>0</v>
      </c>
      <c r="CR84" s="388">
        <v>0</v>
      </c>
      <c r="CS84" s="388">
        <v>0</v>
      </c>
      <c r="CT84" s="388">
        <v>0</v>
      </c>
      <c r="CU84" s="388">
        <v>0</v>
      </c>
      <c r="CV84" s="388">
        <v>0</v>
      </c>
      <c r="CW84" s="388">
        <v>0</v>
      </c>
      <c r="CX84" s="388">
        <v>0</v>
      </c>
      <c r="CY84" s="388">
        <v>0</v>
      </c>
      <c r="CZ84" s="388">
        <v>0</v>
      </c>
      <c r="DA84" s="388">
        <v>0</v>
      </c>
      <c r="DB84" s="388">
        <v>0</v>
      </c>
      <c r="DC84" s="388">
        <v>0</v>
      </c>
      <c r="DD84" s="388">
        <v>0</v>
      </c>
      <c r="DE84" s="388">
        <v>0</v>
      </c>
      <c r="DF84" s="388">
        <v>0</v>
      </c>
      <c r="DG84" s="387">
        <v>0</v>
      </c>
      <c r="DH84" s="235">
        <v>0</v>
      </c>
      <c r="DI84" s="28">
        <v>0</v>
      </c>
      <c r="DJ84" s="30">
        <v>0</v>
      </c>
      <c r="DK84" s="29">
        <v>0</v>
      </c>
      <c r="DL84" s="235">
        <v>0</v>
      </c>
      <c r="DM84" s="28">
        <v>0</v>
      </c>
      <c r="DN84" s="288">
        <v>0</v>
      </c>
      <c r="DO84" s="285">
        <v>0</v>
      </c>
      <c r="DP84" s="235">
        <v>0</v>
      </c>
      <c r="DQ84" s="28">
        <v>0</v>
      </c>
      <c r="DR84" s="30">
        <v>0</v>
      </c>
      <c r="DS84" s="285">
        <v>0</v>
      </c>
      <c r="DT84" s="235">
        <v>0</v>
      </c>
      <c r="DU84" s="28">
        <v>0</v>
      </c>
      <c r="DV84" s="30">
        <v>0</v>
      </c>
      <c r="DW84" s="285">
        <v>0</v>
      </c>
      <c r="DX84" s="235">
        <v>0</v>
      </c>
      <c r="DY84" s="28">
        <v>0</v>
      </c>
      <c r="DZ84" s="30">
        <v>0</v>
      </c>
      <c r="EA84" s="285">
        <v>0</v>
      </c>
      <c r="EB84" s="235">
        <v>0</v>
      </c>
      <c r="EC84" s="28">
        <v>0</v>
      </c>
      <c r="ED84" s="30">
        <v>0</v>
      </c>
      <c r="EE84" s="285">
        <v>0</v>
      </c>
      <c r="EF84" s="235">
        <v>0</v>
      </c>
      <c r="EG84" s="28">
        <v>0</v>
      </c>
      <c r="EH84" s="288">
        <v>0</v>
      </c>
      <c r="EI84" s="285">
        <v>0</v>
      </c>
      <c r="EJ84" s="235">
        <v>0</v>
      </c>
      <c r="EK84" s="28">
        <f ca="1">EJ84/10</f>
        <v>0</v>
      </c>
      <c r="EL84" s="30" t="str">
        <f ca="1">IF($B85=$B84,"",SUMIF($B$6:$B111,$B84,EK$6:EK$185))</f>
        <v/>
      </c>
      <c r="EM84" s="436">
        <v>10</v>
      </c>
      <c r="EN84" s="436">
        <f t="shared" si="44"/>
        <v>1000</v>
      </c>
      <c r="EO84" s="437">
        <f t="shared" si="37"/>
        <v>1E-3</v>
      </c>
      <c r="EP84" s="437">
        <f t="shared" si="45"/>
        <v>1.0499999999999999E-3</v>
      </c>
      <c r="EQ84" s="436">
        <f ca="1">ROUND(IFERROR(EP84*DG84,),4)</f>
        <v>0.52500000000000002</v>
      </c>
      <c r="ER84" s="443">
        <v>6.3E-2</v>
      </c>
      <c r="ES84" s="446">
        <f t="shared" ref="ES84:ES118" ca="1" si="49">(+DG84*ER84)/$ES$1</f>
        <v>2.6249999999999999E-2</v>
      </c>
      <c r="ET84" s="446">
        <f ca="1">ER84*DG84</f>
        <v>31.5</v>
      </c>
      <c r="EU84" s="446"/>
      <c r="EV84" s="446"/>
      <c r="EW84" s="446"/>
      <c r="EX84" s="17">
        <v>0</v>
      </c>
      <c r="EY84" s="17">
        <v>0</v>
      </c>
      <c r="EZ84" s="17">
        <v>0</v>
      </c>
      <c r="FA84" s="17">
        <v>0</v>
      </c>
      <c r="FB84" s="232" t="s">
        <v>867</v>
      </c>
      <c r="FC84" s="366" t="s">
        <v>233</v>
      </c>
      <c r="FD84" s="225" t="s">
        <v>220</v>
      </c>
      <c r="FE84" s="389">
        <f t="shared" ca="1" si="40"/>
        <v>600</v>
      </c>
    </row>
    <row r="85" spans="1:161" ht="15.75" customHeight="1">
      <c r="A85" s="894" t="s">
        <v>787</v>
      </c>
      <c r="B85" s="232" t="s">
        <v>867</v>
      </c>
      <c r="C85" s="366" t="s">
        <v>234</v>
      </c>
      <c r="D85" s="366" t="s">
        <v>222</v>
      </c>
      <c r="E85" s="225" t="s">
        <v>36</v>
      </c>
      <c r="F85" s="154" t="s">
        <v>874</v>
      </c>
      <c r="G85" s="374">
        <v>100</v>
      </c>
      <c r="H85" s="229">
        <v>0</v>
      </c>
      <c r="I85" s="229">
        <v>1300</v>
      </c>
      <c r="J85" s="229">
        <v>460</v>
      </c>
      <c r="K85" s="229">
        <v>0</v>
      </c>
      <c r="L85" s="229">
        <v>1760</v>
      </c>
      <c r="M85" s="388">
        <v>0</v>
      </c>
      <c r="N85" s="388">
        <v>0</v>
      </c>
      <c r="O85" s="388">
        <v>0</v>
      </c>
      <c r="P85" s="388">
        <v>0</v>
      </c>
      <c r="Q85" s="388">
        <v>0</v>
      </c>
      <c r="R85" s="388">
        <v>0</v>
      </c>
      <c r="S85" s="388">
        <v>0</v>
      </c>
      <c r="T85" s="388">
        <v>0</v>
      </c>
      <c r="U85" s="388">
        <v>0</v>
      </c>
      <c r="V85" s="388">
        <v>0</v>
      </c>
      <c r="W85" s="388">
        <v>0</v>
      </c>
      <c r="X85" s="388">
        <v>0</v>
      </c>
      <c r="Y85" s="388">
        <v>0</v>
      </c>
      <c r="Z85" s="388">
        <v>0</v>
      </c>
      <c r="AA85" s="388">
        <v>0</v>
      </c>
      <c r="AB85" s="388">
        <v>0</v>
      </c>
      <c r="AC85" s="388">
        <v>0</v>
      </c>
      <c r="AD85" s="388">
        <v>0</v>
      </c>
      <c r="AE85" s="388">
        <v>0</v>
      </c>
      <c r="AF85" s="388">
        <v>0</v>
      </c>
      <c r="AG85" s="388">
        <v>0</v>
      </c>
      <c r="AH85" s="388">
        <v>0</v>
      </c>
      <c r="AI85" s="388">
        <v>0</v>
      </c>
      <c r="AJ85" s="388">
        <v>0</v>
      </c>
      <c r="AK85" s="388">
        <v>0</v>
      </c>
      <c r="AL85" s="388">
        <v>0</v>
      </c>
      <c r="AM85" s="388">
        <v>0</v>
      </c>
      <c r="AN85" s="388">
        <v>0</v>
      </c>
      <c r="AO85" s="388">
        <v>0</v>
      </c>
      <c r="AP85" s="388">
        <v>0</v>
      </c>
      <c r="AQ85" s="388">
        <v>0</v>
      </c>
      <c r="AR85" s="388">
        <v>0</v>
      </c>
      <c r="AS85" s="388">
        <v>0</v>
      </c>
      <c r="AT85" s="388">
        <v>0</v>
      </c>
      <c r="AU85" s="388">
        <v>0</v>
      </c>
      <c r="AV85" s="388">
        <v>0</v>
      </c>
      <c r="AW85" s="388">
        <v>0</v>
      </c>
      <c r="AX85" s="388">
        <v>0</v>
      </c>
      <c r="AY85" s="388">
        <v>0</v>
      </c>
      <c r="AZ85" s="388">
        <v>0</v>
      </c>
      <c r="BA85" s="388">
        <v>0</v>
      </c>
      <c r="BB85" s="388">
        <v>0</v>
      </c>
      <c r="BC85" s="388">
        <v>0</v>
      </c>
      <c r="BD85" s="388">
        <v>0</v>
      </c>
      <c r="BE85" s="388">
        <v>0</v>
      </c>
      <c r="BF85" s="388">
        <v>0</v>
      </c>
      <c r="BG85" s="388">
        <v>0</v>
      </c>
      <c r="BH85" s="388">
        <v>0</v>
      </c>
      <c r="BI85" s="388">
        <v>0</v>
      </c>
      <c r="BJ85" s="388">
        <v>0</v>
      </c>
      <c r="BK85" s="388">
        <v>0</v>
      </c>
      <c r="BL85" s="388">
        <v>0</v>
      </c>
      <c r="BM85" s="388">
        <v>0</v>
      </c>
      <c r="BN85" s="388">
        <v>0</v>
      </c>
      <c r="BO85" s="388">
        <v>0</v>
      </c>
      <c r="BP85" s="388">
        <v>0</v>
      </c>
      <c r="BQ85" s="388">
        <v>0</v>
      </c>
      <c r="BR85" s="388">
        <v>0</v>
      </c>
      <c r="BS85" s="388">
        <v>0</v>
      </c>
      <c r="BT85" s="388">
        <v>0</v>
      </c>
      <c r="BU85" s="388">
        <v>0</v>
      </c>
      <c r="BV85" s="388">
        <v>0</v>
      </c>
      <c r="BW85" s="388">
        <v>0</v>
      </c>
      <c r="BX85" s="388">
        <v>0</v>
      </c>
      <c r="BY85" s="388">
        <v>0</v>
      </c>
      <c r="BZ85" s="388">
        <v>0</v>
      </c>
      <c r="CA85" s="388">
        <v>0</v>
      </c>
      <c r="CB85" s="388">
        <v>0</v>
      </c>
      <c r="CC85" s="388">
        <v>0</v>
      </c>
      <c r="CD85" s="388">
        <v>0</v>
      </c>
      <c r="CE85" s="388">
        <v>0</v>
      </c>
      <c r="CF85" s="388">
        <v>0</v>
      </c>
      <c r="CG85" s="388">
        <v>0</v>
      </c>
      <c r="CH85" s="388">
        <v>0</v>
      </c>
      <c r="CI85" s="388">
        <v>0</v>
      </c>
      <c r="CJ85" s="388">
        <v>0</v>
      </c>
      <c r="CK85" s="388">
        <v>0</v>
      </c>
      <c r="CL85" s="388">
        <v>0</v>
      </c>
      <c r="CM85" s="388">
        <v>0</v>
      </c>
      <c r="CN85" s="388">
        <v>0</v>
      </c>
      <c r="CO85" s="388">
        <v>0</v>
      </c>
      <c r="CP85" s="388">
        <v>0</v>
      </c>
      <c r="CQ85" s="388">
        <v>0</v>
      </c>
      <c r="CR85" s="388">
        <v>0</v>
      </c>
      <c r="CS85" s="388">
        <v>0</v>
      </c>
      <c r="CT85" s="388">
        <v>0</v>
      </c>
      <c r="CU85" s="388">
        <v>0</v>
      </c>
      <c r="CV85" s="388">
        <v>0</v>
      </c>
      <c r="CW85" s="388">
        <v>0</v>
      </c>
      <c r="CX85" s="388">
        <v>0</v>
      </c>
      <c r="CY85" s="388">
        <v>0</v>
      </c>
      <c r="CZ85" s="388">
        <v>0</v>
      </c>
      <c r="DA85" s="388">
        <v>0</v>
      </c>
      <c r="DB85" s="388">
        <v>0</v>
      </c>
      <c r="DC85" s="388">
        <v>0</v>
      </c>
      <c r="DD85" s="388">
        <v>0</v>
      </c>
      <c r="DE85" s="388">
        <v>0</v>
      </c>
      <c r="DF85" s="388">
        <v>0</v>
      </c>
      <c r="DG85" s="387">
        <v>0</v>
      </c>
      <c r="DH85" s="235">
        <v>0</v>
      </c>
      <c r="DI85" s="28">
        <v>0</v>
      </c>
      <c r="DJ85" s="30">
        <v>0</v>
      </c>
      <c r="DK85" s="29">
        <v>0</v>
      </c>
      <c r="DL85" s="235">
        <v>0</v>
      </c>
      <c r="DM85" s="28">
        <v>0</v>
      </c>
      <c r="DN85" s="288">
        <v>0</v>
      </c>
      <c r="DO85" s="285">
        <v>0</v>
      </c>
      <c r="DP85" s="235">
        <v>0</v>
      </c>
      <c r="DQ85" s="28">
        <v>0</v>
      </c>
      <c r="DR85" s="30">
        <v>0</v>
      </c>
      <c r="DS85" s="285">
        <v>0</v>
      </c>
      <c r="DT85" s="235">
        <v>0</v>
      </c>
      <c r="DU85" s="28">
        <v>0</v>
      </c>
      <c r="DV85" s="30">
        <v>0</v>
      </c>
      <c r="DW85" s="285">
        <v>0</v>
      </c>
      <c r="DX85" s="235">
        <v>0</v>
      </c>
      <c r="DY85" s="28">
        <v>0</v>
      </c>
      <c r="DZ85" s="30">
        <v>0</v>
      </c>
      <c r="EA85" s="285">
        <v>0</v>
      </c>
      <c r="EB85" s="235">
        <v>0</v>
      </c>
      <c r="EC85" s="28">
        <v>0</v>
      </c>
      <c r="ED85" s="30">
        <v>0</v>
      </c>
      <c r="EE85" s="285">
        <v>0</v>
      </c>
      <c r="EF85" s="235">
        <v>0</v>
      </c>
      <c r="EG85" s="28">
        <v>0</v>
      </c>
      <c r="EH85" s="288">
        <v>0</v>
      </c>
      <c r="EI85" s="285">
        <v>0</v>
      </c>
      <c r="EJ85" s="235">
        <v>0</v>
      </c>
      <c r="EK85" s="28">
        <f ca="1">EJ85/10</f>
        <v>0</v>
      </c>
      <c r="EL85" s="30">
        <f ca="1">IF($B86=$B85,"",SUMIF($B$6:$B112,$B85,EK$6:EK$185))</f>
        <v>0</v>
      </c>
      <c r="EM85" s="436">
        <v>10</v>
      </c>
      <c r="EN85" s="436">
        <f t="shared" si="44"/>
        <v>1000</v>
      </c>
      <c r="EO85" s="437">
        <f t="shared" si="37"/>
        <v>1E-3</v>
      </c>
      <c r="EP85" s="437">
        <f t="shared" si="45"/>
        <v>1.0499999999999999E-3</v>
      </c>
      <c r="EQ85" s="436">
        <f ca="1">ROUND(IFERROR(EP85*DG85,),4)</f>
        <v>1.89</v>
      </c>
      <c r="ER85" s="443">
        <v>6.3E-2</v>
      </c>
      <c r="ES85" s="446">
        <f t="shared" ca="1" si="49"/>
        <v>9.4500000000000001E-2</v>
      </c>
      <c r="ET85" s="446">
        <f ca="1">ER85*DG85</f>
        <v>113.4</v>
      </c>
      <c r="EU85" s="446"/>
      <c r="EV85" s="446"/>
      <c r="EW85" s="446"/>
      <c r="EX85" s="17">
        <v>800210</v>
      </c>
      <c r="EY85" s="17" t="s">
        <v>809</v>
      </c>
      <c r="EZ85" s="17">
        <v>100</v>
      </c>
      <c r="FA85" s="17">
        <v>0</v>
      </c>
      <c r="FB85" s="232" t="s">
        <v>867</v>
      </c>
      <c r="FC85" s="366" t="s">
        <v>234</v>
      </c>
      <c r="FD85" s="368" t="s">
        <v>222</v>
      </c>
      <c r="FE85" s="389">
        <f t="shared" ca="1" si="40"/>
        <v>700</v>
      </c>
    </row>
    <row r="86" spans="1:161" ht="12" customHeight="1">
      <c r="A86" s="894" t="s">
        <v>787</v>
      </c>
      <c r="B86" s="203" t="s">
        <v>33</v>
      </c>
      <c r="C86" s="458" t="s">
        <v>51</v>
      </c>
      <c r="D86" s="885" t="s">
        <v>40</v>
      </c>
      <c r="E86" s="225" t="s">
        <v>53</v>
      </c>
      <c r="F86" s="226" t="s">
        <v>875</v>
      </c>
      <c r="G86" s="374">
        <v>50</v>
      </c>
      <c r="H86" s="229">
        <v>0</v>
      </c>
      <c r="I86" s="229">
        <v>0</v>
      </c>
      <c r="J86" s="229">
        <v>0</v>
      </c>
      <c r="K86" s="229">
        <v>0</v>
      </c>
      <c r="L86" s="229">
        <v>0</v>
      </c>
      <c r="M86" s="388">
        <v>0</v>
      </c>
      <c r="N86" s="388">
        <v>0</v>
      </c>
      <c r="O86" s="388">
        <v>0</v>
      </c>
      <c r="P86" s="388">
        <v>0</v>
      </c>
      <c r="Q86" s="388">
        <v>0</v>
      </c>
      <c r="R86" s="388">
        <v>0</v>
      </c>
      <c r="S86" s="388">
        <v>0</v>
      </c>
      <c r="T86" s="388">
        <v>0</v>
      </c>
      <c r="U86" s="388">
        <v>0</v>
      </c>
      <c r="V86" s="388">
        <v>0</v>
      </c>
      <c r="W86" s="388">
        <v>0</v>
      </c>
      <c r="X86" s="388">
        <v>0</v>
      </c>
      <c r="Y86" s="388">
        <v>0</v>
      </c>
      <c r="Z86" s="388">
        <v>0</v>
      </c>
      <c r="AA86" s="388">
        <v>0</v>
      </c>
      <c r="AB86" s="388">
        <v>0</v>
      </c>
      <c r="AC86" s="388">
        <v>0</v>
      </c>
      <c r="AD86" s="388">
        <v>0</v>
      </c>
      <c r="AE86" s="388">
        <v>0</v>
      </c>
      <c r="AF86" s="388">
        <v>0</v>
      </c>
      <c r="AG86" s="388">
        <v>0</v>
      </c>
      <c r="AH86" s="388">
        <v>0</v>
      </c>
      <c r="AI86" s="388">
        <v>0</v>
      </c>
      <c r="AJ86" s="388">
        <v>0</v>
      </c>
      <c r="AK86" s="388">
        <v>0</v>
      </c>
      <c r="AL86" s="388">
        <v>0</v>
      </c>
      <c r="AM86" s="388">
        <v>0</v>
      </c>
      <c r="AN86" s="388">
        <v>0</v>
      </c>
      <c r="AO86" s="388">
        <v>0</v>
      </c>
      <c r="AP86" s="388">
        <v>0</v>
      </c>
      <c r="AQ86" s="388">
        <v>0</v>
      </c>
      <c r="AR86" s="388">
        <v>0</v>
      </c>
      <c r="AS86" s="388">
        <v>0</v>
      </c>
      <c r="AT86" s="388">
        <v>0</v>
      </c>
      <c r="AU86" s="388">
        <v>0</v>
      </c>
      <c r="AV86" s="388">
        <v>0</v>
      </c>
      <c r="AW86" s="388">
        <v>0</v>
      </c>
      <c r="AX86" s="388">
        <v>0</v>
      </c>
      <c r="AY86" s="388">
        <v>0</v>
      </c>
      <c r="AZ86" s="388">
        <v>0</v>
      </c>
      <c r="BA86" s="388">
        <v>0</v>
      </c>
      <c r="BB86" s="388">
        <v>0</v>
      </c>
      <c r="BC86" s="388">
        <v>0</v>
      </c>
      <c r="BD86" s="388">
        <v>0</v>
      </c>
      <c r="BE86" s="388">
        <v>0</v>
      </c>
      <c r="BF86" s="388">
        <v>0</v>
      </c>
      <c r="BG86" s="388">
        <v>0</v>
      </c>
      <c r="BH86" s="388">
        <v>0</v>
      </c>
      <c r="BI86" s="388">
        <v>0</v>
      </c>
      <c r="BJ86" s="388">
        <v>0</v>
      </c>
      <c r="BK86" s="388">
        <v>0</v>
      </c>
      <c r="BL86" s="388">
        <v>0</v>
      </c>
      <c r="BM86" s="388">
        <v>0</v>
      </c>
      <c r="BN86" s="388">
        <v>0</v>
      </c>
      <c r="BO86" s="388">
        <v>0</v>
      </c>
      <c r="BP86" s="388">
        <v>0</v>
      </c>
      <c r="BQ86" s="388">
        <v>0</v>
      </c>
      <c r="BR86" s="388">
        <v>0</v>
      </c>
      <c r="BS86" s="388">
        <v>0</v>
      </c>
      <c r="BT86" s="388">
        <v>0</v>
      </c>
      <c r="BU86" s="388">
        <v>0</v>
      </c>
      <c r="BV86" s="388">
        <v>0</v>
      </c>
      <c r="BW86" s="388">
        <v>0</v>
      </c>
      <c r="BX86" s="388">
        <v>0</v>
      </c>
      <c r="BY86" s="388">
        <v>0</v>
      </c>
      <c r="BZ86" s="388">
        <v>0</v>
      </c>
      <c r="CA86" s="388">
        <v>0</v>
      </c>
      <c r="CB86" s="388">
        <v>0</v>
      </c>
      <c r="CC86" s="388">
        <v>0</v>
      </c>
      <c r="CD86" s="388">
        <v>0</v>
      </c>
      <c r="CE86" s="388">
        <v>0</v>
      </c>
      <c r="CF86" s="388">
        <v>0</v>
      </c>
      <c r="CG86" s="388">
        <v>0</v>
      </c>
      <c r="CH86" s="388">
        <v>0</v>
      </c>
      <c r="CI86" s="388">
        <v>0</v>
      </c>
      <c r="CJ86" s="388">
        <v>0</v>
      </c>
      <c r="CK86" s="388">
        <v>0</v>
      </c>
      <c r="CL86" s="388">
        <v>0</v>
      </c>
      <c r="CM86" s="388">
        <v>0</v>
      </c>
      <c r="CN86" s="388">
        <v>0</v>
      </c>
      <c r="CO86" s="388">
        <v>0</v>
      </c>
      <c r="CP86" s="388">
        <v>0</v>
      </c>
      <c r="CQ86" s="388">
        <v>0</v>
      </c>
      <c r="CR86" s="388">
        <v>0</v>
      </c>
      <c r="CS86" s="388">
        <v>0</v>
      </c>
      <c r="CT86" s="388">
        <v>0</v>
      </c>
      <c r="CU86" s="388">
        <v>0</v>
      </c>
      <c r="CV86" s="388">
        <v>0</v>
      </c>
      <c r="CW86" s="388">
        <v>0</v>
      </c>
      <c r="CX86" s="388">
        <v>0</v>
      </c>
      <c r="CY86" s="388">
        <v>0</v>
      </c>
      <c r="CZ86" s="388">
        <v>0</v>
      </c>
      <c r="DA86" s="388">
        <v>0</v>
      </c>
      <c r="DB86" s="388">
        <v>0</v>
      </c>
      <c r="DC86" s="388">
        <v>0</v>
      </c>
      <c r="DD86" s="388">
        <v>0</v>
      </c>
      <c r="DE86" s="388">
        <v>0</v>
      </c>
      <c r="DF86" s="388">
        <v>0</v>
      </c>
      <c r="DG86" s="387">
        <v>0</v>
      </c>
      <c r="DH86" s="31">
        <v>0</v>
      </c>
      <c r="DI86" s="28">
        <v>0</v>
      </c>
      <c r="DJ86" s="30">
        <v>0</v>
      </c>
      <c r="DK86" s="29">
        <v>0</v>
      </c>
      <c r="DL86" s="235">
        <v>0</v>
      </c>
      <c r="DM86" s="28">
        <v>0</v>
      </c>
      <c r="DN86" s="288">
        <v>0</v>
      </c>
      <c r="DO86" s="285">
        <v>0</v>
      </c>
      <c r="DP86" s="235">
        <v>0</v>
      </c>
      <c r="DQ86" s="28">
        <v>0</v>
      </c>
      <c r="DR86" s="30">
        <v>0</v>
      </c>
      <c r="DS86" s="285">
        <v>0</v>
      </c>
      <c r="DT86" s="235">
        <v>0</v>
      </c>
      <c r="DU86" s="28">
        <v>0</v>
      </c>
      <c r="DV86" s="30">
        <v>0</v>
      </c>
      <c r="DW86" s="285">
        <v>0</v>
      </c>
      <c r="DX86" s="235">
        <v>0</v>
      </c>
      <c r="DY86" s="28">
        <v>0</v>
      </c>
      <c r="DZ86" s="30">
        <v>0</v>
      </c>
      <c r="EA86" s="285">
        <v>0</v>
      </c>
      <c r="EB86" s="235">
        <v>0</v>
      </c>
      <c r="EC86" s="28">
        <v>0</v>
      </c>
      <c r="ED86" s="30">
        <v>0</v>
      </c>
      <c r="EE86" s="285">
        <v>0</v>
      </c>
      <c r="EF86" s="235">
        <v>0</v>
      </c>
      <c r="EG86" s="28">
        <v>0</v>
      </c>
      <c r="EH86" s="288">
        <v>0</v>
      </c>
      <c r="EI86" s="285">
        <v>0</v>
      </c>
      <c r="EJ86" s="235">
        <v>0</v>
      </c>
      <c r="EK86" s="28"/>
      <c r="EL86" s="30">
        <f ca="1">IF($B87=$B86,"",SUMIF($B$6:$B113,$B86,EK$6:EK$185))</f>
        <v>0</v>
      </c>
      <c r="EM86" s="436">
        <v>20</v>
      </c>
      <c r="EN86" s="436">
        <f t="shared" si="44"/>
        <v>1000</v>
      </c>
      <c r="EO86" s="437">
        <f t="shared" si="37"/>
        <v>1E-3</v>
      </c>
      <c r="EP86" s="437">
        <f t="shared" si="45"/>
        <v>1.0499999999999999E-3</v>
      </c>
      <c r="EQ86" s="436">
        <f t="shared" ref="EQ86:EQ92" ca="1" si="50">ROUND(IFERROR(EP86*DG86,),4)</f>
        <v>0</v>
      </c>
      <c r="ER86" s="443">
        <v>6.3E-2</v>
      </c>
      <c r="ES86" s="446">
        <f t="shared" ca="1" si="49"/>
        <v>0</v>
      </c>
      <c r="ET86" s="446">
        <f t="shared" ref="ET86:ET92" ca="1" si="51">ER86*DG86</f>
        <v>0</v>
      </c>
      <c r="EU86" s="446"/>
      <c r="EV86" s="446"/>
      <c r="EW86" s="446"/>
      <c r="EX86" s="17">
        <v>807977</v>
      </c>
      <c r="EY86" s="17" t="s">
        <v>801</v>
      </c>
      <c r="EZ86" s="17">
        <v>50</v>
      </c>
      <c r="FA86" s="17">
        <v>0</v>
      </c>
      <c r="FB86" s="203" t="s">
        <v>33</v>
      </c>
      <c r="FC86" s="458" t="s">
        <v>51</v>
      </c>
      <c r="FD86" s="459" t="s">
        <v>40</v>
      </c>
      <c r="FE86" s="389">
        <f t="shared" ca="1" si="40"/>
        <v>0</v>
      </c>
    </row>
    <row r="87" spans="1:161" ht="14.25" customHeight="1">
      <c r="A87" s="894" t="s">
        <v>787</v>
      </c>
      <c r="B87" s="155" t="s">
        <v>876</v>
      </c>
      <c r="C87" s="9" t="s">
        <v>62</v>
      </c>
      <c r="D87" s="10" t="s">
        <v>877</v>
      </c>
      <c r="E87" s="225" t="s">
        <v>36</v>
      </c>
      <c r="F87" s="226" t="s">
        <v>878</v>
      </c>
      <c r="G87" s="374">
        <v>100</v>
      </c>
      <c r="H87" s="229">
        <v>0</v>
      </c>
      <c r="I87" s="229">
        <v>0</v>
      </c>
      <c r="J87" s="229">
        <v>122</v>
      </c>
      <c r="K87" s="229">
        <v>0</v>
      </c>
      <c r="L87" s="229">
        <v>122</v>
      </c>
      <c r="M87" s="388">
        <v>0</v>
      </c>
      <c r="N87" s="388">
        <v>0</v>
      </c>
      <c r="O87" s="388">
        <v>0</v>
      </c>
      <c r="P87" s="388">
        <v>0</v>
      </c>
      <c r="Q87" s="388">
        <v>0</v>
      </c>
      <c r="R87" s="388">
        <v>0</v>
      </c>
      <c r="S87" s="388">
        <v>0</v>
      </c>
      <c r="T87" s="388">
        <v>0</v>
      </c>
      <c r="U87" s="388">
        <v>0</v>
      </c>
      <c r="V87" s="388">
        <v>0</v>
      </c>
      <c r="W87" s="388">
        <v>0</v>
      </c>
      <c r="X87" s="388">
        <v>0</v>
      </c>
      <c r="Y87" s="388">
        <v>0</v>
      </c>
      <c r="Z87" s="388">
        <v>0</v>
      </c>
      <c r="AA87" s="388">
        <v>0</v>
      </c>
      <c r="AB87" s="388">
        <v>0</v>
      </c>
      <c r="AC87" s="388">
        <v>0</v>
      </c>
      <c r="AD87" s="388">
        <v>0</v>
      </c>
      <c r="AE87" s="388">
        <v>0</v>
      </c>
      <c r="AF87" s="388">
        <v>0</v>
      </c>
      <c r="AG87" s="388">
        <v>0</v>
      </c>
      <c r="AH87" s="388">
        <v>0</v>
      </c>
      <c r="AI87" s="388">
        <v>0</v>
      </c>
      <c r="AJ87" s="388">
        <v>0</v>
      </c>
      <c r="AK87" s="388">
        <v>0</v>
      </c>
      <c r="AL87" s="388">
        <v>0</v>
      </c>
      <c r="AM87" s="388">
        <v>0</v>
      </c>
      <c r="AN87" s="388">
        <v>0</v>
      </c>
      <c r="AO87" s="388">
        <v>0</v>
      </c>
      <c r="AP87" s="388">
        <v>0</v>
      </c>
      <c r="AQ87" s="388">
        <v>0</v>
      </c>
      <c r="AR87" s="388">
        <v>0</v>
      </c>
      <c r="AS87" s="388">
        <v>0</v>
      </c>
      <c r="AT87" s="388">
        <v>0</v>
      </c>
      <c r="AU87" s="388">
        <v>0</v>
      </c>
      <c r="AV87" s="388">
        <v>0</v>
      </c>
      <c r="AW87" s="388">
        <v>0</v>
      </c>
      <c r="AX87" s="388">
        <v>0</v>
      </c>
      <c r="AY87" s="388">
        <v>0</v>
      </c>
      <c r="AZ87" s="388">
        <v>0</v>
      </c>
      <c r="BA87" s="388">
        <v>0</v>
      </c>
      <c r="BB87" s="388">
        <v>0</v>
      </c>
      <c r="BC87" s="388">
        <v>0</v>
      </c>
      <c r="BD87" s="388">
        <v>0</v>
      </c>
      <c r="BE87" s="388">
        <v>0</v>
      </c>
      <c r="BF87" s="388">
        <v>0</v>
      </c>
      <c r="BG87" s="388">
        <v>0</v>
      </c>
      <c r="BH87" s="388">
        <v>0</v>
      </c>
      <c r="BI87" s="388">
        <v>0</v>
      </c>
      <c r="BJ87" s="388">
        <v>0</v>
      </c>
      <c r="BK87" s="388">
        <v>0</v>
      </c>
      <c r="BL87" s="388">
        <v>0</v>
      </c>
      <c r="BM87" s="388">
        <v>0</v>
      </c>
      <c r="BN87" s="388">
        <v>0</v>
      </c>
      <c r="BO87" s="388">
        <v>0</v>
      </c>
      <c r="BP87" s="388">
        <v>0</v>
      </c>
      <c r="BQ87" s="388">
        <v>0</v>
      </c>
      <c r="BR87" s="388">
        <v>0</v>
      </c>
      <c r="BS87" s="388">
        <v>0</v>
      </c>
      <c r="BT87" s="388">
        <v>0</v>
      </c>
      <c r="BU87" s="388">
        <v>0</v>
      </c>
      <c r="BV87" s="388">
        <v>0</v>
      </c>
      <c r="BW87" s="388">
        <v>0</v>
      </c>
      <c r="BX87" s="388">
        <v>0</v>
      </c>
      <c r="BY87" s="388">
        <v>0</v>
      </c>
      <c r="BZ87" s="388">
        <v>0</v>
      </c>
      <c r="CA87" s="388">
        <v>0</v>
      </c>
      <c r="CB87" s="388">
        <v>0</v>
      </c>
      <c r="CC87" s="388">
        <v>0</v>
      </c>
      <c r="CD87" s="388">
        <v>0</v>
      </c>
      <c r="CE87" s="388">
        <v>0</v>
      </c>
      <c r="CF87" s="388">
        <v>0</v>
      </c>
      <c r="CG87" s="388">
        <v>0</v>
      </c>
      <c r="CH87" s="388">
        <v>0</v>
      </c>
      <c r="CI87" s="388">
        <v>0</v>
      </c>
      <c r="CJ87" s="388">
        <v>0</v>
      </c>
      <c r="CK87" s="388">
        <v>0</v>
      </c>
      <c r="CL87" s="388">
        <v>0</v>
      </c>
      <c r="CM87" s="388">
        <v>0</v>
      </c>
      <c r="CN87" s="388">
        <v>0</v>
      </c>
      <c r="CO87" s="388">
        <v>0</v>
      </c>
      <c r="CP87" s="388">
        <v>0</v>
      </c>
      <c r="CQ87" s="388">
        <v>0</v>
      </c>
      <c r="CR87" s="388">
        <v>0</v>
      </c>
      <c r="CS87" s="388">
        <v>0</v>
      </c>
      <c r="CT87" s="388">
        <v>0</v>
      </c>
      <c r="CU87" s="388">
        <v>0</v>
      </c>
      <c r="CV87" s="388">
        <v>0</v>
      </c>
      <c r="CW87" s="388">
        <v>0</v>
      </c>
      <c r="CX87" s="388">
        <v>0</v>
      </c>
      <c r="CY87" s="388">
        <v>0</v>
      </c>
      <c r="CZ87" s="388">
        <v>0</v>
      </c>
      <c r="DA87" s="388">
        <v>0</v>
      </c>
      <c r="DB87" s="388">
        <v>0</v>
      </c>
      <c r="DC87" s="388">
        <v>0</v>
      </c>
      <c r="DD87" s="388">
        <v>0</v>
      </c>
      <c r="DE87" s="388">
        <v>0</v>
      </c>
      <c r="DF87" s="388">
        <v>0</v>
      </c>
      <c r="DG87" s="387">
        <v>0</v>
      </c>
      <c r="DH87" s="31">
        <v>0</v>
      </c>
      <c r="DI87" s="28">
        <v>0</v>
      </c>
      <c r="DJ87" s="30">
        <v>0</v>
      </c>
      <c r="DK87" s="29">
        <v>0</v>
      </c>
      <c r="DL87" s="235">
        <v>0</v>
      </c>
      <c r="DM87" s="28">
        <v>0</v>
      </c>
      <c r="DN87" s="288">
        <v>0</v>
      </c>
      <c r="DO87" s="285">
        <v>0</v>
      </c>
      <c r="DP87" s="235">
        <v>0</v>
      </c>
      <c r="DQ87" s="28">
        <v>0</v>
      </c>
      <c r="DR87" s="30">
        <v>0</v>
      </c>
      <c r="DS87" s="285">
        <v>0</v>
      </c>
      <c r="DT87" s="235">
        <v>0</v>
      </c>
      <c r="DU87" s="28">
        <v>0</v>
      </c>
      <c r="DV87" s="30">
        <v>0</v>
      </c>
      <c r="DW87" s="285">
        <v>0</v>
      </c>
      <c r="DX87" s="235">
        <v>0</v>
      </c>
      <c r="DY87" s="28">
        <v>0</v>
      </c>
      <c r="DZ87" s="30">
        <v>0</v>
      </c>
      <c r="EA87" s="285">
        <v>0</v>
      </c>
      <c r="EB87" s="235">
        <v>0</v>
      </c>
      <c r="EC87" s="28">
        <v>0</v>
      </c>
      <c r="ED87" s="30">
        <v>0</v>
      </c>
      <c r="EE87" s="285">
        <v>0</v>
      </c>
      <c r="EF87" s="235">
        <v>0</v>
      </c>
      <c r="EG87" s="28">
        <v>0</v>
      </c>
      <c r="EH87" s="288">
        <v>0</v>
      </c>
      <c r="EI87" s="285">
        <v>0</v>
      </c>
      <c r="EJ87" s="235">
        <v>0</v>
      </c>
      <c r="EK87" s="28"/>
      <c r="EL87" s="30">
        <f ca="1">IF($B88=$B87,"",SUMIF($B$6:$B114,$B87,EK$6:EK$185))</f>
        <v>0</v>
      </c>
      <c r="EM87" s="436">
        <v>20</v>
      </c>
      <c r="EN87" s="436">
        <f t="shared" si="44"/>
        <v>2000</v>
      </c>
      <c r="EO87" s="437">
        <f t="shared" si="37"/>
        <v>5.0000000000000001E-4</v>
      </c>
      <c r="EP87" s="437">
        <f t="shared" si="45"/>
        <v>5.2499999999999997E-4</v>
      </c>
      <c r="EQ87" s="436">
        <f t="shared" ca="1" si="50"/>
        <v>0</v>
      </c>
      <c r="ER87" s="443">
        <v>3.15E-2</v>
      </c>
      <c r="ES87" s="446">
        <f t="shared" ca="1" si="49"/>
        <v>0</v>
      </c>
      <c r="ET87" s="446">
        <f t="shared" ca="1" si="51"/>
        <v>0</v>
      </c>
      <c r="EU87" s="446"/>
      <c r="EV87" s="446"/>
      <c r="EW87" s="446"/>
      <c r="EX87" s="17">
        <v>807977</v>
      </c>
      <c r="EY87" s="17" t="s">
        <v>801</v>
      </c>
      <c r="EZ87" s="17">
        <v>100</v>
      </c>
      <c r="FA87" s="17">
        <v>0</v>
      </c>
      <c r="FB87" s="155" t="s">
        <v>876</v>
      </c>
      <c r="FC87" s="9" t="s">
        <v>62</v>
      </c>
      <c r="FD87" s="225" t="s">
        <v>877</v>
      </c>
      <c r="FE87" s="389">
        <f t="shared" ca="1" si="40"/>
        <v>0</v>
      </c>
    </row>
    <row r="88" spans="1:161">
      <c r="A88" s="894" t="s">
        <v>787</v>
      </c>
      <c r="B88" s="155" t="s">
        <v>879</v>
      </c>
      <c r="C88" s="1" t="s">
        <v>880</v>
      </c>
      <c r="D88" s="4" t="s">
        <v>881</v>
      </c>
      <c r="E88" s="2" t="s">
        <v>36</v>
      </c>
      <c r="F88" s="92" t="s">
        <v>882</v>
      </c>
      <c r="G88" s="256">
        <v>50</v>
      </c>
      <c r="H88" s="229">
        <v>0</v>
      </c>
      <c r="I88" s="229">
        <v>50</v>
      </c>
      <c r="J88" s="229">
        <v>0</v>
      </c>
      <c r="K88" s="229">
        <v>0</v>
      </c>
      <c r="L88" s="229">
        <v>50</v>
      </c>
      <c r="M88" s="388">
        <v>0</v>
      </c>
      <c r="N88" s="388">
        <v>0</v>
      </c>
      <c r="O88" s="388">
        <v>0</v>
      </c>
      <c r="P88" s="388">
        <v>0</v>
      </c>
      <c r="Q88" s="388">
        <v>0</v>
      </c>
      <c r="R88" s="388">
        <v>0</v>
      </c>
      <c r="S88" s="388">
        <v>0</v>
      </c>
      <c r="T88" s="388">
        <v>0</v>
      </c>
      <c r="U88" s="388">
        <v>0</v>
      </c>
      <c r="V88" s="388">
        <v>0</v>
      </c>
      <c r="W88" s="388">
        <v>0</v>
      </c>
      <c r="X88" s="388">
        <v>0</v>
      </c>
      <c r="Y88" s="388">
        <v>0</v>
      </c>
      <c r="Z88" s="388">
        <v>0</v>
      </c>
      <c r="AA88" s="388">
        <v>0</v>
      </c>
      <c r="AB88" s="388">
        <v>0</v>
      </c>
      <c r="AC88" s="388">
        <v>0</v>
      </c>
      <c r="AD88" s="388">
        <v>0</v>
      </c>
      <c r="AE88" s="388">
        <v>0</v>
      </c>
      <c r="AF88" s="388">
        <v>0</v>
      </c>
      <c r="AG88" s="388">
        <v>0</v>
      </c>
      <c r="AH88" s="388">
        <v>0</v>
      </c>
      <c r="AI88" s="388">
        <v>0</v>
      </c>
      <c r="AJ88" s="388">
        <v>0</v>
      </c>
      <c r="AK88" s="388">
        <v>0</v>
      </c>
      <c r="AL88" s="388">
        <v>0</v>
      </c>
      <c r="AM88" s="388">
        <v>0</v>
      </c>
      <c r="AN88" s="388">
        <v>0</v>
      </c>
      <c r="AO88" s="388">
        <v>0</v>
      </c>
      <c r="AP88" s="388">
        <v>0</v>
      </c>
      <c r="AQ88" s="388">
        <v>0</v>
      </c>
      <c r="AR88" s="388">
        <v>0</v>
      </c>
      <c r="AS88" s="388">
        <v>0</v>
      </c>
      <c r="AT88" s="388">
        <v>0</v>
      </c>
      <c r="AU88" s="388">
        <v>0</v>
      </c>
      <c r="AV88" s="388">
        <v>0</v>
      </c>
      <c r="AW88" s="388">
        <v>0</v>
      </c>
      <c r="AX88" s="388">
        <v>0</v>
      </c>
      <c r="AY88" s="388">
        <v>0</v>
      </c>
      <c r="AZ88" s="388">
        <v>0</v>
      </c>
      <c r="BA88" s="388">
        <v>0</v>
      </c>
      <c r="BB88" s="388">
        <v>0</v>
      </c>
      <c r="BC88" s="388">
        <v>0</v>
      </c>
      <c r="BD88" s="388">
        <v>0</v>
      </c>
      <c r="BE88" s="388">
        <v>0</v>
      </c>
      <c r="BF88" s="388">
        <v>0</v>
      </c>
      <c r="BG88" s="388">
        <v>0</v>
      </c>
      <c r="BH88" s="388">
        <v>0</v>
      </c>
      <c r="BI88" s="388">
        <v>0</v>
      </c>
      <c r="BJ88" s="388">
        <v>0</v>
      </c>
      <c r="BK88" s="388">
        <v>0</v>
      </c>
      <c r="BL88" s="388">
        <v>0</v>
      </c>
      <c r="BM88" s="388">
        <v>0</v>
      </c>
      <c r="BN88" s="388">
        <v>0</v>
      </c>
      <c r="BO88" s="388">
        <v>0</v>
      </c>
      <c r="BP88" s="388">
        <v>0</v>
      </c>
      <c r="BQ88" s="388">
        <v>0</v>
      </c>
      <c r="BR88" s="388">
        <v>0</v>
      </c>
      <c r="BS88" s="388">
        <v>0</v>
      </c>
      <c r="BT88" s="388">
        <v>0</v>
      </c>
      <c r="BU88" s="388">
        <v>0</v>
      </c>
      <c r="BV88" s="388">
        <v>0</v>
      </c>
      <c r="BW88" s="388">
        <v>0</v>
      </c>
      <c r="BX88" s="388">
        <v>0</v>
      </c>
      <c r="BY88" s="388">
        <v>0</v>
      </c>
      <c r="BZ88" s="388">
        <v>0</v>
      </c>
      <c r="CA88" s="388">
        <v>0</v>
      </c>
      <c r="CB88" s="388">
        <v>0</v>
      </c>
      <c r="CC88" s="388">
        <v>0</v>
      </c>
      <c r="CD88" s="388">
        <v>0</v>
      </c>
      <c r="CE88" s="388">
        <v>0</v>
      </c>
      <c r="CF88" s="388">
        <v>0</v>
      </c>
      <c r="CG88" s="388">
        <v>0</v>
      </c>
      <c r="CH88" s="388">
        <v>0</v>
      </c>
      <c r="CI88" s="388">
        <v>0</v>
      </c>
      <c r="CJ88" s="388">
        <v>0</v>
      </c>
      <c r="CK88" s="388">
        <v>0</v>
      </c>
      <c r="CL88" s="388">
        <v>0</v>
      </c>
      <c r="CM88" s="388">
        <v>0</v>
      </c>
      <c r="CN88" s="388">
        <v>0</v>
      </c>
      <c r="CO88" s="388">
        <v>0</v>
      </c>
      <c r="CP88" s="388">
        <v>0</v>
      </c>
      <c r="CQ88" s="388">
        <v>0</v>
      </c>
      <c r="CR88" s="388">
        <v>0</v>
      </c>
      <c r="CS88" s="388">
        <v>0</v>
      </c>
      <c r="CT88" s="388">
        <v>0</v>
      </c>
      <c r="CU88" s="388">
        <v>0</v>
      </c>
      <c r="CV88" s="388">
        <v>0</v>
      </c>
      <c r="CW88" s="388">
        <v>0</v>
      </c>
      <c r="CX88" s="388">
        <v>0</v>
      </c>
      <c r="CY88" s="388">
        <v>0</v>
      </c>
      <c r="CZ88" s="388">
        <v>0</v>
      </c>
      <c r="DA88" s="388">
        <v>0</v>
      </c>
      <c r="DB88" s="388">
        <v>0</v>
      </c>
      <c r="DC88" s="388">
        <v>0</v>
      </c>
      <c r="DD88" s="388">
        <v>0</v>
      </c>
      <c r="DE88" s="388">
        <v>0</v>
      </c>
      <c r="DF88" s="388">
        <v>0</v>
      </c>
      <c r="DG88" s="387">
        <v>0</v>
      </c>
      <c r="DH88" s="31">
        <v>0</v>
      </c>
      <c r="DI88" s="28">
        <v>0</v>
      </c>
      <c r="DJ88" s="30">
        <v>0</v>
      </c>
      <c r="DK88" s="29">
        <v>0</v>
      </c>
      <c r="DL88" s="235">
        <v>0</v>
      </c>
      <c r="DM88" s="28">
        <v>0</v>
      </c>
      <c r="DN88" s="288">
        <v>0</v>
      </c>
      <c r="DO88" s="285">
        <v>0</v>
      </c>
      <c r="DP88" s="235">
        <v>0</v>
      </c>
      <c r="DQ88" s="28">
        <v>0</v>
      </c>
      <c r="DR88" s="30">
        <v>0</v>
      </c>
      <c r="DS88" s="285">
        <v>0</v>
      </c>
      <c r="DT88" s="235">
        <v>0</v>
      </c>
      <c r="DU88" s="28">
        <v>0</v>
      </c>
      <c r="DV88" s="30">
        <v>0</v>
      </c>
      <c r="DW88" s="285">
        <v>0</v>
      </c>
      <c r="DX88" s="235">
        <v>0</v>
      </c>
      <c r="DY88" s="28">
        <v>0</v>
      </c>
      <c r="DZ88" s="30">
        <v>0</v>
      </c>
      <c r="EA88" s="285">
        <v>0</v>
      </c>
      <c r="EB88" s="235">
        <v>0</v>
      </c>
      <c r="EC88" s="28">
        <v>0</v>
      </c>
      <c r="ED88" s="30">
        <v>0</v>
      </c>
      <c r="EE88" s="285">
        <v>0</v>
      </c>
      <c r="EF88" s="235">
        <v>0</v>
      </c>
      <c r="EG88" s="28">
        <v>0</v>
      </c>
      <c r="EH88" s="288">
        <v>0</v>
      </c>
      <c r="EI88" s="285">
        <v>0</v>
      </c>
      <c r="EJ88" s="235">
        <v>0</v>
      </c>
      <c r="EK88" s="28">
        <f ca="1">EJ88/20</f>
        <v>0</v>
      </c>
      <c r="EL88" s="30" t="str">
        <f ca="1">IF($B89=$B88,"",SUMIF($B$6:$B115,$B88,EK$6:EK$185))</f>
        <v/>
      </c>
      <c r="EM88" s="436">
        <v>20</v>
      </c>
      <c r="EN88" s="436">
        <f t="shared" si="44"/>
        <v>1000</v>
      </c>
      <c r="EO88" s="437">
        <f t="shared" si="37"/>
        <v>1E-3</v>
      </c>
      <c r="EP88" s="437">
        <f t="shared" si="45"/>
        <v>1.0499999999999999E-3</v>
      </c>
      <c r="EQ88" s="436">
        <f t="shared" ca="1" si="50"/>
        <v>0</v>
      </c>
      <c r="ER88" s="443">
        <v>6.3E-2</v>
      </c>
      <c r="ES88" s="446">
        <f t="shared" ca="1" si="49"/>
        <v>0</v>
      </c>
      <c r="ET88" s="446">
        <f t="shared" ca="1" si="51"/>
        <v>0</v>
      </c>
      <c r="EU88" s="446"/>
      <c r="EV88" s="446"/>
      <c r="EW88" s="446"/>
      <c r="EX88" s="17">
        <v>807977</v>
      </c>
      <c r="EY88" s="17" t="s">
        <v>801</v>
      </c>
      <c r="EZ88" s="17">
        <v>50</v>
      </c>
      <c r="FA88" s="17">
        <v>0</v>
      </c>
      <c r="FB88" s="155" t="s">
        <v>879</v>
      </c>
      <c r="FC88" s="1" t="s">
        <v>880</v>
      </c>
      <c r="FD88" s="2" t="s">
        <v>881</v>
      </c>
      <c r="FE88" s="389">
        <f t="shared" ca="1" si="40"/>
        <v>0</v>
      </c>
    </row>
    <row r="89" spans="1:161">
      <c r="A89" s="894" t="s">
        <v>787</v>
      </c>
      <c r="B89" s="155" t="s">
        <v>879</v>
      </c>
      <c r="C89" s="4" t="s">
        <v>883</v>
      </c>
      <c r="D89" s="4" t="s">
        <v>884</v>
      </c>
      <c r="E89" s="2" t="s">
        <v>36</v>
      </c>
      <c r="F89" s="92" t="s">
        <v>885</v>
      </c>
      <c r="G89" s="374">
        <v>100</v>
      </c>
      <c r="H89" s="229">
        <v>0</v>
      </c>
      <c r="I89" s="229">
        <v>100</v>
      </c>
      <c r="J89" s="229">
        <v>0</v>
      </c>
      <c r="K89" s="229">
        <v>0</v>
      </c>
      <c r="L89" s="229">
        <v>100</v>
      </c>
      <c r="M89" s="388">
        <v>0</v>
      </c>
      <c r="N89" s="388">
        <v>0</v>
      </c>
      <c r="O89" s="388">
        <v>0</v>
      </c>
      <c r="P89" s="388">
        <v>0</v>
      </c>
      <c r="Q89" s="388">
        <v>0</v>
      </c>
      <c r="R89" s="388">
        <v>0</v>
      </c>
      <c r="S89" s="388">
        <v>0</v>
      </c>
      <c r="T89" s="388">
        <v>0</v>
      </c>
      <c r="U89" s="388">
        <v>0</v>
      </c>
      <c r="V89" s="388">
        <v>0</v>
      </c>
      <c r="W89" s="388">
        <v>0</v>
      </c>
      <c r="X89" s="388">
        <v>0</v>
      </c>
      <c r="Y89" s="388">
        <v>0</v>
      </c>
      <c r="Z89" s="388">
        <v>0</v>
      </c>
      <c r="AA89" s="388">
        <v>0</v>
      </c>
      <c r="AB89" s="388">
        <v>0</v>
      </c>
      <c r="AC89" s="388">
        <v>0</v>
      </c>
      <c r="AD89" s="388">
        <v>0</v>
      </c>
      <c r="AE89" s="388">
        <v>0</v>
      </c>
      <c r="AF89" s="388">
        <v>0</v>
      </c>
      <c r="AG89" s="388">
        <v>0</v>
      </c>
      <c r="AH89" s="388">
        <v>0</v>
      </c>
      <c r="AI89" s="388">
        <v>0</v>
      </c>
      <c r="AJ89" s="388">
        <v>0</v>
      </c>
      <c r="AK89" s="388">
        <v>0</v>
      </c>
      <c r="AL89" s="388">
        <v>0</v>
      </c>
      <c r="AM89" s="388">
        <v>0</v>
      </c>
      <c r="AN89" s="388">
        <v>0</v>
      </c>
      <c r="AO89" s="388">
        <v>0</v>
      </c>
      <c r="AP89" s="388">
        <v>0</v>
      </c>
      <c r="AQ89" s="388">
        <v>0</v>
      </c>
      <c r="AR89" s="388">
        <v>0</v>
      </c>
      <c r="AS89" s="388">
        <v>0</v>
      </c>
      <c r="AT89" s="388">
        <v>0</v>
      </c>
      <c r="AU89" s="388">
        <v>0</v>
      </c>
      <c r="AV89" s="388">
        <v>0</v>
      </c>
      <c r="AW89" s="388">
        <v>0</v>
      </c>
      <c r="AX89" s="388">
        <v>0</v>
      </c>
      <c r="AY89" s="388">
        <v>0</v>
      </c>
      <c r="AZ89" s="388">
        <v>0</v>
      </c>
      <c r="BA89" s="388">
        <v>0</v>
      </c>
      <c r="BB89" s="388">
        <v>0</v>
      </c>
      <c r="BC89" s="388">
        <v>0</v>
      </c>
      <c r="BD89" s="388">
        <v>0</v>
      </c>
      <c r="BE89" s="388">
        <v>0</v>
      </c>
      <c r="BF89" s="388">
        <v>0</v>
      </c>
      <c r="BG89" s="388">
        <v>0</v>
      </c>
      <c r="BH89" s="388">
        <v>0</v>
      </c>
      <c r="BI89" s="388">
        <v>0</v>
      </c>
      <c r="BJ89" s="388">
        <v>0</v>
      </c>
      <c r="BK89" s="388">
        <v>0</v>
      </c>
      <c r="BL89" s="388">
        <v>0</v>
      </c>
      <c r="BM89" s="388">
        <v>0</v>
      </c>
      <c r="BN89" s="388">
        <v>0</v>
      </c>
      <c r="BO89" s="388">
        <v>0</v>
      </c>
      <c r="BP89" s="388">
        <v>0</v>
      </c>
      <c r="BQ89" s="388">
        <v>0</v>
      </c>
      <c r="BR89" s="388">
        <v>0</v>
      </c>
      <c r="BS89" s="388">
        <v>0</v>
      </c>
      <c r="BT89" s="388">
        <v>0</v>
      </c>
      <c r="BU89" s="388">
        <v>0</v>
      </c>
      <c r="BV89" s="388">
        <v>0</v>
      </c>
      <c r="BW89" s="388">
        <v>0</v>
      </c>
      <c r="BX89" s="388">
        <v>0</v>
      </c>
      <c r="BY89" s="388">
        <v>0</v>
      </c>
      <c r="BZ89" s="388">
        <v>0</v>
      </c>
      <c r="CA89" s="388">
        <v>0</v>
      </c>
      <c r="CB89" s="388">
        <v>0</v>
      </c>
      <c r="CC89" s="388">
        <v>0</v>
      </c>
      <c r="CD89" s="388">
        <v>0</v>
      </c>
      <c r="CE89" s="388">
        <v>0</v>
      </c>
      <c r="CF89" s="388">
        <v>0</v>
      </c>
      <c r="CG89" s="388">
        <v>0</v>
      </c>
      <c r="CH89" s="388">
        <v>0</v>
      </c>
      <c r="CI89" s="388">
        <v>0</v>
      </c>
      <c r="CJ89" s="388">
        <v>0</v>
      </c>
      <c r="CK89" s="388">
        <v>0</v>
      </c>
      <c r="CL89" s="388">
        <v>0</v>
      </c>
      <c r="CM89" s="388">
        <v>0</v>
      </c>
      <c r="CN89" s="388">
        <v>0</v>
      </c>
      <c r="CO89" s="388">
        <v>0</v>
      </c>
      <c r="CP89" s="388">
        <v>0</v>
      </c>
      <c r="CQ89" s="388">
        <v>0</v>
      </c>
      <c r="CR89" s="388">
        <v>0</v>
      </c>
      <c r="CS89" s="388">
        <v>0</v>
      </c>
      <c r="CT89" s="388">
        <v>0</v>
      </c>
      <c r="CU89" s="388">
        <v>0</v>
      </c>
      <c r="CV89" s="388">
        <v>0</v>
      </c>
      <c r="CW89" s="388">
        <v>0</v>
      </c>
      <c r="CX89" s="388">
        <v>0</v>
      </c>
      <c r="CY89" s="388">
        <v>0</v>
      </c>
      <c r="CZ89" s="388">
        <v>0</v>
      </c>
      <c r="DA89" s="388">
        <v>0</v>
      </c>
      <c r="DB89" s="388">
        <v>0</v>
      </c>
      <c r="DC89" s="388">
        <v>0</v>
      </c>
      <c r="DD89" s="388">
        <v>0</v>
      </c>
      <c r="DE89" s="388">
        <v>0</v>
      </c>
      <c r="DF89" s="388">
        <v>0</v>
      </c>
      <c r="DG89" s="387">
        <v>0</v>
      </c>
      <c r="DH89" s="31">
        <v>0</v>
      </c>
      <c r="DI89" s="28">
        <v>0</v>
      </c>
      <c r="DJ89" s="30">
        <v>0</v>
      </c>
      <c r="DK89" s="29">
        <v>0</v>
      </c>
      <c r="DL89" s="235">
        <v>0</v>
      </c>
      <c r="DM89" s="28">
        <v>0</v>
      </c>
      <c r="DN89" s="288">
        <v>0</v>
      </c>
      <c r="DO89" s="285">
        <v>0</v>
      </c>
      <c r="DP89" s="235">
        <v>0</v>
      </c>
      <c r="DQ89" s="28">
        <v>0</v>
      </c>
      <c r="DR89" s="30">
        <v>0</v>
      </c>
      <c r="DS89" s="285">
        <v>0</v>
      </c>
      <c r="DT89" s="235">
        <v>0</v>
      </c>
      <c r="DU89" s="28">
        <v>0</v>
      </c>
      <c r="DV89" s="30">
        <v>0</v>
      </c>
      <c r="DW89" s="285">
        <v>0</v>
      </c>
      <c r="DX89" s="235">
        <v>0</v>
      </c>
      <c r="DY89" s="28">
        <v>0</v>
      </c>
      <c r="DZ89" s="30">
        <v>0</v>
      </c>
      <c r="EA89" s="285">
        <v>0</v>
      </c>
      <c r="EB89" s="235">
        <v>0</v>
      </c>
      <c r="EC89" s="28">
        <v>0</v>
      </c>
      <c r="ED89" s="30">
        <v>0</v>
      </c>
      <c r="EE89" s="285">
        <v>0</v>
      </c>
      <c r="EF89" s="235">
        <v>0</v>
      </c>
      <c r="EG89" s="28">
        <v>0</v>
      </c>
      <c r="EH89" s="288">
        <v>0</v>
      </c>
      <c r="EI89" s="285">
        <v>0</v>
      </c>
      <c r="EJ89" s="235">
        <v>0</v>
      </c>
      <c r="EK89" s="28">
        <f ca="1">EJ89/20</f>
        <v>0</v>
      </c>
      <c r="EL89" s="30">
        <f ca="1">IF($B90=$B89,"",SUMIF($B$6:$B116,$B89,EK$6:EK$185))</f>
        <v>0</v>
      </c>
      <c r="EM89" s="436">
        <v>20</v>
      </c>
      <c r="EN89" s="436">
        <f t="shared" si="44"/>
        <v>2000</v>
      </c>
      <c r="EO89" s="437">
        <f t="shared" si="37"/>
        <v>5.0000000000000001E-4</v>
      </c>
      <c r="EP89" s="437">
        <f t="shared" si="45"/>
        <v>5.2499999999999997E-4</v>
      </c>
      <c r="EQ89" s="436">
        <f t="shared" ca="1" si="50"/>
        <v>0</v>
      </c>
      <c r="ER89" s="443">
        <v>3.15E-2</v>
      </c>
      <c r="ES89" s="446">
        <f t="shared" ca="1" si="49"/>
        <v>0</v>
      </c>
      <c r="ET89" s="446">
        <f t="shared" ca="1" si="51"/>
        <v>0</v>
      </c>
      <c r="EU89" s="446"/>
      <c r="EV89" s="446"/>
      <c r="EW89" s="446"/>
      <c r="EX89" s="17">
        <v>807977</v>
      </c>
      <c r="EY89" s="17" t="s">
        <v>801</v>
      </c>
      <c r="EZ89" s="17">
        <v>100</v>
      </c>
      <c r="FA89" s="17">
        <v>0</v>
      </c>
      <c r="FB89" s="155" t="s">
        <v>879</v>
      </c>
      <c r="FC89" s="4" t="s">
        <v>883</v>
      </c>
      <c r="FD89" s="2" t="s">
        <v>884</v>
      </c>
      <c r="FE89" s="389">
        <f t="shared" ca="1" si="40"/>
        <v>0</v>
      </c>
    </row>
    <row r="90" spans="1:161">
      <c r="A90" s="894" t="s">
        <v>787</v>
      </c>
      <c r="B90" s="155" t="s">
        <v>886</v>
      </c>
      <c r="C90" s="1" t="s">
        <v>887</v>
      </c>
      <c r="D90" s="4" t="s">
        <v>888</v>
      </c>
      <c r="E90" s="2" t="s">
        <v>36</v>
      </c>
      <c r="F90" s="92" t="s">
        <v>889</v>
      </c>
      <c r="G90" s="374">
        <v>100</v>
      </c>
      <c r="H90" s="229">
        <v>0</v>
      </c>
      <c r="I90" s="229">
        <v>0</v>
      </c>
      <c r="J90" s="229">
        <v>46</v>
      </c>
      <c r="K90" s="229">
        <v>0</v>
      </c>
      <c r="L90" s="229">
        <v>46</v>
      </c>
      <c r="M90" s="388">
        <v>0</v>
      </c>
      <c r="N90" s="388">
        <v>0</v>
      </c>
      <c r="O90" s="388">
        <v>0</v>
      </c>
      <c r="P90" s="388">
        <v>0</v>
      </c>
      <c r="Q90" s="388">
        <v>0</v>
      </c>
      <c r="R90" s="388">
        <v>0</v>
      </c>
      <c r="S90" s="388">
        <v>0</v>
      </c>
      <c r="T90" s="388">
        <v>0</v>
      </c>
      <c r="U90" s="388">
        <v>0</v>
      </c>
      <c r="V90" s="388">
        <v>0</v>
      </c>
      <c r="W90" s="388">
        <v>0</v>
      </c>
      <c r="X90" s="388">
        <v>0</v>
      </c>
      <c r="Y90" s="388">
        <v>0</v>
      </c>
      <c r="Z90" s="388">
        <v>0</v>
      </c>
      <c r="AA90" s="388">
        <v>0</v>
      </c>
      <c r="AB90" s="388">
        <v>0</v>
      </c>
      <c r="AC90" s="388">
        <v>0</v>
      </c>
      <c r="AD90" s="388">
        <v>0</v>
      </c>
      <c r="AE90" s="388">
        <v>0</v>
      </c>
      <c r="AF90" s="388">
        <v>0</v>
      </c>
      <c r="AG90" s="388">
        <v>0</v>
      </c>
      <c r="AH90" s="388">
        <v>0</v>
      </c>
      <c r="AI90" s="388">
        <v>0</v>
      </c>
      <c r="AJ90" s="388">
        <v>0</v>
      </c>
      <c r="AK90" s="388">
        <v>0</v>
      </c>
      <c r="AL90" s="388">
        <v>0</v>
      </c>
      <c r="AM90" s="388">
        <v>0</v>
      </c>
      <c r="AN90" s="388">
        <v>0</v>
      </c>
      <c r="AO90" s="388">
        <v>0</v>
      </c>
      <c r="AP90" s="388">
        <v>0</v>
      </c>
      <c r="AQ90" s="388">
        <v>0</v>
      </c>
      <c r="AR90" s="388">
        <v>0</v>
      </c>
      <c r="AS90" s="388">
        <v>0</v>
      </c>
      <c r="AT90" s="388">
        <v>0</v>
      </c>
      <c r="AU90" s="388">
        <v>0</v>
      </c>
      <c r="AV90" s="388">
        <v>0</v>
      </c>
      <c r="AW90" s="388">
        <v>0</v>
      </c>
      <c r="AX90" s="388">
        <v>0</v>
      </c>
      <c r="AY90" s="388">
        <v>0</v>
      </c>
      <c r="AZ90" s="388">
        <v>0</v>
      </c>
      <c r="BA90" s="388">
        <v>0</v>
      </c>
      <c r="BB90" s="388">
        <v>0</v>
      </c>
      <c r="BC90" s="388">
        <v>0</v>
      </c>
      <c r="BD90" s="388">
        <v>0</v>
      </c>
      <c r="BE90" s="388">
        <v>0</v>
      </c>
      <c r="BF90" s="388">
        <v>0</v>
      </c>
      <c r="BG90" s="388">
        <v>0</v>
      </c>
      <c r="BH90" s="388">
        <v>0</v>
      </c>
      <c r="BI90" s="388">
        <v>0</v>
      </c>
      <c r="BJ90" s="388">
        <v>0</v>
      </c>
      <c r="BK90" s="388">
        <v>0</v>
      </c>
      <c r="BL90" s="388">
        <v>0</v>
      </c>
      <c r="BM90" s="388">
        <v>0</v>
      </c>
      <c r="BN90" s="388">
        <v>0</v>
      </c>
      <c r="BO90" s="388">
        <v>0</v>
      </c>
      <c r="BP90" s="388">
        <v>0</v>
      </c>
      <c r="BQ90" s="388">
        <v>0</v>
      </c>
      <c r="BR90" s="388">
        <v>0</v>
      </c>
      <c r="BS90" s="388">
        <v>0</v>
      </c>
      <c r="BT90" s="388">
        <v>0</v>
      </c>
      <c r="BU90" s="388">
        <v>0</v>
      </c>
      <c r="BV90" s="388">
        <v>0</v>
      </c>
      <c r="BW90" s="388">
        <v>0</v>
      </c>
      <c r="BX90" s="388">
        <v>0</v>
      </c>
      <c r="BY90" s="388">
        <v>0</v>
      </c>
      <c r="BZ90" s="388">
        <v>0</v>
      </c>
      <c r="CA90" s="388">
        <v>0</v>
      </c>
      <c r="CB90" s="388">
        <v>0</v>
      </c>
      <c r="CC90" s="388">
        <v>0</v>
      </c>
      <c r="CD90" s="388">
        <v>0</v>
      </c>
      <c r="CE90" s="388">
        <v>0</v>
      </c>
      <c r="CF90" s="388">
        <v>0</v>
      </c>
      <c r="CG90" s="388">
        <v>0</v>
      </c>
      <c r="CH90" s="388">
        <v>0</v>
      </c>
      <c r="CI90" s="388">
        <v>0</v>
      </c>
      <c r="CJ90" s="388">
        <v>0</v>
      </c>
      <c r="CK90" s="388">
        <v>0</v>
      </c>
      <c r="CL90" s="388">
        <v>0</v>
      </c>
      <c r="CM90" s="388">
        <v>0</v>
      </c>
      <c r="CN90" s="388">
        <v>0</v>
      </c>
      <c r="CO90" s="388">
        <v>0</v>
      </c>
      <c r="CP90" s="388">
        <v>0</v>
      </c>
      <c r="CQ90" s="388">
        <v>0</v>
      </c>
      <c r="CR90" s="388">
        <v>0</v>
      </c>
      <c r="CS90" s="388">
        <v>0</v>
      </c>
      <c r="CT90" s="388">
        <v>0</v>
      </c>
      <c r="CU90" s="388">
        <v>0</v>
      </c>
      <c r="CV90" s="388">
        <v>0</v>
      </c>
      <c r="CW90" s="388">
        <v>0</v>
      </c>
      <c r="CX90" s="388">
        <v>0</v>
      </c>
      <c r="CY90" s="388">
        <v>0</v>
      </c>
      <c r="CZ90" s="388">
        <v>0</v>
      </c>
      <c r="DA90" s="388">
        <v>0</v>
      </c>
      <c r="DB90" s="388">
        <v>0</v>
      </c>
      <c r="DC90" s="388">
        <v>0</v>
      </c>
      <c r="DD90" s="388">
        <v>0</v>
      </c>
      <c r="DE90" s="388">
        <v>0</v>
      </c>
      <c r="DF90" s="388">
        <v>0</v>
      </c>
      <c r="DG90" s="387">
        <v>0</v>
      </c>
      <c r="DH90" s="31">
        <v>0</v>
      </c>
      <c r="DI90" s="28">
        <v>0</v>
      </c>
      <c r="DJ90" s="30">
        <v>0</v>
      </c>
      <c r="DK90" s="29">
        <v>0</v>
      </c>
      <c r="DL90" s="235">
        <v>0</v>
      </c>
      <c r="DM90" s="28">
        <v>0</v>
      </c>
      <c r="DN90" s="288">
        <v>0</v>
      </c>
      <c r="DO90" s="285">
        <v>0</v>
      </c>
      <c r="DP90" s="235">
        <v>0</v>
      </c>
      <c r="DQ90" s="28">
        <v>0</v>
      </c>
      <c r="DR90" s="30">
        <v>0</v>
      </c>
      <c r="DS90" s="285">
        <v>0</v>
      </c>
      <c r="DT90" s="235">
        <v>0</v>
      </c>
      <c r="DU90" s="28">
        <v>0</v>
      </c>
      <c r="DV90" s="30">
        <v>0</v>
      </c>
      <c r="DW90" s="285">
        <v>0</v>
      </c>
      <c r="DX90" s="235">
        <v>0</v>
      </c>
      <c r="DY90" s="28">
        <v>0</v>
      </c>
      <c r="DZ90" s="30">
        <v>0</v>
      </c>
      <c r="EA90" s="285">
        <v>0</v>
      </c>
      <c r="EB90" s="235">
        <v>0</v>
      </c>
      <c r="EC90" s="28">
        <v>0</v>
      </c>
      <c r="ED90" s="30">
        <v>0</v>
      </c>
      <c r="EE90" s="285">
        <v>0</v>
      </c>
      <c r="EF90" s="235">
        <v>0</v>
      </c>
      <c r="EG90" s="28">
        <v>0</v>
      </c>
      <c r="EH90" s="288">
        <v>0</v>
      </c>
      <c r="EI90" s="285">
        <v>0</v>
      </c>
      <c r="EJ90" s="235">
        <v>0</v>
      </c>
      <c r="EK90" s="28">
        <f ca="1">EJ90/20</f>
        <v>0</v>
      </c>
      <c r="EL90" s="30" t="str">
        <f ca="1">IF($B91=$B90,"",SUMIF($B$6:$B117,$B90,EK$6:EK$185))</f>
        <v/>
      </c>
      <c r="EM90" s="436">
        <v>20</v>
      </c>
      <c r="EN90" s="436">
        <f t="shared" si="44"/>
        <v>2000</v>
      </c>
      <c r="EO90" s="437">
        <f t="shared" si="37"/>
        <v>5.0000000000000001E-4</v>
      </c>
      <c r="EP90" s="437">
        <f t="shared" si="45"/>
        <v>5.2499999999999997E-4</v>
      </c>
      <c r="EQ90" s="436">
        <f t="shared" ca="1" si="50"/>
        <v>0</v>
      </c>
      <c r="ER90" s="443">
        <v>3.15E-2</v>
      </c>
      <c r="ES90" s="446">
        <f t="shared" ca="1" si="49"/>
        <v>0</v>
      </c>
      <c r="ET90" s="446">
        <f t="shared" ca="1" si="51"/>
        <v>0</v>
      </c>
      <c r="EU90" s="446"/>
      <c r="EV90" s="446"/>
      <c r="EW90" s="446"/>
      <c r="EX90" s="17">
        <v>807977</v>
      </c>
      <c r="EY90" s="17" t="s">
        <v>801</v>
      </c>
      <c r="EZ90" s="17">
        <v>100</v>
      </c>
      <c r="FA90" s="17">
        <v>0</v>
      </c>
      <c r="FB90" s="155" t="s">
        <v>886</v>
      </c>
      <c r="FC90" s="1" t="s">
        <v>887</v>
      </c>
      <c r="FD90" s="2" t="s">
        <v>888</v>
      </c>
      <c r="FE90" s="389">
        <f t="shared" ca="1" si="40"/>
        <v>0</v>
      </c>
    </row>
    <row r="91" spans="1:161">
      <c r="A91" s="894" t="s">
        <v>787</v>
      </c>
      <c r="B91" s="155" t="s">
        <v>886</v>
      </c>
      <c r="C91" s="1" t="s">
        <v>890</v>
      </c>
      <c r="D91" s="4" t="s">
        <v>884</v>
      </c>
      <c r="E91" s="2" t="s">
        <v>36</v>
      </c>
      <c r="F91" s="92" t="s">
        <v>885</v>
      </c>
      <c r="G91" s="374">
        <v>100</v>
      </c>
      <c r="H91" s="229">
        <v>0</v>
      </c>
      <c r="I91" s="229">
        <v>0</v>
      </c>
      <c r="J91" s="229">
        <v>53</v>
      </c>
      <c r="K91" s="229">
        <v>0</v>
      </c>
      <c r="L91" s="229">
        <v>53</v>
      </c>
      <c r="M91" s="388">
        <v>0</v>
      </c>
      <c r="N91" s="388">
        <v>0</v>
      </c>
      <c r="O91" s="388">
        <v>0</v>
      </c>
      <c r="P91" s="388">
        <v>0</v>
      </c>
      <c r="Q91" s="388">
        <v>0</v>
      </c>
      <c r="R91" s="388">
        <v>0</v>
      </c>
      <c r="S91" s="388">
        <v>0</v>
      </c>
      <c r="T91" s="388">
        <v>0</v>
      </c>
      <c r="U91" s="388">
        <v>0</v>
      </c>
      <c r="V91" s="388">
        <v>0</v>
      </c>
      <c r="W91" s="388">
        <v>0</v>
      </c>
      <c r="X91" s="388">
        <v>0</v>
      </c>
      <c r="Y91" s="388">
        <v>0</v>
      </c>
      <c r="Z91" s="388">
        <v>0</v>
      </c>
      <c r="AA91" s="388">
        <v>0</v>
      </c>
      <c r="AB91" s="388">
        <v>0</v>
      </c>
      <c r="AC91" s="388">
        <v>0</v>
      </c>
      <c r="AD91" s="388">
        <v>0</v>
      </c>
      <c r="AE91" s="388">
        <v>0</v>
      </c>
      <c r="AF91" s="388">
        <v>0</v>
      </c>
      <c r="AG91" s="388">
        <v>0</v>
      </c>
      <c r="AH91" s="388">
        <v>0</v>
      </c>
      <c r="AI91" s="388">
        <v>0</v>
      </c>
      <c r="AJ91" s="388">
        <v>0</v>
      </c>
      <c r="AK91" s="388">
        <v>0</v>
      </c>
      <c r="AL91" s="388">
        <v>0</v>
      </c>
      <c r="AM91" s="388">
        <v>0</v>
      </c>
      <c r="AN91" s="388">
        <v>0</v>
      </c>
      <c r="AO91" s="388">
        <v>0</v>
      </c>
      <c r="AP91" s="388">
        <v>0</v>
      </c>
      <c r="AQ91" s="388">
        <v>0</v>
      </c>
      <c r="AR91" s="388">
        <v>0</v>
      </c>
      <c r="AS91" s="388">
        <v>0</v>
      </c>
      <c r="AT91" s="388">
        <v>0</v>
      </c>
      <c r="AU91" s="388">
        <v>0</v>
      </c>
      <c r="AV91" s="388">
        <v>0</v>
      </c>
      <c r="AW91" s="388">
        <v>0</v>
      </c>
      <c r="AX91" s="388">
        <v>0</v>
      </c>
      <c r="AY91" s="388">
        <v>0</v>
      </c>
      <c r="AZ91" s="388">
        <v>0</v>
      </c>
      <c r="BA91" s="388">
        <v>0</v>
      </c>
      <c r="BB91" s="388">
        <v>0</v>
      </c>
      <c r="BC91" s="388">
        <v>0</v>
      </c>
      <c r="BD91" s="388">
        <v>0</v>
      </c>
      <c r="BE91" s="388">
        <v>0</v>
      </c>
      <c r="BF91" s="388">
        <v>0</v>
      </c>
      <c r="BG91" s="388">
        <v>0</v>
      </c>
      <c r="BH91" s="388">
        <v>0</v>
      </c>
      <c r="BI91" s="388">
        <v>0</v>
      </c>
      <c r="BJ91" s="388">
        <v>0</v>
      </c>
      <c r="BK91" s="388">
        <v>0</v>
      </c>
      <c r="BL91" s="388">
        <v>0</v>
      </c>
      <c r="BM91" s="388">
        <v>0</v>
      </c>
      <c r="BN91" s="388">
        <v>0</v>
      </c>
      <c r="BO91" s="388">
        <v>0</v>
      </c>
      <c r="BP91" s="388">
        <v>0</v>
      </c>
      <c r="BQ91" s="388">
        <v>0</v>
      </c>
      <c r="BR91" s="388">
        <v>0</v>
      </c>
      <c r="BS91" s="388">
        <v>0</v>
      </c>
      <c r="BT91" s="388">
        <v>0</v>
      </c>
      <c r="BU91" s="388">
        <v>0</v>
      </c>
      <c r="BV91" s="388">
        <v>0</v>
      </c>
      <c r="BW91" s="388">
        <v>0</v>
      </c>
      <c r="BX91" s="388">
        <v>0</v>
      </c>
      <c r="BY91" s="388">
        <v>0</v>
      </c>
      <c r="BZ91" s="388">
        <v>0</v>
      </c>
      <c r="CA91" s="388">
        <v>0</v>
      </c>
      <c r="CB91" s="388">
        <v>0</v>
      </c>
      <c r="CC91" s="388">
        <v>0</v>
      </c>
      <c r="CD91" s="388">
        <v>0</v>
      </c>
      <c r="CE91" s="388">
        <v>0</v>
      </c>
      <c r="CF91" s="388">
        <v>0</v>
      </c>
      <c r="CG91" s="388">
        <v>0</v>
      </c>
      <c r="CH91" s="388">
        <v>0</v>
      </c>
      <c r="CI91" s="388">
        <v>0</v>
      </c>
      <c r="CJ91" s="388">
        <v>0</v>
      </c>
      <c r="CK91" s="388">
        <v>0</v>
      </c>
      <c r="CL91" s="388">
        <v>0</v>
      </c>
      <c r="CM91" s="388">
        <v>0</v>
      </c>
      <c r="CN91" s="388">
        <v>0</v>
      </c>
      <c r="CO91" s="388">
        <v>0</v>
      </c>
      <c r="CP91" s="388">
        <v>0</v>
      </c>
      <c r="CQ91" s="388">
        <v>0</v>
      </c>
      <c r="CR91" s="388">
        <v>0</v>
      </c>
      <c r="CS91" s="388">
        <v>0</v>
      </c>
      <c r="CT91" s="388">
        <v>0</v>
      </c>
      <c r="CU91" s="388">
        <v>0</v>
      </c>
      <c r="CV91" s="388">
        <v>0</v>
      </c>
      <c r="CW91" s="388">
        <v>0</v>
      </c>
      <c r="CX91" s="388">
        <v>0</v>
      </c>
      <c r="CY91" s="388">
        <v>0</v>
      </c>
      <c r="CZ91" s="388">
        <v>0</v>
      </c>
      <c r="DA91" s="388">
        <v>0</v>
      </c>
      <c r="DB91" s="388">
        <v>0</v>
      </c>
      <c r="DC91" s="388">
        <v>0</v>
      </c>
      <c r="DD91" s="388">
        <v>0</v>
      </c>
      <c r="DE91" s="388">
        <v>0</v>
      </c>
      <c r="DF91" s="388">
        <v>0</v>
      </c>
      <c r="DG91" s="387">
        <v>0</v>
      </c>
      <c r="DH91" s="31">
        <v>0</v>
      </c>
      <c r="DI91" s="28">
        <v>0</v>
      </c>
      <c r="DJ91" s="30">
        <v>0</v>
      </c>
      <c r="DK91" s="29">
        <v>0</v>
      </c>
      <c r="DL91" s="235">
        <v>0</v>
      </c>
      <c r="DM91" s="28">
        <v>0</v>
      </c>
      <c r="DN91" s="288">
        <v>0</v>
      </c>
      <c r="DO91" s="285">
        <v>0</v>
      </c>
      <c r="DP91" s="235">
        <v>0</v>
      </c>
      <c r="DQ91" s="28">
        <v>0</v>
      </c>
      <c r="DR91" s="30">
        <v>0</v>
      </c>
      <c r="DS91" s="285">
        <v>0</v>
      </c>
      <c r="DT91" s="235">
        <v>0</v>
      </c>
      <c r="DU91" s="28">
        <v>0</v>
      </c>
      <c r="DV91" s="30">
        <v>0</v>
      </c>
      <c r="DW91" s="285">
        <v>0</v>
      </c>
      <c r="DX91" s="235">
        <v>0</v>
      </c>
      <c r="DY91" s="28">
        <v>0</v>
      </c>
      <c r="DZ91" s="30">
        <v>0</v>
      </c>
      <c r="EA91" s="285">
        <v>0</v>
      </c>
      <c r="EB91" s="235">
        <v>0</v>
      </c>
      <c r="EC91" s="28">
        <v>0</v>
      </c>
      <c r="ED91" s="30">
        <v>0</v>
      </c>
      <c r="EE91" s="285">
        <v>0</v>
      </c>
      <c r="EF91" s="235">
        <v>0</v>
      </c>
      <c r="EG91" s="28">
        <v>0</v>
      </c>
      <c r="EH91" s="288">
        <v>0</v>
      </c>
      <c r="EI91" s="285">
        <v>0</v>
      </c>
      <c r="EJ91" s="235">
        <v>0</v>
      </c>
      <c r="EK91" s="28">
        <f ca="1">EJ91/20</f>
        <v>0</v>
      </c>
      <c r="EL91" s="30">
        <f ca="1">IF($B92=$B91,"",SUMIF($B$6:$B118,$B91,EK$6:EK$185))</f>
        <v>0</v>
      </c>
      <c r="EM91" s="436">
        <v>20</v>
      </c>
      <c r="EN91" s="436">
        <f t="shared" si="44"/>
        <v>2000</v>
      </c>
      <c r="EO91" s="437">
        <f t="shared" si="37"/>
        <v>5.0000000000000001E-4</v>
      </c>
      <c r="EP91" s="437">
        <f t="shared" si="45"/>
        <v>5.2499999999999997E-4</v>
      </c>
      <c r="EQ91" s="436">
        <f t="shared" ca="1" si="50"/>
        <v>0</v>
      </c>
      <c r="ER91" s="443">
        <v>3.15E-2</v>
      </c>
      <c r="ES91" s="446">
        <f t="shared" ca="1" si="49"/>
        <v>0</v>
      </c>
      <c r="ET91" s="446">
        <f t="shared" ca="1" si="51"/>
        <v>0</v>
      </c>
      <c r="EU91" s="446"/>
      <c r="EV91" s="446"/>
      <c r="EW91" s="446"/>
      <c r="EX91" s="17">
        <v>807977</v>
      </c>
      <c r="EY91" s="17" t="s">
        <v>801</v>
      </c>
      <c r="EZ91" s="17">
        <v>100</v>
      </c>
      <c r="FA91" s="17">
        <v>0</v>
      </c>
      <c r="FB91" s="155" t="s">
        <v>886</v>
      </c>
      <c r="FC91" s="1" t="s">
        <v>890</v>
      </c>
      <c r="FD91" s="2" t="s">
        <v>884</v>
      </c>
      <c r="FE91" s="389">
        <f t="shared" ca="1" si="40"/>
        <v>0</v>
      </c>
    </row>
    <row r="92" spans="1:161">
      <c r="A92" s="894" t="s">
        <v>787</v>
      </c>
      <c r="B92" s="155" t="s">
        <v>279</v>
      </c>
      <c r="C92" s="4" t="s">
        <v>280</v>
      </c>
      <c r="D92" s="4" t="s">
        <v>281</v>
      </c>
      <c r="E92" s="2" t="s">
        <v>36</v>
      </c>
      <c r="F92" s="92" t="s">
        <v>891</v>
      </c>
      <c r="G92" s="256">
        <v>50</v>
      </c>
      <c r="H92" s="229">
        <v>0</v>
      </c>
      <c r="I92" s="229">
        <v>0</v>
      </c>
      <c r="J92" s="229">
        <v>7</v>
      </c>
      <c r="K92" s="229">
        <v>0</v>
      </c>
      <c r="L92" s="229">
        <v>7</v>
      </c>
      <c r="M92" s="388">
        <v>0</v>
      </c>
      <c r="N92" s="388">
        <v>0</v>
      </c>
      <c r="O92" s="388">
        <v>0</v>
      </c>
      <c r="P92" s="388">
        <v>0</v>
      </c>
      <c r="Q92" s="388">
        <v>0</v>
      </c>
      <c r="R92" s="388">
        <v>0</v>
      </c>
      <c r="S92" s="388">
        <v>0</v>
      </c>
      <c r="T92" s="388">
        <v>0</v>
      </c>
      <c r="U92" s="388">
        <v>0</v>
      </c>
      <c r="V92" s="388">
        <v>0</v>
      </c>
      <c r="W92" s="388">
        <v>0</v>
      </c>
      <c r="X92" s="388">
        <v>0</v>
      </c>
      <c r="Y92" s="388">
        <v>0</v>
      </c>
      <c r="Z92" s="388">
        <v>0</v>
      </c>
      <c r="AA92" s="388">
        <v>0</v>
      </c>
      <c r="AB92" s="388">
        <v>0</v>
      </c>
      <c r="AC92" s="388">
        <v>0</v>
      </c>
      <c r="AD92" s="388">
        <v>0</v>
      </c>
      <c r="AE92" s="388">
        <v>0</v>
      </c>
      <c r="AF92" s="388">
        <v>0</v>
      </c>
      <c r="AG92" s="388">
        <v>0</v>
      </c>
      <c r="AH92" s="388">
        <v>0</v>
      </c>
      <c r="AI92" s="388">
        <v>0</v>
      </c>
      <c r="AJ92" s="388">
        <v>0</v>
      </c>
      <c r="AK92" s="388">
        <v>0</v>
      </c>
      <c r="AL92" s="388">
        <v>0</v>
      </c>
      <c r="AM92" s="388">
        <v>0</v>
      </c>
      <c r="AN92" s="388">
        <v>0</v>
      </c>
      <c r="AO92" s="388">
        <v>0</v>
      </c>
      <c r="AP92" s="388">
        <v>0</v>
      </c>
      <c r="AQ92" s="388">
        <v>0</v>
      </c>
      <c r="AR92" s="388">
        <v>0</v>
      </c>
      <c r="AS92" s="388">
        <v>0</v>
      </c>
      <c r="AT92" s="388">
        <v>0</v>
      </c>
      <c r="AU92" s="388">
        <v>0</v>
      </c>
      <c r="AV92" s="388">
        <v>0</v>
      </c>
      <c r="AW92" s="388">
        <v>0</v>
      </c>
      <c r="AX92" s="388">
        <v>0</v>
      </c>
      <c r="AY92" s="388">
        <v>0</v>
      </c>
      <c r="AZ92" s="388">
        <v>0</v>
      </c>
      <c r="BA92" s="388">
        <v>0</v>
      </c>
      <c r="BB92" s="388">
        <v>0</v>
      </c>
      <c r="BC92" s="388">
        <v>0</v>
      </c>
      <c r="BD92" s="388">
        <v>0</v>
      </c>
      <c r="BE92" s="388">
        <v>0</v>
      </c>
      <c r="BF92" s="388">
        <v>0</v>
      </c>
      <c r="BG92" s="388">
        <v>0</v>
      </c>
      <c r="BH92" s="388">
        <v>0</v>
      </c>
      <c r="BI92" s="388">
        <v>0</v>
      </c>
      <c r="BJ92" s="388">
        <v>0</v>
      </c>
      <c r="BK92" s="388">
        <v>0</v>
      </c>
      <c r="BL92" s="388">
        <v>0</v>
      </c>
      <c r="BM92" s="388">
        <v>0</v>
      </c>
      <c r="BN92" s="388">
        <v>0</v>
      </c>
      <c r="BO92" s="388">
        <v>0</v>
      </c>
      <c r="BP92" s="388">
        <v>0</v>
      </c>
      <c r="BQ92" s="388">
        <v>0</v>
      </c>
      <c r="BR92" s="388">
        <v>0</v>
      </c>
      <c r="BS92" s="388">
        <v>0</v>
      </c>
      <c r="BT92" s="388">
        <v>0</v>
      </c>
      <c r="BU92" s="388">
        <v>0</v>
      </c>
      <c r="BV92" s="388">
        <v>0</v>
      </c>
      <c r="BW92" s="388">
        <v>0</v>
      </c>
      <c r="BX92" s="388">
        <v>0</v>
      </c>
      <c r="BY92" s="388">
        <v>0</v>
      </c>
      <c r="BZ92" s="388">
        <v>0</v>
      </c>
      <c r="CA92" s="388">
        <v>0</v>
      </c>
      <c r="CB92" s="388">
        <v>0</v>
      </c>
      <c r="CC92" s="388">
        <v>0</v>
      </c>
      <c r="CD92" s="388">
        <v>0</v>
      </c>
      <c r="CE92" s="388">
        <v>0</v>
      </c>
      <c r="CF92" s="388">
        <v>0</v>
      </c>
      <c r="CG92" s="388">
        <v>0</v>
      </c>
      <c r="CH92" s="388">
        <v>0</v>
      </c>
      <c r="CI92" s="388">
        <v>0</v>
      </c>
      <c r="CJ92" s="388">
        <v>0</v>
      </c>
      <c r="CK92" s="388">
        <v>0</v>
      </c>
      <c r="CL92" s="388">
        <v>0</v>
      </c>
      <c r="CM92" s="388">
        <v>0</v>
      </c>
      <c r="CN92" s="388">
        <v>0</v>
      </c>
      <c r="CO92" s="388">
        <v>0</v>
      </c>
      <c r="CP92" s="388">
        <v>0</v>
      </c>
      <c r="CQ92" s="388">
        <v>0</v>
      </c>
      <c r="CR92" s="388">
        <v>0</v>
      </c>
      <c r="CS92" s="388">
        <v>0</v>
      </c>
      <c r="CT92" s="388">
        <v>0</v>
      </c>
      <c r="CU92" s="388">
        <v>0</v>
      </c>
      <c r="CV92" s="388">
        <v>0</v>
      </c>
      <c r="CW92" s="388">
        <v>0</v>
      </c>
      <c r="CX92" s="388">
        <v>0</v>
      </c>
      <c r="CY92" s="388">
        <v>0</v>
      </c>
      <c r="CZ92" s="388">
        <v>0</v>
      </c>
      <c r="DA92" s="388">
        <v>0</v>
      </c>
      <c r="DB92" s="388">
        <v>0</v>
      </c>
      <c r="DC92" s="388">
        <v>0</v>
      </c>
      <c r="DD92" s="388">
        <v>0</v>
      </c>
      <c r="DE92" s="388">
        <v>0</v>
      </c>
      <c r="DF92" s="388">
        <v>0</v>
      </c>
      <c r="DG92" s="387">
        <v>0</v>
      </c>
      <c r="DH92" s="31">
        <v>0</v>
      </c>
      <c r="DI92" s="28">
        <v>0</v>
      </c>
      <c r="DJ92" s="30">
        <v>0</v>
      </c>
      <c r="DK92" s="29">
        <v>0</v>
      </c>
      <c r="DL92" s="235">
        <v>0</v>
      </c>
      <c r="DM92" s="28">
        <v>0</v>
      </c>
      <c r="DN92" s="288">
        <v>0</v>
      </c>
      <c r="DO92" s="285">
        <v>0</v>
      </c>
      <c r="DP92" s="235">
        <v>0</v>
      </c>
      <c r="DQ92" s="28">
        <v>0</v>
      </c>
      <c r="DR92" s="30">
        <v>0</v>
      </c>
      <c r="DS92" s="285">
        <v>0</v>
      </c>
      <c r="DT92" s="235">
        <v>0</v>
      </c>
      <c r="DU92" s="28">
        <v>0</v>
      </c>
      <c r="DV92" s="30">
        <v>0</v>
      </c>
      <c r="DW92" s="285">
        <v>0</v>
      </c>
      <c r="DX92" s="235">
        <v>0</v>
      </c>
      <c r="DY92" s="28">
        <v>0</v>
      </c>
      <c r="DZ92" s="30">
        <v>0</v>
      </c>
      <c r="EA92" s="285">
        <v>0</v>
      </c>
      <c r="EB92" s="235">
        <v>0</v>
      </c>
      <c r="EC92" s="28">
        <v>0</v>
      </c>
      <c r="ED92" s="30">
        <v>0</v>
      </c>
      <c r="EE92" s="285">
        <v>0</v>
      </c>
      <c r="EF92" s="235">
        <v>0</v>
      </c>
      <c r="EG92" s="28">
        <v>0</v>
      </c>
      <c r="EH92" s="288">
        <v>0</v>
      </c>
      <c r="EI92" s="285">
        <v>0</v>
      </c>
      <c r="EJ92" s="235">
        <v>0</v>
      </c>
      <c r="EK92" s="28">
        <f ca="1">EJ92/15</f>
        <v>0</v>
      </c>
      <c r="EL92" s="30" t="str">
        <f ca="1">IF($B93=$B92,"",SUMIF($B$6:$B119,$B92,EK$6:EK$185))</f>
        <v/>
      </c>
      <c r="EM92" s="436">
        <v>20</v>
      </c>
      <c r="EN92" s="436">
        <f t="shared" si="44"/>
        <v>1000</v>
      </c>
      <c r="EO92" s="437">
        <f t="shared" si="37"/>
        <v>1E-3</v>
      </c>
      <c r="EP92" s="437">
        <f t="shared" si="45"/>
        <v>1.0499999999999999E-3</v>
      </c>
      <c r="EQ92" s="436">
        <f t="shared" ca="1" si="50"/>
        <v>0</v>
      </c>
      <c r="ER92" s="443">
        <v>6.3E-2</v>
      </c>
      <c r="ES92" s="446">
        <f t="shared" ca="1" si="49"/>
        <v>0</v>
      </c>
      <c r="ET92" s="446">
        <f t="shared" ca="1" si="51"/>
        <v>0</v>
      </c>
      <c r="EU92" s="446"/>
      <c r="EV92" s="446"/>
      <c r="EW92" s="446"/>
      <c r="EX92" s="17">
        <v>807977</v>
      </c>
      <c r="EY92" s="17" t="s">
        <v>801</v>
      </c>
      <c r="EZ92" s="17">
        <v>50</v>
      </c>
      <c r="FA92" s="17">
        <v>0</v>
      </c>
      <c r="FB92" s="155" t="s">
        <v>279</v>
      </c>
      <c r="FC92" s="4" t="s">
        <v>280</v>
      </c>
      <c r="FD92" s="2" t="s">
        <v>281</v>
      </c>
      <c r="FE92" s="389">
        <f t="shared" ca="1" si="40"/>
        <v>0</v>
      </c>
    </row>
    <row r="93" spans="1:161">
      <c r="A93" s="894" t="s">
        <v>787</v>
      </c>
      <c r="B93" s="155" t="s">
        <v>279</v>
      </c>
      <c r="C93" s="4" t="s">
        <v>283</v>
      </c>
      <c r="D93" s="4" t="s">
        <v>284</v>
      </c>
      <c r="E93" s="2" t="s">
        <v>36</v>
      </c>
      <c r="F93" s="92" t="s">
        <v>892</v>
      </c>
      <c r="G93" s="374">
        <v>100</v>
      </c>
      <c r="H93" s="229">
        <v>0</v>
      </c>
      <c r="I93" s="229">
        <v>0</v>
      </c>
      <c r="J93" s="229">
        <v>3</v>
      </c>
      <c r="K93" s="229">
        <v>0</v>
      </c>
      <c r="L93" s="229">
        <v>3</v>
      </c>
      <c r="M93" s="388">
        <v>0</v>
      </c>
      <c r="N93" s="388">
        <v>0</v>
      </c>
      <c r="O93" s="388">
        <v>0</v>
      </c>
      <c r="P93" s="388">
        <v>0</v>
      </c>
      <c r="Q93" s="388">
        <v>0</v>
      </c>
      <c r="R93" s="388">
        <v>0</v>
      </c>
      <c r="S93" s="388">
        <v>0</v>
      </c>
      <c r="T93" s="388">
        <v>0</v>
      </c>
      <c r="U93" s="388">
        <v>0</v>
      </c>
      <c r="V93" s="388">
        <v>0</v>
      </c>
      <c r="W93" s="388">
        <v>0</v>
      </c>
      <c r="X93" s="388">
        <v>0</v>
      </c>
      <c r="Y93" s="388">
        <v>0</v>
      </c>
      <c r="Z93" s="388">
        <v>0</v>
      </c>
      <c r="AA93" s="388">
        <v>0</v>
      </c>
      <c r="AB93" s="388">
        <v>0</v>
      </c>
      <c r="AC93" s="388">
        <v>0</v>
      </c>
      <c r="AD93" s="388">
        <v>0</v>
      </c>
      <c r="AE93" s="388">
        <v>0</v>
      </c>
      <c r="AF93" s="388">
        <v>0</v>
      </c>
      <c r="AG93" s="388">
        <v>0</v>
      </c>
      <c r="AH93" s="388">
        <v>0</v>
      </c>
      <c r="AI93" s="388">
        <v>0</v>
      </c>
      <c r="AJ93" s="388">
        <v>0</v>
      </c>
      <c r="AK93" s="388">
        <v>0</v>
      </c>
      <c r="AL93" s="388">
        <v>0</v>
      </c>
      <c r="AM93" s="388">
        <v>0</v>
      </c>
      <c r="AN93" s="388">
        <v>0</v>
      </c>
      <c r="AO93" s="388">
        <v>0</v>
      </c>
      <c r="AP93" s="388">
        <v>0</v>
      </c>
      <c r="AQ93" s="388">
        <v>0</v>
      </c>
      <c r="AR93" s="388">
        <v>0</v>
      </c>
      <c r="AS93" s="388">
        <v>0</v>
      </c>
      <c r="AT93" s="388">
        <v>0</v>
      </c>
      <c r="AU93" s="388">
        <v>0</v>
      </c>
      <c r="AV93" s="388">
        <v>0</v>
      </c>
      <c r="AW93" s="388">
        <v>0</v>
      </c>
      <c r="AX93" s="388">
        <v>0</v>
      </c>
      <c r="AY93" s="388">
        <v>0</v>
      </c>
      <c r="AZ93" s="388">
        <v>0</v>
      </c>
      <c r="BA93" s="388">
        <v>0</v>
      </c>
      <c r="BB93" s="388">
        <v>0</v>
      </c>
      <c r="BC93" s="388">
        <v>0</v>
      </c>
      <c r="BD93" s="388">
        <v>0</v>
      </c>
      <c r="BE93" s="388">
        <v>0</v>
      </c>
      <c r="BF93" s="388">
        <v>0</v>
      </c>
      <c r="BG93" s="388">
        <v>0</v>
      </c>
      <c r="BH93" s="388">
        <v>0</v>
      </c>
      <c r="BI93" s="388">
        <v>0</v>
      </c>
      <c r="BJ93" s="388">
        <v>0</v>
      </c>
      <c r="BK93" s="388">
        <v>0</v>
      </c>
      <c r="BL93" s="388">
        <v>0</v>
      </c>
      <c r="BM93" s="388">
        <v>0</v>
      </c>
      <c r="BN93" s="388">
        <v>0</v>
      </c>
      <c r="BO93" s="388">
        <v>0</v>
      </c>
      <c r="BP93" s="388">
        <v>0</v>
      </c>
      <c r="BQ93" s="388">
        <v>0</v>
      </c>
      <c r="BR93" s="388">
        <v>0</v>
      </c>
      <c r="BS93" s="388">
        <v>0</v>
      </c>
      <c r="BT93" s="388">
        <v>0</v>
      </c>
      <c r="BU93" s="388">
        <v>0</v>
      </c>
      <c r="BV93" s="388">
        <v>0</v>
      </c>
      <c r="BW93" s="388">
        <v>0</v>
      </c>
      <c r="BX93" s="388">
        <v>0</v>
      </c>
      <c r="BY93" s="388">
        <v>0</v>
      </c>
      <c r="BZ93" s="388">
        <v>0</v>
      </c>
      <c r="CA93" s="388">
        <v>0</v>
      </c>
      <c r="CB93" s="388">
        <v>0</v>
      </c>
      <c r="CC93" s="388">
        <v>0</v>
      </c>
      <c r="CD93" s="388">
        <v>0</v>
      </c>
      <c r="CE93" s="388">
        <v>0</v>
      </c>
      <c r="CF93" s="388">
        <v>0</v>
      </c>
      <c r="CG93" s="388">
        <v>0</v>
      </c>
      <c r="CH93" s="388">
        <v>0</v>
      </c>
      <c r="CI93" s="388">
        <v>0</v>
      </c>
      <c r="CJ93" s="388">
        <v>0</v>
      </c>
      <c r="CK93" s="388">
        <v>0</v>
      </c>
      <c r="CL93" s="388">
        <v>0</v>
      </c>
      <c r="CM93" s="388">
        <v>0</v>
      </c>
      <c r="CN93" s="388">
        <v>0</v>
      </c>
      <c r="CO93" s="388">
        <v>0</v>
      </c>
      <c r="CP93" s="388">
        <v>0</v>
      </c>
      <c r="CQ93" s="388">
        <v>0</v>
      </c>
      <c r="CR93" s="388">
        <v>0</v>
      </c>
      <c r="CS93" s="388">
        <v>0</v>
      </c>
      <c r="CT93" s="388">
        <v>0</v>
      </c>
      <c r="CU93" s="388">
        <v>0</v>
      </c>
      <c r="CV93" s="388">
        <v>0</v>
      </c>
      <c r="CW93" s="388">
        <v>0</v>
      </c>
      <c r="CX93" s="388">
        <v>0</v>
      </c>
      <c r="CY93" s="388">
        <v>0</v>
      </c>
      <c r="CZ93" s="388">
        <v>0</v>
      </c>
      <c r="DA93" s="388">
        <v>0</v>
      </c>
      <c r="DB93" s="388">
        <v>0</v>
      </c>
      <c r="DC93" s="388">
        <v>0</v>
      </c>
      <c r="DD93" s="388">
        <v>0</v>
      </c>
      <c r="DE93" s="388">
        <v>0</v>
      </c>
      <c r="DF93" s="388">
        <v>0</v>
      </c>
      <c r="DG93" s="387">
        <v>0</v>
      </c>
      <c r="DH93" s="31">
        <v>0</v>
      </c>
      <c r="DI93" s="28">
        <v>0</v>
      </c>
      <c r="DJ93" s="30">
        <v>0</v>
      </c>
      <c r="DK93" s="29">
        <v>0</v>
      </c>
      <c r="DL93" s="235">
        <v>0</v>
      </c>
      <c r="DM93" s="28">
        <v>0</v>
      </c>
      <c r="DN93" s="288">
        <v>0</v>
      </c>
      <c r="DO93" s="285">
        <v>0</v>
      </c>
      <c r="DP93" s="235">
        <v>0</v>
      </c>
      <c r="DQ93" s="28">
        <v>0</v>
      </c>
      <c r="DR93" s="30">
        <v>0</v>
      </c>
      <c r="DS93" s="285">
        <v>0</v>
      </c>
      <c r="DT93" s="235">
        <v>0</v>
      </c>
      <c r="DU93" s="28">
        <v>0</v>
      </c>
      <c r="DV93" s="30">
        <v>0</v>
      </c>
      <c r="DW93" s="285">
        <v>0</v>
      </c>
      <c r="DX93" s="235">
        <v>0</v>
      </c>
      <c r="DY93" s="28">
        <v>0</v>
      </c>
      <c r="DZ93" s="30">
        <v>0</v>
      </c>
      <c r="EA93" s="285">
        <v>0</v>
      </c>
      <c r="EB93" s="235">
        <v>0</v>
      </c>
      <c r="EC93" s="28">
        <v>0</v>
      </c>
      <c r="ED93" s="30">
        <v>0</v>
      </c>
      <c r="EE93" s="285">
        <v>0</v>
      </c>
      <c r="EF93" s="235">
        <v>0</v>
      </c>
      <c r="EG93" s="28">
        <v>0</v>
      </c>
      <c r="EH93" s="288">
        <v>0</v>
      </c>
      <c r="EI93" s="285">
        <v>0</v>
      </c>
      <c r="EJ93" s="235">
        <v>0</v>
      </c>
      <c r="EK93" s="28">
        <f t="shared" ref="EK93:EK108" ca="1" si="52">EJ93/15</f>
        <v>0</v>
      </c>
      <c r="EL93" s="30">
        <f ca="1">IF($B94=$B93,"",SUMIF($B$6:$B120,$B93,EK$6:EK$185))</f>
        <v>0</v>
      </c>
      <c r="EM93" s="436">
        <v>20</v>
      </c>
      <c r="EN93" s="436">
        <f t="shared" si="44"/>
        <v>2000</v>
      </c>
      <c r="EO93" s="437">
        <f t="shared" si="37"/>
        <v>5.0000000000000001E-4</v>
      </c>
      <c r="EP93" s="437">
        <f t="shared" si="45"/>
        <v>5.2499999999999997E-4</v>
      </c>
      <c r="EQ93" s="436">
        <f t="shared" ref="EQ93:EQ118" ca="1" si="53">ROUND(IFERROR(EP93*DG93,),4)</f>
        <v>0</v>
      </c>
      <c r="ER93" s="443">
        <v>3.15E-2</v>
      </c>
      <c r="ES93" s="446">
        <f t="shared" ca="1" si="49"/>
        <v>0</v>
      </c>
      <c r="ET93" s="446">
        <f t="shared" ref="ET93:ET118" ca="1" si="54">ER93*DG93</f>
        <v>0</v>
      </c>
      <c r="EU93" s="446"/>
      <c r="EV93" s="446"/>
      <c r="EW93" s="446"/>
      <c r="EX93" s="17">
        <v>807977</v>
      </c>
      <c r="EY93" s="17" t="s">
        <v>801</v>
      </c>
      <c r="EZ93" s="17">
        <v>100</v>
      </c>
      <c r="FA93" s="17">
        <v>0</v>
      </c>
      <c r="FB93" s="155" t="s">
        <v>279</v>
      </c>
      <c r="FC93" s="4" t="s">
        <v>283</v>
      </c>
      <c r="FD93" s="2" t="s">
        <v>284</v>
      </c>
      <c r="FE93" s="389">
        <f t="shared" ca="1" si="40"/>
        <v>0</v>
      </c>
    </row>
    <row r="94" spans="1:161">
      <c r="A94" s="894" t="s">
        <v>787</v>
      </c>
      <c r="B94" s="155" t="s">
        <v>859</v>
      </c>
      <c r="C94" s="153" t="s">
        <v>494</v>
      </c>
      <c r="D94" s="4" t="s">
        <v>495</v>
      </c>
      <c r="E94" s="2" t="s">
        <v>893</v>
      </c>
      <c r="F94" s="92" t="s">
        <v>858</v>
      </c>
      <c r="G94" s="374">
        <v>100</v>
      </c>
      <c r="H94" s="229">
        <v>0</v>
      </c>
      <c r="I94" s="229">
        <v>2400</v>
      </c>
      <c r="J94" s="229">
        <v>354</v>
      </c>
      <c r="K94" s="229">
        <v>0</v>
      </c>
      <c r="L94" s="229">
        <v>2754</v>
      </c>
      <c r="M94" s="388">
        <v>0</v>
      </c>
      <c r="N94" s="388">
        <v>0</v>
      </c>
      <c r="O94" s="388">
        <v>0</v>
      </c>
      <c r="P94" s="388">
        <v>0</v>
      </c>
      <c r="Q94" s="388">
        <v>0</v>
      </c>
      <c r="R94" s="388">
        <v>0</v>
      </c>
      <c r="S94" s="388">
        <v>0</v>
      </c>
      <c r="T94" s="388">
        <v>0</v>
      </c>
      <c r="U94" s="388">
        <v>0</v>
      </c>
      <c r="V94" s="388">
        <v>0</v>
      </c>
      <c r="W94" s="388">
        <v>0</v>
      </c>
      <c r="X94" s="388">
        <v>0</v>
      </c>
      <c r="Y94" s="388">
        <v>0</v>
      </c>
      <c r="Z94" s="388">
        <v>0</v>
      </c>
      <c r="AA94" s="388">
        <v>0</v>
      </c>
      <c r="AB94" s="388">
        <v>0</v>
      </c>
      <c r="AC94" s="388">
        <v>0</v>
      </c>
      <c r="AD94" s="388">
        <v>0</v>
      </c>
      <c r="AE94" s="388">
        <v>0</v>
      </c>
      <c r="AF94" s="388">
        <v>0</v>
      </c>
      <c r="AG94" s="388">
        <v>0</v>
      </c>
      <c r="AH94" s="388">
        <v>0</v>
      </c>
      <c r="AI94" s="388">
        <v>0</v>
      </c>
      <c r="AJ94" s="388">
        <v>0</v>
      </c>
      <c r="AK94" s="388">
        <v>0</v>
      </c>
      <c r="AL94" s="388">
        <v>0</v>
      </c>
      <c r="AM94" s="388">
        <v>0</v>
      </c>
      <c r="AN94" s="388">
        <v>0</v>
      </c>
      <c r="AO94" s="388">
        <v>0</v>
      </c>
      <c r="AP94" s="388">
        <v>0</v>
      </c>
      <c r="AQ94" s="388">
        <v>0</v>
      </c>
      <c r="AR94" s="388">
        <v>0</v>
      </c>
      <c r="AS94" s="388">
        <v>0</v>
      </c>
      <c r="AT94" s="388">
        <v>0</v>
      </c>
      <c r="AU94" s="388">
        <v>0</v>
      </c>
      <c r="AV94" s="388">
        <v>0</v>
      </c>
      <c r="AW94" s="388">
        <v>0</v>
      </c>
      <c r="AX94" s="388">
        <v>0</v>
      </c>
      <c r="AY94" s="388">
        <v>0</v>
      </c>
      <c r="AZ94" s="388">
        <v>0</v>
      </c>
      <c r="BA94" s="388">
        <v>0</v>
      </c>
      <c r="BB94" s="388">
        <v>0</v>
      </c>
      <c r="BC94" s="388">
        <v>0</v>
      </c>
      <c r="BD94" s="388">
        <v>0</v>
      </c>
      <c r="BE94" s="388">
        <v>0</v>
      </c>
      <c r="BF94" s="388">
        <v>0</v>
      </c>
      <c r="BG94" s="388">
        <v>0</v>
      </c>
      <c r="BH94" s="388">
        <v>0</v>
      </c>
      <c r="BI94" s="388">
        <v>0</v>
      </c>
      <c r="BJ94" s="388">
        <v>0</v>
      </c>
      <c r="BK94" s="388">
        <v>0</v>
      </c>
      <c r="BL94" s="388">
        <v>0</v>
      </c>
      <c r="BM94" s="388">
        <v>0</v>
      </c>
      <c r="BN94" s="388">
        <v>0</v>
      </c>
      <c r="BO94" s="388">
        <v>0</v>
      </c>
      <c r="BP94" s="388">
        <v>0</v>
      </c>
      <c r="BQ94" s="388">
        <v>0</v>
      </c>
      <c r="BR94" s="388">
        <v>0</v>
      </c>
      <c r="BS94" s="388">
        <v>0</v>
      </c>
      <c r="BT94" s="388">
        <v>0</v>
      </c>
      <c r="BU94" s="388">
        <v>0</v>
      </c>
      <c r="BV94" s="388">
        <v>0</v>
      </c>
      <c r="BW94" s="388">
        <v>0</v>
      </c>
      <c r="BX94" s="388">
        <v>0</v>
      </c>
      <c r="BY94" s="388">
        <v>0</v>
      </c>
      <c r="BZ94" s="388">
        <v>0</v>
      </c>
      <c r="CA94" s="388">
        <v>0</v>
      </c>
      <c r="CB94" s="388">
        <v>0</v>
      </c>
      <c r="CC94" s="388">
        <v>0</v>
      </c>
      <c r="CD94" s="388">
        <v>0</v>
      </c>
      <c r="CE94" s="388">
        <v>0</v>
      </c>
      <c r="CF94" s="388">
        <v>0</v>
      </c>
      <c r="CG94" s="388">
        <v>0</v>
      </c>
      <c r="CH94" s="388">
        <v>0</v>
      </c>
      <c r="CI94" s="388">
        <v>0</v>
      </c>
      <c r="CJ94" s="388">
        <v>0</v>
      </c>
      <c r="CK94" s="388">
        <v>0</v>
      </c>
      <c r="CL94" s="388">
        <v>0</v>
      </c>
      <c r="CM94" s="388">
        <v>0</v>
      </c>
      <c r="CN94" s="388">
        <v>0</v>
      </c>
      <c r="CO94" s="388">
        <v>0</v>
      </c>
      <c r="CP94" s="388">
        <v>0</v>
      </c>
      <c r="CQ94" s="388">
        <v>0</v>
      </c>
      <c r="CR94" s="388">
        <v>0</v>
      </c>
      <c r="CS94" s="388">
        <v>0</v>
      </c>
      <c r="CT94" s="388">
        <v>0</v>
      </c>
      <c r="CU94" s="388">
        <v>0</v>
      </c>
      <c r="CV94" s="388">
        <v>0</v>
      </c>
      <c r="CW94" s="388">
        <v>0</v>
      </c>
      <c r="CX94" s="388">
        <v>0</v>
      </c>
      <c r="CY94" s="388">
        <v>0</v>
      </c>
      <c r="CZ94" s="388">
        <v>0</v>
      </c>
      <c r="DA94" s="388">
        <v>0</v>
      </c>
      <c r="DB94" s="388">
        <v>0</v>
      </c>
      <c r="DC94" s="388">
        <v>0</v>
      </c>
      <c r="DD94" s="388">
        <v>0</v>
      </c>
      <c r="DE94" s="388">
        <v>0</v>
      </c>
      <c r="DF94" s="388">
        <v>0</v>
      </c>
      <c r="DG94" s="387">
        <v>0</v>
      </c>
      <c r="DH94" s="31">
        <v>0</v>
      </c>
      <c r="DI94" s="28">
        <v>0</v>
      </c>
      <c r="DJ94" s="30">
        <v>0</v>
      </c>
      <c r="DK94" s="29">
        <v>0</v>
      </c>
      <c r="DL94" s="235">
        <v>0</v>
      </c>
      <c r="DM94" s="28">
        <v>0</v>
      </c>
      <c r="DN94" s="288">
        <v>0</v>
      </c>
      <c r="DO94" s="285">
        <v>0</v>
      </c>
      <c r="DP94" s="235">
        <v>0</v>
      </c>
      <c r="DQ94" s="28">
        <v>0</v>
      </c>
      <c r="DR94" s="30">
        <v>0</v>
      </c>
      <c r="DS94" s="285">
        <v>0</v>
      </c>
      <c r="DT94" s="235">
        <v>0</v>
      </c>
      <c r="DU94" s="28">
        <v>0</v>
      </c>
      <c r="DV94" s="30">
        <v>0</v>
      </c>
      <c r="DW94" s="285">
        <v>0</v>
      </c>
      <c r="DX94" s="235">
        <v>0</v>
      </c>
      <c r="DY94" s="28">
        <v>0</v>
      </c>
      <c r="DZ94" s="30">
        <v>0</v>
      </c>
      <c r="EA94" s="285">
        <v>0</v>
      </c>
      <c r="EB94" s="235">
        <v>0</v>
      </c>
      <c r="EC94" s="28">
        <v>0</v>
      </c>
      <c r="ED94" s="30">
        <v>0</v>
      </c>
      <c r="EE94" s="285">
        <v>0</v>
      </c>
      <c r="EF94" s="235">
        <v>0</v>
      </c>
      <c r="EG94" s="28">
        <v>0</v>
      </c>
      <c r="EH94" s="288">
        <v>0</v>
      </c>
      <c r="EI94" s="285">
        <v>0</v>
      </c>
      <c r="EJ94" s="235">
        <v>0</v>
      </c>
      <c r="EK94" s="28">
        <f t="shared" ca="1" si="52"/>
        <v>0</v>
      </c>
      <c r="EL94" s="30" t="str">
        <f ca="1">IF($B95=$B94,"",SUMIF($B$6:$B121,$B94,EK$6:EK$185))</f>
        <v/>
      </c>
      <c r="EM94" s="436">
        <v>15</v>
      </c>
      <c r="EN94" s="436">
        <f t="shared" si="44"/>
        <v>1500</v>
      </c>
      <c r="EO94" s="437">
        <f t="shared" si="37"/>
        <v>6.6666666666666664E-4</v>
      </c>
      <c r="EP94" s="437">
        <f t="shared" si="45"/>
        <v>6.9999999999999999E-4</v>
      </c>
      <c r="EQ94" s="436">
        <f t="shared" ca="1" si="53"/>
        <v>0</v>
      </c>
      <c r="ER94" s="443">
        <v>5.2499999999999998E-2</v>
      </c>
      <c r="ES94" s="446">
        <f t="shared" ca="1" si="49"/>
        <v>0</v>
      </c>
      <c r="ET94" s="446">
        <f t="shared" ca="1" si="54"/>
        <v>0</v>
      </c>
      <c r="EU94" s="446"/>
      <c r="EV94" s="446"/>
      <c r="EW94" s="446"/>
      <c r="EX94" s="17">
        <v>800080</v>
      </c>
      <c r="EY94" s="17" t="s">
        <v>854</v>
      </c>
      <c r="EZ94" s="17">
        <v>100</v>
      </c>
      <c r="FA94" s="17">
        <v>5</v>
      </c>
      <c r="FB94" s="155" t="s">
        <v>859</v>
      </c>
      <c r="FC94" s="153" t="s">
        <v>494</v>
      </c>
      <c r="FD94" s="2" t="s">
        <v>495</v>
      </c>
      <c r="FE94" s="389">
        <f t="shared" ca="1" si="40"/>
        <v>0</v>
      </c>
    </row>
    <row r="95" spans="1:161">
      <c r="A95" s="894" t="s">
        <v>787</v>
      </c>
      <c r="B95" s="155" t="s">
        <v>859</v>
      </c>
      <c r="C95" s="153" t="s">
        <v>496</v>
      </c>
      <c r="D95" s="4" t="s">
        <v>497</v>
      </c>
      <c r="E95" s="2" t="s">
        <v>893</v>
      </c>
      <c r="F95" s="92" t="s">
        <v>894</v>
      </c>
      <c r="G95" s="374">
        <v>100</v>
      </c>
      <c r="H95" s="229">
        <v>500</v>
      </c>
      <c r="I95" s="229">
        <v>1200</v>
      </c>
      <c r="J95" s="229">
        <v>168</v>
      </c>
      <c r="K95" s="229">
        <v>0</v>
      </c>
      <c r="L95" s="229">
        <v>1868</v>
      </c>
      <c r="M95" s="388">
        <v>0</v>
      </c>
      <c r="N95" s="388">
        <v>0</v>
      </c>
      <c r="O95" s="388">
        <v>0</v>
      </c>
      <c r="P95" s="388">
        <v>0</v>
      </c>
      <c r="Q95" s="388">
        <v>0</v>
      </c>
      <c r="R95" s="388">
        <v>0</v>
      </c>
      <c r="S95" s="388">
        <v>0</v>
      </c>
      <c r="T95" s="388">
        <v>0</v>
      </c>
      <c r="U95" s="388">
        <v>0</v>
      </c>
      <c r="V95" s="388">
        <v>0</v>
      </c>
      <c r="W95" s="388">
        <v>0</v>
      </c>
      <c r="X95" s="388">
        <v>0</v>
      </c>
      <c r="Y95" s="388">
        <v>0</v>
      </c>
      <c r="Z95" s="388">
        <v>0</v>
      </c>
      <c r="AA95" s="388">
        <v>0</v>
      </c>
      <c r="AB95" s="388">
        <v>0</v>
      </c>
      <c r="AC95" s="388">
        <v>0</v>
      </c>
      <c r="AD95" s="388">
        <v>0</v>
      </c>
      <c r="AE95" s="388">
        <v>0</v>
      </c>
      <c r="AF95" s="388">
        <v>0</v>
      </c>
      <c r="AG95" s="388">
        <v>0</v>
      </c>
      <c r="AH95" s="388">
        <v>0</v>
      </c>
      <c r="AI95" s="388">
        <v>0</v>
      </c>
      <c r="AJ95" s="388">
        <v>0</v>
      </c>
      <c r="AK95" s="388">
        <v>0</v>
      </c>
      <c r="AL95" s="388">
        <v>0</v>
      </c>
      <c r="AM95" s="388">
        <v>0</v>
      </c>
      <c r="AN95" s="388">
        <v>0</v>
      </c>
      <c r="AO95" s="388">
        <v>0</v>
      </c>
      <c r="AP95" s="388">
        <v>0</v>
      </c>
      <c r="AQ95" s="388">
        <v>0</v>
      </c>
      <c r="AR95" s="388">
        <v>0</v>
      </c>
      <c r="AS95" s="388">
        <v>0</v>
      </c>
      <c r="AT95" s="388">
        <v>0</v>
      </c>
      <c r="AU95" s="388">
        <v>0</v>
      </c>
      <c r="AV95" s="388">
        <v>0</v>
      </c>
      <c r="AW95" s="388">
        <v>0</v>
      </c>
      <c r="AX95" s="388">
        <v>0</v>
      </c>
      <c r="AY95" s="388">
        <v>0</v>
      </c>
      <c r="AZ95" s="388">
        <v>0</v>
      </c>
      <c r="BA95" s="388">
        <v>0</v>
      </c>
      <c r="BB95" s="388">
        <v>0</v>
      </c>
      <c r="BC95" s="388">
        <v>0</v>
      </c>
      <c r="BD95" s="388">
        <v>0</v>
      </c>
      <c r="BE95" s="388">
        <v>0</v>
      </c>
      <c r="BF95" s="388">
        <v>0</v>
      </c>
      <c r="BG95" s="388">
        <v>0</v>
      </c>
      <c r="BH95" s="388">
        <v>0</v>
      </c>
      <c r="BI95" s="388">
        <v>0</v>
      </c>
      <c r="BJ95" s="388">
        <v>0</v>
      </c>
      <c r="BK95" s="388">
        <v>0</v>
      </c>
      <c r="BL95" s="388">
        <v>0</v>
      </c>
      <c r="BM95" s="388">
        <v>0</v>
      </c>
      <c r="BN95" s="388">
        <v>0</v>
      </c>
      <c r="BO95" s="388">
        <v>0</v>
      </c>
      <c r="BP95" s="388">
        <v>0</v>
      </c>
      <c r="BQ95" s="388">
        <v>0</v>
      </c>
      <c r="BR95" s="388">
        <v>0</v>
      </c>
      <c r="BS95" s="388">
        <v>0</v>
      </c>
      <c r="BT95" s="388">
        <v>0</v>
      </c>
      <c r="BU95" s="388">
        <v>0</v>
      </c>
      <c r="BV95" s="388">
        <v>0</v>
      </c>
      <c r="BW95" s="388">
        <v>0</v>
      </c>
      <c r="BX95" s="388">
        <v>0</v>
      </c>
      <c r="BY95" s="388">
        <v>0</v>
      </c>
      <c r="BZ95" s="388">
        <v>0</v>
      </c>
      <c r="CA95" s="388">
        <v>0</v>
      </c>
      <c r="CB95" s="388">
        <v>0</v>
      </c>
      <c r="CC95" s="388">
        <v>0</v>
      </c>
      <c r="CD95" s="388">
        <v>0</v>
      </c>
      <c r="CE95" s="388">
        <v>0</v>
      </c>
      <c r="CF95" s="388">
        <v>0</v>
      </c>
      <c r="CG95" s="388">
        <v>0</v>
      </c>
      <c r="CH95" s="388">
        <v>0</v>
      </c>
      <c r="CI95" s="388">
        <v>0</v>
      </c>
      <c r="CJ95" s="388">
        <v>0</v>
      </c>
      <c r="CK95" s="388">
        <v>0</v>
      </c>
      <c r="CL95" s="388">
        <v>0</v>
      </c>
      <c r="CM95" s="388">
        <v>0</v>
      </c>
      <c r="CN95" s="388">
        <v>0</v>
      </c>
      <c r="CO95" s="388">
        <v>0</v>
      </c>
      <c r="CP95" s="388">
        <v>0</v>
      </c>
      <c r="CQ95" s="388">
        <v>0</v>
      </c>
      <c r="CR95" s="388">
        <v>0</v>
      </c>
      <c r="CS95" s="388">
        <v>0</v>
      </c>
      <c r="CT95" s="388">
        <v>0</v>
      </c>
      <c r="CU95" s="388">
        <v>0</v>
      </c>
      <c r="CV95" s="388">
        <v>0</v>
      </c>
      <c r="CW95" s="388">
        <v>0</v>
      </c>
      <c r="CX95" s="388">
        <v>0</v>
      </c>
      <c r="CY95" s="388">
        <v>0</v>
      </c>
      <c r="CZ95" s="388">
        <v>0</v>
      </c>
      <c r="DA95" s="388">
        <v>0</v>
      </c>
      <c r="DB95" s="388">
        <v>0</v>
      </c>
      <c r="DC95" s="388">
        <v>0</v>
      </c>
      <c r="DD95" s="388">
        <v>0</v>
      </c>
      <c r="DE95" s="388">
        <v>0</v>
      </c>
      <c r="DF95" s="388">
        <v>0</v>
      </c>
      <c r="DG95" s="387">
        <v>0</v>
      </c>
      <c r="DH95" s="31">
        <v>0</v>
      </c>
      <c r="DI95" s="28">
        <v>0</v>
      </c>
      <c r="DJ95" s="30">
        <v>0</v>
      </c>
      <c r="DK95" s="29">
        <v>0</v>
      </c>
      <c r="DL95" s="235">
        <v>0</v>
      </c>
      <c r="DM95" s="28">
        <v>0</v>
      </c>
      <c r="DN95" s="288">
        <v>0</v>
      </c>
      <c r="DO95" s="285">
        <v>0</v>
      </c>
      <c r="DP95" s="235">
        <v>0</v>
      </c>
      <c r="DQ95" s="28">
        <v>0</v>
      </c>
      <c r="DR95" s="30">
        <v>0</v>
      </c>
      <c r="DS95" s="285">
        <v>0</v>
      </c>
      <c r="DT95" s="235">
        <v>0</v>
      </c>
      <c r="DU95" s="28">
        <v>0</v>
      </c>
      <c r="DV95" s="30">
        <v>0</v>
      </c>
      <c r="DW95" s="285">
        <v>0</v>
      </c>
      <c r="DX95" s="235">
        <v>0</v>
      </c>
      <c r="DY95" s="28">
        <v>0</v>
      </c>
      <c r="DZ95" s="30">
        <v>0</v>
      </c>
      <c r="EA95" s="285">
        <v>0</v>
      </c>
      <c r="EB95" s="235">
        <v>0</v>
      </c>
      <c r="EC95" s="28">
        <v>0</v>
      </c>
      <c r="ED95" s="30">
        <v>0</v>
      </c>
      <c r="EE95" s="285">
        <v>0</v>
      </c>
      <c r="EF95" s="235">
        <v>0</v>
      </c>
      <c r="EG95" s="28">
        <v>0</v>
      </c>
      <c r="EH95" s="288">
        <v>0</v>
      </c>
      <c r="EI95" s="285">
        <v>0</v>
      </c>
      <c r="EJ95" s="235">
        <v>0</v>
      </c>
      <c r="EK95" s="28">
        <f t="shared" ca="1" si="52"/>
        <v>0</v>
      </c>
      <c r="EL95" s="30" t="str">
        <f ca="1">IF($B96=$B95,"",SUMIF($B$6:$B122,$B95,EK$6:EK$185))</f>
        <v/>
      </c>
      <c r="EM95" s="436">
        <v>15</v>
      </c>
      <c r="EN95" s="436">
        <f t="shared" si="44"/>
        <v>1500</v>
      </c>
      <c r="EO95" s="437">
        <f t="shared" si="37"/>
        <v>6.6666666666666664E-4</v>
      </c>
      <c r="EP95" s="437">
        <f t="shared" si="45"/>
        <v>6.9999999999999999E-4</v>
      </c>
      <c r="EQ95" s="436">
        <f t="shared" ca="1" si="53"/>
        <v>0</v>
      </c>
      <c r="ER95" s="443">
        <v>5.2499999999999998E-2</v>
      </c>
      <c r="ES95" s="446">
        <f t="shared" ca="1" si="49"/>
        <v>0</v>
      </c>
      <c r="ET95" s="446">
        <f t="shared" ca="1" si="54"/>
        <v>0</v>
      </c>
      <c r="EU95" s="446"/>
      <c r="EV95" s="446"/>
      <c r="EW95" s="446"/>
      <c r="EX95" s="17">
        <v>800080</v>
      </c>
      <c r="EY95" s="17" t="s">
        <v>854</v>
      </c>
      <c r="EZ95" s="17">
        <v>100</v>
      </c>
      <c r="FA95" s="17">
        <v>5.4</v>
      </c>
      <c r="FB95" s="155" t="s">
        <v>859</v>
      </c>
      <c r="FC95" s="153" t="s">
        <v>496</v>
      </c>
      <c r="FD95" s="2" t="s">
        <v>497</v>
      </c>
      <c r="FE95" s="389">
        <f t="shared" ca="1" si="40"/>
        <v>0</v>
      </c>
    </row>
    <row r="96" spans="1:161" ht="16.5" customHeight="1">
      <c r="A96" s="894" t="s">
        <v>787</v>
      </c>
      <c r="B96" s="155" t="s">
        <v>859</v>
      </c>
      <c r="C96" s="453" t="s">
        <v>502</v>
      </c>
      <c r="D96" s="453" t="s">
        <v>503</v>
      </c>
      <c r="E96" s="167" t="s">
        <v>893</v>
      </c>
      <c r="F96" s="92" t="s">
        <v>860</v>
      </c>
      <c r="G96" s="374">
        <v>100</v>
      </c>
      <c r="H96" s="229">
        <v>0</v>
      </c>
      <c r="I96" s="229">
        <v>0</v>
      </c>
      <c r="J96" s="229">
        <v>0</v>
      </c>
      <c r="K96" s="229">
        <v>0</v>
      </c>
      <c r="L96" s="229">
        <v>0</v>
      </c>
      <c r="M96" s="388">
        <v>0</v>
      </c>
      <c r="N96" s="388">
        <v>0</v>
      </c>
      <c r="O96" s="388">
        <v>0</v>
      </c>
      <c r="P96" s="388">
        <v>0</v>
      </c>
      <c r="Q96" s="388">
        <v>0</v>
      </c>
      <c r="R96" s="388">
        <v>0</v>
      </c>
      <c r="S96" s="388">
        <v>0</v>
      </c>
      <c r="T96" s="388">
        <v>0</v>
      </c>
      <c r="U96" s="388">
        <v>0</v>
      </c>
      <c r="V96" s="388">
        <v>0</v>
      </c>
      <c r="W96" s="388">
        <v>0</v>
      </c>
      <c r="X96" s="388">
        <v>0</v>
      </c>
      <c r="Y96" s="388">
        <v>0</v>
      </c>
      <c r="Z96" s="388">
        <v>0</v>
      </c>
      <c r="AA96" s="388">
        <v>0</v>
      </c>
      <c r="AB96" s="388">
        <v>0</v>
      </c>
      <c r="AC96" s="388">
        <v>0</v>
      </c>
      <c r="AD96" s="388">
        <v>0</v>
      </c>
      <c r="AE96" s="388">
        <v>0</v>
      </c>
      <c r="AF96" s="388">
        <v>0</v>
      </c>
      <c r="AG96" s="388">
        <v>0</v>
      </c>
      <c r="AH96" s="388">
        <v>0</v>
      </c>
      <c r="AI96" s="388">
        <v>0</v>
      </c>
      <c r="AJ96" s="388">
        <v>0</v>
      </c>
      <c r="AK96" s="388">
        <v>0</v>
      </c>
      <c r="AL96" s="388">
        <v>0</v>
      </c>
      <c r="AM96" s="388">
        <v>0</v>
      </c>
      <c r="AN96" s="388">
        <v>0</v>
      </c>
      <c r="AO96" s="388">
        <v>0</v>
      </c>
      <c r="AP96" s="388">
        <v>0</v>
      </c>
      <c r="AQ96" s="388">
        <v>0</v>
      </c>
      <c r="AR96" s="388">
        <v>0</v>
      </c>
      <c r="AS96" s="388">
        <v>0</v>
      </c>
      <c r="AT96" s="388">
        <v>0</v>
      </c>
      <c r="AU96" s="388">
        <v>0</v>
      </c>
      <c r="AV96" s="388">
        <v>0</v>
      </c>
      <c r="AW96" s="388">
        <v>0</v>
      </c>
      <c r="AX96" s="388">
        <v>0</v>
      </c>
      <c r="AY96" s="388">
        <v>0</v>
      </c>
      <c r="AZ96" s="388">
        <v>0</v>
      </c>
      <c r="BA96" s="388">
        <v>0</v>
      </c>
      <c r="BB96" s="388">
        <v>0</v>
      </c>
      <c r="BC96" s="388">
        <v>0</v>
      </c>
      <c r="BD96" s="388">
        <v>0</v>
      </c>
      <c r="BE96" s="388">
        <v>0</v>
      </c>
      <c r="BF96" s="388">
        <v>0</v>
      </c>
      <c r="BG96" s="388">
        <v>0</v>
      </c>
      <c r="BH96" s="388">
        <v>0</v>
      </c>
      <c r="BI96" s="388">
        <v>0</v>
      </c>
      <c r="BJ96" s="388">
        <v>0</v>
      </c>
      <c r="BK96" s="388">
        <v>0</v>
      </c>
      <c r="BL96" s="388">
        <v>0</v>
      </c>
      <c r="BM96" s="388">
        <v>0</v>
      </c>
      <c r="BN96" s="388">
        <v>0</v>
      </c>
      <c r="BO96" s="388">
        <v>0</v>
      </c>
      <c r="BP96" s="388">
        <v>0</v>
      </c>
      <c r="BQ96" s="388">
        <v>0</v>
      </c>
      <c r="BR96" s="388">
        <v>0</v>
      </c>
      <c r="BS96" s="388">
        <v>0</v>
      </c>
      <c r="BT96" s="388">
        <v>0</v>
      </c>
      <c r="BU96" s="388">
        <v>0</v>
      </c>
      <c r="BV96" s="388">
        <v>0</v>
      </c>
      <c r="BW96" s="388">
        <v>0</v>
      </c>
      <c r="BX96" s="388">
        <v>0</v>
      </c>
      <c r="BY96" s="388">
        <v>0</v>
      </c>
      <c r="BZ96" s="388">
        <v>0</v>
      </c>
      <c r="CA96" s="388">
        <v>0</v>
      </c>
      <c r="CB96" s="388">
        <v>0</v>
      </c>
      <c r="CC96" s="388">
        <v>0</v>
      </c>
      <c r="CD96" s="388">
        <v>0</v>
      </c>
      <c r="CE96" s="388">
        <v>0</v>
      </c>
      <c r="CF96" s="388">
        <v>0</v>
      </c>
      <c r="CG96" s="388">
        <v>0</v>
      </c>
      <c r="CH96" s="388">
        <v>0</v>
      </c>
      <c r="CI96" s="388">
        <v>0</v>
      </c>
      <c r="CJ96" s="388">
        <v>0</v>
      </c>
      <c r="CK96" s="388">
        <v>0</v>
      </c>
      <c r="CL96" s="388">
        <v>0</v>
      </c>
      <c r="CM96" s="388">
        <v>0</v>
      </c>
      <c r="CN96" s="388">
        <v>0</v>
      </c>
      <c r="CO96" s="388">
        <v>0</v>
      </c>
      <c r="CP96" s="388">
        <v>0</v>
      </c>
      <c r="CQ96" s="388">
        <v>0</v>
      </c>
      <c r="CR96" s="388">
        <v>0</v>
      </c>
      <c r="CS96" s="388">
        <v>0</v>
      </c>
      <c r="CT96" s="388">
        <v>0</v>
      </c>
      <c r="CU96" s="388">
        <v>0</v>
      </c>
      <c r="CV96" s="388">
        <v>0</v>
      </c>
      <c r="CW96" s="388">
        <v>0</v>
      </c>
      <c r="CX96" s="388">
        <v>0</v>
      </c>
      <c r="CY96" s="388">
        <v>0</v>
      </c>
      <c r="CZ96" s="388">
        <v>0</v>
      </c>
      <c r="DA96" s="388">
        <v>0</v>
      </c>
      <c r="DB96" s="388">
        <v>0</v>
      </c>
      <c r="DC96" s="388">
        <v>0</v>
      </c>
      <c r="DD96" s="388">
        <v>0</v>
      </c>
      <c r="DE96" s="388">
        <v>0</v>
      </c>
      <c r="DF96" s="388">
        <v>0</v>
      </c>
      <c r="DG96" s="387">
        <v>0</v>
      </c>
      <c r="DH96" s="31">
        <v>0</v>
      </c>
      <c r="DI96" s="28">
        <v>0</v>
      </c>
      <c r="DJ96" s="30">
        <v>0</v>
      </c>
      <c r="DK96" s="29">
        <v>0</v>
      </c>
      <c r="DL96" s="235">
        <v>0</v>
      </c>
      <c r="DM96" s="28">
        <v>0</v>
      </c>
      <c r="DN96" s="288">
        <v>0</v>
      </c>
      <c r="DO96" s="285">
        <v>0</v>
      </c>
      <c r="DP96" s="235">
        <v>0</v>
      </c>
      <c r="DQ96" s="28">
        <v>0</v>
      </c>
      <c r="DR96" s="30">
        <v>0</v>
      </c>
      <c r="DS96" s="285">
        <v>0</v>
      </c>
      <c r="DT96" s="235">
        <v>0</v>
      </c>
      <c r="DU96" s="28">
        <v>0</v>
      </c>
      <c r="DV96" s="30">
        <v>0</v>
      </c>
      <c r="DW96" s="285">
        <v>0</v>
      </c>
      <c r="DX96" s="235">
        <v>0</v>
      </c>
      <c r="DY96" s="28">
        <v>0</v>
      </c>
      <c r="DZ96" s="30">
        <v>0</v>
      </c>
      <c r="EA96" s="285">
        <v>0</v>
      </c>
      <c r="EB96" s="235">
        <v>0</v>
      </c>
      <c r="EC96" s="28">
        <v>0</v>
      </c>
      <c r="ED96" s="30">
        <v>0</v>
      </c>
      <c r="EE96" s="285">
        <v>0</v>
      </c>
      <c r="EF96" s="235">
        <v>0</v>
      </c>
      <c r="EG96" s="28">
        <v>0</v>
      </c>
      <c r="EH96" s="288">
        <v>0</v>
      </c>
      <c r="EI96" s="285">
        <v>0</v>
      </c>
      <c r="EJ96" s="235">
        <v>0</v>
      </c>
      <c r="EK96" s="28">
        <f t="shared" ca="1" si="52"/>
        <v>0</v>
      </c>
      <c r="EL96" s="30" t="str">
        <f ca="1">IF($B97=$B96,"",SUMIF($B$6:$B123,$B96,EK$6:EK$185))</f>
        <v/>
      </c>
      <c r="EM96" s="436">
        <v>15</v>
      </c>
      <c r="EN96" s="436">
        <f t="shared" si="44"/>
        <v>1500</v>
      </c>
      <c r="EO96" s="437">
        <f>1/EN96</f>
        <v>6.6666666666666664E-4</v>
      </c>
      <c r="EP96" s="437">
        <f t="shared" si="45"/>
        <v>6.9999999999999999E-4</v>
      </c>
      <c r="EQ96" s="436">
        <f t="shared" ca="1" si="53"/>
        <v>0</v>
      </c>
      <c r="ER96" s="443">
        <v>5.2499999999999998E-2</v>
      </c>
      <c r="ES96" s="446">
        <f t="shared" ca="1" si="49"/>
        <v>0</v>
      </c>
      <c r="ET96" s="446">
        <f t="shared" ca="1" si="54"/>
        <v>0</v>
      </c>
      <c r="EU96" s="446"/>
      <c r="EV96" s="446"/>
      <c r="EW96" s="446"/>
      <c r="EX96" s="17">
        <v>800080</v>
      </c>
      <c r="EY96" s="17" t="s">
        <v>854</v>
      </c>
      <c r="EZ96" s="17">
        <v>100</v>
      </c>
      <c r="FA96" s="17">
        <v>0</v>
      </c>
      <c r="FB96" s="155" t="s">
        <v>859</v>
      </c>
      <c r="FC96" s="453" t="s">
        <v>502</v>
      </c>
      <c r="FD96" s="699" t="s">
        <v>503</v>
      </c>
      <c r="FE96" s="389">
        <f t="shared" ca="1" si="40"/>
        <v>0</v>
      </c>
    </row>
    <row r="97" spans="1:161" ht="16.5" customHeight="1">
      <c r="A97" s="894" t="s">
        <v>787</v>
      </c>
      <c r="B97" s="155" t="s">
        <v>859</v>
      </c>
      <c r="C97" s="179" t="s">
        <v>534</v>
      </c>
      <c r="D97" s="1" t="s">
        <v>521</v>
      </c>
      <c r="E97" s="2" t="s">
        <v>893</v>
      </c>
      <c r="F97" s="92" t="s">
        <v>861</v>
      </c>
      <c r="G97" s="374">
        <v>100</v>
      </c>
      <c r="H97" s="229">
        <v>0</v>
      </c>
      <c r="I97" s="229">
        <v>0</v>
      </c>
      <c r="J97" s="229">
        <v>81</v>
      </c>
      <c r="K97" s="229">
        <v>0</v>
      </c>
      <c r="L97" s="229">
        <v>81</v>
      </c>
      <c r="M97" s="388">
        <v>0</v>
      </c>
      <c r="N97" s="388">
        <v>0</v>
      </c>
      <c r="O97" s="388">
        <v>0</v>
      </c>
      <c r="P97" s="388">
        <v>0</v>
      </c>
      <c r="Q97" s="388">
        <v>0</v>
      </c>
      <c r="R97" s="388">
        <v>0</v>
      </c>
      <c r="S97" s="388">
        <v>0</v>
      </c>
      <c r="T97" s="388">
        <v>0</v>
      </c>
      <c r="U97" s="388">
        <v>0</v>
      </c>
      <c r="V97" s="388">
        <v>0</v>
      </c>
      <c r="W97" s="388">
        <v>0</v>
      </c>
      <c r="X97" s="388">
        <v>0</v>
      </c>
      <c r="Y97" s="388">
        <v>0</v>
      </c>
      <c r="Z97" s="388">
        <v>0</v>
      </c>
      <c r="AA97" s="388">
        <v>0</v>
      </c>
      <c r="AB97" s="388">
        <v>0</v>
      </c>
      <c r="AC97" s="388">
        <v>0</v>
      </c>
      <c r="AD97" s="388">
        <v>0</v>
      </c>
      <c r="AE97" s="388">
        <v>0</v>
      </c>
      <c r="AF97" s="388">
        <v>0</v>
      </c>
      <c r="AG97" s="388">
        <v>0</v>
      </c>
      <c r="AH97" s="388">
        <v>0</v>
      </c>
      <c r="AI97" s="388">
        <v>0</v>
      </c>
      <c r="AJ97" s="388">
        <v>0</v>
      </c>
      <c r="AK97" s="388">
        <v>0</v>
      </c>
      <c r="AL97" s="388">
        <v>0</v>
      </c>
      <c r="AM97" s="388">
        <v>0</v>
      </c>
      <c r="AN97" s="388">
        <v>0</v>
      </c>
      <c r="AO97" s="388">
        <v>0</v>
      </c>
      <c r="AP97" s="388">
        <v>0</v>
      </c>
      <c r="AQ97" s="388">
        <v>0</v>
      </c>
      <c r="AR97" s="388">
        <v>0</v>
      </c>
      <c r="AS97" s="388">
        <v>0</v>
      </c>
      <c r="AT97" s="388">
        <v>0</v>
      </c>
      <c r="AU97" s="388">
        <v>0</v>
      </c>
      <c r="AV97" s="388">
        <v>0</v>
      </c>
      <c r="AW97" s="388">
        <v>0</v>
      </c>
      <c r="AX97" s="388">
        <v>0</v>
      </c>
      <c r="AY97" s="388">
        <v>0</v>
      </c>
      <c r="AZ97" s="388">
        <v>0</v>
      </c>
      <c r="BA97" s="388">
        <v>0</v>
      </c>
      <c r="BB97" s="388">
        <v>0</v>
      </c>
      <c r="BC97" s="388">
        <v>0</v>
      </c>
      <c r="BD97" s="388">
        <v>0</v>
      </c>
      <c r="BE97" s="388">
        <v>0</v>
      </c>
      <c r="BF97" s="388">
        <v>0</v>
      </c>
      <c r="BG97" s="388">
        <v>0</v>
      </c>
      <c r="BH97" s="388">
        <v>0</v>
      </c>
      <c r="BI97" s="388">
        <v>0</v>
      </c>
      <c r="BJ97" s="388">
        <v>0</v>
      </c>
      <c r="BK97" s="388">
        <v>0</v>
      </c>
      <c r="BL97" s="388">
        <v>0</v>
      </c>
      <c r="BM97" s="388">
        <v>0</v>
      </c>
      <c r="BN97" s="388">
        <v>0</v>
      </c>
      <c r="BO97" s="388">
        <v>0</v>
      </c>
      <c r="BP97" s="388">
        <v>0</v>
      </c>
      <c r="BQ97" s="388">
        <v>0</v>
      </c>
      <c r="BR97" s="388">
        <v>0</v>
      </c>
      <c r="BS97" s="388">
        <v>0</v>
      </c>
      <c r="BT97" s="388">
        <v>0</v>
      </c>
      <c r="BU97" s="388">
        <v>0</v>
      </c>
      <c r="BV97" s="388">
        <v>0</v>
      </c>
      <c r="BW97" s="388">
        <v>0</v>
      </c>
      <c r="BX97" s="388">
        <v>0</v>
      </c>
      <c r="BY97" s="388">
        <v>0</v>
      </c>
      <c r="BZ97" s="388">
        <v>0</v>
      </c>
      <c r="CA97" s="388">
        <v>0</v>
      </c>
      <c r="CB97" s="388">
        <v>0</v>
      </c>
      <c r="CC97" s="388">
        <v>0</v>
      </c>
      <c r="CD97" s="388">
        <v>0</v>
      </c>
      <c r="CE97" s="388">
        <v>0</v>
      </c>
      <c r="CF97" s="388">
        <v>0</v>
      </c>
      <c r="CG97" s="388">
        <v>0</v>
      </c>
      <c r="CH97" s="388">
        <v>0</v>
      </c>
      <c r="CI97" s="388">
        <v>0</v>
      </c>
      <c r="CJ97" s="388">
        <v>0</v>
      </c>
      <c r="CK97" s="388">
        <v>0</v>
      </c>
      <c r="CL97" s="388">
        <v>0</v>
      </c>
      <c r="CM97" s="388">
        <v>0</v>
      </c>
      <c r="CN97" s="388">
        <v>0</v>
      </c>
      <c r="CO97" s="388">
        <v>0</v>
      </c>
      <c r="CP97" s="388">
        <v>0</v>
      </c>
      <c r="CQ97" s="388">
        <v>0</v>
      </c>
      <c r="CR97" s="388">
        <v>0</v>
      </c>
      <c r="CS97" s="388">
        <v>0</v>
      </c>
      <c r="CT97" s="388">
        <v>0</v>
      </c>
      <c r="CU97" s="388">
        <v>0</v>
      </c>
      <c r="CV97" s="388">
        <v>0</v>
      </c>
      <c r="CW97" s="388">
        <v>0</v>
      </c>
      <c r="CX97" s="388">
        <v>0</v>
      </c>
      <c r="CY97" s="388">
        <v>0</v>
      </c>
      <c r="CZ97" s="388">
        <v>0</v>
      </c>
      <c r="DA97" s="388">
        <v>0</v>
      </c>
      <c r="DB97" s="388">
        <v>0</v>
      </c>
      <c r="DC97" s="388">
        <v>0</v>
      </c>
      <c r="DD97" s="388">
        <v>0</v>
      </c>
      <c r="DE97" s="388">
        <v>0</v>
      </c>
      <c r="DF97" s="388">
        <v>0</v>
      </c>
      <c r="DG97" s="387">
        <v>0</v>
      </c>
      <c r="DH97" s="31">
        <v>0</v>
      </c>
      <c r="DI97" s="28">
        <v>0</v>
      </c>
      <c r="DJ97" s="30">
        <v>0</v>
      </c>
      <c r="DK97" s="29">
        <v>0</v>
      </c>
      <c r="DL97" s="235">
        <v>0</v>
      </c>
      <c r="DM97" s="28">
        <v>0</v>
      </c>
      <c r="DN97" s="288">
        <v>0</v>
      </c>
      <c r="DO97" s="285">
        <v>0</v>
      </c>
      <c r="DP97" s="235">
        <v>0</v>
      </c>
      <c r="DQ97" s="28">
        <v>0</v>
      </c>
      <c r="DR97" s="30">
        <v>0</v>
      </c>
      <c r="DS97" s="285">
        <v>0</v>
      </c>
      <c r="DT97" s="235">
        <v>0</v>
      </c>
      <c r="DU97" s="28">
        <v>0</v>
      </c>
      <c r="DV97" s="30">
        <v>0</v>
      </c>
      <c r="DW97" s="285">
        <v>0</v>
      </c>
      <c r="DX97" s="235">
        <v>0</v>
      </c>
      <c r="DY97" s="28">
        <v>0</v>
      </c>
      <c r="DZ97" s="30">
        <v>0</v>
      </c>
      <c r="EA97" s="285">
        <v>0</v>
      </c>
      <c r="EB97" s="235">
        <v>0</v>
      </c>
      <c r="EC97" s="28">
        <v>0</v>
      </c>
      <c r="ED97" s="30">
        <v>0</v>
      </c>
      <c r="EE97" s="285">
        <v>0</v>
      </c>
      <c r="EF97" s="235">
        <v>0</v>
      </c>
      <c r="EG97" s="28">
        <v>0</v>
      </c>
      <c r="EH97" s="288">
        <v>0</v>
      </c>
      <c r="EI97" s="285">
        <v>0</v>
      </c>
      <c r="EJ97" s="235">
        <v>0</v>
      </c>
      <c r="EK97" s="28">
        <f t="shared" ca="1" si="52"/>
        <v>0</v>
      </c>
      <c r="EL97" s="30" t="str">
        <f ca="1">IF($B98=$B97,"",SUMIF($B$6:$B124,$B97,EK$6:EK$185))</f>
        <v/>
      </c>
      <c r="EM97" s="436">
        <v>15</v>
      </c>
      <c r="EN97" s="436">
        <f t="shared" si="44"/>
        <v>1500</v>
      </c>
      <c r="EO97" s="437">
        <f t="shared" si="37"/>
        <v>6.6666666666666664E-4</v>
      </c>
      <c r="EP97" s="437">
        <f t="shared" si="45"/>
        <v>6.9999999999999999E-4</v>
      </c>
      <c r="EQ97" s="436">
        <f t="shared" ca="1" si="53"/>
        <v>0</v>
      </c>
      <c r="ER97" s="443">
        <v>5.2499999999999998E-2</v>
      </c>
      <c r="ES97" s="446">
        <f t="shared" ca="1" si="49"/>
        <v>0</v>
      </c>
      <c r="ET97" s="446">
        <f t="shared" ca="1" si="54"/>
        <v>0</v>
      </c>
      <c r="EU97" s="446"/>
      <c r="EV97" s="446"/>
      <c r="EW97" s="446"/>
      <c r="EX97" s="17">
        <v>800080</v>
      </c>
      <c r="EY97" s="17" t="s">
        <v>854</v>
      </c>
      <c r="EZ97" s="17">
        <v>100</v>
      </c>
      <c r="FA97" s="17">
        <v>11.2</v>
      </c>
      <c r="FB97" s="155" t="s">
        <v>859</v>
      </c>
      <c r="FC97" s="179" t="s">
        <v>534</v>
      </c>
      <c r="FD97" s="256" t="s">
        <v>521</v>
      </c>
      <c r="FE97" s="389">
        <f t="shared" ca="1" si="40"/>
        <v>0</v>
      </c>
    </row>
    <row r="98" spans="1:161" ht="16.5" customHeight="1">
      <c r="A98" s="894" t="s">
        <v>787</v>
      </c>
      <c r="B98" s="155" t="s">
        <v>859</v>
      </c>
      <c r="C98" s="179" t="s">
        <v>535</v>
      </c>
      <c r="D98" s="1" t="s">
        <v>523</v>
      </c>
      <c r="E98" s="2" t="s">
        <v>893</v>
      </c>
      <c r="F98" s="92" t="s">
        <v>860</v>
      </c>
      <c r="G98" s="374">
        <v>100</v>
      </c>
      <c r="H98" s="229">
        <v>0</v>
      </c>
      <c r="I98" s="229">
        <v>0</v>
      </c>
      <c r="J98" s="229">
        <v>99</v>
      </c>
      <c r="K98" s="229">
        <v>0</v>
      </c>
      <c r="L98" s="229">
        <v>99</v>
      </c>
      <c r="M98" s="388">
        <v>0</v>
      </c>
      <c r="N98" s="388">
        <v>0</v>
      </c>
      <c r="O98" s="388">
        <v>0</v>
      </c>
      <c r="P98" s="388">
        <v>0</v>
      </c>
      <c r="Q98" s="388">
        <v>0</v>
      </c>
      <c r="R98" s="388">
        <v>0</v>
      </c>
      <c r="S98" s="388">
        <v>0</v>
      </c>
      <c r="T98" s="388">
        <v>0</v>
      </c>
      <c r="U98" s="388">
        <v>0</v>
      </c>
      <c r="V98" s="388">
        <v>0</v>
      </c>
      <c r="W98" s="388">
        <v>0</v>
      </c>
      <c r="X98" s="388">
        <v>0</v>
      </c>
      <c r="Y98" s="388">
        <v>0</v>
      </c>
      <c r="Z98" s="388">
        <v>0</v>
      </c>
      <c r="AA98" s="388">
        <v>0</v>
      </c>
      <c r="AB98" s="388">
        <v>0</v>
      </c>
      <c r="AC98" s="388">
        <v>0</v>
      </c>
      <c r="AD98" s="388">
        <v>0</v>
      </c>
      <c r="AE98" s="388">
        <v>0</v>
      </c>
      <c r="AF98" s="388">
        <v>0</v>
      </c>
      <c r="AG98" s="388">
        <v>0</v>
      </c>
      <c r="AH98" s="388">
        <v>0</v>
      </c>
      <c r="AI98" s="388">
        <v>0</v>
      </c>
      <c r="AJ98" s="388">
        <v>0</v>
      </c>
      <c r="AK98" s="388">
        <v>0</v>
      </c>
      <c r="AL98" s="388">
        <v>0</v>
      </c>
      <c r="AM98" s="388">
        <v>0</v>
      </c>
      <c r="AN98" s="388">
        <v>0</v>
      </c>
      <c r="AO98" s="388">
        <v>0</v>
      </c>
      <c r="AP98" s="388">
        <v>0</v>
      </c>
      <c r="AQ98" s="388">
        <v>0</v>
      </c>
      <c r="AR98" s="388">
        <v>0</v>
      </c>
      <c r="AS98" s="388">
        <v>0</v>
      </c>
      <c r="AT98" s="388">
        <v>0</v>
      </c>
      <c r="AU98" s="388">
        <v>0</v>
      </c>
      <c r="AV98" s="388">
        <v>0</v>
      </c>
      <c r="AW98" s="388">
        <v>0</v>
      </c>
      <c r="AX98" s="388">
        <v>0</v>
      </c>
      <c r="AY98" s="388">
        <v>0</v>
      </c>
      <c r="AZ98" s="388">
        <v>0</v>
      </c>
      <c r="BA98" s="388">
        <v>0</v>
      </c>
      <c r="BB98" s="388">
        <v>0</v>
      </c>
      <c r="BC98" s="388">
        <v>0</v>
      </c>
      <c r="BD98" s="388">
        <v>0</v>
      </c>
      <c r="BE98" s="388">
        <v>0</v>
      </c>
      <c r="BF98" s="388">
        <v>0</v>
      </c>
      <c r="BG98" s="388">
        <v>0</v>
      </c>
      <c r="BH98" s="388">
        <v>0</v>
      </c>
      <c r="BI98" s="388">
        <v>0</v>
      </c>
      <c r="BJ98" s="388">
        <v>0</v>
      </c>
      <c r="BK98" s="388">
        <v>0</v>
      </c>
      <c r="BL98" s="388">
        <v>0</v>
      </c>
      <c r="BM98" s="388">
        <v>0</v>
      </c>
      <c r="BN98" s="388">
        <v>0</v>
      </c>
      <c r="BO98" s="388">
        <v>0</v>
      </c>
      <c r="BP98" s="388">
        <v>0</v>
      </c>
      <c r="BQ98" s="388">
        <v>0</v>
      </c>
      <c r="BR98" s="388">
        <v>0</v>
      </c>
      <c r="BS98" s="388">
        <v>0</v>
      </c>
      <c r="BT98" s="388">
        <v>0</v>
      </c>
      <c r="BU98" s="388">
        <v>0</v>
      </c>
      <c r="BV98" s="388">
        <v>0</v>
      </c>
      <c r="BW98" s="388">
        <v>0</v>
      </c>
      <c r="BX98" s="388">
        <v>0</v>
      </c>
      <c r="BY98" s="388">
        <v>0</v>
      </c>
      <c r="BZ98" s="388">
        <v>0</v>
      </c>
      <c r="CA98" s="388">
        <v>0</v>
      </c>
      <c r="CB98" s="388">
        <v>0</v>
      </c>
      <c r="CC98" s="388">
        <v>0</v>
      </c>
      <c r="CD98" s="388">
        <v>0</v>
      </c>
      <c r="CE98" s="388">
        <v>0</v>
      </c>
      <c r="CF98" s="388">
        <v>0</v>
      </c>
      <c r="CG98" s="388">
        <v>0</v>
      </c>
      <c r="CH98" s="388">
        <v>0</v>
      </c>
      <c r="CI98" s="388">
        <v>0</v>
      </c>
      <c r="CJ98" s="388">
        <v>0</v>
      </c>
      <c r="CK98" s="388">
        <v>0</v>
      </c>
      <c r="CL98" s="388">
        <v>0</v>
      </c>
      <c r="CM98" s="388">
        <v>0</v>
      </c>
      <c r="CN98" s="388">
        <v>0</v>
      </c>
      <c r="CO98" s="388">
        <v>0</v>
      </c>
      <c r="CP98" s="388">
        <v>0</v>
      </c>
      <c r="CQ98" s="388">
        <v>0</v>
      </c>
      <c r="CR98" s="388">
        <v>0</v>
      </c>
      <c r="CS98" s="388">
        <v>0</v>
      </c>
      <c r="CT98" s="388">
        <v>0</v>
      </c>
      <c r="CU98" s="388">
        <v>0</v>
      </c>
      <c r="CV98" s="388">
        <v>0</v>
      </c>
      <c r="CW98" s="388">
        <v>0</v>
      </c>
      <c r="CX98" s="388">
        <v>0</v>
      </c>
      <c r="CY98" s="388">
        <v>0</v>
      </c>
      <c r="CZ98" s="388">
        <v>0</v>
      </c>
      <c r="DA98" s="388">
        <v>0</v>
      </c>
      <c r="DB98" s="388">
        <v>0</v>
      </c>
      <c r="DC98" s="388">
        <v>0</v>
      </c>
      <c r="DD98" s="388">
        <v>0</v>
      </c>
      <c r="DE98" s="388">
        <v>0</v>
      </c>
      <c r="DF98" s="388">
        <v>0</v>
      </c>
      <c r="DG98" s="387">
        <v>0</v>
      </c>
      <c r="DH98" s="31">
        <v>0</v>
      </c>
      <c r="DI98" s="28">
        <v>0</v>
      </c>
      <c r="DJ98" s="30">
        <v>0</v>
      </c>
      <c r="DK98" s="29">
        <v>0</v>
      </c>
      <c r="DL98" s="235">
        <v>0</v>
      </c>
      <c r="DM98" s="28">
        <v>0</v>
      </c>
      <c r="DN98" s="288">
        <v>0</v>
      </c>
      <c r="DO98" s="285">
        <v>0</v>
      </c>
      <c r="DP98" s="235">
        <v>0</v>
      </c>
      <c r="DQ98" s="28">
        <v>0</v>
      </c>
      <c r="DR98" s="30">
        <v>0</v>
      </c>
      <c r="DS98" s="285">
        <v>0</v>
      </c>
      <c r="DT98" s="235">
        <v>0</v>
      </c>
      <c r="DU98" s="28">
        <v>0</v>
      </c>
      <c r="DV98" s="30">
        <v>0</v>
      </c>
      <c r="DW98" s="285">
        <v>0</v>
      </c>
      <c r="DX98" s="235">
        <v>0</v>
      </c>
      <c r="DY98" s="28">
        <v>0</v>
      </c>
      <c r="DZ98" s="30">
        <v>0</v>
      </c>
      <c r="EA98" s="285">
        <v>0</v>
      </c>
      <c r="EB98" s="235">
        <v>0</v>
      </c>
      <c r="EC98" s="28">
        <v>0</v>
      </c>
      <c r="ED98" s="30">
        <v>0</v>
      </c>
      <c r="EE98" s="285">
        <v>0</v>
      </c>
      <c r="EF98" s="235">
        <v>0</v>
      </c>
      <c r="EG98" s="28">
        <v>0</v>
      </c>
      <c r="EH98" s="288">
        <v>0</v>
      </c>
      <c r="EI98" s="285">
        <v>0</v>
      </c>
      <c r="EJ98" s="235">
        <v>0</v>
      </c>
      <c r="EK98" s="28">
        <f t="shared" ca="1" si="52"/>
        <v>0</v>
      </c>
      <c r="EL98" s="30" t="str">
        <f ca="1">IF($B99=$B98,"",SUMIF($B$6:$B125,$B98,EK$6:EK$185))</f>
        <v/>
      </c>
      <c r="EM98" s="436">
        <v>15</v>
      </c>
      <c r="EN98" s="436">
        <f t="shared" si="44"/>
        <v>1500</v>
      </c>
      <c r="EO98" s="437">
        <f t="shared" si="37"/>
        <v>6.6666666666666664E-4</v>
      </c>
      <c r="EP98" s="437">
        <f t="shared" si="45"/>
        <v>6.9999999999999999E-4</v>
      </c>
      <c r="EQ98" s="436">
        <f t="shared" ca="1" si="53"/>
        <v>0</v>
      </c>
      <c r="ER98" s="443">
        <v>5.2499999999999998E-2</v>
      </c>
      <c r="ES98" s="446">
        <f t="shared" ca="1" si="49"/>
        <v>0</v>
      </c>
      <c r="ET98" s="446">
        <f t="shared" ca="1" si="54"/>
        <v>0</v>
      </c>
      <c r="EU98" s="446"/>
      <c r="EV98" s="446"/>
      <c r="EW98" s="446"/>
      <c r="EX98" s="17">
        <v>800080</v>
      </c>
      <c r="EY98" s="17" t="s">
        <v>854</v>
      </c>
      <c r="EZ98" s="17">
        <v>100</v>
      </c>
      <c r="FA98" s="17">
        <v>11.2</v>
      </c>
      <c r="FB98" s="155" t="s">
        <v>859</v>
      </c>
      <c r="FC98" s="179" t="s">
        <v>535</v>
      </c>
      <c r="FD98" s="256" t="s">
        <v>523</v>
      </c>
      <c r="FE98" s="389">
        <f t="shared" ca="1" si="40"/>
        <v>0</v>
      </c>
    </row>
    <row r="99" spans="1:161" ht="16.5" customHeight="1">
      <c r="A99" s="894" t="s">
        <v>787</v>
      </c>
      <c r="B99" s="155" t="s">
        <v>859</v>
      </c>
      <c r="C99" s="179" t="s">
        <v>536</v>
      </c>
      <c r="D99" s="1" t="s">
        <v>525</v>
      </c>
      <c r="E99" s="2" t="s">
        <v>893</v>
      </c>
      <c r="F99" s="92" t="s">
        <v>895</v>
      </c>
      <c r="G99" s="374">
        <v>100</v>
      </c>
      <c r="H99" s="229">
        <v>0</v>
      </c>
      <c r="I99" s="229">
        <v>0</v>
      </c>
      <c r="J99" s="229">
        <v>13</v>
      </c>
      <c r="K99" s="229">
        <v>200</v>
      </c>
      <c r="L99" s="229">
        <v>13</v>
      </c>
      <c r="M99" s="388">
        <v>0</v>
      </c>
      <c r="N99" s="388">
        <v>0</v>
      </c>
      <c r="O99" s="388">
        <v>0</v>
      </c>
      <c r="P99" s="388">
        <v>0</v>
      </c>
      <c r="Q99" s="388">
        <v>0</v>
      </c>
      <c r="R99" s="388">
        <v>0</v>
      </c>
      <c r="S99" s="388">
        <v>0</v>
      </c>
      <c r="T99" s="388">
        <v>0</v>
      </c>
      <c r="U99" s="388">
        <v>0</v>
      </c>
      <c r="V99" s="388">
        <v>0</v>
      </c>
      <c r="W99" s="388">
        <v>0</v>
      </c>
      <c r="X99" s="388">
        <v>0</v>
      </c>
      <c r="Y99" s="388">
        <v>0</v>
      </c>
      <c r="Z99" s="388">
        <v>0</v>
      </c>
      <c r="AA99" s="388">
        <v>0</v>
      </c>
      <c r="AB99" s="388">
        <v>0</v>
      </c>
      <c r="AC99" s="388">
        <v>0</v>
      </c>
      <c r="AD99" s="388">
        <v>0</v>
      </c>
      <c r="AE99" s="388">
        <v>0</v>
      </c>
      <c r="AF99" s="388">
        <v>0</v>
      </c>
      <c r="AG99" s="388">
        <v>0</v>
      </c>
      <c r="AH99" s="388">
        <v>0</v>
      </c>
      <c r="AI99" s="388">
        <v>0</v>
      </c>
      <c r="AJ99" s="388">
        <v>0</v>
      </c>
      <c r="AK99" s="388">
        <v>0</v>
      </c>
      <c r="AL99" s="388">
        <v>0</v>
      </c>
      <c r="AM99" s="388">
        <v>0</v>
      </c>
      <c r="AN99" s="388">
        <v>0</v>
      </c>
      <c r="AO99" s="388">
        <v>0</v>
      </c>
      <c r="AP99" s="388">
        <v>0</v>
      </c>
      <c r="AQ99" s="388">
        <v>0</v>
      </c>
      <c r="AR99" s="388">
        <v>0</v>
      </c>
      <c r="AS99" s="388">
        <v>0</v>
      </c>
      <c r="AT99" s="388">
        <v>0</v>
      </c>
      <c r="AU99" s="388">
        <v>0</v>
      </c>
      <c r="AV99" s="388">
        <v>0</v>
      </c>
      <c r="AW99" s="388">
        <v>0</v>
      </c>
      <c r="AX99" s="388">
        <v>0</v>
      </c>
      <c r="AY99" s="388">
        <v>0</v>
      </c>
      <c r="AZ99" s="388">
        <v>0</v>
      </c>
      <c r="BA99" s="388">
        <v>0</v>
      </c>
      <c r="BB99" s="388">
        <v>0</v>
      </c>
      <c r="BC99" s="388">
        <v>0</v>
      </c>
      <c r="BD99" s="388">
        <v>0</v>
      </c>
      <c r="BE99" s="388">
        <v>0</v>
      </c>
      <c r="BF99" s="388">
        <v>0</v>
      </c>
      <c r="BG99" s="388">
        <v>0</v>
      </c>
      <c r="BH99" s="388">
        <v>0</v>
      </c>
      <c r="BI99" s="388">
        <v>0</v>
      </c>
      <c r="BJ99" s="388">
        <v>0</v>
      </c>
      <c r="BK99" s="388">
        <v>0</v>
      </c>
      <c r="BL99" s="388">
        <v>0</v>
      </c>
      <c r="BM99" s="388">
        <v>0</v>
      </c>
      <c r="BN99" s="388">
        <v>0</v>
      </c>
      <c r="BO99" s="388">
        <v>0</v>
      </c>
      <c r="BP99" s="388">
        <v>0</v>
      </c>
      <c r="BQ99" s="388">
        <v>0</v>
      </c>
      <c r="BR99" s="388">
        <v>0</v>
      </c>
      <c r="BS99" s="388">
        <v>0</v>
      </c>
      <c r="BT99" s="388">
        <v>0</v>
      </c>
      <c r="BU99" s="388">
        <v>0</v>
      </c>
      <c r="BV99" s="388">
        <v>0</v>
      </c>
      <c r="BW99" s="388">
        <v>0</v>
      </c>
      <c r="BX99" s="388">
        <v>0</v>
      </c>
      <c r="BY99" s="388">
        <v>0</v>
      </c>
      <c r="BZ99" s="388">
        <v>0</v>
      </c>
      <c r="CA99" s="388">
        <v>0</v>
      </c>
      <c r="CB99" s="388">
        <v>0</v>
      </c>
      <c r="CC99" s="388">
        <v>0</v>
      </c>
      <c r="CD99" s="388">
        <v>0</v>
      </c>
      <c r="CE99" s="388">
        <v>0</v>
      </c>
      <c r="CF99" s="388">
        <v>0</v>
      </c>
      <c r="CG99" s="388">
        <v>0</v>
      </c>
      <c r="CH99" s="388">
        <v>0</v>
      </c>
      <c r="CI99" s="388">
        <v>0</v>
      </c>
      <c r="CJ99" s="388">
        <v>0</v>
      </c>
      <c r="CK99" s="388">
        <v>0</v>
      </c>
      <c r="CL99" s="388">
        <v>0</v>
      </c>
      <c r="CM99" s="388">
        <v>0</v>
      </c>
      <c r="CN99" s="388">
        <v>0</v>
      </c>
      <c r="CO99" s="388">
        <v>0</v>
      </c>
      <c r="CP99" s="388">
        <v>0</v>
      </c>
      <c r="CQ99" s="388">
        <v>0</v>
      </c>
      <c r="CR99" s="388">
        <v>0</v>
      </c>
      <c r="CS99" s="388">
        <v>0</v>
      </c>
      <c r="CT99" s="388">
        <v>0</v>
      </c>
      <c r="CU99" s="388">
        <v>0</v>
      </c>
      <c r="CV99" s="388">
        <v>0</v>
      </c>
      <c r="CW99" s="388">
        <v>0</v>
      </c>
      <c r="CX99" s="388">
        <v>0</v>
      </c>
      <c r="CY99" s="388">
        <v>0</v>
      </c>
      <c r="CZ99" s="388">
        <v>0</v>
      </c>
      <c r="DA99" s="388">
        <v>0</v>
      </c>
      <c r="DB99" s="388">
        <v>0</v>
      </c>
      <c r="DC99" s="388">
        <v>0</v>
      </c>
      <c r="DD99" s="388">
        <v>0</v>
      </c>
      <c r="DE99" s="388">
        <v>0</v>
      </c>
      <c r="DF99" s="388">
        <v>0</v>
      </c>
      <c r="DG99" s="387">
        <v>0</v>
      </c>
      <c r="DH99" s="31">
        <v>0</v>
      </c>
      <c r="DI99" s="28">
        <v>0</v>
      </c>
      <c r="DJ99" s="30">
        <v>0</v>
      </c>
      <c r="DK99" s="29">
        <v>0</v>
      </c>
      <c r="DL99" s="235">
        <v>0</v>
      </c>
      <c r="DM99" s="28">
        <v>0</v>
      </c>
      <c r="DN99" s="288">
        <v>0</v>
      </c>
      <c r="DO99" s="285">
        <v>0</v>
      </c>
      <c r="DP99" s="235">
        <v>0</v>
      </c>
      <c r="DQ99" s="28">
        <v>0</v>
      </c>
      <c r="DR99" s="30">
        <v>0</v>
      </c>
      <c r="DS99" s="285">
        <v>0</v>
      </c>
      <c r="DT99" s="235">
        <v>0</v>
      </c>
      <c r="DU99" s="28">
        <v>0</v>
      </c>
      <c r="DV99" s="30">
        <v>0</v>
      </c>
      <c r="DW99" s="285">
        <v>0</v>
      </c>
      <c r="DX99" s="235">
        <v>0</v>
      </c>
      <c r="DY99" s="28">
        <v>0</v>
      </c>
      <c r="DZ99" s="30">
        <v>0</v>
      </c>
      <c r="EA99" s="285">
        <v>0</v>
      </c>
      <c r="EB99" s="235">
        <v>0</v>
      </c>
      <c r="EC99" s="28">
        <v>0</v>
      </c>
      <c r="ED99" s="30">
        <v>0</v>
      </c>
      <c r="EE99" s="285">
        <v>0</v>
      </c>
      <c r="EF99" s="235">
        <v>0</v>
      </c>
      <c r="EG99" s="28">
        <v>0</v>
      </c>
      <c r="EH99" s="288">
        <v>0</v>
      </c>
      <c r="EI99" s="285">
        <v>0</v>
      </c>
      <c r="EJ99" s="235">
        <v>0</v>
      </c>
      <c r="EK99" s="28">
        <f t="shared" ca="1" si="52"/>
        <v>0</v>
      </c>
      <c r="EL99" s="30" t="str">
        <f ca="1">IF($B100=$B99,"",SUMIF($B$6:$B126,$B99,EK$6:EK$185))</f>
        <v/>
      </c>
      <c r="EM99" s="436">
        <v>15</v>
      </c>
      <c r="EN99" s="436">
        <f t="shared" si="44"/>
        <v>1500</v>
      </c>
      <c r="EO99" s="437">
        <f t="shared" si="37"/>
        <v>6.6666666666666664E-4</v>
      </c>
      <c r="EP99" s="437">
        <f t="shared" si="45"/>
        <v>6.9999999999999999E-4</v>
      </c>
      <c r="EQ99" s="436">
        <f t="shared" ca="1" si="53"/>
        <v>0</v>
      </c>
      <c r="ER99" s="443">
        <v>5.2499999999999998E-2</v>
      </c>
      <c r="ES99" s="446">
        <f t="shared" ca="1" si="49"/>
        <v>0</v>
      </c>
      <c r="ET99" s="446">
        <f t="shared" ca="1" si="54"/>
        <v>0</v>
      </c>
      <c r="EU99" s="446"/>
      <c r="EV99" s="446"/>
      <c r="EW99" s="446"/>
      <c r="EX99" s="17">
        <v>800080</v>
      </c>
      <c r="EY99" s="17" t="s">
        <v>854</v>
      </c>
      <c r="EZ99" s="17">
        <v>100</v>
      </c>
      <c r="FA99" s="17">
        <v>9.6</v>
      </c>
      <c r="FB99" s="155" t="s">
        <v>859</v>
      </c>
      <c r="FC99" s="179" t="s">
        <v>536</v>
      </c>
      <c r="FD99" s="256" t="s">
        <v>525</v>
      </c>
      <c r="FE99" s="389">
        <f t="shared" ca="1" si="40"/>
        <v>0</v>
      </c>
    </row>
    <row r="100" spans="1:161" ht="16.5" customHeight="1">
      <c r="A100" s="894" t="s">
        <v>787</v>
      </c>
      <c r="B100" s="155" t="s">
        <v>859</v>
      </c>
      <c r="C100" s="179" t="s">
        <v>537</v>
      </c>
      <c r="D100" s="1" t="s">
        <v>527</v>
      </c>
      <c r="E100" s="2" t="s">
        <v>893</v>
      </c>
      <c r="F100" s="92" t="s">
        <v>896</v>
      </c>
      <c r="G100" s="374">
        <v>100</v>
      </c>
      <c r="H100" s="229">
        <v>0</v>
      </c>
      <c r="I100" s="229">
        <v>0</v>
      </c>
      <c r="J100" s="229">
        <v>44</v>
      </c>
      <c r="K100" s="229">
        <v>100</v>
      </c>
      <c r="L100" s="229">
        <v>44</v>
      </c>
      <c r="M100" s="388">
        <v>0</v>
      </c>
      <c r="N100" s="388">
        <v>0</v>
      </c>
      <c r="O100" s="388">
        <v>0</v>
      </c>
      <c r="P100" s="388">
        <v>0</v>
      </c>
      <c r="Q100" s="388">
        <v>0</v>
      </c>
      <c r="R100" s="388">
        <v>0</v>
      </c>
      <c r="S100" s="388">
        <v>0</v>
      </c>
      <c r="T100" s="388">
        <v>0</v>
      </c>
      <c r="U100" s="388">
        <v>0</v>
      </c>
      <c r="V100" s="388">
        <v>0</v>
      </c>
      <c r="W100" s="388">
        <v>0</v>
      </c>
      <c r="X100" s="388">
        <v>0</v>
      </c>
      <c r="Y100" s="388">
        <v>0</v>
      </c>
      <c r="Z100" s="388">
        <v>0</v>
      </c>
      <c r="AA100" s="388">
        <v>0</v>
      </c>
      <c r="AB100" s="388">
        <v>0</v>
      </c>
      <c r="AC100" s="388">
        <v>0</v>
      </c>
      <c r="AD100" s="388">
        <v>0</v>
      </c>
      <c r="AE100" s="388">
        <v>0</v>
      </c>
      <c r="AF100" s="388">
        <v>0</v>
      </c>
      <c r="AG100" s="388">
        <v>0</v>
      </c>
      <c r="AH100" s="388">
        <v>0</v>
      </c>
      <c r="AI100" s="388">
        <v>0</v>
      </c>
      <c r="AJ100" s="388">
        <v>0</v>
      </c>
      <c r="AK100" s="388">
        <v>0</v>
      </c>
      <c r="AL100" s="388">
        <v>0</v>
      </c>
      <c r="AM100" s="388">
        <v>0</v>
      </c>
      <c r="AN100" s="388">
        <v>0</v>
      </c>
      <c r="AO100" s="388">
        <v>0</v>
      </c>
      <c r="AP100" s="388">
        <v>0</v>
      </c>
      <c r="AQ100" s="388">
        <v>0</v>
      </c>
      <c r="AR100" s="388">
        <v>0</v>
      </c>
      <c r="AS100" s="388">
        <v>0</v>
      </c>
      <c r="AT100" s="388">
        <v>0</v>
      </c>
      <c r="AU100" s="388">
        <v>0</v>
      </c>
      <c r="AV100" s="388">
        <v>0</v>
      </c>
      <c r="AW100" s="388">
        <v>0</v>
      </c>
      <c r="AX100" s="388">
        <v>0</v>
      </c>
      <c r="AY100" s="388">
        <v>0</v>
      </c>
      <c r="AZ100" s="388">
        <v>0</v>
      </c>
      <c r="BA100" s="388">
        <v>0</v>
      </c>
      <c r="BB100" s="388">
        <v>0</v>
      </c>
      <c r="BC100" s="388">
        <v>0</v>
      </c>
      <c r="BD100" s="388">
        <v>0</v>
      </c>
      <c r="BE100" s="388">
        <v>0</v>
      </c>
      <c r="BF100" s="388">
        <v>0</v>
      </c>
      <c r="BG100" s="388">
        <v>0</v>
      </c>
      <c r="BH100" s="388">
        <v>0</v>
      </c>
      <c r="BI100" s="388">
        <v>0</v>
      </c>
      <c r="BJ100" s="388">
        <v>0</v>
      </c>
      <c r="BK100" s="388">
        <v>0</v>
      </c>
      <c r="BL100" s="388">
        <v>0</v>
      </c>
      <c r="BM100" s="388">
        <v>0</v>
      </c>
      <c r="BN100" s="388">
        <v>0</v>
      </c>
      <c r="BO100" s="388">
        <v>0</v>
      </c>
      <c r="BP100" s="388">
        <v>0</v>
      </c>
      <c r="BQ100" s="388">
        <v>0</v>
      </c>
      <c r="BR100" s="388">
        <v>0</v>
      </c>
      <c r="BS100" s="388">
        <v>0</v>
      </c>
      <c r="BT100" s="388">
        <v>0</v>
      </c>
      <c r="BU100" s="388">
        <v>0</v>
      </c>
      <c r="BV100" s="388">
        <v>0</v>
      </c>
      <c r="BW100" s="388">
        <v>0</v>
      </c>
      <c r="BX100" s="388">
        <v>0</v>
      </c>
      <c r="BY100" s="388">
        <v>0</v>
      </c>
      <c r="BZ100" s="388">
        <v>0</v>
      </c>
      <c r="CA100" s="388">
        <v>0</v>
      </c>
      <c r="CB100" s="388">
        <v>0</v>
      </c>
      <c r="CC100" s="388">
        <v>0</v>
      </c>
      <c r="CD100" s="388">
        <v>0</v>
      </c>
      <c r="CE100" s="388">
        <v>0</v>
      </c>
      <c r="CF100" s="388">
        <v>0</v>
      </c>
      <c r="CG100" s="388">
        <v>0</v>
      </c>
      <c r="CH100" s="388">
        <v>0</v>
      </c>
      <c r="CI100" s="388">
        <v>0</v>
      </c>
      <c r="CJ100" s="388">
        <v>0</v>
      </c>
      <c r="CK100" s="388">
        <v>0</v>
      </c>
      <c r="CL100" s="388">
        <v>0</v>
      </c>
      <c r="CM100" s="388">
        <v>0</v>
      </c>
      <c r="CN100" s="388">
        <v>0</v>
      </c>
      <c r="CO100" s="388">
        <v>0</v>
      </c>
      <c r="CP100" s="388">
        <v>0</v>
      </c>
      <c r="CQ100" s="388">
        <v>0</v>
      </c>
      <c r="CR100" s="388">
        <v>0</v>
      </c>
      <c r="CS100" s="388">
        <v>0</v>
      </c>
      <c r="CT100" s="388">
        <v>0</v>
      </c>
      <c r="CU100" s="388">
        <v>0</v>
      </c>
      <c r="CV100" s="388">
        <v>0</v>
      </c>
      <c r="CW100" s="388">
        <v>0</v>
      </c>
      <c r="CX100" s="388">
        <v>0</v>
      </c>
      <c r="CY100" s="388">
        <v>0</v>
      </c>
      <c r="CZ100" s="388">
        <v>0</v>
      </c>
      <c r="DA100" s="388">
        <v>0</v>
      </c>
      <c r="DB100" s="388">
        <v>0</v>
      </c>
      <c r="DC100" s="388">
        <v>0</v>
      </c>
      <c r="DD100" s="388">
        <v>0</v>
      </c>
      <c r="DE100" s="388">
        <v>0</v>
      </c>
      <c r="DF100" s="388">
        <v>0</v>
      </c>
      <c r="DG100" s="387">
        <v>0</v>
      </c>
      <c r="DH100" s="31">
        <v>0</v>
      </c>
      <c r="DI100" s="28">
        <v>0</v>
      </c>
      <c r="DJ100" s="30">
        <v>0</v>
      </c>
      <c r="DK100" s="29">
        <v>0</v>
      </c>
      <c r="DL100" s="235">
        <v>0</v>
      </c>
      <c r="DM100" s="28">
        <v>0</v>
      </c>
      <c r="DN100" s="288">
        <v>0</v>
      </c>
      <c r="DO100" s="285">
        <v>0</v>
      </c>
      <c r="DP100" s="235">
        <v>0</v>
      </c>
      <c r="DQ100" s="28">
        <v>0</v>
      </c>
      <c r="DR100" s="30">
        <v>0</v>
      </c>
      <c r="DS100" s="285">
        <v>0</v>
      </c>
      <c r="DT100" s="235">
        <v>0</v>
      </c>
      <c r="DU100" s="28">
        <v>0</v>
      </c>
      <c r="DV100" s="30">
        <v>0</v>
      </c>
      <c r="DW100" s="285">
        <v>0</v>
      </c>
      <c r="DX100" s="235">
        <v>0</v>
      </c>
      <c r="DY100" s="28">
        <v>0</v>
      </c>
      <c r="DZ100" s="30">
        <v>0</v>
      </c>
      <c r="EA100" s="285">
        <v>0</v>
      </c>
      <c r="EB100" s="235">
        <v>0</v>
      </c>
      <c r="EC100" s="28">
        <v>0</v>
      </c>
      <c r="ED100" s="30">
        <v>0</v>
      </c>
      <c r="EE100" s="285">
        <v>0</v>
      </c>
      <c r="EF100" s="235">
        <v>0</v>
      </c>
      <c r="EG100" s="28">
        <v>0</v>
      </c>
      <c r="EH100" s="288">
        <v>0</v>
      </c>
      <c r="EI100" s="285">
        <v>0</v>
      </c>
      <c r="EJ100" s="235">
        <v>0</v>
      </c>
      <c r="EK100" s="28">
        <f t="shared" ca="1" si="52"/>
        <v>0</v>
      </c>
      <c r="EL100" s="30" t="str">
        <f ca="1">IF($B101=$B100,"",SUMIF($B$6:$B127,$B100,EK$6:EK$185))</f>
        <v/>
      </c>
      <c r="EM100" s="436">
        <v>15</v>
      </c>
      <c r="EN100" s="436">
        <f t="shared" si="44"/>
        <v>1500</v>
      </c>
      <c r="EO100" s="437">
        <f t="shared" ref="EO100:EO144" si="55">1/EN100</f>
        <v>6.6666666666666664E-4</v>
      </c>
      <c r="EP100" s="437">
        <f t="shared" si="45"/>
        <v>6.9999999999999999E-4</v>
      </c>
      <c r="EQ100" s="436">
        <f t="shared" ca="1" si="53"/>
        <v>0</v>
      </c>
      <c r="ER100" s="443">
        <v>5.2499999999999998E-2</v>
      </c>
      <c r="ES100" s="446">
        <f t="shared" ca="1" si="49"/>
        <v>0</v>
      </c>
      <c r="ET100" s="446">
        <f t="shared" ca="1" si="54"/>
        <v>0</v>
      </c>
      <c r="EU100" s="446"/>
      <c r="EV100" s="446"/>
      <c r="EW100" s="446"/>
      <c r="EX100" s="17">
        <v>800080</v>
      </c>
      <c r="EY100" s="17" t="s">
        <v>854</v>
      </c>
      <c r="EZ100" s="17">
        <v>100</v>
      </c>
      <c r="FA100" s="17">
        <v>9.6</v>
      </c>
      <c r="FB100" s="155" t="s">
        <v>859</v>
      </c>
      <c r="FC100" s="179" t="s">
        <v>537</v>
      </c>
      <c r="FD100" s="256" t="s">
        <v>527</v>
      </c>
      <c r="FE100" s="389">
        <f t="shared" ca="1" si="40"/>
        <v>0</v>
      </c>
    </row>
    <row r="101" spans="1:161" ht="16.5" customHeight="1">
      <c r="A101" s="894" t="s">
        <v>787</v>
      </c>
      <c r="B101" s="155" t="s">
        <v>859</v>
      </c>
      <c r="C101" s="179" t="s">
        <v>543</v>
      </c>
      <c r="D101" s="1" t="s">
        <v>529</v>
      </c>
      <c r="E101" s="2" t="s">
        <v>893</v>
      </c>
      <c r="F101" s="92" t="s">
        <v>897</v>
      </c>
      <c r="G101" s="374">
        <v>100</v>
      </c>
      <c r="H101" s="229">
        <v>0</v>
      </c>
      <c r="I101" s="229">
        <v>0</v>
      </c>
      <c r="J101" s="229">
        <v>0</v>
      </c>
      <c r="K101" s="229">
        <v>0</v>
      </c>
      <c r="L101" s="229">
        <v>0</v>
      </c>
      <c r="M101" s="388">
        <v>0</v>
      </c>
      <c r="N101" s="388">
        <v>0</v>
      </c>
      <c r="O101" s="388">
        <v>0</v>
      </c>
      <c r="P101" s="388">
        <v>0</v>
      </c>
      <c r="Q101" s="388">
        <v>0</v>
      </c>
      <c r="R101" s="388">
        <v>0</v>
      </c>
      <c r="S101" s="388">
        <v>0</v>
      </c>
      <c r="T101" s="388">
        <v>0</v>
      </c>
      <c r="U101" s="388">
        <v>0</v>
      </c>
      <c r="V101" s="388">
        <v>0</v>
      </c>
      <c r="W101" s="388">
        <v>0</v>
      </c>
      <c r="X101" s="388">
        <v>0</v>
      </c>
      <c r="Y101" s="388">
        <v>0</v>
      </c>
      <c r="Z101" s="388">
        <v>0</v>
      </c>
      <c r="AA101" s="388">
        <v>0</v>
      </c>
      <c r="AB101" s="388">
        <v>0</v>
      </c>
      <c r="AC101" s="388">
        <v>0</v>
      </c>
      <c r="AD101" s="388">
        <v>0</v>
      </c>
      <c r="AE101" s="388">
        <v>0</v>
      </c>
      <c r="AF101" s="388">
        <v>0</v>
      </c>
      <c r="AG101" s="388">
        <v>0</v>
      </c>
      <c r="AH101" s="388">
        <v>0</v>
      </c>
      <c r="AI101" s="388">
        <v>0</v>
      </c>
      <c r="AJ101" s="388">
        <v>0</v>
      </c>
      <c r="AK101" s="388">
        <v>0</v>
      </c>
      <c r="AL101" s="388">
        <v>0</v>
      </c>
      <c r="AM101" s="388">
        <v>0</v>
      </c>
      <c r="AN101" s="388">
        <v>0</v>
      </c>
      <c r="AO101" s="388">
        <v>0</v>
      </c>
      <c r="AP101" s="388">
        <v>0</v>
      </c>
      <c r="AQ101" s="388">
        <v>0</v>
      </c>
      <c r="AR101" s="388">
        <v>0</v>
      </c>
      <c r="AS101" s="388">
        <v>0</v>
      </c>
      <c r="AT101" s="388">
        <v>0</v>
      </c>
      <c r="AU101" s="388">
        <v>0</v>
      </c>
      <c r="AV101" s="388">
        <v>0</v>
      </c>
      <c r="AW101" s="388">
        <v>0</v>
      </c>
      <c r="AX101" s="388">
        <v>0</v>
      </c>
      <c r="AY101" s="388">
        <v>0</v>
      </c>
      <c r="AZ101" s="388">
        <v>0</v>
      </c>
      <c r="BA101" s="388">
        <v>0</v>
      </c>
      <c r="BB101" s="388">
        <v>0</v>
      </c>
      <c r="BC101" s="388">
        <v>0</v>
      </c>
      <c r="BD101" s="388">
        <v>0</v>
      </c>
      <c r="BE101" s="388">
        <v>0</v>
      </c>
      <c r="BF101" s="388">
        <v>0</v>
      </c>
      <c r="BG101" s="388">
        <v>0</v>
      </c>
      <c r="BH101" s="388">
        <v>0</v>
      </c>
      <c r="BI101" s="388">
        <v>0</v>
      </c>
      <c r="BJ101" s="388">
        <v>0</v>
      </c>
      <c r="BK101" s="388">
        <v>0</v>
      </c>
      <c r="BL101" s="388">
        <v>0</v>
      </c>
      <c r="BM101" s="388">
        <v>0</v>
      </c>
      <c r="BN101" s="388">
        <v>0</v>
      </c>
      <c r="BO101" s="388">
        <v>0</v>
      </c>
      <c r="BP101" s="388">
        <v>0</v>
      </c>
      <c r="BQ101" s="388">
        <v>0</v>
      </c>
      <c r="BR101" s="388">
        <v>0</v>
      </c>
      <c r="BS101" s="388">
        <v>0</v>
      </c>
      <c r="BT101" s="388">
        <v>0</v>
      </c>
      <c r="BU101" s="388">
        <v>0</v>
      </c>
      <c r="BV101" s="388">
        <v>0</v>
      </c>
      <c r="BW101" s="388">
        <v>0</v>
      </c>
      <c r="BX101" s="388">
        <v>0</v>
      </c>
      <c r="BY101" s="388">
        <v>0</v>
      </c>
      <c r="BZ101" s="388">
        <v>0</v>
      </c>
      <c r="CA101" s="388">
        <v>0</v>
      </c>
      <c r="CB101" s="388">
        <v>0</v>
      </c>
      <c r="CC101" s="388">
        <v>0</v>
      </c>
      <c r="CD101" s="388">
        <v>0</v>
      </c>
      <c r="CE101" s="388">
        <v>0</v>
      </c>
      <c r="CF101" s="388">
        <v>0</v>
      </c>
      <c r="CG101" s="388">
        <v>0</v>
      </c>
      <c r="CH101" s="388">
        <v>0</v>
      </c>
      <c r="CI101" s="388">
        <v>0</v>
      </c>
      <c r="CJ101" s="388">
        <v>0</v>
      </c>
      <c r="CK101" s="388">
        <v>0</v>
      </c>
      <c r="CL101" s="388">
        <v>0</v>
      </c>
      <c r="CM101" s="388">
        <v>0</v>
      </c>
      <c r="CN101" s="388">
        <v>0</v>
      </c>
      <c r="CO101" s="388">
        <v>0</v>
      </c>
      <c r="CP101" s="388">
        <v>0</v>
      </c>
      <c r="CQ101" s="388">
        <v>0</v>
      </c>
      <c r="CR101" s="388">
        <v>0</v>
      </c>
      <c r="CS101" s="388">
        <v>0</v>
      </c>
      <c r="CT101" s="388">
        <v>0</v>
      </c>
      <c r="CU101" s="388">
        <v>0</v>
      </c>
      <c r="CV101" s="388">
        <v>0</v>
      </c>
      <c r="CW101" s="388">
        <v>0</v>
      </c>
      <c r="CX101" s="388">
        <v>0</v>
      </c>
      <c r="CY101" s="388">
        <v>0</v>
      </c>
      <c r="CZ101" s="388">
        <v>0</v>
      </c>
      <c r="DA101" s="388">
        <v>0</v>
      </c>
      <c r="DB101" s="388">
        <v>0</v>
      </c>
      <c r="DC101" s="388">
        <v>0</v>
      </c>
      <c r="DD101" s="388">
        <v>0</v>
      </c>
      <c r="DE101" s="388">
        <v>0</v>
      </c>
      <c r="DF101" s="388">
        <v>0</v>
      </c>
      <c r="DG101" s="387">
        <v>0</v>
      </c>
      <c r="DH101" s="31">
        <v>0</v>
      </c>
      <c r="DI101" s="28">
        <v>0</v>
      </c>
      <c r="DJ101" s="30">
        <v>0</v>
      </c>
      <c r="DK101" s="29">
        <v>0</v>
      </c>
      <c r="DL101" s="235">
        <v>0</v>
      </c>
      <c r="DM101" s="28">
        <v>0</v>
      </c>
      <c r="DN101" s="288">
        <v>0</v>
      </c>
      <c r="DO101" s="285">
        <v>0</v>
      </c>
      <c r="DP101" s="235">
        <v>0</v>
      </c>
      <c r="DQ101" s="28">
        <v>0</v>
      </c>
      <c r="DR101" s="30">
        <v>0</v>
      </c>
      <c r="DS101" s="285">
        <v>0</v>
      </c>
      <c r="DT101" s="235">
        <v>0</v>
      </c>
      <c r="DU101" s="28">
        <v>0</v>
      </c>
      <c r="DV101" s="30">
        <v>0</v>
      </c>
      <c r="DW101" s="285">
        <v>0</v>
      </c>
      <c r="DX101" s="235">
        <v>0</v>
      </c>
      <c r="DY101" s="28">
        <v>0</v>
      </c>
      <c r="DZ101" s="30">
        <v>0</v>
      </c>
      <c r="EA101" s="285">
        <v>0</v>
      </c>
      <c r="EB101" s="235">
        <v>0</v>
      </c>
      <c r="EC101" s="28">
        <v>0</v>
      </c>
      <c r="ED101" s="30">
        <v>0</v>
      </c>
      <c r="EE101" s="285">
        <v>0</v>
      </c>
      <c r="EF101" s="235">
        <v>0</v>
      </c>
      <c r="EG101" s="28">
        <v>0</v>
      </c>
      <c r="EH101" s="288">
        <v>0</v>
      </c>
      <c r="EI101" s="285">
        <v>0</v>
      </c>
      <c r="EJ101" s="235">
        <v>0</v>
      </c>
      <c r="EK101" s="28">
        <f t="shared" ca="1" si="52"/>
        <v>0</v>
      </c>
      <c r="EL101" s="30" t="str">
        <f ca="1">IF($B102=$B101,"",SUMIF($B$6:$B128,$B101,EK$6:EK$185))</f>
        <v/>
      </c>
      <c r="EM101" s="436">
        <v>15</v>
      </c>
      <c r="EN101" s="436">
        <f t="shared" ref="EN101:EN132" si="56">$G101*EM101</f>
        <v>1500</v>
      </c>
      <c r="EO101" s="437">
        <f t="shared" si="55"/>
        <v>6.6666666666666664E-4</v>
      </c>
      <c r="EP101" s="437">
        <f t="shared" si="45"/>
        <v>6.9999999999999999E-4</v>
      </c>
      <c r="EQ101" s="436">
        <f t="shared" ca="1" si="53"/>
        <v>0</v>
      </c>
      <c r="ER101" s="443">
        <v>5.2499999999999998E-2</v>
      </c>
      <c r="ES101" s="446">
        <f t="shared" ca="1" si="49"/>
        <v>0</v>
      </c>
      <c r="ET101" s="446">
        <f t="shared" ca="1" si="54"/>
        <v>0</v>
      </c>
      <c r="EU101" s="446"/>
      <c r="EV101" s="446"/>
      <c r="EW101" s="446"/>
      <c r="EX101" s="17">
        <v>800080</v>
      </c>
      <c r="EY101" s="17" t="s">
        <v>854</v>
      </c>
      <c r="EZ101" s="17">
        <v>100</v>
      </c>
      <c r="FA101" s="17">
        <v>0</v>
      </c>
      <c r="FB101" s="155" t="s">
        <v>859</v>
      </c>
      <c r="FC101" s="179" t="s">
        <v>543</v>
      </c>
      <c r="FD101" s="256" t="s">
        <v>529</v>
      </c>
      <c r="FE101" s="389">
        <f t="shared" ca="1" si="40"/>
        <v>0</v>
      </c>
    </row>
    <row r="102" spans="1:161" ht="16.5" customHeight="1">
      <c r="A102" s="894" t="s">
        <v>787</v>
      </c>
      <c r="B102" s="155" t="s">
        <v>859</v>
      </c>
      <c r="C102" s="179" t="s">
        <v>544</v>
      </c>
      <c r="D102" s="1" t="s">
        <v>531</v>
      </c>
      <c r="E102" s="2" t="s">
        <v>893</v>
      </c>
      <c r="F102" s="92" t="s">
        <v>898</v>
      </c>
      <c r="G102" s="374">
        <v>100</v>
      </c>
      <c r="H102" s="229">
        <v>0</v>
      </c>
      <c r="I102" s="229">
        <v>0</v>
      </c>
      <c r="J102" s="229">
        <v>5</v>
      </c>
      <c r="K102" s="229">
        <v>0</v>
      </c>
      <c r="L102" s="229">
        <v>5</v>
      </c>
      <c r="M102" s="388">
        <v>0</v>
      </c>
      <c r="N102" s="388">
        <v>0</v>
      </c>
      <c r="O102" s="388">
        <v>0</v>
      </c>
      <c r="P102" s="388">
        <v>0</v>
      </c>
      <c r="Q102" s="388">
        <v>0</v>
      </c>
      <c r="R102" s="388">
        <v>0</v>
      </c>
      <c r="S102" s="388">
        <v>0</v>
      </c>
      <c r="T102" s="388">
        <v>0</v>
      </c>
      <c r="U102" s="388">
        <v>0</v>
      </c>
      <c r="V102" s="388">
        <v>0</v>
      </c>
      <c r="W102" s="388">
        <v>0</v>
      </c>
      <c r="X102" s="388">
        <v>0</v>
      </c>
      <c r="Y102" s="388">
        <v>0</v>
      </c>
      <c r="Z102" s="388">
        <v>0</v>
      </c>
      <c r="AA102" s="388">
        <v>0</v>
      </c>
      <c r="AB102" s="388">
        <v>0</v>
      </c>
      <c r="AC102" s="388">
        <v>0</v>
      </c>
      <c r="AD102" s="388">
        <v>0</v>
      </c>
      <c r="AE102" s="388">
        <v>0</v>
      </c>
      <c r="AF102" s="388">
        <v>0</v>
      </c>
      <c r="AG102" s="388">
        <v>0</v>
      </c>
      <c r="AH102" s="388">
        <v>0</v>
      </c>
      <c r="AI102" s="388">
        <v>0</v>
      </c>
      <c r="AJ102" s="388">
        <v>0</v>
      </c>
      <c r="AK102" s="388">
        <v>0</v>
      </c>
      <c r="AL102" s="388">
        <v>0</v>
      </c>
      <c r="AM102" s="388">
        <v>0</v>
      </c>
      <c r="AN102" s="388">
        <v>0</v>
      </c>
      <c r="AO102" s="388">
        <v>0</v>
      </c>
      <c r="AP102" s="388">
        <v>0</v>
      </c>
      <c r="AQ102" s="388">
        <v>0</v>
      </c>
      <c r="AR102" s="388">
        <v>0</v>
      </c>
      <c r="AS102" s="388">
        <v>0</v>
      </c>
      <c r="AT102" s="388">
        <v>0</v>
      </c>
      <c r="AU102" s="388">
        <v>0</v>
      </c>
      <c r="AV102" s="388">
        <v>0</v>
      </c>
      <c r="AW102" s="388">
        <v>0</v>
      </c>
      <c r="AX102" s="388">
        <v>0</v>
      </c>
      <c r="AY102" s="388">
        <v>0</v>
      </c>
      <c r="AZ102" s="388">
        <v>0</v>
      </c>
      <c r="BA102" s="388">
        <v>0</v>
      </c>
      <c r="BB102" s="388">
        <v>0</v>
      </c>
      <c r="BC102" s="388">
        <v>0</v>
      </c>
      <c r="BD102" s="388">
        <v>0</v>
      </c>
      <c r="BE102" s="388">
        <v>0</v>
      </c>
      <c r="BF102" s="388">
        <v>0</v>
      </c>
      <c r="BG102" s="388">
        <v>0</v>
      </c>
      <c r="BH102" s="388">
        <v>0</v>
      </c>
      <c r="BI102" s="388">
        <v>0</v>
      </c>
      <c r="BJ102" s="388">
        <v>0</v>
      </c>
      <c r="BK102" s="388">
        <v>0</v>
      </c>
      <c r="BL102" s="388">
        <v>0</v>
      </c>
      <c r="BM102" s="388">
        <v>0</v>
      </c>
      <c r="BN102" s="388">
        <v>0</v>
      </c>
      <c r="BO102" s="388">
        <v>0</v>
      </c>
      <c r="BP102" s="388">
        <v>0</v>
      </c>
      <c r="BQ102" s="388">
        <v>0</v>
      </c>
      <c r="BR102" s="388">
        <v>0</v>
      </c>
      <c r="BS102" s="388">
        <v>0</v>
      </c>
      <c r="BT102" s="388">
        <v>0</v>
      </c>
      <c r="BU102" s="388">
        <v>0</v>
      </c>
      <c r="BV102" s="388">
        <v>0</v>
      </c>
      <c r="BW102" s="388">
        <v>0</v>
      </c>
      <c r="BX102" s="388">
        <v>0</v>
      </c>
      <c r="BY102" s="388">
        <v>0</v>
      </c>
      <c r="BZ102" s="388">
        <v>0</v>
      </c>
      <c r="CA102" s="388">
        <v>0</v>
      </c>
      <c r="CB102" s="388">
        <v>0</v>
      </c>
      <c r="CC102" s="388">
        <v>0</v>
      </c>
      <c r="CD102" s="388">
        <v>0</v>
      </c>
      <c r="CE102" s="388">
        <v>0</v>
      </c>
      <c r="CF102" s="388">
        <v>0</v>
      </c>
      <c r="CG102" s="388">
        <v>0</v>
      </c>
      <c r="CH102" s="388">
        <v>0</v>
      </c>
      <c r="CI102" s="388">
        <v>0</v>
      </c>
      <c r="CJ102" s="388">
        <v>0</v>
      </c>
      <c r="CK102" s="388">
        <v>0</v>
      </c>
      <c r="CL102" s="388">
        <v>0</v>
      </c>
      <c r="CM102" s="388">
        <v>0</v>
      </c>
      <c r="CN102" s="388">
        <v>0</v>
      </c>
      <c r="CO102" s="388">
        <v>0</v>
      </c>
      <c r="CP102" s="388">
        <v>0</v>
      </c>
      <c r="CQ102" s="388">
        <v>0</v>
      </c>
      <c r="CR102" s="388">
        <v>0</v>
      </c>
      <c r="CS102" s="388">
        <v>0</v>
      </c>
      <c r="CT102" s="388">
        <v>0</v>
      </c>
      <c r="CU102" s="388">
        <v>0</v>
      </c>
      <c r="CV102" s="388">
        <v>0</v>
      </c>
      <c r="CW102" s="388">
        <v>0</v>
      </c>
      <c r="CX102" s="388">
        <v>0</v>
      </c>
      <c r="CY102" s="388">
        <v>0</v>
      </c>
      <c r="CZ102" s="388">
        <v>0</v>
      </c>
      <c r="DA102" s="388">
        <v>0</v>
      </c>
      <c r="DB102" s="388">
        <v>0</v>
      </c>
      <c r="DC102" s="388">
        <v>0</v>
      </c>
      <c r="DD102" s="388">
        <v>0</v>
      </c>
      <c r="DE102" s="388">
        <v>0</v>
      </c>
      <c r="DF102" s="388">
        <v>0</v>
      </c>
      <c r="DG102" s="387">
        <v>0</v>
      </c>
      <c r="DH102" s="31">
        <v>0</v>
      </c>
      <c r="DI102" s="28">
        <v>0</v>
      </c>
      <c r="DJ102" s="30">
        <v>0</v>
      </c>
      <c r="DK102" s="29">
        <v>0</v>
      </c>
      <c r="DL102" s="235">
        <v>0</v>
      </c>
      <c r="DM102" s="28">
        <v>0</v>
      </c>
      <c r="DN102" s="288">
        <v>0</v>
      </c>
      <c r="DO102" s="285">
        <v>0</v>
      </c>
      <c r="DP102" s="235">
        <v>0</v>
      </c>
      <c r="DQ102" s="28">
        <v>0</v>
      </c>
      <c r="DR102" s="30">
        <v>0</v>
      </c>
      <c r="DS102" s="285">
        <v>0</v>
      </c>
      <c r="DT102" s="235">
        <v>0</v>
      </c>
      <c r="DU102" s="28">
        <v>0</v>
      </c>
      <c r="DV102" s="30">
        <v>0</v>
      </c>
      <c r="DW102" s="285">
        <v>0</v>
      </c>
      <c r="DX102" s="235">
        <v>0</v>
      </c>
      <c r="DY102" s="28">
        <v>0</v>
      </c>
      <c r="DZ102" s="30">
        <v>0</v>
      </c>
      <c r="EA102" s="285">
        <v>0</v>
      </c>
      <c r="EB102" s="235">
        <v>0</v>
      </c>
      <c r="EC102" s="28">
        <v>0</v>
      </c>
      <c r="ED102" s="30">
        <v>0</v>
      </c>
      <c r="EE102" s="285">
        <v>0</v>
      </c>
      <c r="EF102" s="235">
        <v>0</v>
      </c>
      <c r="EG102" s="28">
        <v>0</v>
      </c>
      <c r="EH102" s="288">
        <v>0</v>
      </c>
      <c r="EI102" s="285">
        <v>0</v>
      </c>
      <c r="EJ102" s="235">
        <v>0</v>
      </c>
      <c r="EK102" s="28">
        <f t="shared" ca="1" si="52"/>
        <v>0</v>
      </c>
      <c r="EL102" s="30">
        <f ca="1">IF($B103=$B102,"",SUMIF($B$6:$B129,$B102,EK$6:EK$185))</f>
        <v>0</v>
      </c>
      <c r="EM102" s="436">
        <v>15</v>
      </c>
      <c r="EN102" s="436">
        <f t="shared" si="56"/>
        <v>1500</v>
      </c>
      <c r="EO102" s="437">
        <f t="shared" si="55"/>
        <v>6.6666666666666664E-4</v>
      </c>
      <c r="EP102" s="437">
        <f t="shared" si="45"/>
        <v>6.9999999999999999E-4</v>
      </c>
      <c r="EQ102" s="436">
        <f t="shared" ca="1" si="53"/>
        <v>0</v>
      </c>
      <c r="ER102" s="443">
        <v>5.2499999999999998E-2</v>
      </c>
      <c r="ES102" s="446">
        <f t="shared" ca="1" si="49"/>
        <v>0</v>
      </c>
      <c r="ET102" s="446">
        <f t="shared" ca="1" si="54"/>
        <v>0</v>
      </c>
      <c r="EU102" s="446"/>
      <c r="EV102" s="446"/>
      <c r="EW102" s="446"/>
      <c r="EX102" s="17">
        <v>800080</v>
      </c>
      <c r="EY102" s="17" t="s">
        <v>854</v>
      </c>
      <c r="EZ102" s="17">
        <v>100</v>
      </c>
      <c r="FA102" s="17">
        <v>0</v>
      </c>
      <c r="FB102" s="155" t="s">
        <v>859</v>
      </c>
      <c r="FC102" s="179" t="s">
        <v>544</v>
      </c>
      <c r="FD102" s="256" t="s">
        <v>531</v>
      </c>
      <c r="FE102" s="389">
        <f t="shared" ca="1" si="40"/>
        <v>0</v>
      </c>
    </row>
    <row r="103" spans="1:161" ht="16.5" customHeight="1">
      <c r="A103" s="894" t="s">
        <v>787</v>
      </c>
      <c r="B103" s="155" t="s">
        <v>562</v>
      </c>
      <c r="C103" s="4" t="s">
        <v>565</v>
      </c>
      <c r="D103" s="179" t="s">
        <v>566</v>
      </c>
      <c r="E103" s="2" t="s">
        <v>893</v>
      </c>
      <c r="F103" s="92" t="s">
        <v>899</v>
      </c>
      <c r="G103" s="374">
        <v>100</v>
      </c>
      <c r="H103" s="229">
        <v>0</v>
      </c>
      <c r="I103" s="229">
        <v>0</v>
      </c>
      <c r="J103" s="229">
        <v>2</v>
      </c>
      <c r="K103" s="229">
        <v>0</v>
      </c>
      <c r="L103" s="229">
        <v>2</v>
      </c>
      <c r="M103" s="388">
        <v>0</v>
      </c>
      <c r="N103" s="388">
        <v>0</v>
      </c>
      <c r="O103" s="388">
        <v>0</v>
      </c>
      <c r="P103" s="388">
        <v>0</v>
      </c>
      <c r="Q103" s="388">
        <v>0</v>
      </c>
      <c r="R103" s="388">
        <v>0</v>
      </c>
      <c r="S103" s="388">
        <v>0</v>
      </c>
      <c r="T103" s="388">
        <v>0</v>
      </c>
      <c r="U103" s="388">
        <v>0</v>
      </c>
      <c r="V103" s="388">
        <v>0</v>
      </c>
      <c r="W103" s="388">
        <v>0</v>
      </c>
      <c r="X103" s="388">
        <v>0</v>
      </c>
      <c r="Y103" s="388">
        <v>0</v>
      </c>
      <c r="Z103" s="388">
        <v>0</v>
      </c>
      <c r="AA103" s="388">
        <v>0</v>
      </c>
      <c r="AB103" s="388">
        <v>0</v>
      </c>
      <c r="AC103" s="388">
        <v>0</v>
      </c>
      <c r="AD103" s="388">
        <v>0</v>
      </c>
      <c r="AE103" s="388">
        <v>0</v>
      </c>
      <c r="AF103" s="388">
        <v>0</v>
      </c>
      <c r="AG103" s="388">
        <v>0</v>
      </c>
      <c r="AH103" s="388">
        <v>0</v>
      </c>
      <c r="AI103" s="388">
        <v>0</v>
      </c>
      <c r="AJ103" s="388">
        <v>0</v>
      </c>
      <c r="AK103" s="388">
        <v>0</v>
      </c>
      <c r="AL103" s="388">
        <v>0</v>
      </c>
      <c r="AM103" s="388">
        <v>0</v>
      </c>
      <c r="AN103" s="388">
        <v>0</v>
      </c>
      <c r="AO103" s="388">
        <v>0</v>
      </c>
      <c r="AP103" s="388">
        <v>0</v>
      </c>
      <c r="AQ103" s="388">
        <v>0</v>
      </c>
      <c r="AR103" s="388">
        <v>0</v>
      </c>
      <c r="AS103" s="388">
        <v>0</v>
      </c>
      <c r="AT103" s="388">
        <v>0</v>
      </c>
      <c r="AU103" s="388">
        <v>0</v>
      </c>
      <c r="AV103" s="388">
        <v>0</v>
      </c>
      <c r="AW103" s="388">
        <v>0</v>
      </c>
      <c r="AX103" s="388">
        <v>0</v>
      </c>
      <c r="AY103" s="388">
        <v>0</v>
      </c>
      <c r="AZ103" s="388">
        <v>0</v>
      </c>
      <c r="BA103" s="388">
        <v>0</v>
      </c>
      <c r="BB103" s="388">
        <v>0</v>
      </c>
      <c r="BC103" s="388">
        <v>0</v>
      </c>
      <c r="BD103" s="388">
        <v>0</v>
      </c>
      <c r="BE103" s="388">
        <v>0</v>
      </c>
      <c r="BF103" s="388">
        <v>0</v>
      </c>
      <c r="BG103" s="388">
        <v>0</v>
      </c>
      <c r="BH103" s="388">
        <v>0</v>
      </c>
      <c r="BI103" s="388">
        <v>0</v>
      </c>
      <c r="BJ103" s="388">
        <v>0</v>
      </c>
      <c r="BK103" s="388">
        <v>0</v>
      </c>
      <c r="BL103" s="388">
        <v>0</v>
      </c>
      <c r="BM103" s="388">
        <v>0</v>
      </c>
      <c r="BN103" s="388">
        <v>0</v>
      </c>
      <c r="BO103" s="388">
        <v>0</v>
      </c>
      <c r="BP103" s="388">
        <v>0</v>
      </c>
      <c r="BQ103" s="388">
        <v>0</v>
      </c>
      <c r="BR103" s="388">
        <v>0</v>
      </c>
      <c r="BS103" s="388">
        <v>0</v>
      </c>
      <c r="BT103" s="388">
        <v>0</v>
      </c>
      <c r="BU103" s="388">
        <v>0</v>
      </c>
      <c r="BV103" s="388">
        <v>0</v>
      </c>
      <c r="BW103" s="388">
        <v>0</v>
      </c>
      <c r="BX103" s="388">
        <v>0</v>
      </c>
      <c r="BY103" s="388">
        <v>0</v>
      </c>
      <c r="BZ103" s="388">
        <v>0</v>
      </c>
      <c r="CA103" s="388">
        <v>0</v>
      </c>
      <c r="CB103" s="388">
        <v>0</v>
      </c>
      <c r="CC103" s="388">
        <v>0</v>
      </c>
      <c r="CD103" s="388">
        <v>0</v>
      </c>
      <c r="CE103" s="388">
        <v>0</v>
      </c>
      <c r="CF103" s="388">
        <v>0</v>
      </c>
      <c r="CG103" s="388">
        <v>0</v>
      </c>
      <c r="CH103" s="388">
        <v>0</v>
      </c>
      <c r="CI103" s="388">
        <v>0</v>
      </c>
      <c r="CJ103" s="388">
        <v>0</v>
      </c>
      <c r="CK103" s="388">
        <v>0</v>
      </c>
      <c r="CL103" s="388">
        <v>0</v>
      </c>
      <c r="CM103" s="388">
        <v>0</v>
      </c>
      <c r="CN103" s="388">
        <v>0</v>
      </c>
      <c r="CO103" s="388">
        <v>0</v>
      </c>
      <c r="CP103" s="388">
        <v>0</v>
      </c>
      <c r="CQ103" s="388">
        <v>0</v>
      </c>
      <c r="CR103" s="388">
        <v>0</v>
      </c>
      <c r="CS103" s="388">
        <v>0</v>
      </c>
      <c r="CT103" s="388">
        <v>0</v>
      </c>
      <c r="CU103" s="388">
        <v>0</v>
      </c>
      <c r="CV103" s="388">
        <v>0</v>
      </c>
      <c r="CW103" s="388">
        <v>0</v>
      </c>
      <c r="CX103" s="388">
        <v>0</v>
      </c>
      <c r="CY103" s="388">
        <v>0</v>
      </c>
      <c r="CZ103" s="388">
        <v>0</v>
      </c>
      <c r="DA103" s="388">
        <v>0</v>
      </c>
      <c r="DB103" s="388">
        <v>0</v>
      </c>
      <c r="DC103" s="388">
        <v>0</v>
      </c>
      <c r="DD103" s="388">
        <v>0</v>
      </c>
      <c r="DE103" s="388">
        <v>0</v>
      </c>
      <c r="DF103" s="388">
        <v>0</v>
      </c>
      <c r="DG103" s="387">
        <v>0</v>
      </c>
      <c r="DH103" s="31">
        <v>0</v>
      </c>
      <c r="DI103" s="28">
        <v>0</v>
      </c>
      <c r="DJ103" s="30">
        <v>0</v>
      </c>
      <c r="DK103" s="29">
        <v>0</v>
      </c>
      <c r="DL103" s="235">
        <v>0</v>
      </c>
      <c r="DM103" s="28">
        <v>0</v>
      </c>
      <c r="DN103" s="288">
        <v>0</v>
      </c>
      <c r="DO103" s="285">
        <v>0</v>
      </c>
      <c r="DP103" s="235">
        <v>0</v>
      </c>
      <c r="DQ103" s="28">
        <v>0</v>
      </c>
      <c r="DR103" s="30">
        <v>0</v>
      </c>
      <c r="DS103" s="285">
        <v>0</v>
      </c>
      <c r="DT103" s="235">
        <v>0</v>
      </c>
      <c r="DU103" s="28">
        <v>0</v>
      </c>
      <c r="DV103" s="30">
        <v>0</v>
      </c>
      <c r="DW103" s="285">
        <v>0</v>
      </c>
      <c r="DX103" s="235">
        <v>0</v>
      </c>
      <c r="DY103" s="28">
        <v>0</v>
      </c>
      <c r="DZ103" s="30">
        <v>0</v>
      </c>
      <c r="EA103" s="285">
        <v>0</v>
      </c>
      <c r="EB103" s="235">
        <v>0</v>
      </c>
      <c r="EC103" s="28">
        <v>0</v>
      </c>
      <c r="ED103" s="30">
        <v>0</v>
      </c>
      <c r="EE103" s="285">
        <v>0</v>
      </c>
      <c r="EF103" s="235">
        <v>0</v>
      </c>
      <c r="EG103" s="28">
        <v>0</v>
      </c>
      <c r="EH103" s="288">
        <v>0</v>
      </c>
      <c r="EI103" s="285">
        <v>0</v>
      </c>
      <c r="EJ103" s="235">
        <v>0</v>
      </c>
      <c r="EK103" s="28">
        <f ca="1">EJ103/15</f>
        <v>0</v>
      </c>
      <c r="EL103" s="30" t="str">
        <f ca="1">IF($B104=$B103,"",SUMIF($B$6:$B130,$B103,EK$6:EK$185))</f>
        <v/>
      </c>
      <c r="EM103" s="436">
        <v>15</v>
      </c>
      <c r="EN103" s="436">
        <f t="shared" si="56"/>
        <v>1500</v>
      </c>
      <c r="EO103" s="437">
        <f>1/EN103</f>
        <v>6.6666666666666664E-4</v>
      </c>
      <c r="EP103" s="437">
        <f t="shared" si="45"/>
        <v>6.9999999999999999E-4</v>
      </c>
      <c r="EQ103" s="436">
        <f ca="1">ROUND(IFERROR(EP103*DG103,),4)</f>
        <v>0</v>
      </c>
      <c r="ER103" s="443">
        <v>5.2499999999999998E-2</v>
      </c>
      <c r="ES103" s="446">
        <f t="shared" ca="1" si="49"/>
        <v>0</v>
      </c>
      <c r="ET103" s="446">
        <f ca="1">ER103*DG103</f>
        <v>0</v>
      </c>
      <c r="EU103" s="446"/>
      <c r="EV103" s="446"/>
      <c r="EW103" s="446"/>
      <c r="FB103" s="155" t="s">
        <v>562</v>
      </c>
      <c r="FC103" s="4" t="s">
        <v>565</v>
      </c>
      <c r="FD103" s="179" t="s">
        <v>566</v>
      </c>
      <c r="FE103" s="389">
        <f t="shared" ca="1" si="40"/>
        <v>0</v>
      </c>
    </row>
    <row r="104" spans="1:161" ht="16.5" customHeight="1">
      <c r="A104" s="894" t="s">
        <v>787</v>
      </c>
      <c r="B104" s="155" t="s">
        <v>562</v>
      </c>
      <c r="C104" s="4" t="s">
        <v>569</v>
      </c>
      <c r="D104" s="179" t="s">
        <v>570</v>
      </c>
      <c r="E104" s="2" t="s">
        <v>893</v>
      </c>
      <c r="F104" s="92" t="s">
        <v>900</v>
      </c>
      <c r="G104" s="374">
        <v>100</v>
      </c>
      <c r="H104" s="229">
        <v>0</v>
      </c>
      <c r="I104" s="229">
        <v>0</v>
      </c>
      <c r="J104" s="229">
        <v>0</v>
      </c>
      <c r="K104" s="229">
        <v>0</v>
      </c>
      <c r="L104" s="229">
        <v>0</v>
      </c>
      <c r="M104" s="388">
        <v>0</v>
      </c>
      <c r="N104" s="388">
        <v>0</v>
      </c>
      <c r="O104" s="388">
        <v>0</v>
      </c>
      <c r="P104" s="388">
        <v>0</v>
      </c>
      <c r="Q104" s="388">
        <v>0</v>
      </c>
      <c r="R104" s="388">
        <v>0</v>
      </c>
      <c r="S104" s="388">
        <v>0</v>
      </c>
      <c r="T104" s="388">
        <v>0</v>
      </c>
      <c r="U104" s="388">
        <v>0</v>
      </c>
      <c r="V104" s="388">
        <v>0</v>
      </c>
      <c r="W104" s="388">
        <v>0</v>
      </c>
      <c r="X104" s="388">
        <v>0</v>
      </c>
      <c r="Y104" s="388">
        <v>0</v>
      </c>
      <c r="Z104" s="388">
        <v>0</v>
      </c>
      <c r="AA104" s="388">
        <v>0</v>
      </c>
      <c r="AB104" s="388">
        <v>0</v>
      </c>
      <c r="AC104" s="388">
        <v>0</v>
      </c>
      <c r="AD104" s="388">
        <v>0</v>
      </c>
      <c r="AE104" s="388">
        <v>0</v>
      </c>
      <c r="AF104" s="388">
        <v>0</v>
      </c>
      <c r="AG104" s="388">
        <v>0</v>
      </c>
      <c r="AH104" s="388">
        <v>0</v>
      </c>
      <c r="AI104" s="388">
        <v>0</v>
      </c>
      <c r="AJ104" s="388">
        <v>0</v>
      </c>
      <c r="AK104" s="388">
        <v>0</v>
      </c>
      <c r="AL104" s="388">
        <v>0</v>
      </c>
      <c r="AM104" s="388">
        <v>0</v>
      </c>
      <c r="AN104" s="388">
        <v>0</v>
      </c>
      <c r="AO104" s="388">
        <v>0</v>
      </c>
      <c r="AP104" s="388">
        <v>0</v>
      </c>
      <c r="AQ104" s="388">
        <v>0</v>
      </c>
      <c r="AR104" s="388">
        <v>0</v>
      </c>
      <c r="AS104" s="388">
        <v>0</v>
      </c>
      <c r="AT104" s="388">
        <v>0</v>
      </c>
      <c r="AU104" s="388">
        <v>0</v>
      </c>
      <c r="AV104" s="388">
        <v>0</v>
      </c>
      <c r="AW104" s="388">
        <v>0</v>
      </c>
      <c r="AX104" s="388">
        <v>0</v>
      </c>
      <c r="AY104" s="388">
        <v>0</v>
      </c>
      <c r="AZ104" s="388">
        <v>0</v>
      </c>
      <c r="BA104" s="388">
        <v>0</v>
      </c>
      <c r="BB104" s="388">
        <v>0</v>
      </c>
      <c r="BC104" s="388">
        <v>0</v>
      </c>
      <c r="BD104" s="388">
        <v>0</v>
      </c>
      <c r="BE104" s="388">
        <v>0</v>
      </c>
      <c r="BF104" s="388">
        <v>0</v>
      </c>
      <c r="BG104" s="388">
        <v>0</v>
      </c>
      <c r="BH104" s="388">
        <v>0</v>
      </c>
      <c r="BI104" s="388">
        <v>0</v>
      </c>
      <c r="BJ104" s="388">
        <v>0</v>
      </c>
      <c r="BK104" s="388">
        <v>0</v>
      </c>
      <c r="BL104" s="388">
        <v>0</v>
      </c>
      <c r="BM104" s="388">
        <v>0</v>
      </c>
      <c r="BN104" s="388">
        <v>0</v>
      </c>
      <c r="BO104" s="388">
        <v>0</v>
      </c>
      <c r="BP104" s="388">
        <v>0</v>
      </c>
      <c r="BQ104" s="388">
        <v>0</v>
      </c>
      <c r="BR104" s="388">
        <v>0</v>
      </c>
      <c r="BS104" s="388">
        <v>0</v>
      </c>
      <c r="BT104" s="388">
        <v>0</v>
      </c>
      <c r="BU104" s="388">
        <v>0</v>
      </c>
      <c r="BV104" s="388">
        <v>0</v>
      </c>
      <c r="BW104" s="388">
        <v>0</v>
      </c>
      <c r="BX104" s="388">
        <v>0</v>
      </c>
      <c r="BY104" s="388">
        <v>0</v>
      </c>
      <c r="BZ104" s="388">
        <v>0</v>
      </c>
      <c r="CA104" s="388">
        <v>0</v>
      </c>
      <c r="CB104" s="388">
        <v>0</v>
      </c>
      <c r="CC104" s="388">
        <v>0</v>
      </c>
      <c r="CD104" s="388">
        <v>0</v>
      </c>
      <c r="CE104" s="388">
        <v>0</v>
      </c>
      <c r="CF104" s="388">
        <v>0</v>
      </c>
      <c r="CG104" s="388">
        <v>0</v>
      </c>
      <c r="CH104" s="388">
        <v>0</v>
      </c>
      <c r="CI104" s="388">
        <v>0</v>
      </c>
      <c r="CJ104" s="388">
        <v>0</v>
      </c>
      <c r="CK104" s="388">
        <v>0</v>
      </c>
      <c r="CL104" s="388">
        <v>0</v>
      </c>
      <c r="CM104" s="388">
        <v>0</v>
      </c>
      <c r="CN104" s="388">
        <v>0</v>
      </c>
      <c r="CO104" s="388">
        <v>0</v>
      </c>
      <c r="CP104" s="388">
        <v>0</v>
      </c>
      <c r="CQ104" s="388">
        <v>0</v>
      </c>
      <c r="CR104" s="388">
        <v>0</v>
      </c>
      <c r="CS104" s="388">
        <v>0</v>
      </c>
      <c r="CT104" s="388">
        <v>0</v>
      </c>
      <c r="CU104" s="388">
        <v>0</v>
      </c>
      <c r="CV104" s="388">
        <v>0</v>
      </c>
      <c r="CW104" s="388">
        <v>0</v>
      </c>
      <c r="CX104" s="388">
        <v>0</v>
      </c>
      <c r="CY104" s="388">
        <v>0</v>
      </c>
      <c r="CZ104" s="388">
        <v>0</v>
      </c>
      <c r="DA104" s="388">
        <v>0</v>
      </c>
      <c r="DB104" s="388">
        <v>0</v>
      </c>
      <c r="DC104" s="388">
        <v>0</v>
      </c>
      <c r="DD104" s="388">
        <v>0</v>
      </c>
      <c r="DE104" s="388">
        <v>0</v>
      </c>
      <c r="DF104" s="388">
        <v>0</v>
      </c>
      <c r="DG104" s="387">
        <v>0</v>
      </c>
      <c r="DH104" s="31">
        <v>0</v>
      </c>
      <c r="DI104" s="28">
        <v>0</v>
      </c>
      <c r="DJ104" s="30">
        <v>0</v>
      </c>
      <c r="DK104" s="29">
        <v>0</v>
      </c>
      <c r="DL104" s="235">
        <v>0</v>
      </c>
      <c r="DM104" s="28">
        <v>0</v>
      </c>
      <c r="DN104" s="288">
        <v>0</v>
      </c>
      <c r="DO104" s="285">
        <v>0</v>
      </c>
      <c r="DP104" s="235">
        <v>0</v>
      </c>
      <c r="DQ104" s="28">
        <v>0</v>
      </c>
      <c r="DR104" s="30">
        <v>0</v>
      </c>
      <c r="DS104" s="285">
        <v>0</v>
      </c>
      <c r="DT104" s="235">
        <v>0</v>
      </c>
      <c r="DU104" s="28">
        <v>0</v>
      </c>
      <c r="DV104" s="30">
        <v>0</v>
      </c>
      <c r="DW104" s="285">
        <v>0</v>
      </c>
      <c r="DX104" s="235">
        <v>0</v>
      </c>
      <c r="DY104" s="28">
        <v>0</v>
      </c>
      <c r="DZ104" s="30">
        <v>0</v>
      </c>
      <c r="EA104" s="285">
        <v>0</v>
      </c>
      <c r="EB104" s="235">
        <v>0</v>
      </c>
      <c r="EC104" s="28">
        <v>0</v>
      </c>
      <c r="ED104" s="30">
        <v>0</v>
      </c>
      <c r="EE104" s="285">
        <v>0</v>
      </c>
      <c r="EF104" s="235">
        <v>0</v>
      </c>
      <c r="EG104" s="28">
        <v>0</v>
      </c>
      <c r="EH104" s="288">
        <v>0</v>
      </c>
      <c r="EI104" s="285">
        <v>0</v>
      </c>
      <c r="EJ104" s="235">
        <v>0</v>
      </c>
      <c r="EK104" s="28">
        <f ca="1">EJ104/15</f>
        <v>0</v>
      </c>
      <c r="EL104" s="30" t="str">
        <f ca="1">IF($B105=$B104,"",SUMIF($B$6:$B131,$B104,EK$6:EK$185))</f>
        <v/>
      </c>
      <c r="EM104" s="436">
        <v>15</v>
      </c>
      <c r="EN104" s="436">
        <f t="shared" si="56"/>
        <v>1500</v>
      </c>
      <c r="EO104" s="437">
        <f>1/EN104</f>
        <v>6.6666666666666664E-4</v>
      </c>
      <c r="EP104" s="437">
        <f t="shared" si="45"/>
        <v>6.9999999999999999E-4</v>
      </c>
      <c r="EQ104" s="436">
        <f ca="1">ROUND(IFERROR(EP104*DG104,),4)</f>
        <v>0</v>
      </c>
      <c r="ER104" s="443">
        <v>5.2499999999999998E-2</v>
      </c>
      <c r="ES104" s="446">
        <f t="shared" ca="1" si="49"/>
        <v>0</v>
      </c>
      <c r="ET104" s="446">
        <f ca="1">ER104*DG104</f>
        <v>0</v>
      </c>
      <c r="EU104" s="446"/>
      <c r="EV104" s="446"/>
      <c r="EW104" s="446"/>
      <c r="FB104" s="155" t="s">
        <v>562</v>
      </c>
      <c r="FC104" s="4" t="s">
        <v>569</v>
      </c>
      <c r="FD104" s="179" t="s">
        <v>570</v>
      </c>
      <c r="FE104" s="389">
        <f t="shared" ca="1" si="40"/>
        <v>0</v>
      </c>
    </row>
    <row r="105" spans="1:161" ht="16.5" customHeight="1">
      <c r="A105" s="894" t="s">
        <v>787</v>
      </c>
      <c r="B105" s="155" t="s">
        <v>562</v>
      </c>
      <c r="C105" s="4" t="s">
        <v>563</v>
      </c>
      <c r="D105" s="179" t="s">
        <v>564</v>
      </c>
      <c r="E105" s="2" t="s">
        <v>893</v>
      </c>
      <c r="F105" s="92" t="s">
        <v>899</v>
      </c>
      <c r="G105" s="374">
        <v>100</v>
      </c>
      <c r="H105" s="229">
        <v>0</v>
      </c>
      <c r="I105" s="229">
        <v>0</v>
      </c>
      <c r="J105" s="229">
        <v>2</v>
      </c>
      <c r="K105" s="229">
        <v>0</v>
      </c>
      <c r="L105" s="229">
        <v>2</v>
      </c>
      <c r="M105" s="388">
        <v>0</v>
      </c>
      <c r="N105" s="388">
        <v>0</v>
      </c>
      <c r="O105" s="388">
        <v>0</v>
      </c>
      <c r="P105" s="388">
        <v>0</v>
      </c>
      <c r="Q105" s="388">
        <v>0</v>
      </c>
      <c r="R105" s="388">
        <v>0</v>
      </c>
      <c r="S105" s="388">
        <v>0</v>
      </c>
      <c r="T105" s="388">
        <v>0</v>
      </c>
      <c r="U105" s="388">
        <v>0</v>
      </c>
      <c r="V105" s="388">
        <v>0</v>
      </c>
      <c r="W105" s="388">
        <v>0</v>
      </c>
      <c r="X105" s="388">
        <v>0</v>
      </c>
      <c r="Y105" s="388">
        <v>0</v>
      </c>
      <c r="Z105" s="388">
        <v>0</v>
      </c>
      <c r="AA105" s="388">
        <v>0</v>
      </c>
      <c r="AB105" s="388">
        <v>0</v>
      </c>
      <c r="AC105" s="388">
        <v>0</v>
      </c>
      <c r="AD105" s="388">
        <v>0</v>
      </c>
      <c r="AE105" s="388">
        <v>0</v>
      </c>
      <c r="AF105" s="388">
        <v>0</v>
      </c>
      <c r="AG105" s="388">
        <v>0</v>
      </c>
      <c r="AH105" s="388">
        <v>0</v>
      </c>
      <c r="AI105" s="388">
        <v>0</v>
      </c>
      <c r="AJ105" s="388">
        <v>0</v>
      </c>
      <c r="AK105" s="388">
        <v>0</v>
      </c>
      <c r="AL105" s="388">
        <v>0</v>
      </c>
      <c r="AM105" s="388">
        <v>0</v>
      </c>
      <c r="AN105" s="388">
        <v>0</v>
      </c>
      <c r="AO105" s="388">
        <v>0</v>
      </c>
      <c r="AP105" s="388">
        <v>0</v>
      </c>
      <c r="AQ105" s="388">
        <v>0</v>
      </c>
      <c r="AR105" s="388">
        <v>0</v>
      </c>
      <c r="AS105" s="388">
        <v>0</v>
      </c>
      <c r="AT105" s="388">
        <v>0</v>
      </c>
      <c r="AU105" s="388">
        <v>0</v>
      </c>
      <c r="AV105" s="388">
        <v>0</v>
      </c>
      <c r="AW105" s="388">
        <v>0</v>
      </c>
      <c r="AX105" s="388">
        <v>0</v>
      </c>
      <c r="AY105" s="388">
        <v>0</v>
      </c>
      <c r="AZ105" s="388">
        <v>0</v>
      </c>
      <c r="BA105" s="388">
        <v>0</v>
      </c>
      <c r="BB105" s="388">
        <v>0</v>
      </c>
      <c r="BC105" s="388">
        <v>0</v>
      </c>
      <c r="BD105" s="388">
        <v>0</v>
      </c>
      <c r="BE105" s="388">
        <v>0</v>
      </c>
      <c r="BF105" s="388">
        <v>0</v>
      </c>
      <c r="BG105" s="388">
        <v>0</v>
      </c>
      <c r="BH105" s="388">
        <v>0</v>
      </c>
      <c r="BI105" s="388">
        <v>0</v>
      </c>
      <c r="BJ105" s="388">
        <v>0</v>
      </c>
      <c r="BK105" s="388">
        <v>0</v>
      </c>
      <c r="BL105" s="388">
        <v>0</v>
      </c>
      <c r="BM105" s="388">
        <v>0</v>
      </c>
      <c r="BN105" s="388">
        <v>0</v>
      </c>
      <c r="BO105" s="388">
        <v>0</v>
      </c>
      <c r="BP105" s="388">
        <v>0</v>
      </c>
      <c r="BQ105" s="388">
        <v>0</v>
      </c>
      <c r="BR105" s="388">
        <v>0</v>
      </c>
      <c r="BS105" s="388">
        <v>0</v>
      </c>
      <c r="BT105" s="388">
        <v>0</v>
      </c>
      <c r="BU105" s="388">
        <v>0</v>
      </c>
      <c r="BV105" s="388">
        <v>0</v>
      </c>
      <c r="BW105" s="388">
        <v>0</v>
      </c>
      <c r="BX105" s="388">
        <v>0</v>
      </c>
      <c r="BY105" s="388">
        <v>0</v>
      </c>
      <c r="BZ105" s="388">
        <v>0</v>
      </c>
      <c r="CA105" s="388">
        <v>0</v>
      </c>
      <c r="CB105" s="388">
        <v>0</v>
      </c>
      <c r="CC105" s="388">
        <v>0</v>
      </c>
      <c r="CD105" s="388">
        <v>0</v>
      </c>
      <c r="CE105" s="388">
        <v>0</v>
      </c>
      <c r="CF105" s="388">
        <v>0</v>
      </c>
      <c r="CG105" s="388">
        <v>0</v>
      </c>
      <c r="CH105" s="388">
        <v>0</v>
      </c>
      <c r="CI105" s="388">
        <v>0</v>
      </c>
      <c r="CJ105" s="388">
        <v>0</v>
      </c>
      <c r="CK105" s="388">
        <v>0</v>
      </c>
      <c r="CL105" s="388">
        <v>0</v>
      </c>
      <c r="CM105" s="388">
        <v>0</v>
      </c>
      <c r="CN105" s="388">
        <v>0</v>
      </c>
      <c r="CO105" s="388">
        <v>0</v>
      </c>
      <c r="CP105" s="388">
        <v>0</v>
      </c>
      <c r="CQ105" s="388">
        <v>0</v>
      </c>
      <c r="CR105" s="388">
        <v>0</v>
      </c>
      <c r="CS105" s="388">
        <v>0</v>
      </c>
      <c r="CT105" s="388">
        <v>0</v>
      </c>
      <c r="CU105" s="388">
        <v>0</v>
      </c>
      <c r="CV105" s="388">
        <v>0</v>
      </c>
      <c r="CW105" s="388">
        <v>0</v>
      </c>
      <c r="CX105" s="388">
        <v>0</v>
      </c>
      <c r="CY105" s="388">
        <v>0</v>
      </c>
      <c r="CZ105" s="388">
        <v>0</v>
      </c>
      <c r="DA105" s="388">
        <v>0</v>
      </c>
      <c r="DB105" s="388">
        <v>0</v>
      </c>
      <c r="DC105" s="388">
        <v>0</v>
      </c>
      <c r="DD105" s="388">
        <v>0</v>
      </c>
      <c r="DE105" s="388">
        <v>0</v>
      </c>
      <c r="DF105" s="388">
        <v>0</v>
      </c>
      <c r="DG105" s="387">
        <v>0</v>
      </c>
      <c r="DH105" s="31">
        <v>0</v>
      </c>
      <c r="DI105" s="28">
        <v>0</v>
      </c>
      <c r="DJ105" s="30">
        <v>0</v>
      </c>
      <c r="DK105" s="29">
        <v>0</v>
      </c>
      <c r="DL105" s="235">
        <v>0</v>
      </c>
      <c r="DM105" s="28">
        <v>0</v>
      </c>
      <c r="DN105" s="288">
        <v>0</v>
      </c>
      <c r="DO105" s="285">
        <v>0</v>
      </c>
      <c r="DP105" s="235">
        <v>0</v>
      </c>
      <c r="DQ105" s="28">
        <v>0</v>
      </c>
      <c r="DR105" s="30">
        <v>0</v>
      </c>
      <c r="DS105" s="285">
        <v>0</v>
      </c>
      <c r="DT105" s="235">
        <v>0</v>
      </c>
      <c r="DU105" s="28">
        <v>0</v>
      </c>
      <c r="DV105" s="30">
        <v>0</v>
      </c>
      <c r="DW105" s="285">
        <v>0</v>
      </c>
      <c r="DX105" s="235">
        <v>0</v>
      </c>
      <c r="DY105" s="28">
        <v>0</v>
      </c>
      <c r="DZ105" s="30">
        <v>0</v>
      </c>
      <c r="EA105" s="285">
        <v>0</v>
      </c>
      <c r="EB105" s="235">
        <v>0</v>
      </c>
      <c r="EC105" s="28">
        <v>0</v>
      </c>
      <c r="ED105" s="30">
        <v>0</v>
      </c>
      <c r="EE105" s="285">
        <v>0</v>
      </c>
      <c r="EF105" s="235">
        <v>0</v>
      </c>
      <c r="EG105" s="28">
        <v>0</v>
      </c>
      <c r="EH105" s="288">
        <v>0</v>
      </c>
      <c r="EI105" s="285">
        <v>0</v>
      </c>
      <c r="EJ105" s="235">
        <v>0</v>
      </c>
      <c r="EK105" s="28">
        <f ca="1">EJ105/15</f>
        <v>0</v>
      </c>
      <c r="EL105" s="30" t="str">
        <f ca="1">IF($B106=$B105,"",SUMIF($B$6:$B132,$B105,EK$6:EK$185))</f>
        <v/>
      </c>
      <c r="EM105" s="436">
        <v>15</v>
      </c>
      <c r="EN105" s="436">
        <f t="shared" si="56"/>
        <v>1500</v>
      </c>
      <c r="EO105" s="437">
        <f>1/EN105</f>
        <v>6.6666666666666664E-4</v>
      </c>
      <c r="EP105" s="437">
        <f t="shared" si="45"/>
        <v>6.9999999999999999E-4</v>
      </c>
      <c r="EQ105" s="436">
        <f ca="1">ROUND(IFERROR(EP105*DG105,),4)</f>
        <v>0</v>
      </c>
      <c r="ER105" s="443">
        <v>5.2499999999999998E-2</v>
      </c>
      <c r="ES105" s="446">
        <f t="shared" ca="1" si="49"/>
        <v>0</v>
      </c>
      <c r="ET105" s="446">
        <f ca="1">ER105*DG105</f>
        <v>0</v>
      </c>
      <c r="EU105" s="446"/>
      <c r="EV105" s="446"/>
      <c r="EW105" s="446"/>
      <c r="FB105" s="155" t="s">
        <v>562</v>
      </c>
      <c r="FC105" s="4" t="s">
        <v>563</v>
      </c>
      <c r="FD105" s="179" t="s">
        <v>564</v>
      </c>
      <c r="FE105" s="389">
        <f t="shared" ca="1" si="40"/>
        <v>0</v>
      </c>
    </row>
    <row r="106" spans="1:161" ht="16.5" customHeight="1">
      <c r="A106" s="894" t="s">
        <v>787</v>
      </c>
      <c r="B106" s="155" t="s">
        <v>562</v>
      </c>
      <c r="C106" s="4" t="s">
        <v>567</v>
      </c>
      <c r="D106" s="179" t="s">
        <v>568</v>
      </c>
      <c r="E106" s="2" t="s">
        <v>893</v>
      </c>
      <c r="F106" s="92" t="s">
        <v>901</v>
      </c>
      <c r="G106" s="374">
        <v>100</v>
      </c>
      <c r="H106" s="229">
        <v>0</v>
      </c>
      <c r="I106" s="229">
        <v>0</v>
      </c>
      <c r="J106" s="229">
        <v>1</v>
      </c>
      <c r="K106" s="229">
        <v>0</v>
      </c>
      <c r="L106" s="229">
        <v>1</v>
      </c>
      <c r="M106" s="388">
        <v>0</v>
      </c>
      <c r="N106" s="388">
        <v>0</v>
      </c>
      <c r="O106" s="388">
        <v>0</v>
      </c>
      <c r="P106" s="388">
        <v>0</v>
      </c>
      <c r="Q106" s="388">
        <v>0</v>
      </c>
      <c r="R106" s="388">
        <v>0</v>
      </c>
      <c r="S106" s="388">
        <v>0</v>
      </c>
      <c r="T106" s="388">
        <v>0</v>
      </c>
      <c r="U106" s="388">
        <v>0</v>
      </c>
      <c r="V106" s="388">
        <v>0</v>
      </c>
      <c r="W106" s="388">
        <v>0</v>
      </c>
      <c r="X106" s="388">
        <v>0</v>
      </c>
      <c r="Y106" s="388">
        <v>0</v>
      </c>
      <c r="Z106" s="388">
        <v>0</v>
      </c>
      <c r="AA106" s="388">
        <v>0</v>
      </c>
      <c r="AB106" s="388">
        <v>0</v>
      </c>
      <c r="AC106" s="388">
        <v>0</v>
      </c>
      <c r="AD106" s="388">
        <v>0</v>
      </c>
      <c r="AE106" s="388">
        <v>0</v>
      </c>
      <c r="AF106" s="388">
        <v>0</v>
      </c>
      <c r="AG106" s="388">
        <v>0</v>
      </c>
      <c r="AH106" s="388">
        <v>0</v>
      </c>
      <c r="AI106" s="388">
        <v>0</v>
      </c>
      <c r="AJ106" s="388">
        <v>0</v>
      </c>
      <c r="AK106" s="388">
        <v>0</v>
      </c>
      <c r="AL106" s="388">
        <v>0</v>
      </c>
      <c r="AM106" s="388">
        <v>0</v>
      </c>
      <c r="AN106" s="388">
        <v>0</v>
      </c>
      <c r="AO106" s="388">
        <v>0</v>
      </c>
      <c r="AP106" s="388">
        <v>0</v>
      </c>
      <c r="AQ106" s="388">
        <v>0</v>
      </c>
      <c r="AR106" s="388">
        <v>0</v>
      </c>
      <c r="AS106" s="388">
        <v>0</v>
      </c>
      <c r="AT106" s="388">
        <v>0</v>
      </c>
      <c r="AU106" s="388">
        <v>0</v>
      </c>
      <c r="AV106" s="388">
        <v>0</v>
      </c>
      <c r="AW106" s="388">
        <v>0</v>
      </c>
      <c r="AX106" s="388">
        <v>0</v>
      </c>
      <c r="AY106" s="388">
        <v>0</v>
      </c>
      <c r="AZ106" s="388">
        <v>0</v>
      </c>
      <c r="BA106" s="388">
        <v>0</v>
      </c>
      <c r="BB106" s="388">
        <v>0</v>
      </c>
      <c r="BC106" s="388">
        <v>0</v>
      </c>
      <c r="BD106" s="388">
        <v>0</v>
      </c>
      <c r="BE106" s="388">
        <v>0</v>
      </c>
      <c r="BF106" s="388">
        <v>0</v>
      </c>
      <c r="BG106" s="388">
        <v>0</v>
      </c>
      <c r="BH106" s="388">
        <v>0</v>
      </c>
      <c r="BI106" s="388">
        <v>0</v>
      </c>
      <c r="BJ106" s="388">
        <v>0</v>
      </c>
      <c r="BK106" s="388">
        <v>0</v>
      </c>
      <c r="BL106" s="388">
        <v>0</v>
      </c>
      <c r="BM106" s="388">
        <v>0</v>
      </c>
      <c r="BN106" s="388">
        <v>0</v>
      </c>
      <c r="BO106" s="388">
        <v>0</v>
      </c>
      <c r="BP106" s="388">
        <v>0</v>
      </c>
      <c r="BQ106" s="388">
        <v>0</v>
      </c>
      <c r="BR106" s="388">
        <v>0</v>
      </c>
      <c r="BS106" s="388">
        <v>0</v>
      </c>
      <c r="BT106" s="388">
        <v>0</v>
      </c>
      <c r="BU106" s="388">
        <v>0</v>
      </c>
      <c r="BV106" s="388">
        <v>0</v>
      </c>
      <c r="BW106" s="388">
        <v>0</v>
      </c>
      <c r="BX106" s="388">
        <v>0</v>
      </c>
      <c r="BY106" s="388">
        <v>0</v>
      </c>
      <c r="BZ106" s="388">
        <v>0</v>
      </c>
      <c r="CA106" s="388">
        <v>0</v>
      </c>
      <c r="CB106" s="388">
        <v>0</v>
      </c>
      <c r="CC106" s="388">
        <v>0</v>
      </c>
      <c r="CD106" s="388">
        <v>0</v>
      </c>
      <c r="CE106" s="388">
        <v>0</v>
      </c>
      <c r="CF106" s="388">
        <v>0</v>
      </c>
      <c r="CG106" s="388">
        <v>0</v>
      </c>
      <c r="CH106" s="388">
        <v>0</v>
      </c>
      <c r="CI106" s="388">
        <v>0</v>
      </c>
      <c r="CJ106" s="388">
        <v>0</v>
      </c>
      <c r="CK106" s="388">
        <v>0</v>
      </c>
      <c r="CL106" s="388">
        <v>0</v>
      </c>
      <c r="CM106" s="388">
        <v>0</v>
      </c>
      <c r="CN106" s="388">
        <v>0</v>
      </c>
      <c r="CO106" s="388">
        <v>0</v>
      </c>
      <c r="CP106" s="388">
        <v>0</v>
      </c>
      <c r="CQ106" s="388">
        <v>0</v>
      </c>
      <c r="CR106" s="388">
        <v>0</v>
      </c>
      <c r="CS106" s="388">
        <v>0</v>
      </c>
      <c r="CT106" s="388">
        <v>0</v>
      </c>
      <c r="CU106" s="388">
        <v>0</v>
      </c>
      <c r="CV106" s="388">
        <v>0</v>
      </c>
      <c r="CW106" s="388">
        <v>0</v>
      </c>
      <c r="CX106" s="388">
        <v>0</v>
      </c>
      <c r="CY106" s="388">
        <v>0</v>
      </c>
      <c r="CZ106" s="388">
        <v>0</v>
      </c>
      <c r="DA106" s="388">
        <v>0</v>
      </c>
      <c r="DB106" s="388">
        <v>0</v>
      </c>
      <c r="DC106" s="388">
        <v>0</v>
      </c>
      <c r="DD106" s="388">
        <v>0</v>
      </c>
      <c r="DE106" s="388">
        <v>0</v>
      </c>
      <c r="DF106" s="388">
        <v>0</v>
      </c>
      <c r="DG106" s="387">
        <v>0</v>
      </c>
      <c r="DH106" s="31">
        <v>0</v>
      </c>
      <c r="DI106" s="28">
        <v>0</v>
      </c>
      <c r="DJ106" s="30">
        <v>0</v>
      </c>
      <c r="DK106" s="29">
        <v>0</v>
      </c>
      <c r="DL106" s="235">
        <v>0</v>
      </c>
      <c r="DM106" s="28">
        <v>0</v>
      </c>
      <c r="DN106" s="288">
        <v>0</v>
      </c>
      <c r="DO106" s="285">
        <v>0</v>
      </c>
      <c r="DP106" s="235">
        <v>0</v>
      </c>
      <c r="DQ106" s="28">
        <v>0</v>
      </c>
      <c r="DR106" s="30">
        <v>0</v>
      </c>
      <c r="DS106" s="285">
        <v>0</v>
      </c>
      <c r="DT106" s="235">
        <v>0</v>
      </c>
      <c r="DU106" s="28">
        <v>0</v>
      </c>
      <c r="DV106" s="30">
        <v>0</v>
      </c>
      <c r="DW106" s="285">
        <v>0</v>
      </c>
      <c r="DX106" s="235">
        <v>0</v>
      </c>
      <c r="DY106" s="28">
        <v>0</v>
      </c>
      <c r="DZ106" s="30">
        <v>0</v>
      </c>
      <c r="EA106" s="285">
        <v>0</v>
      </c>
      <c r="EB106" s="235">
        <v>0</v>
      </c>
      <c r="EC106" s="28">
        <v>0</v>
      </c>
      <c r="ED106" s="30">
        <v>0</v>
      </c>
      <c r="EE106" s="285">
        <v>0</v>
      </c>
      <c r="EF106" s="235">
        <v>0</v>
      </c>
      <c r="EG106" s="28">
        <v>0</v>
      </c>
      <c r="EH106" s="288">
        <v>0</v>
      </c>
      <c r="EI106" s="285">
        <v>0</v>
      </c>
      <c r="EJ106" s="235">
        <v>0</v>
      </c>
      <c r="EK106" s="28">
        <f ca="1">EJ106/15</f>
        <v>0</v>
      </c>
      <c r="EL106" s="30">
        <f ca="1">IF($B107=$B106,"",SUMIF($B$6:$B133,$B106,EK$6:EK$185))</f>
        <v>0</v>
      </c>
      <c r="EM106" s="436">
        <v>15</v>
      </c>
      <c r="EN106" s="436">
        <f t="shared" si="56"/>
        <v>1500</v>
      </c>
      <c r="EO106" s="437">
        <f>1/EN106</f>
        <v>6.6666666666666664E-4</v>
      </c>
      <c r="EP106" s="437">
        <f t="shared" si="45"/>
        <v>6.9999999999999999E-4</v>
      </c>
      <c r="EQ106" s="436">
        <f ca="1">ROUND(IFERROR(EP106*DG106,),4)</f>
        <v>0</v>
      </c>
      <c r="ER106" s="443">
        <v>5.2499999999999998E-2</v>
      </c>
      <c r="ES106" s="446">
        <f t="shared" ca="1" si="49"/>
        <v>0</v>
      </c>
      <c r="ET106" s="446">
        <f ca="1">ER106*DG106</f>
        <v>0</v>
      </c>
      <c r="EU106" s="446"/>
      <c r="EV106" s="446"/>
      <c r="EW106" s="446"/>
      <c r="FB106" s="155" t="s">
        <v>562</v>
      </c>
      <c r="FC106" s="4" t="s">
        <v>567</v>
      </c>
      <c r="FD106" s="179" t="s">
        <v>568</v>
      </c>
      <c r="FE106" s="389">
        <f t="shared" ref="FE106:FE145" ca="1" si="57">SUM(AG106:AM106)</f>
        <v>0</v>
      </c>
    </row>
    <row r="107" spans="1:161">
      <c r="A107" s="894" t="s">
        <v>787</v>
      </c>
      <c r="B107" s="203" t="s">
        <v>245</v>
      </c>
      <c r="C107" s="153" t="s">
        <v>269</v>
      </c>
      <c r="D107" s="153">
        <v>13985250</v>
      </c>
      <c r="E107" s="225" t="s">
        <v>902</v>
      </c>
      <c r="F107" s="226" t="s">
        <v>903</v>
      </c>
      <c r="G107" s="374">
        <v>50</v>
      </c>
      <c r="H107" s="229">
        <v>0</v>
      </c>
      <c r="I107" s="229">
        <v>0</v>
      </c>
      <c r="J107" s="229">
        <v>575</v>
      </c>
      <c r="K107" s="229">
        <v>0</v>
      </c>
      <c r="L107" s="229">
        <v>575</v>
      </c>
      <c r="M107" s="388">
        <v>0</v>
      </c>
      <c r="N107" s="388">
        <v>0</v>
      </c>
      <c r="O107" s="388">
        <v>0</v>
      </c>
      <c r="P107" s="388">
        <v>0</v>
      </c>
      <c r="Q107" s="388">
        <v>0</v>
      </c>
      <c r="R107" s="388">
        <v>0</v>
      </c>
      <c r="S107" s="388">
        <v>0</v>
      </c>
      <c r="T107" s="388">
        <v>0</v>
      </c>
      <c r="U107" s="388">
        <v>0</v>
      </c>
      <c r="V107" s="388">
        <v>0</v>
      </c>
      <c r="W107" s="388">
        <v>0</v>
      </c>
      <c r="X107" s="388">
        <v>0</v>
      </c>
      <c r="Y107" s="388">
        <v>0</v>
      </c>
      <c r="Z107" s="388">
        <v>0</v>
      </c>
      <c r="AA107" s="388">
        <v>0</v>
      </c>
      <c r="AB107" s="388">
        <v>0</v>
      </c>
      <c r="AC107" s="388">
        <v>0</v>
      </c>
      <c r="AD107" s="388">
        <v>0</v>
      </c>
      <c r="AE107" s="388">
        <v>0</v>
      </c>
      <c r="AF107" s="388">
        <v>0</v>
      </c>
      <c r="AG107" s="388">
        <v>0</v>
      </c>
      <c r="AH107" s="388">
        <v>0</v>
      </c>
      <c r="AI107" s="388">
        <v>0</v>
      </c>
      <c r="AJ107" s="388">
        <v>0</v>
      </c>
      <c r="AK107" s="388">
        <v>0</v>
      </c>
      <c r="AL107" s="388">
        <v>0</v>
      </c>
      <c r="AM107" s="388">
        <v>0</v>
      </c>
      <c r="AN107" s="388">
        <v>0</v>
      </c>
      <c r="AO107" s="388">
        <v>0</v>
      </c>
      <c r="AP107" s="388">
        <v>0</v>
      </c>
      <c r="AQ107" s="388">
        <v>0</v>
      </c>
      <c r="AR107" s="388">
        <v>0</v>
      </c>
      <c r="AS107" s="388">
        <v>0</v>
      </c>
      <c r="AT107" s="388">
        <v>0</v>
      </c>
      <c r="AU107" s="388">
        <v>0</v>
      </c>
      <c r="AV107" s="388">
        <v>0</v>
      </c>
      <c r="AW107" s="388">
        <v>0</v>
      </c>
      <c r="AX107" s="388">
        <v>0</v>
      </c>
      <c r="AY107" s="388">
        <v>0</v>
      </c>
      <c r="AZ107" s="388">
        <v>0</v>
      </c>
      <c r="BA107" s="388">
        <v>0</v>
      </c>
      <c r="BB107" s="388">
        <v>0</v>
      </c>
      <c r="BC107" s="388">
        <v>0</v>
      </c>
      <c r="BD107" s="388">
        <v>0</v>
      </c>
      <c r="BE107" s="388">
        <v>0</v>
      </c>
      <c r="BF107" s="388">
        <v>0</v>
      </c>
      <c r="BG107" s="388">
        <v>0</v>
      </c>
      <c r="BH107" s="388">
        <v>0</v>
      </c>
      <c r="BI107" s="388">
        <v>0</v>
      </c>
      <c r="BJ107" s="388">
        <v>0</v>
      </c>
      <c r="BK107" s="388">
        <v>0</v>
      </c>
      <c r="BL107" s="388">
        <v>0</v>
      </c>
      <c r="BM107" s="388">
        <v>0</v>
      </c>
      <c r="BN107" s="388">
        <v>0</v>
      </c>
      <c r="BO107" s="388">
        <v>0</v>
      </c>
      <c r="BP107" s="388">
        <v>0</v>
      </c>
      <c r="BQ107" s="388">
        <v>0</v>
      </c>
      <c r="BR107" s="388">
        <v>0</v>
      </c>
      <c r="BS107" s="388">
        <v>0</v>
      </c>
      <c r="BT107" s="388">
        <v>0</v>
      </c>
      <c r="BU107" s="388">
        <v>0</v>
      </c>
      <c r="BV107" s="388">
        <v>0</v>
      </c>
      <c r="BW107" s="388">
        <v>0</v>
      </c>
      <c r="BX107" s="388">
        <v>0</v>
      </c>
      <c r="BY107" s="388">
        <v>0</v>
      </c>
      <c r="BZ107" s="388">
        <v>0</v>
      </c>
      <c r="CA107" s="388">
        <v>0</v>
      </c>
      <c r="CB107" s="388">
        <v>0</v>
      </c>
      <c r="CC107" s="388">
        <v>0</v>
      </c>
      <c r="CD107" s="388">
        <v>0</v>
      </c>
      <c r="CE107" s="388">
        <v>0</v>
      </c>
      <c r="CF107" s="388">
        <v>0</v>
      </c>
      <c r="CG107" s="388">
        <v>0</v>
      </c>
      <c r="CH107" s="388">
        <v>0</v>
      </c>
      <c r="CI107" s="388">
        <v>0</v>
      </c>
      <c r="CJ107" s="388">
        <v>0</v>
      </c>
      <c r="CK107" s="388">
        <v>0</v>
      </c>
      <c r="CL107" s="388">
        <v>0</v>
      </c>
      <c r="CM107" s="388">
        <v>0</v>
      </c>
      <c r="CN107" s="388">
        <v>0</v>
      </c>
      <c r="CO107" s="388">
        <v>0</v>
      </c>
      <c r="CP107" s="388">
        <v>0</v>
      </c>
      <c r="CQ107" s="388">
        <v>0</v>
      </c>
      <c r="CR107" s="388">
        <v>0</v>
      </c>
      <c r="CS107" s="388">
        <v>0</v>
      </c>
      <c r="CT107" s="388">
        <v>0</v>
      </c>
      <c r="CU107" s="388">
        <v>0</v>
      </c>
      <c r="CV107" s="388">
        <v>0</v>
      </c>
      <c r="CW107" s="388">
        <v>0</v>
      </c>
      <c r="CX107" s="388">
        <v>0</v>
      </c>
      <c r="CY107" s="388">
        <v>0</v>
      </c>
      <c r="CZ107" s="388">
        <v>0</v>
      </c>
      <c r="DA107" s="388">
        <v>0</v>
      </c>
      <c r="DB107" s="388">
        <v>0</v>
      </c>
      <c r="DC107" s="388">
        <v>0</v>
      </c>
      <c r="DD107" s="388">
        <v>0</v>
      </c>
      <c r="DE107" s="388">
        <v>0</v>
      </c>
      <c r="DF107" s="388">
        <v>0</v>
      </c>
      <c r="DG107" s="387">
        <v>0</v>
      </c>
      <c r="DH107" s="31">
        <v>0</v>
      </c>
      <c r="DI107" s="28">
        <v>0</v>
      </c>
      <c r="DJ107" s="30">
        <v>0</v>
      </c>
      <c r="DK107" s="29">
        <v>0</v>
      </c>
      <c r="DL107" s="235">
        <v>0</v>
      </c>
      <c r="DM107" s="28">
        <v>0</v>
      </c>
      <c r="DN107" s="288">
        <v>0</v>
      </c>
      <c r="DO107" s="285">
        <v>0</v>
      </c>
      <c r="DP107" s="235">
        <v>0</v>
      </c>
      <c r="DQ107" s="28">
        <v>0</v>
      </c>
      <c r="DR107" s="30">
        <v>0</v>
      </c>
      <c r="DS107" s="285">
        <v>0</v>
      </c>
      <c r="DT107" s="235">
        <v>0</v>
      </c>
      <c r="DU107" s="28">
        <v>0</v>
      </c>
      <c r="DV107" s="30">
        <v>0</v>
      </c>
      <c r="DW107" s="285">
        <v>0</v>
      </c>
      <c r="DX107" s="235">
        <v>0</v>
      </c>
      <c r="DY107" s="28">
        <v>0</v>
      </c>
      <c r="DZ107" s="30">
        <v>0</v>
      </c>
      <c r="EA107" s="285">
        <v>0</v>
      </c>
      <c r="EB107" s="235">
        <v>0</v>
      </c>
      <c r="EC107" s="28">
        <v>0</v>
      </c>
      <c r="ED107" s="30">
        <v>0</v>
      </c>
      <c r="EE107" s="285">
        <v>0</v>
      </c>
      <c r="EF107" s="235">
        <v>0</v>
      </c>
      <c r="EG107" s="28">
        <v>0</v>
      </c>
      <c r="EH107" s="288">
        <v>0</v>
      </c>
      <c r="EI107" s="285">
        <v>0</v>
      </c>
      <c r="EJ107" s="235">
        <v>0</v>
      </c>
      <c r="EK107" s="28">
        <f ca="1">EJ107/15</f>
        <v>0</v>
      </c>
      <c r="EL107" s="30" t="str">
        <f ca="1">IF($B108=$B107,"",SUMIF($B$6:$B134,$B107,EK$6:EK$185))</f>
        <v/>
      </c>
      <c r="EM107" s="436">
        <v>15</v>
      </c>
      <c r="EN107" s="436">
        <f t="shared" si="56"/>
        <v>750</v>
      </c>
      <c r="EO107" s="437">
        <f>1/EN107</f>
        <v>1.3333333333333333E-3</v>
      </c>
      <c r="EP107" s="437">
        <f t="shared" si="45"/>
        <v>1.4E-3</v>
      </c>
      <c r="EQ107" s="436">
        <f ca="1">ROUND(IFERROR(EP107*DG107,),4)</f>
        <v>0</v>
      </c>
      <c r="ER107" s="443">
        <v>8.4000000000000005E-2</v>
      </c>
      <c r="ES107" s="446">
        <f t="shared" ca="1" si="49"/>
        <v>0</v>
      </c>
      <c r="ET107" s="446">
        <f ca="1">ER107*DG107</f>
        <v>0</v>
      </c>
      <c r="EU107" s="446"/>
      <c r="EV107" s="446"/>
      <c r="EW107" s="446"/>
      <c r="EX107" s="17">
        <v>800214</v>
      </c>
      <c r="EY107" s="17" t="s">
        <v>904</v>
      </c>
      <c r="EZ107" s="17">
        <v>50</v>
      </c>
      <c r="FA107" s="17">
        <v>5</v>
      </c>
      <c r="FB107" s="203" t="s">
        <v>245</v>
      </c>
      <c r="FC107" s="153" t="s">
        <v>269</v>
      </c>
      <c r="FD107" s="167">
        <v>13985250</v>
      </c>
      <c r="FE107" s="389">
        <f t="shared" ca="1" si="57"/>
        <v>0</v>
      </c>
    </row>
    <row r="108" spans="1:161">
      <c r="A108" s="894" t="s">
        <v>787</v>
      </c>
      <c r="B108" s="203" t="s">
        <v>245</v>
      </c>
      <c r="C108" s="153">
        <v>398578607</v>
      </c>
      <c r="D108" s="153">
        <v>13985786</v>
      </c>
      <c r="E108" s="225" t="s">
        <v>902</v>
      </c>
      <c r="F108" s="226" t="s">
        <v>905</v>
      </c>
      <c r="G108" s="374">
        <v>100</v>
      </c>
      <c r="H108" s="229">
        <v>0</v>
      </c>
      <c r="I108" s="229">
        <v>0</v>
      </c>
      <c r="J108" s="229">
        <v>949</v>
      </c>
      <c r="K108" s="229">
        <v>0</v>
      </c>
      <c r="L108" s="229">
        <v>949</v>
      </c>
      <c r="M108" s="388">
        <v>0</v>
      </c>
      <c r="N108" s="388">
        <v>0</v>
      </c>
      <c r="O108" s="388">
        <v>0</v>
      </c>
      <c r="P108" s="388">
        <v>0</v>
      </c>
      <c r="Q108" s="388">
        <v>0</v>
      </c>
      <c r="R108" s="388">
        <v>0</v>
      </c>
      <c r="S108" s="388">
        <v>0</v>
      </c>
      <c r="T108" s="388">
        <v>0</v>
      </c>
      <c r="U108" s="388">
        <v>0</v>
      </c>
      <c r="V108" s="388">
        <v>0</v>
      </c>
      <c r="W108" s="388">
        <v>0</v>
      </c>
      <c r="X108" s="388">
        <v>0</v>
      </c>
      <c r="Y108" s="388">
        <v>0</v>
      </c>
      <c r="Z108" s="388">
        <v>0</v>
      </c>
      <c r="AA108" s="388">
        <v>0</v>
      </c>
      <c r="AB108" s="388">
        <v>0</v>
      </c>
      <c r="AC108" s="388">
        <v>0</v>
      </c>
      <c r="AD108" s="388">
        <v>0</v>
      </c>
      <c r="AE108" s="388">
        <v>0</v>
      </c>
      <c r="AF108" s="388">
        <v>0</v>
      </c>
      <c r="AG108" s="388">
        <v>0</v>
      </c>
      <c r="AH108" s="388">
        <v>0</v>
      </c>
      <c r="AI108" s="388">
        <v>0</v>
      </c>
      <c r="AJ108" s="388">
        <v>0</v>
      </c>
      <c r="AK108" s="388">
        <v>0</v>
      </c>
      <c r="AL108" s="388">
        <v>0</v>
      </c>
      <c r="AM108" s="388">
        <v>0</v>
      </c>
      <c r="AN108" s="388">
        <v>0</v>
      </c>
      <c r="AO108" s="388">
        <v>0</v>
      </c>
      <c r="AP108" s="388">
        <v>0</v>
      </c>
      <c r="AQ108" s="388">
        <v>0</v>
      </c>
      <c r="AR108" s="388">
        <v>0</v>
      </c>
      <c r="AS108" s="388">
        <v>0</v>
      </c>
      <c r="AT108" s="388">
        <v>0</v>
      </c>
      <c r="AU108" s="388">
        <v>0</v>
      </c>
      <c r="AV108" s="388">
        <v>0</v>
      </c>
      <c r="AW108" s="388">
        <v>0</v>
      </c>
      <c r="AX108" s="388">
        <v>0</v>
      </c>
      <c r="AY108" s="388">
        <v>0</v>
      </c>
      <c r="AZ108" s="388">
        <v>0</v>
      </c>
      <c r="BA108" s="388">
        <v>0</v>
      </c>
      <c r="BB108" s="388">
        <v>0</v>
      </c>
      <c r="BC108" s="388">
        <v>0</v>
      </c>
      <c r="BD108" s="388">
        <v>0</v>
      </c>
      <c r="BE108" s="388">
        <v>0</v>
      </c>
      <c r="BF108" s="388">
        <v>0</v>
      </c>
      <c r="BG108" s="388">
        <v>0</v>
      </c>
      <c r="BH108" s="388">
        <v>0</v>
      </c>
      <c r="BI108" s="388">
        <v>0</v>
      </c>
      <c r="BJ108" s="388">
        <v>0</v>
      </c>
      <c r="BK108" s="388">
        <v>0</v>
      </c>
      <c r="BL108" s="388">
        <v>0</v>
      </c>
      <c r="BM108" s="388">
        <v>0</v>
      </c>
      <c r="BN108" s="388">
        <v>0</v>
      </c>
      <c r="BO108" s="388">
        <v>0</v>
      </c>
      <c r="BP108" s="388">
        <v>0</v>
      </c>
      <c r="BQ108" s="388">
        <v>0</v>
      </c>
      <c r="BR108" s="388">
        <v>0</v>
      </c>
      <c r="BS108" s="388">
        <v>0</v>
      </c>
      <c r="BT108" s="388">
        <v>0</v>
      </c>
      <c r="BU108" s="388">
        <v>0</v>
      </c>
      <c r="BV108" s="388">
        <v>0</v>
      </c>
      <c r="BW108" s="388">
        <v>0</v>
      </c>
      <c r="BX108" s="388">
        <v>0</v>
      </c>
      <c r="BY108" s="388">
        <v>0</v>
      </c>
      <c r="BZ108" s="388">
        <v>0</v>
      </c>
      <c r="CA108" s="388">
        <v>0</v>
      </c>
      <c r="CB108" s="388">
        <v>0</v>
      </c>
      <c r="CC108" s="388">
        <v>0</v>
      </c>
      <c r="CD108" s="388">
        <v>0</v>
      </c>
      <c r="CE108" s="388">
        <v>0</v>
      </c>
      <c r="CF108" s="388">
        <v>0</v>
      </c>
      <c r="CG108" s="388">
        <v>0</v>
      </c>
      <c r="CH108" s="388">
        <v>0</v>
      </c>
      <c r="CI108" s="388">
        <v>0</v>
      </c>
      <c r="CJ108" s="388">
        <v>0</v>
      </c>
      <c r="CK108" s="388">
        <v>0</v>
      </c>
      <c r="CL108" s="388">
        <v>0</v>
      </c>
      <c r="CM108" s="388">
        <v>0</v>
      </c>
      <c r="CN108" s="388">
        <v>0</v>
      </c>
      <c r="CO108" s="388">
        <v>0</v>
      </c>
      <c r="CP108" s="388">
        <v>0</v>
      </c>
      <c r="CQ108" s="388">
        <v>0</v>
      </c>
      <c r="CR108" s="388">
        <v>0</v>
      </c>
      <c r="CS108" s="388">
        <v>0</v>
      </c>
      <c r="CT108" s="388">
        <v>0</v>
      </c>
      <c r="CU108" s="388">
        <v>0</v>
      </c>
      <c r="CV108" s="388">
        <v>0</v>
      </c>
      <c r="CW108" s="388">
        <v>0</v>
      </c>
      <c r="CX108" s="388">
        <v>0</v>
      </c>
      <c r="CY108" s="388">
        <v>0</v>
      </c>
      <c r="CZ108" s="388">
        <v>0</v>
      </c>
      <c r="DA108" s="388">
        <v>0</v>
      </c>
      <c r="DB108" s="388">
        <v>0</v>
      </c>
      <c r="DC108" s="388">
        <v>0</v>
      </c>
      <c r="DD108" s="388">
        <v>0</v>
      </c>
      <c r="DE108" s="388">
        <v>0</v>
      </c>
      <c r="DF108" s="388">
        <v>0</v>
      </c>
      <c r="DG108" s="387">
        <v>0</v>
      </c>
      <c r="DH108" s="31">
        <v>0</v>
      </c>
      <c r="DI108" s="28">
        <v>0</v>
      </c>
      <c r="DJ108" s="30">
        <v>0</v>
      </c>
      <c r="DK108" s="29">
        <v>0</v>
      </c>
      <c r="DL108" s="235">
        <v>0</v>
      </c>
      <c r="DM108" s="28">
        <v>0</v>
      </c>
      <c r="DN108" s="288">
        <v>0</v>
      </c>
      <c r="DO108" s="285">
        <v>0</v>
      </c>
      <c r="DP108" s="235">
        <v>0</v>
      </c>
      <c r="DQ108" s="28">
        <v>0</v>
      </c>
      <c r="DR108" s="30">
        <v>0</v>
      </c>
      <c r="DS108" s="285">
        <v>0</v>
      </c>
      <c r="DT108" s="235">
        <v>0</v>
      </c>
      <c r="DU108" s="28">
        <v>0</v>
      </c>
      <c r="DV108" s="30">
        <v>0</v>
      </c>
      <c r="DW108" s="285">
        <v>0</v>
      </c>
      <c r="DX108" s="235">
        <v>0</v>
      </c>
      <c r="DY108" s="28">
        <v>0</v>
      </c>
      <c r="DZ108" s="30">
        <v>0</v>
      </c>
      <c r="EA108" s="285">
        <v>0</v>
      </c>
      <c r="EB108" s="235">
        <v>0</v>
      </c>
      <c r="EC108" s="28">
        <v>0</v>
      </c>
      <c r="ED108" s="30">
        <v>0</v>
      </c>
      <c r="EE108" s="285">
        <v>0</v>
      </c>
      <c r="EF108" s="235">
        <v>0</v>
      </c>
      <c r="EG108" s="28">
        <v>0</v>
      </c>
      <c r="EH108" s="288">
        <v>0</v>
      </c>
      <c r="EI108" s="285">
        <v>0</v>
      </c>
      <c r="EJ108" s="235">
        <v>0</v>
      </c>
      <c r="EK108" s="28">
        <f t="shared" ca="1" si="52"/>
        <v>0</v>
      </c>
      <c r="EL108" s="30" t="str">
        <f ca="1">IF($B109=$B108,"",SUMIF($B$6:$B135,$B108,EK$6:EK$185))</f>
        <v/>
      </c>
      <c r="EM108" s="436">
        <v>15</v>
      </c>
      <c r="EN108" s="436">
        <f t="shared" si="56"/>
        <v>1500</v>
      </c>
      <c r="EO108" s="437">
        <f t="shared" si="55"/>
        <v>6.6666666666666664E-4</v>
      </c>
      <c r="EP108" s="437">
        <f t="shared" si="45"/>
        <v>6.9999999999999999E-4</v>
      </c>
      <c r="EQ108" s="436">
        <f t="shared" ca="1" si="53"/>
        <v>0</v>
      </c>
      <c r="ER108" s="443">
        <v>4.2000000000000003E-2</v>
      </c>
      <c r="ES108" s="446">
        <f t="shared" ca="1" si="49"/>
        <v>0</v>
      </c>
      <c r="ET108" s="446">
        <f t="shared" ca="1" si="54"/>
        <v>0</v>
      </c>
      <c r="EU108" s="446"/>
      <c r="EV108" s="446"/>
      <c r="EW108" s="446"/>
      <c r="EX108" s="17">
        <v>800214</v>
      </c>
      <c r="EY108" s="17" t="s">
        <v>904</v>
      </c>
      <c r="EZ108" s="17">
        <v>100</v>
      </c>
      <c r="FA108" s="17">
        <v>5</v>
      </c>
      <c r="FB108" s="203" t="s">
        <v>245</v>
      </c>
      <c r="FC108" s="153">
        <v>398578607</v>
      </c>
      <c r="FD108" s="167">
        <v>13985786</v>
      </c>
      <c r="FE108" s="389">
        <f t="shared" ca="1" si="57"/>
        <v>0</v>
      </c>
    </row>
    <row r="109" spans="1:161">
      <c r="A109" s="894" t="s">
        <v>787</v>
      </c>
      <c r="B109" s="203" t="s">
        <v>245</v>
      </c>
      <c r="C109" s="153">
        <v>398525211</v>
      </c>
      <c r="D109" s="153">
        <v>13985252</v>
      </c>
      <c r="E109" s="225" t="s">
        <v>902</v>
      </c>
      <c r="F109" s="226" t="s">
        <v>906</v>
      </c>
      <c r="G109" s="374">
        <v>100</v>
      </c>
      <c r="H109" s="229">
        <v>0</v>
      </c>
      <c r="I109" s="229">
        <v>4500</v>
      </c>
      <c r="J109" s="229">
        <v>972</v>
      </c>
      <c r="K109" s="229">
        <v>0</v>
      </c>
      <c r="L109" s="229">
        <v>5472</v>
      </c>
      <c r="M109" s="388">
        <v>0</v>
      </c>
      <c r="N109" s="388">
        <v>0</v>
      </c>
      <c r="O109" s="388">
        <v>0</v>
      </c>
      <c r="P109" s="388">
        <v>0</v>
      </c>
      <c r="Q109" s="388">
        <v>0</v>
      </c>
      <c r="R109" s="388">
        <v>0</v>
      </c>
      <c r="S109" s="388">
        <v>0</v>
      </c>
      <c r="T109" s="388">
        <v>0</v>
      </c>
      <c r="U109" s="388">
        <v>0</v>
      </c>
      <c r="V109" s="388">
        <v>0</v>
      </c>
      <c r="W109" s="388">
        <v>0</v>
      </c>
      <c r="X109" s="388">
        <v>0</v>
      </c>
      <c r="Y109" s="388">
        <v>0</v>
      </c>
      <c r="Z109" s="388">
        <v>0</v>
      </c>
      <c r="AA109" s="388">
        <v>0</v>
      </c>
      <c r="AB109" s="388">
        <v>0</v>
      </c>
      <c r="AC109" s="388">
        <v>0</v>
      </c>
      <c r="AD109" s="388">
        <v>0</v>
      </c>
      <c r="AE109" s="388">
        <v>0</v>
      </c>
      <c r="AF109" s="388">
        <v>0</v>
      </c>
      <c r="AG109" s="388">
        <v>0</v>
      </c>
      <c r="AH109" s="388">
        <v>0</v>
      </c>
      <c r="AI109" s="388">
        <v>0</v>
      </c>
      <c r="AJ109" s="388">
        <v>0</v>
      </c>
      <c r="AK109" s="388">
        <v>0</v>
      </c>
      <c r="AL109" s="388">
        <v>0</v>
      </c>
      <c r="AM109" s="388">
        <v>0</v>
      </c>
      <c r="AN109" s="388">
        <v>0</v>
      </c>
      <c r="AO109" s="388">
        <v>0</v>
      </c>
      <c r="AP109" s="388">
        <v>0</v>
      </c>
      <c r="AQ109" s="388">
        <v>0</v>
      </c>
      <c r="AR109" s="388">
        <v>0</v>
      </c>
      <c r="AS109" s="388">
        <v>0</v>
      </c>
      <c r="AT109" s="388">
        <v>0</v>
      </c>
      <c r="AU109" s="388">
        <v>0</v>
      </c>
      <c r="AV109" s="388">
        <v>0</v>
      </c>
      <c r="AW109" s="388">
        <v>0</v>
      </c>
      <c r="AX109" s="388">
        <v>0</v>
      </c>
      <c r="AY109" s="388">
        <v>0</v>
      </c>
      <c r="AZ109" s="388">
        <v>0</v>
      </c>
      <c r="BA109" s="388">
        <v>0</v>
      </c>
      <c r="BB109" s="388">
        <v>0</v>
      </c>
      <c r="BC109" s="388">
        <v>0</v>
      </c>
      <c r="BD109" s="388">
        <v>0</v>
      </c>
      <c r="BE109" s="388">
        <v>0</v>
      </c>
      <c r="BF109" s="388">
        <v>0</v>
      </c>
      <c r="BG109" s="388">
        <v>0</v>
      </c>
      <c r="BH109" s="388">
        <v>0</v>
      </c>
      <c r="BI109" s="388">
        <v>0</v>
      </c>
      <c r="BJ109" s="388">
        <v>0</v>
      </c>
      <c r="BK109" s="388">
        <v>0</v>
      </c>
      <c r="BL109" s="388">
        <v>0</v>
      </c>
      <c r="BM109" s="388">
        <v>0</v>
      </c>
      <c r="BN109" s="388">
        <v>0</v>
      </c>
      <c r="BO109" s="388">
        <v>0</v>
      </c>
      <c r="BP109" s="388">
        <v>0</v>
      </c>
      <c r="BQ109" s="388">
        <v>0</v>
      </c>
      <c r="BR109" s="388">
        <v>0</v>
      </c>
      <c r="BS109" s="388">
        <v>0</v>
      </c>
      <c r="BT109" s="388">
        <v>0</v>
      </c>
      <c r="BU109" s="388">
        <v>0</v>
      </c>
      <c r="BV109" s="388">
        <v>0</v>
      </c>
      <c r="BW109" s="388">
        <v>0</v>
      </c>
      <c r="BX109" s="388">
        <v>0</v>
      </c>
      <c r="BY109" s="388">
        <v>0</v>
      </c>
      <c r="BZ109" s="388">
        <v>0</v>
      </c>
      <c r="CA109" s="388">
        <v>0</v>
      </c>
      <c r="CB109" s="388">
        <v>0</v>
      </c>
      <c r="CC109" s="388">
        <v>0</v>
      </c>
      <c r="CD109" s="388">
        <v>0</v>
      </c>
      <c r="CE109" s="388">
        <v>0</v>
      </c>
      <c r="CF109" s="388">
        <v>0</v>
      </c>
      <c r="CG109" s="388">
        <v>0</v>
      </c>
      <c r="CH109" s="388">
        <v>0</v>
      </c>
      <c r="CI109" s="388">
        <v>0</v>
      </c>
      <c r="CJ109" s="388">
        <v>0</v>
      </c>
      <c r="CK109" s="388">
        <v>0</v>
      </c>
      <c r="CL109" s="388">
        <v>0</v>
      </c>
      <c r="CM109" s="388">
        <v>0</v>
      </c>
      <c r="CN109" s="388">
        <v>0</v>
      </c>
      <c r="CO109" s="388">
        <v>0</v>
      </c>
      <c r="CP109" s="388">
        <v>0</v>
      </c>
      <c r="CQ109" s="388">
        <v>0</v>
      </c>
      <c r="CR109" s="388">
        <v>0</v>
      </c>
      <c r="CS109" s="388">
        <v>0</v>
      </c>
      <c r="CT109" s="388">
        <v>0</v>
      </c>
      <c r="CU109" s="388">
        <v>0</v>
      </c>
      <c r="CV109" s="388">
        <v>0</v>
      </c>
      <c r="CW109" s="388">
        <v>0</v>
      </c>
      <c r="CX109" s="388">
        <v>0</v>
      </c>
      <c r="CY109" s="388">
        <v>0</v>
      </c>
      <c r="CZ109" s="388">
        <v>0</v>
      </c>
      <c r="DA109" s="388">
        <v>0</v>
      </c>
      <c r="DB109" s="388">
        <v>0</v>
      </c>
      <c r="DC109" s="388">
        <v>0</v>
      </c>
      <c r="DD109" s="388">
        <v>0</v>
      </c>
      <c r="DE109" s="388">
        <v>0</v>
      </c>
      <c r="DF109" s="388">
        <v>0</v>
      </c>
      <c r="DG109" s="387">
        <v>0</v>
      </c>
      <c r="DH109" s="31">
        <v>0</v>
      </c>
      <c r="DI109" s="28">
        <v>0</v>
      </c>
      <c r="DJ109" s="30">
        <v>0</v>
      </c>
      <c r="DK109" s="29">
        <v>0</v>
      </c>
      <c r="DL109" s="235">
        <v>0</v>
      </c>
      <c r="DM109" s="28">
        <v>0</v>
      </c>
      <c r="DN109" s="288">
        <v>0</v>
      </c>
      <c r="DO109" s="285">
        <v>0</v>
      </c>
      <c r="DP109" s="235">
        <v>0</v>
      </c>
      <c r="DQ109" s="28">
        <v>0</v>
      </c>
      <c r="DR109" s="30">
        <v>0</v>
      </c>
      <c r="DS109" s="285">
        <v>0</v>
      </c>
      <c r="DT109" s="235">
        <v>0</v>
      </c>
      <c r="DU109" s="28">
        <v>0</v>
      </c>
      <c r="DV109" s="30">
        <v>0</v>
      </c>
      <c r="DW109" s="285">
        <v>0</v>
      </c>
      <c r="DX109" s="235">
        <v>0</v>
      </c>
      <c r="DY109" s="28">
        <v>0</v>
      </c>
      <c r="DZ109" s="30">
        <v>0</v>
      </c>
      <c r="EA109" s="285">
        <v>0</v>
      </c>
      <c r="EB109" s="235">
        <v>0</v>
      </c>
      <c r="EC109" s="28">
        <v>0</v>
      </c>
      <c r="ED109" s="30">
        <v>0</v>
      </c>
      <c r="EE109" s="285">
        <v>0</v>
      </c>
      <c r="EF109" s="235">
        <v>0</v>
      </c>
      <c r="EG109" s="28">
        <v>0</v>
      </c>
      <c r="EH109" s="288">
        <v>0</v>
      </c>
      <c r="EI109" s="285">
        <v>0</v>
      </c>
      <c r="EJ109" s="235">
        <v>0</v>
      </c>
      <c r="EK109" s="28">
        <f ca="1">EJ109/18</f>
        <v>0</v>
      </c>
      <c r="EL109" s="30" t="str">
        <f ca="1">IF($B110=$B109,"",SUMIF($B$6:$B136,$B109,EK$6:EK$185))</f>
        <v/>
      </c>
      <c r="EM109" s="436">
        <v>15</v>
      </c>
      <c r="EN109" s="436">
        <f t="shared" si="56"/>
        <v>1500</v>
      </c>
      <c r="EO109" s="437">
        <f t="shared" si="55"/>
        <v>6.6666666666666664E-4</v>
      </c>
      <c r="EP109" s="437">
        <f t="shared" si="45"/>
        <v>6.9999999999999999E-4</v>
      </c>
      <c r="EQ109" s="436">
        <f t="shared" ca="1" si="53"/>
        <v>2.4500000000000002</v>
      </c>
      <c r="ER109" s="443">
        <v>4.2000000000000003E-2</v>
      </c>
      <c r="ES109" s="446">
        <f t="shared" ca="1" si="49"/>
        <v>0.1225</v>
      </c>
      <c r="ET109" s="446">
        <f t="shared" ca="1" si="54"/>
        <v>147</v>
      </c>
      <c r="EU109" s="446"/>
      <c r="EV109" s="446"/>
      <c r="EW109" s="446"/>
      <c r="EX109" s="17">
        <v>800214</v>
      </c>
      <c r="EY109" s="17" t="s">
        <v>904</v>
      </c>
      <c r="EZ109" s="17">
        <v>100</v>
      </c>
      <c r="FA109" s="17">
        <v>7</v>
      </c>
      <c r="FB109" s="203" t="s">
        <v>245</v>
      </c>
      <c r="FC109" s="153">
        <v>398525211</v>
      </c>
      <c r="FD109" s="167">
        <v>13985252</v>
      </c>
      <c r="FE109" s="389">
        <f t="shared" ca="1" si="57"/>
        <v>0</v>
      </c>
    </row>
    <row r="110" spans="1:161">
      <c r="A110" s="894" t="s">
        <v>787</v>
      </c>
      <c r="B110" s="203" t="s">
        <v>245</v>
      </c>
      <c r="C110" s="153">
        <v>398577909</v>
      </c>
      <c r="D110" s="153">
        <v>13985779</v>
      </c>
      <c r="E110" s="225" t="s">
        <v>902</v>
      </c>
      <c r="F110" s="226" t="s">
        <v>907</v>
      </c>
      <c r="G110" s="374">
        <v>100</v>
      </c>
      <c r="H110" s="229">
        <v>0</v>
      </c>
      <c r="I110" s="229">
        <v>7500</v>
      </c>
      <c r="J110" s="229">
        <v>444</v>
      </c>
      <c r="K110" s="229">
        <v>0</v>
      </c>
      <c r="L110" s="229">
        <v>7944</v>
      </c>
      <c r="M110" s="388">
        <v>0</v>
      </c>
      <c r="N110" s="388">
        <v>0</v>
      </c>
      <c r="O110" s="388">
        <v>0</v>
      </c>
      <c r="P110" s="388">
        <v>0</v>
      </c>
      <c r="Q110" s="388">
        <v>0</v>
      </c>
      <c r="R110" s="388">
        <v>0</v>
      </c>
      <c r="S110" s="388">
        <v>0</v>
      </c>
      <c r="T110" s="388">
        <v>0</v>
      </c>
      <c r="U110" s="388">
        <v>0</v>
      </c>
      <c r="V110" s="388">
        <v>0</v>
      </c>
      <c r="W110" s="388">
        <v>0</v>
      </c>
      <c r="X110" s="388">
        <v>0</v>
      </c>
      <c r="Y110" s="388">
        <v>0</v>
      </c>
      <c r="Z110" s="388">
        <v>0</v>
      </c>
      <c r="AA110" s="388">
        <v>0</v>
      </c>
      <c r="AB110" s="388">
        <v>0</v>
      </c>
      <c r="AC110" s="388">
        <v>0</v>
      </c>
      <c r="AD110" s="388">
        <v>0</v>
      </c>
      <c r="AE110" s="388">
        <v>0</v>
      </c>
      <c r="AF110" s="388">
        <v>0</v>
      </c>
      <c r="AG110" s="388">
        <v>0</v>
      </c>
      <c r="AH110" s="388">
        <v>0</v>
      </c>
      <c r="AI110" s="388">
        <v>0</v>
      </c>
      <c r="AJ110" s="388">
        <v>0</v>
      </c>
      <c r="AK110" s="388">
        <v>0</v>
      </c>
      <c r="AL110" s="388">
        <v>0</v>
      </c>
      <c r="AM110" s="388">
        <v>0</v>
      </c>
      <c r="AN110" s="388">
        <v>0</v>
      </c>
      <c r="AO110" s="388">
        <v>0</v>
      </c>
      <c r="AP110" s="388">
        <v>0</v>
      </c>
      <c r="AQ110" s="388">
        <v>0</v>
      </c>
      <c r="AR110" s="388">
        <v>0</v>
      </c>
      <c r="AS110" s="388">
        <v>0</v>
      </c>
      <c r="AT110" s="388">
        <v>0</v>
      </c>
      <c r="AU110" s="388">
        <v>0</v>
      </c>
      <c r="AV110" s="388">
        <v>0</v>
      </c>
      <c r="AW110" s="388">
        <v>0</v>
      </c>
      <c r="AX110" s="388">
        <v>0</v>
      </c>
      <c r="AY110" s="388">
        <v>0</v>
      </c>
      <c r="AZ110" s="388">
        <v>0</v>
      </c>
      <c r="BA110" s="388">
        <v>0</v>
      </c>
      <c r="BB110" s="388">
        <v>0</v>
      </c>
      <c r="BC110" s="388">
        <v>0</v>
      </c>
      <c r="BD110" s="388">
        <v>0</v>
      </c>
      <c r="BE110" s="388">
        <v>0</v>
      </c>
      <c r="BF110" s="388">
        <v>0</v>
      </c>
      <c r="BG110" s="388">
        <v>0</v>
      </c>
      <c r="BH110" s="388">
        <v>0</v>
      </c>
      <c r="BI110" s="388">
        <v>0</v>
      </c>
      <c r="BJ110" s="388">
        <v>0</v>
      </c>
      <c r="BK110" s="388">
        <v>0</v>
      </c>
      <c r="BL110" s="388">
        <v>0</v>
      </c>
      <c r="BM110" s="388">
        <v>0</v>
      </c>
      <c r="BN110" s="388">
        <v>0</v>
      </c>
      <c r="BO110" s="388">
        <v>0</v>
      </c>
      <c r="BP110" s="388">
        <v>0</v>
      </c>
      <c r="BQ110" s="388">
        <v>0</v>
      </c>
      <c r="BR110" s="388">
        <v>0</v>
      </c>
      <c r="BS110" s="388">
        <v>0</v>
      </c>
      <c r="BT110" s="388">
        <v>0</v>
      </c>
      <c r="BU110" s="388">
        <v>0</v>
      </c>
      <c r="BV110" s="388">
        <v>0</v>
      </c>
      <c r="BW110" s="388">
        <v>0</v>
      </c>
      <c r="BX110" s="388">
        <v>0</v>
      </c>
      <c r="BY110" s="388">
        <v>0</v>
      </c>
      <c r="BZ110" s="388">
        <v>0</v>
      </c>
      <c r="CA110" s="388">
        <v>0</v>
      </c>
      <c r="CB110" s="388">
        <v>0</v>
      </c>
      <c r="CC110" s="388">
        <v>0</v>
      </c>
      <c r="CD110" s="388">
        <v>0</v>
      </c>
      <c r="CE110" s="388">
        <v>0</v>
      </c>
      <c r="CF110" s="388">
        <v>0</v>
      </c>
      <c r="CG110" s="388">
        <v>0</v>
      </c>
      <c r="CH110" s="388">
        <v>0</v>
      </c>
      <c r="CI110" s="388">
        <v>0</v>
      </c>
      <c r="CJ110" s="388">
        <v>0</v>
      </c>
      <c r="CK110" s="388">
        <v>0</v>
      </c>
      <c r="CL110" s="388">
        <v>0</v>
      </c>
      <c r="CM110" s="388">
        <v>0</v>
      </c>
      <c r="CN110" s="388">
        <v>0</v>
      </c>
      <c r="CO110" s="388">
        <v>0</v>
      </c>
      <c r="CP110" s="388">
        <v>0</v>
      </c>
      <c r="CQ110" s="388">
        <v>0</v>
      </c>
      <c r="CR110" s="388">
        <v>0</v>
      </c>
      <c r="CS110" s="388">
        <v>0</v>
      </c>
      <c r="CT110" s="388">
        <v>0</v>
      </c>
      <c r="CU110" s="388">
        <v>0</v>
      </c>
      <c r="CV110" s="388">
        <v>0</v>
      </c>
      <c r="CW110" s="388">
        <v>0</v>
      </c>
      <c r="CX110" s="388">
        <v>0</v>
      </c>
      <c r="CY110" s="388">
        <v>0</v>
      </c>
      <c r="CZ110" s="388">
        <v>0</v>
      </c>
      <c r="DA110" s="388">
        <v>0</v>
      </c>
      <c r="DB110" s="388">
        <v>0</v>
      </c>
      <c r="DC110" s="388">
        <v>0</v>
      </c>
      <c r="DD110" s="388">
        <v>0</v>
      </c>
      <c r="DE110" s="388">
        <v>0</v>
      </c>
      <c r="DF110" s="388">
        <v>0</v>
      </c>
      <c r="DG110" s="387">
        <v>0</v>
      </c>
      <c r="DH110" s="31">
        <v>0</v>
      </c>
      <c r="DI110" s="28">
        <v>0</v>
      </c>
      <c r="DJ110" s="30">
        <v>0</v>
      </c>
      <c r="DK110" s="29">
        <v>0</v>
      </c>
      <c r="DL110" s="235">
        <v>0</v>
      </c>
      <c r="DM110" s="28">
        <v>0</v>
      </c>
      <c r="DN110" s="288">
        <v>0</v>
      </c>
      <c r="DO110" s="285">
        <v>0</v>
      </c>
      <c r="DP110" s="235">
        <v>0</v>
      </c>
      <c r="DQ110" s="28">
        <v>0</v>
      </c>
      <c r="DR110" s="30">
        <v>0</v>
      </c>
      <c r="DS110" s="285">
        <v>0</v>
      </c>
      <c r="DT110" s="235">
        <v>0</v>
      </c>
      <c r="DU110" s="28">
        <v>0</v>
      </c>
      <c r="DV110" s="30">
        <v>0</v>
      </c>
      <c r="DW110" s="285">
        <v>0</v>
      </c>
      <c r="DX110" s="235">
        <v>0</v>
      </c>
      <c r="DY110" s="28">
        <v>0</v>
      </c>
      <c r="DZ110" s="30">
        <v>0</v>
      </c>
      <c r="EA110" s="285">
        <v>0</v>
      </c>
      <c r="EB110" s="235">
        <v>0</v>
      </c>
      <c r="EC110" s="28">
        <v>0</v>
      </c>
      <c r="ED110" s="30">
        <v>0</v>
      </c>
      <c r="EE110" s="285">
        <v>0</v>
      </c>
      <c r="EF110" s="235">
        <v>0</v>
      </c>
      <c r="EG110" s="28">
        <v>0</v>
      </c>
      <c r="EH110" s="288">
        <v>0</v>
      </c>
      <c r="EI110" s="285">
        <v>0</v>
      </c>
      <c r="EJ110" s="235">
        <v>0</v>
      </c>
      <c r="EK110" s="28">
        <f ca="1">EJ110/18</f>
        <v>0</v>
      </c>
      <c r="EL110" s="30" t="str">
        <f ca="1">IF($B111=$B110,"",SUMIF($B$6:$B137,$B110,EK$6:EK$185))</f>
        <v/>
      </c>
      <c r="EM110" s="436">
        <v>15</v>
      </c>
      <c r="EN110" s="436">
        <f t="shared" si="56"/>
        <v>1500</v>
      </c>
      <c r="EO110" s="437">
        <f t="shared" si="55"/>
        <v>6.6666666666666664E-4</v>
      </c>
      <c r="EP110" s="437">
        <f t="shared" si="45"/>
        <v>6.9999999999999999E-4</v>
      </c>
      <c r="EQ110" s="436">
        <f t="shared" ca="1" si="53"/>
        <v>4.2</v>
      </c>
      <c r="ER110" s="443">
        <v>4.2000000000000003E-2</v>
      </c>
      <c r="ES110" s="446">
        <f t="shared" ca="1" si="49"/>
        <v>0.21000000000000002</v>
      </c>
      <c r="ET110" s="446">
        <f t="shared" ca="1" si="54"/>
        <v>252.00000000000003</v>
      </c>
      <c r="EU110" s="446"/>
      <c r="EV110" s="446"/>
      <c r="EW110" s="446"/>
      <c r="EX110" s="17">
        <v>800214</v>
      </c>
      <c r="EY110" s="17" t="s">
        <v>904</v>
      </c>
      <c r="EZ110" s="17">
        <v>100</v>
      </c>
      <c r="FA110" s="17">
        <v>5</v>
      </c>
      <c r="FB110" s="203" t="s">
        <v>245</v>
      </c>
      <c r="FC110" s="153">
        <v>398577909</v>
      </c>
      <c r="FD110" s="167">
        <v>13985779</v>
      </c>
      <c r="FE110" s="389">
        <f t="shared" ca="1" si="57"/>
        <v>0</v>
      </c>
    </row>
    <row r="111" spans="1:161">
      <c r="A111" s="894" t="s">
        <v>787</v>
      </c>
      <c r="B111" s="203" t="s">
        <v>245</v>
      </c>
      <c r="C111" s="153">
        <v>398674009</v>
      </c>
      <c r="D111" s="153">
        <v>13986740</v>
      </c>
      <c r="E111" s="225" t="s">
        <v>902</v>
      </c>
      <c r="F111" s="226" t="s">
        <v>908</v>
      </c>
      <c r="G111" s="374">
        <v>50</v>
      </c>
      <c r="H111" s="229">
        <v>0</v>
      </c>
      <c r="I111" s="229">
        <v>2338</v>
      </c>
      <c r="J111" s="229">
        <v>0</v>
      </c>
      <c r="K111" s="229">
        <v>100</v>
      </c>
      <c r="L111" s="229">
        <v>2338</v>
      </c>
      <c r="M111" s="388">
        <v>0</v>
      </c>
      <c r="N111" s="388">
        <v>0</v>
      </c>
      <c r="O111" s="388">
        <v>0</v>
      </c>
      <c r="P111" s="388">
        <v>0</v>
      </c>
      <c r="Q111" s="388">
        <v>0</v>
      </c>
      <c r="R111" s="388">
        <v>0</v>
      </c>
      <c r="S111" s="388">
        <v>0</v>
      </c>
      <c r="T111" s="388">
        <v>0</v>
      </c>
      <c r="U111" s="388">
        <v>0</v>
      </c>
      <c r="V111" s="388">
        <v>0</v>
      </c>
      <c r="W111" s="388">
        <v>0</v>
      </c>
      <c r="X111" s="388">
        <v>0</v>
      </c>
      <c r="Y111" s="388">
        <v>0</v>
      </c>
      <c r="Z111" s="388">
        <v>0</v>
      </c>
      <c r="AA111" s="388">
        <v>0</v>
      </c>
      <c r="AB111" s="388">
        <v>0</v>
      </c>
      <c r="AC111" s="388">
        <v>0</v>
      </c>
      <c r="AD111" s="388">
        <v>0</v>
      </c>
      <c r="AE111" s="388">
        <v>0</v>
      </c>
      <c r="AF111" s="388">
        <v>0</v>
      </c>
      <c r="AG111" s="388">
        <v>0</v>
      </c>
      <c r="AH111" s="388">
        <v>0</v>
      </c>
      <c r="AI111" s="388">
        <v>0</v>
      </c>
      <c r="AJ111" s="388">
        <v>0</v>
      </c>
      <c r="AK111" s="388">
        <v>0</v>
      </c>
      <c r="AL111" s="388">
        <v>0</v>
      </c>
      <c r="AM111" s="388">
        <v>0</v>
      </c>
      <c r="AN111" s="388">
        <v>0</v>
      </c>
      <c r="AO111" s="388">
        <v>0</v>
      </c>
      <c r="AP111" s="388">
        <v>0</v>
      </c>
      <c r="AQ111" s="388">
        <v>0</v>
      </c>
      <c r="AR111" s="388">
        <v>0</v>
      </c>
      <c r="AS111" s="388">
        <v>0</v>
      </c>
      <c r="AT111" s="388">
        <v>0</v>
      </c>
      <c r="AU111" s="388">
        <v>0</v>
      </c>
      <c r="AV111" s="388">
        <v>0</v>
      </c>
      <c r="AW111" s="388">
        <v>0</v>
      </c>
      <c r="AX111" s="388">
        <v>0</v>
      </c>
      <c r="AY111" s="388">
        <v>0</v>
      </c>
      <c r="AZ111" s="388">
        <v>0</v>
      </c>
      <c r="BA111" s="388">
        <v>0</v>
      </c>
      <c r="BB111" s="388">
        <v>0</v>
      </c>
      <c r="BC111" s="388">
        <v>0</v>
      </c>
      <c r="BD111" s="388">
        <v>0</v>
      </c>
      <c r="BE111" s="388">
        <v>0</v>
      </c>
      <c r="BF111" s="388">
        <v>0</v>
      </c>
      <c r="BG111" s="388">
        <v>0</v>
      </c>
      <c r="BH111" s="388">
        <v>0</v>
      </c>
      <c r="BI111" s="388">
        <v>0</v>
      </c>
      <c r="BJ111" s="388">
        <v>0</v>
      </c>
      <c r="BK111" s="388">
        <v>0</v>
      </c>
      <c r="BL111" s="388">
        <v>0</v>
      </c>
      <c r="BM111" s="388">
        <v>0</v>
      </c>
      <c r="BN111" s="388">
        <v>0</v>
      </c>
      <c r="BO111" s="388">
        <v>0</v>
      </c>
      <c r="BP111" s="388">
        <v>0</v>
      </c>
      <c r="BQ111" s="388">
        <v>0</v>
      </c>
      <c r="BR111" s="388">
        <v>0</v>
      </c>
      <c r="BS111" s="388">
        <v>0</v>
      </c>
      <c r="BT111" s="388">
        <v>0</v>
      </c>
      <c r="BU111" s="388">
        <v>0</v>
      </c>
      <c r="BV111" s="388">
        <v>0</v>
      </c>
      <c r="BW111" s="388">
        <v>0</v>
      </c>
      <c r="BX111" s="388">
        <v>0</v>
      </c>
      <c r="BY111" s="388">
        <v>0</v>
      </c>
      <c r="BZ111" s="388">
        <v>0</v>
      </c>
      <c r="CA111" s="388">
        <v>0</v>
      </c>
      <c r="CB111" s="388">
        <v>0</v>
      </c>
      <c r="CC111" s="388">
        <v>0</v>
      </c>
      <c r="CD111" s="388">
        <v>0</v>
      </c>
      <c r="CE111" s="388">
        <v>0</v>
      </c>
      <c r="CF111" s="388">
        <v>0</v>
      </c>
      <c r="CG111" s="388">
        <v>0</v>
      </c>
      <c r="CH111" s="388">
        <v>0</v>
      </c>
      <c r="CI111" s="388">
        <v>0</v>
      </c>
      <c r="CJ111" s="388">
        <v>0</v>
      </c>
      <c r="CK111" s="388">
        <v>0</v>
      </c>
      <c r="CL111" s="388">
        <v>0</v>
      </c>
      <c r="CM111" s="388">
        <v>0</v>
      </c>
      <c r="CN111" s="388">
        <v>0</v>
      </c>
      <c r="CO111" s="388">
        <v>0</v>
      </c>
      <c r="CP111" s="388">
        <v>0</v>
      </c>
      <c r="CQ111" s="388">
        <v>0</v>
      </c>
      <c r="CR111" s="388">
        <v>0</v>
      </c>
      <c r="CS111" s="388">
        <v>0</v>
      </c>
      <c r="CT111" s="388">
        <v>0</v>
      </c>
      <c r="CU111" s="388">
        <v>0</v>
      </c>
      <c r="CV111" s="388">
        <v>0</v>
      </c>
      <c r="CW111" s="388">
        <v>0</v>
      </c>
      <c r="CX111" s="388">
        <v>0</v>
      </c>
      <c r="CY111" s="388">
        <v>0</v>
      </c>
      <c r="CZ111" s="388">
        <v>0</v>
      </c>
      <c r="DA111" s="388">
        <v>0</v>
      </c>
      <c r="DB111" s="388">
        <v>0</v>
      </c>
      <c r="DC111" s="388">
        <v>0</v>
      </c>
      <c r="DD111" s="388">
        <v>0</v>
      </c>
      <c r="DE111" s="388">
        <v>0</v>
      </c>
      <c r="DF111" s="388">
        <v>0</v>
      </c>
      <c r="DG111" s="387">
        <v>0</v>
      </c>
      <c r="DH111" s="31">
        <v>0</v>
      </c>
      <c r="DI111" s="28">
        <v>0</v>
      </c>
      <c r="DJ111" s="30">
        <v>0</v>
      </c>
      <c r="DK111" s="29">
        <v>0</v>
      </c>
      <c r="DL111" s="235">
        <v>0</v>
      </c>
      <c r="DM111" s="28">
        <v>0</v>
      </c>
      <c r="DN111" s="288">
        <v>0</v>
      </c>
      <c r="DO111" s="285">
        <v>0</v>
      </c>
      <c r="DP111" s="235">
        <v>0</v>
      </c>
      <c r="DQ111" s="28">
        <v>0</v>
      </c>
      <c r="DR111" s="30">
        <v>0</v>
      </c>
      <c r="DS111" s="285">
        <v>0</v>
      </c>
      <c r="DT111" s="235">
        <v>0</v>
      </c>
      <c r="DU111" s="28">
        <v>0</v>
      </c>
      <c r="DV111" s="30">
        <v>0</v>
      </c>
      <c r="DW111" s="285">
        <v>0</v>
      </c>
      <c r="DX111" s="235">
        <v>0</v>
      </c>
      <c r="DY111" s="28">
        <v>0</v>
      </c>
      <c r="DZ111" s="30">
        <v>0</v>
      </c>
      <c r="EA111" s="285">
        <v>0</v>
      </c>
      <c r="EB111" s="235">
        <v>0</v>
      </c>
      <c r="EC111" s="28">
        <v>0</v>
      </c>
      <c r="ED111" s="30">
        <v>0</v>
      </c>
      <c r="EE111" s="285">
        <v>0</v>
      </c>
      <c r="EF111" s="235">
        <v>0</v>
      </c>
      <c r="EG111" s="28">
        <v>0</v>
      </c>
      <c r="EH111" s="288">
        <v>0</v>
      </c>
      <c r="EI111" s="285">
        <v>0</v>
      </c>
      <c r="EJ111" s="235">
        <v>0</v>
      </c>
      <c r="EK111" s="28">
        <f ca="1">EJ111/18</f>
        <v>0</v>
      </c>
      <c r="EL111" s="30" t="str">
        <f ca="1">IF($B112=$B111,"",SUMIF($B$6:$B138,$B111,EK$6:EK$185))</f>
        <v/>
      </c>
      <c r="EM111" s="436">
        <v>15</v>
      </c>
      <c r="EN111" s="436">
        <f t="shared" si="56"/>
        <v>750</v>
      </c>
      <c r="EO111" s="437">
        <f t="shared" si="55"/>
        <v>1.3333333333333333E-3</v>
      </c>
      <c r="EP111" s="437">
        <f t="shared" si="45"/>
        <v>1.4E-3</v>
      </c>
      <c r="EQ111" s="436">
        <f t="shared" ca="1" si="53"/>
        <v>3.2732000000000001</v>
      </c>
      <c r="ER111" s="443">
        <v>8.4000000000000005E-2</v>
      </c>
      <c r="ES111" s="446">
        <f t="shared" ca="1" si="49"/>
        <v>0.16366000000000003</v>
      </c>
      <c r="ET111" s="446">
        <f t="shared" ca="1" si="54"/>
        <v>196.39200000000002</v>
      </c>
      <c r="EU111" s="446"/>
      <c r="EV111" s="446"/>
      <c r="EW111" s="446"/>
      <c r="EX111" s="17">
        <v>800214</v>
      </c>
      <c r="EY111" s="17" t="s">
        <v>904</v>
      </c>
      <c r="EZ111" s="17">
        <v>50</v>
      </c>
      <c r="FA111" s="17" t="s">
        <v>909</v>
      </c>
      <c r="FB111" s="203" t="s">
        <v>245</v>
      </c>
      <c r="FC111" s="153">
        <v>398674009</v>
      </c>
      <c r="FD111" s="167">
        <v>13986740</v>
      </c>
      <c r="FE111" s="389">
        <f t="shared" ca="1" si="57"/>
        <v>0</v>
      </c>
    </row>
    <row r="112" spans="1:161">
      <c r="A112" s="894" t="s">
        <v>787</v>
      </c>
      <c r="B112" s="203" t="s">
        <v>245</v>
      </c>
      <c r="C112" s="1" t="s">
        <v>277</v>
      </c>
      <c r="D112" s="153">
        <v>13986740</v>
      </c>
      <c r="E112" s="225" t="s">
        <v>902</v>
      </c>
      <c r="F112" s="226" t="s">
        <v>908</v>
      </c>
      <c r="G112" s="374">
        <v>50</v>
      </c>
      <c r="H112" s="229">
        <v>0</v>
      </c>
      <c r="I112" s="229">
        <v>1500</v>
      </c>
      <c r="J112" s="229">
        <v>263</v>
      </c>
      <c r="K112" s="229">
        <v>0</v>
      </c>
      <c r="L112" s="229">
        <v>1763</v>
      </c>
      <c r="M112" s="388">
        <v>0</v>
      </c>
      <c r="N112" s="388">
        <v>0</v>
      </c>
      <c r="O112" s="388">
        <v>0</v>
      </c>
      <c r="P112" s="388">
        <v>0</v>
      </c>
      <c r="Q112" s="388">
        <v>0</v>
      </c>
      <c r="R112" s="388">
        <v>0</v>
      </c>
      <c r="S112" s="388">
        <v>0</v>
      </c>
      <c r="T112" s="388">
        <v>0</v>
      </c>
      <c r="U112" s="388">
        <v>0</v>
      </c>
      <c r="V112" s="388">
        <v>0</v>
      </c>
      <c r="W112" s="388">
        <v>0</v>
      </c>
      <c r="X112" s="388">
        <v>0</v>
      </c>
      <c r="Y112" s="388">
        <v>0</v>
      </c>
      <c r="Z112" s="388">
        <v>0</v>
      </c>
      <c r="AA112" s="388">
        <v>0</v>
      </c>
      <c r="AB112" s="388">
        <v>0</v>
      </c>
      <c r="AC112" s="388">
        <v>0</v>
      </c>
      <c r="AD112" s="388">
        <v>0</v>
      </c>
      <c r="AE112" s="388">
        <v>0</v>
      </c>
      <c r="AF112" s="388">
        <v>0</v>
      </c>
      <c r="AG112" s="388">
        <v>0</v>
      </c>
      <c r="AH112" s="388">
        <v>0</v>
      </c>
      <c r="AI112" s="388">
        <v>0</v>
      </c>
      <c r="AJ112" s="388">
        <v>0</v>
      </c>
      <c r="AK112" s="388">
        <v>0</v>
      </c>
      <c r="AL112" s="388">
        <v>0</v>
      </c>
      <c r="AM112" s="388">
        <v>0</v>
      </c>
      <c r="AN112" s="388">
        <v>0</v>
      </c>
      <c r="AO112" s="388">
        <v>0</v>
      </c>
      <c r="AP112" s="388">
        <v>0</v>
      </c>
      <c r="AQ112" s="388">
        <v>0</v>
      </c>
      <c r="AR112" s="388">
        <v>0</v>
      </c>
      <c r="AS112" s="388">
        <v>0</v>
      </c>
      <c r="AT112" s="388">
        <v>0</v>
      </c>
      <c r="AU112" s="388">
        <v>0</v>
      </c>
      <c r="AV112" s="388">
        <v>0</v>
      </c>
      <c r="AW112" s="388">
        <v>0</v>
      </c>
      <c r="AX112" s="388">
        <v>0</v>
      </c>
      <c r="AY112" s="388">
        <v>0</v>
      </c>
      <c r="AZ112" s="388">
        <v>0</v>
      </c>
      <c r="BA112" s="388">
        <v>0</v>
      </c>
      <c r="BB112" s="388">
        <v>0</v>
      </c>
      <c r="BC112" s="388">
        <v>0</v>
      </c>
      <c r="BD112" s="388">
        <v>0</v>
      </c>
      <c r="BE112" s="388">
        <v>0</v>
      </c>
      <c r="BF112" s="388">
        <v>0</v>
      </c>
      <c r="BG112" s="388">
        <v>0</v>
      </c>
      <c r="BH112" s="388">
        <v>0</v>
      </c>
      <c r="BI112" s="388">
        <v>0</v>
      </c>
      <c r="BJ112" s="388">
        <v>0</v>
      </c>
      <c r="BK112" s="388">
        <v>0</v>
      </c>
      <c r="BL112" s="388">
        <v>0</v>
      </c>
      <c r="BM112" s="388">
        <v>0</v>
      </c>
      <c r="BN112" s="388">
        <v>0</v>
      </c>
      <c r="BO112" s="388">
        <v>0</v>
      </c>
      <c r="BP112" s="388">
        <v>0</v>
      </c>
      <c r="BQ112" s="388">
        <v>0</v>
      </c>
      <c r="BR112" s="388">
        <v>0</v>
      </c>
      <c r="BS112" s="388">
        <v>0</v>
      </c>
      <c r="BT112" s="388">
        <v>0</v>
      </c>
      <c r="BU112" s="388">
        <v>0</v>
      </c>
      <c r="BV112" s="388">
        <v>0</v>
      </c>
      <c r="BW112" s="388">
        <v>0</v>
      </c>
      <c r="BX112" s="388">
        <v>0</v>
      </c>
      <c r="BY112" s="388">
        <v>0</v>
      </c>
      <c r="BZ112" s="388">
        <v>0</v>
      </c>
      <c r="CA112" s="388">
        <v>0</v>
      </c>
      <c r="CB112" s="388">
        <v>0</v>
      </c>
      <c r="CC112" s="388">
        <v>0</v>
      </c>
      <c r="CD112" s="388">
        <v>0</v>
      </c>
      <c r="CE112" s="388">
        <v>0</v>
      </c>
      <c r="CF112" s="388">
        <v>0</v>
      </c>
      <c r="CG112" s="388">
        <v>0</v>
      </c>
      <c r="CH112" s="388">
        <v>0</v>
      </c>
      <c r="CI112" s="388">
        <v>0</v>
      </c>
      <c r="CJ112" s="388">
        <v>0</v>
      </c>
      <c r="CK112" s="388">
        <v>0</v>
      </c>
      <c r="CL112" s="388">
        <v>0</v>
      </c>
      <c r="CM112" s="388">
        <v>0</v>
      </c>
      <c r="CN112" s="388">
        <v>0</v>
      </c>
      <c r="CO112" s="388">
        <v>0</v>
      </c>
      <c r="CP112" s="388">
        <v>0</v>
      </c>
      <c r="CQ112" s="388">
        <v>0</v>
      </c>
      <c r="CR112" s="388">
        <v>0</v>
      </c>
      <c r="CS112" s="388">
        <v>0</v>
      </c>
      <c r="CT112" s="388">
        <v>0</v>
      </c>
      <c r="CU112" s="388">
        <v>0</v>
      </c>
      <c r="CV112" s="388">
        <v>0</v>
      </c>
      <c r="CW112" s="388">
        <v>0</v>
      </c>
      <c r="CX112" s="388">
        <v>0</v>
      </c>
      <c r="CY112" s="388">
        <v>0</v>
      </c>
      <c r="CZ112" s="388">
        <v>0</v>
      </c>
      <c r="DA112" s="388">
        <v>0</v>
      </c>
      <c r="DB112" s="388">
        <v>0</v>
      </c>
      <c r="DC112" s="388">
        <v>0</v>
      </c>
      <c r="DD112" s="388">
        <v>0</v>
      </c>
      <c r="DE112" s="388">
        <v>0</v>
      </c>
      <c r="DF112" s="388">
        <v>0</v>
      </c>
      <c r="DG112" s="387">
        <v>0</v>
      </c>
      <c r="DH112" s="31">
        <v>0</v>
      </c>
      <c r="DI112" s="28">
        <v>0</v>
      </c>
      <c r="DJ112" s="30">
        <v>0</v>
      </c>
      <c r="DK112" s="29">
        <v>0</v>
      </c>
      <c r="DL112" s="235">
        <v>0</v>
      </c>
      <c r="DM112" s="28">
        <v>0</v>
      </c>
      <c r="DN112" s="288">
        <v>0</v>
      </c>
      <c r="DO112" s="285">
        <v>0</v>
      </c>
      <c r="DP112" s="235">
        <v>0</v>
      </c>
      <c r="DQ112" s="28">
        <v>0</v>
      </c>
      <c r="DR112" s="30">
        <v>0</v>
      </c>
      <c r="DS112" s="285">
        <v>0</v>
      </c>
      <c r="DT112" s="235">
        <v>0</v>
      </c>
      <c r="DU112" s="28">
        <v>0</v>
      </c>
      <c r="DV112" s="30">
        <v>0</v>
      </c>
      <c r="DW112" s="285">
        <v>0</v>
      </c>
      <c r="DX112" s="235">
        <v>0</v>
      </c>
      <c r="DY112" s="28">
        <v>0</v>
      </c>
      <c r="DZ112" s="30">
        <v>0</v>
      </c>
      <c r="EA112" s="285">
        <v>0</v>
      </c>
      <c r="EB112" s="235">
        <v>0</v>
      </c>
      <c r="EC112" s="28">
        <v>0</v>
      </c>
      <c r="ED112" s="30">
        <v>0</v>
      </c>
      <c r="EE112" s="285">
        <v>0</v>
      </c>
      <c r="EF112" s="235">
        <v>0</v>
      </c>
      <c r="EG112" s="28">
        <v>0</v>
      </c>
      <c r="EH112" s="288">
        <v>0</v>
      </c>
      <c r="EI112" s="285">
        <v>0</v>
      </c>
      <c r="EJ112" s="235">
        <v>0</v>
      </c>
      <c r="EK112" s="28">
        <f ca="1">EJ112/18</f>
        <v>0</v>
      </c>
      <c r="EL112" s="30">
        <f ca="1">IF($B113=$B112,"",SUMIF($B$6:$B139,$B112,EK$6:EK$185))</f>
        <v>0</v>
      </c>
      <c r="EM112" s="436">
        <v>15</v>
      </c>
      <c r="EN112" s="436">
        <f t="shared" si="56"/>
        <v>750</v>
      </c>
      <c r="EO112" s="437">
        <f>1/EN112</f>
        <v>1.3333333333333333E-3</v>
      </c>
      <c r="EP112" s="437">
        <f>EO112*5%+EO112</f>
        <v>1.4E-3</v>
      </c>
      <c r="EQ112" s="436">
        <f ca="1">ROUND(IFERROR(EP112*DG112,),4)</f>
        <v>0</v>
      </c>
      <c r="ER112" s="443">
        <v>8.4000000000000005E-2</v>
      </c>
      <c r="ES112" s="446">
        <f t="shared" ca="1" si="49"/>
        <v>0</v>
      </c>
      <c r="ET112" s="446">
        <f ca="1">ER112*DG112</f>
        <v>0</v>
      </c>
      <c r="EU112" s="446"/>
      <c r="EV112" s="446"/>
      <c r="EW112" s="446"/>
      <c r="FB112" s="203" t="s">
        <v>245</v>
      </c>
      <c r="FC112" s="153"/>
      <c r="FD112" s="167"/>
      <c r="FE112" s="389"/>
    </row>
    <row r="113" spans="1:161" ht="18" customHeight="1">
      <c r="A113" s="894" t="s">
        <v>787</v>
      </c>
      <c r="B113" s="155" t="s">
        <v>910</v>
      </c>
      <c r="C113" s="243" t="s">
        <v>911</v>
      </c>
      <c r="D113" s="243" t="s">
        <v>117</v>
      </c>
      <c r="E113" s="225" t="s">
        <v>912</v>
      </c>
      <c r="F113" s="243" t="s">
        <v>913</v>
      </c>
      <c r="G113" s="374">
        <v>100</v>
      </c>
      <c r="H113" s="229">
        <v>0</v>
      </c>
      <c r="I113" s="229">
        <v>245</v>
      </c>
      <c r="J113" s="229">
        <v>0</v>
      </c>
      <c r="K113" s="229">
        <v>0</v>
      </c>
      <c r="L113" s="229">
        <v>245</v>
      </c>
      <c r="M113" s="388">
        <v>0</v>
      </c>
      <c r="N113" s="388">
        <v>0</v>
      </c>
      <c r="O113" s="388">
        <v>0</v>
      </c>
      <c r="P113" s="388">
        <v>0</v>
      </c>
      <c r="Q113" s="388">
        <v>0</v>
      </c>
      <c r="R113" s="388">
        <v>0</v>
      </c>
      <c r="S113" s="388">
        <v>0</v>
      </c>
      <c r="T113" s="388">
        <v>0</v>
      </c>
      <c r="U113" s="388">
        <v>0</v>
      </c>
      <c r="V113" s="388">
        <v>0</v>
      </c>
      <c r="W113" s="388">
        <v>0</v>
      </c>
      <c r="X113" s="388">
        <v>0</v>
      </c>
      <c r="Y113" s="388">
        <v>0</v>
      </c>
      <c r="Z113" s="388">
        <v>0</v>
      </c>
      <c r="AA113" s="388">
        <v>0</v>
      </c>
      <c r="AB113" s="388">
        <v>0</v>
      </c>
      <c r="AC113" s="388">
        <v>0</v>
      </c>
      <c r="AD113" s="388">
        <v>0</v>
      </c>
      <c r="AE113" s="388">
        <v>0</v>
      </c>
      <c r="AF113" s="388">
        <v>0</v>
      </c>
      <c r="AG113" s="388">
        <v>0</v>
      </c>
      <c r="AH113" s="388">
        <v>0</v>
      </c>
      <c r="AI113" s="388">
        <v>0</v>
      </c>
      <c r="AJ113" s="388">
        <v>0</v>
      </c>
      <c r="AK113" s="388">
        <v>0</v>
      </c>
      <c r="AL113" s="388">
        <v>0</v>
      </c>
      <c r="AM113" s="388">
        <v>0</v>
      </c>
      <c r="AN113" s="388">
        <v>0</v>
      </c>
      <c r="AO113" s="388">
        <v>0</v>
      </c>
      <c r="AP113" s="388">
        <v>0</v>
      </c>
      <c r="AQ113" s="388">
        <v>0</v>
      </c>
      <c r="AR113" s="388">
        <v>0</v>
      </c>
      <c r="AS113" s="388">
        <v>0</v>
      </c>
      <c r="AT113" s="388">
        <v>0</v>
      </c>
      <c r="AU113" s="388">
        <v>0</v>
      </c>
      <c r="AV113" s="388">
        <v>0</v>
      </c>
      <c r="AW113" s="388">
        <v>0</v>
      </c>
      <c r="AX113" s="388">
        <v>0</v>
      </c>
      <c r="AY113" s="388">
        <v>0</v>
      </c>
      <c r="AZ113" s="388">
        <v>0</v>
      </c>
      <c r="BA113" s="388">
        <v>0</v>
      </c>
      <c r="BB113" s="388">
        <v>0</v>
      </c>
      <c r="BC113" s="388">
        <v>0</v>
      </c>
      <c r="BD113" s="388">
        <v>0</v>
      </c>
      <c r="BE113" s="388">
        <v>0</v>
      </c>
      <c r="BF113" s="388">
        <v>0</v>
      </c>
      <c r="BG113" s="388">
        <v>0</v>
      </c>
      <c r="BH113" s="388">
        <v>0</v>
      </c>
      <c r="BI113" s="388">
        <v>0</v>
      </c>
      <c r="BJ113" s="388">
        <v>0</v>
      </c>
      <c r="BK113" s="388">
        <v>0</v>
      </c>
      <c r="BL113" s="388">
        <v>0</v>
      </c>
      <c r="BM113" s="388">
        <v>0</v>
      </c>
      <c r="BN113" s="388">
        <v>0</v>
      </c>
      <c r="BO113" s="388">
        <v>0</v>
      </c>
      <c r="BP113" s="388">
        <v>0</v>
      </c>
      <c r="BQ113" s="388">
        <v>0</v>
      </c>
      <c r="BR113" s="388">
        <v>0</v>
      </c>
      <c r="BS113" s="388">
        <v>0</v>
      </c>
      <c r="BT113" s="388">
        <v>0</v>
      </c>
      <c r="BU113" s="388">
        <v>0</v>
      </c>
      <c r="BV113" s="388">
        <v>0</v>
      </c>
      <c r="BW113" s="388">
        <v>0</v>
      </c>
      <c r="BX113" s="388">
        <v>0</v>
      </c>
      <c r="BY113" s="388">
        <v>0</v>
      </c>
      <c r="BZ113" s="388">
        <v>0</v>
      </c>
      <c r="CA113" s="388">
        <v>0</v>
      </c>
      <c r="CB113" s="388">
        <v>0</v>
      </c>
      <c r="CC113" s="388">
        <v>0</v>
      </c>
      <c r="CD113" s="388">
        <v>0</v>
      </c>
      <c r="CE113" s="388">
        <v>0</v>
      </c>
      <c r="CF113" s="388">
        <v>0</v>
      </c>
      <c r="CG113" s="388">
        <v>0</v>
      </c>
      <c r="CH113" s="388">
        <v>0</v>
      </c>
      <c r="CI113" s="388">
        <v>0</v>
      </c>
      <c r="CJ113" s="388">
        <v>0</v>
      </c>
      <c r="CK113" s="388">
        <v>0</v>
      </c>
      <c r="CL113" s="388">
        <v>0</v>
      </c>
      <c r="CM113" s="388">
        <v>0</v>
      </c>
      <c r="CN113" s="388">
        <v>0</v>
      </c>
      <c r="CO113" s="388">
        <v>0</v>
      </c>
      <c r="CP113" s="388">
        <v>0</v>
      </c>
      <c r="CQ113" s="388">
        <v>0</v>
      </c>
      <c r="CR113" s="388">
        <v>0</v>
      </c>
      <c r="CS113" s="388">
        <v>0</v>
      </c>
      <c r="CT113" s="388">
        <v>0</v>
      </c>
      <c r="CU113" s="388">
        <v>0</v>
      </c>
      <c r="CV113" s="388">
        <v>0</v>
      </c>
      <c r="CW113" s="388">
        <v>0</v>
      </c>
      <c r="CX113" s="388">
        <v>0</v>
      </c>
      <c r="CY113" s="388">
        <v>0</v>
      </c>
      <c r="CZ113" s="388">
        <v>0</v>
      </c>
      <c r="DA113" s="388">
        <v>0</v>
      </c>
      <c r="DB113" s="388">
        <v>0</v>
      </c>
      <c r="DC113" s="388">
        <v>0</v>
      </c>
      <c r="DD113" s="388">
        <v>0</v>
      </c>
      <c r="DE113" s="388">
        <v>0</v>
      </c>
      <c r="DF113" s="388">
        <v>0</v>
      </c>
      <c r="DG113" s="387">
        <v>0</v>
      </c>
      <c r="DH113" s="31">
        <v>0</v>
      </c>
      <c r="DI113" s="28">
        <v>0</v>
      </c>
      <c r="DJ113" s="30">
        <v>0</v>
      </c>
      <c r="DK113" s="29">
        <v>0</v>
      </c>
      <c r="DL113" s="235">
        <v>0</v>
      </c>
      <c r="DM113" s="28">
        <v>0</v>
      </c>
      <c r="DN113" s="288">
        <v>0</v>
      </c>
      <c r="DO113" s="285">
        <v>0</v>
      </c>
      <c r="DP113" s="235">
        <v>0</v>
      </c>
      <c r="DQ113" s="28">
        <v>0</v>
      </c>
      <c r="DR113" s="30">
        <v>0</v>
      </c>
      <c r="DS113" s="285">
        <v>0</v>
      </c>
      <c r="DT113" s="235">
        <v>0</v>
      </c>
      <c r="DU113" s="28">
        <v>0</v>
      </c>
      <c r="DV113" s="30">
        <v>0</v>
      </c>
      <c r="DW113" s="285">
        <v>0</v>
      </c>
      <c r="DX113" s="235">
        <v>0</v>
      </c>
      <c r="DY113" s="28">
        <v>0</v>
      </c>
      <c r="DZ113" s="30">
        <v>0</v>
      </c>
      <c r="EA113" s="285">
        <v>0</v>
      </c>
      <c r="EB113" s="235">
        <v>0</v>
      </c>
      <c r="EC113" s="28">
        <v>0</v>
      </c>
      <c r="ED113" s="30">
        <v>0</v>
      </c>
      <c r="EE113" s="285">
        <v>0</v>
      </c>
      <c r="EF113" s="235">
        <v>0</v>
      </c>
      <c r="EG113" s="28">
        <v>0</v>
      </c>
      <c r="EH113" s="288">
        <v>0</v>
      </c>
      <c r="EI113" s="285">
        <v>0</v>
      </c>
      <c r="EJ113" s="235">
        <v>0</v>
      </c>
      <c r="EK113" s="28">
        <f t="shared" ref="EK113:EK139" ca="1" si="58">EJ113/15</f>
        <v>0</v>
      </c>
      <c r="EL113" s="30" t="str">
        <f ca="1">IF($B114=$B113,"",SUMIF($B$6:$B140,$B113,EK$6:EK$185))</f>
        <v/>
      </c>
      <c r="EM113" s="436">
        <v>15</v>
      </c>
      <c r="EN113" s="436">
        <f t="shared" si="56"/>
        <v>1500</v>
      </c>
      <c r="EO113" s="437">
        <f t="shared" si="55"/>
        <v>6.6666666666666664E-4</v>
      </c>
      <c r="EP113" s="437">
        <f t="shared" si="45"/>
        <v>6.9999999999999999E-4</v>
      </c>
      <c r="EQ113" s="436">
        <f t="shared" ca="1" si="53"/>
        <v>0</v>
      </c>
      <c r="ER113" s="443">
        <v>5.2499999999999998E-2</v>
      </c>
      <c r="ES113" s="446">
        <f t="shared" ca="1" si="49"/>
        <v>0</v>
      </c>
      <c r="ET113" s="446">
        <f t="shared" ca="1" si="54"/>
        <v>0</v>
      </c>
      <c r="EU113" s="446"/>
      <c r="EV113" s="446"/>
      <c r="EW113" s="446"/>
      <c r="EX113" s="17">
        <v>800080</v>
      </c>
      <c r="EY113" s="17" t="s">
        <v>854</v>
      </c>
      <c r="EZ113" s="17">
        <v>100</v>
      </c>
      <c r="FA113" s="17">
        <v>0</v>
      </c>
      <c r="FB113" s="155" t="s">
        <v>910</v>
      </c>
      <c r="FC113" s="243" t="s">
        <v>911</v>
      </c>
      <c r="FD113" s="252" t="s">
        <v>117</v>
      </c>
      <c r="FE113" s="389">
        <f t="shared" ca="1" si="57"/>
        <v>0</v>
      </c>
    </row>
    <row r="114" spans="1:161" ht="17.25" customHeight="1">
      <c r="A114" s="894" t="s">
        <v>787</v>
      </c>
      <c r="B114" s="155" t="s">
        <v>910</v>
      </c>
      <c r="C114" s="243" t="s">
        <v>914</v>
      </c>
      <c r="D114" s="243" t="s">
        <v>119</v>
      </c>
      <c r="E114" s="225" t="s">
        <v>912</v>
      </c>
      <c r="F114" s="243" t="s">
        <v>913</v>
      </c>
      <c r="G114" s="374">
        <v>100</v>
      </c>
      <c r="H114" s="229">
        <v>0</v>
      </c>
      <c r="I114" s="229">
        <v>156</v>
      </c>
      <c r="J114" s="229">
        <v>0</v>
      </c>
      <c r="K114" s="229">
        <v>0</v>
      </c>
      <c r="L114" s="229">
        <v>156</v>
      </c>
      <c r="M114" s="388">
        <v>0</v>
      </c>
      <c r="N114" s="388">
        <v>0</v>
      </c>
      <c r="O114" s="388">
        <v>0</v>
      </c>
      <c r="P114" s="388">
        <v>0</v>
      </c>
      <c r="Q114" s="388">
        <v>0</v>
      </c>
      <c r="R114" s="388">
        <v>0</v>
      </c>
      <c r="S114" s="388">
        <v>0</v>
      </c>
      <c r="T114" s="388">
        <v>0</v>
      </c>
      <c r="U114" s="388">
        <v>0</v>
      </c>
      <c r="V114" s="388">
        <v>0</v>
      </c>
      <c r="W114" s="388">
        <v>0</v>
      </c>
      <c r="X114" s="388">
        <v>0</v>
      </c>
      <c r="Y114" s="388">
        <v>0</v>
      </c>
      <c r="Z114" s="388">
        <v>0</v>
      </c>
      <c r="AA114" s="388">
        <v>0</v>
      </c>
      <c r="AB114" s="388">
        <v>0</v>
      </c>
      <c r="AC114" s="388">
        <v>0</v>
      </c>
      <c r="AD114" s="388">
        <v>0</v>
      </c>
      <c r="AE114" s="388">
        <v>0</v>
      </c>
      <c r="AF114" s="388">
        <v>0</v>
      </c>
      <c r="AG114" s="388">
        <v>0</v>
      </c>
      <c r="AH114" s="388">
        <v>0</v>
      </c>
      <c r="AI114" s="388">
        <v>0</v>
      </c>
      <c r="AJ114" s="388">
        <v>0</v>
      </c>
      <c r="AK114" s="388">
        <v>0</v>
      </c>
      <c r="AL114" s="388">
        <v>0</v>
      </c>
      <c r="AM114" s="388">
        <v>0</v>
      </c>
      <c r="AN114" s="388">
        <v>0</v>
      </c>
      <c r="AO114" s="388">
        <v>0</v>
      </c>
      <c r="AP114" s="388">
        <v>0</v>
      </c>
      <c r="AQ114" s="388">
        <v>0</v>
      </c>
      <c r="AR114" s="388">
        <v>0</v>
      </c>
      <c r="AS114" s="388">
        <v>0</v>
      </c>
      <c r="AT114" s="388">
        <v>0</v>
      </c>
      <c r="AU114" s="388">
        <v>0</v>
      </c>
      <c r="AV114" s="388">
        <v>0</v>
      </c>
      <c r="AW114" s="388">
        <v>0</v>
      </c>
      <c r="AX114" s="388">
        <v>0</v>
      </c>
      <c r="AY114" s="388">
        <v>0</v>
      </c>
      <c r="AZ114" s="388">
        <v>0</v>
      </c>
      <c r="BA114" s="388">
        <v>0</v>
      </c>
      <c r="BB114" s="388">
        <v>0</v>
      </c>
      <c r="BC114" s="388">
        <v>0</v>
      </c>
      <c r="BD114" s="388">
        <v>0</v>
      </c>
      <c r="BE114" s="388">
        <v>0</v>
      </c>
      <c r="BF114" s="388">
        <v>0</v>
      </c>
      <c r="BG114" s="388">
        <v>0</v>
      </c>
      <c r="BH114" s="388">
        <v>0</v>
      </c>
      <c r="BI114" s="388">
        <v>0</v>
      </c>
      <c r="BJ114" s="388">
        <v>0</v>
      </c>
      <c r="BK114" s="388">
        <v>0</v>
      </c>
      <c r="BL114" s="388">
        <v>0</v>
      </c>
      <c r="BM114" s="388">
        <v>0</v>
      </c>
      <c r="BN114" s="388">
        <v>0</v>
      </c>
      <c r="BO114" s="388">
        <v>0</v>
      </c>
      <c r="BP114" s="388">
        <v>0</v>
      </c>
      <c r="BQ114" s="388">
        <v>0</v>
      </c>
      <c r="BR114" s="388">
        <v>0</v>
      </c>
      <c r="BS114" s="388">
        <v>0</v>
      </c>
      <c r="BT114" s="388">
        <v>0</v>
      </c>
      <c r="BU114" s="388">
        <v>0</v>
      </c>
      <c r="BV114" s="388">
        <v>0</v>
      </c>
      <c r="BW114" s="388">
        <v>0</v>
      </c>
      <c r="BX114" s="388">
        <v>0</v>
      </c>
      <c r="BY114" s="388">
        <v>0</v>
      </c>
      <c r="BZ114" s="388">
        <v>0</v>
      </c>
      <c r="CA114" s="388">
        <v>0</v>
      </c>
      <c r="CB114" s="388">
        <v>0</v>
      </c>
      <c r="CC114" s="388">
        <v>0</v>
      </c>
      <c r="CD114" s="388">
        <v>0</v>
      </c>
      <c r="CE114" s="388">
        <v>0</v>
      </c>
      <c r="CF114" s="388">
        <v>0</v>
      </c>
      <c r="CG114" s="388">
        <v>0</v>
      </c>
      <c r="CH114" s="388">
        <v>0</v>
      </c>
      <c r="CI114" s="388">
        <v>0</v>
      </c>
      <c r="CJ114" s="388">
        <v>0</v>
      </c>
      <c r="CK114" s="388">
        <v>0</v>
      </c>
      <c r="CL114" s="388">
        <v>0</v>
      </c>
      <c r="CM114" s="388">
        <v>0</v>
      </c>
      <c r="CN114" s="388">
        <v>0</v>
      </c>
      <c r="CO114" s="388">
        <v>0</v>
      </c>
      <c r="CP114" s="388">
        <v>0</v>
      </c>
      <c r="CQ114" s="388">
        <v>0</v>
      </c>
      <c r="CR114" s="388">
        <v>0</v>
      </c>
      <c r="CS114" s="388">
        <v>0</v>
      </c>
      <c r="CT114" s="388">
        <v>0</v>
      </c>
      <c r="CU114" s="388">
        <v>0</v>
      </c>
      <c r="CV114" s="388">
        <v>0</v>
      </c>
      <c r="CW114" s="388">
        <v>0</v>
      </c>
      <c r="CX114" s="388">
        <v>0</v>
      </c>
      <c r="CY114" s="388">
        <v>0</v>
      </c>
      <c r="CZ114" s="388">
        <v>0</v>
      </c>
      <c r="DA114" s="388">
        <v>0</v>
      </c>
      <c r="DB114" s="388">
        <v>0</v>
      </c>
      <c r="DC114" s="388">
        <v>0</v>
      </c>
      <c r="DD114" s="388">
        <v>0</v>
      </c>
      <c r="DE114" s="388">
        <v>0</v>
      </c>
      <c r="DF114" s="388">
        <v>0</v>
      </c>
      <c r="DG114" s="387">
        <v>0</v>
      </c>
      <c r="DH114" s="31">
        <v>0</v>
      </c>
      <c r="DI114" s="28">
        <v>0</v>
      </c>
      <c r="DJ114" s="30">
        <v>0</v>
      </c>
      <c r="DK114" s="29">
        <v>0</v>
      </c>
      <c r="DL114" s="235">
        <v>0</v>
      </c>
      <c r="DM114" s="28">
        <v>0</v>
      </c>
      <c r="DN114" s="288">
        <v>0</v>
      </c>
      <c r="DO114" s="285">
        <v>0</v>
      </c>
      <c r="DP114" s="235">
        <v>0</v>
      </c>
      <c r="DQ114" s="28">
        <v>0</v>
      </c>
      <c r="DR114" s="30">
        <v>0</v>
      </c>
      <c r="DS114" s="285">
        <v>0</v>
      </c>
      <c r="DT114" s="235">
        <v>0</v>
      </c>
      <c r="DU114" s="28">
        <v>0</v>
      </c>
      <c r="DV114" s="30">
        <v>0</v>
      </c>
      <c r="DW114" s="285">
        <v>0</v>
      </c>
      <c r="DX114" s="235">
        <v>0</v>
      </c>
      <c r="DY114" s="28">
        <v>0</v>
      </c>
      <c r="DZ114" s="30">
        <v>0</v>
      </c>
      <c r="EA114" s="285">
        <v>0</v>
      </c>
      <c r="EB114" s="235">
        <v>0</v>
      </c>
      <c r="EC114" s="28">
        <v>0</v>
      </c>
      <c r="ED114" s="30">
        <v>0</v>
      </c>
      <c r="EE114" s="285">
        <v>0</v>
      </c>
      <c r="EF114" s="235">
        <v>0</v>
      </c>
      <c r="EG114" s="28">
        <v>0</v>
      </c>
      <c r="EH114" s="288">
        <v>0</v>
      </c>
      <c r="EI114" s="285">
        <v>0</v>
      </c>
      <c r="EJ114" s="235">
        <v>0</v>
      </c>
      <c r="EK114" s="28">
        <f t="shared" ca="1" si="58"/>
        <v>0</v>
      </c>
      <c r="EL114" s="30" t="str">
        <f ca="1">IF($B115=$B114,"",SUMIF($B$6:$B141,$B114,EK$6:EK$185))</f>
        <v/>
      </c>
      <c r="EM114" s="436">
        <v>15</v>
      </c>
      <c r="EN114" s="436">
        <f t="shared" si="56"/>
        <v>1500</v>
      </c>
      <c r="EO114" s="437">
        <f t="shared" si="55"/>
        <v>6.6666666666666664E-4</v>
      </c>
      <c r="EP114" s="437">
        <f t="shared" si="45"/>
        <v>6.9999999999999999E-4</v>
      </c>
      <c r="EQ114" s="436">
        <f t="shared" ca="1" si="53"/>
        <v>0</v>
      </c>
      <c r="ER114" s="443">
        <v>5.2499999999999998E-2</v>
      </c>
      <c r="ES114" s="446">
        <f t="shared" ca="1" si="49"/>
        <v>0</v>
      </c>
      <c r="ET114" s="446">
        <f t="shared" ca="1" si="54"/>
        <v>0</v>
      </c>
      <c r="EU114" s="446"/>
      <c r="EV114" s="446"/>
      <c r="EW114" s="446"/>
      <c r="EX114" s="17">
        <v>800080</v>
      </c>
      <c r="EY114" s="17" t="s">
        <v>854</v>
      </c>
      <c r="EZ114" s="17">
        <v>100</v>
      </c>
      <c r="FA114" s="17">
        <v>0</v>
      </c>
      <c r="FB114" s="155" t="s">
        <v>910</v>
      </c>
      <c r="FC114" s="243" t="s">
        <v>914</v>
      </c>
      <c r="FD114" s="252" t="s">
        <v>119</v>
      </c>
      <c r="FE114" s="389">
        <f t="shared" ca="1" si="57"/>
        <v>0</v>
      </c>
    </row>
    <row r="115" spans="1:161">
      <c r="A115" s="894" t="s">
        <v>787</v>
      </c>
      <c r="B115" s="155" t="s">
        <v>910</v>
      </c>
      <c r="C115" s="243" t="s">
        <v>915</v>
      </c>
      <c r="D115" s="243" t="s">
        <v>121</v>
      </c>
      <c r="E115" s="225" t="s">
        <v>912</v>
      </c>
      <c r="F115" s="243" t="s">
        <v>913</v>
      </c>
      <c r="G115" s="374">
        <v>100</v>
      </c>
      <c r="H115" s="229">
        <v>0</v>
      </c>
      <c r="I115" s="229">
        <v>75</v>
      </c>
      <c r="J115" s="229">
        <v>0</v>
      </c>
      <c r="K115" s="229">
        <v>0</v>
      </c>
      <c r="L115" s="229">
        <v>75</v>
      </c>
      <c r="M115" s="388">
        <v>0</v>
      </c>
      <c r="N115" s="388">
        <v>0</v>
      </c>
      <c r="O115" s="388">
        <v>0</v>
      </c>
      <c r="P115" s="388">
        <v>0</v>
      </c>
      <c r="Q115" s="388">
        <v>0</v>
      </c>
      <c r="R115" s="388">
        <v>0</v>
      </c>
      <c r="S115" s="388">
        <v>0</v>
      </c>
      <c r="T115" s="388">
        <v>0</v>
      </c>
      <c r="U115" s="388">
        <v>0</v>
      </c>
      <c r="V115" s="388">
        <v>0</v>
      </c>
      <c r="W115" s="388">
        <v>0</v>
      </c>
      <c r="X115" s="388">
        <v>0</v>
      </c>
      <c r="Y115" s="388">
        <v>0</v>
      </c>
      <c r="Z115" s="388">
        <v>0</v>
      </c>
      <c r="AA115" s="388">
        <v>0</v>
      </c>
      <c r="AB115" s="388">
        <v>0</v>
      </c>
      <c r="AC115" s="388">
        <v>0</v>
      </c>
      <c r="AD115" s="388">
        <v>0</v>
      </c>
      <c r="AE115" s="388">
        <v>0</v>
      </c>
      <c r="AF115" s="388">
        <v>0</v>
      </c>
      <c r="AG115" s="388">
        <v>0</v>
      </c>
      <c r="AH115" s="388">
        <v>0</v>
      </c>
      <c r="AI115" s="388">
        <v>0</v>
      </c>
      <c r="AJ115" s="388">
        <v>0</v>
      </c>
      <c r="AK115" s="388">
        <v>0</v>
      </c>
      <c r="AL115" s="388">
        <v>0</v>
      </c>
      <c r="AM115" s="388">
        <v>0</v>
      </c>
      <c r="AN115" s="388">
        <v>0</v>
      </c>
      <c r="AO115" s="388">
        <v>0</v>
      </c>
      <c r="AP115" s="388">
        <v>0</v>
      </c>
      <c r="AQ115" s="388">
        <v>0</v>
      </c>
      <c r="AR115" s="388">
        <v>0</v>
      </c>
      <c r="AS115" s="388">
        <v>0</v>
      </c>
      <c r="AT115" s="388">
        <v>0</v>
      </c>
      <c r="AU115" s="388">
        <v>0</v>
      </c>
      <c r="AV115" s="388">
        <v>0</v>
      </c>
      <c r="AW115" s="388">
        <v>0</v>
      </c>
      <c r="AX115" s="388">
        <v>0</v>
      </c>
      <c r="AY115" s="388">
        <v>0</v>
      </c>
      <c r="AZ115" s="388">
        <v>0</v>
      </c>
      <c r="BA115" s="388">
        <v>0</v>
      </c>
      <c r="BB115" s="388">
        <v>0</v>
      </c>
      <c r="BC115" s="388">
        <v>0</v>
      </c>
      <c r="BD115" s="388">
        <v>0</v>
      </c>
      <c r="BE115" s="388">
        <v>0</v>
      </c>
      <c r="BF115" s="388">
        <v>0</v>
      </c>
      <c r="BG115" s="388">
        <v>0</v>
      </c>
      <c r="BH115" s="388">
        <v>0</v>
      </c>
      <c r="BI115" s="388">
        <v>0</v>
      </c>
      <c r="BJ115" s="388">
        <v>0</v>
      </c>
      <c r="BK115" s="388">
        <v>0</v>
      </c>
      <c r="BL115" s="388">
        <v>0</v>
      </c>
      <c r="BM115" s="388">
        <v>0</v>
      </c>
      <c r="BN115" s="388">
        <v>0</v>
      </c>
      <c r="BO115" s="388">
        <v>0</v>
      </c>
      <c r="BP115" s="388">
        <v>0</v>
      </c>
      <c r="BQ115" s="388">
        <v>0</v>
      </c>
      <c r="BR115" s="388">
        <v>0</v>
      </c>
      <c r="BS115" s="388">
        <v>0</v>
      </c>
      <c r="BT115" s="388">
        <v>0</v>
      </c>
      <c r="BU115" s="388">
        <v>0</v>
      </c>
      <c r="BV115" s="388">
        <v>0</v>
      </c>
      <c r="BW115" s="388">
        <v>0</v>
      </c>
      <c r="BX115" s="388">
        <v>0</v>
      </c>
      <c r="BY115" s="388">
        <v>0</v>
      </c>
      <c r="BZ115" s="388">
        <v>0</v>
      </c>
      <c r="CA115" s="388">
        <v>0</v>
      </c>
      <c r="CB115" s="388">
        <v>0</v>
      </c>
      <c r="CC115" s="388">
        <v>0</v>
      </c>
      <c r="CD115" s="388">
        <v>0</v>
      </c>
      <c r="CE115" s="388">
        <v>0</v>
      </c>
      <c r="CF115" s="388">
        <v>0</v>
      </c>
      <c r="CG115" s="388">
        <v>0</v>
      </c>
      <c r="CH115" s="388">
        <v>0</v>
      </c>
      <c r="CI115" s="388">
        <v>0</v>
      </c>
      <c r="CJ115" s="388">
        <v>0</v>
      </c>
      <c r="CK115" s="388">
        <v>0</v>
      </c>
      <c r="CL115" s="388">
        <v>0</v>
      </c>
      <c r="CM115" s="388">
        <v>0</v>
      </c>
      <c r="CN115" s="388">
        <v>0</v>
      </c>
      <c r="CO115" s="388">
        <v>0</v>
      </c>
      <c r="CP115" s="388">
        <v>0</v>
      </c>
      <c r="CQ115" s="388">
        <v>0</v>
      </c>
      <c r="CR115" s="388">
        <v>0</v>
      </c>
      <c r="CS115" s="388">
        <v>0</v>
      </c>
      <c r="CT115" s="388">
        <v>0</v>
      </c>
      <c r="CU115" s="388">
        <v>0</v>
      </c>
      <c r="CV115" s="388">
        <v>0</v>
      </c>
      <c r="CW115" s="388">
        <v>0</v>
      </c>
      <c r="CX115" s="388">
        <v>0</v>
      </c>
      <c r="CY115" s="388">
        <v>0</v>
      </c>
      <c r="CZ115" s="388">
        <v>0</v>
      </c>
      <c r="DA115" s="388">
        <v>0</v>
      </c>
      <c r="DB115" s="388">
        <v>0</v>
      </c>
      <c r="DC115" s="388">
        <v>0</v>
      </c>
      <c r="DD115" s="388">
        <v>0</v>
      </c>
      <c r="DE115" s="388">
        <v>0</v>
      </c>
      <c r="DF115" s="388">
        <v>0</v>
      </c>
      <c r="DG115" s="387">
        <v>0</v>
      </c>
      <c r="DH115" s="31">
        <v>0</v>
      </c>
      <c r="DI115" s="28">
        <v>0</v>
      </c>
      <c r="DJ115" s="30">
        <v>0</v>
      </c>
      <c r="DK115" s="29">
        <v>0</v>
      </c>
      <c r="DL115" s="235">
        <v>0</v>
      </c>
      <c r="DM115" s="28">
        <v>0</v>
      </c>
      <c r="DN115" s="288">
        <v>0</v>
      </c>
      <c r="DO115" s="285">
        <v>0</v>
      </c>
      <c r="DP115" s="235">
        <v>0</v>
      </c>
      <c r="DQ115" s="28">
        <v>0</v>
      </c>
      <c r="DR115" s="30">
        <v>0</v>
      </c>
      <c r="DS115" s="285">
        <v>0</v>
      </c>
      <c r="DT115" s="235">
        <v>0</v>
      </c>
      <c r="DU115" s="28">
        <v>0</v>
      </c>
      <c r="DV115" s="30">
        <v>0</v>
      </c>
      <c r="DW115" s="285">
        <v>0</v>
      </c>
      <c r="DX115" s="235">
        <v>0</v>
      </c>
      <c r="DY115" s="28">
        <v>0</v>
      </c>
      <c r="DZ115" s="30">
        <v>0</v>
      </c>
      <c r="EA115" s="285">
        <v>0</v>
      </c>
      <c r="EB115" s="235">
        <v>0</v>
      </c>
      <c r="EC115" s="28">
        <v>0</v>
      </c>
      <c r="ED115" s="30">
        <v>0</v>
      </c>
      <c r="EE115" s="285">
        <v>0</v>
      </c>
      <c r="EF115" s="235">
        <v>0</v>
      </c>
      <c r="EG115" s="28">
        <v>0</v>
      </c>
      <c r="EH115" s="288">
        <v>0</v>
      </c>
      <c r="EI115" s="285">
        <v>0</v>
      </c>
      <c r="EJ115" s="235">
        <v>0</v>
      </c>
      <c r="EK115" s="28">
        <f t="shared" ca="1" si="58"/>
        <v>0</v>
      </c>
      <c r="EL115" s="30" t="str">
        <f ca="1">IF($B116=$B115,"",SUMIF($B$6:$B142,$B115,EK$6:EK$185))</f>
        <v/>
      </c>
      <c r="EM115" s="436">
        <v>15</v>
      </c>
      <c r="EN115" s="436">
        <f t="shared" si="56"/>
        <v>1500</v>
      </c>
      <c r="EO115" s="437">
        <f t="shared" si="55"/>
        <v>6.6666666666666664E-4</v>
      </c>
      <c r="EP115" s="437">
        <f t="shared" si="45"/>
        <v>6.9999999999999999E-4</v>
      </c>
      <c r="EQ115" s="436">
        <f t="shared" ca="1" si="53"/>
        <v>0</v>
      </c>
      <c r="ER115" s="443">
        <v>5.2499999999999998E-2</v>
      </c>
      <c r="ES115" s="446">
        <f t="shared" ca="1" si="49"/>
        <v>0</v>
      </c>
      <c r="ET115" s="446">
        <f t="shared" ca="1" si="54"/>
        <v>0</v>
      </c>
      <c r="EU115" s="446"/>
      <c r="EV115" s="446"/>
      <c r="EW115" s="446"/>
      <c r="EX115" s="17">
        <v>800080</v>
      </c>
      <c r="EY115" s="17" t="s">
        <v>854</v>
      </c>
      <c r="EZ115" s="17">
        <v>100</v>
      </c>
      <c r="FA115" s="17">
        <v>0</v>
      </c>
      <c r="FB115" s="155" t="s">
        <v>910</v>
      </c>
      <c r="FC115" s="243" t="s">
        <v>915</v>
      </c>
      <c r="FD115" s="252" t="s">
        <v>121</v>
      </c>
      <c r="FE115" s="389">
        <f t="shared" ca="1" si="57"/>
        <v>0</v>
      </c>
    </row>
    <row r="116" spans="1:161">
      <c r="A116" s="894" t="s">
        <v>787</v>
      </c>
      <c r="B116" s="155" t="s">
        <v>910</v>
      </c>
      <c r="C116" s="243" t="s">
        <v>916</v>
      </c>
      <c r="D116" s="243" t="s">
        <v>125</v>
      </c>
      <c r="E116" s="225" t="s">
        <v>912</v>
      </c>
      <c r="F116" s="243" t="s">
        <v>917</v>
      </c>
      <c r="G116" s="374">
        <v>100</v>
      </c>
      <c r="H116" s="229">
        <v>0</v>
      </c>
      <c r="I116" s="229">
        <v>64</v>
      </c>
      <c r="J116" s="229">
        <v>0</v>
      </c>
      <c r="K116" s="229">
        <v>0</v>
      </c>
      <c r="L116" s="229">
        <v>64</v>
      </c>
      <c r="M116" s="388">
        <v>0</v>
      </c>
      <c r="N116" s="388">
        <v>0</v>
      </c>
      <c r="O116" s="388">
        <v>0</v>
      </c>
      <c r="P116" s="388">
        <v>0</v>
      </c>
      <c r="Q116" s="388">
        <v>0</v>
      </c>
      <c r="R116" s="388">
        <v>0</v>
      </c>
      <c r="S116" s="388">
        <v>0</v>
      </c>
      <c r="T116" s="388">
        <v>0</v>
      </c>
      <c r="U116" s="388">
        <v>0</v>
      </c>
      <c r="V116" s="388">
        <v>0</v>
      </c>
      <c r="W116" s="388">
        <v>0</v>
      </c>
      <c r="X116" s="388">
        <v>0</v>
      </c>
      <c r="Y116" s="388">
        <v>0</v>
      </c>
      <c r="Z116" s="388">
        <v>0</v>
      </c>
      <c r="AA116" s="388">
        <v>0</v>
      </c>
      <c r="AB116" s="388">
        <v>0</v>
      </c>
      <c r="AC116" s="388">
        <v>0</v>
      </c>
      <c r="AD116" s="388">
        <v>0</v>
      </c>
      <c r="AE116" s="388">
        <v>0</v>
      </c>
      <c r="AF116" s="388">
        <v>0</v>
      </c>
      <c r="AG116" s="388">
        <v>0</v>
      </c>
      <c r="AH116" s="388">
        <v>0</v>
      </c>
      <c r="AI116" s="388">
        <v>0</v>
      </c>
      <c r="AJ116" s="388">
        <v>0</v>
      </c>
      <c r="AK116" s="388">
        <v>0</v>
      </c>
      <c r="AL116" s="388">
        <v>0</v>
      </c>
      <c r="AM116" s="388">
        <v>0</v>
      </c>
      <c r="AN116" s="388">
        <v>0</v>
      </c>
      <c r="AO116" s="388">
        <v>0</v>
      </c>
      <c r="AP116" s="388">
        <v>0</v>
      </c>
      <c r="AQ116" s="388">
        <v>0</v>
      </c>
      <c r="AR116" s="388">
        <v>0</v>
      </c>
      <c r="AS116" s="388">
        <v>0</v>
      </c>
      <c r="AT116" s="388">
        <v>0</v>
      </c>
      <c r="AU116" s="388">
        <v>0</v>
      </c>
      <c r="AV116" s="388">
        <v>0</v>
      </c>
      <c r="AW116" s="388">
        <v>0</v>
      </c>
      <c r="AX116" s="388">
        <v>0</v>
      </c>
      <c r="AY116" s="388">
        <v>0</v>
      </c>
      <c r="AZ116" s="388">
        <v>0</v>
      </c>
      <c r="BA116" s="388">
        <v>0</v>
      </c>
      <c r="BB116" s="388">
        <v>0</v>
      </c>
      <c r="BC116" s="388">
        <v>0</v>
      </c>
      <c r="BD116" s="388">
        <v>0</v>
      </c>
      <c r="BE116" s="388">
        <v>0</v>
      </c>
      <c r="BF116" s="388">
        <v>0</v>
      </c>
      <c r="BG116" s="388">
        <v>0</v>
      </c>
      <c r="BH116" s="388">
        <v>0</v>
      </c>
      <c r="BI116" s="388">
        <v>0</v>
      </c>
      <c r="BJ116" s="388">
        <v>0</v>
      </c>
      <c r="BK116" s="388">
        <v>0</v>
      </c>
      <c r="BL116" s="388">
        <v>0</v>
      </c>
      <c r="BM116" s="388">
        <v>0</v>
      </c>
      <c r="BN116" s="388">
        <v>0</v>
      </c>
      <c r="BO116" s="388">
        <v>0</v>
      </c>
      <c r="BP116" s="388">
        <v>0</v>
      </c>
      <c r="BQ116" s="388">
        <v>0</v>
      </c>
      <c r="BR116" s="388">
        <v>0</v>
      </c>
      <c r="BS116" s="388">
        <v>0</v>
      </c>
      <c r="BT116" s="388">
        <v>0</v>
      </c>
      <c r="BU116" s="388">
        <v>0</v>
      </c>
      <c r="BV116" s="388">
        <v>0</v>
      </c>
      <c r="BW116" s="388">
        <v>0</v>
      </c>
      <c r="BX116" s="388">
        <v>0</v>
      </c>
      <c r="BY116" s="388">
        <v>0</v>
      </c>
      <c r="BZ116" s="388">
        <v>0</v>
      </c>
      <c r="CA116" s="388">
        <v>0</v>
      </c>
      <c r="CB116" s="388">
        <v>0</v>
      </c>
      <c r="CC116" s="388">
        <v>0</v>
      </c>
      <c r="CD116" s="388">
        <v>0</v>
      </c>
      <c r="CE116" s="388">
        <v>0</v>
      </c>
      <c r="CF116" s="388">
        <v>0</v>
      </c>
      <c r="CG116" s="388">
        <v>0</v>
      </c>
      <c r="CH116" s="388">
        <v>0</v>
      </c>
      <c r="CI116" s="388">
        <v>0</v>
      </c>
      <c r="CJ116" s="388">
        <v>0</v>
      </c>
      <c r="CK116" s="388">
        <v>0</v>
      </c>
      <c r="CL116" s="388">
        <v>0</v>
      </c>
      <c r="CM116" s="388">
        <v>0</v>
      </c>
      <c r="CN116" s="388">
        <v>0</v>
      </c>
      <c r="CO116" s="388">
        <v>0</v>
      </c>
      <c r="CP116" s="388">
        <v>0</v>
      </c>
      <c r="CQ116" s="388">
        <v>0</v>
      </c>
      <c r="CR116" s="388">
        <v>0</v>
      </c>
      <c r="CS116" s="388">
        <v>0</v>
      </c>
      <c r="CT116" s="388">
        <v>0</v>
      </c>
      <c r="CU116" s="388">
        <v>0</v>
      </c>
      <c r="CV116" s="388">
        <v>0</v>
      </c>
      <c r="CW116" s="388">
        <v>0</v>
      </c>
      <c r="CX116" s="388">
        <v>0</v>
      </c>
      <c r="CY116" s="388">
        <v>0</v>
      </c>
      <c r="CZ116" s="388">
        <v>0</v>
      </c>
      <c r="DA116" s="388">
        <v>0</v>
      </c>
      <c r="DB116" s="388">
        <v>0</v>
      </c>
      <c r="DC116" s="388">
        <v>0</v>
      </c>
      <c r="DD116" s="388">
        <v>0</v>
      </c>
      <c r="DE116" s="388">
        <v>0</v>
      </c>
      <c r="DF116" s="388">
        <v>0</v>
      </c>
      <c r="DG116" s="387">
        <v>0</v>
      </c>
      <c r="DH116" s="31">
        <v>0</v>
      </c>
      <c r="DI116" s="28">
        <v>0</v>
      </c>
      <c r="DJ116" s="30">
        <v>0</v>
      </c>
      <c r="DK116" s="29">
        <v>0</v>
      </c>
      <c r="DL116" s="235">
        <v>0</v>
      </c>
      <c r="DM116" s="28">
        <v>0</v>
      </c>
      <c r="DN116" s="288">
        <v>0</v>
      </c>
      <c r="DO116" s="285">
        <v>0</v>
      </c>
      <c r="DP116" s="235">
        <v>0</v>
      </c>
      <c r="DQ116" s="28">
        <v>0</v>
      </c>
      <c r="DR116" s="30">
        <v>0</v>
      </c>
      <c r="DS116" s="285">
        <v>0</v>
      </c>
      <c r="DT116" s="235">
        <v>0</v>
      </c>
      <c r="DU116" s="28">
        <v>0</v>
      </c>
      <c r="DV116" s="30">
        <v>0</v>
      </c>
      <c r="DW116" s="285">
        <v>0</v>
      </c>
      <c r="DX116" s="235">
        <v>0</v>
      </c>
      <c r="DY116" s="28">
        <v>0</v>
      </c>
      <c r="DZ116" s="30">
        <v>0</v>
      </c>
      <c r="EA116" s="285">
        <v>0</v>
      </c>
      <c r="EB116" s="235">
        <v>0</v>
      </c>
      <c r="EC116" s="28">
        <v>0</v>
      </c>
      <c r="ED116" s="30">
        <v>0</v>
      </c>
      <c r="EE116" s="285">
        <v>0</v>
      </c>
      <c r="EF116" s="235">
        <v>0</v>
      </c>
      <c r="EG116" s="28">
        <v>0</v>
      </c>
      <c r="EH116" s="288">
        <v>0</v>
      </c>
      <c r="EI116" s="285">
        <v>0</v>
      </c>
      <c r="EJ116" s="235">
        <v>0</v>
      </c>
      <c r="EK116" s="28">
        <f t="shared" ca="1" si="58"/>
        <v>0</v>
      </c>
      <c r="EL116" s="30" t="str">
        <f ca="1">IF($B117=$B116,"",SUMIF($B$6:$B143,$B116,EK$6:EK$185))</f>
        <v/>
      </c>
      <c r="EM116" s="436">
        <v>15</v>
      </c>
      <c r="EN116" s="436">
        <f t="shared" si="56"/>
        <v>1500</v>
      </c>
      <c r="EO116" s="437">
        <f t="shared" si="55"/>
        <v>6.6666666666666664E-4</v>
      </c>
      <c r="EP116" s="437">
        <f t="shared" si="45"/>
        <v>6.9999999999999999E-4</v>
      </c>
      <c r="EQ116" s="436">
        <f t="shared" ca="1" si="53"/>
        <v>0</v>
      </c>
      <c r="ER116" s="443">
        <v>5.2499999999999998E-2</v>
      </c>
      <c r="ES116" s="446">
        <f t="shared" ca="1" si="49"/>
        <v>0</v>
      </c>
      <c r="ET116" s="446">
        <f t="shared" ca="1" si="54"/>
        <v>0</v>
      </c>
      <c r="EU116" s="446"/>
      <c r="EV116" s="446"/>
      <c r="EW116" s="446"/>
      <c r="EX116" s="17">
        <v>800080</v>
      </c>
      <c r="EY116" s="17" t="s">
        <v>854</v>
      </c>
      <c r="EZ116" s="17">
        <v>100</v>
      </c>
      <c r="FA116" s="17">
        <v>0</v>
      </c>
      <c r="FB116" s="155" t="s">
        <v>910</v>
      </c>
      <c r="FC116" s="243" t="s">
        <v>916</v>
      </c>
      <c r="FD116" s="252" t="s">
        <v>125</v>
      </c>
      <c r="FE116" s="389">
        <f t="shared" ca="1" si="57"/>
        <v>0</v>
      </c>
    </row>
    <row r="117" spans="1:161">
      <c r="A117" s="894" t="s">
        <v>787</v>
      </c>
      <c r="B117" s="155" t="s">
        <v>910</v>
      </c>
      <c r="C117" s="243" t="s">
        <v>918</v>
      </c>
      <c r="D117" s="243" t="s">
        <v>127</v>
      </c>
      <c r="E117" s="225" t="s">
        <v>912</v>
      </c>
      <c r="F117" s="243" t="s">
        <v>917</v>
      </c>
      <c r="G117" s="374">
        <v>100</v>
      </c>
      <c r="H117" s="229">
        <v>0</v>
      </c>
      <c r="I117" s="229">
        <v>65</v>
      </c>
      <c r="J117" s="229">
        <v>0</v>
      </c>
      <c r="K117" s="229">
        <v>0</v>
      </c>
      <c r="L117" s="229">
        <v>65</v>
      </c>
      <c r="M117" s="388">
        <v>0</v>
      </c>
      <c r="N117" s="388">
        <v>0</v>
      </c>
      <c r="O117" s="388">
        <v>0</v>
      </c>
      <c r="P117" s="388">
        <v>0</v>
      </c>
      <c r="Q117" s="388">
        <v>0</v>
      </c>
      <c r="R117" s="388">
        <v>0</v>
      </c>
      <c r="S117" s="388">
        <v>0</v>
      </c>
      <c r="T117" s="388">
        <v>0</v>
      </c>
      <c r="U117" s="388">
        <v>0</v>
      </c>
      <c r="V117" s="388">
        <v>0</v>
      </c>
      <c r="W117" s="388">
        <v>0</v>
      </c>
      <c r="X117" s="388">
        <v>0</v>
      </c>
      <c r="Y117" s="388">
        <v>0</v>
      </c>
      <c r="Z117" s="388">
        <v>0</v>
      </c>
      <c r="AA117" s="388">
        <v>0</v>
      </c>
      <c r="AB117" s="388">
        <v>0</v>
      </c>
      <c r="AC117" s="388">
        <v>0</v>
      </c>
      <c r="AD117" s="388">
        <v>0</v>
      </c>
      <c r="AE117" s="388">
        <v>0</v>
      </c>
      <c r="AF117" s="388">
        <v>0</v>
      </c>
      <c r="AG117" s="388">
        <v>0</v>
      </c>
      <c r="AH117" s="388">
        <v>0</v>
      </c>
      <c r="AI117" s="388">
        <v>0</v>
      </c>
      <c r="AJ117" s="388">
        <v>0</v>
      </c>
      <c r="AK117" s="388">
        <v>0</v>
      </c>
      <c r="AL117" s="388">
        <v>0</v>
      </c>
      <c r="AM117" s="388">
        <v>0</v>
      </c>
      <c r="AN117" s="388">
        <v>0</v>
      </c>
      <c r="AO117" s="388">
        <v>0</v>
      </c>
      <c r="AP117" s="388">
        <v>0</v>
      </c>
      <c r="AQ117" s="388">
        <v>0</v>
      </c>
      <c r="AR117" s="388">
        <v>0</v>
      </c>
      <c r="AS117" s="388">
        <v>0</v>
      </c>
      <c r="AT117" s="388">
        <v>0</v>
      </c>
      <c r="AU117" s="388">
        <v>0</v>
      </c>
      <c r="AV117" s="388">
        <v>0</v>
      </c>
      <c r="AW117" s="388">
        <v>0</v>
      </c>
      <c r="AX117" s="388">
        <v>0</v>
      </c>
      <c r="AY117" s="388">
        <v>0</v>
      </c>
      <c r="AZ117" s="388">
        <v>0</v>
      </c>
      <c r="BA117" s="388">
        <v>0</v>
      </c>
      <c r="BB117" s="388">
        <v>0</v>
      </c>
      <c r="BC117" s="388">
        <v>0</v>
      </c>
      <c r="BD117" s="388">
        <v>0</v>
      </c>
      <c r="BE117" s="388">
        <v>0</v>
      </c>
      <c r="BF117" s="388">
        <v>0</v>
      </c>
      <c r="BG117" s="388">
        <v>0</v>
      </c>
      <c r="BH117" s="388">
        <v>0</v>
      </c>
      <c r="BI117" s="388">
        <v>0</v>
      </c>
      <c r="BJ117" s="388">
        <v>0</v>
      </c>
      <c r="BK117" s="388">
        <v>0</v>
      </c>
      <c r="BL117" s="388">
        <v>0</v>
      </c>
      <c r="BM117" s="388">
        <v>0</v>
      </c>
      <c r="BN117" s="388">
        <v>0</v>
      </c>
      <c r="BO117" s="388">
        <v>0</v>
      </c>
      <c r="BP117" s="388">
        <v>0</v>
      </c>
      <c r="BQ117" s="388">
        <v>0</v>
      </c>
      <c r="BR117" s="388">
        <v>0</v>
      </c>
      <c r="BS117" s="388">
        <v>0</v>
      </c>
      <c r="BT117" s="388">
        <v>0</v>
      </c>
      <c r="BU117" s="388">
        <v>0</v>
      </c>
      <c r="BV117" s="388">
        <v>0</v>
      </c>
      <c r="BW117" s="388">
        <v>0</v>
      </c>
      <c r="BX117" s="388">
        <v>0</v>
      </c>
      <c r="BY117" s="388">
        <v>0</v>
      </c>
      <c r="BZ117" s="388">
        <v>0</v>
      </c>
      <c r="CA117" s="388">
        <v>0</v>
      </c>
      <c r="CB117" s="388">
        <v>0</v>
      </c>
      <c r="CC117" s="388">
        <v>0</v>
      </c>
      <c r="CD117" s="388">
        <v>0</v>
      </c>
      <c r="CE117" s="388">
        <v>0</v>
      </c>
      <c r="CF117" s="388">
        <v>0</v>
      </c>
      <c r="CG117" s="388">
        <v>0</v>
      </c>
      <c r="CH117" s="388">
        <v>0</v>
      </c>
      <c r="CI117" s="388">
        <v>0</v>
      </c>
      <c r="CJ117" s="388">
        <v>0</v>
      </c>
      <c r="CK117" s="388">
        <v>0</v>
      </c>
      <c r="CL117" s="388">
        <v>0</v>
      </c>
      <c r="CM117" s="388">
        <v>0</v>
      </c>
      <c r="CN117" s="388">
        <v>0</v>
      </c>
      <c r="CO117" s="388">
        <v>0</v>
      </c>
      <c r="CP117" s="388">
        <v>0</v>
      </c>
      <c r="CQ117" s="388">
        <v>0</v>
      </c>
      <c r="CR117" s="388">
        <v>0</v>
      </c>
      <c r="CS117" s="388">
        <v>0</v>
      </c>
      <c r="CT117" s="388">
        <v>0</v>
      </c>
      <c r="CU117" s="388">
        <v>0</v>
      </c>
      <c r="CV117" s="388">
        <v>0</v>
      </c>
      <c r="CW117" s="388">
        <v>0</v>
      </c>
      <c r="CX117" s="388">
        <v>0</v>
      </c>
      <c r="CY117" s="388">
        <v>0</v>
      </c>
      <c r="CZ117" s="388">
        <v>0</v>
      </c>
      <c r="DA117" s="388">
        <v>0</v>
      </c>
      <c r="DB117" s="388">
        <v>0</v>
      </c>
      <c r="DC117" s="388">
        <v>0</v>
      </c>
      <c r="DD117" s="388">
        <v>0</v>
      </c>
      <c r="DE117" s="388">
        <v>0</v>
      </c>
      <c r="DF117" s="388">
        <v>0</v>
      </c>
      <c r="DG117" s="387">
        <v>0</v>
      </c>
      <c r="DH117" s="31">
        <v>0</v>
      </c>
      <c r="DI117" s="28">
        <v>0</v>
      </c>
      <c r="DJ117" s="30">
        <v>0</v>
      </c>
      <c r="DK117" s="29">
        <v>0</v>
      </c>
      <c r="DL117" s="235">
        <v>0</v>
      </c>
      <c r="DM117" s="28">
        <v>0</v>
      </c>
      <c r="DN117" s="288">
        <v>0</v>
      </c>
      <c r="DO117" s="285">
        <v>0</v>
      </c>
      <c r="DP117" s="235">
        <v>0</v>
      </c>
      <c r="DQ117" s="28">
        <v>0</v>
      </c>
      <c r="DR117" s="30">
        <v>0</v>
      </c>
      <c r="DS117" s="285">
        <v>0</v>
      </c>
      <c r="DT117" s="235">
        <v>0</v>
      </c>
      <c r="DU117" s="28">
        <v>0</v>
      </c>
      <c r="DV117" s="30">
        <v>0</v>
      </c>
      <c r="DW117" s="285">
        <v>0</v>
      </c>
      <c r="DX117" s="235">
        <v>0</v>
      </c>
      <c r="DY117" s="28">
        <v>0</v>
      </c>
      <c r="DZ117" s="30">
        <v>0</v>
      </c>
      <c r="EA117" s="285">
        <v>0</v>
      </c>
      <c r="EB117" s="235">
        <v>0</v>
      </c>
      <c r="EC117" s="28">
        <v>0</v>
      </c>
      <c r="ED117" s="30">
        <v>0</v>
      </c>
      <c r="EE117" s="285">
        <v>0</v>
      </c>
      <c r="EF117" s="235">
        <v>0</v>
      </c>
      <c r="EG117" s="28">
        <v>0</v>
      </c>
      <c r="EH117" s="288">
        <v>0</v>
      </c>
      <c r="EI117" s="285">
        <v>0</v>
      </c>
      <c r="EJ117" s="235">
        <v>0</v>
      </c>
      <c r="EK117" s="28">
        <f t="shared" ca="1" si="58"/>
        <v>0</v>
      </c>
      <c r="EL117" s="30" t="str">
        <f ca="1">IF($B118=$B117,"",SUMIF($B$6:$B144,$B117,EK$6:EK$185))</f>
        <v/>
      </c>
      <c r="EM117" s="436">
        <v>15</v>
      </c>
      <c r="EN117" s="436">
        <f t="shared" si="56"/>
        <v>1500</v>
      </c>
      <c r="EO117" s="437">
        <f t="shared" si="55"/>
        <v>6.6666666666666664E-4</v>
      </c>
      <c r="EP117" s="437">
        <f t="shared" si="45"/>
        <v>6.9999999999999999E-4</v>
      </c>
      <c r="EQ117" s="436">
        <f t="shared" ca="1" si="53"/>
        <v>0</v>
      </c>
      <c r="ER117" s="443">
        <v>5.2499999999999998E-2</v>
      </c>
      <c r="ES117" s="446">
        <f t="shared" ca="1" si="49"/>
        <v>0</v>
      </c>
      <c r="ET117" s="446">
        <f t="shared" ca="1" si="54"/>
        <v>0</v>
      </c>
      <c r="EU117" s="446"/>
      <c r="EV117" s="446"/>
      <c r="EW117" s="446"/>
      <c r="EX117" s="17">
        <v>800080</v>
      </c>
      <c r="EY117" s="17" t="s">
        <v>854</v>
      </c>
      <c r="EZ117" s="17">
        <v>100</v>
      </c>
      <c r="FA117" s="17">
        <v>0</v>
      </c>
      <c r="FB117" s="155" t="s">
        <v>910</v>
      </c>
      <c r="FC117" s="243" t="s">
        <v>918</v>
      </c>
      <c r="FD117" s="252" t="s">
        <v>127</v>
      </c>
      <c r="FE117" s="389">
        <f t="shared" ca="1" si="57"/>
        <v>0</v>
      </c>
    </row>
    <row r="118" spans="1:161">
      <c r="A118" s="894" t="s">
        <v>787</v>
      </c>
      <c r="B118" s="155" t="s">
        <v>910</v>
      </c>
      <c r="C118" s="243" t="s">
        <v>919</v>
      </c>
      <c r="D118" s="243" t="s">
        <v>129</v>
      </c>
      <c r="E118" s="225" t="s">
        <v>912</v>
      </c>
      <c r="F118" s="243" t="s">
        <v>917</v>
      </c>
      <c r="G118" s="374">
        <v>100</v>
      </c>
      <c r="H118" s="229">
        <v>0</v>
      </c>
      <c r="I118" s="229">
        <v>74</v>
      </c>
      <c r="J118" s="229">
        <v>0</v>
      </c>
      <c r="K118" s="229">
        <v>0</v>
      </c>
      <c r="L118" s="229">
        <v>74</v>
      </c>
      <c r="M118" s="388">
        <v>0</v>
      </c>
      <c r="N118" s="388">
        <v>0</v>
      </c>
      <c r="O118" s="388">
        <v>0</v>
      </c>
      <c r="P118" s="388">
        <v>0</v>
      </c>
      <c r="Q118" s="388">
        <v>0</v>
      </c>
      <c r="R118" s="388">
        <v>0</v>
      </c>
      <c r="S118" s="388">
        <v>0</v>
      </c>
      <c r="T118" s="388">
        <v>0</v>
      </c>
      <c r="U118" s="388">
        <v>0</v>
      </c>
      <c r="V118" s="388">
        <v>0</v>
      </c>
      <c r="W118" s="388">
        <v>0</v>
      </c>
      <c r="X118" s="388">
        <v>0</v>
      </c>
      <c r="Y118" s="388">
        <v>0</v>
      </c>
      <c r="Z118" s="388">
        <v>0</v>
      </c>
      <c r="AA118" s="388">
        <v>0</v>
      </c>
      <c r="AB118" s="388">
        <v>0</v>
      </c>
      <c r="AC118" s="388">
        <v>0</v>
      </c>
      <c r="AD118" s="388">
        <v>0</v>
      </c>
      <c r="AE118" s="388">
        <v>0</v>
      </c>
      <c r="AF118" s="388">
        <v>0</v>
      </c>
      <c r="AG118" s="388">
        <v>0</v>
      </c>
      <c r="AH118" s="388">
        <v>0</v>
      </c>
      <c r="AI118" s="388">
        <v>0</v>
      </c>
      <c r="AJ118" s="388">
        <v>0</v>
      </c>
      <c r="AK118" s="388">
        <v>0</v>
      </c>
      <c r="AL118" s="388">
        <v>0</v>
      </c>
      <c r="AM118" s="388">
        <v>0</v>
      </c>
      <c r="AN118" s="388">
        <v>0</v>
      </c>
      <c r="AO118" s="388">
        <v>0</v>
      </c>
      <c r="AP118" s="388">
        <v>0</v>
      </c>
      <c r="AQ118" s="388">
        <v>0</v>
      </c>
      <c r="AR118" s="388">
        <v>0</v>
      </c>
      <c r="AS118" s="388">
        <v>0</v>
      </c>
      <c r="AT118" s="388">
        <v>0</v>
      </c>
      <c r="AU118" s="388">
        <v>0</v>
      </c>
      <c r="AV118" s="388">
        <v>0</v>
      </c>
      <c r="AW118" s="388">
        <v>0</v>
      </c>
      <c r="AX118" s="388">
        <v>0</v>
      </c>
      <c r="AY118" s="388">
        <v>0</v>
      </c>
      <c r="AZ118" s="388">
        <v>0</v>
      </c>
      <c r="BA118" s="388">
        <v>0</v>
      </c>
      <c r="BB118" s="388">
        <v>0</v>
      </c>
      <c r="BC118" s="388">
        <v>0</v>
      </c>
      <c r="BD118" s="388">
        <v>0</v>
      </c>
      <c r="BE118" s="388">
        <v>0</v>
      </c>
      <c r="BF118" s="388">
        <v>0</v>
      </c>
      <c r="BG118" s="388">
        <v>0</v>
      </c>
      <c r="BH118" s="388">
        <v>0</v>
      </c>
      <c r="BI118" s="388">
        <v>0</v>
      </c>
      <c r="BJ118" s="388">
        <v>0</v>
      </c>
      <c r="BK118" s="388">
        <v>0</v>
      </c>
      <c r="BL118" s="388">
        <v>0</v>
      </c>
      <c r="BM118" s="388">
        <v>0</v>
      </c>
      <c r="BN118" s="388">
        <v>0</v>
      </c>
      <c r="BO118" s="388">
        <v>0</v>
      </c>
      <c r="BP118" s="388">
        <v>0</v>
      </c>
      <c r="BQ118" s="388">
        <v>0</v>
      </c>
      <c r="BR118" s="388">
        <v>0</v>
      </c>
      <c r="BS118" s="388">
        <v>0</v>
      </c>
      <c r="BT118" s="388">
        <v>0</v>
      </c>
      <c r="BU118" s="388">
        <v>0</v>
      </c>
      <c r="BV118" s="388">
        <v>0</v>
      </c>
      <c r="BW118" s="388">
        <v>0</v>
      </c>
      <c r="BX118" s="388">
        <v>0</v>
      </c>
      <c r="BY118" s="388">
        <v>0</v>
      </c>
      <c r="BZ118" s="388">
        <v>0</v>
      </c>
      <c r="CA118" s="388">
        <v>0</v>
      </c>
      <c r="CB118" s="388">
        <v>0</v>
      </c>
      <c r="CC118" s="388">
        <v>0</v>
      </c>
      <c r="CD118" s="388">
        <v>0</v>
      </c>
      <c r="CE118" s="388">
        <v>0</v>
      </c>
      <c r="CF118" s="388">
        <v>0</v>
      </c>
      <c r="CG118" s="388">
        <v>0</v>
      </c>
      <c r="CH118" s="388">
        <v>0</v>
      </c>
      <c r="CI118" s="388">
        <v>0</v>
      </c>
      <c r="CJ118" s="388">
        <v>0</v>
      </c>
      <c r="CK118" s="388">
        <v>0</v>
      </c>
      <c r="CL118" s="388">
        <v>0</v>
      </c>
      <c r="CM118" s="388">
        <v>0</v>
      </c>
      <c r="CN118" s="388">
        <v>0</v>
      </c>
      <c r="CO118" s="388">
        <v>0</v>
      </c>
      <c r="CP118" s="388">
        <v>0</v>
      </c>
      <c r="CQ118" s="388">
        <v>0</v>
      </c>
      <c r="CR118" s="388">
        <v>0</v>
      </c>
      <c r="CS118" s="388">
        <v>0</v>
      </c>
      <c r="CT118" s="388">
        <v>0</v>
      </c>
      <c r="CU118" s="388">
        <v>0</v>
      </c>
      <c r="CV118" s="388">
        <v>0</v>
      </c>
      <c r="CW118" s="388">
        <v>0</v>
      </c>
      <c r="CX118" s="388">
        <v>0</v>
      </c>
      <c r="CY118" s="388">
        <v>0</v>
      </c>
      <c r="CZ118" s="388">
        <v>0</v>
      </c>
      <c r="DA118" s="388">
        <v>0</v>
      </c>
      <c r="DB118" s="388">
        <v>0</v>
      </c>
      <c r="DC118" s="388">
        <v>0</v>
      </c>
      <c r="DD118" s="388">
        <v>0</v>
      </c>
      <c r="DE118" s="388">
        <v>0</v>
      </c>
      <c r="DF118" s="388">
        <v>0</v>
      </c>
      <c r="DG118" s="387">
        <v>0</v>
      </c>
      <c r="DH118" s="31">
        <v>0</v>
      </c>
      <c r="DI118" s="28">
        <v>0</v>
      </c>
      <c r="DJ118" s="30">
        <v>0</v>
      </c>
      <c r="DK118" s="29">
        <v>0</v>
      </c>
      <c r="DL118" s="235">
        <v>0</v>
      </c>
      <c r="DM118" s="28">
        <v>0</v>
      </c>
      <c r="DN118" s="288">
        <v>0</v>
      </c>
      <c r="DO118" s="285">
        <v>0</v>
      </c>
      <c r="DP118" s="235">
        <v>0</v>
      </c>
      <c r="DQ118" s="28">
        <v>0</v>
      </c>
      <c r="DR118" s="30">
        <v>0</v>
      </c>
      <c r="DS118" s="285">
        <v>0</v>
      </c>
      <c r="DT118" s="235">
        <v>0</v>
      </c>
      <c r="DU118" s="28">
        <v>0</v>
      </c>
      <c r="DV118" s="30">
        <v>0</v>
      </c>
      <c r="DW118" s="285">
        <v>0</v>
      </c>
      <c r="DX118" s="235">
        <v>0</v>
      </c>
      <c r="DY118" s="28">
        <v>0</v>
      </c>
      <c r="DZ118" s="30">
        <v>0</v>
      </c>
      <c r="EA118" s="285">
        <v>0</v>
      </c>
      <c r="EB118" s="235">
        <v>0</v>
      </c>
      <c r="EC118" s="28">
        <v>0</v>
      </c>
      <c r="ED118" s="30">
        <v>0</v>
      </c>
      <c r="EE118" s="285">
        <v>0</v>
      </c>
      <c r="EF118" s="235">
        <v>0</v>
      </c>
      <c r="EG118" s="28">
        <v>0</v>
      </c>
      <c r="EH118" s="288">
        <v>0</v>
      </c>
      <c r="EI118" s="285">
        <v>0</v>
      </c>
      <c r="EJ118" s="235">
        <v>0</v>
      </c>
      <c r="EK118" s="28">
        <f t="shared" ca="1" si="58"/>
        <v>0</v>
      </c>
      <c r="EL118" s="30">
        <f ca="1">IF($B119=$B118,"",SUMIF($B$6:$B145,$B118,EK$6:EK$185))</f>
        <v>0</v>
      </c>
      <c r="EM118" s="436">
        <v>15</v>
      </c>
      <c r="EN118" s="436">
        <f t="shared" si="56"/>
        <v>1500</v>
      </c>
      <c r="EO118" s="437">
        <f t="shared" si="55"/>
        <v>6.6666666666666664E-4</v>
      </c>
      <c r="EP118" s="437">
        <f t="shared" si="45"/>
        <v>6.9999999999999999E-4</v>
      </c>
      <c r="EQ118" s="436">
        <f t="shared" ca="1" si="53"/>
        <v>0</v>
      </c>
      <c r="ER118" s="443">
        <v>5.2499999999999998E-2</v>
      </c>
      <c r="ES118" s="446">
        <f t="shared" ca="1" si="49"/>
        <v>0</v>
      </c>
      <c r="ET118" s="446">
        <f t="shared" ca="1" si="54"/>
        <v>0</v>
      </c>
      <c r="EU118" s="446"/>
      <c r="EV118" s="446"/>
      <c r="EW118" s="446"/>
      <c r="EX118" s="17">
        <v>800080</v>
      </c>
      <c r="EY118" s="17" t="s">
        <v>854</v>
      </c>
      <c r="EZ118" s="17">
        <v>100</v>
      </c>
      <c r="FA118" s="17">
        <v>0</v>
      </c>
      <c r="FB118" s="155" t="s">
        <v>910</v>
      </c>
      <c r="FC118" s="243" t="s">
        <v>919</v>
      </c>
      <c r="FD118" s="252" t="s">
        <v>129</v>
      </c>
      <c r="FE118" s="389">
        <f t="shared" ca="1" si="57"/>
        <v>0</v>
      </c>
    </row>
    <row r="119" spans="1:161">
      <c r="A119" s="894" t="s">
        <v>787</v>
      </c>
      <c r="B119" s="249" t="s">
        <v>920</v>
      </c>
      <c r="C119" s="347" t="s">
        <v>131</v>
      </c>
      <c r="D119" s="347" t="s">
        <v>132</v>
      </c>
      <c r="E119" s="225" t="s">
        <v>912</v>
      </c>
      <c r="F119" s="243" t="s">
        <v>921</v>
      </c>
      <c r="G119" s="374">
        <v>100</v>
      </c>
      <c r="H119" s="229">
        <v>0</v>
      </c>
      <c r="I119" s="229">
        <v>200</v>
      </c>
      <c r="J119" s="229">
        <v>241</v>
      </c>
      <c r="K119" s="229">
        <v>0</v>
      </c>
      <c r="L119" s="229">
        <v>441</v>
      </c>
      <c r="M119" s="388">
        <v>0</v>
      </c>
      <c r="N119" s="388">
        <v>0</v>
      </c>
      <c r="O119" s="388">
        <v>0</v>
      </c>
      <c r="P119" s="388">
        <v>0</v>
      </c>
      <c r="Q119" s="388">
        <v>0</v>
      </c>
      <c r="R119" s="388">
        <v>0</v>
      </c>
      <c r="S119" s="388">
        <v>0</v>
      </c>
      <c r="T119" s="388">
        <v>0</v>
      </c>
      <c r="U119" s="388">
        <v>0</v>
      </c>
      <c r="V119" s="388">
        <v>0</v>
      </c>
      <c r="W119" s="388">
        <v>0</v>
      </c>
      <c r="X119" s="388">
        <v>0</v>
      </c>
      <c r="Y119" s="388">
        <v>0</v>
      </c>
      <c r="Z119" s="388">
        <v>0</v>
      </c>
      <c r="AA119" s="388">
        <v>0</v>
      </c>
      <c r="AB119" s="388">
        <v>0</v>
      </c>
      <c r="AC119" s="388">
        <v>0</v>
      </c>
      <c r="AD119" s="388">
        <v>0</v>
      </c>
      <c r="AE119" s="388">
        <v>0</v>
      </c>
      <c r="AF119" s="388">
        <v>0</v>
      </c>
      <c r="AG119" s="388">
        <v>0</v>
      </c>
      <c r="AH119" s="388">
        <v>0</v>
      </c>
      <c r="AI119" s="388">
        <v>0</v>
      </c>
      <c r="AJ119" s="388">
        <v>0</v>
      </c>
      <c r="AK119" s="388">
        <v>0</v>
      </c>
      <c r="AL119" s="388">
        <v>0</v>
      </c>
      <c r="AM119" s="388">
        <v>0</v>
      </c>
      <c r="AN119" s="388">
        <v>0</v>
      </c>
      <c r="AO119" s="388">
        <v>0</v>
      </c>
      <c r="AP119" s="388">
        <v>0</v>
      </c>
      <c r="AQ119" s="388">
        <v>0</v>
      </c>
      <c r="AR119" s="388">
        <v>0</v>
      </c>
      <c r="AS119" s="388">
        <v>0</v>
      </c>
      <c r="AT119" s="388">
        <v>0</v>
      </c>
      <c r="AU119" s="388">
        <v>0</v>
      </c>
      <c r="AV119" s="388">
        <v>0</v>
      </c>
      <c r="AW119" s="388">
        <v>0</v>
      </c>
      <c r="AX119" s="388">
        <v>0</v>
      </c>
      <c r="AY119" s="388">
        <v>0</v>
      </c>
      <c r="AZ119" s="388">
        <v>0</v>
      </c>
      <c r="BA119" s="388">
        <v>0</v>
      </c>
      <c r="BB119" s="388">
        <v>0</v>
      </c>
      <c r="BC119" s="388">
        <v>0</v>
      </c>
      <c r="BD119" s="388">
        <v>0</v>
      </c>
      <c r="BE119" s="388">
        <v>0</v>
      </c>
      <c r="BF119" s="388">
        <v>0</v>
      </c>
      <c r="BG119" s="388">
        <v>0</v>
      </c>
      <c r="BH119" s="388">
        <v>0</v>
      </c>
      <c r="BI119" s="388">
        <v>0</v>
      </c>
      <c r="BJ119" s="388">
        <v>0</v>
      </c>
      <c r="BK119" s="388">
        <v>0</v>
      </c>
      <c r="BL119" s="388">
        <v>0</v>
      </c>
      <c r="BM119" s="388">
        <v>0</v>
      </c>
      <c r="BN119" s="388">
        <v>0</v>
      </c>
      <c r="BO119" s="388">
        <v>0</v>
      </c>
      <c r="BP119" s="388">
        <v>0</v>
      </c>
      <c r="BQ119" s="388">
        <v>0</v>
      </c>
      <c r="BR119" s="388">
        <v>0</v>
      </c>
      <c r="BS119" s="388">
        <v>0</v>
      </c>
      <c r="BT119" s="388">
        <v>0</v>
      </c>
      <c r="BU119" s="388">
        <v>0</v>
      </c>
      <c r="BV119" s="388">
        <v>0</v>
      </c>
      <c r="BW119" s="388">
        <v>0</v>
      </c>
      <c r="BX119" s="388">
        <v>0</v>
      </c>
      <c r="BY119" s="388">
        <v>0</v>
      </c>
      <c r="BZ119" s="388">
        <v>0</v>
      </c>
      <c r="CA119" s="388">
        <v>0</v>
      </c>
      <c r="CB119" s="388">
        <v>0</v>
      </c>
      <c r="CC119" s="388">
        <v>0</v>
      </c>
      <c r="CD119" s="388">
        <v>0</v>
      </c>
      <c r="CE119" s="388">
        <v>0</v>
      </c>
      <c r="CF119" s="388">
        <v>0</v>
      </c>
      <c r="CG119" s="388">
        <v>0</v>
      </c>
      <c r="CH119" s="388">
        <v>0</v>
      </c>
      <c r="CI119" s="388">
        <v>0</v>
      </c>
      <c r="CJ119" s="388">
        <v>0</v>
      </c>
      <c r="CK119" s="388">
        <v>0</v>
      </c>
      <c r="CL119" s="388">
        <v>0</v>
      </c>
      <c r="CM119" s="388">
        <v>0</v>
      </c>
      <c r="CN119" s="388">
        <v>0</v>
      </c>
      <c r="CO119" s="388">
        <v>0</v>
      </c>
      <c r="CP119" s="388">
        <v>0</v>
      </c>
      <c r="CQ119" s="388">
        <v>0</v>
      </c>
      <c r="CR119" s="388">
        <v>0</v>
      </c>
      <c r="CS119" s="388">
        <v>0</v>
      </c>
      <c r="CT119" s="388">
        <v>0</v>
      </c>
      <c r="CU119" s="388">
        <v>0</v>
      </c>
      <c r="CV119" s="388">
        <v>0</v>
      </c>
      <c r="CW119" s="388">
        <v>0</v>
      </c>
      <c r="CX119" s="388">
        <v>0</v>
      </c>
      <c r="CY119" s="388">
        <v>0</v>
      </c>
      <c r="CZ119" s="388">
        <v>0</v>
      </c>
      <c r="DA119" s="388">
        <v>0</v>
      </c>
      <c r="DB119" s="388">
        <v>0</v>
      </c>
      <c r="DC119" s="388">
        <v>0</v>
      </c>
      <c r="DD119" s="388">
        <v>0</v>
      </c>
      <c r="DE119" s="388">
        <v>0</v>
      </c>
      <c r="DF119" s="388">
        <v>0</v>
      </c>
      <c r="DG119" s="387">
        <v>0</v>
      </c>
      <c r="DH119" s="31">
        <v>0</v>
      </c>
      <c r="DI119" s="28">
        <v>0</v>
      </c>
      <c r="DJ119" s="30">
        <v>0</v>
      </c>
      <c r="DK119" s="29">
        <v>0</v>
      </c>
      <c r="DL119" s="235">
        <v>0</v>
      </c>
      <c r="DM119" s="28">
        <v>0</v>
      </c>
      <c r="DN119" s="288">
        <v>0</v>
      </c>
      <c r="DO119" s="285">
        <v>0</v>
      </c>
      <c r="DP119" s="235">
        <v>0</v>
      </c>
      <c r="DQ119" s="28">
        <v>0</v>
      </c>
      <c r="DR119" s="30">
        <v>0</v>
      </c>
      <c r="DS119" s="285">
        <v>0</v>
      </c>
      <c r="DT119" s="235">
        <v>0</v>
      </c>
      <c r="DU119" s="28">
        <v>0</v>
      </c>
      <c r="DV119" s="30">
        <v>0</v>
      </c>
      <c r="DW119" s="285">
        <v>0</v>
      </c>
      <c r="DX119" s="235">
        <v>0</v>
      </c>
      <c r="DY119" s="28">
        <v>0</v>
      </c>
      <c r="DZ119" s="30">
        <v>0</v>
      </c>
      <c r="EA119" s="285">
        <v>0</v>
      </c>
      <c r="EB119" s="235">
        <v>0</v>
      </c>
      <c r="EC119" s="28">
        <v>0</v>
      </c>
      <c r="ED119" s="30">
        <v>0</v>
      </c>
      <c r="EE119" s="285">
        <v>0</v>
      </c>
      <c r="EF119" s="235">
        <v>0</v>
      </c>
      <c r="EG119" s="28">
        <v>0</v>
      </c>
      <c r="EH119" s="288">
        <v>0</v>
      </c>
      <c r="EI119" s="285">
        <v>0</v>
      </c>
      <c r="EJ119" s="235">
        <v>0</v>
      </c>
      <c r="EK119" s="28">
        <f t="shared" ca="1" si="58"/>
        <v>0.4</v>
      </c>
      <c r="EL119" s="30" t="str">
        <f ca="1">IF($B120=$B119,"",SUMIF($B$6:$B146,$B119,EK$6:EK$185))</f>
        <v/>
      </c>
      <c r="EM119" s="436">
        <v>15</v>
      </c>
      <c r="EN119" s="436">
        <f t="shared" si="56"/>
        <v>1500</v>
      </c>
      <c r="EO119" s="437">
        <f t="shared" si="55"/>
        <v>6.6666666666666664E-4</v>
      </c>
      <c r="EP119" s="437">
        <f t="shared" ref="EP119:EP166" si="59">EO119*5%+EO119</f>
        <v>6.9999999999999999E-4</v>
      </c>
      <c r="EQ119" s="436">
        <f t="shared" ref="EQ119:EQ135" ca="1" si="60">ROUND(IFERROR(EP119*DG119,),4)</f>
        <v>0.14000000000000001</v>
      </c>
      <c r="ER119" s="443">
        <v>0</v>
      </c>
      <c r="ES119" s="446">
        <f t="shared" ref="ES119:ES135" ca="1" si="61">(+DG119*ER119)/$ES$1</f>
        <v>0</v>
      </c>
      <c r="ET119" s="446">
        <f t="shared" ref="ET119:ET135" ca="1" si="62">ER119*DG119</f>
        <v>0</v>
      </c>
      <c r="EU119" s="446"/>
      <c r="EV119" s="446"/>
      <c r="EW119" s="446"/>
      <c r="EX119" s="17">
        <v>800080</v>
      </c>
      <c r="EY119" s="17" t="s">
        <v>854</v>
      </c>
      <c r="EZ119" s="17">
        <v>100</v>
      </c>
      <c r="FA119" s="17">
        <v>0</v>
      </c>
      <c r="FB119" s="249" t="s">
        <v>920</v>
      </c>
      <c r="FC119" s="347" t="s">
        <v>131</v>
      </c>
      <c r="FD119" s="348" t="s">
        <v>132</v>
      </c>
      <c r="FE119" s="389">
        <f t="shared" ca="1" si="57"/>
        <v>0</v>
      </c>
    </row>
    <row r="120" spans="1:161">
      <c r="A120" s="894" t="s">
        <v>787</v>
      </c>
      <c r="B120" s="249" t="s">
        <v>920</v>
      </c>
      <c r="C120" s="347" t="s">
        <v>134</v>
      </c>
      <c r="D120" s="347" t="s">
        <v>135</v>
      </c>
      <c r="E120" s="225" t="s">
        <v>912</v>
      </c>
      <c r="F120" s="243" t="s">
        <v>922</v>
      </c>
      <c r="G120" s="374">
        <v>100</v>
      </c>
      <c r="H120" s="229">
        <v>0</v>
      </c>
      <c r="I120" s="229">
        <v>2</v>
      </c>
      <c r="J120" s="229">
        <v>1184</v>
      </c>
      <c r="K120" s="229">
        <v>0</v>
      </c>
      <c r="L120" s="229">
        <v>1186</v>
      </c>
      <c r="M120" s="388">
        <v>0</v>
      </c>
      <c r="N120" s="388">
        <v>0</v>
      </c>
      <c r="O120" s="388">
        <v>0</v>
      </c>
      <c r="P120" s="388">
        <v>0</v>
      </c>
      <c r="Q120" s="388">
        <v>0</v>
      </c>
      <c r="R120" s="388">
        <v>0</v>
      </c>
      <c r="S120" s="388">
        <v>0</v>
      </c>
      <c r="T120" s="388">
        <v>0</v>
      </c>
      <c r="U120" s="388">
        <v>0</v>
      </c>
      <c r="V120" s="388">
        <v>0</v>
      </c>
      <c r="W120" s="388">
        <v>0</v>
      </c>
      <c r="X120" s="388">
        <v>0</v>
      </c>
      <c r="Y120" s="388">
        <v>0</v>
      </c>
      <c r="Z120" s="388">
        <v>0</v>
      </c>
      <c r="AA120" s="388">
        <v>0</v>
      </c>
      <c r="AB120" s="388">
        <v>0</v>
      </c>
      <c r="AC120" s="388">
        <v>0</v>
      </c>
      <c r="AD120" s="388">
        <v>0</v>
      </c>
      <c r="AE120" s="388">
        <v>0</v>
      </c>
      <c r="AF120" s="388">
        <v>0</v>
      </c>
      <c r="AG120" s="388">
        <v>0</v>
      </c>
      <c r="AH120" s="388">
        <v>0</v>
      </c>
      <c r="AI120" s="388">
        <v>0</v>
      </c>
      <c r="AJ120" s="388">
        <v>0</v>
      </c>
      <c r="AK120" s="388">
        <v>0</v>
      </c>
      <c r="AL120" s="388">
        <v>0</v>
      </c>
      <c r="AM120" s="388">
        <v>0</v>
      </c>
      <c r="AN120" s="388">
        <v>0</v>
      </c>
      <c r="AO120" s="388">
        <v>0</v>
      </c>
      <c r="AP120" s="388">
        <v>0</v>
      </c>
      <c r="AQ120" s="388">
        <v>0</v>
      </c>
      <c r="AR120" s="388">
        <v>0</v>
      </c>
      <c r="AS120" s="388">
        <v>0</v>
      </c>
      <c r="AT120" s="388">
        <v>0</v>
      </c>
      <c r="AU120" s="388">
        <v>0</v>
      </c>
      <c r="AV120" s="388">
        <v>0</v>
      </c>
      <c r="AW120" s="388">
        <v>0</v>
      </c>
      <c r="AX120" s="388">
        <v>0</v>
      </c>
      <c r="AY120" s="388">
        <v>0</v>
      </c>
      <c r="AZ120" s="388">
        <v>0</v>
      </c>
      <c r="BA120" s="388">
        <v>0</v>
      </c>
      <c r="BB120" s="388">
        <v>0</v>
      </c>
      <c r="BC120" s="388">
        <v>0</v>
      </c>
      <c r="BD120" s="388">
        <v>0</v>
      </c>
      <c r="BE120" s="388">
        <v>0</v>
      </c>
      <c r="BF120" s="388">
        <v>0</v>
      </c>
      <c r="BG120" s="388">
        <v>0</v>
      </c>
      <c r="BH120" s="388">
        <v>0</v>
      </c>
      <c r="BI120" s="388">
        <v>0</v>
      </c>
      <c r="BJ120" s="388">
        <v>0</v>
      </c>
      <c r="BK120" s="388">
        <v>0</v>
      </c>
      <c r="BL120" s="388">
        <v>0</v>
      </c>
      <c r="BM120" s="388">
        <v>0</v>
      </c>
      <c r="BN120" s="388">
        <v>0</v>
      </c>
      <c r="BO120" s="388">
        <v>0</v>
      </c>
      <c r="BP120" s="388">
        <v>0</v>
      </c>
      <c r="BQ120" s="388">
        <v>0</v>
      </c>
      <c r="BR120" s="388">
        <v>0</v>
      </c>
      <c r="BS120" s="388">
        <v>0</v>
      </c>
      <c r="BT120" s="388">
        <v>0</v>
      </c>
      <c r="BU120" s="388">
        <v>0</v>
      </c>
      <c r="BV120" s="388">
        <v>0</v>
      </c>
      <c r="BW120" s="388">
        <v>0</v>
      </c>
      <c r="BX120" s="388">
        <v>0</v>
      </c>
      <c r="BY120" s="388">
        <v>0</v>
      </c>
      <c r="BZ120" s="388">
        <v>0</v>
      </c>
      <c r="CA120" s="388">
        <v>0</v>
      </c>
      <c r="CB120" s="388">
        <v>0</v>
      </c>
      <c r="CC120" s="388">
        <v>0</v>
      </c>
      <c r="CD120" s="388">
        <v>0</v>
      </c>
      <c r="CE120" s="388">
        <v>0</v>
      </c>
      <c r="CF120" s="388">
        <v>0</v>
      </c>
      <c r="CG120" s="388">
        <v>0</v>
      </c>
      <c r="CH120" s="388">
        <v>0</v>
      </c>
      <c r="CI120" s="388">
        <v>0</v>
      </c>
      <c r="CJ120" s="388">
        <v>0</v>
      </c>
      <c r="CK120" s="388">
        <v>0</v>
      </c>
      <c r="CL120" s="388">
        <v>0</v>
      </c>
      <c r="CM120" s="388">
        <v>0</v>
      </c>
      <c r="CN120" s="388">
        <v>0</v>
      </c>
      <c r="CO120" s="388">
        <v>0</v>
      </c>
      <c r="CP120" s="388">
        <v>0</v>
      </c>
      <c r="CQ120" s="388">
        <v>0</v>
      </c>
      <c r="CR120" s="388">
        <v>0</v>
      </c>
      <c r="CS120" s="388">
        <v>0</v>
      </c>
      <c r="CT120" s="388">
        <v>0</v>
      </c>
      <c r="CU120" s="388">
        <v>0</v>
      </c>
      <c r="CV120" s="388">
        <v>0</v>
      </c>
      <c r="CW120" s="388">
        <v>0</v>
      </c>
      <c r="CX120" s="388">
        <v>0</v>
      </c>
      <c r="CY120" s="388">
        <v>0</v>
      </c>
      <c r="CZ120" s="388">
        <v>0</v>
      </c>
      <c r="DA120" s="388">
        <v>0</v>
      </c>
      <c r="DB120" s="388">
        <v>0</v>
      </c>
      <c r="DC120" s="388">
        <v>0</v>
      </c>
      <c r="DD120" s="388">
        <v>0</v>
      </c>
      <c r="DE120" s="388">
        <v>0</v>
      </c>
      <c r="DF120" s="388">
        <v>0</v>
      </c>
      <c r="DG120" s="387">
        <v>0</v>
      </c>
      <c r="DH120" s="31">
        <v>0</v>
      </c>
      <c r="DI120" s="28">
        <v>0</v>
      </c>
      <c r="DJ120" s="30">
        <v>0</v>
      </c>
      <c r="DK120" s="29">
        <v>0</v>
      </c>
      <c r="DL120" s="235">
        <v>0</v>
      </c>
      <c r="DM120" s="28">
        <v>0</v>
      </c>
      <c r="DN120" s="288">
        <v>0</v>
      </c>
      <c r="DO120" s="285">
        <v>0</v>
      </c>
      <c r="DP120" s="235">
        <v>0</v>
      </c>
      <c r="DQ120" s="28">
        <v>0</v>
      </c>
      <c r="DR120" s="30">
        <v>0</v>
      </c>
      <c r="DS120" s="285">
        <v>0</v>
      </c>
      <c r="DT120" s="235">
        <v>0</v>
      </c>
      <c r="DU120" s="28">
        <v>0</v>
      </c>
      <c r="DV120" s="30">
        <v>0</v>
      </c>
      <c r="DW120" s="285">
        <v>0</v>
      </c>
      <c r="DX120" s="235">
        <v>0</v>
      </c>
      <c r="DY120" s="28">
        <v>0</v>
      </c>
      <c r="DZ120" s="30">
        <v>0</v>
      </c>
      <c r="EA120" s="285">
        <v>0</v>
      </c>
      <c r="EB120" s="235">
        <v>0</v>
      </c>
      <c r="EC120" s="28">
        <v>0</v>
      </c>
      <c r="ED120" s="30">
        <v>0</v>
      </c>
      <c r="EE120" s="285">
        <v>0</v>
      </c>
      <c r="EF120" s="235">
        <v>0</v>
      </c>
      <c r="EG120" s="28">
        <v>0</v>
      </c>
      <c r="EH120" s="288">
        <v>0</v>
      </c>
      <c r="EI120" s="285">
        <v>0</v>
      </c>
      <c r="EJ120" s="235">
        <v>0</v>
      </c>
      <c r="EK120" s="28">
        <f t="shared" ca="1" si="58"/>
        <v>1.0666666666666667</v>
      </c>
      <c r="EL120" s="30" t="str">
        <f ca="1">IF($B121=$B120,"",SUMIF($B$6:$B147,$B120,EK$6:EK$185))</f>
        <v/>
      </c>
      <c r="EM120" s="436">
        <v>15</v>
      </c>
      <c r="EN120" s="436">
        <f t="shared" si="56"/>
        <v>1500</v>
      </c>
      <c r="EO120" s="437">
        <f t="shared" si="55"/>
        <v>6.6666666666666664E-4</v>
      </c>
      <c r="EP120" s="437">
        <f t="shared" si="59"/>
        <v>6.9999999999999999E-4</v>
      </c>
      <c r="EQ120" s="436">
        <f t="shared" ca="1" si="60"/>
        <v>0.77</v>
      </c>
      <c r="ER120" s="443">
        <v>0</v>
      </c>
      <c r="ES120" s="446">
        <f t="shared" ca="1" si="61"/>
        <v>0</v>
      </c>
      <c r="ET120" s="446">
        <f t="shared" ca="1" si="62"/>
        <v>0</v>
      </c>
      <c r="EU120" s="446"/>
      <c r="EV120" s="446"/>
      <c r="EW120" s="446"/>
      <c r="EX120" s="17">
        <v>800080</v>
      </c>
      <c r="EY120" s="17" t="s">
        <v>854</v>
      </c>
      <c r="EZ120" s="17">
        <v>100</v>
      </c>
      <c r="FA120" s="17">
        <v>10.8</v>
      </c>
      <c r="FB120" s="249" t="s">
        <v>920</v>
      </c>
      <c r="FC120" s="347" t="s">
        <v>134</v>
      </c>
      <c r="FD120" s="348" t="s">
        <v>135</v>
      </c>
      <c r="FE120" s="389">
        <f t="shared" ca="1" si="57"/>
        <v>0</v>
      </c>
    </row>
    <row r="121" spans="1:161">
      <c r="A121" s="894" t="s">
        <v>787</v>
      </c>
      <c r="B121" s="249" t="s">
        <v>920</v>
      </c>
      <c r="C121" s="347" t="s">
        <v>136</v>
      </c>
      <c r="D121" s="347" t="s">
        <v>137</v>
      </c>
      <c r="E121" s="225" t="s">
        <v>912</v>
      </c>
      <c r="F121" s="243" t="s">
        <v>922</v>
      </c>
      <c r="G121" s="374">
        <v>100</v>
      </c>
      <c r="H121" s="229">
        <v>0</v>
      </c>
      <c r="I121" s="229">
        <v>1200</v>
      </c>
      <c r="J121" s="229">
        <v>727</v>
      </c>
      <c r="K121" s="229">
        <v>0</v>
      </c>
      <c r="L121" s="229">
        <v>1927</v>
      </c>
      <c r="M121" s="388">
        <v>0</v>
      </c>
      <c r="N121" s="388">
        <v>0</v>
      </c>
      <c r="O121" s="388">
        <v>0</v>
      </c>
      <c r="P121" s="388">
        <v>0</v>
      </c>
      <c r="Q121" s="388">
        <v>0</v>
      </c>
      <c r="R121" s="388">
        <v>0</v>
      </c>
      <c r="S121" s="388">
        <v>0</v>
      </c>
      <c r="T121" s="388">
        <v>0</v>
      </c>
      <c r="U121" s="388">
        <v>0</v>
      </c>
      <c r="V121" s="388">
        <v>0</v>
      </c>
      <c r="W121" s="388">
        <v>0</v>
      </c>
      <c r="X121" s="388">
        <v>0</v>
      </c>
      <c r="Y121" s="388">
        <v>0</v>
      </c>
      <c r="Z121" s="388">
        <v>0</v>
      </c>
      <c r="AA121" s="388">
        <v>0</v>
      </c>
      <c r="AB121" s="388">
        <v>0</v>
      </c>
      <c r="AC121" s="388">
        <v>0</v>
      </c>
      <c r="AD121" s="388">
        <v>0</v>
      </c>
      <c r="AE121" s="388">
        <v>0</v>
      </c>
      <c r="AF121" s="388">
        <v>0</v>
      </c>
      <c r="AG121" s="388">
        <v>0</v>
      </c>
      <c r="AH121" s="388">
        <v>0</v>
      </c>
      <c r="AI121" s="388">
        <v>0</v>
      </c>
      <c r="AJ121" s="388">
        <v>0</v>
      </c>
      <c r="AK121" s="388">
        <v>0</v>
      </c>
      <c r="AL121" s="388">
        <v>0</v>
      </c>
      <c r="AM121" s="388">
        <v>0</v>
      </c>
      <c r="AN121" s="388">
        <v>0</v>
      </c>
      <c r="AO121" s="388">
        <v>0</v>
      </c>
      <c r="AP121" s="388">
        <v>0</v>
      </c>
      <c r="AQ121" s="388">
        <v>0</v>
      </c>
      <c r="AR121" s="388">
        <v>0</v>
      </c>
      <c r="AS121" s="388">
        <v>0</v>
      </c>
      <c r="AT121" s="388">
        <v>0</v>
      </c>
      <c r="AU121" s="388">
        <v>0</v>
      </c>
      <c r="AV121" s="388">
        <v>0</v>
      </c>
      <c r="AW121" s="388">
        <v>0</v>
      </c>
      <c r="AX121" s="388">
        <v>0</v>
      </c>
      <c r="AY121" s="388">
        <v>0</v>
      </c>
      <c r="AZ121" s="388">
        <v>0</v>
      </c>
      <c r="BA121" s="388">
        <v>0</v>
      </c>
      <c r="BB121" s="388">
        <v>0</v>
      </c>
      <c r="BC121" s="388">
        <v>0</v>
      </c>
      <c r="BD121" s="388">
        <v>0</v>
      </c>
      <c r="BE121" s="388">
        <v>0</v>
      </c>
      <c r="BF121" s="388">
        <v>0</v>
      </c>
      <c r="BG121" s="388">
        <v>0</v>
      </c>
      <c r="BH121" s="388">
        <v>0</v>
      </c>
      <c r="BI121" s="388">
        <v>0</v>
      </c>
      <c r="BJ121" s="388">
        <v>0</v>
      </c>
      <c r="BK121" s="388">
        <v>0</v>
      </c>
      <c r="BL121" s="388">
        <v>0</v>
      </c>
      <c r="BM121" s="388">
        <v>0</v>
      </c>
      <c r="BN121" s="388">
        <v>0</v>
      </c>
      <c r="BO121" s="388">
        <v>0</v>
      </c>
      <c r="BP121" s="388">
        <v>0</v>
      </c>
      <c r="BQ121" s="388">
        <v>0</v>
      </c>
      <c r="BR121" s="388">
        <v>0</v>
      </c>
      <c r="BS121" s="388">
        <v>0</v>
      </c>
      <c r="BT121" s="388">
        <v>0</v>
      </c>
      <c r="BU121" s="388">
        <v>0</v>
      </c>
      <c r="BV121" s="388">
        <v>0</v>
      </c>
      <c r="BW121" s="388">
        <v>0</v>
      </c>
      <c r="BX121" s="388">
        <v>0</v>
      </c>
      <c r="BY121" s="388">
        <v>0</v>
      </c>
      <c r="BZ121" s="388">
        <v>0</v>
      </c>
      <c r="CA121" s="388">
        <v>0</v>
      </c>
      <c r="CB121" s="388">
        <v>0</v>
      </c>
      <c r="CC121" s="388">
        <v>0</v>
      </c>
      <c r="CD121" s="388">
        <v>0</v>
      </c>
      <c r="CE121" s="388">
        <v>0</v>
      </c>
      <c r="CF121" s="388">
        <v>0</v>
      </c>
      <c r="CG121" s="388">
        <v>0</v>
      </c>
      <c r="CH121" s="388">
        <v>0</v>
      </c>
      <c r="CI121" s="388">
        <v>0</v>
      </c>
      <c r="CJ121" s="388">
        <v>0</v>
      </c>
      <c r="CK121" s="388">
        <v>0</v>
      </c>
      <c r="CL121" s="388">
        <v>0</v>
      </c>
      <c r="CM121" s="388">
        <v>0</v>
      </c>
      <c r="CN121" s="388">
        <v>0</v>
      </c>
      <c r="CO121" s="388">
        <v>0</v>
      </c>
      <c r="CP121" s="388">
        <v>0</v>
      </c>
      <c r="CQ121" s="388">
        <v>0</v>
      </c>
      <c r="CR121" s="388">
        <v>0</v>
      </c>
      <c r="CS121" s="388">
        <v>0</v>
      </c>
      <c r="CT121" s="388">
        <v>0</v>
      </c>
      <c r="CU121" s="388">
        <v>0</v>
      </c>
      <c r="CV121" s="388">
        <v>0</v>
      </c>
      <c r="CW121" s="388">
        <v>0</v>
      </c>
      <c r="CX121" s="388">
        <v>0</v>
      </c>
      <c r="CY121" s="388">
        <v>0</v>
      </c>
      <c r="CZ121" s="388">
        <v>0</v>
      </c>
      <c r="DA121" s="388">
        <v>0</v>
      </c>
      <c r="DB121" s="388">
        <v>0</v>
      </c>
      <c r="DC121" s="388">
        <v>0</v>
      </c>
      <c r="DD121" s="388">
        <v>0</v>
      </c>
      <c r="DE121" s="388">
        <v>0</v>
      </c>
      <c r="DF121" s="388">
        <v>0</v>
      </c>
      <c r="DG121" s="387">
        <v>0</v>
      </c>
      <c r="DH121" s="31">
        <v>0</v>
      </c>
      <c r="DI121" s="28">
        <v>0</v>
      </c>
      <c r="DJ121" s="30">
        <v>0</v>
      </c>
      <c r="DK121" s="29">
        <v>0</v>
      </c>
      <c r="DL121" s="235">
        <v>0</v>
      </c>
      <c r="DM121" s="28">
        <v>0</v>
      </c>
      <c r="DN121" s="288">
        <v>0</v>
      </c>
      <c r="DO121" s="285">
        <v>0</v>
      </c>
      <c r="DP121" s="235">
        <v>0</v>
      </c>
      <c r="DQ121" s="28">
        <v>0</v>
      </c>
      <c r="DR121" s="30">
        <v>0</v>
      </c>
      <c r="DS121" s="285">
        <v>0</v>
      </c>
      <c r="DT121" s="235">
        <v>0</v>
      </c>
      <c r="DU121" s="28">
        <v>0</v>
      </c>
      <c r="DV121" s="30">
        <v>0</v>
      </c>
      <c r="DW121" s="285">
        <v>0</v>
      </c>
      <c r="DX121" s="235">
        <v>0</v>
      </c>
      <c r="DY121" s="28">
        <v>0</v>
      </c>
      <c r="DZ121" s="30">
        <v>0</v>
      </c>
      <c r="EA121" s="285">
        <v>0</v>
      </c>
      <c r="EB121" s="235">
        <v>0</v>
      </c>
      <c r="EC121" s="28">
        <v>0</v>
      </c>
      <c r="ED121" s="30">
        <v>0</v>
      </c>
      <c r="EE121" s="285">
        <v>0</v>
      </c>
      <c r="EF121" s="235">
        <v>0</v>
      </c>
      <c r="EG121" s="28">
        <v>0</v>
      </c>
      <c r="EH121" s="288">
        <v>0</v>
      </c>
      <c r="EI121" s="285">
        <v>0</v>
      </c>
      <c r="EJ121" s="235">
        <v>0</v>
      </c>
      <c r="EK121" s="28">
        <f t="shared" ca="1" si="58"/>
        <v>2.6666666666666665</v>
      </c>
      <c r="EL121" s="30">
        <f ca="1">IF($B122=$B121,"",SUMIF($B$6:$B148,$B121,EK$6:EK$185))</f>
        <v>12.266666666666666</v>
      </c>
      <c r="EM121" s="436">
        <v>15</v>
      </c>
      <c r="EN121" s="436">
        <f t="shared" si="56"/>
        <v>1500</v>
      </c>
      <c r="EO121" s="437">
        <f t="shared" si="55"/>
        <v>6.6666666666666664E-4</v>
      </c>
      <c r="EP121" s="437">
        <f t="shared" si="59"/>
        <v>6.9999999999999999E-4</v>
      </c>
      <c r="EQ121" s="436">
        <f t="shared" ca="1" si="60"/>
        <v>1.4</v>
      </c>
      <c r="ER121" s="443">
        <v>0</v>
      </c>
      <c r="ES121" s="446">
        <f t="shared" ca="1" si="61"/>
        <v>0</v>
      </c>
      <c r="ET121" s="446">
        <f t="shared" ca="1" si="62"/>
        <v>0</v>
      </c>
      <c r="EU121" s="446"/>
      <c r="EV121" s="446"/>
      <c r="EW121" s="446"/>
      <c r="EX121" s="17">
        <v>800080</v>
      </c>
      <c r="EY121" s="17" t="s">
        <v>854</v>
      </c>
      <c r="EZ121" s="17">
        <v>100</v>
      </c>
      <c r="FA121" s="17">
        <v>0</v>
      </c>
      <c r="FB121" s="249" t="s">
        <v>920</v>
      </c>
      <c r="FC121" s="347" t="s">
        <v>136</v>
      </c>
      <c r="FD121" s="348" t="s">
        <v>137</v>
      </c>
      <c r="FE121" s="389">
        <f t="shared" ca="1" si="57"/>
        <v>0</v>
      </c>
    </row>
    <row r="122" spans="1:161">
      <c r="A122" s="894" t="s">
        <v>787</v>
      </c>
      <c r="B122" s="295" t="s">
        <v>85</v>
      </c>
      <c r="C122" s="347" t="s">
        <v>94</v>
      </c>
      <c r="D122" s="347" t="s">
        <v>138</v>
      </c>
      <c r="E122" s="225" t="s">
        <v>912</v>
      </c>
      <c r="F122" s="243" t="s">
        <v>862</v>
      </c>
      <c r="G122" s="374">
        <v>100</v>
      </c>
      <c r="H122" s="229">
        <v>0</v>
      </c>
      <c r="I122" s="229">
        <v>9600</v>
      </c>
      <c r="J122" s="229">
        <v>871</v>
      </c>
      <c r="K122" s="229">
        <v>0</v>
      </c>
      <c r="L122" s="229">
        <v>10471</v>
      </c>
      <c r="M122" s="388">
        <v>0</v>
      </c>
      <c r="N122" s="388">
        <v>0</v>
      </c>
      <c r="O122" s="388">
        <v>0</v>
      </c>
      <c r="P122" s="388">
        <v>0</v>
      </c>
      <c r="Q122" s="388">
        <v>0</v>
      </c>
      <c r="R122" s="388">
        <v>0</v>
      </c>
      <c r="S122" s="388">
        <v>0</v>
      </c>
      <c r="T122" s="388">
        <v>0</v>
      </c>
      <c r="U122" s="388">
        <v>0</v>
      </c>
      <c r="V122" s="388">
        <v>0</v>
      </c>
      <c r="W122" s="388">
        <v>0</v>
      </c>
      <c r="X122" s="388">
        <v>0</v>
      </c>
      <c r="Y122" s="388">
        <v>0</v>
      </c>
      <c r="Z122" s="388">
        <v>0</v>
      </c>
      <c r="AA122" s="388">
        <v>0</v>
      </c>
      <c r="AB122" s="388">
        <v>0</v>
      </c>
      <c r="AC122" s="388">
        <v>0</v>
      </c>
      <c r="AD122" s="388">
        <v>0</v>
      </c>
      <c r="AE122" s="388">
        <v>0</v>
      </c>
      <c r="AF122" s="388">
        <v>0</v>
      </c>
      <c r="AG122" s="388">
        <v>0</v>
      </c>
      <c r="AH122" s="388">
        <v>0</v>
      </c>
      <c r="AI122" s="388">
        <v>0</v>
      </c>
      <c r="AJ122" s="388">
        <v>0</v>
      </c>
      <c r="AK122" s="388">
        <v>0</v>
      </c>
      <c r="AL122" s="388">
        <v>0</v>
      </c>
      <c r="AM122" s="388">
        <v>0</v>
      </c>
      <c r="AN122" s="388">
        <v>0</v>
      </c>
      <c r="AO122" s="388">
        <v>0</v>
      </c>
      <c r="AP122" s="388">
        <v>0</v>
      </c>
      <c r="AQ122" s="388">
        <v>0</v>
      </c>
      <c r="AR122" s="388">
        <v>0</v>
      </c>
      <c r="AS122" s="388">
        <v>0</v>
      </c>
      <c r="AT122" s="388">
        <v>0</v>
      </c>
      <c r="AU122" s="388">
        <v>0</v>
      </c>
      <c r="AV122" s="388">
        <v>0</v>
      </c>
      <c r="AW122" s="388">
        <v>0</v>
      </c>
      <c r="AX122" s="388">
        <v>0</v>
      </c>
      <c r="AY122" s="388">
        <v>0</v>
      </c>
      <c r="AZ122" s="388">
        <v>0</v>
      </c>
      <c r="BA122" s="388">
        <v>0</v>
      </c>
      <c r="BB122" s="388">
        <v>0</v>
      </c>
      <c r="BC122" s="388">
        <v>0</v>
      </c>
      <c r="BD122" s="388">
        <v>0</v>
      </c>
      <c r="BE122" s="388">
        <v>0</v>
      </c>
      <c r="BF122" s="388">
        <v>0</v>
      </c>
      <c r="BG122" s="388">
        <v>0</v>
      </c>
      <c r="BH122" s="388">
        <v>0</v>
      </c>
      <c r="BI122" s="388">
        <v>0</v>
      </c>
      <c r="BJ122" s="388">
        <v>0</v>
      </c>
      <c r="BK122" s="388">
        <v>0</v>
      </c>
      <c r="BL122" s="388">
        <v>0</v>
      </c>
      <c r="BM122" s="388">
        <v>0</v>
      </c>
      <c r="BN122" s="388">
        <v>0</v>
      </c>
      <c r="BO122" s="388">
        <v>0</v>
      </c>
      <c r="BP122" s="388">
        <v>0</v>
      </c>
      <c r="BQ122" s="388">
        <v>0</v>
      </c>
      <c r="BR122" s="388">
        <v>0</v>
      </c>
      <c r="BS122" s="388">
        <v>0</v>
      </c>
      <c r="BT122" s="388">
        <v>0</v>
      </c>
      <c r="BU122" s="388">
        <v>0</v>
      </c>
      <c r="BV122" s="388">
        <v>0</v>
      </c>
      <c r="BW122" s="388">
        <v>0</v>
      </c>
      <c r="BX122" s="388">
        <v>0</v>
      </c>
      <c r="BY122" s="388">
        <v>0</v>
      </c>
      <c r="BZ122" s="388">
        <v>0</v>
      </c>
      <c r="CA122" s="388">
        <v>0</v>
      </c>
      <c r="CB122" s="388">
        <v>0</v>
      </c>
      <c r="CC122" s="388">
        <v>0</v>
      </c>
      <c r="CD122" s="388">
        <v>0</v>
      </c>
      <c r="CE122" s="388">
        <v>0</v>
      </c>
      <c r="CF122" s="388">
        <v>0</v>
      </c>
      <c r="CG122" s="388">
        <v>0</v>
      </c>
      <c r="CH122" s="388">
        <v>0</v>
      </c>
      <c r="CI122" s="388">
        <v>0</v>
      </c>
      <c r="CJ122" s="388">
        <v>0</v>
      </c>
      <c r="CK122" s="388">
        <v>0</v>
      </c>
      <c r="CL122" s="388">
        <v>0</v>
      </c>
      <c r="CM122" s="388">
        <v>0</v>
      </c>
      <c r="CN122" s="388">
        <v>0</v>
      </c>
      <c r="CO122" s="388">
        <v>0</v>
      </c>
      <c r="CP122" s="388">
        <v>0</v>
      </c>
      <c r="CQ122" s="388">
        <v>0</v>
      </c>
      <c r="CR122" s="388">
        <v>0</v>
      </c>
      <c r="CS122" s="388">
        <v>0</v>
      </c>
      <c r="CT122" s="388">
        <v>0</v>
      </c>
      <c r="CU122" s="388">
        <v>0</v>
      </c>
      <c r="CV122" s="388">
        <v>0</v>
      </c>
      <c r="CW122" s="388">
        <v>0</v>
      </c>
      <c r="CX122" s="388">
        <v>0</v>
      </c>
      <c r="CY122" s="388">
        <v>0</v>
      </c>
      <c r="CZ122" s="388">
        <v>0</v>
      </c>
      <c r="DA122" s="388">
        <v>0</v>
      </c>
      <c r="DB122" s="388">
        <v>0</v>
      </c>
      <c r="DC122" s="388">
        <v>0</v>
      </c>
      <c r="DD122" s="388">
        <v>0</v>
      </c>
      <c r="DE122" s="388">
        <v>0</v>
      </c>
      <c r="DF122" s="388">
        <v>0</v>
      </c>
      <c r="DG122" s="387">
        <v>0</v>
      </c>
      <c r="DH122" s="31">
        <v>0</v>
      </c>
      <c r="DI122" s="28">
        <v>0</v>
      </c>
      <c r="DJ122" s="30">
        <v>0</v>
      </c>
      <c r="DK122" s="29">
        <v>0</v>
      </c>
      <c r="DL122" s="235">
        <v>0</v>
      </c>
      <c r="DM122" s="28">
        <v>0</v>
      </c>
      <c r="DN122" s="288">
        <v>0</v>
      </c>
      <c r="DO122" s="285">
        <v>0</v>
      </c>
      <c r="DP122" s="235">
        <v>0</v>
      </c>
      <c r="DQ122" s="28">
        <v>0</v>
      </c>
      <c r="DR122" s="30">
        <v>0</v>
      </c>
      <c r="DS122" s="285">
        <v>0</v>
      </c>
      <c r="DT122" s="235">
        <v>0</v>
      </c>
      <c r="DU122" s="28">
        <v>0</v>
      </c>
      <c r="DV122" s="30">
        <v>0</v>
      </c>
      <c r="DW122" s="285">
        <v>0</v>
      </c>
      <c r="DX122" s="235">
        <v>0</v>
      </c>
      <c r="DY122" s="28">
        <v>0</v>
      </c>
      <c r="DZ122" s="30">
        <v>0</v>
      </c>
      <c r="EA122" s="285">
        <v>0</v>
      </c>
      <c r="EB122" s="235">
        <v>0</v>
      </c>
      <c r="EC122" s="28">
        <v>0</v>
      </c>
      <c r="ED122" s="30">
        <v>0</v>
      </c>
      <c r="EE122" s="285">
        <v>0</v>
      </c>
      <c r="EF122" s="235">
        <v>0</v>
      </c>
      <c r="EG122" s="28">
        <v>0</v>
      </c>
      <c r="EH122" s="288">
        <v>0</v>
      </c>
      <c r="EI122" s="285">
        <v>0</v>
      </c>
      <c r="EJ122" s="235">
        <v>0</v>
      </c>
      <c r="EK122" s="28">
        <f t="shared" ca="1" si="58"/>
        <v>8.6666666666666661</v>
      </c>
      <c r="EL122" s="30">
        <f ca="1">IF($B123=$B122,"",SUMIF($B$6:$B149,$B122,EK$6:EK$185))</f>
        <v>12.666666666666668</v>
      </c>
      <c r="EM122" s="436">
        <v>15</v>
      </c>
      <c r="EN122" s="436">
        <f t="shared" si="56"/>
        <v>1500</v>
      </c>
      <c r="EO122" s="437">
        <f t="shared" si="55"/>
        <v>6.6666666666666664E-4</v>
      </c>
      <c r="EP122" s="437">
        <f t="shared" si="59"/>
        <v>6.9999999999999999E-4</v>
      </c>
      <c r="EQ122" s="436">
        <f t="shared" ca="1" si="60"/>
        <v>2.66</v>
      </c>
      <c r="ER122" s="443">
        <v>5.2499999999999998E-2</v>
      </c>
      <c r="ES122" s="446">
        <f t="shared" ca="1" si="61"/>
        <v>0.16625000000000001</v>
      </c>
      <c r="ET122" s="446">
        <f t="shared" ca="1" si="62"/>
        <v>199.5</v>
      </c>
      <c r="EU122" s="446"/>
      <c r="EV122" s="446"/>
      <c r="EW122" s="446"/>
      <c r="EX122" s="17">
        <v>800080</v>
      </c>
      <c r="EY122" s="17" t="s">
        <v>854</v>
      </c>
      <c r="EZ122" s="17">
        <v>100</v>
      </c>
      <c r="FA122" s="17" t="s">
        <v>923</v>
      </c>
      <c r="FB122" s="295" t="s">
        <v>85</v>
      </c>
      <c r="FC122" s="347" t="s">
        <v>94</v>
      </c>
      <c r="FD122" s="348" t="s">
        <v>138</v>
      </c>
      <c r="FE122" s="389">
        <f t="shared" ca="1" si="57"/>
        <v>0</v>
      </c>
    </row>
    <row r="123" spans="1:161">
      <c r="A123" s="894" t="s">
        <v>787</v>
      </c>
      <c r="B123" s="249" t="s">
        <v>920</v>
      </c>
      <c r="C123" s="347" t="s">
        <v>139</v>
      </c>
      <c r="D123" s="347" t="s">
        <v>140</v>
      </c>
      <c r="E123" s="225" t="s">
        <v>912</v>
      </c>
      <c r="F123" s="243" t="s">
        <v>856</v>
      </c>
      <c r="G123" s="374">
        <v>100</v>
      </c>
      <c r="H123" s="229">
        <v>0</v>
      </c>
      <c r="I123" s="229">
        <v>0</v>
      </c>
      <c r="J123" s="229">
        <v>54</v>
      </c>
      <c r="K123" s="229">
        <v>0</v>
      </c>
      <c r="L123" s="229">
        <v>54</v>
      </c>
      <c r="M123" s="388">
        <v>0</v>
      </c>
      <c r="N123" s="388">
        <v>0</v>
      </c>
      <c r="O123" s="388">
        <v>0</v>
      </c>
      <c r="P123" s="388">
        <v>0</v>
      </c>
      <c r="Q123" s="388">
        <v>0</v>
      </c>
      <c r="R123" s="388">
        <v>0</v>
      </c>
      <c r="S123" s="388">
        <v>0</v>
      </c>
      <c r="T123" s="388">
        <v>0</v>
      </c>
      <c r="U123" s="388">
        <v>0</v>
      </c>
      <c r="V123" s="388">
        <v>0</v>
      </c>
      <c r="W123" s="388">
        <v>0</v>
      </c>
      <c r="X123" s="388">
        <v>0</v>
      </c>
      <c r="Y123" s="388">
        <v>0</v>
      </c>
      <c r="Z123" s="388">
        <v>0</v>
      </c>
      <c r="AA123" s="388">
        <v>0</v>
      </c>
      <c r="AB123" s="388">
        <v>0</v>
      </c>
      <c r="AC123" s="388">
        <v>0</v>
      </c>
      <c r="AD123" s="388">
        <v>0</v>
      </c>
      <c r="AE123" s="388">
        <v>0</v>
      </c>
      <c r="AF123" s="388">
        <v>0</v>
      </c>
      <c r="AG123" s="388">
        <v>0</v>
      </c>
      <c r="AH123" s="388">
        <v>0</v>
      </c>
      <c r="AI123" s="388">
        <v>0</v>
      </c>
      <c r="AJ123" s="388">
        <v>0</v>
      </c>
      <c r="AK123" s="388">
        <v>0</v>
      </c>
      <c r="AL123" s="388">
        <v>0</v>
      </c>
      <c r="AM123" s="388">
        <v>0</v>
      </c>
      <c r="AN123" s="388">
        <v>0</v>
      </c>
      <c r="AO123" s="388">
        <v>0</v>
      </c>
      <c r="AP123" s="388">
        <v>0</v>
      </c>
      <c r="AQ123" s="388">
        <v>0</v>
      </c>
      <c r="AR123" s="388">
        <v>0</v>
      </c>
      <c r="AS123" s="388">
        <v>0</v>
      </c>
      <c r="AT123" s="388">
        <v>0</v>
      </c>
      <c r="AU123" s="388">
        <v>0</v>
      </c>
      <c r="AV123" s="388">
        <v>0</v>
      </c>
      <c r="AW123" s="388">
        <v>0</v>
      </c>
      <c r="AX123" s="388">
        <v>0</v>
      </c>
      <c r="AY123" s="388">
        <v>0</v>
      </c>
      <c r="AZ123" s="388">
        <v>0</v>
      </c>
      <c r="BA123" s="388">
        <v>0</v>
      </c>
      <c r="BB123" s="388">
        <v>0</v>
      </c>
      <c r="BC123" s="388">
        <v>0</v>
      </c>
      <c r="BD123" s="388">
        <v>0</v>
      </c>
      <c r="BE123" s="388">
        <v>0</v>
      </c>
      <c r="BF123" s="388">
        <v>0</v>
      </c>
      <c r="BG123" s="388">
        <v>0</v>
      </c>
      <c r="BH123" s="388">
        <v>0</v>
      </c>
      <c r="BI123" s="388">
        <v>0</v>
      </c>
      <c r="BJ123" s="388">
        <v>0</v>
      </c>
      <c r="BK123" s="388">
        <v>0</v>
      </c>
      <c r="BL123" s="388">
        <v>0</v>
      </c>
      <c r="BM123" s="388">
        <v>0</v>
      </c>
      <c r="BN123" s="388">
        <v>0</v>
      </c>
      <c r="BO123" s="388">
        <v>0</v>
      </c>
      <c r="BP123" s="388">
        <v>0</v>
      </c>
      <c r="BQ123" s="388">
        <v>0</v>
      </c>
      <c r="BR123" s="388">
        <v>0</v>
      </c>
      <c r="BS123" s="388">
        <v>0</v>
      </c>
      <c r="BT123" s="388">
        <v>0</v>
      </c>
      <c r="BU123" s="388">
        <v>0</v>
      </c>
      <c r="BV123" s="388">
        <v>0</v>
      </c>
      <c r="BW123" s="388">
        <v>0</v>
      </c>
      <c r="BX123" s="388">
        <v>0</v>
      </c>
      <c r="BY123" s="388">
        <v>0</v>
      </c>
      <c r="BZ123" s="388">
        <v>0</v>
      </c>
      <c r="CA123" s="388">
        <v>0</v>
      </c>
      <c r="CB123" s="388">
        <v>0</v>
      </c>
      <c r="CC123" s="388">
        <v>0</v>
      </c>
      <c r="CD123" s="388">
        <v>0</v>
      </c>
      <c r="CE123" s="388">
        <v>0</v>
      </c>
      <c r="CF123" s="388">
        <v>0</v>
      </c>
      <c r="CG123" s="388">
        <v>0</v>
      </c>
      <c r="CH123" s="388">
        <v>0</v>
      </c>
      <c r="CI123" s="388">
        <v>0</v>
      </c>
      <c r="CJ123" s="388">
        <v>0</v>
      </c>
      <c r="CK123" s="388">
        <v>0</v>
      </c>
      <c r="CL123" s="388">
        <v>0</v>
      </c>
      <c r="CM123" s="388">
        <v>0</v>
      </c>
      <c r="CN123" s="388">
        <v>0</v>
      </c>
      <c r="CO123" s="388">
        <v>0</v>
      </c>
      <c r="CP123" s="388">
        <v>0</v>
      </c>
      <c r="CQ123" s="388">
        <v>0</v>
      </c>
      <c r="CR123" s="388">
        <v>0</v>
      </c>
      <c r="CS123" s="388">
        <v>0</v>
      </c>
      <c r="CT123" s="388">
        <v>0</v>
      </c>
      <c r="CU123" s="388">
        <v>0</v>
      </c>
      <c r="CV123" s="388">
        <v>0</v>
      </c>
      <c r="CW123" s="388">
        <v>0</v>
      </c>
      <c r="CX123" s="388">
        <v>0</v>
      </c>
      <c r="CY123" s="388">
        <v>0</v>
      </c>
      <c r="CZ123" s="388">
        <v>0</v>
      </c>
      <c r="DA123" s="388">
        <v>0</v>
      </c>
      <c r="DB123" s="388">
        <v>0</v>
      </c>
      <c r="DC123" s="388">
        <v>0</v>
      </c>
      <c r="DD123" s="388">
        <v>0</v>
      </c>
      <c r="DE123" s="388">
        <v>0</v>
      </c>
      <c r="DF123" s="388">
        <v>0</v>
      </c>
      <c r="DG123" s="387">
        <v>0</v>
      </c>
      <c r="DH123" s="31">
        <v>0</v>
      </c>
      <c r="DI123" s="28">
        <v>0</v>
      </c>
      <c r="DJ123" s="30">
        <v>0</v>
      </c>
      <c r="DK123" s="29">
        <v>0</v>
      </c>
      <c r="DL123" s="235">
        <v>0</v>
      </c>
      <c r="DM123" s="28">
        <v>0</v>
      </c>
      <c r="DN123" s="288">
        <v>0</v>
      </c>
      <c r="DO123" s="285">
        <v>0</v>
      </c>
      <c r="DP123" s="235">
        <v>0</v>
      </c>
      <c r="DQ123" s="28">
        <v>0</v>
      </c>
      <c r="DR123" s="30">
        <v>0</v>
      </c>
      <c r="DS123" s="285">
        <v>0</v>
      </c>
      <c r="DT123" s="235">
        <v>0</v>
      </c>
      <c r="DU123" s="28">
        <v>0</v>
      </c>
      <c r="DV123" s="30">
        <v>0</v>
      </c>
      <c r="DW123" s="285">
        <v>0</v>
      </c>
      <c r="DX123" s="235">
        <v>0</v>
      </c>
      <c r="DY123" s="28">
        <v>0</v>
      </c>
      <c r="DZ123" s="30">
        <v>0</v>
      </c>
      <c r="EA123" s="285">
        <v>0</v>
      </c>
      <c r="EB123" s="235">
        <v>0</v>
      </c>
      <c r="EC123" s="28">
        <v>0</v>
      </c>
      <c r="ED123" s="30">
        <v>0</v>
      </c>
      <c r="EE123" s="285">
        <v>0</v>
      </c>
      <c r="EF123" s="235">
        <v>0</v>
      </c>
      <c r="EG123" s="28">
        <v>0</v>
      </c>
      <c r="EH123" s="288">
        <v>0</v>
      </c>
      <c r="EI123" s="285">
        <v>0</v>
      </c>
      <c r="EJ123" s="235">
        <v>0</v>
      </c>
      <c r="EK123" s="28">
        <f t="shared" ca="1" si="58"/>
        <v>0.53333333333333333</v>
      </c>
      <c r="EL123" s="30" t="str">
        <f ca="1">IF($B124=$B123,"",SUMIF($B$6:$B150,$B123,EK$6:EK$185))</f>
        <v/>
      </c>
      <c r="EM123" s="436">
        <v>15</v>
      </c>
      <c r="EN123" s="436">
        <f t="shared" si="56"/>
        <v>1500</v>
      </c>
      <c r="EO123" s="437">
        <f t="shared" si="55"/>
        <v>6.6666666666666664E-4</v>
      </c>
      <c r="EP123" s="437">
        <f t="shared" si="59"/>
        <v>6.9999999999999999E-4</v>
      </c>
      <c r="EQ123" s="436">
        <f t="shared" ca="1" si="60"/>
        <v>0.14000000000000001</v>
      </c>
      <c r="ER123" s="443">
        <v>0</v>
      </c>
      <c r="ES123" s="446">
        <f t="shared" ca="1" si="61"/>
        <v>0</v>
      </c>
      <c r="ET123" s="446">
        <f t="shared" ca="1" si="62"/>
        <v>0</v>
      </c>
      <c r="EU123" s="446"/>
      <c r="EV123" s="446"/>
      <c r="EW123" s="446"/>
      <c r="EX123" s="17">
        <v>800080</v>
      </c>
      <c r="EY123" s="17" t="s">
        <v>854</v>
      </c>
      <c r="EZ123" s="17">
        <v>100</v>
      </c>
      <c r="FA123" s="17">
        <v>0</v>
      </c>
      <c r="FB123" s="249" t="s">
        <v>920</v>
      </c>
      <c r="FC123" s="347" t="s">
        <v>139</v>
      </c>
      <c r="FD123" s="348" t="s">
        <v>140</v>
      </c>
      <c r="FE123" s="389">
        <f t="shared" ca="1" si="57"/>
        <v>0</v>
      </c>
    </row>
    <row r="124" spans="1:161">
      <c r="A124" s="894" t="s">
        <v>787</v>
      </c>
      <c r="B124" s="249" t="s">
        <v>920</v>
      </c>
      <c r="C124" s="347" t="s">
        <v>141</v>
      </c>
      <c r="D124" s="347" t="s">
        <v>142</v>
      </c>
      <c r="E124" s="225" t="s">
        <v>912</v>
      </c>
      <c r="F124" s="243" t="s">
        <v>924</v>
      </c>
      <c r="G124" s="374">
        <v>100</v>
      </c>
      <c r="H124" s="229">
        <v>0</v>
      </c>
      <c r="I124" s="229">
        <v>1200</v>
      </c>
      <c r="J124" s="229">
        <v>334</v>
      </c>
      <c r="K124" s="229">
        <v>0</v>
      </c>
      <c r="L124" s="229">
        <v>1534</v>
      </c>
      <c r="M124" s="388">
        <v>0</v>
      </c>
      <c r="N124" s="388">
        <v>0</v>
      </c>
      <c r="O124" s="388">
        <v>0</v>
      </c>
      <c r="P124" s="388">
        <v>0</v>
      </c>
      <c r="Q124" s="388">
        <v>0</v>
      </c>
      <c r="R124" s="388">
        <v>0</v>
      </c>
      <c r="S124" s="388">
        <v>0</v>
      </c>
      <c r="T124" s="388">
        <v>0</v>
      </c>
      <c r="U124" s="388">
        <v>0</v>
      </c>
      <c r="V124" s="388">
        <v>0</v>
      </c>
      <c r="W124" s="388">
        <v>0</v>
      </c>
      <c r="X124" s="388">
        <v>0</v>
      </c>
      <c r="Y124" s="388">
        <v>0</v>
      </c>
      <c r="Z124" s="388">
        <v>0</v>
      </c>
      <c r="AA124" s="388">
        <v>0</v>
      </c>
      <c r="AB124" s="388">
        <v>0</v>
      </c>
      <c r="AC124" s="388">
        <v>0</v>
      </c>
      <c r="AD124" s="388">
        <v>0</v>
      </c>
      <c r="AE124" s="388">
        <v>0</v>
      </c>
      <c r="AF124" s="388">
        <v>0</v>
      </c>
      <c r="AG124" s="388">
        <v>0</v>
      </c>
      <c r="AH124" s="388">
        <v>0</v>
      </c>
      <c r="AI124" s="388">
        <v>0</v>
      </c>
      <c r="AJ124" s="388">
        <v>0</v>
      </c>
      <c r="AK124" s="388">
        <v>0</v>
      </c>
      <c r="AL124" s="388">
        <v>0</v>
      </c>
      <c r="AM124" s="388">
        <v>0</v>
      </c>
      <c r="AN124" s="388">
        <v>0</v>
      </c>
      <c r="AO124" s="388">
        <v>0</v>
      </c>
      <c r="AP124" s="388">
        <v>0</v>
      </c>
      <c r="AQ124" s="388">
        <v>0</v>
      </c>
      <c r="AR124" s="388">
        <v>0</v>
      </c>
      <c r="AS124" s="388">
        <v>0</v>
      </c>
      <c r="AT124" s="388">
        <v>0</v>
      </c>
      <c r="AU124" s="388">
        <v>0</v>
      </c>
      <c r="AV124" s="388">
        <v>0</v>
      </c>
      <c r="AW124" s="388">
        <v>0</v>
      </c>
      <c r="AX124" s="388">
        <v>0</v>
      </c>
      <c r="AY124" s="388">
        <v>0</v>
      </c>
      <c r="AZ124" s="388">
        <v>0</v>
      </c>
      <c r="BA124" s="388">
        <v>0</v>
      </c>
      <c r="BB124" s="388">
        <v>0</v>
      </c>
      <c r="BC124" s="388">
        <v>0</v>
      </c>
      <c r="BD124" s="388">
        <v>0</v>
      </c>
      <c r="BE124" s="388">
        <v>0</v>
      </c>
      <c r="BF124" s="388">
        <v>0</v>
      </c>
      <c r="BG124" s="388">
        <v>0</v>
      </c>
      <c r="BH124" s="388">
        <v>0</v>
      </c>
      <c r="BI124" s="388">
        <v>0</v>
      </c>
      <c r="BJ124" s="388">
        <v>0</v>
      </c>
      <c r="BK124" s="388">
        <v>0</v>
      </c>
      <c r="BL124" s="388">
        <v>0</v>
      </c>
      <c r="BM124" s="388">
        <v>0</v>
      </c>
      <c r="BN124" s="388">
        <v>0</v>
      </c>
      <c r="BO124" s="388">
        <v>0</v>
      </c>
      <c r="BP124" s="388">
        <v>0</v>
      </c>
      <c r="BQ124" s="388">
        <v>0</v>
      </c>
      <c r="BR124" s="388">
        <v>0</v>
      </c>
      <c r="BS124" s="388">
        <v>0</v>
      </c>
      <c r="BT124" s="388">
        <v>0</v>
      </c>
      <c r="BU124" s="388">
        <v>0</v>
      </c>
      <c r="BV124" s="388">
        <v>0</v>
      </c>
      <c r="BW124" s="388">
        <v>0</v>
      </c>
      <c r="BX124" s="388">
        <v>0</v>
      </c>
      <c r="BY124" s="388">
        <v>0</v>
      </c>
      <c r="BZ124" s="388">
        <v>0</v>
      </c>
      <c r="CA124" s="388">
        <v>0</v>
      </c>
      <c r="CB124" s="388">
        <v>0</v>
      </c>
      <c r="CC124" s="388">
        <v>0</v>
      </c>
      <c r="CD124" s="388">
        <v>0</v>
      </c>
      <c r="CE124" s="388">
        <v>0</v>
      </c>
      <c r="CF124" s="388">
        <v>0</v>
      </c>
      <c r="CG124" s="388">
        <v>0</v>
      </c>
      <c r="CH124" s="388">
        <v>0</v>
      </c>
      <c r="CI124" s="388">
        <v>0</v>
      </c>
      <c r="CJ124" s="388">
        <v>0</v>
      </c>
      <c r="CK124" s="388">
        <v>0</v>
      </c>
      <c r="CL124" s="388">
        <v>0</v>
      </c>
      <c r="CM124" s="388">
        <v>0</v>
      </c>
      <c r="CN124" s="388">
        <v>0</v>
      </c>
      <c r="CO124" s="388">
        <v>0</v>
      </c>
      <c r="CP124" s="388">
        <v>0</v>
      </c>
      <c r="CQ124" s="388">
        <v>0</v>
      </c>
      <c r="CR124" s="388">
        <v>0</v>
      </c>
      <c r="CS124" s="388">
        <v>0</v>
      </c>
      <c r="CT124" s="388">
        <v>0</v>
      </c>
      <c r="CU124" s="388">
        <v>0</v>
      </c>
      <c r="CV124" s="388">
        <v>0</v>
      </c>
      <c r="CW124" s="388">
        <v>0</v>
      </c>
      <c r="CX124" s="388">
        <v>0</v>
      </c>
      <c r="CY124" s="388">
        <v>0</v>
      </c>
      <c r="CZ124" s="388">
        <v>0</v>
      </c>
      <c r="DA124" s="388">
        <v>0</v>
      </c>
      <c r="DB124" s="388">
        <v>0</v>
      </c>
      <c r="DC124" s="388">
        <v>0</v>
      </c>
      <c r="DD124" s="388">
        <v>0</v>
      </c>
      <c r="DE124" s="388">
        <v>0</v>
      </c>
      <c r="DF124" s="388">
        <v>0</v>
      </c>
      <c r="DG124" s="387">
        <v>0</v>
      </c>
      <c r="DH124" s="31">
        <v>0</v>
      </c>
      <c r="DI124" s="28">
        <v>0</v>
      </c>
      <c r="DJ124" s="30">
        <v>0</v>
      </c>
      <c r="DK124" s="29">
        <v>0</v>
      </c>
      <c r="DL124" s="235">
        <v>0</v>
      </c>
      <c r="DM124" s="28">
        <v>0</v>
      </c>
      <c r="DN124" s="288">
        <v>0</v>
      </c>
      <c r="DO124" s="285">
        <v>0</v>
      </c>
      <c r="DP124" s="235">
        <v>0</v>
      </c>
      <c r="DQ124" s="28">
        <v>0</v>
      </c>
      <c r="DR124" s="30">
        <v>0</v>
      </c>
      <c r="DS124" s="285">
        <v>0</v>
      </c>
      <c r="DT124" s="235">
        <v>0</v>
      </c>
      <c r="DU124" s="28">
        <v>0</v>
      </c>
      <c r="DV124" s="30">
        <v>0</v>
      </c>
      <c r="DW124" s="285">
        <v>0</v>
      </c>
      <c r="DX124" s="235">
        <v>0</v>
      </c>
      <c r="DY124" s="28">
        <v>0</v>
      </c>
      <c r="DZ124" s="30">
        <v>0</v>
      </c>
      <c r="EA124" s="285">
        <v>0</v>
      </c>
      <c r="EB124" s="235">
        <v>0</v>
      </c>
      <c r="EC124" s="28">
        <v>0</v>
      </c>
      <c r="ED124" s="30">
        <v>0</v>
      </c>
      <c r="EE124" s="285">
        <v>0</v>
      </c>
      <c r="EF124" s="235">
        <v>0</v>
      </c>
      <c r="EG124" s="28">
        <v>0</v>
      </c>
      <c r="EH124" s="288">
        <v>0</v>
      </c>
      <c r="EI124" s="285">
        <v>0</v>
      </c>
      <c r="EJ124" s="235">
        <v>0</v>
      </c>
      <c r="EK124" s="28">
        <f t="shared" ca="1" si="58"/>
        <v>1.0666666666666667</v>
      </c>
      <c r="EL124" s="30" t="str">
        <f ca="1">IF($B125=$B124,"",SUMIF($B$6:$B151,$B124,EK$6:EK$185))</f>
        <v/>
      </c>
      <c r="EM124" s="436">
        <v>15</v>
      </c>
      <c r="EN124" s="436">
        <f t="shared" si="56"/>
        <v>1500</v>
      </c>
      <c r="EO124" s="437">
        <f t="shared" si="55"/>
        <v>6.6666666666666664E-4</v>
      </c>
      <c r="EP124" s="437">
        <f t="shared" si="59"/>
        <v>6.9999999999999999E-4</v>
      </c>
      <c r="EQ124" s="436">
        <f t="shared" ca="1" si="60"/>
        <v>0.77</v>
      </c>
      <c r="ER124" s="443">
        <v>0</v>
      </c>
      <c r="ES124" s="446">
        <f t="shared" ca="1" si="61"/>
        <v>0</v>
      </c>
      <c r="ET124" s="446">
        <f t="shared" ca="1" si="62"/>
        <v>0</v>
      </c>
      <c r="EU124" s="446"/>
      <c r="EV124" s="446"/>
      <c r="EW124" s="446"/>
      <c r="EX124" s="17">
        <v>800080</v>
      </c>
      <c r="EY124" s="17" t="s">
        <v>854</v>
      </c>
      <c r="EZ124" s="17">
        <v>100</v>
      </c>
      <c r="FA124" s="17">
        <v>10.8</v>
      </c>
      <c r="FB124" s="249" t="s">
        <v>920</v>
      </c>
      <c r="FC124" s="347" t="s">
        <v>141</v>
      </c>
      <c r="FD124" s="348" t="s">
        <v>142</v>
      </c>
      <c r="FE124" s="389">
        <f t="shared" ca="1" si="57"/>
        <v>0</v>
      </c>
    </row>
    <row r="125" spans="1:161">
      <c r="A125" s="894" t="s">
        <v>787</v>
      </c>
      <c r="B125" s="249" t="s">
        <v>920</v>
      </c>
      <c r="C125" s="347" t="s">
        <v>143</v>
      </c>
      <c r="D125" s="347" t="s">
        <v>144</v>
      </c>
      <c r="E125" s="225" t="s">
        <v>912</v>
      </c>
      <c r="F125" s="243" t="s">
        <v>922</v>
      </c>
      <c r="G125" s="374">
        <v>100</v>
      </c>
      <c r="H125" s="229">
        <v>0</v>
      </c>
      <c r="I125" s="229">
        <v>1200</v>
      </c>
      <c r="J125" s="229">
        <v>867</v>
      </c>
      <c r="K125" s="229">
        <v>0</v>
      </c>
      <c r="L125" s="229">
        <v>2067</v>
      </c>
      <c r="M125" s="388">
        <v>0</v>
      </c>
      <c r="N125" s="388">
        <v>0</v>
      </c>
      <c r="O125" s="388">
        <v>0</v>
      </c>
      <c r="P125" s="388">
        <v>0</v>
      </c>
      <c r="Q125" s="388">
        <v>0</v>
      </c>
      <c r="R125" s="388">
        <v>0</v>
      </c>
      <c r="S125" s="388">
        <v>0</v>
      </c>
      <c r="T125" s="388">
        <v>0</v>
      </c>
      <c r="U125" s="388">
        <v>0</v>
      </c>
      <c r="V125" s="388">
        <v>0</v>
      </c>
      <c r="W125" s="388">
        <v>0</v>
      </c>
      <c r="X125" s="388">
        <v>0</v>
      </c>
      <c r="Y125" s="388">
        <v>0</v>
      </c>
      <c r="Z125" s="388">
        <v>0</v>
      </c>
      <c r="AA125" s="388">
        <v>0</v>
      </c>
      <c r="AB125" s="388">
        <v>0</v>
      </c>
      <c r="AC125" s="388">
        <v>0</v>
      </c>
      <c r="AD125" s="388">
        <v>0</v>
      </c>
      <c r="AE125" s="388">
        <v>0</v>
      </c>
      <c r="AF125" s="388">
        <v>0</v>
      </c>
      <c r="AG125" s="388">
        <v>0</v>
      </c>
      <c r="AH125" s="388">
        <v>0</v>
      </c>
      <c r="AI125" s="388">
        <v>0</v>
      </c>
      <c r="AJ125" s="388">
        <v>0</v>
      </c>
      <c r="AK125" s="388">
        <v>0</v>
      </c>
      <c r="AL125" s="388">
        <v>0</v>
      </c>
      <c r="AM125" s="388">
        <v>0</v>
      </c>
      <c r="AN125" s="388">
        <v>0</v>
      </c>
      <c r="AO125" s="388">
        <v>0</v>
      </c>
      <c r="AP125" s="388">
        <v>0</v>
      </c>
      <c r="AQ125" s="388">
        <v>0</v>
      </c>
      <c r="AR125" s="388">
        <v>0</v>
      </c>
      <c r="AS125" s="388">
        <v>0</v>
      </c>
      <c r="AT125" s="388">
        <v>0</v>
      </c>
      <c r="AU125" s="388">
        <v>0</v>
      </c>
      <c r="AV125" s="388">
        <v>0</v>
      </c>
      <c r="AW125" s="388">
        <v>0</v>
      </c>
      <c r="AX125" s="388">
        <v>0</v>
      </c>
      <c r="AY125" s="388">
        <v>0</v>
      </c>
      <c r="AZ125" s="388">
        <v>0</v>
      </c>
      <c r="BA125" s="388">
        <v>0</v>
      </c>
      <c r="BB125" s="388">
        <v>0</v>
      </c>
      <c r="BC125" s="388">
        <v>0</v>
      </c>
      <c r="BD125" s="388">
        <v>0</v>
      </c>
      <c r="BE125" s="388">
        <v>0</v>
      </c>
      <c r="BF125" s="388">
        <v>0</v>
      </c>
      <c r="BG125" s="388">
        <v>0</v>
      </c>
      <c r="BH125" s="388">
        <v>0</v>
      </c>
      <c r="BI125" s="388">
        <v>0</v>
      </c>
      <c r="BJ125" s="388">
        <v>0</v>
      </c>
      <c r="BK125" s="388">
        <v>0</v>
      </c>
      <c r="BL125" s="388">
        <v>0</v>
      </c>
      <c r="BM125" s="388">
        <v>0</v>
      </c>
      <c r="BN125" s="388">
        <v>0</v>
      </c>
      <c r="BO125" s="388">
        <v>0</v>
      </c>
      <c r="BP125" s="388">
        <v>0</v>
      </c>
      <c r="BQ125" s="388">
        <v>0</v>
      </c>
      <c r="BR125" s="388">
        <v>0</v>
      </c>
      <c r="BS125" s="388">
        <v>0</v>
      </c>
      <c r="BT125" s="388">
        <v>0</v>
      </c>
      <c r="BU125" s="388">
        <v>0</v>
      </c>
      <c r="BV125" s="388">
        <v>0</v>
      </c>
      <c r="BW125" s="388">
        <v>0</v>
      </c>
      <c r="BX125" s="388">
        <v>0</v>
      </c>
      <c r="BY125" s="388">
        <v>0</v>
      </c>
      <c r="BZ125" s="388">
        <v>0</v>
      </c>
      <c r="CA125" s="388">
        <v>0</v>
      </c>
      <c r="CB125" s="388">
        <v>0</v>
      </c>
      <c r="CC125" s="388">
        <v>0</v>
      </c>
      <c r="CD125" s="388">
        <v>0</v>
      </c>
      <c r="CE125" s="388">
        <v>0</v>
      </c>
      <c r="CF125" s="388">
        <v>0</v>
      </c>
      <c r="CG125" s="388">
        <v>0</v>
      </c>
      <c r="CH125" s="388">
        <v>0</v>
      </c>
      <c r="CI125" s="388">
        <v>0</v>
      </c>
      <c r="CJ125" s="388">
        <v>0</v>
      </c>
      <c r="CK125" s="388">
        <v>0</v>
      </c>
      <c r="CL125" s="388">
        <v>0</v>
      </c>
      <c r="CM125" s="388">
        <v>0</v>
      </c>
      <c r="CN125" s="388">
        <v>0</v>
      </c>
      <c r="CO125" s="388">
        <v>0</v>
      </c>
      <c r="CP125" s="388">
        <v>0</v>
      </c>
      <c r="CQ125" s="388">
        <v>0</v>
      </c>
      <c r="CR125" s="388">
        <v>0</v>
      </c>
      <c r="CS125" s="388">
        <v>0</v>
      </c>
      <c r="CT125" s="388">
        <v>0</v>
      </c>
      <c r="CU125" s="388">
        <v>0</v>
      </c>
      <c r="CV125" s="388">
        <v>0</v>
      </c>
      <c r="CW125" s="388">
        <v>0</v>
      </c>
      <c r="CX125" s="388">
        <v>0</v>
      </c>
      <c r="CY125" s="388">
        <v>0</v>
      </c>
      <c r="CZ125" s="388">
        <v>0</v>
      </c>
      <c r="DA125" s="388">
        <v>0</v>
      </c>
      <c r="DB125" s="388">
        <v>0</v>
      </c>
      <c r="DC125" s="388">
        <v>0</v>
      </c>
      <c r="DD125" s="388">
        <v>0</v>
      </c>
      <c r="DE125" s="388">
        <v>0</v>
      </c>
      <c r="DF125" s="388">
        <v>0</v>
      </c>
      <c r="DG125" s="387">
        <v>0</v>
      </c>
      <c r="DH125" s="31">
        <v>0</v>
      </c>
      <c r="DI125" s="28">
        <v>0</v>
      </c>
      <c r="DJ125" s="30">
        <v>0</v>
      </c>
      <c r="DK125" s="29">
        <v>0</v>
      </c>
      <c r="DL125" s="235">
        <v>0</v>
      </c>
      <c r="DM125" s="28">
        <v>0</v>
      </c>
      <c r="DN125" s="288">
        <v>0</v>
      </c>
      <c r="DO125" s="285">
        <v>0</v>
      </c>
      <c r="DP125" s="235">
        <v>0</v>
      </c>
      <c r="DQ125" s="28">
        <v>0</v>
      </c>
      <c r="DR125" s="30">
        <v>0</v>
      </c>
      <c r="DS125" s="285">
        <v>0</v>
      </c>
      <c r="DT125" s="235">
        <v>0</v>
      </c>
      <c r="DU125" s="28">
        <v>0</v>
      </c>
      <c r="DV125" s="30">
        <v>0</v>
      </c>
      <c r="DW125" s="285">
        <v>0</v>
      </c>
      <c r="DX125" s="235">
        <v>0</v>
      </c>
      <c r="DY125" s="28">
        <v>0</v>
      </c>
      <c r="DZ125" s="30">
        <v>0</v>
      </c>
      <c r="EA125" s="285">
        <v>0</v>
      </c>
      <c r="EB125" s="235">
        <v>0</v>
      </c>
      <c r="EC125" s="28">
        <v>0</v>
      </c>
      <c r="ED125" s="30">
        <v>0</v>
      </c>
      <c r="EE125" s="285">
        <v>0</v>
      </c>
      <c r="EF125" s="235">
        <v>0</v>
      </c>
      <c r="EG125" s="28">
        <v>0</v>
      </c>
      <c r="EH125" s="288">
        <v>0</v>
      </c>
      <c r="EI125" s="285">
        <v>0</v>
      </c>
      <c r="EJ125" s="235">
        <v>0</v>
      </c>
      <c r="EK125" s="28">
        <f t="shared" ca="1" si="58"/>
        <v>2.7333333333333334</v>
      </c>
      <c r="EL125" s="30">
        <f ca="1">IF($B126=$B125,"",SUMIF($B$6:$B152,$B125,EK$6:EK$185))</f>
        <v>12.266666666666666</v>
      </c>
      <c r="EM125" s="436">
        <v>15</v>
      </c>
      <c r="EN125" s="436">
        <f t="shared" si="56"/>
        <v>1500</v>
      </c>
      <c r="EO125" s="437">
        <f t="shared" si="55"/>
        <v>6.6666666666666664E-4</v>
      </c>
      <c r="EP125" s="437">
        <f t="shared" si="59"/>
        <v>6.9999999999999999E-4</v>
      </c>
      <c r="EQ125" s="436">
        <f t="shared" ca="1" si="60"/>
        <v>1.4</v>
      </c>
      <c r="ER125" s="443">
        <v>0</v>
      </c>
      <c r="ES125" s="446">
        <f t="shared" ca="1" si="61"/>
        <v>0</v>
      </c>
      <c r="ET125" s="446">
        <f t="shared" ca="1" si="62"/>
        <v>0</v>
      </c>
      <c r="EU125" s="446"/>
      <c r="EV125" s="446"/>
      <c r="EW125" s="446"/>
      <c r="EX125" s="17">
        <v>800080</v>
      </c>
      <c r="EY125" s="17" t="s">
        <v>854</v>
      </c>
      <c r="EZ125" s="17">
        <v>100</v>
      </c>
      <c r="FA125" s="17">
        <v>0</v>
      </c>
      <c r="FB125" s="249" t="s">
        <v>920</v>
      </c>
      <c r="FC125" s="347" t="s">
        <v>143</v>
      </c>
      <c r="FD125" s="348" t="s">
        <v>144</v>
      </c>
      <c r="FE125" s="389">
        <f t="shared" ca="1" si="57"/>
        <v>0</v>
      </c>
    </row>
    <row r="126" spans="1:161">
      <c r="A126" s="894" t="s">
        <v>787</v>
      </c>
      <c r="B126" s="295" t="s">
        <v>85</v>
      </c>
      <c r="C126" s="347" t="s">
        <v>102</v>
      </c>
      <c r="D126" s="347" t="s">
        <v>145</v>
      </c>
      <c r="E126" s="225" t="s">
        <v>912</v>
      </c>
      <c r="F126" s="243" t="s">
        <v>925</v>
      </c>
      <c r="G126" s="374">
        <v>100</v>
      </c>
      <c r="H126" s="229">
        <v>0</v>
      </c>
      <c r="I126" s="229">
        <v>2600</v>
      </c>
      <c r="J126" s="229">
        <v>230</v>
      </c>
      <c r="K126" s="229">
        <v>0</v>
      </c>
      <c r="L126" s="229">
        <v>2830</v>
      </c>
      <c r="M126" s="388">
        <v>0</v>
      </c>
      <c r="N126" s="388">
        <v>0</v>
      </c>
      <c r="O126" s="388">
        <v>0</v>
      </c>
      <c r="P126" s="388">
        <v>0</v>
      </c>
      <c r="Q126" s="388">
        <v>0</v>
      </c>
      <c r="R126" s="388">
        <v>0</v>
      </c>
      <c r="S126" s="388">
        <v>0</v>
      </c>
      <c r="T126" s="388">
        <v>0</v>
      </c>
      <c r="U126" s="388">
        <v>0</v>
      </c>
      <c r="V126" s="388">
        <v>0</v>
      </c>
      <c r="W126" s="388">
        <v>0</v>
      </c>
      <c r="X126" s="388">
        <v>0</v>
      </c>
      <c r="Y126" s="388">
        <v>0</v>
      </c>
      <c r="Z126" s="388">
        <v>0</v>
      </c>
      <c r="AA126" s="388">
        <v>0</v>
      </c>
      <c r="AB126" s="388">
        <v>0</v>
      </c>
      <c r="AC126" s="388">
        <v>0</v>
      </c>
      <c r="AD126" s="388">
        <v>0</v>
      </c>
      <c r="AE126" s="388">
        <v>0</v>
      </c>
      <c r="AF126" s="388">
        <v>0</v>
      </c>
      <c r="AG126" s="388">
        <v>0</v>
      </c>
      <c r="AH126" s="388">
        <v>0</v>
      </c>
      <c r="AI126" s="388">
        <v>0</v>
      </c>
      <c r="AJ126" s="388">
        <v>0</v>
      </c>
      <c r="AK126" s="388">
        <v>0</v>
      </c>
      <c r="AL126" s="388">
        <v>0</v>
      </c>
      <c r="AM126" s="388">
        <v>0</v>
      </c>
      <c r="AN126" s="388">
        <v>0</v>
      </c>
      <c r="AO126" s="388">
        <v>0</v>
      </c>
      <c r="AP126" s="388">
        <v>0</v>
      </c>
      <c r="AQ126" s="388">
        <v>0</v>
      </c>
      <c r="AR126" s="388">
        <v>0</v>
      </c>
      <c r="AS126" s="388">
        <v>0</v>
      </c>
      <c r="AT126" s="388">
        <v>0</v>
      </c>
      <c r="AU126" s="388">
        <v>0</v>
      </c>
      <c r="AV126" s="388">
        <v>0</v>
      </c>
      <c r="AW126" s="388">
        <v>0</v>
      </c>
      <c r="AX126" s="388">
        <v>0</v>
      </c>
      <c r="AY126" s="388">
        <v>0</v>
      </c>
      <c r="AZ126" s="388">
        <v>0</v>
      </c>
      <c r="BA126" s="388">
        <v>0</v>
      </c>
      <c r="BB126" s="388">
        <v>0</v>
      </c>
      <c r="BC126" s="388">
        <v>0</v>
      </c>
      <c r="BD126" s="388">
        <v>0</v>
      </c>
      <c r="BE126" s="388">
        <v>0</v>
      </c>
      <c r="BF126" s="388">
        <v>0</v>
      </c>
      <c r="BG126" s="388">
        <v>0</v>
      </c>
      <c r="BH126" s="388">
        <v>0</v>
      </c>
      <c r="BI126" s="388">
        <v>0</v>
      </c>
      <c r="BJ126" s="388">
        <v>0</v>
      </c>
      <c r="BK126" s="388">
        <v>0</v>
      </c>
      <c r="BL126" s="388">
        <v>0</v>
      </c>
      <c r="BM126" s="388">
        <v>0</v>
      </c>
      <c r="BN126" s="388">
        <v>0</v>
      </c>
      <c r="BO126" s="388">
        <v>0</v>
      </c>
      <c r="BP126" s="388">
        <v>0</v>
      </c>
      <c r="BQ126" s="388">
        <v>0</v>
      </c>
      <c r="BR126" s="388">
        <v>0</v>
      </c>
      <c r="BS126" s="388">
        <v>0</v>
      </c>
      <c r="BT126" s="388">
        <v>0</v>
      </c>
      <c r="BU126" s="388">
        <v>0</v>
      </c>
      <c r="BV126" s="388">
        <v>0</v>
      </c>
      <c r="BW126" s="388">
        <v>0</v>
      </c>
      <c r="BX126" s="388">
        <v>0</v>
      </c>
      <c r="BY126" s="388">
        <v>0</v>
      </c>
      <c r="BZ126" s="388">
        <v>0</v>
      </c>
      <c r="CA126" s="388">
        <v>0</v>
      </c>
      <c r="CB126" s="388">
        <v>0</v>
      </c>
      <c r="CC126" s="388">
        <v>0</v>
      </c>
      <c r="CD126" s="388">
        <v>0</v>
      </c>
      <c r="CE126" s="388">
        <v>0</v>
      </c>
      <c r="CF126" s="388">
        <v>0</v>
      </c>
      <c r="CG126" s="388">
        <v>0</v>
      </c>
      <c r="CH126" s="388">
        <v>0</v>
      </c>
      <c r="CI126" s="388">
        <v>0</v>
      </c>
      <c r="CJ126" s="388">
        <v>0</v>
      </c>
      <c r="CK126" s="388">
        <v>0</v>
      </c>
      <c r="CL126" s="388">
        <v>0</v>
      </c>
      <c r="CM126" s="388">
        <v>0</v>
      </c>
      <c r="CN126" s="388">
        <v>0</v>
      </c>
      <c r="CO126" s="388">
        <v>0</v>
      </c>
      <c r="CP126" s="388">
        <v>0</v>
      </c>
      <c r="CQ126" s="388">
        <v>0</v>
      </c>
      <c r="CR126" s="388">
        <v>0</v>
      </c>
      <c r="CS126" s="388">
        <v>0</v>
      </c>
      <c r="CT126" s="388">
        <v>0</v>
      </c>
      <c r="CU126" s="388">
        <v>0</v>
      </c>
      <c r="CV126" s="388">
        <v>0</v>
      </c>
      <c r="CW126" s="388">
        <v>0</v>
      </c>
      <c r="CX126" s="388">
        <v>0</v>
      </c>
      <c r="CY126" s="388">
        <v>0</v>
      </c>
      <c r="CZ126" s="388">
        <v>0</v>
      </c>
      <c r="DA126" s="388">
        <v>0</v>
      </c>
      <c r="DB126" s="388">
        <v>0</v>
      </c>
      <c r="DC126" s="388">
        <v>0</v>
      </c>
      <c r="DD126" s="388">
        <v>0</v>
      </c>
      <c r="DE126" s="388">
        <v>0</v>
      </c>
      <c r="DF126" s="388">
        <v>0</v>
      </c>
      <c r="DG126" s="387">
        <v>0</v>
      </c>
      <c r="DH126" s="31">
        <v>0</v>
      </c>
      <c r="DI126" s="28">
        <v>0</v>
      </c>
      <c r="DJ126" s="30">
        <v>0</v>
      </c>
      <c r="DK126" s="29">
        <v>0</v>
      </c>
      <c r="DL126" s="235">
        <v>0</v>
      </c>
      <c r="DM126" s="28">
        <v>0</v>
      </c>
      <c r="DN126" s="288">
        <v>0</v>
      </c>
      <c r="DO126" s="285">
        <v>0</v>
      </c>
      <c r="DP126" s="235">
        <v>0</v>
      </c>
      <c r="DQ126" s="28">
        <v>0</v>
      </c>
      <c r="DR126" s="30">
        <v>0</v>
      </c>
      <c r="DS126" s="285">
        <v>0</v>
      </c>
      <c r="DT126" s="235">
        <v>0</v>
      </c>
      <c r="DU126" s="28">
        <v>0</v>
      </c>
      <c r="DV126" s="30">
        <v>0</v>
      </c>
      <c r="DW126" s="285">
        <v>0</v>
      </c>
      <c r="DX126" s="235">
        <v>0</v>
      </c>
      <c r="DY126" s="28">
        <v>0</v>
      </c>
      <c r="DZ126" s="30">
        <v>0</v>
      </c>
      <c r="EA126" s="285">
        <v>0</v>
      </c>
      <c r="EB126" s="235">
        <v>0</v>
      </c>
      <c r="EC126" s="28">
        <v>0</v>
      </c>
      <c r="ED126" s="30">
        <v>0</v>
      </c>
      <c r="EE126" s="285">
        <v>0</v>
      </c>
      <c r="EF126" s="235">
        <v>0</v>
      </c>
      <c r="EG126" s="28">
        <v>0</v>
      </c>
      <c r="EH126" s="288">
        <v>0</v>
      </c>
      <c r="EI126" s="285">
        <v>0</v>
      </c>
      <c r="EJ126" s="235">
        <v>0</v>
      </c>
      <c r="EK126" s="28">
        <f t="shared" ca="1" si="58"/>
        <v>1.4666666666666666</v>
      </c>
      <c r="EL126" s="30">
        <f ca="1">IF($B127=$B126,"",SUMIF($B$6:$B153,$B126,EK$6:EK$185))</f>
        <v>12.666666666666668</v>
      </c>
      <c r="EM126" s="436">
        <v>15</v>
      </c>
      <c r="EN126" s="436">
        <f t="shared" si="56"/>
        <v>1500</v>
      </c>
      <c r="EO126" s="437">
        <f t="shared" si="55"/>
        <v>6.6666666666666664E-4</v>
      </c>
      <c r="EP126" s="437">
        <f t="shared" si="59"/>
        <v>6.9999999999999999E-4</v>
      </c>
      <c r="EQ126" s="436">
        <f t="shared" ca="1" si="60"/>
        <v>0.98</v>
      </c>
      <c r="ER126" s="443">
        <v>5.2499999999999998E-2</v>
      </c>
      <c r="ES126" s="446">
        <f t="shared" ca="1" si="61"/>
        <v>6.1249999999999999E-2</v>
      </c>
      <c r="ET126" s="446">
        <f t="shared" ca="1" si="62"/>
        <v>73.5</v>
      </c>
      <c r="EU126" s="446"/>
      <c r="EV126" s="446"/>
      <c r="EW126" s="446"/>
      <c r="EX126" s="17">
        <v>800080</v>
      </c>
      <c r="EY126" s="17" t="s">
        <v>854</v>
      </c>
      <c r="EZ126" s="17">
        <v>100</v>
      </c>
      <c r="FA126" s="17" t="s">
        <v>926</v>
      </c>
      <c r="FB126" s="295" t="s">
        <v>85</v>
      </c>
      <c r="FC126" s="347" t="s">
        <v>102</v>
      </c>
      <c r="FD126" s="348" t="s">
        <v>145</v>
      </c>
      <c r="FE126" s="389">
        <f t="shared" ca="1" si="57"/>
        <v>0</v>
      </c>
    </row>
    <row r="127" spans="1:161">
      <c r="A127" s="894" t="s">
        <v>787</v>
      </c>
      <c r="B127" s="249" t="s">
        <v>920</v>
      </c>
      <c r="C127" s="347" t="s">
        <v>146</v>
      </c>
      <c r="D127" s="347" t="s">
        <v>147</v>
      </c>
      <c r="E127" s="225" t="s">
        <v>912</v>
      </c>
      <c r="F127" s="243" t="s">
        <v>853</v>
      </c>
      <c r="G127" s="374">
        <v>100</v>
      </c>
      <c r="H127" s="229">
        <v>900</v>
      </c>
      <c r="I127" s="229">
        <v>200</v>
      </c>
      <c r="J127" s="229">
        <v>66</v>
      </c>
      <c r="K127" s="229">
        <v>300</v>
      </c>
      <c r="L127" s="229">
        <v>1166</v>
      </c>
      <c r="M127" s="388">
        <v>0</v>
      </c>
      <c r="N127" s="388">
        <v>0</v>
      </c>
      <c r="O127" s="388">
        <v>0</v>
      </c>
      <c r="P127" s="388">
        <v>0</v>
      </c>
      <c r="Q127" s="388">
        <v>0</v>
      </c>
      <c r="R127" s="388">
        <v>0</v>
      </c>
      <c r="S127" s="388">
        <v>0</v>
      </c>
      <c r="T127" s="388">
        <v>0</v>
      </c>
      <c r="U127" s="388">
        <v>0</v>
      </c>
      <c r="V127" s="388">
        <v>0</v>
      </c>
      <c r="W127" s="388">
        <v>0</v>
      </c>
      <c r="X127" s="388">
        <v>0</v>
      </c>
      <c r="Y127" s="388">
        <v>0</v>
      </c>
      <c r="Z127" s="388">
        <v>0</v>
      </c>
      <c r="AA127" s="388">
        <v>0</v>
      </c>
      <c r="AB127" s="388">
        <v>0</v>
      </c>
      <c r="AC127" s="388">
        <v>0</v>
      </c>
      <c r="AD127" s="388">
        <v>0</v>
      </c>
      <c r="AE127" s="388">
        <v>0</v>
      </c>
      <c r="AF127" s="388">
        <v>0</v>
      </c>
      <c r="AG127" s="388">
        <v>0</v>
      </c>
      <c r="AH127" s="388">
        <v>0</v>
      </c>
      <c r="AI127" s="388">
        <v>0</v>
      </c>
      <c r="AJ127" s="388">
        <v>0</v>
      </c>
      <c r="AK127" s="388">
        <v>0</v>
      </c>
      <c r="AL127" s="388">
        <v>0</v>
      </c>
      <c r="AM127" s="388">
        <v>0</v>
      </c>
      <c r="AN127" s="388">
        <v>0</v>
      </c>
      <c r="AO127" s="388">
        <v>0</v>
      </c>
      <c r="AP127" s="388">
        <v>0</v>
      </c>
      <c r="AQ127" s="388">
        <v>0</v>
      </c>
      <c r="AR127" s="388">
        <v>0</v>
      </c>
      <c r="AS127" s="388">
        <v>0</v>
      </c>
      <c r="AT127" s="388">
        <v>0</v>
      </c>
      <c r="AU127" s="388">
        <v>0</v>
      </c>
      <c r="AV127" s="388">
        <v>0</v>
      </c>
      <c r="AW127" s="388">
        <v>0</v>
      </c>
      <c r="AX127" s="388">
        <v>0</v>
      </c>
      <c r="AY127" s="388">
        <v>0</v>
      </c>
      <c r="AZ127" s="388">
        <v>0</v>
      </c>
      <c r="BA127" s="388">
        <v>0</v>
      </c>
      <c r="BB127" s="388">
        <v>0</v>
      </c>
      <c r="BC127" s="388">
        <v>0</v>
      </c>
      <c r="BD127" s="388">
        <v>0</v>
      </c>
      <c r="BE127" s="388">
        <v>0</v>
      </c>
      <c r="BF127" s="388">
        <v>0</v>
      </c>
      <c r="BG127" s="388">
        <v>0</v>
      </c>
      <c r="BH127" s="388">
        <v>0</v>
      </c>
      <c r="BI127" s="388">
        <v>0</v>
      </c>
      <c r="BJ127" s="388">
        <v>0</v>
      </c>
      <c r="BK127" s="388">
        <v>0</v>
      </c>
      <c r="BL127" s="388">
        <v>0</v>
      </c>
      <c r="BM127" s="388">
        <v>0</v>
      </c>
      <c r="BN127" s="388">
        <v>0</v>
      </c>
      <c r="BO127" s="388">
        <v>0</v>
      </c>
      <c r="BP127" s="388">
        <v>0</v>
      </c>
      <c r="BQ127" s="388">
        <v>0</v>
      </c>
      <c r="BR127" s="388">
        <v>0</v>
      </c>
      <c r="BS127" s="388">
        <v>0</v>
      </c>
      <c r="BT127" s="388">
        <v>0</v>
      </c>
      <c r="BU127" s="388">
        <v>0</v>
      </c>
      <c r="BV127" s="388">
        <v>0</v>
      </c>
      <c r="BW127" s="388">
        <v>0</v>
      </c>
      <c r="BX127" s="388">
        <v>0</v>
      </c>
      <c r="BY127" s="388">
        <v>0</v>
      </c>
      <c r="BZ127" s="388">
        <v>0</v>
      </c>
      <c r="CA127" s="388">
        <v>0</v>
      </c>
      <c r="CB127" s="388">
        <v>0</v>
      </c>
      <c r="CC127" s="388">
        <v>0</v>
      </c>
      <c r="CD127" s="388">
        <v>0</v>
      </c>
      <c r="CE127" s="388">
        <v>0</v>
      </c>
      <c r="CF127" s="388">
        <v>0</v>
      </c>
      <c r="CG127" s="388">
        <v>0</v>
      </c>
      <c r="CH127" s="388">
        <v>0</v>
      </c>
      <c r="CI127" s="388">
        <v>0</v>
      </c>
      <c r="CJ127" s="388">
        <v>0</v>
      </c>
      <c r="CK127" s="388">
        <v>0</v>
      </c>
      <c r="CL127" s="388">
        <v>0</v>
      </c>
      <c r="CM127" s="388">
        <v>0</v>
      </c>
      <c r="CN127" s="388">
        <v>0</v>
      </c>
      <c r="CO127" s="388">
        <v>0</v>
      </c>
      <c r="CP127" s="388">
        <v>0</v>
      </c>
      <c r="CQ127" s="388">
        <v>0</v>
      </c>
      <c r="CR127" s="388">
        <v>0</v>
      </c>
      <c r="CS127" s="388">
        <v>0</v>
      </c>
      <c r="CT127" s="388">
        <v>0</v>
      </c>
      <c r="CU127" s="388">
        <v>0</v>
      </c>
      <c r="CV127" s="388">
        <v>0</v>
      </c>
      <c r="CW127" s="388">
        <v>0</v>
      </c>
      <c r="CX127" s="388">
        <v>0</v>
      </c>
      <c r="CY127" s="388">
        <v>0</v>
      </c>
      <c r="CZ127" s="388">
        <v>0</v>
      </c>
      <c r="DA127" s="388">
        <v>0</v>
      </c>
      <c r="DB127" s="388">
        <v>0</v>
      </c>
      <c r="DC127" s="388">
        <v>0</v>
      </c>
      <c r="DD127" s="388">
        <v>0</v>
      </c>
      <c r="DE127" s="388">
        <v>0</v>
      </c>
      <c r="DF127" s="388">
        <v>0</v>
      </c>
      <c r="DG127" s="387">
        <v>0</v>
      </c>
      <c r="DH127" s="31">
        <v>0</v>
      </c>
      <c r="DI127" s="28">
        <v>0</v>
      </c>
      <c r="DJ127" s="30">
        <v>0</v>
      </c>
      <c r="DK127" s="29">
        <v>0</v>
      </c>
      <c r="DL127" s="235">
        <v>0</v>
      </c>
      <c r="DM127" s="28">
        <v>0</v>
      </c>
      <c r="DN127" s="288">
        <v>0</v>
      </c>
      <c r="DO127" s="285">
        <v>0</v>
      </c>
      <c r="DP127" s="235">
        <v>0</v>
      </c>
      <c r="DQ127" s="28">
        <v>0</v>
      </c>
      <c r="DR127" s="30">
        <v>0</v>
      </c>
      <c r="DS127" s="285">
        <v>0</v>
      </c>
      <c r="DT127" s="235">
        <v>0</v>
      </c>
      <c r="DU127" s="28">
        <v>0</v>
      </c>
      <c r="DV127" s="30">
        <v>0</v>
      </c>
      <c r="DW127" s="285">
        <v>0</v>
      </c>
      <c r="DX127" s="235">
        <v>0</v>
      </c>
      <c r="DY127" s="28">
        <v>0</v>
      </c>
      <c r="DZ127" s="30">
        <v>0</v>
      </c>
      <c r="EA127" s="285">
        <v>0</v>
      </c>
      <c r="EB127" s="235">
        <v>0</v>
      </c>
      <c r="EC127" s="28">
        <v>0</v>
      </c>
      <c r="ED127" s="30">
        <v>0</v>
      </c>
      <c r="EE127" s="285">
        <v>0</v>
      </c>
      <c r="EF127" s="235">
        <v>0</v>
      </c>
      <c r="EG127" s="28">
        <v>0</v>
      </c>
      <c r="EH127" s="288">
        <v>0</v>
      </c>
      <c r="EI127" s="285">
        <v>0</v>
      </c>
      <c r="EJ127" s="235">
        <v>0</v>
      </c>
      <c r="EK127" s="28">
        <f t="shared" ca="1" si="58"/>
        <v>0.53333333333333333</v>
      </c>
      <c r="EL127" s="30" t="str">
        <f ca="1">IF($B128=$B127,"",SUMIF($B$6:$B154,$B127,EK$6:EK$185))</f>
        <v/>
      </c>
      <c r="EM127" s="436">
        <v>15</v>
      </c>
      <c r="EN127" s="436">
        <f t="shared" si="56"/>
        <v>1500</v>
      </c>
      <c r="EO127" s="437">
        <f t="shared" si="55"/>
        <v>6.6666666666666664E-4</v>
      </c>
      <c r="EP127" s="437">
        <f t="shared" si="59"/>
        <v>6.9999999999999999E-4</v>
      </c>
      <c r="EQ127" s="436">
        <f t="shared" ca="1" si="60"/>
        <v>0.63</v>
      </c>
      <c r="ER127" s="443">
        <v>0</v>
      </c>
      <c r="ES127" s="446">
        <f t="shared" ca="1" si="61"/>
        <v>0</v>
      </c>
      <c r="ET127" s="446">
        <f t="shared" ca="1" si="62"/>
        <v>0</v>
      </c>
      <c r="EU127" s="446"/>
      <c r="EV127" s="446"/>
      <c r="EW127" s="446"/>
      <c r="EX127" s="17">
        <v>800080</v>
      </c>
      <c r="EY127" s="17" t="s">
        <v>854</v>
      </c>
      <c r="EZ127" s="17">
        <v>100</v>
      </c>
      <c r="FA127" s="17">
        <v>0</v>
      </c>
      <c r="FB127" s="249" t="s">
        <v>920</v>
      </c>
      <c r="FC127" s="347" t="s">
        <v>146</v>
      </c>
      <c r="FD127" s="348" t="s">
        <v>147</v>
      </c>
      <c r="FE127" s="389">
        <f t="shared" ca="1" si="57"/>
        <v>0</v>
      </c>
    </row>
    <row r="128" spans="1:161">
      <c r="A128" s="894" t="s">
        <v>787</v>
      </c>
      <c r="B128" s="249" t="s">
        <v>920</v>
      </c>
      <c r="C128" s="347" t="s">
        <v>148</v>
      </c>
      <c r="D128" s="347" t="s">
        <v>149</v>
      </c>
      <c r="E128" s="225" t="s">
        <v>912</v>
      </c>
      <c r="F128" s="243" t="s">
        <v>927</v>
      </c>
      <c r="G128" s="374">
        <v>100</v>
      </c>
      <c r="H128" s="229">
        <v>900</v>
      </c>
      <c r="I128" s="229">
        <v>100</v>
      </c>
      <c r="J128" s="229">
        <v>16</v>
      </c>
      <c r="K128" s="229">
        <v>487</v>
      </c>
      <c r="L128" s="229">
        <v>1016</v>
      </c>
      <c r="M128" s="388">
        <v>0</v>
      </c>
      <c r="N128" s="388">
        <v>0</v>
      </c>
      <c r="O128" s="388">
        <v>0</v>
      </c>
      <c r="P128" s="388">
        <v>0</v>
      </c>
      <c r="Q128" s="388">
        <v>0</v>
      </c>
      <c r="R128" s="388">
        <v>0</v>
      </c>
      <c r="S128" s="388">
        <v>0</v>
      </c>
      <c r="T128" s="388">
        <v>0</v>
      </c>
      <c r="U128" s="388">
        <v>0</v>
      </c>
      <c r="V128" s="388">
        <v>0</v>
      </c>
      <c r="W128" s="388">
        <v>0</v>
      </c>
      <c r="X128" s="388">
        <v>0</v>
      </c>
      <c r="Y128" s="388">
        <v>0</v>
      </c>
      <c r="Z128" s="388">
        <v>0</v>
      </c>
      <c r="AA128" s="388">
        <v>0</v>
      </c>
      <c r="AB128" s="388">
        <v>0</v>
      </c>
      <c r="AC128" s="388">
        <v>0</v>
      </c>
      <c r="AD128" s="388">
        <v>0</v>
      </c>
      <c r="AE128" s="388">
        <v>0</v>
      </c>
      <c r="AF128" s="388">
        <v>0</v>
      </c>
      <c r="AG128" s="388">
        <v>0</v>
      </c>
      <c r="AH128" s="388">
        <v>0</v>
      </c>
      <c r="AI128" s="388">
        <v>0</v>
      </c>
      <c r="AJ128" s="388">
        <v>0</v>
      </c>
      <c r="AK128" s="388">
        <v>0</v>
      </c>
      <c r="AL128" s="388">
        <v>0</v>
      </c>
      <c r="AM128" s="388">
        <v>0</v>
      </c>
      <c r="AN128" s="388">
        <v>0</v>
      </c>
      <c r="AO128" s="388">
        <v>0</v>
      </c>
      <c r="AP128" s="388">
        <v>0</v>
      </c>
      <c r="AQ128" s="388">
        <v>0</v>
      </c>
      <c r="AR128" s="388">
        <v>0</v>
      </c>
      <c r="AS128" s="388">
        <v>0</v>
      </c>
      <c r="AT128" s="388">
        <v>0</v>
      </c>
      <c r="AU128" s="388">
        <v>0</v>
      </c>
      <c r="AV128" s="388">
        <v>0</v>
      </c>
      <c r="AW128" s="388">
        <v>0</v>
      </c>
      <c r="AX128" s="388">
        <v>0</v>
      </c>
      <c r="AY128" s="388">
        <v>0</v>
      </c>
      <c r="AZ128" s="388">
        <v>0</v>
      </c>
      <c r="BA128" s="388">
        <v>0</v>
      </c>
      <c r="BB128" s="388">
        <v>0</v>
      </c>
      <c r="BC128" s="388">
        <v>0</v>
      </c>
      <c r="BD128" s="388">
        <v>0</v>
      </c>
      <c r="BE128" s="388">
        <v>0</v>
      </c>
      <c r="BF128" s="388">
        <v>0</v>
      </c>
      <c r="BG128" s="388">
        <v>0</v>
      </c>
      <c r="BH128" s="388">
        <v>0</v>
      </c>
      <c r="BI128" s="388">
        <v>0</v>
      </c>
      <c r="BJ128" s="388">
        <v>0</v>
      </c>
      <c r="BK128" s="388">
        <v>0</v>
      </c>
      <c r="BL128" s="388">
        <v>0</v>
      </c>
      <c r="BM128" s="388">
        <v>0</v>
      </c>
      <c r="BN128" s="388">
        <v>0</v>
      </c>
      <c r="BO128" s="388">
        <v>0</v>
      </c>
      <c r="BP128" s="388">
        <v>0</v>
      </c>
      <c r="BQ128" s="388">
        <v>0</v>
      </c>
      <c r="BR128" s="388">
        <v>0</v>
      </c>
      <c r="BS128" s="388">
        <v>0</v>
      </c>
      <c r="BT128" s="388">
        <v>0</v>
      </c>
      <c r="BU128" s="388">
        <v>0</v>
      </c>
      <c r="BV128" s="388">
        <v>0</v>
      </c>
      <c r="BW128" s="388">
        <v>0</v>
      </c>
      <c r="BX128" s="388">
        <v>0</v>
      </c>
      <c r="BY128" s="388">
        <v>0</v>
      </c>
      <c r="BZ128" s="388">
        <v>0</v>
      </c>
      <c r="CA128" s="388">
        <v>0</v>
      </c>
      <c r="CB128" s="388">
        <v>0</v>
      </c>
      <c r="CC128" s="388">
        <v>0</v>
      </c>
      <c r="CD128" s="388">
        <v>0</v>
      </c>
      <c r="CE128" s="388">
        <v>0</v>
      </c>
      <c r="CF128" s="388">
        <v>0</v>
      </c>
      <c r="CG128" s="388">
        <v>0</v>
      </c>
      <c r="CH128" s="388">
        <v>0</v>
      </c>
      <c r="CI128" s="388">
        <v>0</v>
      </c>
      <c r="CJ128" s="388">
        <v>0</v>
      </c>
      <c r="CK128" s="388">
        <v>0</v>
      </c>
      <c r="CL128" s="388">
        <v>0</v>
      </c>
      <c r="CM128" s="388">
        <v>0</v>
      </c>
      <c r="CN128" s="388">
        <v>0</v>
      </c>
      <c r="CO128" s="388">
        <v>0</v>
      </c>
      <c r="CP128" s="388">
        <v>0</v>
      </c>
      <c r="CQ128" s="388">
        <v>0</v>
      </c>
      <c r="CR128" s="388">
        <v>0</v>
      </c>
      <c r="CS128" s="388">
        <v>0</v>
      </c>
      <c r="CT128" s="388">
        <v>0</v>
      </c>
      <c r="CU128" s="388">
        <v>0</v>
      </c>
      <c r="CV128" s="388">
        <v>0</v>
      </c>
      <c r="CW128" s="388">
        <v>0</v>
      </c>
      <c r="CX128" s="388">
        <v>0</v>
      </c>
      <c r="CY128" s="388">
        <v>0</v>
      </c>
      <c r="CZ128" s="388">
        <v>0</v>
      </c>
      <c r="DA128" s="388">
        <v>0</v>
      </c>
      <c r="DB128" s="388">
        <v>0</v>
      </c>
      <c r="DC128" s="388">
        <v>0</v>
      </c>
      <c r="DD128" s="388">
        <v>0</v>
      </c>
      <c r="DE128" s="388">
        <v>0</v>
      </c>
      <c r="DF128" s="388">
        <v>0</v>
      </c>
      <c r="DG128" s="387">
        <v>0</v>
      </c>
      <c r="DH128" s="31">
        <v>0</v>
      </c>
      <c r="DI128" s="28">
        <v>0</v>
      </c>
      <c r="DJ128" s="30">
        <v>0</v>
      </c>
      <c r="DK128" s="29">
        <v>0</v>
      </c>
      <c r="DL128" s="235">
        <v>0</v>
      </c>
      <c r="DM128" s="28">
        <v>0</v>
      </c>
      <c r="DN128" s="288">
        <v>0</v>
      </c>
      <c r="DO128" s="285">
        <v>0</v>
      </c>
      <c r="DP128" s="235">
        <v>0</v>
      </c>
      <c r="DQ128" s="28">
        <v>0</v>
      </c>
      <c r="DR128" s="30">
        <v>0</v>
      </c>
      <c r="DS128" s="285">
        <v>0</v>
      </c>
      <c r="DT128" s="235">
        <v>0</v>
      </c>
      <c r="DU128" s="28">
        <v>0</v>
      </c>
      <c r="DV128" s="30">
        <v>0</v>
      </c>
      <c r="DW128" s="285">
        <v>0</v>
      </c>
      <c r="DX128" s="235">
        <v>0</v>
      </c>
      <c r="DY128" s="28">
        <v>0</v>
      </c>
      <c r="DZ128" s="30">
        <v>0</v>
      </c>
      <c r="EA128" s="285">
        <v>0</v>
      </c>
      <c r="EB128" s="235">
        <v>0</v>
      </c>
      <c r="EC128" s="28">
        <v>0</v>
      </c>
      <c r="ED128" s="30">
        <v>0</v>
      </c>
      <c r="EE128" s="285">
        <v>0</v>
      </c>
      <c r="EF128" s="235">
        <v>0</v>
      </c>
      <c r="EG128" s="28">
        <v>0</v>
      </c>
      <c r="EH128" s="288">
        <v>0</v>
      </c>
      <c r="EI128" s="285">
        <v>0</v>
      </c>
      <c r="EJ128" s="235">
        <v>0</v>
      </c>
      <c r="EK128" s="28">
        <f t="shared" ca="1" si="58"/>
        <v>0.6</v>
      </c>
      <c r="EL128" s="30" t="str">
        <f ca="1">IF($B129=$B128,"",SUMIF($B$6:$B155,$B128,EK$6:EK$185))</f>
        <v/>
      </c>
      <c r="EM128" s="436">
        <v>15</v>
      </c>
      <c r="EN128" s="436">
        <f t="shared" si="56"/>
        <v>1500</v>
      </c>
      <c r="EO128" s="437">
        <f t="shared" si="55"/>
        <v>6.6666666666666664E-4</v>
      </c>
      <c r="EP128" s="437">
        <f t="shared" si="59"/>
        <v>6.9999999999999999E-4</v>
      </c>
      <c r="EQ128" s="436">
        <f t="shared" ca="1" si="60"/>
        <v>0.63</v>
      </c>
      <c r="ER128" s="443">
        <v>0</v>
      </c>
      <c r="ES128" s="446">
        <f t="shared" ca="1" si="61"/>
        <v>0</v>
      </c>
      <c r="ET128" s="446">
        <f t="shared" ca="1" si="62"/>
        <v>0</v>
      </c>
      <c r="EU128" s="446"/>
      <c r="EV128" s="446"/>
      <c r="EW128" s="446"/>
      <c r="EX128" s="17">
        <v>800080</v>
      </c>
      <c r="EY128" s="17" t="s">
        <v>854</v>
      </c>
      <c r="EZ128" s="17">
        <v>100</v>
      </c>
      <c r="FA128" s="17">
        <v>0</v>
      </c>
      <c r="FB128" s="249" t="s">
        <v>920</v>
      </c>
      <c r="FC128" s="347" t="s">
        <v>148</v>
      </c>
      <c r="FD128" s="348" t="s">
        <v>149</v>
      </c>
      <c r="FE128" s="389">
        <f t="shared" ca="1" si="57"/>
        <v>0</v>
      </c>
    </row>
    <row r="129" spans="1:161">
      <c r="A129" s="894" t="s">
        <v>787</v>
      </c>
      <c r="B129" s="249" t="s">
        <v>920</v>
      </c>
      <c r="C129" s="347" t="s">
        <v>150</v>
      </c>
      <c r="D129" s="347" t="s">
        <v>151</v>
      </c>
      <c r="E129" s="225" t="s">
        <v>912</v>
      </c>
      <c r="F129" s="243" t="s">
        <v>927</v>
      </c>
      <c r="G129" s="374">
        <v>100</v>
      </c>
      <c r="H129" s="229">
        <v>0</v>
      </c>
      <c r="I129" s="229">
        <v>0</v>
      </c>
      <c r="J129" s="229">
        <v>2</v>
      </c>
      <c r="K129" s="229">
        <v>0</v>
      </c>
      <c r="L129" s="229">
        <v>2</v>
      </c>
      <c r="M129" s="388">
        <v>0</v>
      </c>
      <c r="N129" s="388">
        <v>0</v>
      </c>
      <c r="O129" s="388">
        <v>0</v>
      </c>
      <c r="P129" s="388">
        <v>0</v>
      </c>
      <c r="Q129" s="388">
        <v>0</v>
      </c>
      <c r="R129" s="388">
        <v>0</v>
      </c>
      <c r="S129" s="388">
        <v>0</v>
      </c>
      <c r="T129" s="388">
        <v>0</v>
      </c>
      <c r="U129" s="388">
        <v>0</v>
      </c>
      <c r="V129" s="388">
        <v>0</v>
      </c>
      <c r="W129" s="388">
        <v>0</v>
      </c>
      <c r="X129" s="388">
        <v>0</v>
      </c>
      <c r="Y129" s="388">
        <v>0</v>
      </c>
      <c r="Z129" s="388">
        <v>0</v>
      </c>
      <c r="AA129" s="388">
        <v>0</v>
      </c>
      <c r="AB129" s="388">
        <v>0</v>
      </c>
      <c r="AC129" s="388">
        <v>0</v>
      </c>
      <c r="AD129" s="388">
        <v>0</v>
      </c>
      <c r="AE129" s="388">
        <v>0</v>
      </c>
      <c r="AF129" s="388">
        <v>0</v>
      </c>
      <c r="AG129" s="388">
        <v>0</v>
      </c>
      <c r="AH129" s="388">
        <v>0</v>
      </c>
      <c r="AI129" s="388">
        <v>0</v>
      </c>
      <c r="AJ129" s="388">
        <v>0</v>
      </c>
      <c r="AK129" s="388">
        <v>0</v>
      </c>
      <c r="AL129" s="388">
        <v>0</v>
      </c>
      <c r="AM129" s="388">
        <v>0</v>
      </c>
      <c r="AN129" s="388">
        <v>0</v>
      </c>
      <c r="AO129" s="388">
        <v>0</v>
      </c>
      <c r="AP129" s="388">
        <v>0</v>
      </c>
      <c r="AQ129" s="388">
        <v>0</v>
      </c>
      <c r="AR129" s="388">
        <v>0</v>
      </c>
      <c r="AS129" s="388">
        <v>0</v>
      </c>
      <c r="AT129" s="388">
        <v>0</v>
      </c>
      <c r="AU129" s="388">
        <v>0</v>
      </c>
      <c r="AV129" s="388">
        <v>0</v>
      </c>
      <c r="AW129" s="388">
        <v>0</v>
      </c>
      <c r="AX129" s="388">
        <v>0</v>
      </c>
      <c r="AY129" s="388">
        <v>0</v>
      </c>
      <c r="AZ129" s="388">
        <v>0</v>
      </c>
      <c r="BA129" s="388">
        <v>0</v>
      </c>
      <c r="BB129" s="388">
        <v>0</v>
      </c>
      <c r="BC129" s="388">
        <v>0</v>
      </c>
      <c r="BD129" s="388">
        <v>0</v>
      </c>
      <c r="BE129" s="388">
        <v>0</v>
      </c>
      <c r="BF129" s="388">
        <v>0</v>
      </c>
      <c r="BG129" s="388">
        <v>0</v>
      </c>
      <c r="BH129" s="388">
        <v>0</v>
      </c>
      <c r="BI129" s="388">
        <v>0</v>
      </c>
      <c r="BJ129" s="388">
        <v>0</v>
      </c>
      <c r="BK129" s="388">
        <v>0</v>
      </c>
      <c r="BL129" s="388">
        <v>0</v>
      </c>
      <c r="BM129" s="388">
        <v>0</v>
      </c>
      <c r="BN129" s="388">
        <v>0</v>
      </c>
      <c r="BO129" s="388">
        <v>0</v>
      </c>
      <c r="BP129" s="388">
        <v>0</v>
      </c>
      <c r="BQ129" s="388">
        <v>0</v>
      </c>
      <c r="BR129" s="388">
        <v>0</v>
      </c>
      <c r="BS129" s="388">
        <v>0</v>
      </c>
      <c r="BT129" s="388">
        <v>0</v>
      </c>
      <c r="BU129" s="388">
        <v>0</v>
      </c>
      <c r="BV129" s="388">
        <v>0</v>
      </c>
      <c r="BW129" s="388">
        <v>0</v>
      </c>
      <c r="BX129" s="388">
        <v>0</v>
      </c>
      <c r="BY129" s="388">
        <v>0</v>
      </c>
      <c r="BZ129" s="388">
        <v>0</v>
      </c>
      <c r="CA129" s="388">
        <v>0</v>
      </c>
      <c r="CB129" s="388">
        <v>0</v>
      </c>
      <c r="CC129" s="388">
        <v>0</v>
      </c>
      <c r="CD129" s="388">
        <v>0</v>
      </c>
      <c r="CE129" s="388">
        <v>0</v>
      </c>
      <c r="CF129" s="388">
        <v>0</v>
      </c>
      <c r="CG129" s="388">
        <v>0</v>
      </c>
      <c r="CH129" s="388">
        <v>0</v>
      </c>
      <c r="CI129" s="388">
        <v>0</v>
      </c>
      <c r="CJ129" s="388">
        <v>0</v>
      </c>
      <c r="CK129" s="388">
        <v>0</v>
      </c>
      <c r="CL129" s="388">
        <v>0</v>
      </c>
      <c r="CM129" s="388">
        <v>0</v>
      </c>
      <c r="CN129" s="388">
        <v>0</v>
      </c>
      <c r="CO129" s="388">
        <v>0</v>
      </c>
      <c r="CP129" s="388">
        <v>0</v>
      </c>
      <c r="CQ129" s="388">
        <v>0</v>
      </c>
      <c r="CR129" s="388">
        <v>0</v>
      </c>
      <c r="CS129" s="388">
        <v>0</v>
      </c>
      <c r="CT129" s="388">
        <v>0</v>
      </c>
      <c r="CU129" s="388">
        <v>0</v>
      </c>
      <c r="CV129" s="388">
        <v>0</v>
      </c>
      <c r="CW129" s="388">
        <v>0</v>
      </c>
      <c r="CX129" s="388">
        <v>0</v>
      </c>
      <c r="CY129" s="388">
        <v>0</v>
      </c>
      <c r="CZ129" s="388">
        <v>0</v>
      </c>
      <c r="DA129" s="388">
        <v>0</v>
      </c>
      <c r="DB129" s="388">
        <v>0</v>
      </c>
      <c r="DC129" s="388">
        <v>0</v>
      </c>
      <c r="DD129" s="388">
        <v>0</v>
      </c>
      <c r="DE129" s="388">
        <v>0</v>
      </c>
      <c r="DF129" s="388">
        <v>0</v>
      </c>
      <c r="DG129" s="387">
        <v>0</v>
      </c>
      <c r="DH129" s="31">
        <v>0</v>
      </c>
      <c r="DI129" s="28">
        <v>0</v>
      </c>
      <c r="DJ129" s="30">
        <v>0</v>
      </c>
      <c r="DK129" s="29">
        <v>0</v>
      </c>
      <c r="DL129" s="235">
        <v>0</v>
      </c>
      <c r="DM129" s="28">
        <v>0</v>
      </c>
      <c r="DN129" s="288">
        <v>0</v>
      </c>
      <c r="DO129" s="285">
        <v>0</v>
      </c>
      <c r="DP129" s="235">
        <v>0</v>
      </c>
      <c r="DQ129" s="28">
        <v>0</v>
      </c>
      <c r="DR129" s="30">
        <v>0</v>
      </c>
      <c r="DS129" s="285">
        <v>0</v>
      </c>
      <c r="DT129" s="235">
        <v>0</v>
      </c>
      <c r="DU129" s="28">
        <v>0</v>
      </c>
      <c r="DV129" s="30">
        <v>0</v>
      </c>
      <c r="DW129" s="285">
        <v>0</v>
      </c>
      <c r="DX129" s="235">
        <v>0</v>
      </c>
      <c r="DY129" s="28">
        <v>0</v>
      </c>
      <c r="DZ129" s="30">
        <v>0</v>
      </c>
      <c r="EA129" s="285">
        <v>0</v>
      </c>
      <c r="EB129" s="235">
        <v>0</v>
      </c>
      <c r="EC129" s="28">
        <v>0</v>
      </c>
      <c r="ED129" s="30">
        <v>0</v>
      </c>
      <c r="EE129" s="285">
        <v>0</v>
      </c>
      <c r="EF129" s="235">
        <v>0</v>
      </c>
      <c r="EG129" s="28">
        <v>0</v>
      </c>
      <c r="EH129" s="288">
        <v>0</v>
      </c>
      <c r="EI129" s="285">
        <v>0</v>
      </c>
      <c r="EJ129" s="235">
        <v>0</v>
      </c>
      <c r="EK129" s="28">
        <f t="shared" ca="1" si="58"/>
        <v>0</v>
      </c>
      <c r="EL129" s="30" t="str">
        <f ca="1">IF($B130=$B129,"",SUMIF($B$6:$B156,$B129,EK$6:EK$185))</f>
        <v/>
      </c>
      <c r="EM129" s="436">
        <v>15</v>
      </c>
      <c r="EN129" s="436">
        <f t="shared" si="56"/>
        <v>1500</v>
      </c>
      <c r="EO129" s="437">
        <f t="shared" si="55"/>
        <v>6.6666666666666664E-4</v>
      </c>
      <c r="EP129" s="437">
        <f t="shared" si="59"/>
        <v>6.9999999999999999E-4</v>
      </c>
      <c r="EQ129" s="436">
        <f t="shared" ca="1" si="60"/>
        <v>0</v>
      </c>
      <c r="ER129" s="443">
        <v>0</v>
      </c>
      <c r="ES129" s="446">
        <f t="shared" ca="1" si="61"/>
        <v>0</v>
      </c>
      <c r="ET129" s="446">
        <f t="shared" ca="1" si="62"/>
        <v>0</v>
      </c>
      <c r="EU129" s="446"/>
      <c r="EV129" s="446"/>
      <c r="EW129" s="446"/>
      <c r="EX129" s="17">
        <v>800080</v>
      </c>
      <c r="EY129" s="17" t="s">
        <v>854</v>
      </c>
      <c r="EZ129" s="17">
        <v>100</v>
      </c>
      <c r="FA129" s="17">
        <v>0</v>
      </c>
      <c r="FB129" s="249" t="s">
        <v>920</v>
      </c>
      <c r="FC129" s="347" t="s">
        <v>150</v>
      </c>
      <c r="FD129" s="348" t="s">
        <v>151</v>
      </c>
      <c r="FE129" s="389">
        <f t="shared" ca="1" si="57"/>
        <v>0</v>
      </c>
    </row>
    <row r="130" spans="1:161">
      <c r="A130" s="894" t="s">
        <v>787</v>
      </c>
      <c r="B130" s="249" t="s">
        <v>920</v>
      </c>
      <c r="C130" s="347" t="s">
        <v>152</v>
      </c>
      <c r="D130" s="347" t="s">
        <v>153</v>
      </c>
      <c r="E130" s="225" t="s">
        <v>912</v>
      </c>
      <c r="F130" s="243" t="s">
        <v>927</v>
      </c>
      <c r="G130" s="374">
        <v>100</v>
      </c>
      <c r="H130" s="229">
        <v>0</v>
      </c>
      <c r="I130" s="229">
        <v>0</v>
      </c>
      <c r="J130" s="229">
        <v>1</v>
      </c>
      <c r="K130" s="229">
        <v>0</v>
      </c>
      <c r="L130" s="229">
        <v>1</v>
      </c>
      <c r="M130" s="388">
        <v>0</v>
      </c>
      <c r="N130" s="388">
        <v>0</v>
      </c>
      <c r="O130" s="388">
        <v>0</v>
      </c>
      <c r="P130" s="388">
        <v>0</v>
      </c>
      <c r="Q130" s="388">
        <v>0</v>
      </c>
      <c r="R130" s="388">
        <v>0</v>
      </c>
      <c r="S130" s="388">
        <v>0</v>
      </c>
      <c r="T130" s="388">
        <v>0</v>
      </c>
      <c r="U130" s="388">
        <v>0</v>
      </c>
      <c r="V130" s="388">
        <v>0</v>
      </c>
      <c r="W130" s="388">
        <v>0</v>
      </c>
      <c r="X130" s="388">
        <v>0</v>
      </c>
      <c r="Y130" s="388">
        <v>0</v>
      </c>
      <c r="Z130" s="388">
        <v>0</v>
      </c>
      <c r="AA130" s="388">
        <v>0</v>
      </c>
      <c r="AB130" s="388">
        <v>0</v>
      </c>
      <c r="AC130" s="388">
        <v>0</v>
      </c>
      <c r="AD130" s="388">
        <v>0</v>
      </c>
      <c r="AE130" s="388">
        <v>0</v>
      </c>
      <c r="AF130" s="388">
        <v>0</v>
      </c>
      <c r="AG130" s="388">
        <v>0</v>
      </c>
      <c r="AH130" s="388">
        <v>0</v>
      </c>
      <c r="AI130" s="388">
        <v>0</v>
      </c>
      <c r="AJ130" s="388">
        <v>0</v>
      </c>
      <c r="AK130" s="388">
        <v>0</v>
      </c>
      <c r="AL130" s="388">
        <v>0</v>
      </c>
      <c r="AM130" s="388">
        <v>0</v>
      </c>
      <c r="AN130" s="388">
        <v>0</v>
      </c>
      <c r="AO130" s="388">
        <v>0</v>
      </c>
      <c r="AP130" s="388">
        <v>0</v>
      </c>
      <c r="AQ130" s="388">
        <v>0</v>
      </c>
      <c r="AR130" s="388">
        <v>0</v>
      </c>
      <c r="AS130" s="388">
        <v>0</v>
      </c>
      <c r="AT130" s="388">
        <v>0</v>
      </c>
      <c r="AU130" s="388">
        <v>0</v>
      </c>
      <c r="AV130" s="388">
        <v>0</v>
      </c>
      <c r="AW130" s="388">
        <v>0</v>
      </c>
      <c r="AX130" s="388">
        <v>0</v>
      </c>
      <c r="AY130" s="388">
        <v>0</v>
      </c>
      <c r="AZ130" s="388">
        <v>0</v>
      </c>
      <c r="BA130" s="388">
        <v>0</v>
      </c>
      <c r="BB130" s="388">
        <v>0</v>
      </c>
      <c r="BC130" s="388">
        <v>0</v>
      </c>
      <c r="BD130" s="388">
        <v>0</v>
      </c>
      <c r="BE130" s="388">
        <v>0</v>
      </c>
      <c r="BF130" s="388">
        <v>0</v>
      </c>
      <c r="BG130" s="388">
        <v>0</v>
      </c>
      <c r="BH130" s="388">
        <v>0</v>
      </c>
      <c r="BI130" s="388">
        <v>0</v>
      </c>
      <c r="BJ130" s="388">
        <v>0</v>
      </c>
      <c r="BK130" s="388">
        <v>0</v>
      </c>
      <c r="BL130" s="388">
        <v>0</v>
      </c>
      <c r="BM130" s="388">
        <v>0</v>
      </c>
      <c r="BN130" s="388">
        <v>0</v>
      </c>
      <c r="BO130" s="388">
        <v>0</v>
      </c>
      <c r="BP130" s="388">
        <v>0</v>
      </c>
      <c r="BQ130" s="388">
        <v>0</v>
      </c>
      <c r="BR130" s="388">
        <v>0</v>
      </c>
      <c r="BS130" s="388">
        <v>0</v>
      </c>
      <c r="BT130" s="388">
        <v>0</v>
      </c>
      <c r="BU130" s="388">
        <v>0</v>
      </c>
      <c r="BV130" s="388">
        <v>0</v>
      </c>
      <c r="BW130" s="388">
        <v>0</v>
      </c>
      <c r="BX130" s="388">
        <v>0</v>
      </c>
      <c r="BY130" s="388">
        <v>0</v>
      </c>
      <c r="BZ130" s="388">
        <v>0</v>
      </c>
      <c r="CA130" s="388">
        <v>0</v>
      </c>
      <c r="CB130" s="388">
        <v>0</v>
      </c>
      <c r="CC130" s="388">
        <v>0</v>
      </c>
      <c r="CD130" s="388">
        <v>0</v>
      </c>
      <c r="CE130" s="388">
        <v>0</v>
      </c>
      <c r="CF130" s="388">
        <v>0</v>
      </c>
      <c r="CG130" s="388">
        <v>0</v>
      </c>
      <c r="CH130" s="388">
        <v>0</v>
      </c>
      <c r="CI130" s="388">
        <v>0</v>
      </c>
      <c r="CJ130" s="388">
        <v>0</v>
      </c>
      <c r="CK130" s="388">
        <v>0</v>
      </c>
      <c r="CL130" s="388">
        <v>0</v>
      </c>
      <c r="CM130" s="388">
        <v>0</v>
      </c>
      <c r="CN130" s="388">
        <v>0</v>
      </c>
      <c r="CO130" s="388">
        <v>0</v>
      </c>
      <c r="CP130" s="388">
        <v>0</v>
      </c>
      <c r="CQ130" s="388">
        <v>0</v>
      </c>
      <c r="CR130" s="388">
        <v>0</v>
      </c>
      <c r="CS130" s="388">
        <v>0</v>
      </c>
      <c r="CT130" s="388">
        <v>0</v>
      </c>
      <c r="CU130" s="388">
        <v>0</v>
      </c>
      <c r="CV130" s="388">
        <v>0</v>
      </c>
      <c r="CW130" s="388">
        <v>0</v>
      </c>
      <c r="CX130" s="388">
        <v>0</v>
      </c>
      <c r="CY130" s="388">
        <v>0</v>
      </c>
      <c r="CZ130" s="388">
        <v>0</v>
      </c>
      <c r="DA130" s="388">
        <v>0</v>
      </c>
      <c r="DB130" s="388">
        <v>0</v>
      </c>
      <c r="DC130" s="388">
        <v>0</v>
      </c>
      <c r="DD130" s="388">
        <v>0</v>
      </c>
      <c r="DE130" s="388">
        <v>0</v>
      </c>
      <c r="DF130" s="388">
        <v>0</v>
      </c>
      <c r="DG130" s="387">
        <v>0</v>
      </c>
      <c r="DH130" s="31">
        <v>0</v>
      </c>
      <c r="DI130" s="28">
        <v>0</v>
      </c>
      <c r="DJ130" s="30">
        <v>0</v>
      </c>
      <c r="DK130" s="29">
        <v>0</v>
      </c>
      <c r="DL130" s="235">
        <v>0</v>
      </c>
      <c r="DM130" s="28">
        <v>0</v>
      </c>
      <c r="DN130" s="288">
        <v>0</v>
      </c>
      <c r="DO130" s="285">
        <v>0</v>
      </c>
      <c r="DP130" s="235">
        <v>0</v>
      </c>
      <c r="DQ130" s="28">
        <v>0</v>
      </c>
      <c r="DR130" s="30">
        <v>0</v>
      </c>
      <c r="DS130" s="285">
        <v>0</v>
      </c>
      <c r="DT130" s="235">
        <v>0</v>
      </c>
      <c r="DU130" s="28">
        <v>0</v>
      </c>
      <c r="DV130" s="30">
        <v>0</v>
      </c>
      <c r="DW130" s="285">
        <v>0</v>
      </c>
      <c r="DX130" s="235">
        <v>0</v>
      </c>
      <c r="DY130" s="28">
        <v>0</v>
      </c>
      <c r="DZ130" s="30">
        <v>0</v>
      </c>
      <c r="EA130" s="285">
        <v>0</v>
      </c>
      <c r="EB130" s="235">
        <v>0</v>
      </c>
      <c r="EC130" s="28">
        <v>0</v>
      </c>
      <c r="ED130" s="30">
        <v>0</v>
      </c>
      <c r="EE130" s="285">
        <v>0</v>
      </c>
      <c r="EF130" s="235">
        <v>0</v>
      </c>
      <c r="EG130" s="28">
        <v>0</v>
      </c>
      <c r="EH130" s="288">
        <v>0</v>
      </c>
      <c r="EI130" s="285">
        <v>0</v>
      </c>
      <c r="EJ130" s="235">
        <v>0</v>
      </c>
      <c r="EK130" s="28">
        <f t="shared" ca="1" si="58"/>
        <v>0</v>
      </c>
      <c r="EL130" s="30" t="str">
        <f ca="1">IF($B131=$B130,"",SUMIF($B$6:$B157,$B130,EK$6:EK$185))</f>
        <v/>
      </c>
      <c r="EM130" s="436">
        <v>15</v>
      </c>
      <c r="EN130" s="436">
        <f t="shared" si="56"/>
        <v>1500</v>
      </c>
      <c r="EO130" s="437">
        <f t="shared" si="55"/>
        <v>6.6666666666666664E-4</v>
      </c>
      <c r="EP130" s="437">
        <f t="shared" si="59"/>
        <v>6.9999999999999999E-4</v>
      </c>
      <c r="EQ130" s="436">
        <f t="shared" ca="1" si="60"/>
        <v>0</v>
      </c>
      <c r="ER130" s="443">
        <v>0</v>
      </c>
      <c r="ES130" s="446">
        <f t="shared" ca="1" si="61"/>
        <v>0</v>
      </c>
      <c r="ET130" s="446">
        <f t="shared" ca="1" si="62"/>
        <v>0</v>
      </c>
      <c r="EU130" s="446"/>
      <c r="EV130" s="446"/>
      <c r="EW130" s="446"/>
      <c r="EX130" s="17">
        <v>800080</v>
      </c>
      <c r="EY130" s="17" t="s">
        <v>854</v>
      </c>
      <c r="EZ130" s="17">
        <v>100</v>
      </c>
      <c r="FA130" s="17">
        <v>0</v>
      </c>
      <c r="FB130" s="249" t="s">
        <v>920</v>
      </c>
      <c r="FC130" s="347" t="s">
        <v>152</v>
      </c>
      <c r="FD130" s="348" t="s">
        <v>153</v>
      </c>
      <c r="FE130" s="389">
        <f t="shared" ca="1" si="57"/>
        <v>0</v>
      </c>
    </row>
    <row r="131" spans="1:161">
      <c r="A131" s="894" t="s">
        <v>787</v>
      </c>
      <c r="B131" s="249" t="s">
        <v>920</v>
      </c>
      <c r="C131" s="347" t="s">
        <v>154</v>
      </c>
      <c r="D131" s="347" t="s">
        <v>155</v>
      </c>
      <c r="E131" s="225" t="s">
        <v>912</v>
      </c>
      <c r="F131" s="243" t="s">
        <v>928</v>
      </c>
      <c r="G131" s="374">
        <v>100</v>
      </c>
      <c r="H131" s="229">
        <v>0</v>
      </c>
      <c r="I131" s="229">
        <v>0</v>
      </c>
      <c r="J131" s="229">
        <v>191</v>
      </c>
      <c r="K131" s="229">
        <v>0</v>
      </c>
      <c r="L131" s="229">
        <v>191</v>
      </c>
      <c r="M131" s="388">
        <v>0</v>
      </c>
      <c r="N131" s="388">
        <v>0</v>
      </c>
      <c r="O131" s="388">
        <v>0</v>
      </c>
      <c r="P131" s="388">
        <v>0</v>
      </c>
      <c r="Q131" s="388">
        <v>0</v>
      </c>
      <c r="R131" s="388">
        <v>0</v>
      </c>
      <c r="S131" s="388">
        <v>0</v>
      </c>
      <c r="T131" s="388">
        <v>0</v>
      </c>
      <c r="U131" s="388">
        <v>0</v>
      </c>
      <c r="V131" s="388">
        <v>0</v>
      </c>
      <c r="W131" s="388">
        <v>0</v>
      </c>
      <c r="X131" s="388">
        <v>0</v>
      </c>
      <c r="Y131" s="388">
        <v>0</v>
      </c>
      <c r="Z131" s="388">
        <v>0</v>
      </c>
      <c r="AA131" s="388">
        <v>0</v>
      </c>
      <c r="AB131" s="388">
        <v>0</v>
      </c>
      <c r="AC131" s="388">
        <v>0</v>
      </c>
      <c r="AD131" s="388">
        <v>0</v>
      </c>
      <c r="AE131" s="388">
        <v>0</v>
      </c>
      <c r="AF131" s="388">
        <v>0</v>
      </c>
      <c r="AG131" s="388">
        <v>0</v>
      </c>
      <c r="AH131" s="388">
        <v>0</v>
      </c>
      <c r="AI131" s="388">
        <v>0</v>
      </c>
      <c r="AJ131" s="388">
        <v>0</v>
      </c>
      <c r="AK131" s="388">
        <v>0</v>
      </c>
      <c r="AL131" s="388">
        <v>0</v>
      </c>
      <c r="AM131" s="388">
        <v>0</v>
      </c>
      <c r="AN131" s="388">
        <v>0</v>
      </c>
      <c r="AO131" s="388">
        <v>0</v>
      </c>
      <c r="AP131" s="388">
        <v>0</v>
      </c>
      <c r="AQ131" s="388">
        <v>0</v>
      </c>
      <c r="AR131" s="388">
        <v>0</v>
      </c>
      <c r="AS131" s="388">
        <v>0</v>
      </c>
      <c r="AT131" s="388">
        <v>0</v>
      </c>
      <c r="AU131" s="388">
        <v>0</v>
      </c>
      <c r="AV131" s="388">
        <v>0</v>
      </c>
      <c r="AW131" s="388">
        <v>0</v>
      </c>
      <c r="AX131" s="388">
        <v>0</v>
      </c>
      <c r="AY131" s="388">
        <v>0</v>
      </c>
      <c r="AZ131" s="388">
        <v>0</v>
      </c>
      <c r="BA131" s="388">
        <v>0</v>
      </c>
      <c r="BB131" s="388">
        <v>0</v>
      </c>
      <c r="BC131" s="388">
        <v>0</v>
      </c>
      <c r="BD131" s="388">
        <v>0</v>
      </c>
      <c r="BE131" s="388">
        <v>0</v>
      </c>
      <c r="BF131" s="388">
        <v>0</v>
      </c>
      <c r="BG131" s="388">
        <v>0</v>
      </c>
      <c r="BH131" s="388">
        <v>0</v>
      </c>
      <c r="BI131" s="388">
        <v>0</v>
      </c>
      <c r="BJ131" s="388">
        <v>0</v>
      </c>
      <c r="BK131" s="388">
        <v>0</v>
      </c>
      <c r="BL131" s="388">
        <v>0</v>
      </c>
      <c r="BM131" s="388">
        <v>0</v>
      </c>
      <c r="BN131" s="388">
        <v>0</v>
      </c>
      <c r="BO131" s="388">
        <v>0</v>
      </c>
      <c r="BP131" s="388">
        <v>0</v>
      </c>
      <c r="BQ131" s="388">
        <v>0</v>
      </c>
      <c r="BR131" s="388">
        <v>0</v>
      </c>
      <c r="BS131" s="388">
        <v>0</v>
      </c>
      <c r="BT131" s="388">
        <v>0</v>
      </c>
      <c r="BU131" s="388">
        <v>0</v>
      </c>
      <c r="BV131" s="388">
        <v>0</v>
      </c>
      <c r="BW131" s="388">
        <v>0</v>
      </c>
      <c r="BX131" s="388">
        <v>0</v>
      </c>
      <c r="BY131" s="388">
        <v>0</v>
      </c>
      <c r="BZ131" s="388">
        <v>0</v>
      </c>
      <c r="CA131" s="388">
        <v>0</v>
      </c>
      <c r="CB131" s="388">
        <v>0</v>
      </c>
      <c r="CC131" s="388">
        <v>0</v>
      </c>
      <c r="CD131" s="388">
        <v>0</v>
      </c>
      <c r="CE131" s="388">
        <v>0</v>
      </c>
      <c r="CF131" s="388">
        <v>0</v>
      </c>
      <c r="CG131" s="388">
        <v>0</v>
      </c>
      <c r="CH131" s="388">
        <v>0</v>
      </c>
      <c r="CI131" s="388">
        <v>0</v>
      </c>
      <c r="CJ131" s="388">
        <v>0</v>
      </c>
      <c r="CK131" s="388">
        <v>0</v>
      </c>
      <c r="CL131" s="388">
        <v>0</v>
      </c>
      <c r="CM131" s="388">
        <v>0</v>
      </c>
      <c r="CN131" s="388">
        <v>0</v>
      </c>
      <c r="CO131" s="388">
        <v>0</v>
      </c>
      <c r="CP131" s="388">
        <v>0</v>
      </c>
      <c r="CQ131" s="388">
        <v>0</v>
      </c>
      <c r="CR131" s="388">
        <v>0</v>
      </c>
      <c r="CS131" s="388">
        <v>0</v>
      </c>
      <c r="CT131" s="388">
        <v>0</v>
      </c>
      <c r="CU131" s="388">
        <v>0</v>
      </c>
      <c r="CV131" s="388">
        <v>0</v>
      </c>
      <c r="CW131" s="388">
        <v>0</v>
      </c>
      <c r="CX131" s="388">
        <v>0</v>
      </c>
      <c r="CY131" s="388">
        <v>0</v>
      </c>
      <c r="CZ131" s="388">
        <v>0</v>
      </c>
      <c r="DA131" s="388">
        <v>0</v>
      </c>
      <c r="DB131" s="388">
        <v>0</v>
      </c>
      <c r="DC131" s="388">
        <v>0</v>
      </c>
      <c r="DD131" s="388">
        <v>0</v>
      </c>
      <c r="DE131" s="388">
        <v>0</v>
      </c>
      <c r="DF131" s="388">
        <v>0</v>
      </c>
      <c r="DG131" s="387">
        <v>0</v>
      </c>
      <c r="DH131" s="31">
        <v>0</v>
      </c>
      <c r="DI131" s="28">
        <v>0</v>
      </c>
      <c r="DJ131" s="30">
        <v>0</v>
      </c>
      <c r="DK131" s="29">
        <v>0</v>
      </c>
      <c r="DL131" s="235">
        <v>0</v>
      </c>
      <c r="DM131" s="28">
        <v>0</v>
      </c>
      <c r="DN131" s="288">
        <v>0</v>
      </c>
      <c r="DO131" s="285">
        <v>0</v>
      </c>
      <c r="DP131" s="235">
        <v>0</v>
      </c>
      <c r="DQ131" s="28">
        <v>0</v>
      </c>
      <c r="DR131" s="30">
        <v>0</v>
      </c>
      <c r="DS131" s="285">
        <v>0</v>
      </c>
      <c r="DT131" s="235">
        <v>0</v>
      </c>
      <c r="DU131" s="28">
        <v>0</v>
      </c>
      <c r="DV131" s="30">
        <v>0</v>
      </c>
      <c r="DW131" s="285">
        <v>0</v>
      </c>
      <c r="DX131" s="235">
        <v>0</v>
      </c>
      <c r="DY131" s="28">
        <v>0</v>
      </c>
      <c r="DZ131" s="30">
        <v>0</v>
      </c>
      <c r="EA131" s="285">
        <v>0</v>
      </c>
      <c r="EB131" s="235">
        <v>0</v>
      </c>
      <c r="EC131" s="28">
        <v>0</v>
      </c>
      <c r="ED131" s="30">
        <v>0</v>
      </c>
      <c r="EE131" s="285">
        <v>0</v>
      </c>
      <c r="EF131" s="235">
        <v>0</v>
      </c>
      <c r="EG131" s="28">
        <v>0</v>
      </c>
      <c r="EH131" s="288">
        <v>0</v>
      </c>
      <c r="EI131" s="285">
        <v>0</v>
      </c>
      <c r="EJ131" s="235">
        <v>0</v>
      </c>
      <c r="EK131" s="28">
        <f t="shared" ca="1" si="58"/>
        <v>0.2</v>
      </c>
      <c r="EL131" s="30" t="str">
        <f ca="1">IF($B132=$B131,"",SUMIF($B$6:$B158,$B131,EK$6:EK$185))</f>
        <v/>
      </c>
      <c r="EM131" s="436">
        <v>15</v>
      </c>
      <c r="EN131" s="436">
        <f t="shared" si="56"/>
        <v>1500</v>
      </c>
      <c r="EO131" s="437">
        <f t="shared" si="55"/>
        <v>6.6666666666666664E-4</v>
      </c>
      <c r="EP131" s="437">
        <f t="shared" si="59"/>
        <v>6.9999999999999999E-4</v>
      </c>
      <c r="EQ131" s="436">
        <f t="shared" ca="1" si="60"/>
        <v>7.0000000000000007E-2</v>
      </c>
      <c r="ER131" s="443">
        <v>0</v>
      </c>
      <c r="ES131" s="446">
        <f t="shared" ca="1" si="61"/>
        <v>0</v>
      </c>
      <c r="ET131" s="446">
        <f t="shared" ca="1" si="62"/>
        <v>0</v>
      </c>
      <c r="EU131" s="446"/>
      <c r="EV131" s="446"/>
      <c r="EW131" s="446"/>
      <c r="EX131" s="17">
        <v>800080</v>
      </c>
      <c r="EY131" s="17" t="s">
        <v>854</v>
      </c>
      <c r="EZ131" s="17">
        <v>100</v>
      </c>
      <c r="FA131" s="17">
        <v>0</v>
      </c>
      <c r="FB131" s="249" t="s">
        <v>920</v>
      </c>
      <c r="FC131" s="347" t="s">
        <v>154</v>
      </c>
      <c r="FD131" s="348" t="s">
        <v>155</v>
      </c>
      <c r="FE131" s="389">
        <f t="shared" ca="1" si="57"/>
        <v>0</v>
      </c>
    </row>
    <row r="132" spans="1:161">
      <c r="A132" s="894" t="s">
        <v>787</v>
      </c>
      <c r="B132" s="249" t="s">
        <v>920</v>
      </c>
      <c r="C132" s="347" t="s">
        <v>156</v>
      </c>
      <c r="D132" s="347" t="s">
        <v>157</v>
      </c>
      <c r="E132" s="225" t="s">
        <v>912</v>
      </c>
      <c r="F132" s="243" t="s">
        <v>929</v>
      </c>
      <c r="G132" s="374">
        <v>100</v>
      </c>
      <c r="H132" s="229">
        <v>0</v>
      </c>
      <c r="I132" s="229">
        <v>100</v>
      </c>
      <c r="J132" s="229">
        <v>115</v>
      </c>
      <c r="K132" s="229">
        <v>0</v>
      </c>
      <c r="L132" s="229">
        <v>215</v>
      </c>
      <c r="M132" s="388">
        <v>0</v>
      </c>
      <c r="N132" s="388">
        <v>0</v>
      </c>
      <c r="O132" s="388">
        <v>0</v>
      </c>
      <c r="P132" s="388">
        <v>0</v>
      </c>
      <c r="Q132" s="388">
        <v>0</v>
      </c>
      <c r="R132" s="388">
        <v>0</v>
      </c>
      <c r="S132" s="388">
        <v>0</v>
      </c>
      <c r="T132" s="388">
        <v>0</v>
      </c>
      <c r="U132" s="388">
        <v>0</v>
      </c>
      <c r="V132" s="388">
        <v>0</v>
      </c>
      <c r="W132" s="388">
        <v>0</v>
      </c>
      <c r="X132" s="388">
        <v>0</v>
      </c>
      <c r="Y132" s="388">
        <v>0</v>
      </c>
      <c r="Z132" s="388">
        <v>0</v>
      </c>
      <c r="AA132" s="388">
        <v>0</v>
      </c>
      <c r="AB132" s="388">
        <v>0</v>
      </c>
      <c r="AC132" s="388">
        <v>0</v>
      </c>
      <c r="AD132" s="388">
        <v>0</v>
      </c>
      <c r="AE132" s="388">
        <v>0</v>
      </c>
      <c r="AF132" s="388">
        <v>0</v>
      </c>
      <c r="AG132" s="388">
        <v>0</v>
      </c>
      <c r="AH132" s="388">
        <v>0</v>
      </c>
      <c r="AI132" s="388">
        <v>0</v>
      </c>
      <c r="AJ132" s="388">
        <v>0</v>
      </c>
      <c r="AK132" s="388">
        <v>0</v>
      </c>
      <c r="AL132" s="388">
        <v>0</v>
      </c>
      <c r="AM132" s="388">
        <v>0</v>
      </c>
      <c r="AN132" s="388">
        <v>0</v>
      </c>
      <c r="AO132" s="388">
        <v>0</v>
      </c>
      <c r="AP132" s="388">
        <v>0</v>
      </c>
      <c r="AQ132" s="388">
        <v>0</v>
      </c>
      <c r="AR132" s="388">
        <v>0</v>
      </c>
      <c r="AS132" s="388">
        <v>0</v>
      </c>
      <c r="AT132" s="388">
        <v>0</v>
      </c>
      <c r="AU132" s="388">
        <v>0</v>
      </c>
      <c r="AV132" s="388">
        <v>0</v>
      </c>
      <c r="AW132" s="388">
        <v>0</v>
      </c>
      <c r="AX132" s="388">
        <v>0</v>
      </c>
      <c r="AY132" s="388">
        <v>0</v>
      </c>
      <c r="AZ132" s="388">
        <v>0</v>
      </c>
      <c r="BA132" s="388">
        <v>0</v>
      </c>
      <c r="BB132" s="388">
        <v>0</v>
      </c>
      <c r="BC132" s="388">
        <v>0</v>
      </c>
      <c r="BD132" s="388">
        <v>0</v>
      </c>
      <c r="BE132" s="388">
        <v>0</v>
      </c>
      <c r="BF132" s="388">
        <v>0</v>
      </c>
      <c r="BG132" s="388">
        <v>0</v>
      </c>
      <c r="BH132" s="388">
        <v>0</v>
      </c>
      <c r="BI132" s="388">
        <v>0</v>
      </c>
      <c r="BJ132" s="388">
        <v>0</v>
      </c>
      <c r="BK132" s="388">
        <v>0</v>
      </c>
      <c r="BL132" s="388">
        <v>0</v>
      </c>
      <c r="BM132" s="388">
        <v>0</v>
      </c>
      <c r="BN132" s="388">
        <v>0</v>
      </c>
      <c r="BO132" s="388">
        <v>0</v>
      </c>
      <c r="BP132" s="388">
        <v>0</v>
      </c>
      <c r="BQ132" s="388">
        <v>0</v>
      </c>
      <c r="BR132" s="388">
        <v>0</v>
      </c>
      <c r="BS132" s="388">
        <v>0</v>
      </c>
      <c r="BT132" s="388">
        <v>0</v>
      </c>
      <c r="BU132" s="388">
        <v>0</v>
      </c>
      <c r="BV132" s="388">
        <v>0</v>
      </c>
      <c r="BW132" s="388">
        <v>0</v>
      </c>
      <c r="BX132" s="388">
        <v>0</v>
      </c>
      <c r="BY132" s="388">
        <v>0</v>
      </c>
      <c r="BZ132" s="388">
        <v>0</v>
      </c>
      <c r="CA132" s="388">
        <v>0</v>
      </c>
      <c r="CB132" s="388">
        <v>0</v>
      </c>
      <c r="CC132" s="388">
        <v>0</v>
      </c>
      <c r="CD132" s="388">
        <v>0</v>
      </c>
      <c r="CE132" s="388">
        <v>0</v>
      </c>
      <c r="CF132" s="388">
        <v>0</v>
      </c>
      <c r="CG132" s="388">
        <v>0</v>
      </c>
      <c r="CH132" s="388">
        <v>0</v>
      </c>
      <c r="CI132" s="388">
        <v>0</v>
      </c>
      <c r="CJ132" s="388">
        <v>0</v>
      </c>
      <c r="CK132" s="388">
        <v>0</v>
      </c>
      <c r="CL132" s="388">
        <v>0</v>
      </c>
      <c r="CM132" s="388">
        <v>0</v>
      </c>
      <c r="CN132" s="388">
        <v>0</v>
      </c>
      <c r="CO132" s="388">
        <v>0</v>
      </c>
      <c r="CP132" s="388">
        <v>0</v>
      </c>
      <c r="CQ132" s="388">
        <v>0</v>
      </c>
      <c r="CR132" s="388">
        <v>0</v>
      </c>
      <c r="CS132" s="388">
        <v>0</v>
      </c>
      <c r="CT132" s="388">
        <v>0</v>
      </c>
      <c r="CU132" s="388">
        <v>0</v>
      </c>
      <c r="CV132" s="388">
        <v>0</v>
      </c>
      <c r="CW132" s="388">
        <v>0</v>
      </c>
      <c r="CX132" s="388">
        <v>0</v>
      </c>
      <c r="CY132" s="388">
        <v>0</v>
      </c>
      <c r="CZ132" s="388">
        <v>0</v>
      </c>
      <c r="DA132" s="388">
        <v>0</v>
      </c>
      <c r="DB132" s="388">
        <v>0</v>
      </c>
      <c r="DC132" s="388">
        <v>0</v>
      </c>
      <c r="DD132" s="388">
        <v>0</v>
      </c>
      <c r="DE132" s="388">
        <v>0</v>
      </c>
      <c r="DF132" s="388">
        <v>0</v>
      </c>
      <c r="DG132" s="387">
        <v>0</v>
      </c>
      <c r="DH132" s="31">
        <v>0</v>
      </c>
      <c r="DI132" s="28">
        <v>0</v>
      </c>
      <c r="DJ132" s="30">
        <v>0</v>
      </c>
      <c r="DK132" s="29">
        <v>0</v>
      </c>
      <c r="DL132" s="235">
        <v>0</v>
      </c>
      <c r="DM132" s="28">
        <v>0</v>
      </c>
      <c r="DN132" s="288">
        <v>0</v>
      </c>
      <c r="DO132" s="285">
        <v>0</v>
      </c>
      <c r="DP132" s="235">
        <v>0</v>
      </c>
      <c r="DQ132" s="28">
        <v>0</v>
      </c>
      <c r="DR132" s="30">
        <v>0</v>
      </c>
      <c r="DS132" s="285">
        <v>0</v>
      </c>
      <c r="DT132" s="235">
        <v>0</v>
      </c>
      <c r="DU132" s="28">
        <v>0</v>
      </c>
      <c r="DV132" s="30">
        <v>0</v>
      </c>
      <c r="DW132" s="285">
        <v>0</v>
      </c>
      <c r="DX132" s="235">
        <v>0</v>
      </c>
      <c r="DY132" s="28">
        <v>0</v>
      </c>
      <c r="DZ132" s="30">
        <v>0</v>
      </c>
      <c r="EA132" s="285">
        <v>0</v>
      </c>
      <c r="EB132" s="235">
        <v>0</v>
      </c>
      <c r="EC132" s="28">
        <v>0</v>
      </c>
      <c r="ED132" s="30">
        <v>0</v>
      </c>
      <c r="EE132" s="285">
        <v>0</v>
      </c>
      <c r="EF132" s="235">
        <v>0</v>
      </c>
      <c r="EG132" s="28">
        <v>0</v>
      </c>
      <c r="EH132" s="288">
        <v>0</v>
      </c>
      <c r="EI132" s="285">
        <v>0</v>
      </c>
      <c r="EJ132" s="235">
        <v>0</v>
      </c>
      <c r="EK132" s="28">
        <f t="shared" ca="1" si="58"/>
        <v>0.13333333333333333</v>
      </c>
      <c r="EL132" s="30" t="str">
        <f ca="1">IF($B133=$B132,"",SUMIF($B$6:$B159,$B132,EK$6:EK$185))</f>
        <v/>
      </c>
      <c r="EM132" s="436">
        <v>15</v>
      </c>
      <c r="EN132" s="436">
        <f t="shared" si="56"/>
        <v>1500</v>
      </c>
      <c r="EO132" s="437">
        <f t="shared" si="55"/>
        <v>6.6666666666666664E-4</v>
      </c>
      <c r="EP132" s="437">
        <f t="shared" si="59"/>
        <v>6.9999999999999999E-4</v>
      </c>
      <c r="EQ132" s="436">
        <f t="shared" ca="1" si="60"/>
        <v>7.0000000000000007E-2</v>
      </c>
      <c r="ER132" s="443">
        <v>0</v>
      </c>
      <c r="ES132" s="446">
        <f t="shared" ca="1" si="61"/>
        <v>0</v>
      </c>
      <c r="ET132" s="446">
        <f t="shared" ca="1" si="62"/>
        <v>0</v>
      </c>
      <c r="EU132" s="446"/>
      <c r="EV132" s="446"/>
      <c r="EW132" s="446"/>
      <c r="EX132" s="17">
        <v>800080</v>
      </c>
      <c r="EY132" s="17" t="s">
        <v>854</v>
      </c>
      <c r="EZ132" s="17">
        <v>100</v>
      </c>
      <c r="FA132" s="17">
        <v>0</v>
      </c>
      <c r="FB132" s="249" t="s">
        <v>920</v>
      </c>
      <c r="FC132" s="347" t="s">
        <v>156</v>
      </c>
      <c r="FD132" s="348" t="s">
        <v>157</v>
      </c>
      <c r="FE132" s="389">
        <f t="shared" ca="1" si="57"/>
        <v>0</v>
      </c>
    </row>
    <row r="133" spans="1:161">
      <c r="A133" s="894" t="s">
        <v>787</v>
      </c>
      <c r="B133" s="249" t="s">
        <v>920</v>
      </c>
      <c r="C133" s="347" t="s">
        <v>158</v>
      </c>
      <c r="D133" s="347" t="s">
        <v>159</v>
      </c>
      <c r="E133" s="225" t="s">
        <v>912</v>
      </c>
      <c r="F133" s="243" t="s">
        <v>930</v>
      </c>
      <c r="G133" s="374">
        <v>100</v>
      </c>
      <c r="H133" s="229">
        <v>0</v>
      </c>
      <c r="I133" s="229">
        <v>0</v>
      </c>
      <c r="J133" s="229">
        <v>18</v>
      </c>
      <c r="K133" s="229">
        <v>0</v>
      </c>
      <c r="L133" s="229">
        <v>18</v>
      </c>
      <c r="M133" s="388">
        <v>0</v>
      </c>
      <c r="N133" s="388">
        <v>0</v>
      </c>
      <c r="O133" s="388">
        <v>0</v>
      </c>
      <c r="P133" s="388">
        <v>0</v>
      </c>
      <c r="Q133" s="388">
        <v>0</v>
      </c>
      <c r="R133" s="388">
        <v>0</v>
      </c>
      <c r="S133" s="388">
        <v>0</v>
      </c>
      <c r="T133" s="388">
        <v>0</v>
      </c>
      <c r="U133" s="388">
        <v>0</v>
      </c>
      <c r="V133" s="388">
        <v>0</v>
      </c>
      <c r="W133" s="388">
        <v>0</v>
      </c>
      <c r="X133" s="388">
        <v>0</v>
      </c>
      <c r="Y133" s="388">
        <v>0</v>
      </c>
      <c r="Z133" s="388">
        <v>0</v>
      </c>
      <c r="AA133" s="388">
        <v>0</v>
      </c>
      <c r="AB133" s="388">
        <v>0</v>
      </c>
      <c r="AC133" s="388">
        <v>0</v>
      </c>
      <c r="AD133" s="388">
        <v>0</v>
      </c>
      <c r="AE133" s="388">
        <v>0</v>
      </c>
      <c r="AF133" s="388">
        <v>0</v>
      </c>
      <c r="AG133" s="388">
        <v>0</v>
      </c>
      <c r="AH133" s="388">
        <v>0</v>
      </c>
      <c r="AI133" s="388">
        <v>0</v>
      </c>
      <c r="AJ133" s="388">
        <v>0</v>
      </c>
      <c r="AK133" s="388">
        <v>0</v>
      </c>
      <c r="AL133" s="388">
        <v>0</v>
      </c>
      <c r="AM133" s="388">
        <v>0</v>
      </c>
      <c r="AN133" s="388">
        <v>0</v>
      </c>
      <c r="AO133" s="388">
        <v>0</v>
      </c>
      <c r="AP133" s="388">
        <v>0</v>
      </c>
      <c r="AQ133" s="388">
        <v>0</v>
      </c>
      <c r="AR133" s="388">
        <v>0</v>
      </c>
      <c r="AS133" s="388">
        <v>0</v>
      </c>
      <c r="AT133" s="388">
        <v>0</v>
      </c>
      <c r="AU133" s="388">
        <v>0</v>
      </c>
      <c r="AV133" s="388">
        <v>0</v>
      </c>
      <c r="AW133" s="388">
        <v>0</v>
      </c>
      <c r="AX133" s="388">
        <v>0</v>
      </c>
      <c r="AY133" s="388">
        <v>0</v>
      </c>
      <c r="AZ133" s="388">
        <v>0</v>
      </c>
      <c r="BA133" s="388">
        <v>0</v>
      </c>
      <c r="BB133" s="388">
        <v>0</v>
      </c>
      <c r="BC133" s="388">
        <v>0</v>
      </c>
      <c r="BD133" s="388">
        <v>0</v>
      </c>
      <c r="BE133" s="388">
        <v>0</v>
      </c>
      <c r="BF133" s="388">
        <v>0</v>
      </c>
      <c r="BG133" s="388">
        <v>0</v>
      </c>
      <c r="BH133" s="388">
        <v>0</v>
      </c>
      <c r="BI133" s="388">
        <v>0</v>
      </c>
      <c r="BJ133" s="388">
        <v>0</v>
      </c>
      <c r="BK133" s="388">
        <v>0</v>
      </c>
      <c r="BL133" s="388">
        <v>0</v>
      </c>
      <c r="BM133" s="388">
        <v>0</v>
      </c>
      <c r="BN133" s="388">
        <v>0</v>
      </c>
      <c r="BO133" s="388">
        <v>0</v>
      </c>
      <c r="BP133" s="388">
        <v>0</v>
      </c>
      <c r="BQ133" s="388">
        <v>0</v>
      </c>
      <c r="BR133" s="388">
        <v>0</v>
      </c>
      <c r="BS133" s="388">
        <v>0</v>
      </c>
      <c r="BT133" s="388">
        <v>0</v>
      </c>
      <c r="BU133" s="388">
        <v>0</v>
      </c>
      <c r="BV133" s="388">
        <v>0</v>
      </c>
      <c r="BW133" s="388">
        <v>0</v>
      </c>
      <c r="BX133" s="388">
        <v>0</v>
      </c>
      <c r="BY133" s="388">
        <v>0</v>
      </c>
      <c r="BZ133" s="388">
        <v>0</v>
      </c>
      <c r="CA133" s="388">
        <v>0</v>
      </c>
      <c r="CB133" s="388">
        <v>0</v>
      </c>
      <c r="CC133" s="388">
        <v>0</v>
      </c>
      <c r="CD133" s="388">
        <v>0</v>
      </c>
      <c r="CE133" s="388">
        <v>0</v>
      </c>
      <c r="CF133" s="388">
        <v>0</v>
      </c>
      <c r="CG133" s="388">
        <v>0</v>
      </c>
      <c r="CH133" s="388">
        <v>0</v>
      </c>
      <c r="CI133" s="388">
        <v>0</v>
      </c>
      <c r="CJ133" s="388">
        <v>0</v>
      </c>
      <c r="CK133" s="388">
        <v>0</v>
      </c>
      <c r="CL133" s="388">
        <v>0</v>
      </c>
      <c r="CM133" s="388">
        <v>0</v>
      </c>
      <c r="CN133" s="388">
        <v>0</v>
      </c>
      <c r="CO133" s="388">
        <v>0</v>
      </c>
      <c r="CP133" s="388">
        <v>0</v>
      </c>
      <c r="CQ133" s="388">
        <v>0</v>
      </c>
      <c r="CR133" s="388">
        <v>0</v>
      </c>
      <c r="CS133" s="388">
        <v>0</v>
      </c>
      <c r="CT133" s="388">
        <v>0</v>
      </c>
      <c r="CU133" s="388">
        <v>0</v>
      </c>
      <c r="CV133" s="388">
        <v>0</v>
      </c>
      <c r="CW133" s="388">
        <v>0</v>
      </c>
      <c r="CX133" s="388">
        <v>0</v>
      </c>
      <c r="CY133" s="388">
        <v>0</v>
      </c>
      <c r="CZ133" s="388">
        <v>0</v>
      </c>
      <c r="DA133" s="388">
        <v>0</v>
      </c>
      <c r="DB133" s="388">
        <v>0</v>
      </c>
      <c r="DC133" s="388">
        <v>0</v>
      </c>
      <c r="DD133" s="388">
        <v>0</v>
      </c>
      <c r="DE133" s="388">
        <v>0</v>
      </c>
      <c r="DF133" s="388">
        <v>0</v>
      </c>
      <c r="DG133" s="387">
        <v>0</v>
      </c>
      <c r="DH133" s="31">
        <v>0</v>
      </c>
      <c r="DI133" s="28">
        <v>0</v>
      </c>
      <c r="DJ133" s="30">
        <v>0</v>
      </c>
      <c r="DK133" s="29">
        <v>0</v>
      </c>
      <c r="DL133" s="235">
        <v>0</v>
      </c>
      <c r="DM133" s="28">
        <v>0</v>
      </c>
      <c r="DN133" s="288">
        <v>0</v>
      </c>
      <c r="DO133" s="285">
        <v>0</v>
      </c>
      <c r="DP133" s="235">
        <v>0</v>
      </c>
      <c r="DQ133" s="28">
        <v>0</v>
      </c>
      <c r="DR133" s="30">
        <v>0</v>
      </c>
      <c r="DS133" s="285">
        <v>0</v>
      </c>
      <c r="DT133" s="235">
        <v>0</v>
      </c>
      <c r="DU133" s="28">
        <v>0</v>
      </c>
      <c r="DV133" s="30">
        <v>0</v>
      </c>
      <c r="DW133" s="285">
        <v>0</v>
      </c>
      <c r="DX133" s="235">
        <v>0</v>
      </c>
      <c r="DY133" s="28">
        <v>0</v>
      </c>
      <c r="DZ133" s="30">
        <v>0</v>
      </c>
      <c r="EA133" s="285">
        <v>0</v>
      </c>
      <c r="EB133" s="235">
        <v>0</v>
      </c>
      <c r="EC133" s="28">
        <v>0</v>
      </c>
      <c r="ED133" s="30">
        <v>0</v>
      </c>
      <c r="EE133" s="285">
        <v>0</v>
      </c>
      <c r="EF133" s="235">
        <v>0</v>
      </c>
      <c r="EG133" s="28">
        <v>0</v>
      </c>
      <c r="EH133" s="288">
        <v>0</v>
      </c>
      <c r="EI133" s="285">
        <v>0</v>
      </c>
      <c r="EJ133" s="235">
        <v>0</v>
      </c>
      <c r="EK133" s="28">
        <f t="shared" ca="1" si="58"/>
        <v>0</v>
      </c>
      <c r="EL133" s="30" t="str">
        <f ca="1">IF($B134=$B133,"",SUMIF($B$6:$B160,$B133,EK$6:EK$185))</f>
        <v/>
      </c>
      <c r="EM133" s="436">
        <v>15</v>
      </c>
      <c r="EN133" s="436">
        <f t="shared" ref="EN133:EN144" si="63">$G133*EM133</f>
        <v>1500</v>
      </c>
      <c r="EO133" s="437">
        <f t="shared" si="55"/>
        <v>6.6666666666666664E-4</v>
      </c>
      <c r="EP133" s="437">
        <f t="shared" si="59"/>
        <v>6.9999999999999999E-4</v>
      </c>
      <c r="EQ133" s="436">
        <f t="shared" ca="1" si="60"/>
        <v>0</v>
      </c>
      <c r="ER133" s="443">
        <v>0</v>
      </c>
      <c r="ES133" s="446">
        <f t="shared" ca="1" si="61"/>
        <v>0</v>
      </c>
      <c r="ET133" s="446">
        <f t="shared" ca="1" si="62"/>
        <v>0</v>
      </c>
      <c r="EU133" s="446"/>
      <c r="EV133" s="446"/>
      <c r="EW133" s="446"/>
      <c r="EX133" s="17">
        <v>800080</v>
      </c>
      <c r="EY133" s="17" t="s">
        <v>854</v>
      </c>
      <c r="EZ133" s="17">
        <v>100</v>
      </c>
      <c r="FA133" s="17">
        <v>0</v>
      </c>
      <c r="FB133" s="249" t="s">
        <v>920</v>
      </c>
      <c r="FC133" s="347" t="s">
        <v>158</v>
      </c>
      <c r="FD133" s="348" t="s">
        <v>159</v>
      </c>
      <c r="FE133" s="389">
        <f t="shared" ca="1" si="57"/>
        <v>0</v>
      </c>
    </row>
    <row r="134" spans="1:161">
      <c r="A134" s="894" t="s">
        <v>787</v>
      </c>
      <c r="B134" s="249" t="s">
        <v>920</v>
      </c>
      <c r="C134" s="347" t="s">
        <v>160</v>
      </c>
      <c r="D134" s="347" t="s">
        <v>161</v>
      </c>
      <c r="E134" s="225" t="s">
        <v>912</v>
      </c>
      <c r="F134" s="243" t="s">
        <v>913</v>
      </c>
      <c r="G134" s="374">
        <v>100</v>
      </c>
      <c r="H134" s="229">
        <v>0</v>
      </c>
      <c r="I134" s="229">
        <v>300</v>
      </c>
      <c r="J134" s="229">
        <v>9</v>
      </c>
      <c r="K134" s="229">
        <v>0</v>
      </c>
      <c r="L134" s="229">
        <v>309</v>
      </c>
      <c r="M134" s="388">
        <v>0</v>
      </c>
      <c r="N134" s="388">
        <v>0</v>
      </c>
      <c r="O134" s="388">
        <v>0</v>
      </c>
      <c r="P134" s="388">
        <v>0</v>
      </c>
      <c r="Q134" s="388">
        <v>0</v>
      </c>
      <c r="R134" s="388">
        <v>0</v>
      </c>
      <c r="S134" s="388">
        <v>0</v>
      </c>
      <c r="T134" s="388">
        <v>0</v>
      </c>
      <c r="U134" s="388">
        <v>0</v>
      </c>
      <c r="V134" s="388">
        <v>0</v>
      </c>
      <c r="W134" s="388">
        <v>0</v>
      </c>
      <c r="X134" s="388">
        <v>0</v>
      </c>
      <c r="Y134" s="388">
        <v>0</v>
      </c>
      <c r="Z134" s="388">
        <v>0</v>
      </c>
      <c r="AA134" s="388">
        <v>0</v>
      </c>
      <c r="AB134" s="388">
        <v>0</v>
      </c>
      <c r="AC134" s="388">
        <v>0</v>
      </c>
      <c r="AD134" s="388">
        <v>0</v>
      </c>
      <c r="AE134" s="388">
        <v>0</v>
      </c>
      <c r="AF134" s="388">
        <v>0</v>
      </c>
      <c r="AG134" s="388">
        <v>0</v>
      </c>
      <c r="AH134" s="388">
        <v>0</v>
      </c>
      <c r="AI134" s="388">
        <v>0</v>
      </c>
      <c r="AJ134" s="388">
        <v>0</v>
      </c>
      <c r="AK134" s="388">
        <v>0</v>
      </c>
      <c r="AL134" s="388">
        <v>0</v>
      </c>
      <c r="AM134" s="388">
        <v>0</v>
      </c>
      <c r="AN134" s="388">
        <v>0</v>
      </c>
      <c r="AO134" s="388">
        <v>0</v>
      </c>
      <c r="AP134" s="388">
        <v>0</v>
      </c>
      <c r="AQ134" s="388">
        <v>0</v>
      </c>
      <c r="AR134" s="388">
        <v>0</v>
      </c>
      <c r="AS134" s="388">
        <v>0</v>
      </c>
      <c r="AT134" s="388">
        <v>0</v>
      </c>
      <c r="AU134" s="388">
        <v>0</v>
      </c>
      <c r="AV134" s="388">
        <v>0</v>
      </c>
      <c r="AW134" s="388">
        <v>0</v>
      </c>
      <c r="AX134" s="388">
        <v>0</v>
      </c>
      <c r="AY134" s="388">
        <v>0</v>
      </c>
      <c r="AZ134" s="388">
        <v>0</v>
      </c>
      <c r="BA134" s="388">
        <v>0</v>
      </c>
      <c r="BB134" s="388">
        <v>0</v>
      </c>
      <c r="BC134" s="388">
        <v>0</v>
      </c>
      <c r="BD134" s="388">
        <v>0</v>
      </c>
      <c r="BE134" s="388">
        <v>0</v>
      </c>
      <c r="BF134" s="388">
        <v>0</v>
      </c>
      <c r="BG134" s="388">
        <v>0</v>
      </c>
      <c r="BH134" s="388">
        <v>0</v>
      </c>
      <c r="BI134" s="388">
        <v>0</v>
      </c>
      <c r="BJ134" s="388">
        <v>0</v>
      </c>
      <c r="BK134" s="388">
        <v>0</v>
      </c>
      <c r="BL134" s="388">
        <v>0</v>
      </c>
      <c r="BM134" s="388">
        <v>0</v>
      </c>
      <c r="BN134" s="388">
        <v>0</v>
      </c>
      <c r="BO134" s="388">
        <v>0</v>
      </c>
      <c r="BP134" s="388">
        <v>0</v>
      </c>
      <c r="BQ134" s="388">
        <v>0</v>
      </c>
      <c r="BR134" s="388">
        <v>0</v>
      </c>
      <c r="BS134" s="388">
        <v>0</v>
      </c>
      <c r="BT134" s="388">
        <v>0</v>
      </c>
      <c r="BU134" s="388">
        <v>0</v>
      </c>
      <c r="BV134" s="388">
        <v>0</v>
      </c>
      <c r="BW134" s="388">
        <v>0</v>
      </c>
      <c r="BX134" s="388">
        <v>0</v>
      </c>
      <c r="BY134" s="388">
        <v>0</v>
      </c>
      <c r="BZ134" s="388">
        <v>0</v>
      </c>
      <c r="CA134" s="388">
        <v>0</v>
      </c>
      <c r="CB134" s="388">
        <v>0</v>
      </c>
      <c r="CC134" s="388">
        <v>0</v>
      </c>
      <c r="CD134" s="388">
        <v>0</v>
      </c>
      <c r="CE134" s="388">
        <v>0</v>
      </c>
      <c r="CF134" s="388">
        <v>0</v>
      </c>
      <c r="CG134" s="388">
        <v>0</v>
      </c>
      <c r="CH134" s="388">
        <v>0</v>
      </c>
      <c r="CI134" s="388">
        <v>0</v>
      </c>
      <c r="CJ134" s="388">
        <v>0</v>
      </c>
      <c r="CK134" s="388">
        <v>0</v>
      </c>
      <c r="CL134" s="388">
        <v>0</v>
      </c>
      <c r="CM134" s="388">
        <v>0</v>
      </c>
      <c r="CN134" s="388">
        <v>0</v>
      </c>
      <c r="CO134" s="388">
        <v>0</v>
      </c>
      <c r="CP134" s="388">
        <v>0</v>
      </c>
      <c r="CQ134" s="388">
        <v>0</v>
      </c>
      <c r="CR134" s="388">
        <v>0</v>
      </c>
      <c r="CS134" s="388">
        <v>0</v>
      </c>
      <c r="CT134" s="388">
        <v>0</v>
      </c>
      <c r="CU134" s="388">
        <v>0</v>
      </c>
      <c r="CV134" s="388">
        <v>0</v>
      </c>
      <c r="CW134" s="388">
        <v>0</v>
      </c>
      <c r="CX134" s="388">
        <v>0</v>
      </c>
      <c r="CY134" s="388">
        <v>0</v>
      </c>
      <c r="CZ134" s="388">
        <v>0</v>
      </c>
      <c r="DA134" s="388">
        <v>0</v>
      </c>
      <c r="DB134" s="388">
        <v>0</v>
      </c>
      <c r="DC134" s="388">
        <v>0</v>
      </c>
      <c r="DD134" s="388">
        <v>0</v>
      </c>
      <c r="DE134" s="388">
        <v>0</v>
      </c>
      <c r="DF134" s="388">
        <v>0</v>
      </c>
      <c r="DG134" s="387">
        <v>0</v>
      </c>
      <c r="DH134" s="31">
        <v>0</v>
      </c>
      <c r="DI134" s="28">
        <v>0</v>
      </c>
      <c r="DJ134" s="30">
        <v>0</v>
      </c>
      <c r="DK134" s="29">
        <v>0</v>
      </c>
      <c r="DL134" s="235">
        <v>0</v>
      </c>
      <c r="DM134" s="28">
        <v>0</v>
      </c>
      <c r="DN134" s="288">
        <v>0</v>
      </c>
      <c r="DO134" s="285">
        <v>0</v>
      </c>
      <c r="DP134" s="235">
        <v>0</v>
      </c>
      <c r="DQ134" s="28">
        <v>0</v>
      </c>
      <c r="DR134" s="30">
        <v>0</v>
      </c>
      <c r="DS134" s="285">
        <v>0</v>
      </c>
      <c r="DT134" s="235">
        <v>0</v>
      </c>
      <c r="DU134" s="28">
        <v>0</v>
      </c>
      <c r="DV134" s="30">
        <v>0</v>
      </c>
      <c r="DW134" s="285">
        <v>0</v>
      </c>
      <c r="DX134" s="235">
        <v>0</v>
      </c>
      <c r="DY134" s="28">
        <v>0</v>
      </c>
      <c r="DZ134" s="30">
        <v>0</v>
      </c>
      <c r="EA134" s="285">
        <v>0</v>
      </c>
      <c r="EB134" s="235">
        <v>0</v>
      </c>
      <c r="EC134" s="28">
        <v>0</v>
      </c>
      <c r="ED134" s="30">
        <v>0</v>
      </c>
      <c r="EE134" s="285">
        <v>0</v>
      </c>
      <c r="EF134" s="235">
        <v>0</v>
      </c>
      <c r="EG134" s="28">
        <v>0</v>
      </c>
      <c r="EH134" s="288">
        <v>0</v>
      </c>
      <c r="EI134" s="285">
        <v>0</v>
      </c>
      <c r="EJ134" s="235">
        <v>0</v>
      </c>
      <c r="EK134" s="28">
        <f t="shared" ca="1" si="58"/>
        <v>0.26666666666666666</v>
      </c>
      <c r="EL134" s="30">
        <f ca="1">IF($B135=$B134,"",SUMIF($B$6:$B161,$B134,EK$6:EK$185))</f>
        <v>12.266666666666666</v>
      </c>
      <c r="EM134" s="436">
        <v>15</v>
      </c>
      <c r="EN134" s="436">
        <f t="shared" si="63"/>
        <v>1500</v>
      </c>
      <c r="EO134" s="437">
        <f t="shared" si="55"/>
        <v>6.6666666666666664E-4</v>
      </c>
      <c r="EP134" s="437">
        <f t="shared" si="59"/>
        <v>6.9999999999999999E-4</v>
      </c>
      <c r="EQ134" s="436">
        <f t="shared" ca="1" si="60"/>
        <v>0.28000000000000003</v>
      </c>
      <c r="ER134" s="443">
        <v>0</v>
      </c>
      <c r="ES134" s="446">
        <f t="shared" ca="1" si="61"/>
        <v>0</v>
      </c>
      <c r="ET134" s="446">
        <f t="shared" ca="1" si="62"/>
        <v>0</v>
      </c>
      <c r="EU134" s="446"/>
      <c r="EV134" s="446"/>
      <c r="EW134" s="446"/>
      <c r="EX134" s="17">
        <v>800080</v>
      </c>
      <c r="EY134" s="17" t="s">
        <v>854</v>
      </c>
      <c r="EZ134" s="17">
        <v>100</v>
      </c>
      <c r="FA134" s="17">
        <v>0</v>
      </c>
      <c r="FB134" s="249" t="s">
        <v>920</v>
      </c>
      <c r="FC134" s="347" t="s">
        <v>160</v>
      </c>
      <c r="FD134" s="348" t="s">
        <v>161</v>
      </c>
      <c r="FE134" s="389">
        <f t="shared" ca="1" si="57"/>
        <v>0</v>
      </c>
    </row>
    <row r="135" spans="1:161">
      <c r="A135" s="894" t="s">
        <v>787</v>
      </c>
      <c r="B135" s="295" t="s">
        <v>85</v>
      </c>
      <c r="C135" s="347" t="s">
        <v>122</v>
      </c>
      <c r="D135" s="347" t="s">
        <v>164</v>
      </c>
      <c r="E135" s="225" t="s">
        <v>912</v>
      </c>
      <c r="F135" s="243" t="s">
        <v>931</v>
      </c>
      <c r="G135" s="374">
        <v>100</v>
      </c>
      <c r="H135" s="229">
        <v>0</v>
      </c>
      <c r="I135" s="229">
        <v>1200</v>
      </c>
      <c r="J135" s="229">
        <v>1029</v>
      </c>
      <c r="K135" s="229">
        <v>0</v>
      </c>
      <c r="L135" s="229">
        <v>2229</v>
      </c>
      <c r="M135" s="388">
        <v>0</v>
      </c>
      <c r="N135" s="388">
        <v>0</v>
      </c>
      <c r="O135" s="388">
        <v>0</v>
      </c>
      <c r="P135" s="388">
        <v>0</v>
      </c>
      <c r="Q135" s="388">
        <v>0</v>
      </c>
      <c r="R135" s="388">
        <v>0</v>
      </c>
      <c r="S135" s="388">
        <v>0</v>
      </c>
      <c r="T135" s="388">
        <v>0</v>
      </c>
      <c r="U135" s="388">
        <v>0</v>
      </c>
      <c r="V135" s="388">
        <v>0</v>
      </c>
      <c r="W135" s="388">
        <v>0</v>
      </c>
      <c r="X135" s="388">
        <v>0</v>
      </c>
      <c r="Y135" s="388">
        <v>0</v>
      </c>
      <c r="Z135" s="388">
        <v>0</v>
      </c>
      <c r="AA135" s="388">
        <v>0</v>
      </c>
      <c r="AB135" s="388">
        <v>0</v>
      </c>
      <c r="AC135" s="388">
        <v>0</v>
      </c>
      <c r="AD135" s="388">
        <v>0</v>
      </c>
      <c r="AE135" s="388">
        <v>0</v>
      </c>
      <c r="AF135" s="388">
        <v>0</v>
      </c>
      <c r="AG135" s="388">
        <v>0</v>
      </c>
      <c r="AH135" s="388">
        <v>0</v>
      </c>
      <c r="AI135" s="388">
        <v>0</v>
      </c>
      <c r="AJ135" s="388">
        <v>0</v>
      </c>
      <c r="AK135" s="388">
        <v>0</v>
      </c>
      <c r="AL135" s="388">
        <v>0</v>
      </c>
      <c r="AM135" s="388">
        <v>0</v>
      </c>
      <c r="AN135" s="388">
        <v>0</v>
      </c>
      <c r="AO135" s="388">
        <v>0</v>
      </c>
      <c r="AP135" s="388">
        <v>0</v>
      </c>
      <c r="AQ135" s="388">
        <v>0</v>
      </c>
      <c r="AR135" s="388">
        <v>0</v>
      </c>
      <c r="AS135" s="388">
        <v>0</v>
      </c>
      <c r="AT135" s="388">
        <v>0</v>
      </c>
      <c r="AU135" s="388">
        <v>0</v>
      </c>
      <c r="AV135" s="388">
        <v>0</v>
      </c>
      <c r="AW135" s="388">
        <v>0</v>
      </c>
      <c r="AX135" s="388">
        <v>0</v>
      </c>
      <c r="AY135" s="388">
        <v>0</v>
      </c>
      <c r="AZ135" s="388">
        <v>0</v>
      </c>
      <c r="BA135" s="388">
        <v>0</v>
      </c>
      <c r="BB135" s="388">
        <v>0</v>
      </c>
      <c r="BC135" s="388">
        <v>0</v>
      </c>
      <c r="BD135" s="388">
        <v>0</v>
      </c>
      <c r="BE135" s="388">
        <v>0</v>
      </c>
      <c r="BF135" s="388">
        <v>0</v>
      </c>
      <c r="BG135" s="388">
        <v>0</v>
      </c>
      <c r="BH135" s="388">
        <v>0</v>
      </c>
      <c r="BI135" s="388">
        <v>0</v>
      </c>
      <c r="BJ135" s="388">
        <v>0</v>
      </c>
      <c r="BK135" s="388">
        <v>0</v>
      </c>
      <c r="BL135" s="388">
        <v>0</v>
      </c>
      <c r="BM135" s="388">
        <v>0</v>
      </c>
      <c r="BN135" s="388">
        <v>0</v>
      </c>
      <c r="BO135" s="388">
        <v>0</v>
      </c>
      <c r="BP135" s="388">
        <v>0</v>
      </c>
      <c r="BQ135" s="388">
        <v>0</v>
      </c>
      <c r="BR135" s="388">
        <v>0</v>
      </c>
      <c r="BS135" s="388">
        <v>0</v>
      </c>
      <c r="BT135" s="388">
        <v>0</v>
      </c>
      <c r="BU135" s="388">
        <v>0</v>
      </c>
      <c r="BV135" s="388">
        <v>0</v>
      </c>
      <c r="BW135" s="388">
        <v>0</v>
      </c>
      <c r="BX135" s="388">
        <v>0</v>
      </c>
      <c r="BY135" s="388">
        <v>0</v>
      </c>
      <c r="BZ135" s="388">
        <v>0</v>
      </c>
      <c r="CA135" s="388">
        <v>0</v>
      </c>
      <c r="CB135" s="388">
        <v>0</v>
      </c>
      <c r="CC135" s="388">
        <v>0</v>
      </c>
      <c r="CD135" s="388">
        <v>0</v>
      </c>
      <c r="CE135" s="388">
        <v>0</v>
      </c>
      <c r="CF135" s="388">
        <v>0</v>
      </c>
      <c r="CG135" s="388">
        <v>0</v>
      </c>
      <c r="CH135" s="388">
        <v>0</v>
      </c>
      <c r="CI135" s="388">
        <v>0</v>
      </c>
      <c r="CJ135" s="388">
        <v>0</v>
      </c>
      <c r="CK135" s="388">
        <v>0</v>
      </c>
      <c r="CL135" s="388">
        <v>0</v>
      </c>
      <c r="CM135" s="388">
        <v>0</v>
      </c>
      <c r="CN135" s="388">
        <v>0</v>
      </c>
      <c r="CO135" s="388">
        <v>0</v>
      </c>
      <c r="CP135" s="388">
        <v>0</v>
      </c>
      <c r="CQ135" s="388">
        <v>0</v>
      </c>
      <c r="CR135" s="388">
        <v>0</v>
      </c>
      <c r="CS135" s="388">
        <v>0</v>
      </c>
      <c r="CT135" s="388">
        <v>0</v>
      </c>
      <c r="CU135" s="388">
        <v>0</v>
      </c>
      <c r="CV135" s="388">
        <v>0</v>
      </c>
      <c r="CW135" s="388">
        <v>0</v>
      </c>
      <c r="CX135" s="388">
        <v>0</v>
      </c>
      <c r="CY135" s="388">
        <v>0</v>
      </c>
      <c r="CZ135" s="388">
        <v>0</v>
      </c>
      <c r="DA135" s="388">
        <v>0</v>
      </c>
      <c r="DB135" s="388">
        <v>0</v>
      </c>
      <c r="DC135" s="388">
        <v>0</v>
      </c>
      <c r="DD135" s="388">
        <v>0</v>
      </c>
      <c r="DE135" s="388">
        <v>0</v>
      </c>
      <c r="DF135" s="388">
        <v>0</v>
      </c>
      <c r="DG135" s="387">
        <v>0</v>
      </c>
      <c r="DH135" s="31">
        <v>0</v>
      </c>
      <c r="DI135" s="28">
        <v>0</v>
      </c>
      <c r="DJ135" s="30">
        <v>0</v>
      </c>
      <c r="DK135" s="29">
        <v>0</v>
      </c>
      <c r="DL135" s="235">
        <v>0</v>
      </c>
      <c r="DM135" s="28">
        <v>0</v>
      </c>
      <c r="DN135" s="288">
        <v>0</v>
      </c>
      <c r="DO135" s="285">
        <v>0</v>
      </c>
      <c r="DP135" s="235">
        <v>0</v>
      </c>
      <c r="DQ135" s="28">
        <v>0</v>
      </c>
      <c r="DR135" s="30">
        <v>0</v>
      </c>
      <c r="DS135" s="285">
        <v>0</v>
      </c>
      <c r="DT135" s="235">
        <v>0</v>
      </c>
      <c r="DU135" s="28">
        <v>0</v>
      </c>
      <c r="DV135" s="30">
        <v>0</v>
      </c>
      <c r="DW135" s="285">
        <v>0</v>
      </c>
      <c r="DX135" s="235">
        <v>0</v>
      </c>
      <c r="DY135" s="28">
        <v>0</v>
      </c>
      <c r="DZ135" s="30">
        <v>0</v>
      </c>
      <c r="EA135" s="285">
        <v>0</v>
      </c>
      <c r="EB135" s="235">
        <v>0</v>
      </c>
      <c r="EC135" s="28">
        <v>0</v>
      </c>
      <c r="ED135" s="30">
        <v>0</v>
      </c>
      <c r="EE135" s="285">
        <v>0</v>
      </c>
      <c r="EF135" s="235">
        <v>0</v>
      </c>
      <c r="EG135" s="28">
        <v>0</v>
      </c>
      <c r="EH135" s="288">
        <v>0</v>
      </c>
      <c r="EI135" s="285">
        <v>0</v>
      </c>
      <c r="EJ135" s="235">
        <v>0</v>
      </c>
      <c r="EK135" s="28">
        <f t="shared" ca="1" si="58"/>
        <v>2.2666666666666666</v>
      </c>
      <c r="EL135" s="30">
        <f ca="1">IF($B136=$B135,"",SUMIF($B$6:$B162,$B135,EK$6:EK$185))</f>
        <v>12.666666666666668</v>
      </c>
      <c r="EM135" s="436">
        <v>15</v>
      </c>
      <c r="EN135" s="436">
        <f t="shared" si="63"/>
        <v>1500</v>
      </c>
      <c r="EO135" s="437">
        <f t="shared" si="55"/>
        <v>6.6666666666666664E-4</v>
      </c>
      <c r="EP135" s="437">
        <f t="shared" si="59"/>
        <v>6.9999999999999999E-4</v>
      </c>
      <c r="EQ135" s="436">
        <f t="shared" ca="1" si="60"/>
        <v>1.4</v>
      </c>
      <c r="ER135" s="443">
        <v>5.2499999999999998E-2</v>
      </c>
      <c r="ES135" s="446">
        <f t="shared" ca="1" si="61"/>
        <v>8.7499999999999994E-2</v>
      </c>
      <c r="ET135" s="446">
        <f t="shared" ca="1" si="62"/>
        <v>105</v>
      </c>
      <c r="EU135" s="446"/>
      <c r="EV135" s="446"/>
      <c r="EW135" s="446"/>
      <c r="EX135" s="17">
        <v>800080</v>
      </c>
      <c r="EY135" s="17" t="s">
        <v>854</v>
      </c>
      <c r="EZ135" s="17">
        <v>100</v>
      </c>
      <c r="FA135" s="17">
        <v>7</v>
      </c>
      <c r="FB135" s="295" t="s">
        <v>85</v>
      </c>
      <c r="FC135" s="347" t="s">
        <v>122</v>
      </c>
      <c r="FD135" s="348" t="s">
        <v>164</v>
      </c>
      <c r="FE135" s="389">
        <f t="shared" ca="1" si="57"/>
        <v>0</v>
      </c>
    </row>
    <row r="136" spans="1:161">
      <c r="A136" s="894" t="s">
        <v>787</v>
      </c>
      <c r="B136" s="249" t="s">
        <v>920</v>
      </c>
      <c r="C136" s="347" t="s">
        <v>162</v>
      </c>
      <c r="D136" s="347" t="s">
        <v>163</v>
      </c>
      <c r="E136" s="225" t="s">
        <v>912</v>
      </c>
      <c r="F136" s="243" t="s">
        <v>913</v>
      </c>
      <c r="G136" s="374">
        <v>100</v>
      </c>
      <c r="H136" s="229">
        <v>0</v>
      </c>
      <c r="I136" s="229">
        <v>700</v>
      </c>
      <c r="J136" s="229">
        <v>50</v>
      </c>
      <c r="K136" s="229">
        <v>0</v>
      </c>
      <c r="L136" s="229">
        <v>750</v>
      </c>
      <c r="M136" s="388">
        <v>0</v>
      </c>
      <c r="N136" s="388">
        <v>0</v>
      </c>
      <c r="O136" s="388">
        <v>0</v>
      </c>
      <c r="P136" s="388">
        <v>0</v>
      </c>
      <c r="Q136" s="388">
        <v>0</v>
      </c>
      <c r="R136" s="388">
        <v>0</v>
      </c>
      <c r="S136" s="388">
        <v>0</v>
      </c>
      <c r="T136" s="388">
        <v>0</v>
      </c>
      <c r="U136" s="388">
        <v>0</v>
      </c>
      <c r="V136" s="388">
        <v>0</v>
      </c>
      <c r="W136" s="388">
        <v>0</v>
      </c>
      <c r="X136" s="388">
        <v>0</v>
      </c>
      <c r="Y136" s="388">
        <v>0</v>
      </c>
      <c r="Z136" s="388">
        <v>0</v>
      </c>
      <c r="AA136" s="388">
        <v>0</v>
      </c>
      <c r="AB136" s="388">
        <v>0</v>
      </c>
      <c r="AC136" s="388">
        <v>0</v>
      </c>
      <c r="AD136" s="388">
        <v>0</v>
      </c>
      <c r="AE136" s="388">
        <v>0</v>
      </c>
      <c r="AF136" s="388">
        <v>0</v>
      </c>
      <c r="AG136" s="388">
        <v>0</v>
      </c>
      <c r="AH136" s="388">
        <v>0</v>
      </c>
      <c r="AI136" s="388">
        <v>0</v>
      </c>
      <c r="AJ136" s="388">
        <v>0</v>
      </c>
      <c r="AK136" s="388">
        <v>0</v>
      </c>
      <c r="AL136" s="388">
        <v>0</v>
      </c>
      <c r="AM136" s="388">
        <v>0</v>
      </c>
      <c r="AN136" s="388">
        <v>0</v>
      </c>
      <c r="AO136" s="388">
        <v>0</v>
      </c>
      <c r="AP136" s="388">
        <v>0</v>
      </c>
      <c r="AQ136" s="388">
        <v>0</v>
      </c>
      <c r="AR136" s="388">
        <v>0</v>
      </c>
      <c r="AS136" s="388">
        <v>0</v>
      </c>
      <c r="AT136" s="388">
        <v>0</v>
      </c>
      <c r="AU136" s="388">
        <v>0</v>
      </c>
      <c r="AV136" s="388">
        <v>0</v>
      </c>
      <c r="AW136" s="388">
        <v>0</v>
      </c>
      <c r="AX136" s="388">
        <v>0</v>
      </c>
      <c r="AY136" s="388">
        <v>0</v>
      </c>
      <c r="AZ136" s="388">
        <v>0</v>
      </c>
      <c r="BA136" s="388">
        <v>0</v>
      </c>
      <c r="BB136" s="388">
        <v>0</v>
      </c>
      <c r="BC136" s="388">
        <v>0</v>
      </c>
      <c r="BD136" s="388">
        <v>0</v>
      </c>
      <c r="BE136" s="388">
        <v>0</v>
      </c>
      <c r="BF136" s="388">
        <v>0</v>
      </c>
      <c r="BG136" s="388">
        <v>0</v>
      </c>
      <c r="BH136" s="388">
        <v>0</v>
      </c>
      <c r="BI136" s="388">
        <v>0</v>
      </c>
      <c r="BJ136" s="388">
        <v>0</v>
      </c>
      <c r="BK136" s="388">
        <v>0</v>
      </c>
      <c r="BL136" s="388">
        <v>0</v>
      </c>
      <c r="BM136" s="388">
        <v>0</v>
      </c>
      <c r="BN136" s="388">
        <v>0</v>
      </c>
      <c r="BO136" s="388">
        <v>0</v>
      </c>
      <c r="BP136" s="388">
        <v>0</v>
      </c>
      <c r="BQ136" s="388">
        <v>0</v>
      </c>
      <c r="BR136" s="388">
        <v>0</v>
      </c>
      <c r="BS136" s="388">
        <v>0</v>
      </c>
      <c r="BT136" s="388">
        <v>0</v>
      </c>
      <c r="BU136" s="388">
        <v>0</v>
      </c>
      <c r="BV136" s="388">
        <v>0</v>
      </c>
      <c r="BW136" s="388">
        <v>0</v>
      </c>
      <c r="BX136" s="388">
        <v>0</v>
      </c>
      <c r="BY136" s="388">
        <v>0</v>
      </c>
      <c r="BZ136" s="388">
        <v>0</v>
      </c>
      <c r="CA136" s="388">
        <v>0</v>
      </c>
      <c r="CB136" s="388">
        <v>0</v>
      </c>
      <c r="CC136" s="388">
        <v>0</v>
      </c>
      <c r="CD136" s="388">
        <v>0</v>
      </c>
      <c r="CE136" s="388">
        <v>0</v>
      </c>
      <c r="CF136" s="388">
        <v>0</v>
      </c>
      <c r="CG136" s="388">
        <v>0</v>
      </c>
      <c r="CH136" s="388">
        <v>0</v>
      </c>
      <c r="CI136" s="388">
        <v>0</v>
      </c>
      <c r="CJ136" s="388">
        <v>0</v>
      </c>
      <c r="CK136" s="388">
        <v>0</v>
      </c>
      <c r="CL136" s="388">
        <v>0</v>
      </c>
      <c r="CM136" s="388">
        <v>0</v>
      </c>
      <c r="CN136" s="388">
        <v>0</v>
      </c>
      <c r="CO136" s="388">
        <v>0</v>
      </c>
      <c r="CP136" s="388">
        <v>0</v>
      </c>
      <c r="CQ136" s="388">
        <v>0</v>
      </c>
      <c r="CR136" s="388">
        <v>0</v>
      </c>
      <c r="CS136" s="388">
        <v>0</v>
      </c>
      <c r="CT136" s="388">
        <v>0</v>
      </c>
      <c r="CU136" s="388">
        <v>0</v>
      </c>
      <c r="CV136" s="388">
        <v>0</v>
      </c>
      <c r="CW136" s="388">
        <v>0</v>
      </c>
      <c r="CX136" s="388">
        <v>0</v>
      </c>
      <c r="CY136" s="388">
        <v>0</v>
      </c>
      <c r="CZ136" s="388">
        <v>0</v>
      </c>
      <c r="DA136" s="388">
        <v>0</v>
      </c>
      <c r="DB136" s="388">
        <v>0</v>
      </c>
      <c r="DC136" s="388">
        <v>0</v>
      </c>
      <c r="DD136" s="388">
        <v>0</v>
      </c>
      <c r="DE136" s="388">
        <v>0</v>
      </c>
      <c r="DF136" s="388">
        <v>0</v>
      </c>
      <c r="DG136" s="387">
        <v>0</v>
      </c>
      <c r="DH136" s="31">
        <v>0</v>
      </c>
      <c r="DI136" s="28">
        <v>0</v>
      </c>
      <c r="DJ136" s="30">
        <v>0</v>
      </c>
      <c r="DK136" s="29">
        <v>0</v>
      </c>
      <c r="DL136" s="235">
        <v>0</v>
      </c>
      <c r="DM136" s="28">
        <v>0</v>
      </c>
      <c r="DN136" s="288">
        <v>0</v>
      </c>
      <c r="DO136" s="285">
        <v>0</v>
      </c>
      <c r="DP136" s="235">
        <v>0</v>
      </c>
      <c r="DQ136" s="28">
        <v>0</v>
      </c>
      <c r="DR136" s="30">
        <v>0</v>
      </c>
      <c r="DS136" s="285">
        <v>0</v>
      </c>
      <c r="DT136" s="235">
        <v>0</v>
      </c>
      <c r="DU136" s="28">
        <v>0</v>
      </c>
      <c r="DV136" s="30">
        <v>0</v>
      </c>
      <c r="DW136" s="285">
        <v>0</v>
      </c>
      <c r="DX136" s="235">
        <v>0</v>
      </c>
      <c r="DY136" s="28">
        <v>0</v>
      </c>
      <c r="DZ136" s="30">
        <v>0</v>
      </c>
      <c r="EA136" s="285">
        <v>0</v>
      </c>
      <c r="EB136" s="235">
        <v>0</v>
      </c>
      <c r="EC136" s="28">
        <v>0</v>
      </c>
      <c r="ED136" s="30">
        <v>0</v>
      </c>
      <c r="EE136" s="285">
        <v>0</v>
      </c>
      <c r="EF136" s="235">
        <v>0</v>
      </c>
      <c r="EG136" s="28">
        <v>0</v>
      </c>
      <c r="EH136" s="288">
        <v>0</v>
      </c>
      <c r="EI136" s="285">
        <v>0</v>
      </c>
      <c r="EJ136" s="235">
        <v>0</v>
      </c>
      <c r="EK136" s="28">
        <f t="shared" ca="1" si="58"/>
        <v>0.93333333333333335</v>
      </c>
      <c r="EL136" s="30" t="str">
        <f ca="1">IF($B137=$B136,"",SUMIF($B$6:$B163,$B136,EK$6:EK$185))</f>
        <v/>
      </c>
      <c r="EM136" s="436">
        <v>15</v>
      </c>
      <c r="EN136" s="436">
        <f t="shared" si="63"/>
        <v>1500</v>
      </c>
      <c r="EO136" s="437">
        <f t="shared" si="55"/>
        <v>6.6666666666666664E-4</v>
      </c>
      <c r="EP136" s="437">
        <f t="shared" si="59"/>
        <v>6.9999999999999999E-4</v>
      </c>
      <c r="EQ136" s="436">
        <f t="shared" ref="EQ136:EQ143" ca="1" si="64">ROUND(IFERROR(EP136*DG136,),4)</f>
        <v>0.49</v>
      </c>
      <c r="ER136" s="443">
        <v>0</v>
      </c>
      <c r="ES136" s="446">
        <f t="shared" ref="ES136:ES143" ca="1" si="65">(+DG136*ER136)/$ES$1</f>
        <v>0</v>
      </c>
      <c r="ET136" s="446">
        <f t="shared" ref="ET136:ET143" ca="1" si="66">ER136*DG136</f>
        <v>0</v>
      </c>
      <c r="EU136" s="446"/>
      <c r="EV136" s="446"/>
      <c r="EW136" s="446"/>
      <c r="EX136" s="17">
        <v>800080</v>
      </c>
      <c r="EY136" s="17" t="s">
        <v>854</v>
      </c>
      <c r="EZ136" s="17">
        <v>100</v>
      </c>
      <c r="FA136" s="17">
        <v>0</v>
      </c>
      <c r="FB136" s="249" t="s">
        <v>920</v>
      </c>
      <c r="FC136" s="347" t="s">
        <v>162</v>
      </c>
      <c r="FD136" s="348" t="s">
        <v>163</v>
      </c>
      <c r="FE136" s="389">
        <f t="shared" ca="1" si="57"/>
        <v>0</v>
      </c>
    </row>
    <row r="137" spans="1:161">
      <c r="A137" s="894" t="s">
        <v>787</v>
      </c>
      <c r="B137" s="249" t="s">
        <v>920</v>
      </c>
      <c r="C137" s="347" t="s">
        <v>165</v>
      </c>
      <c r="D137" s="347" t="s">
        <v>166</v>
      </c>
      <c r="E137" s="225" t="s">
        <v>912</v>
      </c>
      <c r="F137" s="243" t="s">
        <v>917</v>
      </c>
      <c r="G137" s="374">
        <v>100</v>
      </c>
      <c r="H137" s="229">
        <v>0</v>
      </c>
      <c r="I137" s="229">
        <v>0</v>
      </c>
      <c r="J137" s="229">
        <v>24</v>
      </c>
      <c r="K137" s="229">
        <v>0</v>
      </c>
      <c r="L137" s="229">
        <v>24</v>
      </c>
      <c r="M137" s="388">
        <v>0</v>
      </c>
      <c r="N137" s="388">
        <v>0</v>
      </c>
      <c r="O137" s="388">
        <v>0</v>
      </c>
      <c r="P137" s="388">
        <v>0</v>
      </c>
      <c r="Q137" s="388">
        <v>0</v>
      </c>
      <c r="R137" s="388">
        <v>0</v>
      </c>
      <c r="S137" s="388">
        <v>0</v>
      </c>
      <c r="T137" s="388">
        <v>0</v>
      </c>
      <c r="U137" s="388">
        <v>0</v>
      </c>
      <c r="V137" s="388">
        <v>0</v>
      </c>
      <c r="W137" s="388">
        <v>0</v>
      </c>
      <c r="X137" s="388">
        <v>0</v>
      </c>
      <c r="Y137" s="388">
        <v>0</v>
      </c>
      <c r="Z137" s="388">
        <v>0</v>
      </c>
      <c r="AA137" s="388">
        <v>0</v>
      </c>
      <c r="AB137" s="388">
        <v>0</v>
      </c>
      <c r="AC137" s="388">
        <v>0</v>
      </c>
      <c r="AD137" s="388">
        <v>0</v>
      </c>
      <c r="AE137" s="388">
        <v>0</v>
      </c>
      <c r="AF137" s="388">
        <v>0</v>
      </c>
      <c r="AG137" s="388">
        <v>0</v>
      </c>
      <c r="AH137" s="388">
        <v>0</v>
      </c>
      <c r="AI137" s="388">
        <v>0</v>
      </c>
      <c r="AJ137" s="388">
        <v>0</v>
      </c>
      <c r="AK137" s="388">
        <v>0</v>
      </c>
      <c r="AL137" s="388">
        <v>0</v>
      </c>
      <c r="AM137" s="388">
        <v>0</v>
      </c>
      <c r="AN137" s="388">
        <v>0</v>
      </c>
      <c r="AO137" s="388">
        <v>0</v>
      </c>
      <c r="AP137" s="388">
        <v>0</v>
      </c>
      <c r="AQ137" s="388">
        <v>0</v>
      </c>
      <c r="AR137" s="388">
        <v>0</v>
      </c>
      <c r="AS137" s="388">
        <v>0</v>
      </c>
      <c r="AT137" s="388">
        <v>0</v>
      </c>
      <c r="AU137" s="388">
        <v>0</v>
      </c>
      <c r="AV137" s="388">
        <v>0</v>
      </c>
      <c r="AW137" s="388">
        <v>0</v>
      </c>
      <c r="AX137" s="388">
        <v>0</v>
      </c>
      <c r="AY137" s="388">
        <v>0</v>
      </c>
      <c r="AZ137" s="388">
        <v>0</v>
      </c>
      <c r="BA137" s="388">
        <v>0</v>
      </c>
      <c r="BB137" s="388">
        <v>0</v>
      </c>
      <c r="BC137" s="388">
        <v>0</v>
      </c>
      <c r="BD137" s="388">
        <v>0</v>
      </c>
      <c r="BE137" s="388">
        <v>0</v>
      </c>
      <c r="BF137" s="388">
        <v>0</v>
      </c>
      <c r="BG137" s="388">
        <v>0</v>
      </c>
      <c r="BH137" s="388">
        <v>0</v>
      </c>
      <c r="BI137" s="388">
        <v>0</v>
      </c>
      <c r="BJ137" s="388">
        <v>0</v>
      </c>
      <c r="BK137" s="388">
        <v>0</v>
      </c>
      <c r="BL137" s="388">
        <v>0</v>
      </c>
      <c r="BM137" s="388">
        <v>0</v>
      </c>
      <c r="BN137" s="388">
        <v>0</v>
      </c>
      <c r="BO137" s="388">
        <v>0</v>
      </c>
      <c r="BP137" s="388">
        <v>0</v>
      </c>
      <c r="BQ137" s="388">
        <v>0</v>
      </c>
      <c r="BR137" s="388">
        <v>0</v>
      </c>
      <c r="BS137" s="388">
        <v>0</v>
      </c>
      <c r="BT137" s="388">
        <v>0</v>
      </c>
      <c r="BU137" s="388">
        <v>0</v>
      </c>
      <c r="BV137" s="388">
        <v>0</v>
      </c>
      <c r="BW137" s="388">
        <v>0</v>
      </c>
      <c r="BX137" s="388">
        <v>0</v>
      </c>
      <c r="BY137" s="388">
        <v>0</v>
      </c>
      <c r="BZ137" s="388">
        <v>0</v>
      </c>
      <c r="CA137" s="388">
        <v>0</v>
      </c>
      <c r="CB137" s="388">
        <v>0</v>
      </c>
      <c r="CC137" s="388">
        <v>0</v>
      </c>
      <c r="CD137" s="388">
        <v>0</v>
      </c>
      <c r="CE137" s="388">
        <v>0</v>
      </c>
      <c r="CF137" s="388">
        <v>0</v>
      </c>
      <c r="CG137" s="388">
        <v>0</v>
      </c>
      <c r="CH137" s="388">
        <v>0</v>
      </c>
      <c r="CI137" s="388">
        <v>0</v>
      </c>
      <c r="CJ137" s="388">
        <v>0</v>
      </c>
      <c r="CK137" s="388">
        <v>0</v>
      </c>
      <c r="CL137" s="388">
        <v>0</v>
      </c>
      <c r="CM137" s="388">
        <v>0</v>
      </c>
      <c r="CN137" s="388">
        <v>0</v>
      </c>
      <c r="CO137" s="388">
        <v>0</v>
      </c>
      <c r="CP137" s="388">
        <v>0</v>
      </c>
      <c r="CQ137" s="388">
        <v>0</v>
      </c>
      <c r="CR137" s="388">
        <v>0</v>
      </c>
      <c r="CS137" s="388">
        <v>0</v>
      </c>
      <c r="CT137" s="388">
        <v>0</v>
      </c>
      <c r="CU137" s="388">
        <v>0</v>
      </c>
      <c r="CV137" s="388">
        <v>0</v>
      </c>
      <c r="CW137" s="388">
        <v>0</v>
      </c>
      <c r="CX137" s="388">
        <v>0</v>
      </c>
      <c r="CY137" s="388">
        <v>0</v>
      </c>
      <c r="CZ137" s="388">
        <v>0</v>
      </c>
      <c r="DA137" s="388">
        <v>0</v>
      </c>
      <c r="DB137" s="388">
        <v>0</v>
      </c>
      <c r="DC137" s="388">
        <v>0</v>
      </c>
      <c r="DD137" s="388">
        <v>0</v>
      </c>
      <c r="DE137" s="388">
        <v>0</v>
      </c>
      <c r="DF137" s="388">
        <v>0</v>
      </c>
      <c r="DG137" s="387">
        <v>0</v>
      </c>
      <c r="DH137" s="31">
        <v>0</v>
      </c>
      <c r="DI137" s="28">
        <v>0</v>
      </c>
      <c r="DJ137" s="30">
        <v>0</v>
      </c>
      <c r="DK137" s="29">
        <v>0</v>
      </c>
      <c r="DL137" s="235">
        <v>0</v>
      </c>
      <c r="DM137" s="28">
        <v>0</v>
      </c>
      <c r="DN137" s="288">
        <v>0</v>
      </c>
      <c r="DO137" s="285">
        <v>0</v>
      </c>
      <c r="DP137" s="235">
        <v>0</v>
      </c>
      <c r="DQ137" s="28">
        <v>0</v>
      </c>
      <c r="DR137" s="30">
        <v>0</v>
      </c>
      <c r="DS137" s="285">
        <v>0</v>
      </c>
      <c r="DT137" s="235">
        <v>0</v>
      </c>
      <c r="DU137" s="28">
        <v>0</v>
      </c>
      <c r="DV137" s="30">
        <v>0</v>
      </c>
      <c r="DW137" s="285">
        <v>0</v>
      </c>
      <c r="DX137" s="235">
        <v>0</v>
      </c>
      <c r="DY137" s="28">
        <v>0</v>
      </c>
      <c r="DZ137" s="30">
        <v>0</v>
      </c>
      <c r="EA137" s="285">
        <v>0</v>
      </c>
      <c r="EB137" s="235">
        <v>0</v>
      </c>
      <c r="EC137" s="28">
        <v>0</v>
      </c>
      <c r="ED137" s="30">
        <v>0</v>
      </c>
      <c r="EE137" s="285">
        <v>0</v>
      </c>
      <c r="EF137" s="235">
        <v>0</v>
      </c>
      <c r="EG137" s="28">
        <v>0</v>
      </c>
      <c r="EH137" s="288">
        <v>0</v>
      </c>
      <c r="EI137" s="285">
        <v>0</v>
      </c>
      <c r="EJ137" s="235">
        <v>0</v>
      </c>
      <c r="EK137" s="28">
        <f t="shared" ca="1" si="58"/>
        <v>0</v>
      </c>
      <c r="EL137" s="30" t="str">
        <f ca="1">IF($B138=$B137,"",SUMIF($B$6:$B164,$B137,EK$6:EK$185))</f>
        <v/>
      </c>
      <c r="EM137" s="436">
        <v>15</v>
      </c>
      <c r="EN137" s="436">
        <f t="shared" si="63"/>
        <v>1500</v>
      </c>
      <c r="EO137" s="437">
        <f t="shared" si="55"/>
        <v>6.6666666666666664E-4</v>
      </c>
      <c r="EP137" s="437">
        <f t="shared" si="59"/>
        <v>6.9999999999999999E-4</v>
      </c>
      <c r="EQ137" s="436">
        <f t="shared" ca="1" si="64"/>
        <v>0</v>
      </c>
      <c r="ER137" s="443">
        <v>0</v>
      </c>
      <c r="ES137" s="446">
        <f t="shared" ca="1" si="65"/>
        <v>0</v>
      </c>
      <c r="ET137" s="446">
        <f t="shared" ca="1" si="66"/>
        <v>0</v>
      </c>
      <c r="EU137" s="446"/>
      <c r="EV137" s="446"/>
      <c r="EW137" s="446"/>
      <c r="EX137" s="17">
        <v>800080</v>
      </c>
      <c r="EY137" s="17" t="s">
        <v>854</v>
      </c>
      <c r="EZ137" s="17">
        <v>100</v>
      </c>
      <c r="FA137" s="17">
        <v>0</v>
      </c>
      <c r="FB137" s="249" t="s">
        <v>920</v>
      </c>
      <c r="FC137" s="347" t="s">
        <v>165</v>
      </c>
      <c r="FD137" s="348" t="s">
        <v>166</v>
      </c>
      <c r="FE137" s="389">
        <f t="shared" ca="1" si="57"/>
        <v>0</v>
      </c>
    </row>
    <row r="138" spans="1:161">
      <c r="A138" s="894" t="s">
        <v>787</v>
      </c>
      <c r="B138" s="249" t="s">
        <v>920</v>
      </c>
      <c r="C138" s="347" t="s">
        <v>167</v>
      </c>
      <c r="D138" s="347" t="s">
        <v>168</v>
      </c>
      <c r="E138" s="225" t="s">
        <v>912</v>
      </c>
      <c r="F138" s="243" t="s">
        <v>917</v>
      </c>
      <c r="G138" s="374">
        <v>100</v>
      </c>
      <c r="H138" s="229">
        <v>0</v>
      </c>
      <c r="I138" s="229">
        <v>400</v>
      </c>
      <c r="J138" s="229">
        <v>51</v>
      </c>
      <c r="K138" s="229">
        <v>0</v>
      </c>
      <c r="L138" s="229">
        <v>451</v>
      </c>
      <c r="M138" s="388">
        <v>0</v>
      </c>
      <c r="N138" s="388">
        <v>0</v>
      </c>
      <c r="O138" s="388">
        <v>0</v>
      </c>
      <c r="P138" s="388">
        <v>0</v>
      </c>
      <c r="Q138" s="388">
        <v>0</v>
      </c>
      <c r="R138" s="388">
        <v>0</v>
      </c>
      <c r="S138" s="388">
        <v>0</v>
      </c>
      <c r="T138" s="388">
        <v>0</v>
      </c>
      <c r="U138" s="388">
        <v>0</v>
      </c>
      <c r="V138" s="388">
        <v>0</v>
      </c>
      <c r="W138" s="388">
        <v>0</v>
      </c>
      <c r="X138" s="388">
        <v>0</v>
      </c>
      <c r="Y138" s="388">
        <v>0</v>
      </c>
      <c r="Z138" s="388">
        <v>0</v>
      </c>
      <c r="AA138" s="388">
        <v>0</v>
      </c>
      <c r="AB138" s="388">
        <v>0</v>
      </c>
      <c r="AC138" s="388">
        <v>0</v>
      </c>
      <c r="AD138" s="388">
        <v>0</v>
      </c>
      <c r="AE138" s="388">
        <v>0</v>
      </c>
      <c r="AF138" s="388">
        <v>0</v>
      </c>
      <c r="AG138" s="388">
        <v>0</v>
      </c>
      <c r="AH138" s="388">
        <v>0</v>
      </c>
      <c r="AI138" s="388">
        <v>0</v>
      </c>
      <c r="AJ138" s="388">
        <v>0</v>
      </c>
      <c r="AK138" s="388">
        <v>0</v>
      </c>
      <c r="AL138" s="388">
        <v>0</v>
      </c>
      <c r="AM138" s="388">
        <v>0</v>
      </c>
      <c r="AN138" s="388">
        <v>0</v>
      </c>
      <c r="AO138" s="388">
        <v>0</v>
      </c>
      <c r="AP138" s="388">
        <v>0</v>
      </c>
      <c r="AQ138" s="388">
        <v>0</v>
      </c>
      <c r="AR138" s="388">
        <v>0</v>
      </c>
      <c r="AS138" s="388">
        <v>0</v>
      </c>
      <c r="AT138" s="388">
        <v>0</v>
      </c>
      <c r="AU138" s="388">
        <v>0</v>
      </c>
      <c r="AV138" s="388">
        <v>0</v>
      </c>
      <c r="AW138" s="388">
        <v>0</v>
      </c>
      <c r="AX138" s="388">
        <v>0</v>
      </c>
      <c r="AY138" s="388">
        <v>0</v>
      </c>
      <c r="AZ138" s="388">
        <v>0</v>
      </c>
      <c r="BA138" s="388">
        <v>0</v>
      </c>
      <c r="BB138" s="388">
        <v>0</v>
      </c>
      <c r="BC138" s="388">
        <v>0</v>
      </c>
      <c r="BD138" s="388">
        <v>0</v>
      </c>
      <c r="BE138" s="388">
        <v>0</v>
      </c>
      <c r="BF138" s="388">
        <v>0</v>
      </c>
      <c r="BG138" s="388">
        <v>0</v>
      </c>
      <c r="BH138" s="388">
        <v>0</v>
      </c>
      <c r="BI138" s="388">
        <v>0</v>
      </c>
      <c r="BJ138" s="388">
        <v>0</v>
      </c>
      <c r="BK138" s="388">
        <v>0</v>
      </c>
      <c r="BL138" s="388">
        <v>0</v>
      </c>
      <c r="BM138" s="388">
        <v>0</v>
      </c>
      <c r="BN138" s="388">
        <v>0</v>
      </c>
      <c r="BO138" s="388">
        <v>0</v>
      </c>
      <c r="BP138" s="388">
        <v>0</v>
      </c>
      <c r="BQ138" s="388">
        <v>0</v>
      </c>
      <c r="BR138" s="388">
        <v>0</v>
      </c>
      <c r="BS138" s="388">
        <v>0</v>
      </c>
      <c r="BT138" s="388">
        <v>0</v>
      </c>
      <c r="BU138" s="388">
        <v>0</v>
      </c>
      <c r="BV138" s="388">
        <v>0</v>
      </c>
      <c r="BW138" s="388">
        <v>0</v>
      </c>
      <c r="BX138" s="388">
        <v>0</v>
      </c>
      <c r="BY138" s="388">
        <v>0</v>
      </c>
      <c r="BZ138" s="388">
        <v>0</v>
      </c>
      <c r="CA138" s="388">
        <v>0</v>
      </c>
      <c r="CB138" s="388">
        <v>0</v>
      </c>
      <c r="CC138" s="388">
        <v>0</v>
      </c>
      <c r="CD138" s="388">
        <v>0</v>
      </c>
      <c r="CE138" s="388">
        <v>0</v>
      </c>
      <c r="CF138" s="388">
        <v>0</v>
      </c>
      <c r="CG138" s="388">
        <v>0</v>
      </c>
      <c r="CH138" s="388">
        <v>0</v>
      </c>
      <c r="CI138" s="388">
        <v>0</v>
      </c>
      <c r="CJ138" s="388">
        <v>0</v>
      </c>
      <c r="CK138" s="388">
        <v>0</v>
      </c>
      <c r="CL138" s="388">
        <v>0</v>
      </c>
      <c r="CM138" s="388">
        <v>0</v>
      </c>
      <c r="CN138" s="388">
        <v>0</v>
      </c>
      <c r="CO138" s="388">
        <v>0</v>
      </c>
      <c r="CP138" s="388">
        <v>0</v>
      </c>
      <c r="CQ138" s="388">
        <v>0</v>
      </c>
      <c r="CR138" s="388">
        <v>0</v>
      </c>
      <c r="CS138" s="388">
        <v>0</v>
      </c>
      <c r="CT138" s="388">
        <v>0</v>
      </c>
      <c r="CU138" s="388">
        <v>0</v>
      </c>
      <c r="CV138" s="388">
        <v>0</v>
      </c>
      <c r="CW138" s="388">
        <v>0</v>
      </c>
      <c r="CX138" s="388">
        <v>0</v>
      </c>
      <c r="CY138" s="388">
        <v>0</v>
      </c>
      <c r="CZ138" s="388">
        <v>0</v>
      </c>
      <c r="DA138" s="388">
        <v>0</v>
      </c>
      <c r="DB138" s="388">
        <v>0</v>
      </c>
      <c r="DC138" s="388">
        <v>0</v>
      </c>
      <c r="DD138" s="388">
        <v>0</v>
      </c>
      <c r="DE138" s="388">
        <v>0</v>
      </c>
      <c r="DF138" s="388">
        <v>0</v>
      </c>
      <c r="DG138" s="387">
        <v>0</v>
      </c>
      <c r="DH138" s="31">
        <v>0</v>
      </c>
      <c r="DI138" s="28">
        <v>0</v>
      </c>
      <c r="DJ138" s="30">
        <v>0</v>
      </c>
      <c r="DK138" s="29">
        <v>0</v>
      </c>
      <c r="DL138" s="235">
        <v>0</v>
      </c>
      <c r="DM138" s="28">
        <v>0</v>
      </c>
      <c r="DN138" s="288">
        <v>0</v>
      </c>
      <c r="DO138" s="285">
        <v>0</v>
      </c>
      <c r="DP138" s="235">
        <v>0</v>
      </c>
      <c r="DQ138" s="28">
        <v>0</v>
      </c>
      <c r="DR138" s="30">
        <v>0</v>
      </c>
      <c r="DS138" s="285">
        <v>0</v>
      </c>
      <c r="DT138" s="235">
        <v>0</v>
      </c>
      <c r="DU138" s="28">
        <v>0</v>
      </c>
      <c r="DV138" s="30">
        <v>0</v>
      </c>
      <c r="DW138" s="285">
        <v>0</v>
      </c>
      <c r="DX138" s="235">
        <v>0</v>
      </c>
      <c r="DY138" s="28">
        <v>0</v>
      </c>
      <c r="DZ138" s="30">
        <v>0</v>
      </c>
      <c r="EA138" s="285">
        <v>0</v>
      </c>
      <c r="EB138" s="235">
        <v>0</v>
      </c>
      <c r="EC138" s="28">
        <v>0</v>
      </c>
      <c r="ED138" s="30">
        <v>0</v>
      </c>
      <c r="EE138" s="285">
        <v>0</v>
      </c>
      <c r="EF138" s="235">
        <v>0</v>
      </c>
      <c r="EG138" s="28">
        <v>0</v>
      </c>
      <c r="EH138" s="288">
        <v>0</v>
      </c>
      <c r="EI138" s="285">
        <v>0</v>
      </c>
      <c r="EJ138" s="235">
        <v>0</v>
      </c>
      <c r="EK138" s="28">
        <f t="shared" ca="1" si="58"/>
        <v>0.26666666666666666</v>
      </c>
      <c r="EL138" s="30" t="str">
        <f ca="1">IF($B139=$B138,"",SUMIF($B$6:$B165,$B138,EK$6:EK$185))</f>
        <v/>
      </c>
      <c r="EM138" s="436">
        <v>15</v>
      </c>
      <c r="EN138" s="436">
        <f t="shared" si="63"/>
        <v>1500</v>
      </c>
      <c r="EO138" s="437">
        <f t="shared" si="55"/>
        <v>6.6666666666666664E-4</v>
      </c>
      <c r="EP138" s="437">
        <f t="shared" si="59"/>
        <v>6.9999999999999999E-4</v>
      </c>
      <c r="EQ138" s="436">
        <f t="shared" ca="1" si="64"/>
        <v>0.28000000000000003</v>
      </c>
      <c r="ER138" s="443">
        <v>0</v>
      </c>
      <c r="ES138" s="446">
        <f t="shared" ca="1" si="65"/>
        <v>0</v>
      </c>
      <c r="ET138" s="446">
        <f t="shared" ca="1" si="66"/>
        <v>0</v>
      </c>
      <c r="EU138" s="446"/>
      <c r="EV138" s="446"/>
      <c r="EW138" s="446"/>
      <c r="EX138" s="17">
        <v>800080</v>
      </c>
      <c r="EY138" s="17" t="s">
        <v>854</v>
      </c>
      <c r="EZ138" s="17">
        <v>100</v>
      </c>
      <c r="FA138" s="17">
        <v>11.2</v>
      </c>
      <c r="FB138" s="249" t="s">
        <v>920</v>
      </c>
      <c r="FC138" s="347" t="s">
        <v>167</v>
      </c>
      <c r="FD138" s="348" t="s">
        <v>168</v>
      </c>
      <c r="FE138" s="389">
        <f t="shared" ca="1" si="57"/>
        <v>0</v>
      </c>
    </row>
    <row r="139" spans="1:161">
      <c r="A139" s="894" t="s">
        <v>787</v>
      </c>
      <c r="B139" s="249" t="s">
        <v>920</v>
      </c>
      <c r="C139" s="347" t="s">
        <v>169</v>
      </c>
      <c r="D139" s="347" t="s">
        <v>170</v>
      </c>
      <c r="E139" s="225" t="s">
        <v>912</v>
      </c>
      <c r="F139" s="243" t="s">
        <v>917</v>
      </c>
      <c r="G139" s="374">
        <v>100</v>
      </c>
      <c r="H139" s="229">
        <v>0</v>
      </c>
      <c r="I139" s="229">
        <v>700</v>
      </c>
      <c r="J139" s="229">
        <v>77</v>
      </c>
      <c r="K139" s="229">
        <v>0</v>
      </c>
      <c r="L139" s="229">
        <v>777</v>
      </c>
      <c r="M139" s="388">
        <v>0</v>
      </c>
      <c r="N139" s="388">
        <v>0</v>
      </c>
      <c r="O139" s="388">
        <v>0</v>
      </c>
      <c r="P139" s="388">
        <v>0</v>
      </c>
      <c r="Q139" s="388">
        <v>0</v>
      </c>
      <c r="R139" s="388">
        <v>0</v>
      </c>
      <c r="S139" s="388">
        <v>0</v>
      </c>
      <c r="T139" s="388">
        <v>0</v>
      </c>
      <c r="U139" s="388">
        <v>0</v>
      </c>
      <c r="V139" s="388">
        <v>0</v>
      </c>
      <c r="W139" s="388">
        <v>0</v>
      </c>
      <c r="X139" s="388">
        <v>0</v>
      </c>
      <c r="Y139" s="388">
        <v>0</v>
      </c>
      <c r="Z139" s="388">
        <v>0</v>
      </c>
      <c r="AA139" s="388">
        <v>0</v>
      </c>
      <c r="AB139" s="388">
        <v>0</v>
      </c>
      <c r="AC139" s="388">
        <v>0</v>
      </c>
      <c r="AD139" s="388">
        <v>0</v>
      </c>
      <c r="AE139" s="388">
        <v>0</v>
      </c>
      <c r="AF139" s="388">
        <v>0</v>
      </c>
      <c r="AG139" s="388">
        <v>0</v>
      </c>
      <c r="AH139" s="388">
        <v>0</v>
      </c>
      <c r="AI139" s="388">
        <v>0</v>
      </c>
      <c r="AJ139" s="388">
        <v>0</v>
      </c>
      <c r="AK139" s="388">
        <v>0</v>
      </c>
      <c r="AL139" s="388">
        <v>0</v>
      </c>
      <c r="AM139" s="388">
        <v>0</v>
      </c>
      <c r="AN139" s="388">
        <v>0</v>
      </c>
      <c r="AO139" s="388">
        <v>0</v>
      </c>
      <c r="AP139" s="388">
        <v>0</v>
      </c>
      <c r="AQ139" s="388">
        <v>0</v>
      </c>
      <c r="AR139" s="388">
        <v>0</v>
      </c>
      <c r="AS139" s="388">
        <v>0</v>
      </c>
      <c r="AT139" s="388">
        <v>0</v>
      </c>
      <c r="AU139" s="388">
        <v>0</v>
      </c>
      <c r="AV139" s="388">
        <v>0</v>
      </c>
      <c r="AW139" s="388">
        <v>0</v>
      </c>
      <c r="AX139" s="388">
        <v>0</v>
      </c>
      <c r="AY139" s="388">
        <v>0</v>
      </c>
      <c r="AZ139" s="388">
        <v>0</v>
      </c>
      <c r="BA139" s="388">
        <v>0</v>
      </c>
      <c r="BB139" s="388">
        <v>0</v>
      </c>
      <c r="BC139" s="388">
        <v>0</v>
      </c>
      <c r="BD139" s="388">
        <v>0</v>
      </c>
      <c r="BE139" s="388">
        <v>0</v>
      </c>
      <c r="BF139" s="388">
        <v>0</v>
      </c>
      <c r="BG139" s="388">
        <v>0</v>
      </c>
      <c r="BH139" s="388">
        <v>0</v>
      </c>
      <c r="BI139" s="388">
        <v>0</v>
      </c>
      <c r="BJ139" s="388">
        <v>0</v>
      </c>
      <c r="BK139" s="388">
        <v>0</v>
      </c>
      <c r="BL139" s="388">
        <v>0</v>
      </c>
      <c r="BM139" s="388">
        <v>0</v>
      </c>
      <c r="BN139" s="388">
        <v>0</v>
      </c>
      <c r="BO139" s="388">
        <v>0</v>
      </c>
      <c r="BP139" s="388">
        <v>0</v>
      </c>
      <c r="BQ139" s="388">
        <v>0</v>
      </c>
      <c r="BR139" s="388">
        <v>0</v>
      </c>
      <c r="BS139" s="388">
        <v>0</v>
      </c>
      <c r="BT139" s="388">
        <v>0</v>
      </c>
      <c r="BU139" s="388">
        <v>0</v>
      </c>
      <c r="BV139" s="388">
        <v>0</v>
      </c>
      <c r="BW139" s="388">
        <v>0</v>
      </c>
      <c r="BX139" s="388">
        <v>0</v>
      </c>
      <c r="BY139" s="388">
        <v>0</v>
      </c>
      <c r="BZ139" s="388">
        <v>0</v>
      </c>
      <c r="CA139" s="388">
        <v>0</v>
      </c>
      <c r="CB139" s="388">
        <v>0</v>
      </c>
      <c r="CC139" s="388">
        <v>0</v>
      </c>
      <c r="CD139" s="388">
        <v>0</v>
      </c>
      <c r="CE139" s="388">
        <v>0</v>
      </c>
      <c r="CF139" s="388">
        <v>0</v>
      </c>
      <c r="CG139" s="388">
        <v>0</v>
      </c>
      <c r="CH139" s="388">
        <v>0</v>
      </c>
      <c r="CI139" s="388">
        <v>0</v>
      </c>
      <c r="CJ139" s="388">
        <v>0</v>
      </c>
      <c r="CK139" s="388">
        <v>0</v>
      </c>
      <c r="CL139" s="388">
        <v>0</v>
      </c>
      <c r="CM139" s="388">
        <v>0</v>
      </c>
      <c r="CN139" s="388">
        <v>0</v>
      </c>
      <c r="CO139" s="388">
        <v>0</v>
      </c>
      <c r="CP139" s="388">
        <v>0</v>
      </c>
      <c r="CQ139" s="388">
        <v>0</v>
      </c>
      <c r="CR139" s="388">
        <v>0</v>
      </c>
      <c r="CS139" s="388">
        <v>0</v>
      </c>
      <c r="CT139" s="388">
        <v>0</v>
      </c>
      <c r="CU139" s="388">
        <v>0</v>
      </c>
      <c r="CV139" s="388">
        <v>0</v>
      </c>
      <c r="CW139" s="388">
        <v>0</v>
      </c>
      <c r="CX139" s="388">
        <v>0</v>
      </c>
      <c r="CY139" s="388">
        <v>0</v>
      </c>
      <c r="CZ139" s="388">
        <v>0</v>
      </c>
      <c r="DA139" s="388">
        <v>0</v>
      </c>
      <c r="DB139" s="388">
        <v>0</v>
      </c>
      <c r="DC139" s="388">
        <v>0</v>
      </c>
      <c r="DD139" s="388">
        <v>0</v>
      </c>
      <c r="DE139" s="388">
        <v>0</v>
      </c>
      <c r="DF139" s="388">
        <v>0</v>
      </c>
      <c r="DG139" s="387">
        <v>0</v>
      </c>
      <c r="DH139" s="31">
        <v>0</v>
      </c>
      <c r="DI139" s="28">
        <v>0</v>
      </c>
      <c r="DJ139" s="30">
        <v>0</v>
      </c>
      <c r="DK139" s="29">
        <v>0</v>
      </c>
      <c r="DL139" s="235">
        <v>0</v>
      </c>
      <c r="DM139" s="28">
        <v>0</v>
      </c>
      <c r="DN139" s="288">
        <v>0</v>
      </c>
      <c r="DO139" s="285">
        <v>0</v>
      </c>
      <c r="DP139" s="235">
        <v>0</v>
      </c>
      <c r="DQ139" s="28">
        <v>0</v>
      </c>
      <c r="DR139" s="30">
        <v>0</v>
      </c>
      <c r="DS139" s="285">
        <v>0</v>
      </c>
      <c r="DT139" s="235">
        <v>0</v>
      </c>
      <c r="DU139" s="28">
        <v>0</v>
      </c>
      <c r="DV139" s="30">
        <v>0</v>
      </c>
      <c r="DW139" s="285">
        <v>0</v>
      </c>
      <c r="DX139" s="235">
        <v>0</v>
      </c>
      <c r="DY139" s="28">
        <v>0</v>
      </c>
      <c r="DZ139" s="30">
        <v>0</v>
      </c>
      <c r="EA139" s="285">
        <v>0</v>
      </c>
      <c r="EB139" s="235">
        <v>0</v>
      </c>
      <c r="EC139" s="28">
        <v>0</v>
      </c>
      <c r="ED139" s="30">
        <v>0</v>
      </c>
      <c r="EE139" s="285">
        <v>0</v>
      </c>
      <c r="EF139" s="235">
        <v>0</v>
      </c>
      <c r="EG139" s="28">
        <v>0</v>
      </c>
      <c r="EH139" s="288">
        <v>0</v>
      </c>
      <c r="EI139" s="285">
        <v>0</v>
      </c>
      <c r="EJ139" s="235">
        <v>0</v>
      </c>
      <c r="EK139" s="28">
        <f t="shared" ca="1" si="58"/>
        <v>0.8666666666666667</v>
      </c>
      <c r="EL139" s="30">
        <f ca="1">IF($B140=$B139,"",SUMIF($B$6:$B166,$B139,EK$6:EK$185))</f>
        <v>12.266666666666666</v>
      </c>
      <c r="EM139" s="436">
        <v>15</v>
      </c>
      <c r="EN139" s="436">
        <f t="shared" si="63"/>
        <v>1500</v>
      </c>
      <c r="EO139" s="437">
        <f t="shared" si="55"/>
        <v>6.6666666666666664E-4</v>
      </c>
      <c r="EP139" s="437">
        <f t="shared" si="59"/>
        <v>6.9999999999999999E-4</v>
      </c>
      <c r="EQ139" s="436">
        <f t="shared" ca="1" si="64"/>
        <v>0.49</v>
      </c>
      <c r="ER139" s="443">
        <v>0</v>
      </c>
      <c r="ES139" s="446">
        <f t="shared" ca="1" si="65"/>
        <v>0</v>
      </c>
      <c r="ET139" s="446">
        <f t="shared" ca="1" si="66"/>
        <v>0</v>
      </c>
      <c r="EU139" s="446"/>
      <c r="EV139" s="446"/>
      <c r="EW139" s="446"/>
      <c r="EX139" s="17">
        <v>800080</v>
      </c>
      <c r="EY139" s="17" t="s">
        <v>854</v>
      </c>
      <c r="EZ139" s="17">
        <v>100</v>
      </c>
      <c r="FA139" s="17">
        <v>0</v>
      </c>
      <c r="FB139" s="249" t="s">
        <v>920</v>
      </c>
      <c r="FC139" s="347" t="s">
        <v>169</v>
      </c>
      <c r="FD139" s="348" t="s">
        <v>170</v>
      </c>
      <c r="FE139" s="389">
        <f t="shared" ca="1" si="57"/>
        <v>0</v>
      </c>
    </row>
    <row r="140" spans="1:161">
      <c r="A140" s="894" t="s">
        <v>787</v>
      </c>
      <c r="B140" s="158" t="s">
        <v>365</v>
      </c>
      <c r="C140" s="155" t="s">
        <v>338</v>
      </c>
      <c r="D140" s="4" t="s">
        <v>339</v>
      </c>
      <c r="E140" s="225" t="s">
        <v>36</v>
      </c>
      <c r="F140" s="92" t="s">
        <v>932</v>
      </c>
      <c r="G140" s="374">
        <v>100</v>
      </c>
      <c r="H140" s="229">
        <v>0</v>
      </c>
      <c r="I140" s="229">
        <v>600</v>
      </c>
      <c r="J140" s="229">
        <v>24</v>
      </c>
      <c r="K140" s="229">
        <v>0</v>
      </c>
      <c r="L140" s="229">
        <v>624</v>
      </c>
      <c r="M140" s="388">
        <v>0</v>
      </c>
      <c r="N140" s="388">
        <v>0</v>
      </c>
      <c r="O140" s="388">
        <v>0</v>
      </c>
      <c r="P140" s="388">
        <v>0</v>
      </c>
      <c r="Q140" s="388">
        <v>0</v>
      </c>
      <c r="R140" s="388">
        <v>0</v>
      </c>
      <c r="S140" s="388">
        <v>0</v>
      </c>
      <c r="T140" s="388">
        <v>0</v>
      </c>
      <c r="U140" s="388">
        <v>0</v>
      </c>
      <c r="V140" s="388">
        <v>0</v>
      </c>
      <c r="W140" s="388">
        <v>0</v>
      </c>
      <c r="X140" s="388">
        <v>0</v>
      </c>
      <c r="Y140" s="388">
        <v>0</v>
      </c>
      <c r="Z140" s="388">
        <v>0</v>
      </c>
      <c r="AA140" s="388">
        <v>0</v>
      </c>
      <c r="AB140" s="388">
        <v>0</v>
      </c>
      <c r="AC140" s="388">
        <v>0</v>
      </c>
      <c r="AD140" s="388">
        <v>0</v>
      </c>
      <c r="AE140" s="388">
        <v>0</v>
      </c>
      <c r="AF140" s="388">
        <v>0</v>
      </c>
      <c r="AG140" s="388">
        <v>0</v>
      </c>
      <c r="AH140" s="388">
        <v>0</v>
      </c>
      <c r="AI140" s="388">
        <v>0</v>
      </c>
      <c r="AJ140" s="388">
        <v>0</v>
      </c>
      <c r="AK140" s="388">
        <v>0</v>
      </c>
      <c r="AL140" s="388">
        <v>0</v>
      </c>
      <c r="AM140" s="388">
        <v>0</v>
      </c>
      <c r="AN140" s="388">
        <v>0</v>
      </c>
      <c r="AO140" s="388">
        <v>0</v>
      </c>
      <c r="AP140" s="388">
        <v>0</v>
      </c>
      <c r="AQ140" s="388">
        <v>0</v>
      </c>
      <c r="AR140" s="388">
        <v>0</v>
      </c>
      <c r="AS140" s="388">
        <v>0</v>
      </c>
      <c r="AT140" s="388">
        <v>0</v>
      </c>
      <c r="AU140" s="388">
        <v>0</v>
      </c>
      <c r="AV140" s="388">
        <v>0</v>
      </c>
      <c r="AW140" s="388">
        <v>0</v>
      </c>
      <c r="AX140" s="388">
        <v>0</v>
      </c>
      <c r="AY140" s="388">
        <v>0</v>
      </c>
      <c r="AZ140" s="388">
        <v>0</v>
      </c>
      <c r="BA140" s="388">
        <v>0</v>
      </c>
      <c r="BB140" s="388">
        <v>0</v>
      </c>
      <c r="BC140" s="388">
        <v>0</v>
      </c>
      <c r="BD140" s="388">
        <v>0</v>
      </c>
      <c r="BE140" s="388">
        <v>0</v>
      </c>
      <c r="BF140" s="388">
        <v>0</v>
      </c>
      <c r="BG140" s="388">
        <v>0</v>
      </c>
      <c r="BH140" s="388">
        <v>0</v>
      </c>
      <c r="BI140" s="388">
        <v>0</v>
      </c>
      <c r="BJ140" s="388">
        <v>0</v>
      </c>
      <c r="BK140" s="388">
        <v>0</v>
      </c>
      <c r="BL140" s="388">
        <v>0</v>
      </c>
      <c r="BM140" s="388">
        <v>0</v>
      </c>
      <c r="BN140" s="388">
        <v>0</v>
      </c>
      <c r="BO140" s="388">
        <v>0</v>
      </c>
      <c r="BP140" s="388">
        <v>0</v>
      </c>
      <c r="BQ140" s="388">
        <v>0</v>
      </c>
      <c r="BR140" s="388">
        <v>0</v>
      </c>
      <c r="BS140" s="388">
        <v>0</v>
      </c>
      <c r="BT140" s="388">
        <v>0</v>
      </c>
      <c r="BU140" s="388">
        <v>0</v>
      </c>
      <c r="BV140" s="388">
        <v>0</v>
      </c>
      <c r="BW140" s="388">
        <v>0</v>
      </c>
      <c r="BX140" s="388">
        <v>0</v>
      </c>
      <c r="BY140" s="388">
        <v>0</v>
      </c>
      <c r="BZ140" s="388">
        <v>0</v>
      </c>
      <c r="CA140" s="388">
        <v>0</v>
      </c>
      <c r="CB140" s="388">
        <v>0</v>
      </c>
      <c r="CC140" s="388">
        <v>0</v>
      </c>
      <c r="CD140" s="388">
        <v>0</v>
      </c>
      <c r="CE140" s="388">
        <v>0</v>
      </c>
      <c r="CF140" s="388">
        <v>0</v>
      </c>
      <c r="CG140" s="388">
        <v>0</v>
      </c>
      <c r="CH140" s="388">
        <v>0</v>
      </c>
      <c r="CI140" s="388">
        <v>0</v>
      </c>
      <c r="CJ140" s="388">
        <v>0</v>
      </c>
      <c r="CK140" s="388">
        <v>0</v>
      </c>
      <c r="CL140" s="388">
        <v>0</v>
      </c>
      <c r="CM140" s="388">
        <v>0</v>
      </c>
      <c r="CN140" s="388">
        <v>0</v>
      </c>
      <c r="CO140" s="388">
        <v>0</v>
      </c>
      <c r="CP140" s="388">
        <v>0</v>
      </c>
      <c r="CQ140" s="388">
        <v>0</v>
      </c>
      <c r="CR140" s="388">
        <v>0</v>
      </c>
      <c r="CS140" s="388">
        <v>0</v>
      </c>
      <c r="CT140" s="388">
        <v>0</v>
      </c>
      <c r="CU140" s="388">
        <v>0</v>
      </c>
      <c r="CV140" s="388">
        <v>0</v>
      </c>
      <c r="CW140" s="388">
        <v>0</v>
      </c>
      <c r="CX140" s="388">
        <v>0</v>
      </c>
      <c r="CY140" s="388">
        <v>0</v>
      </c>
      <c r="CZ140" s="388">
        <v>0</v>
      </c>
      <c r="DA140" s="388">
        <v>0</v>
      </c>
      <c r="DB140" s="388">
        <v>0</v>
      </c>
      <c r="DC140" s="388">
        <v>0</v>
      </c>
      <c r="DD140" s="388">
        <v>0</v>
      </c>
      <c r="DE140" s="388">
        <v>0</v>
      </c>
      <c r="DF140" s="388">
        <v>0</v>
      </c>
      <c r="DG140" s="387">
        <v>0</v>
      </c>
      <c r="DH140" s="31">
        <v>0</v>
      </c>
      <c r="DI140" s="28">
        <v>0</v>
      </c>
      <c r="DJ140" s="30">
        <v>0</v>
      </c>
      <c r="DK140" s="29">
        <v>0</v>
      </c>
      <c r="DL140" s="235">
        <v>0</v>
      </c>
      <c r="DM140" s="28">
        <v>0</v>
      </c>
      <c r="DN140" s="288">
        <v>0</v>
      </c>
      <c r="DO140" s="285">
        <v>0</v>
      </c>
      <c r="DP140" s="235">
        <v>0</v>
      </c>
      <c r="DQ140" s="28">
        <v>0</v>
      </c>
      <c r="DR140" s="30">
        <v>0</v>
      </c>
      <c r="DS140" s="285">
        <v>0</v>
      </c>
      <c r="DT140" s="235">
        <v>0</v>
      </c>
      <c r="DU140" s="28">
        <v>0</v>
      </c>
      <c r="DV140" s="30">
        <v>0</v>
      </c>
      <c r="DW140" s="285">
        <v>0</v>
      </c>
      <c r="DX140" s="235">
        <v>0</v>
      </c>
      <c r="DY140" s="28">
        <v>0</v>
      </c>
      <c r="DZ140" s="30">
        <v>0</v>
      </c>
      <c r="EA140" s="285">
        <v>0</v>
      </c>
      <c r="EB140" s="235">
        <v>0</v>
      </c>
      <c r="EC140" s="28">
        <v>0</v>
      </c>
      <c r="ED140" s="30">
        <v>0</v>
      </c>
      <c r="EE140" s="285">
        <v>0</v>
      </c>
      <c r="EF140" s="235">
        <v>0</v>
      </c>
      <c r="EG140" s="28">
        <v>0</v>
      </c>
      <c r="EH140" s="288">
        <v>0</v>
      </c>
      <c r="EI140" s="285">
        <v>0</v>
      </c>
      <c r="EJ140" s="235">
        <v>0</v>
      </c>
      <c r="EK140" s="28"/>
      <c r="EL140" s="30" t="str">
        <f ca="1">IF($B141=$B140,"",SUMIF($B$6:$B167,$B140,EK$6:EK$185))</f>
        <v/>
      </c>
      <c r="EM140" s="436">
        <v>10</v>
      </c>
      <c r="EN140" s="436">
        <f t="shared" si="63"/>
        <v>1000</v>
      </c>
      <c r="EO140" s="437">
        <f t="shared" si="55"/>
        <v>1E-3</v>
      </c>
      <c r="EP140" s="437">
        <f t="shared" si="59"/>
        <v>1.0499999999999999E-3</v>
      </c>
      <c r="EQ140" s="436">
        <f t="shared" ca="1" si="64"/>
        <v>0</v>
      </c>
      <c r="ER140" s="443">
        <v>6.3E-2</v>
      </c>
      <c r="ES140" s="446">
        <f t="shared" ca="1" si="65"/>
        <v>0</v>
      </c>
      <c r="ET140" s="446">
        <f t="shared" ca="1" si="66"/>
        <v>0</v>
      </c>
      <c r="EU140" s="446"/>
      <c r="EV140" s="446"/>
      <c r="EW140" s="446"/>
      <c r="EX140" s="17">
        <v>800210</v>
      </c>
      <c r="EY140" s="17" t="s">
        <v>809</v>
      </c>
      <c r="EZ140" s="17">
        <v>100</v>
      </c>
      <c r="FA140" s="17" t="s">
        <v>933</v>
      </c>
      <c r="FB140" s="158" t="s">
        <v>365</v>
      </c>
      <c r="FC140" s="155" t="s">
        <v>338</v>
      </c>
      <c r="FD140" s="2" t="s">
        <v>339</v>
      </c>
      <c r="FE140" s="389">
        <f t="shared" ca="1" si="57"/>
        <v>400</v>
      </c>
    </row>
    <row r="141" spans="1:161">
      <c r="A141" s="894" t="s">
        <v>787</v>
      </c>
      <c r="B141" s="158" t="s">
        <v>365</v>
      </c>
      <c r="C141" s="155" t="s">
        <v>313</v>
      </c>
      <c r="D141" s="4" t="s">
        <v>314</v>
      </c>
      <c r="E141" s="225" t="s">
        <v>36</v>
      </c>
      <c r="F141" s="92" t="s">
        <v>934</v>
      </c>
      <c r="G141" s="374">
        <v>100</v>
      </c>
      <c r="H141" s="229">
        <v>0</v>
      </c>
      <c r="I141" s="229">
        <v>1000</v>
      </c>
      <c r="J141" s="229">
        <v>320</v>
      </c>
      <c r="K141" s="229">
        <v>0</v>
      </c>
      <c r="L141" s="229">
        <v>1320</v>
      </c>
      <c r="M141" s="388">
        <v>0</v>
      </c>
      <c r="N141" s="388">
        <v>0</v>
      </c>
      <c r="O141" s="388">
        <v>0</v>
      </c>
      <c r="P141" s="388">
        <v>0</v>
      </c>
      <c r="Q141" s="388">
        <v>0</v>
      </c>
      <c r="R141" s="388">
        <v>0</v>
      </c>
      <c r="S141" s="388">
        <v>0</v>
      </c>
      <c r="T141" s="388">
        <v>0</v>
      </c>
      <c r="U141" s="388">
        <v>0</v>
      </c>
      <c r="V141" s="388">
        <v>0</v>
      </c>
      <c r="W141" s="388">
        <v>0</v>
      </c>
      <c r="X141" s="388">
        <v>0</v>
      </c>
      <c r="Y141" s="388">
        <v>0</v>
      </c>
      <c r="Z141" s="388">
        <v>0</v>
      </c>
      <c r="AA141" s="388">
        <v>0</v>
      </c>
      <c r="AB141" s="388">
        <v>0</v>
      </c>
      <c r="AC141" s="388">
        <v>0</v>
      </c>
      <c r="AD141" s="388">
        <v>0</v>
      </c>
      <c r="AE141" s="388">
        <v>0</v>
      </c>
      <c r="AF141" s="388">
        <v>0</v>
      </c>
      <c r="AG141" s="388">
        <v>0</v>
      </c>
      <c r="AH141" s="388">
        <v>0</v>
      </c>
      <c r="AI141" s="388">
        <v>0</v>
      </c>
      <c r="AJ141" s="388">
        <v>0</v>
      </c>
      <c r="AK141" s="388">
        <v>0</v>
      </c>
      <c r="AL141" s="388">
        <v>0</v>
      </c>
      <c r="AM141" s="388">
        <v>0</v>
      </c>
      <c r="AN141" s="388">
        <v>0</v>
      </c>
      <c r="AO141" s="388">
        <v>0</v>
      </c>
      <c r="AP141" s="388">
        <v>0</v>
      </c>
      <c r="AQ141" s="388">
        <v>0</v>
      </c>
      <c r="AR141" s="388">
        <v>0</v>
      </c>
      <c r="AS141" s="388">
        <v>0</v>
      </c>
      <c r="AT141" s="388">
        <v>0</v>
      </c>
      <c r="AU141" s="388">
        <v>0</v>
      </c>
      <c r="AV141" s="388">
        <v>0</v>
      </c>
      <c r="AW141" s="388">
        <v>0</v>
      </c>
      <c r="AX141" s="388">
        <v>0</v>
      </c>
      <c r="AY141" s="388">
        <v>0</v>
      </c>
      <c r="AZ141" s="388">
        <v>0</v>
      </c>
      <c r="BA141" s="388">
        <v>0</v>
      </c>
      <c r="BB141" s="388">
        <v>0</v>
      </c>
      <c r="BC141" s="388">
        <v>0</v>
      </c>
      <c r="BD141" s="388">
        <v>0</v>
      </c>
      <c r="BE141" s="388">
        <v>0</v>
      </c>
      <c r="BF141" s="388">
        <v>0</v>
      </c>
      <c r="BG141" s="388">
        <v>0</v>
      </c>
      <c r="BH141" s="388">
        <v>0</v>
      </c>
      <c r="BI141" s="388">
        <v>0</v>
      </c>
      <c r="BJ141" s="388">
        <v>0</v>
      </c>
      <c r="BK141" s="388">
        <v>0</v>
      </c>
      <c r="BL141" s="388">
        <v>0</v>
      </c>
      <c r="BM141" s="388">
        <v>0</v>
      </c>
      <c r="BN141" s="388">
        <v>0</v>
      </c>
      <c r="BO141" s="388">
        <v>0</v>
      </c>
      <c r="BP141" s="388">
        <v>0</v>
      </c>
      <c r="BQ141" s="388">
        <v>0</v>
      </c>
      <c r="BR141" s="388">
        <v>0</v>
      </c>
      <c r="BS141" s="388">
        <v>0</v>
      </c>
      <c r="BT141" s="388">
        <v>0</v>
      </c>
      <c r="BU141" s="388">
        <v>0</v>
      </c>
      <c r="BV141" s="388">
        <v>0</v>
      </c>
      <c r="BW141" s="388">
        <v>0</v>
      </c>
      <c r="BX141" s="388">
        <v>0</v>
      </c>
      <c r="BY141" s="388">
        <v>0</v>
      </c>
      <c r="BZ141" s="388">
        <v>0</v>
      </c>
      <c r="CA141" s="388">
        <v>0</v>
      </c>
      <c r="CB141" s="388">
        <v>0</v>
      </c>
      <c r="CC141" s="388">
        <v>0</v>
      </c>
      <c r="CD141" s="388">
        <v>0</v>
      </c>
      <c r="CE141" s="388">
        <v>0</v>
      </c>
      <c r="CF141" s="388">
        <v>0</v>
      </c>
      <c r="CG141" s="388">
        <v>0</v>
      </c>
      <c r="CH141" s="388">
        <v>0</v>
      </c>
      <c r="CI141" s="388">
        <v>0</v>
      </c>
      <c r="CJ141" s="388">
        <v>0</v>
      </c>
      <c r="CK141" s="388">
        <v>0</v>
      </c>
      <c r="CL141" s="388">
        <v>0</v>
      </c>
      <c r="CM141" s="388">
        <v>0</v>
      </c>
      <c r="CN141" s="388">
        <v>0</v>
      </c>
      <c r="CO141" s="388">
        <v>0</v>
      </c>
      <c r="CP141" s="388">
        <v>0</v>
      </c>
      <c r="CQ141" s="388">
        <v>0</v>
      </c>
      <c r="CR141" s="388">
        <v>0</v>
      </c>
      <c r="CS141" s="388">
        <v>0</v>
      </c>
      <c r="CT141" s="388">
        <v>0</v>
      </c>
      <c r="CU141" s="388">
        <v>0</v>
      </c>
      <c r="CV141" s="388">
        <v>0</v>
      </c>
      <c r="CW141" s="388">
        <v>0</v>
      </c>
      <c r="CX141" s="388">
        <v>0</v>
      </c>
      <c r="CY141" s="388">
        <v>0</v>
      </c>
      <c r="CZ141" s="388">
        <v>0</v>
      </c>
      <c r="DA141" s="388">
        <v>0</v>
      </c>
      <c r="DB141" s="388">
        <v>0</v>
      </c>
      <c r="DC141" s="388">
        <v>0</v>
      </c>
      <c r="DD141" s="388">
        <v>0</v>
      </c>
      <c r="DE141" s="388">
        <v>0</v>
      </c>
      <c r="DF141" s="388">
        <v>0</v>
      </c>
      <c r="DG141" s="387">
        <v>0</v>
      </c>
      <c r="DH141" s="31">
        <v>0</v>
      </c>
      <c r="DI141" s="28">
        <v>0</v>
      </c>
      <c r="DJ141" s="30">
        <v>0</v>
      </c>
      <c r="DK141" s="29">
        <v>0</v>
      </c>
      <c r="DL141" s="235">
        <v>0</v>
      </c>
      <c r="DM141" s="28">
        <v>0</v>
      </c>
      <c r="DN141" s="288">
        <v>0</v>
      </c>
      <c r="DO141" s="285">
        <v>0</v>
      </c>
      <c r="DP141" s="235">
        <v>0</v>
      </c>
      <c r="DQ141" s="28">
        <v>0</v>
      </c>
      <c r="DR141" s="30">
        <v>0</v>
      </c>
      <c r="DS141" s="285">
        <v>0</v>
      </c>
      <c r="DT141" s="235">
        <v>0</v>
      </c>
      <c r="DU141" s="28">
        <v>0</v>
      </c>
      <c r="DV141" s="30">
        <v>0</v>
      </c>
      <c r="DW141" s="285">
        <v>0</v>
      </c>
      <c r="DX141" s="235">
        <v>0</v>
      </c>
      <c r="DY141" s="28">
        <v>0</v>
      </c>
      <c r="DZ141" s="30">
        <v>0</v>
      </c>
      <c r="EA141" s="285">
        <v>0</v>
      </c>
      <c r="EB141" s="235">
        <v>0</v>
      </c>
      <c r="EC141" s="28">
        <v>0</v>
      </c>
      <c r="ED141" s="30">
        <v>0</v>
      </c>
      <c r="EE141" s="285">
        <v>0</v>
      </c>
      <c r="EF141" s="235">
        <v>0</v>
      </c>
      <c r="EG141" s="28">
        <v>0</v>
      </c>
      <c r="EH141" s="288">
        <v>0</v>
      </c>
      <c r="EI141" s="285">
        <v>0</v>
      </c>
      <c r="EJ141" s="235">
        <v>0</v>
      </c>
      <c r="EK141" s="28"/>
      <c r="EL141" s="30" t="str">
        <f ca="1">IF($B142=$B141,"",SUMIF($B$6:$B168,$B141,EK$6:EK$185))</f>
        <v/>
      </c>
      <c r="EM141" s="436">
        <v>10</v>
      </c>
      <c r="EN141" s="436">
        <f t="shared" si="63"/>
        <v>1000</v>
      </c>
      <c r="EO141" s="437">
        <f t="shared" si="55"/>
        <v>1E-3</v>
      </c>
      <c r="EP141" s="437">
        <f t="shared" si="59"/>
        <v>1.0499999999999999E-3</v>
      </c>
      <c r="EQ141" s="436">
        <f t="shared" ca="1" si="64"/>
        <v>1.155</v>
      </c>
      <c r="ER141" s="443">
        <v>6.3E-2</v>
      </c>
      <c r="ES141" s="446">
        <f t="shared" ca="1" si="65"/>
        <v>5.7749999999999996E-2</v>
      </c>
      <c r="ET141" s="446">
        <f t="shared" ca="1" si="66"/>
        <v>69.3</v>
      </c>
      <c r="EU141" s="446"/>
      <c r="EV141" s="446"/>
      <c r="EW141" s="446"/>
      <c r="EX141" s="17">
        <v>800210</v>
      </c>
      <c r="EY141" s="17" t="s">
        <v>809</v>
      </c>
      <c r="EZ141" s="17">
        <v>100</v>
      </c>
      <c r="FA141" s="17">
        <v>13.6</v>
      </c>
      <c r="FB141" s="158" t="s">
        <v>365</v>
      </c>
      <c r="FC141" s="155" t="s">
        <v>313</v>
      </c>
      <c r="FD141" s="2" t="s">
        <v>314</v>
      </c>
      <c r="FE141" s="389">
        <f t="shared" ca="1" si="57"/>
        <v>800</v>
      </c>
    </row>
    <row r="142" spans="1:161">
      <c r="A142" s="894" t="s">
        <v>787</v>
      </c>
      <c r="B142" s="158" t="s">
        <v>365</v>
      </c>
      <c r="C142" s="155" t="s">
        <v>318</v>
      </c>
      <c r="D142" s="4" t="s">
        <v>319</v>
      </c>
      <c r="E142" s="225" t="s">
        <v>36</v>
      </c>
      <c r="F142" s="92" t="s">
        <v>935</v>
      </c>
      <c r="G142" s="374">
        <v>100</v>
      </c>
      <c r="H142" s="229">
        <v>0</v>
      </c>
      <c r="I142" s="229">
        <v>900</v>
      </c>
      <c r="J142" s="229">
        <v>78</v>
      </c>
      <c r="K142" s="229">
        <v>50</v>
      </c>
      <c r="L142" s="229">
        <v>978</v>
      </c>
      <c r="M142" s="388">
        <v>0</v>
      </c>
      <c r="N142" s="388">
        <v>0</v>
      </c>
      <c r="O142" s="388">
        <v>0</v>
      </c>
      <c r="P142" s="388">
        <v>0</v>
      </c>
      <c r="Q142" s="388">
        <v>0</v>
      </c>
      <c r="R142" s="388">
        <v>0</v>
      </c>
      <c r="S142" s="388">
        <v>0</v>
      </c>
      <c r="T142" s="388">
        <v>0</v>
      </c>
      <c r="U142" s="388">
        <v>0</v>
      </c>
      <c r="V142" s="388">
        <v>0</v>
      </c>
      <c r="W142" s="388">
        <v>0</v>
      </c>
      <c r="X142" s="388">
        <v>0</v>
      </c>
      <c r="Y142" s="388">
        <v>0</v>
      </c>
      <c r="Z142" s="388">
        <v>0</v>
      </c>
      <c r="AA142" s="388">
        <v>0</v>
      </c>
      <c r="AB142" s="388">
        <v>0</v>
      </c>
      <c r="AC142" s="388">
        <v>0</v>
      </c>
      <c r="AD142" s="388">
        <v>0</v>
      </c>
      <c r="AE142" s="388">
        <v>0</v>
      </c>
      <c r="AF142" s="388">
        <v>0</v>
      </c>
      <c r="AG142" s="388">
        <v>0</v>
      </c>
      <c r="AH142" s="388">
        <v>0</v>
      </c>
      <c r="AI142" s="388">
        <v>0</v>
      </c>
      <c r="AJ142" s="388">
        <v>0</v>
      </c>
      <c r="AK142" s="388">
        <v>0</v>
      </c>
      <c r="AL142" s="388">
        <v>0</v>
      </c>
      <c r="AM142" s="388">
        <v>0</v>
      </c>
      <c r="AN142" s="388">
        <v>0</v>
      </c>
      <c r="AO142" s="388">
        <v>0</v>
      </c>
      <c r="AP142" s="388">
        <v>0</v>
      </c>
      <c r="AQ142" s="388">
        <v>0</v>
      </c>
      <c r="AR142" s="388">
        <v>0</v>
      </c>
      <c r="AS142" s="388">
        <v>0</v>
      </c>
      <c r="AT142" s="388">
        <v>0</v>
      </c>
      <c r="AU142" s="388">
        <v>0</v>
      </c>
      <c r="AV142" s="388">
        <v>0</v>
      </c>
      <c r="AW142" s="388">
        <v>0</v>
      </c>
      <c r="AX142" s="388">
        <v>0</v>
      </c>
      <c r="AY142" s="388">
        <v>0</v>
      </c>
      <c r="AZ142" s="388">
        <v>0</v>
      </c>
      <c r="BA142" s="388">
        <v>0</v>
      </c>
      <c r="BB142" s="388">
        <v>0</v>
      </c>
      <c r="BC142" s="388">
        <v>0</v>
      </c>
      <c r="BD142" s="388">
        <v>0</v>
      </c>
      <c r="BE142" s="388">
        <v>0</v>
      </c>
      <c r="BF142" s="388">
        <v>0</v>
      </c>
      <c r="BG142" s="388">
        <v>0</v>
      </c>
      <c r="BH142" s="388">
        <v>0</v>
      </c>
      <c r="BI142" s="388">
        <v>0</v>
      </c>
      <c r="BJ142" s="388">
        <v>0</v>
      </c>
      <c r="BK142" s="388">
        <v>0</v>
      </c>
      <c r="BL142" s="388">
        <v>0</v>
      </c>
      <c r="BM142" s="388">
        <v>0</v>
      </c>
      <c r="BN142" s="388">
        <v>0</v>
      </c>
      <c r="BO142" s="388">
        <v>0</v>
      </c>
      <c r="BP142" s="388">
        <v>0</v>
      </c>
      <c r="BQ142" s="388">
        <v>0</v>
      </c>
      <c r="BR142" s="388">
        <v>0</v>
      </c>
      <c r="BS142" s="388">
        <v>0</v>
      </c>
      <c r="BT142" s="388">
        <v>0</v>
      </c>
      <c r="BU142" s="388">
        <v>0</v>
      </c>
      <c r="BV142" s="388">
        <v>0</v>
      </c>
      <c r="BW142" s="388">
        <v>0</v>
      </c>
      <c r="BX142" s="388">
        <v>0</v>
      </c>
      <c r="BY142" s="388">
        <v>0</v>
      </c>
      <c r="BZ142" s="388">
        <v>0</v>
      </c>
      <c r="CA142" s="388">
        <v>0</v>
      </c>
      <c r="CB142" s="388">
        <v>0</v>
      </c>
      <c r="CC142" s="388">
        <v>0</v>
      </c>
      <c r="CD142" s="388">
        <v>0</v>
      </c>
      <c r="CE142" s="388">
        <v>0</v>
      </c>
      <c r="CF142" s="388">
        <v>0</v>
      </c>
      <c r="CG142" s="388">
        <v>0</v>
      </c>
      <c r="CH142" s="388">
        <v>0</v>
      </c>
      <c r="CI142" s="388">
        <v>0</v>
      </c>
      <c r="CJ142" s="388">
        <v>0</v>
      </c>
      <c r="CK142" s="388">
        <v>0</v>
      </c>
      <c r="CL142" s="388">
        <v>0</v>
      </c>
      <c r="CM142" s="388">
        <v>0</v>
      </c>
      <c r="CN142" s="388">
        <v>0</v>
      </c>
      <c r="CO142" s="388">
        <v>0</v>
      </c>
      <c r="CP142" s="388">
        <v>0</v>
      </c>
      <c r="CQ142" s="388">
        <v>0</v>
      </c>
      <c r="CR142" s="388">
        <v>0</v>
      </c>
      <c r="CS142" s="388">
        <v>0</v>
      </c>
      <c r="CT142" s="388">
        <v>0</v>
      </c>
      <c r="CU142" s="388">
        <v>0</v>
      </c>
      <c r="CV142" s="388">
        <v>0</v>
      </c>
      <c r="CW142" s="388">
        <v>0</v>
      </c>
      <c r="CX142" s="388">
        <v>0</v>
      </c>
      <c r="CY142" s="388">
        <v>0</v>
      </c>
      <c r="CZ142" s="388">
        <v>0</v>
      </c>
      <c r="DA142" s="388">
        <v>0</v>
      </c>
      <c r="DB142" s="388">
        <v>0</v>
      </c>
      <c r="DC142" s="388">
        <v>0</v>
      </c>
      <c r="DD142" s="388">
        <v>0</v>
      </c>
      <c r="DE142" s="388">
        <v>0</v>
      </c>
      <c r="DF142" s="388">
        <v>0</v>
      </c>
      <c r="DG142" s="387">
        <v>0</v>
      </c>
      <c r="DH142" s="31">
        <v>0</v>
      </c>
      <c r="DI142" s="28">
        <v>0</v>
      </c>
      <c r="DJ142" s="30">
        <v>0</v>
      </c>
      <c r="DK142" s="29">
        <v>0</v>
      </c>
      <c r="DL142" s="235">
        <v>0</v>
      </c>
      <c r="DM142" s="28">
        <v>0</v>
      </c>
      <c r="DN142" s="288">
        <v>0</v>
      </c>
      <c r="DO142" s="285">
        <v>0</v>
      </c>
      <c r="DP142" s="235">
        <v>0</v>
      </c>
      <c r="DQ142" s="28">
        <v>0</v>
      </c>
      <c r="DR142" s="30">
        <v>0</v>
      </c>
      <c r="DS142" s="285">
        <v>0</v>
      </c>
      <c r="DT142" s="235">
        <v>0</v>
      </c>
      <c r="DU142" s="28">
        <v>0</v>
      </c>
      <c r="DV142" s="30">
        <v>0</v>
      </c>
      <c r="DW142" s="285">
        <v>0</v>
      </c>
      <c r="DX142" s="235">
        <v>0</v>
      </c>
      <c r="DY142" s="28">
        <v>0</v>
      </c>
      <c r="DZ142" s="30">
        <v>0</v>
      </c>
      <c r="EA142" s="285">
        <v>0</v>
      </c>
      <c r="EB142" s="235">
        <v>0</v>
      </c>
      <c r="EC142" s="28">
        <v>0</v>
      </c>
      <c r="ED142" s="30">
        <v>0</v>
      </c>
      <c r="EE142" s="285">
        <v>0</v>
      </c>
      <c r="EF142" s="235">
        <v>0</v>
      </c>
      <c r="EG142" s="28">
        <v>0</v>
      </c>
      <c r="EH142" s="288">
        <v>0</v>
      </c>
      <c r="EI142" s="285">
        <v>0</v>
      </c>
      <c r="EJ142" s="235">
        <v>0</v>
      </c>
      <c r="EK142" s="28"/>
      <c r="EL142" s="30" t="str">
        <f ca="1">IF($B143=$B142,"",SUMIF($B$6:$B169,$B142,EK$6:EK$185))</f>
        <v/>
      </c>
      <c r="EM142" s="436">
        <v>10</v>
      </c>
      <c r="EN142" s="436">
        <f t="shared" si="63"/>
        <v>1000</v>
      </c>
      <c r="EO142" s="437">
        <f t="shared" si="55"/>
        <v>1E-3</v>
      </c>
      <c r="EP142" s="437">
        <f t="shared" si="59"/>
        <v>1.0499999999999999E-3</v>
      </c>
      <c r="EQ142" s="436">
        <f t="shared" ca="1" si="64"/>
        <v>0.52500000000000002</v>
      </c>
      <c r="ER142" s="443">
        <v>6.3E-2</v>
      </c>
      <c r="ES142" s="446">
        <f t="shared" ca="1" si="65"/>
        <v>2.6249999999999999E-2</v>
      </c>
      <c r="ET142" s="446">
        <f t="shared" ca="1" si="66"/>
        <v>31.5</v>
      </c>
      <c r="EU142" s="446"/>
      <c r="EV142" s="446"/>
      <c r="EW142" s="446"/>
      <c r="EX142" s="17">
        <v>800210</v>
      </c>
      <c r="EY142" s="17" t="s">
        <v>809</v>
      </c>
      <c r="EZ142" s="17">
        <v>100</v>
      </c>
      <c r="FA142" s="17">
        <v>13.6</v>
      </c>
      <c r="FB142" s="158" t="s">
        <v>365</v>
      </c>
      <c r="FC142" s="155" t="s">
        <v>318</v>
      </c>
      <c r="FD142" s="2" t="s">
        <v>319</v>
      </c>
      <c r="FE142" s="389">
        <f t="shared" ca="1" si="57"/>
        <v>1000</v>
      </c>
    </row>
    <row r="143" spans="1:161">
      <c r="A143" s="894" t="s">
        <v>787</v>
      </c>
      <c r="B143" s="158" t="s">
        <v>365</v>
      </c>
      <c r="C143" s="4" t="s">
        <v>320</v>
      </c>
      <c r="D143" s="4" t="s">
        <v>321</v>
      </c>
      <c r="E143" s="225" t="s">
        <v>36</v>
      </c>
      <c r="F143" s="92" t="s">
        <v>936</v>
      </c>
      <c r="G143" s="374">
        <v>100</v>
      </c>
      <c r="H143" s="229">
        <v>0</v>
      </c>
      <c r="I143" s="229">
        <v>500</v>
      </c>
      <c r="J143" s="229">
        <v>28</v>
      </c>
      <c r="K143" s="229">
        <v>38</v>
      </c>
      <c r="L143" s="229">
        <v>528</v>
      </c>
      <c r="M143" s="388">
        <v>0</v>
      </c>
      <c r="N143" s="388">
        <v>0</v>
      </c>
      <c r="O143" s="388">
        <v>0</v>
      </c>
      <c r="P143" s="388">
        <v>0</v>
      </c>
      <c r="Q143" s="388">
        <v>0</v>
      </c>
      <c r="R143" s="388">
        <v>0</v>
      </c>
      <c r="S143" s="388">
        <v>0</v>
      </c>
      <c r="T143" s="388">
        <v>0</v>
      </c>
      <c r="U143" s="388">
        <v>0</v>
      </c>
      <c r="V143" s="388">
        <v>0</v>
      </c>
      <c r="W143" s="388">
        <v>0</v>
      </c>
      <c r="X143" s="388">
        <v>0</v>
      </c>
      <c r="Y143" s="388">
        <v>0</v>
      </c>
      <c r="Z143" s="388">
        <v>0</v>
      </c>
      <c r="AA143" s="388">
        <v>0</v>
      </c>
      <c r="AB143" s="388">
        <v>0</v>
      </c>
      <c r="AC143" s="388">
        <v>0</v>
      </c>
      <c r="AD143" s="388">
        <v>0</v>
      </c>
      <c r="AE143" s="388">
        <v>0</v>
      </c>
      <c r="AF143" s="388">
        <v>0</v>
      </c>
      <c r="AG143" s="388">
        <v>0</v>
      </c>
      <c r="AH143" s="388">
        <v>0</v>
      </c>
      <c r="AI143" s="388">
        <v>0</v>
      </c>
      <c r="AJ143" s="388">
        <v>0</v>
      </c>
      <c r="AK143" s="388">
        <v>0</v>
      </c>
      <c r="AL143" s="388">
        <v>0</v>
      </c>
      <c r="AM143" s="388">
        <v>0</v>
      </c>
      <c r="AN143" s="388">
        <v>0</v>
      </c>
      <c r="AO143" s="388">
        <v>0</v>
      </c>
      <c r="AP143" s="388">
        <v>0</v>
      </c>
      <c r="AQ143" s="388">
        <v>0</v>
      </c>
      <c r="AR143" s="388">
        <v>0</v>
      </c>
      <c r="AS143" s="388">
        <v>0</v>
      </c>
      <c r="AT143" s="388">
        <v>0</v>
      </c>
      <c r="AU143" s="388">
        <v>0</v>
      </c>
      <c r="AV143" s="388">
        <v>0</v>
      </c>
      <c r="AW143" s="388">
        <v>0</v>
      </c>
      <c r="AX143" s="388">
        <v>0</v>
      </c>
      <c r="AY143" s="388">
        <v>0</v>
      </c>
      <c r="AZ143" s="388">
        <v>0</v>
      </c>
      <c r="BA143" s="388">
        <v>0</v>
      </c>
      <c r="BB143" s="388">
        <v>0</v>
      </c>
      <c r="BC143" s="388">
        <v>0</v>
      </c>
      <c r="BD143" s="388">
        <v>0</v>
      </c>
      <c r="BE143" s="388">
        <v>0</v>
      </c>
      <c r="BF143" s="388">
        <v>0</v>
      </c>
      <c r="BG143" s="388">
        <v>0</v>
      </c>
      <c r="BH143" s="388">
        <v>0</v>
      </c>
      <c r="BI143" s="388">
        <v>0</v>
      </c>
      <c r="BJ143" s="388">
        <v>0</v>
      </c>
      <c r="BK143" s="388">
        <v>0</v>
      </c>
      <c r="BL143" s="388">
        <v>0</v>
      </c>
      <c r="BM143" s="388">
        <v>0</v>
      </c>
      <c r="BN143" s="388">
        <v>0</v>
      </c>
      <c r="BO143" s="388">
        <v>0</v>
      </c>
      <c r="BP143" s="388">
        <v>0</v>
      </c>
      <c r="BQ143" s="388">
        <v>0</v>
      </c>
      <c r="BR143" s="388">
        <v>0</v>
      </c>
      <c r="BS143" s="388">
        <v>0</v>
      </c>
      <c r="BT143" s="388">
        <v>0</v>
      </c>
      <c r="BU143" s="388">
        <v>0</v>
      </c>
      <c r="BV143" s="388">
        <v>0</v>
      </c>
      <c r="BW143" s="388">
        <v>0</v>
      </c>
      <c r="BX143" s="388">
        <v>0</v>
      </c>
      <c r="BY143" s="388">
        <v>0</v>
      </c>
      <c r="BZ143" s="388">
        <v>0</v>
      </c>
      <c r="CA143" s="388">
        <v>0</v>
      </c>
      <c r="CB143" s="388">
        <v>0</v>
      </c>
      <c r="CC143" s="388">
        <v>0</v>
      </c>
      <c r="CD143" s="388">
        <v>0</v>
      </c>
      <c r="CE143" s="388">
        <v>0</v>
      </c>
      <c r="CF143" s="388">
        <v>0</v>
      </c>
      <c r="CG143" s="388">
        <v>0</v>
      </c>
      <c r="CH143" s="388">
        <v>0</v>
      </c>
      <c r="CI143" s="388">
        <v>0</v>
      </c>
      <c r="CJ143" s="388">
        <v>0</v>
      </c>
      <c r="CK143" s="388">
        <v>0</v>
      </c>
      <c r="CL143" s="388">
        <v>0</v>
      </c>
      <c r="CM143" s="388">
        <v>0</v>
      </c>
      <c r="CN143" s="388">
        <v>0</v>
      </c>
      <c r="CO143" s="388">
        <v>0</v>
      </c>
      <c r="CP143" s="388">
        <v>0</v>
      </c>
      <c r="CQ143" s="388">
        <v>0</v>
      </c>
      <c r="CR143" s="388">
        <v>0</v>
      </c>
      <c r="CS143" s="388">
        <v>0</v>
      </c>
      <c r="CT143" s="388">
        <v>0</v>
      </c>
      <c r="CU143" s="388">
        <v>0</v>
      </c>
      <c r="CV143" s="388">
        <v>0</v>
      </c>
      <c r="CW143" s="388">
        <v>0</v>
      </c>
      <c r="CX143" s="388">
        <v>0</v>
      </c>
      <c r="CY143" s="388">
        <v>0</v>
      </c>
      <c r="CZ143" s="388">
        <v>0</v>
      </c>
      <c r="DA143" s="388">
        <v>0</v>
      </c>
      <c r="DB143" s="388">
        <v>0</v>
      </c>
      <c r="DC143" s="388">
        <v>0</v>
      </c>
      <c r="DD143" s="388">
        <v>0</v>
      </c>
      <c r="DE143" s="388">
        <v>0</v>
      </c>
      <c r="DF143" s="388">
        <v>0</v>
      </c>
      <c r="DG143" s="387">
        <v>0</v>
      </c>
      <c r="DH143" s="31">
        <v>0</v>
      </c>
      <c r="DI143" s="28">
        <v>0</v>
      </c>
      <c r="DJ143" s="30">
        <v>0</v>
      </c>
      <c r="DK143" s="29">
        <v>0</v>
      </c>
      <c r="DL143" s="235">
        <v>0</v>
      </c>
      <c r="DM143" s="28">
        <v>0</v>
      </c>
      <c r="DN143" s="288">
        <v>0</v>
      </c>
      <c r="DO143" s="285">
        <v>0</v>
      </c>
      <c r="DP143" s="235">
        <v>0</v>
      </c>
      <c r="DQ143" s="28">
        <v>0</v>
      </c>
      <c r="DR143" s="30">
        <v>0</v>
      </c>
      <c r="DS143" s="285">
        <v>0</v>
      </c>
      <c r="DT143" s="235">
        <v>0</v>
      </c>
      <c r="DU143" s="28">
        <v>0</v>
      </c>
      <c r="DV143" s="30">
        <v>0</v>
      </c>
      <c r="DW143" s="285">
        <v>0</v>
      </c>
      <c r="DX143" s="235">
        <v>0</v>
      </c>
      <c r="DY143" s="28">
        <v>0</v>
      </c>
      <c r="DZ143" s="30">
        <v>0</v>
      </c>
      <c r="EA143" s="285">
        <v>0</v>
      </c>
      <c r="EB143" s="235">
        <v>0</v>
      </c>
      <c r="EC143" s="28">
        <v>0</v>
      </c>
      <c r="ED143" s="30">
        <v>0</v>
      </c>
      <c r="EE143" s="285">
        <v>0</v>
      </c>
      <c r="EF143" s="235">
        <v>0</v>
      </c>
      <c r="EG143" s="28">
        <v>0</v>
      </c>
      <c r="EH143" s="288">
        <v>0</v>
      </c>
      <c r="EI143" s="285">
        <v>0</v>
      </c>
      <c r="EJ143" s="235">
        <v>0</v>
      </c>
      <c r="EK143" s="28"/>
      <c r="EL143" s="30" t="str">
        <f ca="1">IF($B144=$B143,"",SUMIF($B$6:$B170,$B143,EK$6:EK$185))</f>
        <v/>
      </c>
      <c r="EM143" s="436">
        <v>10</v>
      </c>
      <c r="EN143" s="436">
        <f t="shared" si="63"/>
        <v>1000</v>
      </c>
      <c r="EO143" s="437">
        <f t="shared" si="55"/>
        <v>1E-3</v>
      </c>
      <c r="EP143" s="437">
        <f t="shared" si="59"/>
        <v>1.0499999999999999E-3</v>
      </c>
      <c r="EQ143" s="436">
        <f t="shared" ca="1" si="64"/>
        <v>0.94499999999999995</v>
      </c>
      <c r="ER143" s="443">
        <v>6.3E-2</v>
      </c>
      <c r="ES143" s="446">
        <f t="shared" ca="1" si="65"/>
        <v>4.725E-2</v>
      </c>
      <c r="ET143" s="446">
        <f t="shared" ca="1" si="66"/>
        <v>56.7</v>
      </c>
      <c r="EU143" s="446"/>
      <c r="EV143" s="446"/>
      <c r="EW143" s="446"/>
      <c r="EX143" s="17">
        <v>800210</v>
      </c>
      <c r="EY143" s="17" t="s">
        <v>809</v>
      </c>
      <c r="EZ143" s="17">
        <v>100</v>
      </c>
      <c r="FA143" s="17">
        <v>0</v>
      </c>
      <c r="FB143" s="158" t="s">
        <v>365</v>
      </c>
      <c r="FC143" s="4" t="s">
        <v>320</v>
      </c>
      <c r="FD143" s="2" t="s">
        <v>321</v>
      </c>
      <c r="FE143" s="389">
        <f t="shared" ca="1" si="57"/>
        <v>500</v>
      </c>
    </row>
    <row r="144" spans="1:161">
      <c r="A144" s="894" t="s">
        <v>787</v>
      </c>
      <c r="B144" s="158" t="s">
        <v>365</v>
      </c>
      <c r="C144" s="249" t="s">
        <v>381</v>
      </c>
      <c r="D144" s="179" t="s">
        <v>323</v>
      </c>
      <c r="E144" s="225" t="s">
        <v>36</v>
      </c>
      <c r="F144" s="92" t="s">
        <v>937</v>
      </c>
      <c r="G144" s="374">
        <v>100</v>
      </c>
      <c r="H144" s="229">
        <v>0</v>
      </c>
      <c r="I144" s="229">
        <v>300</v>
      </c>
      <c r="J144" s="229">
        <v>19</v>
      </c>
      <c r="K144" s="229">
        <v>0</v>
      </c>
      <c r="L144" s="229">
        <v>319</v>
      </c>
      <c r="M144" s="388">
        <v>0</v>
      </c>
      <c r="N144" s="388">
        <v>0</v>
      </c>
      <c r="O144" s="388">
        <v>0</v>
      </c>
      <c r="P144" s="388">
        <v>0</v>
      </c>
      <c r="Q144" s="388">
        <v>0</v>
      </c>
      <c r="R144" s="388">
        <v>0</v>
      </c>
      <c r="S144" s="388">
        <v>0</v>
      </c>
      <c r="T144" s="388">
        <v>0</v>
      </c>
      <c r="U144" s="388">
        <v>0</v>
      </c>
      <c r="V144" s="388">
        <v>0</v>
      </c>
      <c r="W144" s="388">
        <v>0</v>
      </c>
      <c r="X144" s="388">
        <v>0</v>
      </c>
      <c r="Y144" s="388">
        <v>0</v>
      </c>
      <c r="Z144" s="388">
        <v>0</v>
      </c>
      <c r="AA144" s="388">
        <v>0</v>
      </c>
      <c r="AB144" s="388">
        <v>0</v>
      </c>
      <c r="AC144" s="388">
        <v>0</v>
      </c>
      <c r="AD144" s="388">
        <v>0</v>
      </c>
      <c r="AE144" s="388">
        <v>0</v>
      </c>
      <c r="AF144" s="388">
        <v>0</v>
      </c>
      <c r="AG144" s="388">
        <v>0</v>
      </c>
      <c r="AH144" s="388">
        <v>0</v>
      </c>
      <c r="AI144" s="388">
        <v>0</v>
      </c>
      <c r="AJ144" s="388">
        <v>0</v>
      </c>
      <c r="AK144" s="388">
        <v>0</v>
      </c>
      <c r="AL144" s="388">
        <v>0</v>
      </c>
      <c r="AM144" s="388">
        <v>0</v>
      </c>
      <c r="AN144" s="388">
        <v>0</v>
      </c>
      <c r="AO144" s="388">
        <v>0</v>
      </c>
      <c r="AP144" s="388">
        <v>0</v>
      </c>
      <c r="AQ144" s="388">
        <v>0</v>
      </c>
      <c r="AR144" s="388">
        <v>0</v>
      </c>
      <c r="AS144" s="388">
        <v>0</v>
      </c>
      <c r="AT144" s="388">
        <v>0</v>
      </c>
      <c r="AU144" s="388">
        <v>0</v>
      </c>
      <c r="AV144" s="388">
        <v>0</v>
      </c>
      <c r="AW144" s="388">
        <v>0</v>
      </c>
      <c r="AX144" s="388">
        <v>0</v>
      </c>
      <c r="AY144" s="388">
        <v>0</v>
      </c>
      <c r="AZ144" s="388">
        <v>0</v>
      </c>
      <c r="BA144" s="388">
        <v>0</v>
      </c>
      <c r="BB144" s="388">
        <v>0</v>
      </c>
      <c r="BC144" s="388">
        <v>0</v>
      </c>
      <c r="BD144" s="388">
        <v>0</v>
      </c>
      <c r="BE144" s="388">
        <v>0</v>
      </c>
      <c r="BF144" s="388">
        <v>0</v>
      </c>
      <c r="BG144" s="388">
        <v>0</v>
      </c>
      <c r="BH144" s="388">
        <v>0</v>
      </c>
      <c r="BI144" s="388">
        <v>0</v>
      </c>
      <c r="BJ144" s="388">
        <v>0</v>
      </c>
      <c r="BK144" s="388">
        <v>0</v>
      </c>
      <c r="BL144" s="388">
        <v>0</v>
      </c>
      <c r="BM144" s="388">
        <v>0</v>
      </c>
      <c r="BN144" s="388">
        <v>0</v>
      </c>
      <c r="BO144" s="388">
        <v>0</v>
      </c>
      <c r="BP144" s="388">
        <v>0</v>
      </c>
      <c r="BQ144" s="388">
        <v>0</v>
      </c>
      <c r="BR144" s="388">
        <v>0</v>
      </c>
      <c r="BS144" s="388">
        <v>0</v>
      </c>
      <c r="BT144" s="388">
        <v>0</v>
      </c>
      <c r="BU144" s="388">
        <v>0</v>
      </c>
      <c r="BV144" s="388">
        <v>0</v>
      </c>
      <c r="BW144" s="388">
        <v>0</v>
      </c>
      <c r="BX144" s="388">
        <v>0</v>
      </c>
      <c r="BY144" s="388">
        <v>0</v>
      </c>
      <c r="BZ144" s="388">
        <v>0</v>
      </c>
      <c r="CA144" s="388">
        <v>0</v>
      </c>
      <c r="CB144" s="388">
        <v>0</v>
      </c>
      <c r="CC144" s="388">
        <v>0</v>
      </c>
      <c r="CD144" s="388">
        <v>0</v>
      </c>
      <c r="CE144" s="388">
        <v>0</v>
      </c>
      <c r="CF144" s="388">
        <v>0</v>
      </c>
      <c r="CG144" s="388">
        <v>0</v>
      </c>
      <c r="CH144" s="388">
        <v>0</v>
      </c>
      <c r="CI144" s="388">
        <v>0</v>
      </c>
      <c r="CJ144" s="388">
        <v>0</v>
      </c>
      <c r="CK144" s="388">
        <v>0</v>
      </c>
      <c r="CL144" s="388">
        <v>0</v>
      </c>
      <c r="CM144" s="388">
        <v>0</v>
      </c>
      <c r="CN144" s="388">
        <v>0</v>
      </c>
      <c r="CO144" s="388">
        <v>0</v>
      </c>
      <c r="CP144" s="388">
        <v>0</v>
      </c>
      <c r="CQ144" s="388">
        <v>0</v>
      </c>
      <c r="CR144" s="388">
        <v>0</v>
      </c>
      <c r="CS144" s="388">
        <v>0</v>
      </c>
      <c r="CT144" s="388">
        <v>0</v>
      </c>
      <c r="CU144" s="388">
        <v>0</v>
      </c>
      <c r="CV144" s="388">
        <v>0</v>
      </c>
      <c r="CW144" s="388">
        <v>0</v>
      </c>
      <c r="CX144" s="388">
        <v>0</v>
      </c>
      <c r="CY144" s="388">
        <v>0</v>
      </c>
      <c r="CZ144" s="388">
        <v>0</v>
      </c>
      <c r="DA144" s="388">
        <v>0</v>
      </c>
      <c r="DB144" s="388">
        <v>0</v>
      </c>
      <c r="DC144" s="388">
        <v>0</v>
      </c>
      <c r="DD144" s="388">
        <v>0</v>
      </c>
      <c r="DE144" s="388">
        <v>0</v>
      </c>
      <c r="DF144" s="388">
        <v>0</v>
      </c>
      <c r="DG144" s="387">
        <v>0</v>
      </c>
      <c r="DH144" s="31">
        <v>0</v>
      </c>
      <c r="DI144" s="28">
        <v>0</v>
      </c>
      <c r="DJ144" s="30">
        <v>0</v>
      </c>
      <c r="DK144" s="29">
        <v>0</v>
      </c>
      <c r="DL144" s="235">
        <v>0</v>
      </c>
      <c r="DM144" s="28">
        <v>0</v>
      </c>
      <c r="DN144" s="288">
        <v>0</v>
      </c>
      <c r="DO144" s="285">
        <v>0</v>
      </c>
      <c r="DP144" s="235">
        <v>0</v>
      </c>
      <c r="DQ144" s="28">
        <v>0</v>
      </c>
      <c r="DR144" s="30">
        <v>0</v>
      </c>
      <c r="DS144" s="285">
        <v>0</v>
      </c>
      <c r="DT144" s="235">
        <v>0</v>
      </c>
      <c r="DU144" s="28">
        <v>0</v>
      </c>
      <c r="DV144" s="30">
        <v>0</v>
      </c>
      <c r="DW144" s="285">
        <v>0</v>
      </c>
      <c r="DX144" s="235">
        <v>0</v>
      </c>
      <c r="DY144" s="28">
        <v>0</v>
      </c>
      <c r="DZ144" s="30">
        <v>0</v>
      </c>
      <c r="EA144" s="285">
        <v>0</v>
      </c>
      <c r="EB144" s="235">
        <v>0</v>
      </c>
      <c r="EC144" s="28">
        <v>0</v>
      </c>
      <c r="ED144" s="30">
        <v>0</v>
      </c>
      <c r="EE144" s="285">
        <v>0</v>
      </c>
      <c r="EF144" s="235">
        <v>0</v>
      </c>
      <c r="EG144" s="28">
        <v>0</v>
      </c>
      <c r="EH144" s="288">
        <v>0</v>
      </c>
      <c r="EI144" s="285">
        <v>0</v>
      </c>
      <c r="EJ144" s="235">
        <v>0</v>
      </c>
      <c r="EK144" s="28"/>
      <c r="EL144" s="30" t="str">
        <f ca="1">IF($B145=$B144,"",SUMIF($B$6:$B171,$B144,EK$6:EK$185))</f>
        <v/>
      </c>
      <c r="EM144" s="436">
        <v>10</v>
      </c>
      <c r="EN144" s="436">
        <f t="shared" si="63"/>
        <v>1000</v>
      </c>
      <c r="EO144" s="437">
        <f t="shared" si="55"/>
        <v>1E-3</v>
      </c>
      <c r="EP144" s="437">
        <f t="shared" si="59"/>
        <v>1.0499999999999999E-3</v>
      </c>
      <c r="EQ144" s="436">
        <f t="shared" ref="EQ144:EQ150" ca="1" si="67">ROUND(IFERROR(EP144*DG144,),4)</f>
        <v>0.42</v>
      </c>
      <c r="ER144" s="443">
        <v>0</v>
      </c>
      <c r="ES144" s="446">
        <f t="shared" ref="ES144:ES150" ca="1" si="68">(+DG144*ER144)/$ES$1</f>
        <v>0</v>
      </c>
      <c r="ET144" s="446">
        <f t="shared" ref="ET144:ET150" ca="1" si="69">ER144*DG144</f>
        <v>0</v>
      </c>
      <c r="EU144" s="446"/>
      <c r="EV144" s="446"/>
      <c r="EW144" s="446"/>
      <c r="EX144" s="17">
        <v>800210</v>
      </c>
      <c r="EY144" s="17" t="s">
        <v>809</v>
      </c>
      <c r="EZ144" s="17">
        <v>100</v>
      </c>
      <c r="FA144" s="17">
        <v>0</v>
      </c>
      <c r="FB144" s="158" t="s">
        <v>365</v>
      </c>
      <c r="FC144" s="249" t="s">
        <v>381</v>
      </c>
      <c r="FD144" s="367" t="s">
        <v>323</v>
      </c>
      <c r="FE144" s="389">
        <f t="shared" ca="1" si="57"/>
        <v>500</v>
      </c>
    </row>
    <row r="145" spans="1:161" ht="15" customHeight="1">
      <c r="A145" s="894" t="s">
        <v>787</v>
      </c>
      <c r="B145" s="158" t="s">
        <v>365</v>
      </c>
      <c r="C145" s="249" t="s">
        <v>382</v>
      </c>
      <c r="D145" s="4" t="s">
        <v>317</v>
      </c>
      <c r="E145" s="225" t="s">
        <v>36</v>
      </c>
      <c r="F145" s="92" t="s">
        <v>938</v>
      </c>
      <c r="G145" s="374">
        <v>100</v>
      </c>
      <c r="H145" s="229">
        <v>0</v>
      </c>
      <c r="I145" s="229">
        <v>200</v>
      </c>
      <c r="J145" s="229">
        <v>34</v>
      </c>
      <c r="K145" s="229">
        <v>0</v>
      </c>
      <c r="L145" s="229">
        <v>234</v>
      </c>
      <c r="M145" s="388">
        <v>0</v>
      </c>
      <c r="N145" s="388">
        <v>0</v>
      </c>
      <c r="O145" s="388">
        <v>0</v>
      </c>
      <c r="P145" s="388">
        <v>0</v>
      </c>
      <c r="Q145" s="388">
        <v>0</v>
      </c>
      <c r="R145" s="388">
        <v>0</v>
      </c>
      <c r="S145" s="388">
        <v>0</v>
      </c>
      <c r="T145" s="388">
        <v>0</v>
      </c>
      <c r="U145" s="388">
        <v>0</v>
      </c>
      <c r="V145" s="388">
        <v>0</v>
      </c>
      <c r="W145" s="388">
        <v>0</v>
      </c>
      <c r="X145" s="388">
        <v>0</v>
      </c>
      <c r="Y145" s="388">
        <v>0</v>
      </c>
      <c r="Z145" s="388">
        <v>0</v>
      </c>
      <c r="AA145" s="388">
        <v>0</v>
      </c>
      <c r="AB145" s="388">
        <v>0</v>
      </c>
      <c r="AC145" s="388">
        <v>0</v>
      </c>
      <c r="AD145" s="388">
        <v>0</v>
      </c>
      <c r="AE145" s="388">
        <v>0</v>
      </c>
      <c r="AF145" s="388">
        <v>0</v>
      </c>
      <c r="AG145" s="388">
        <v>0</v>
      </c>
      <c r="AH145" s="388">
        <v>0</v>
      </c>
      <c r="AI145" s="388">
        <v>0</v>
      </c>
      <c r="AJ145" s="388">
        <v>0</v>
      </c>
      <c r="AK145" s="388">
        <v>0</v>
      </c>
      <c r="AL145" s="388">
        <v>0</v>
      </c>
      <c r="AM145" s="388">
        <v>0</v>
      </c>
      <c r="AN145" s="388">
        <v>0</v>
      </c>
      <c r="AO145" s="388">
        <v>0</v>
      </c>
      <c r="AP145" s="388">
        <v>0</v>
      </c>
      <c r="AQ145" s="388">
        <v>0</v>
      </c>
      <c r="AR145" s="388">
        <v>0</v>
      </c>
      <c r="AS145" s="388">
        <v>0</v>
      </c>
      <c r="AT145" s="388">
        <v>0</v>
      </c>
      <c r="AU145" s="388">
        <v>0</v>
      </c>
      <c r="AV145" s="388">
        <v>0</v>
      </c>
      <c r="AW145" s="388">
        <v>0</v>
      </c>
      <c r="AX145" s="388">
        <v>0</v>
      </c>
      <c r="AY145" s="388">
        <v>0</v>
      </c>
      <c r="AZ145" s="388">
        <v>0</v>
      </c>
      <c r="BA145" s="388">
        <v>0</v>
      </c>
      <c r="BB145" s="388">
        <v>0</v>
      </c>
      <c r="BC145" s="388">
        <v>0</v>
      </c>
      <c r="BD145" s="388">
        <v>0</v>
      </c>
      <c r="BE145" s="388">
        <v>0</v>
      </c>
      <c r="BF145" s="388">
        <v>0</v>
      </c>
      <c r="BG145" s="388">
        <v>0</v>
      </c>
      <c r="BH145" s="388">
        <v>0</v>
      </c>
      <c r="BI145" s="388">
        <v>0</v>
      </c>
      <c r="BJ145" s="388">
        <v>0</v>
      </c>
      <c r="BK145" s="388">
        <v>0</v>
      </c>
      <c r="BL145" s="388">
        <v>0</v>
      </c>
      <c r="BM145" s="388">
        <v>0</v>
      </c>
      <c r="BN145" s="388">
        <v>0</v>
      </c>
      <c r="BO145" s="388">
        <v>0</v>
      </c>
      <c r="BP145" s="388">
        <v>0</v>
      </c>
      <c r="BQ145" s="388">
        <v>0</v>
      </c>
      <c r="BR145" s="388">
        <v>0</v>
      </c>
      <c r="BS145" s="388">
        <v>0</v>
      </c>
      <c r="BT145" s="388">
        <v>0</v>
      </c>
      <c r="BU145" s="388">
        <v>0</v>
      </c>
      <c r="BV145" s="388">
        <v>0</v>
      </c>
      <c r="BW145" s="388">
        <v>0</v>
      </c>
      <c r="BX145" s="388">
        <v>0</v>
      </c>
      <c r="BY145" s="388">
        <v>0</v>
      </c>
      <c r="BZ145" s="388">
        <v>0</v>
      </c>
      <c r="CA145" s="388">
        <v>0</v>
      </c>
      <c r="CB145" s="388">
        <v>0</v>
      </c>
      <c r="CC145" s="388">
        <v>0</v>
      </c>
      <c r="CD145" s="388">
        <v>0</v>
      </c>
      <c r="CE145" s="388">
        <v>0</v>
      </c>
      <c r="CF145" s="388">
        <v>0</v>
      </c>
      <c r="CG145" s="388">
        <v>0</v>
      </c>
      <c r="CH145" s="388">
        <v>0</v>
      </c>
      <c r="CI145" s="388">
        <v>0</v>
      </c>
      <c r="CJ145" s="388">
        <v>0</v>
      </c>
      <c r="CK145" s="388">
        <v>0</v>
      </c>
      <c r="CL145" s="388">
        <v>0</v>
      </c>
      <c r="CM145" s="388">
        <v>0</v>
      </c>
      <c r="CN145" s="388">
        <v>0</v>
      </c>
      <c r="CO145" s="388">
        <v>0</v>
      </c>
      <c r="CP145" s="388">
        <v>0</v>
      </c>
      <c r="CQ145" s="388">
        <v>0</v>
      </c>
      <c r="CR145" s="388">
        <v>0</v>
      </c>
      <c r="CS145" s="388">
        <v>0</v>
      </c>
      <c r="CT145" s="388">
        <v>0</v>
      </c>
      <c r="CU145" s="388">
        <v>0</v>
      </c>
      <c r="CV145" s="388">
        <v>0</v>
      </c>
      <c r="CW145" s="388">
        <v>0</v>
      </c>
      <c r="CX145" s="388">
        <v>0</v>
      </c>
      <c r="CY145" s="388">
        <v>0</v>
      </c>
      <c r="CZ145" s="388">
        <v>0</v>
      </c>
      <c r="DA145" s="388">
        <v>0</v>
      </c>
      <c r="DB145" s="388">
        <v>0</v>
      </c>
      <c r="DC145" s="388">
        <v>0</v>
      </c>
      <c r="DD145" s="388">
        <v>0</v>
      </c>
      <c r="DE145" s="388">
        <v>0</v>
      </c>
      <c r="DF145" s="388">
        <v>0</v>
      </c>
      <c r="DG145" s="387">
        <v>0</v>
      </c>
      <c r="DH145" s="31">
        <v>0</v>
      </c>
      <c r="DI145" s="28">
        <v>0</v>
      </c>
      <c r="DJ145" s="30">
        <v>0</v>
      </c>
      <c r="DK145" s="29">
        <v>0</v>
      </c>
      <c r="DL145" s="235">
        <v>0</v>
      </c>
      <c r="DM145" s="28">
        <v>0</v>
      </c>
      <c r="DN145" s="288">
        <v>0</v>
      </c>
      <c r="DO145" s="285">
        <v>0</v>
      </c>
      <c r="DP145" s="235">
        <v>0</v>
      </c>
      <c r="DQ145" s="28">
        <v>0</v>
      </c>
      <c r="DR145" s="30">
        <v>0</v>
      </c>
      <c r="DS145" s="285">
        <v>0</v>
      </c>
      <c r="DT145" s="235">
        <v>0</v>
      </c>
      <c r="DU145" s="28">
        <v>0</v>
      </c>
      <c r="DV145" s="30">
        <v>0</v>
      </c>
      <c r="DW145" s="285">
        <v>0</v>
      </c>
      <c r="DX145" s="235">
        <v>0</v>
      </c>
      <c r="DY145" s="28">
        <v>0</v>
      </c>
      <c r="DZ145" s="30">
        <v>0</v>
      </c>
      <c r="EA145" s="285">
        <v>0</v>
      </c>
      <c r="EB145" s="235">
        <v>0</v>
      </c>
      <c r="EC145" s="28">
        <v>0</v>
      </c>
      <c r="ED145" s="30">
        <v>0</v>
      </c>
      <c r="EE145" s="285">
        <v>0</v>
      </c>
      <c r="EF145" s="235">
        <v>0</v>
      </c>
      <c r="EG145" s="28">
        <v>0</v>
      </c>
      <c r="EH145" s="288">
        <v>0</v>
      </c>
      <c r="EI145" s="285">
        <v>0</v>
      </c>
      <c r="EJ145" s="235">
        <v>0</v>
      </c>
      <c r="EK145" s="28"/>
      <c r="EL145" s="30" t="str">
        <f ca="1">IF($B146=$B145,"",SUMIF($B$6:$B172,$B145,EK$6:EK$185))</f>
        <v/>
      </c>
      <c r="EM145" s="436">
        <v>10</v>
      </c>
      <c r="EN145" s="436">
        <f t="shared" ref="EN145:EN198" si="70">$G145*EM145</f>
        <v>1000</v>
      </c>
      <c r="EO145" s="437">
        <f t="shared" ref="EO145:EO198" si="71">1/EN145</f>
        <v>1E-3</v>
      </c>
      <c r="EP145" s="437">
        <f t="shared" si="59"/>
        <v>1.0499999999999999E-3</v>
      </c>
      <c r="EQ145" s="436">
        <f t="shared" ca="1" si="67"/>
        <v>0.105</v>
      </c>
      <c r="ER145" s="443">
        <v>0</v>
      </c>
      <c r="ES145" s="446">
        <f t="shared" ca="1" si="68"/>
        <v>0</v>
      </c>
      <c r="ET145" s="446">
        <f t="shared" ca="1" si="69"/>
        <v>0</v>
      </c>
      <c r="EU145" s="446"/>
      <c r="EV145" s="446"/>
      <c r="EW145" s="446"/>
      <c r="EX145" s="17">
        <v>800210</v>
      </c>
      <c r="EY145" s="17" t="s">
        <v>809</v>
      </c>
      <c r="EZ145" s="17">
        <v>100</v>
      </c>
      <c r="FA145" s="17">
        <v>0</v>
      </c>
      <c r="FB145" s="158" t="s">
        <v>365</v>
      </c>
      <c r="FC145" s="249" t="s">
        <v>382</v>
      </c>
      <c r="FD145" s="2" t="s">
        <v>317</v>
      </c>
      <c r="FE145" s="389">
        <f t="shared" ca="1" si="57"/>
        <v>100</v>
      </c>
    </row>
    <row r="146" spans="1:161">
      <c r="A146" s="894" t="s">
        <v>787</v>
      </c>
      <c r="B146" s="158" t="s">
        <v>365</v>
      </c>
      <c r="C146" s="155" t="s">
        <v>324</v>
      </c>
      <c r="D146" s="4" t="s">
        <v>325</v>
      </c>
      <c r="E146" s="225" t="s">
        <v>36</v>
      </c>
      <c r="F146" s="92" t="s">
        <v>939</v>
      </c>
      <c r="G146" s="374">
        <v>100</v>
      </c>
      <c r="H146" s="229">
        <v>0</v>
      </c>
      <c r="I146" s="229">
        <v>0</v>
      </c>
      <c r="J146" s="229">
        <v>48</v>
      </c>
      <c r="K146" s="229">
        <v>0</v>
      </c>
      <c r="L146" s="229">
        <v>48</v>
      </c>
      <c r="M146" s="388">
        <v>0</v>
      </c>
      <c r="N146" s="388">
        <v>0</v>
      </c>
      <c r="O146" s="388">
        <v>0</v>
      </c>
      <c r="P146" s="388">
        <v>0</v>
      </c>
      <c r="Q146" s="388">
        <v>0</v>
      </c>
      <c r="R146" s="388">
        <v>0</v>
      </c>
      <c r="S146" s="388">
        <v>0</v>
      </c>
      <c r="T146" s="388">
        <v>0</v>
      </c>
      <c r="U146" s="388">
        <v>0</v>
      </c>
      <c r="V146" s="388">
        <v>0</v>
      </c>
      <c r="W146" s="388">
        <v>0</v>
      </c>
      <c r="X146" s="388">
        <v>0</v>
      </c>
      <c r="Y146" s="388">
        <v>0</v>
      </c>
      <c r="Z146" s="388">
        <v>0</v>
      </c>
      <c r="AA146" s="388">
        <v>0</v>
      </c>
      <c r="AB146" s="388">
        <v>0</v>
      </c>
      <c r="AC146" s="388">
        <v>0</v>
      </c>
      <c r="AD146" s="388">
        <v>0</v>
      </c>
      <c r="AE146" s="388">
        <v>0</v>
      </c>
      <c r="AF146" s="388">
        <v>0</v>
      </c>
      <c r="AG146" s="388">
        <v>0</v>
      </c>
      <c r="AH146" s="388">
        <v>0</v>
      </c>
      <c r="AI146" s="388">
        <v>0</v>
      </c>
      <c r="AJ146" s="388">
        <v>0</v>
      </c>
      <c r="AK146" s="388">
        <v>0</v>
      </c>
      <c r="AL146" s="388">
        <v>0</v>
      </c>
      <c r="AM146" s="388">
        <v>0</v>
      </c>
      <c r="AN146" s="388">
        <v>0</v>
      </c>
      <c r="AO146" s="388">
        <v>0</v>
      </c>
      <c r="AP146" s="388">
        <v>0</v>
      </c>
      <c r="AQ146" s="388">
        <v>0</v>
      </c>
      <c r="AR146" s="388">
        <v>0</v>
      </c>
      <c r="AS146" s="388">
        <v>0</v>
      </c>
      <c r="AT146" s="388">
        <v>0</v>
      </c>
      <c r="AU146" s="388">
        <v>0</v>
      </c>
      <c r="AV146" s="388">
        <v>0</v>
      </c>
      <c r="AW146" s="388">
        <v>0</v>
      </c>
      <c r="AX146" s="388">
        <v>0</v>
      </c>
      <c r="AY146" s="388">
        <v>0</v>
      </c>
      <c r="AZ146" s="388">
        <v>0</v>
      </c>
      <c r="BA146" s="388">
        <v>0</v>
      </c>
      <c r="BB146" s="388">
        <v>0</v>
      </c>
      <c r="BC146" s="388">
        <v>0</v>
      </c>
      <c r="BD146" s="388">
        <v>0</v>
      </c>
      <c r="BE146" s="388">
        <v>0</v>
      </c>
      <c r="BF146" s="388">
        <v>0</v>
      </c>
      <c r="BG146" s="388">
        <v>0</v>
      </c>
      <c r="BH146" s="388">
        <v>0</v>
      </c>
      <c r="BI146" s="388">
        <v>0</v>
      </c>
      <c r="BJ146" s="388">
        <v>0</v>
      </c>
      <c r="BK146" s="388">
        <v>0</v>
      </c>
      <c r="BL146" s="388">
        <v>0</v>
      </c>
      <c r="BM146" s="388">
        <v>0</v>
      </c>
      <c r="BN146" s="388">
        <v>0</v>
      </c>
      <c r="BO146" s="388">
        <v>0</v>
      </c>
      <c r="BP146" s="388">
        <v>0</v>
      </c>
      <c r="BQ146" s="388">
        <v>0</v>
      </c>
      <c r="BR146" s="388">
        <v>0</v>
      </c>
      <c r="BS146" s="388">
        <v>0</v>
      </c>
      <c r="BT146" s="388">
        <v>0</v>
      </c>
      <c r="BU146" s="388">
        <v>0</v>
      </c>
      <c r="BV146" s="388">
        <v>0</v>
      </c>
      <c r="BW146" s="388">
        <v>0</v>
      </c>
      <c r="BX146" s="388">
        <v>0</v>
      </c>
      <c r="BY146" s="388">
        <v>0</v>
      </c>
      <c r="BZ146" s="388">
        <v>0</v>
      </c>
      <c r="CA146" s="388">
        <v>0</v>
      </c>
      <c r="CB146" s="388">
        <v>0</v>
      </c>
      <c r="CC146" s="388">
        <v>0</v>
      </c>
      <c r="CD146" s="388">
        <v>0</v>
      </c>
      <c r="CE146" s="388">
        <v>0</v>
      </c>
      <c r="CF146" s="388">
        <v>0</v>
      </c>
      <c r="CG146" s="388">
        <v>0</v>
      </c>
      <c r="CH146" s="388">
        <v>0</v>
      </c>
      <c r="CI146" s="388">
        <v>0</v>
      </c>
      <c r="CJ146" s="388">
        <v>0</v>
      </c>
      <c r="CK146" s="388">
        <v>0</v>
      </c>
      <c r="CL146" s="388">
        <v>0</v>
      </c>
      <c r="CM146" s="388">
        <v>0</v>
      </c>
      <c r="CN146" s="388">
        <v>0</v>
      </c>
      <c r="CO146" s="388">
        <v>0</v>
      </c>
      <c r="CP146" s="388">
        <v>0</v>
      </c>
      <c r="CQ146" s="388">
        <v>0</v>
      </c>
      <c r="CR146" s="388">
        <v>0</v>
      </c>
      <c r="CS146" s="388">
        <v>0</v>
      </c>
      <c r="CT146" s="388">
        <v>0</v>
      </c>
      <c r="CU146" s="388">
        <v>0</v>
      </c>
      <c r="CV146" s="388">
        <v>0</v>
      </c>
      <c r="CW146" s="388">
        <v>0</v>
      </c>
      <c r="CX146" s="388">
        <v>0</v>
      </c>
      <c r="CY146" s="388">
        <v>0</v>
      </c>
      <c r="CZ146" s="388">
        <v>0</v>
      </c>
      <c r="DA146" s="388">
        <v>0</v>
      </c>
      <c r="DB146" s="388">
        <v>0</v>
      </c>
      <c r="DC146" s="388">
        <v>0</v>
      </c>
      <c r="DD146" s="388">
        <v>0</v>
      </c>
      <c r="DE146" s="388">
        <v>0</v>
      </c>
      <c r="DF146" s="388">
        <v>0</v>
      </c>
      <c r="DG146" s="387">
        <v>0</v>
      </c>
      <c r="DH146" s="31">
        <v>0</v>
      </c>
      <c r="DI146" s="28">
        <v>0</v>
      </c>
      <c r="DJ146" s="30">
        <v>0</v>
      </c>
      <c r="DK146" s="29">
        <v>0</v>
      </c>
      <c r="DL146" s="235">
        <v>0</v>
      </c>
      <c r="DM146" s="28">
        <v>0</v>
      </c>
      <c r="DN146" s="288">
        <v>0</v>
      </c>
      <c r="DO146" s="285">
        <v>0</v>
      </c>
      <c r="DP146" s="235">
        <v>0</v>
      </c>
      <c r="DQ146" s="28">
        <v>0</v>
      </c>
      <c r="DR146" s="30">
        <v>0</v>
      </c>
      <c r="DS146" s="285">
        <v>0</v>
      </c>
      <c r="DT146" s="235">
        <v>0</v>
      </c>
      <c r="DU146" s="28">
        <v>0</v>
      </c>
      <c r="DV146" s="30">
        <v>0</v>
      </c>
      <c r="DW146" s="285">
        <v>0</v>
      </c>
      <c r="DX146" s="235">
        <v>0</v>
      </c>
      <c r="DY146" s="28">
        <v>0</v>
      </c>
      <c r="DZ146" s="30">
        <v>0</v>
      </c>
      <c r="EA146" s="285">
        <v>0</v>
      </c>
      <c r="EB146" s="235">
        <v>0</v>
      </c>
      <c r="EC146" s="28">
        <v>0</v>
      </c>
      <c r="ED146" s="30">
        <v>0</v>
      </c>
      <c r="EE146" s="285">
        <v>0</v>
      </c>
      <c r="EF146" s="235">
        <v>0</v>
      </c>
      <c r="EG146" s="28">
        <v>0</v>
      </c>
      <c r="EH146" s="288">
        <v>0</v>
      </c>
      <c r="EI146" s="285">
        <v>0</v>
      </c>
      <c r="EJ146" s="235">
        <v>0</v>
      </c>
      <c r="EK146" s="28"/>
      <c r="EL146" s="30" t="str">
        <f ca="1">IF($B147=$B146,"",SUMIF($B$6:$B173,$B146,EK$6:EK$185))</f>
        <v/>
      </c>
      <c r="EM146" s="436">
        <v>10</v>
      </c>
      <c r="EN146" s="436">
        <f t="shared" si="70"/>
        <v>1000</v>
      </c>
      <c r="EO146" s="437">
        <f t="shared" si="71"/>
        <v>1E-3</v>
      </c>
      <c r="EP146" s="437">
        <f t="shared" si="59"/>
        <v>1.0499999999999999E-3</v>
      </c>
      <c r="EQ146" s="436">
        <f t="shared" ca="1" si="67"/>
        <v>0.105</v>
      </c>
      <c r="ER146" s="443">
        <v>6.3E-2</v>
      </c>
      <c r="ES146" s="446">
        <f t="shared" ca="1" si="68"/>
        <v>5.2499999999999995E-3</v>
      </c>
      <c r="ET146" s="446">
        <f t="shared" ca="1" si="69"/>
        <v>6.3</v>
      </c>
      <c r="EU146" s="446"/>
      <c r="EV146" s="446"/>
      <c r="EW146" s="446"/>
      <c r="EX146" s="17">
        <v>800210</v>
      </c>
      <c r="EY146" s="17" t="s">
        <v>809</v>
      </c>
      <c r="EZ146" s="17">
        <v>100</v>
      </c>
      <c r="FA146" s="17">
        <v>0</v>
      </c>
      <c r="FB146" s="158" t="s">
        <v>365</v>
      </c>
      <c r="FC146" s="155" t="s">
        <v>324</v>
      </c>
      <c r="FD146" s="2" t="s">
        <v>325</v>
      </c>
      <c r="FE146" s="389">
        <f t="shared" ref="FE146:FE199" ca="1" si="72">SUM(AG146:AM146)</f>
        <v>100</v>
      </c>
    </row>
    <row r="147" spans="1:161">
      <c r="A147" s="894" t="s">
        <v>787</v>
      </c>
      <c r="B147" s="158" t="s">
        <v>365</v>
      </c>
      <c r="C147" s="155" t="s">
        <v>326</v>
      </c>
      <c r="D147" s="4" t="s">
        <v>327</v>
      </c>
      <c r="E147" s="225" t="s">
        <v>36</v>
      </c>
      <c r="F147" s="92" t="s">
        <v>939</v>
      </c>
      <c r="G147" s="374">
        <v>100</v>
      </c>
      <c r="H147" s="229">
        <v>0</v>
      </c>
      <c r="I147" s="229">
        <v>200</v>
      </c>
      <c r="J147" s="229">
        <v>42</v>
      </c>
      <c r="K147" s="229">
        <v>0</v>
      </c>
      <c r="L147" s="229">
        <v>242</v>
      </c>
      <c r="M147" s="388">
        <v>0</v>
      </c>
      <c r="N147" s="388">
        <v>0</v>
      </c>
      <c r="O147" s="388">
        <v>0</v>
      </c>
      <c r="P147" s="388">
        <v>0</v>
      </c>
      <c r="Q147" s="388">
        <v>0</v>
      </c>
      <c r="R147" s="388">
        <v>0</v>
      </c>
      <c r="S147" s="388">
        <v>0</v>
      </c>
      <c r="T147" s="388">
        <v>0</v>
      </c>
      <c r="U147" s="388">
        <v>0</v>
      </c>
      <c r="V147" s="388">
        <v>0</v>
      </c>
      <c r="W147" s="388">
        <v>0</v>
      </c>
      <c r="X147" s="388">
        <v>0</v>
      </c>
      <c r="Y147" s="388">
        <v>0</v>
      </c>
      <c r="Z147" s="388">
        <v>0</v>
      </c>
      <c r="AA147" s="388">
        <v>0</v>
      </c>
      <c r="AB147" s="388">
        <v>0</v>
      </c>
      <c r="AC147" s="388">
        <v>0</v>
      </c>
      <c r="AD147" s="388">
        <v>0</v>
      </c>
      <c r="AE147" s="388">
        <v>0</v>
      </c>
      <c r="AF147" s="388">
        <v>0</v>
      </c>
      <c r="AG147" s="388">
        <v>0</v>
      </c>
      <c r="AH147" s="388">
        <v>0</v>
      </c>
      <c r="AI147" s="388">
        <v>0</v>
      </c>
      <c r="AJ147" s="388">
        <v>0</v>
      </c>
      <c r="AK147" s="388">
        <v>0</v>
      </c>
      <c r="AL147" s="388">
        <v>0</v>
      </c>
      <c r="AM147" s="388">
        <v>0</v>
      </c>
      <c r="AN147" s="388">
        <v>0</v>
      </c>
      <c r="AO147" s="388">
        <v>0</v>
      </c>
      <c r="AP147" s="388">
        <v>0</v>
      </c>
      <c r="AQ147" s="388">
        <v>0</v>
      </c>
      <c r="AR147" s="388">
        <v>0</v>
      </c>
      <c r="AS147" s="388">
        <v>0</v>
      </c>
      <c r="AT147" s="388">
        <v>0</v>
      </c>
      <c r="AU147" s="388">
        <v>0</v>
      </c>
      <c r="AV147" s="388">
        <v>0</v>
      </c>
      <c r="AW147" s="388">
        <v>0</v>
      </c>
      <c r="AX147" s="388">
        <v>0</v>
      </c>
      <c r="AY147" s="388">
        <v>0</v>
      </c>
      <c r="AZ147" s="388">
        <v>0</v>
      </c>
      <c r="BA147" s="388">
        <v>0</v>
      </c>
      <c r="BB147" s="388">
        <v>0</v>
      </c>
      <c r="BC147" s="388">
        <v>0</v>
      </c>
      <c r="BD147" s="388">
        <v>0</v>
      </c>
      <c r="BE147" s="388">
        <v>0</v>
      </c>
      <c r="BF147" s="388">
        <v>0</v>
      </c>
      <c r="BG147" s="388">
        <v>0</v>
      </c>
      <c r="BH147" s="388">
        <v>0</v>
      </c>
      <c r="BI147" s="388">
        <v>0</v>
      </c>
      <c r="BJ147" s="388">
        <v>0</v>
      </c>
      <c r="BK147" s="388">
        <v>0</v>
      </c>
      <c r="BL147" s="388">
        <v>0</v>
      </c>
      <c r="BM147" s="388">
        <v>0</v>
      </c>
      <c r="BN147" s="388">
        <v>0</v>
      </c>
      <c r="BO147" s="388">
        <v>0</v>
      </c>
      <c r="BP147" s="388">
        <v>0</v>
      </c>
      <c r="BQ147" s="388">
        <v>0</v>
      </c>
      <c r="BR147" s="388">
        <v>0</v>
      </c>
      <c r="BS147" s="388">
        <v>0</v>
      </c>
      <c r="BT147" s="388">
        <v>0</v>
      </c>
      <c r="BU147" s="388">
        <v>0</v>
      </c>
      <c r="BV147" s="388">
        <v>0</v>
      </c>
      <c r="BW147" s="388">
        <v>0</v>
      </c>
      <c r="BX147" s="388">
        <v>0</v>
      </c>
      <c r="BY147" s="388">
        <v>0</v>
      </c>
      <c r="BZ147" s="388">
        <v>0</v>
      </c>
      <c r="CA147" s="388">
        <v>0</v>
      </c>
      <c r="CB147" s="388">
        <v>0</v>
      </c>
      <c r="CC147" s="388">
        <v>0</v>
      </c>
      <c r="CD147" s="388">
        <v>0</v>
      </c>
      <c r="CE147" s="388">
        <v>0</v>
      </c>
      <c r="CF147" s="388">
        <v>0</v>
      </c>
      <c r="CG147" s="388">
        <v>0</v>
      </c>
      <c r="CH147" s="388">
        <v>0</v>
      </c>
      <c r="CI147" s="388">
        <v>0</v>
      </c>
      <c r="CJ147" s="388">
        <v>0</v>
      </c>
      <c r="CK147" s="388">
        <v>0</v>
      </c>
      <c r="CL147" s="388">
        <v>0</v>
      </c>
      <c r="CM147" s="388">
        <v>0</v>
      </c>
      <c r="CN147" s="388">
        <v>0</v>
      </c>
      <c r="CO147" s="388">
        <v>0</v>
      </c>
      <c r="CP147" s="388">
        <v>0</v>
      </c>
      <c r="CQ147" s="388">
        <v>0</v>
      </c>
      <c r="CR147" s="388">
        <v>0</v>
      </c>
      <c r="CS147" s="388">
        <v>0</v>
      </c>
      <c r="CT147" s="388">
        <v>0</v>
      </c>
      <c r="CU147" s="388">
        <v>0</v>
      </c>
      <c r="CV147" s="388">
        <v>0</v>
      </c>
      <c r="CW147" s="388">
        <v>0</v>
      </c>
      <c r="CX147" s="388">
        <v>0</v>
      </c>
      <c r="CY147" s="388">
        <v>0</v>
      </c>
      <c r="CZ147" s="388">
        <v>0</v>
      </c>
      <c r="DA147" s="388">
        <v>0</v>
      </c>
      <c r="DB147" s="388">
        <v>0</v>
      </c>
      <c r="DC147" s="388">
        <v>0</v>
      </c>
      <c r="DD147" s="388">
        <v>0</v>
      </c>
      <c r="DE147" s="388">
        <v>0</v>
      </c>
      <c r="DF147" s="388">
        <v>0</v>
      </c>
      <c r="DG147" s="387">
        <v>0</v>
      </c>
      <c r="DH147" s="31">
        <v>0</v>
      </c>
      <c r="DI147" s="28">
        <v>0</v>
      </c>
      <c r="DJ147" s="30">
        <v>0</v>
      </c>
      <c r="DK147" s="29">
        <v>0</v>
      </c>
      <c r="DL147" s="235">
        <v>0</v>
      </c>
      <c r="DM147" s="28">
        <v>0</v>
      </c>
      <c r="DN147" s="288">
        <v>0</v>
      </c>
      <c r="DO147" s="285">
        <v>0</v>
      </c>
      <c r="DP147" s="235">
        <v>0</v>
      </c>
      <c r="DQ147" s="28">
        <v>0</v>
      </c>
      <c r="DR147" s="30">
        <v>0</v>
      </c>
      <c r="DS147" s="285">
        <v>0</v>
      </c>
      <c r="DT147" s="235">
        <v>0</v>
      </c>
      <c r="DU147" s="28">
        <v>0</v>
      </c>
      <c r="DV147" s="30">
        <v>0</v>
      </c>
      <c r="DW147" s="285">
        <v>0</v>
      </c>
      <c r="DX147" s="235">
        <v>0</v>
      </c>
      <c r="DY147" s="28">
        <v>0</v>
      </c>
      <c r="DZ147" s="30">
        <v>0</v>
      </c>
      <c r="EA147" s="285">
        <v>0</v>
      </c>
      <c r="EB147" s="235">
        <v>0</v>
      </c>
      <c r="EC147" s="28">
        <v>0</v>
      </c>
      <c r="ED147" s="30">
        <v>0</v>
      </c>
      <c r="EE147" s="285">
        <v>0</v>
      </c>
      <c r="EF147" s="235">
        <v>0</v>
      </c>
      <c r="EG147" s="28">
        <v>0</v>
      </c>
      <c r="EH147" s="288">
        <v>0</v>
      </c>
      <c r="EI147" s="285">
        <v>0</v>
      </c>
      <c r="EJ147" s="235">
        <v>0</v>
      </c>
      <c r="EK147" s="28"/>
      <c r="EL147" s="30" t="str">
        <f ca="1">IF($B148=$B147,"",SUMIF($B$6:$B174,$B147,EK$6:EK$185))</f>
        <v/>
      </c>
      <c r="EM147" s="436">
        <v>10</v>
      </c>
      <c r="EN147" s="436">
        <f t="shared" si="70"/>
        <v>1000</v>
      </c>
      <c r="EO147" s="437">
        <f t="shared" si="71"/>
        <v>1E-3</v>
      </c>
      <c r="EP147" s="437">
        <f t="shared" si="59"/>
        <v>1.0499999999999999E-3</v>
      </c>
      <c r="EQ147" s="436">
        <f t="shared" ca="1" si="67"/>
        <v>0.105</v>
      </c>
      <c r="ER147" s="443">
        <v>6.3E-2</v>
      </c>
      <c r="ES147" s="446">
        <f t="shared" ca="1" si="68"/>
        <v>5.2499999999999995E-3</v>
      </c>
      <c r="ET147" s="446">
        <f t="shared" ca="1" si="69"/>
        <v>6.3</v>
      </c>
      <c r="EU147" s="446"/>
      <c r="EV147" s="446"/>
      <c r="EW147" s="446"/>
      <c r="EX147" s="17">
        <v>800210</v>
      </c>
      <c r="EY147" s="17" t="s">
        <v>809</v>
      </c>
      <c r="EZ147" s="17">
        <v>100</v>
      </c>
      <c r="FA147" s="17">
        <v>14</v>
      </c>
      <c r="FB147" s="158" t="s">
        <v>365</v>
      </c>
      <c r="FC147" s="155" t="s">
        <v>326</v>
      </c>
      <c r="FD147" s="2" t="s">
        <v>327</v>
      </c>
      <c r="FE147" s="389">
        <f t="shared" ca="1" si="72"/>
        <v>100</v>
      </c>
    </row>
    <row r="148" spans="1:161">
      <c r="A148" s="894" t="s">
        <v>787</v>
      </c>
      <c r="B148" s="158" t="s">
        <v>365</v>
      </c>
      <c r="C148" s="158" t="s">
        <v>393</v>
      </c>
      <c r="D148" s="4" t="s">
        <v>329</v>
      </c>
      <c r="E148" s="225" t="s">
        <v>36</v>
      </c>
      <c r="F148" s="92" t="s">
        <v>940</v>
      </c>
      <c r="G148" s="374">
        <v>50</v>
      </c>
      <c r="H148" s="229">
        <v>0</v>
      </c>
      <c r="I148" s="229">
        <v>1600</v>
      </c>
      <c r="J148" s="229">
        <v>334</v>
      </c>
      <c r="K148" s="229">
        <v>0</v>
      </c>
      <c r="L148" s="229">
        <v>1934</v>
      </c>
      <c r="M148" s="388">
        <v>0</v>
      </c>
      <c r="N148" s="388">
        <v>0</v>
      </c>
      <c r="O148" s="388">
        <v>0</v>
      </c>
      <c r="P148" s="388">
        <v>0</v>
      </c>
      <c r="Q148" s="388">
        <v>0</v>
      </c>
      <c r="R148" s="388">
        <v>0</v>
      </c>
      <c r="S148" s="388">
        <v>0</v>
      </c>
      <c r="T148" s="388">
        <v>0</v>
      </c>
      <c r="U148" s="388">
        <v>0</v>
      </c>
      <c r="V148" s="388">
        <v>0</v>
      </c>
      <c r="W148" s="388">
        <v>0</v>
      </c>
      <c r="X148" s="388">
        <v>0</v>
      </c>
      <c r="Y148" s="388">
        <v>0</v>
      </c>
      <c r="Z148" s="388">
        <v>0</v>
      </c>
      <c r="AA148" s="388">
        <v>0</v>
      </c>
      <c r="AB148" s="388">
        <v>0</v>
      </c>
      <c r="AC148" s="388">
        <v>0</v>
      </c>
      <c r="AD148" s="388">
        <v>0</v>
      </c>
      <c r="AE148" s="388">
        <v>0</v>
      </c>
      <c r="AF148" s="388">
        <v>0</v>
      </c>
      <c r="AG148" s="388">
        <v>0</v>
      </c>
      <c r="AH148" s="388">
        <v>0</v>
      </c>
      <c r="AI148" s="388">
        <v>0</v>
      </c>
      <c r="AJ148" s="388">
        <v>0</v>
      </c>
      <c r="AK148" s="388">
        <v>0</v>
      </c>
      <c r="AL148" s="388">
        <v>0</v>
      </c>
      <c r="AM148" s="388">
        <v>0</v>
      </c>
      <c r="AN148" s="388">
        <v>0</v>
      </c>
      <c r="AO148" s="388">
        <v>0</v>
      </c>
      <c r="AP148" s="388">
        <v>0</v>
      </c>
      <c r="AQ148" s="388">
        <v>0</v>
      </c>
      <c r="AR148" s="388">
        <v>0</v>
      </c>
      <c r="AS148" s="388">
        <v>0</v>
      </c>
      <c r="AT148" s="388">
        <v>0</v>
      </c>
      <c r="AU148" s="388">
        <v>0</v>
      </c>
      <c r="AV148" s="388">
        <v>0</v>
      </c>
      <c r="AW148" s="388">
        <v>0</v>
      </c>
      <c r="AX148" s="388">
        <v>0</v>
      </c>
      <c r="AY148" s="388">
        <v>0</v>
      </c>
      <c r="AZ148" s="388">
        <v>0</v>
      </c>
      <c r="BA148" s="388">
        <v>0</v>
      </c>
      <c r="BB148" s="388">
        <v>0</v>
      </c>
      <c r="BC148" s="388">
        <v>0</v>
      </c>
      <c r="BD148" s="388">
        <v>0</v>
      </c>
      <c r="BE148" s="388">
        <v>0</v>
      </c>
      <c r="BF148" s="388">
        <v>0</v>
      </c>
      <c r="BG148" s="388">
        <v>0</v>
      </c>
      <c r="BH148" s="388">
        <v>0</v>
      </c>
      <c r="BI148" s="388">
        <v>0</v>
      </c>
      <c r="BJ148" s="388">
        <v>0</v>
      </c>
      <c r="BK148" s="388">
        <v>0</v>
      </c>
      <c r="BL148" s="388">
        <v>0</v>
      </c>
      <c r="BM148" s="388">
        <v>0</v>
      </c>
      <c r="BN148" s="388">
        <v>0</v>
      </c>
      <c r="BO148" s="388">
        <v>0</v>
      </c>
      <c r="BP148" s="388">
        <v>0</v>
      </c>
      <c r="BQ148" s="388">
        <v>0</v>
      </c>
      <c r="BR148" s="388">
        <v>0</v>
      </c>
      <c r="BS148" s="388">
        <v>0</v>
      </c>
      <c r="BT148" s="388">
        <v>0</v>
      </c>
      <c r="BU148" s="388">
        <v>0</v>
      </c>
      <c r="BV148" s="388">
        <v>0</v>
      </c>
      <c r="BW148" s="388">
        <v>0</v>
      </c>
      <c r="BX148" s="388">
        <v>0</v>
      </c>
      <c r="BY148" s="388">
        <v>0</v>
      </c>
      <c r="BZ148" s="388">
        <v>0</v>
      </c>
      <c r="CA148" s="388">
        <v>0</v>
      </c>
      <c r="CB148" s="388">
        <v>0</v>
      </c>
      <c r="CC148" s="388">
        <v>0</v>
      </c>
      <c r="CD148" s="388">
        <v>0</v>
      </c>
      <c r="CE148" s="388">
        <v>0</v>
      </c>
      <c r="CF148" s="388">
        <v>0</v>
      </c>
      <c r="CG148" s="388">
        <v>0</v>
      </c>
      <c r="CH148" s="388">
        <v>0</v>
      </c>
      <c r="CI148" s="388">
        <v>0</v>
      </c>
      <c r="CJ148" s="388">
        <v>0</v>
      </c>
      <c r="CK148" s="388">
        <v>0</v>
      </c>
      <c r="CL148" s="388">
        <v>0</v>
      </c>
      <c r="CM148" s="388">
        <v>0</v>
      </c>
      <c r="CN148" s="388">
        <v>0</v>
      </c>
      <c r="CO148" s="388">
        <v>0</v>
      </c>
      <c r="CP148" s="388">
        <v>0</v>
      </c>
      <c r="CQ148" s="388">
        <v>0</v>
      </c>
      <c r="CR148" s="388">
        <v>0</v>
      </c>
      <c r="CS148" s="388">
        <v>0</v>
      </c>
      <c r="CT148" s="388">
        <v>0</v>
      </c>
      <c r="CU148" s="388">
        <v>0</v>
      </c>
      <c r="CV148" s="388">
        <v>0</v>
      </c>
      <c r="CW148" s="388">
        <v>0</v>
      </c>
      <c r="CX148" s="388">
        <v>0</v>
      </c>
      <c r="CY148" s="388">
        <v>0</v>
      </c>
      <c r="CZ148" s="388">
        <v>0</v>
      </c>
      <c r="DA148" s="388">
        <v>0</v>
      </c>
      <c r="DB148" s="388">
        <v>0</v>
      </c>
      <c r="DC148" s="388">
        <v>0</v>
      </c>
      <c r="DD148" s="388">
        <v>0</v>
      </c>
      <c r="DE148" s="388">
        <v>0</v>
      </c>
      <c r="DF148" s="388">
        <v>0</v>
      </c>
      <c r="DG148" s="387">
        <v>0</v>
      </c>
      <c r="DH148" s="31">
        <v>0</v>
      </c>
      <c r="DI148" s="28">
        <v>0</v>
      </c>
      <c r="DJ148" s="30">
        <v>0</v>
      </c>
      <c r="DK148" s="29">
        <v>0</v>
      </c>
      <c r="DL148" s="235">
        <v>0</v>
      </c>
      <c r="DM148" s="28">
        <v>0</v>
      </c>
      <c r="DN148" s="288">
        <v>0</v>
      </c>
      <c r="DO148" s="285">
        <v>0</v>
      </c>
      <c r="DP148" s="235">
        <v>0</v>
      </c>
      <c r="DQ148" s="28">
        <v>0</v>
      </c>
      <c r="DR148" s="30">
        <v>0</v>
      </c>
      <c r="DS148" s="285">
        <v>0</v>
      </c>
      <c r="DT148" s="235">
        <v>0</v>
      </c>
      <c r="DU148" s="28">
        <v>0</v>
      </c>
      <c r="DV148" s="30">
        <v>0</v>
      </c>
      <c r="DW148" s="285">
        <v>0</v>
      </c>
      <c r="DX148" s="235">
        <v>0</v>
      </c>
      <c r="DY148" s="28">
        <v>0</v>
      </c>
      <c r="DZ148" s="30">
        <v>0</v>
      </c>
      <c r="EA148" s="285">
        <v>0</v>
      </c>
      <c r="EB148" s="235">
        <v>0</v>
      </c>
      <c r="EC148" s="28">
        <v>0</v>
      </c>
      <c r="ED148" s="30">
        <v>0</v>
      </c>
      <c r="EE148" s="285">
        <v>0</v>
      </c>
      <c r="EF148" s="235">
        <v>0</v>
      </c>
      <c r="EG148" s="28">
        <v>0</v>
      </c>
      <c r="EH148" s="288">
        <v>0</v>
      </c>
      <c r="EI148" s="285">
        <v>0</v>
      </c>
      <c r="EJ148" s="235">
        <v>0</v>
      </c>
      <c r="EK148" s="28"/>
      <c r="EL148" s="30"/>
      <c r="EM148" s="436">
        <v>20</v>
      </c>
      <c r="EN148" s="436">
        <f>$G148*EM148</f>
        <v>1000</v>
      </c>
      <c r="EO148" s="437">
        <f>1/EN148</f>
        <v>1E-3</v>
      </c>
      <c r="EP148" s="437">
        <f t="shared" si="59"/>
        <v>1.0499999999999999E-3</v>
      </c>
      <c r="EQ148" s="436">
        <f t="shared" ca="1" si="67"/>
        <v>1.89</v>
      </c>
      <c r="ER148" s="443">
        <v>4.2000000000000003E-2</v>
      </c>
      <c r="ES148" s="446">
        <f t="shared" ca="1" si="68"/>
        <v>6.3E-2</v>
      </c>
      <c r="ET148" s="446">
        <f t="shared" ca="1" si="69"/>
        <v>75.600000000000009</v>
      </c>
      <c r="EU148" s="446"/>
      <c r="EV148" s="446"/>
      <c r="EW148" s="446"/>
      <c r="FB148" s="158" t="s">
        <v>365</v>
      </c>
      <c r="FC148" s="158" t="s">
        <v>393</v>
      </c>
      <c r="FD148" s="2" t="s">
        <v>329</v>
      </c>
      <c r="FE148" s="389">
        <f t="shared" ca="1" si="72"/>
        <v>500</v>
      </c>
    </row>
    <row r="149" spans="1:161">
      <c r="A149" s="894" t="s">
        <v>787</v>
      </c>
      <c r="B149" s="158" t="s">
        <v>365</v>
      </c>
      <c r="C149" s="249" t="s">
        <v>383</v>
      </c>
      <c r="D149" s="179" t="s">
        <v>331</v>
      </c>
      <c r="E149" s="225" t="s">
        <v>36</v>
      </c>
      <c r="F149" s="92" t="s">
        <v>941</v>
      </c>
      <c r="G149" s="374">
        <v>100</v>
      </c>
      <c r="H149" s="229">
        <v>0</v>
      </c>
      <c r="I149" s="229">
        <v>100</v>
      </c>
      <c r="J149" s="229">
        <v>15</v>
      </c>
      <c r="K149" s="229">
        <v>0</v>
      </c>
      <c r="L149" s="229">
        <v>115</v>
      </c>
      <c r="M149" s="388">
        <v>0</v>
      </c>
      <c r="N149" s="388">
        <v>0</v>
      </c>
      <c r="O149" s="388">
        <v>0</v>
      </c>
      <c r="P149" s="388">
        <v>0</v>
      </c>
      <c r="Q149" s="388">
        <v>0</v>
      </c>
      <c r="R149" s="388">
        <v>0</v>
      </c>
      <c r="S149" s="388">
        <v>0</v>
      </c>
      <c r="T149" s="388">
        <v>0</v>
      </c>
      <c r="U149" s="388">
        <v>0</v>
      </c>
      <c r="V149" s="388">
        <v>0</v>
      </c>
      <c r="W149" s="388">
        <v>0</v>
      </c>
      <c r="X149" s="388">
        <v>0</v>
      </c>
      <c r="Y149" s="388">
        <v>0</v>
      </c>
      <c r="Z149" s="388">
        <v>0</v>
      </c>
      <c r="AA149" s="388">
        <v>0</v>
      </c>
      <c r="AB149" s="388">
        <v>0</v>
      </c>
      <c r="AC149" s="388">
        <v>0</v>
      </c>
      <c r="AD149" s="388">
        <v>0</v>
      </c>
      <c r="AE149" s="388">
        <v>0</v>
      </c>
      <c r="AF149" s="388">
        <v>0</v>
      </c>
      <c r="AG149" s="388">
        <v>0</v>
      </c>
      <c r="AH149" s="388">
        <v>0</v>
      </c>
      <c r="AI149" s="388">
        <v>0</v>
      </c>
      <c r="AJ149" s="388">
        <v>0</v>
      </c>
      <c r="AK149" s="388">
        <v>0</v>
      </c>
      <c r="AL149" s="388">
        <v>0</v>
      </c>
      <c r="AM149" s="388">
        <v>0</v>
      </c>
      <c r="AN149" s="388">
        <v>0</v>
      </c>
      <c r="AO149" s="388">
        <v>0</v>
      </c>
      <c r="AP149" s="388">
        <v>0</v>
      </c>
      <c r="AQ149" s="388">
        <v>0</v>
      </c>
      <c r="AR149" s="388">
        <v>0</v>
      </c>
      <c r="AS149" s="388">
        <v>0</v>
      </c>
      <c r="AT149" s="388">
        <v>0</v>
      </c>
      <c r="AU149" s="388">
        <v>0</v>
      </c>
      <c r="AV149" s="388">
        <v>0</v>
      </c>
      <c r="AW149" s="388">
        <v>0</v>
      </c>
      <c r="AX149" s="388">
        <v>0</v>
      </c>
      <c r="AY149" s="388">
        <v>0</v>
      </c>
      <c r="AZ149" s="388">
        <v>0</v>
      </c>
      <c r="BA149" s="388">
        <v>0</v>
      </c>
      <c r="BB149" s="388">
        <v>0</v>
      </c>
      <c r="BC149" s="388">
        <v>0</v>
      </c>
      <c r="BD149" s="388">
        <v>0</v>
      </c>
      <c r="BE149" s="388">
        <v>0</v>
      </c>
      <c r="BF149" s="388">
        <v>0</v>
      </c>
      <c r="BG149" s="388">
        <v>0</v>
      </c>
      <c r="BH149" s="388">
        <v>0</v>
      </c>
      <c r="BI149" s="388">
        <v>0</v>
      </c>
      <c r="BJ149" s="388">
        <v>0</v>
      </c>
      <c r="BK149" s="388">
        <v>0</v>
      </c>
      <c r="BL149" s="388">
        <v>0</v>
      </c>
      <c r="BM149" s="388">
        <v>0</v>
      </c>
      <c r="BN149" s="388">
        <v>0</v>
      </c>
      <c r="BO149" s="388">
        <v>0</v>
      </c>
      <c r="BP149" s="388">
        <v>0</v>
      </c>
      <c r="BQ149" s="388">
        <v>0</v>
      </c>
      <c r="BR149" s="388">
        <v>0</v>
      </c>
      <c r="BS149" s="388">
        <v>0</v>
      </c>
      <c r="BT149" s="388">
        <v>0</v>
      </c>
      <c r="BU149" s="388">
        <v>0</v>
      </c>
      <c r="BV149" s="388">
        <v>0</v>
      </c>
      <c r="BW149" s="388">
        <v>0</v>
      </c>
      <c r="BX149" s="388">
        <v>0</v>
      </c>
      <c r="BY149" s="388">
        <v>0</v>
      </c>
      <c r="BZ149" s="388">
        <v>0</v>
      </c>
      <c r="CA149" s="388">
        <v>0</v>
      </c>
      <c r="CB149" s="388">
        <v>0</v>
      </c>
      <c r="CC149" s="388">
        <v>0</v>
      </c>
      <c r="CD149" s="388">
        <v>0</v>
      </c>
      <c r="CE149" s="388">
        <v>0</v>
      </c>
      <c r="CF149" s="388">
        <v>0</v>
      </c>
      <c r="CG149" s="388">
        <v>0</v>
      </c>
      <c r="CH149" s="388">
        <v>0</v>
      </c>
      <c r="CI149" s="388">
        <v>0</v>
      </c>
      <c r="CJ149" s="388">
        <v>0</v>
      </c>
      <c r="CK149" s="388">
        <v>0</v>
      </c>
      <c r="CL149" s="388">
        <v>0</v>
      </c>
      <c r="CM149" s="388">
        <v>0</v>
      </c>
      <c r="CN149" s="388">
        <v>0</v>
      </c>
      <c r="CO149" s="388">
        <v>0</v>
      </c>
      <c r="CP149" s="388">
        <v>0</v>
      </c>
      <c r="CQ149" s="388">
        <v>0</v>
      </c>
      <c r="CR149" s="388">
        <v>0</v>
      </c>
      <c r="CS149" s="388">
        <v>0</v>
      </c>
      <c r="CT149" s="388">
        <v>0</v>
      </c>
      <c r="CU149" s="388">
        <v>0</v>
      </c>
      <c r="CV149" s="388">
        <v>0</v>
      </c>
      <c r="CW149" s="388">
        <v>0</v>
      </c>
      <c r="CX149" s="388">
        <v>0</v>
      </c>
      <c r="CY149" s="388">
        <v>0</v>
      </c>
      <c r="CZ149" s="388">
        <v>0</v>
      </c>
      <c r="DA149" s="388">
        <v>0</v>
      </c>
      <c r="DB149" s="388">
        <v>0</v>
      </c>
      <c r="DC149" s="388">
        <v>0</v>
      </c>
      <c r="DD149" s="388">
        <v>0</v>
      </c>
      <c r="DE149" s="388">
        <v>0</v>
      </c>
      <c r="DF149" s="388">
        <v>0</v>
      </c>
      <c r="DG149" s="387">
        <v>0</v>
      </c>
      <c r="DH149" s="31">
        <v>0</v>
      </c>
      <c r="DI149" s="28">
        <v>0</v>
      </c>
      <c r="DJ149" s="30">
        <v>0</v>
      </c>
      <c r="DK149" s="29">
        <v>0</v>
      </c>
      <c r="DL149" s="235">
        <v>0</v>
      </c>
      <c r="DM149" s="28">
        <v>0</v>
      </c>
      <c r="DN149" s="288">
        <v>0</v>
      </c>
      <c r="DO149" s="285">
        <v>0</v>
      </c>
      <c r="DP149" s="235">
        <v>0</v>
      </c>
      <c r="DQ149" s="28">
        <v>0</v>
      </c>
      <c r="DR149" s="30">
        <v>0</v>
      </c>
      <c r="DS149" s="285">
        <v>0</v>
      </c>
      <c r="DT149" s="235">
        <v>0</v>
      </c>
      <c r="DU149" s="28">
        <v>0</v>
      </c>
      <c r="DV149" s="30">
        <v>0</v>
      </c>
      <c r="DW149" s="285">
        <v>0</v>
      </c>
      <c r="DX149" s="235">
        <v>0</v>
      </c>
      <c r="DY149" s="28">
        <v>0</v>
      </c>
      <c r="DZ149" s="30">
        <v>0</v>
      </c>
      <c r="EA149" s="285">
        <v>0</v>
      </c>
      <c r="EB149" s="235">
        <v>0</v>
      </c>
      <c r="EC149" s="28">
        <v>0</v>
      </c>
      <c r="ED149" s="30">
        <v>0</v>
      </c>
      <c r="EE149" s="285">
        <v>0</v>
      </c>
      <c r="EF149" s="235">
        <v>0</v>
      </c>
      <c r="EG149" s="28">
        <v>0</v>
      </c>
      <c r="EH149" s="288">
        <v>0</v>
      </c>
      <c r="EI149" s="285">
        <v>0</v>
      </c>
      <c r="EJ149" s="235">
        <v>0</v>
      </c>
      <c r="EK149" s="28"/>
      <c r="EL149" s="30" t="e">
        <f ca="1">IF(#REF!=$B149,"",SUMIF($B$6:$B171,$B149,EK$6:EK$185))</f>
        <v>#REF!</v>
      </c>
      <c r="EM149" s="436">
        <v>10</v>
      </c>
      <c r="EN149" s="436">
        <f t="shared" si="70"/>
        <v>1000</v>
      </c>
      <c r="EO149" s="437">
        <f t="shared" si="71"/>
        <v>1E-3</v>
      </c>
      <c r="EP149" s="437">
        <f t="shared" si="59"/>
        <v>1.0499999999999999E-3</v>
      </c>
      <c r="EQ149" s="436">
        <f t="shared" ca="1" si="67"/>
        <v>0</v>
      </c>
      <c r="ER149" s="443">
        <v>0</v>
      </c>
      <c r="ES149" s="446">
        <f t="shared" ca="1" si="68"/>
        <v>0</v>
      </c>
      <c r="ET149" s="446">
        <f t="shared" ca="1" si="69"/>
        <v>0</v>
      </c>
      <c r="EU149" s="446"/>
      <c r="EV149" s="446"/>
      <c r="EW149" s="446"/>
      <c r="EX149" s="17">
        <v>800210</v>
      </c>
      <c r="EY149" s="17" t="s">
        <v>809</v>
      </c>
      <c r="EZ149" s="17">
        <v>100</v>
      </c>
      <c r="FA149" s="17">
        <v>0</v>
      </c>
      <c r="FB149" s="158" t="s">
        <v>365</v>
      </c>
      <c r="FC149" s="249" t="s">
        <v>383</v>
      </c>
      <c r="FD149" s="367" t="s">
        <v>331</v>
      </c>
      <c r="FE149" s="389">
        <f t="shared" ca="1" si="72"/>
        <v>500</v>
      </c>
    </row>
    <row r="150" spans="1:161">
      <c r="A150" s="894" t="s">
        <v>787</v>
      </c>
      <c r="B150" s="158" t="s">
        <v>365</v>
      </c>
      <c r="C150" s="249" t="s">
        <v>384</v>
      </c>
      <c r="D150" s="179" t="s">
        <v>333</v>
      </c>
      <c r="E150" s="225" t="s">
        <v>36</v>
      </c>
      <c r="F150" s="92" t="s">
        <v>942</v>
      </c>
      <c r="G150" s="374">
        <v>100</v>
      </c>
      <c r="H150" s="229">
        <v>0</v>
      </c>
      <c r="I150" s="229">
        <v>100</v>
      </c>
      <c r="J150" s="229">
        <v>72</v>
      </c>
      <c r="K150" s="229">
        <v>0</v>
      </c>
      <c r="L150" s="229">
        <v>172</v>
      </c>
      <c r="M150" s="388">
        <v>0</v>
      </c>
      <c r="N150" s="388">
        <v>0</v>
      </c>
      <c r="O150" s="388">
        <v>0</v>
      </c>
      <c r="P150" s="388">
        <v>0</v>
      </c>
      <c r="Q150" s="388">
        <v>0</v>
      </c>
      <c r="R150" s="388">
        <v>0</v>
      </c>
      <c r="S150" s="388">
        <v>0</v>
      </c>
      <c r="T150" s="388">
        <v>0</v>
      </c>
      <c r="U150" s="388">
        <v>0</v>
      </c>
      <c r="V150" s="388">
        <v>0</v>
      </c>
      <c r="W150" s="388">
        <v>0</v>
      </c>
      <c r="X150" s="388">
        <v>0</v>
      </c>
      <c r="Y150" s="388">
        <v>0</v>
      </c>
      <c r="Z150" s="388">
        <v>0</v>
      </c>
      <c r="AA150" s="388">
        <v>0</v>
      </c>
      <c r="AB150" s="388">
        <v>0</v>
      </c>
      <c r="AC150" s="388">
        <v>0</v>
      </c>
      <c r="AD150" s="388">
        <v>0</v>
      </c>
      <c r="AE150" s="388">
        <v>0</v>
      </c>
      <c r="AF150" s="388">
        <v>0</v>
      </c>
      <c r="AG150" s="388">
        <v>0</v>
      </c>
      <c r="AH150" s="388">
        <v>0</v>
      </c>
      <c r="AI150" s="388">
        <v>0</v>
      </c>
      <c r="AJ150" s="388">
        <v>0</v>
      </c>
      <c r="AK150" s="388">
        <v>0</v>
      </c>
      <c r="AL150" s="388">
        <v>0</v>
      </c>
      <c r="AM150" s="388">
        <v>0</v>
      </c>
      <c r="AN150" s="388">
        <v>0</v>
      </c>
      <c r="AO150" s="388">
        <v>0</v>
      </c>
      <c r="AP150" s="388">
        <v>0</v>
      </c>
      <c r="AQ150" s="388">
        <v>0</v>
      </c>
      <c r="AR150" s="388">
        <v>0</v>
      </c>
      <c r="AS150" s="388">
        <v>0</v>
      </c>
      <c r="AT150" s="388">
        <v>0</v>
      </c>
      <c r="AU150" s="388">
        <v>0</v>
      </c>
      <c r="AV150" s="388">
        <v>0</v>
      </c>
      <c r="AW150" s="388">
        <v>0</v>
      </c>
      <c r="AX150" s="388">
        <v>0</v>
      </c>
      <c r="AY150" s="388">
        <v>0</v>
      </c>
      <c r="AZ150" s="388">
        <v>0</v>
      </c>
      <c r="BA150" s="388">
        <v>0</v>
      </c>
      <c r="BB150" s="388">
        <v>0</v>
      </c>
      <c r="BC150" s="388">
        <v>0</v>
      </c>
      <c r="BD150" s="388">
        <v>0</v>
      </c>
      <c r="BE150" s="388">
        <v>0</v>
      </c>
      <c r="BF150" s="388">
        <v>0</v>
      </c>
      <c r="BG150" s="388">
        <v>0</v>
      </c>
      <c r="BH150" s="388">
        <v>0</v>
      </c>
      <c r="BI150" s="388">
        <v>0</v>
      </c>
      <c r="BJ150" s="388">
        <v>0</v>
      </c>
      <c r="BK150" s="388">
        <v>0</v>
      </c>
      <c r="BL150" s="388">
        <v>0</v>
      </c>
      <c r="BM150" s="388">
        <v>0</v>
      </c>
      <c r="BN150" s="388">
        <v>0</v>
      </c>
      <c r="BO150" s="388">
        <v>0</v>
      </c>
      <c r="BP150" s="388">
        <v>0</v>
      </c>
      <c r="BQ150" s="388">
        <v>0</v>
      </c>
      <c r="BR150" s="388">
        <v>0</v>
      </c>
      <c r="BS150" s="388">
        <v>0</v>
      </c>
      <c r="BT150" s="388">
        <v>0</v>
      </c>
      <c r="BU150" s="388">
        <v>0</v>
      </c>
      <c r="BV150" s="388">
        <v>0</v>
      </c>
      <c r="BW150" s="388">
        <v>0</v>
      </c>
      <c r="BX150" s="388">
        <v>0</v>
      </c>
      <c r="BY150" s="388">
        <v>0</v>
      </c>
      <c r="BZ150" s="388">
        <v>0</v>
      </c>
      <c r="CA150" s="388">
        <v>0</v>
      </c>
      <c r="CB150" s="388">
        <v>0</v>
      </c>
      <c r="CC150" s="388">
        <v>0</v>
      </c>
      <c r="CD150" s="388">
        <v>0</v>
      </c>
      <c r="CE150" s="388">
        <v>0</v>
      </c>
      <c r="CF150" s="388">
        <v>0</v>
      </c>
      <c r="CG150" s="388">
        <v>0</v>
      </c>
      <c r="CH150" s="388">
        <v>0</v>
      </c>
      <c r="CI150" s="388">
        <v>0</v>
      </c>
      <c r="CJ150" s="388">
        <v>0</v>
      </c>
      <c r="CK150" s="388">
        <v>0</v>
      </c>
      <c r="CL150" s="388">
        <v>0</v>
      </c>
      <c r="CM150" s="388">
        <v>0</v>
      </c>
      <c r="CN150" s="388">
        <v>0</v>
      </c>
      <c r="CO150" s="388">
        <v>0</v>
      </c>
      <c r="CP150" s="388">
        <v>0</v>
      </c>
      <c r="CQ150" s="388">
        <v>0</v>
      </c>
      <c r="CR150" s="388">
        <v>0</v>
      </c>
      <c r="CS150" s="388">
        <v>0</v>
      </c>
      <c r="CT150" s="388">
        <v>0</v>
      </c>
      <c r="CU150" s="388">
        <v>0</v>
      </c>
      <c r="CV150" s="388">
        <v>0</v>
      </c>
      <c r="CW150" s="388">
        <v>0</v>
      </c>
      <c r="CX150" s="388">
        <v>0</v>
      </c>
      <c r="CY150" s="388">
        <v>0</v>
      </c>
      <c r="CZ150" s="388">
        <v>0</v>
      </c>
      <c r="DA150" s="388">
        <v>0</v>
      </c>
      <c r="DB150" s="388">
        <v>0</v>
      </c>
      <c r="DC150" s="388">
        <v>0</v>
      </c>
      <c r="DD150" s="388">
        <v>0</v>
      </c>
      <c r="DE150" s="388">
        <v>0</v>
      </c>
      <c r="DF150" s="388">
        <v>0</v>
      </c>
      <c r="DG150" s="387">
        <v>0</v>
      </c>
      <c r="DH150" s="31">
        <v>0</v>
      </c>
      <c r="DI150" s="28">
        <v>0</v>
      </c>
      <c r="DJ150" s="30">
        <v>0</v>
      </c>
      <c r="DK150" s="29">
        <v>0</v>
      </c>
      <c r="DL150" s="235">
        <v>0</v>
      </c>
      <c r="DM150" s="28">
        <v>0</v>
      </c>
      <c r="DN150" s="288">
        <v>0</v>
      </c>
      <c r="DO150" s="285">
        <v>0</v>
      </c>
      <c r="DP150" s="235">
        <v>0</v>
      </c>
      <c r="DQ150" s="28">
        <v>0</v>
      </c>
      <c r="DR150" s="30">
        <v>0</v>
      </c>
      <c r="DS150" s="285">
        <v>0</v>
      </c>
      <c r="DT150" s="235">
        <v>0</v>
      </c>
      <c r="DU150" s="28">
        <v>0</v>
      </c>
      <c r="DV150" s="30">
        <v>0</v>
      </c>
      <c r="DW150" s="285">
        <v>0</v>
      </c>
      <c r="DX150" s="235">
        <v>0</v>
      </c>
      <c r="DY150" s="28">
        <v>0</v>
      </c>
      <c r="DZ150" s="30">
        <v>0</v>
      </c>
      <c r="EA150" s="285">
        <v>0</v>
      </c>
      <c r="EB150" s="235">
        <v>0</v>
      </c>
      <c r="EC150" s="28">
        <v>0</v>
      </c>
      <c r="ED150" s="30">
        <v>0</v>
      </c>
      <c r="EE150" s="285">
        <v>0</v>
      </c>
      <c r="EF150" s="235">
        <v>0</v>
      </c>
      <c r="EG150" s="28">
        <v>0</v>
      </c>
      <c r="EH150" s="288">
        <v>0</v>
      </c>
      <c r="EI150" s="285">
        <v>0</v>
      </c>
      <c r="EJ150" s="235">
        <v>0</v>
      </c>
      <c r="EK150" s="28"/>
      <c r="EL150" s="30" t="str">
        <f ca="1">IF($B151=$B150,"",SUMIF($B$6:$B173,$B150,EK$6:EK$185))</f>
        <v/>
      </c>
      <c r="EM150" s="436">
        <v>10</v>
      </c>
      <c r="EN150" s="436">
        <f t="shared" si="70"/>
        <v>1000</v>
      </c>
      <c r="EO150" s="437">
        <f t="shared" si="71"/>
        <v>1E-3</v>
      </c>
      <c r="EP150" s="437">
        <f t="shared" si="59"/>
        <v>1.0499999999999999E-3</v>
      </c>
      <c r="EQ150" s="436">
        <f t="shared" ca="1" si="67"/>
        <v>0.21</v>
      </c>
      <c r="ER150" s="443">
        <v>0</v>
      </c>
      <c r="ES150" s="446">
        <f t="shared" ca="1" si="68"/>
        <v>0</v>
      </c>
      <c r="ET150" s="446">
        <f t="shared" ca="1" si="69"/>
        <v>0</v>
      </c>
      <c r="EU150" s="446"/>
      <c r="EV150" s="446"/>
      <c r="EW150" s="446"/>
      <c r="EX150" s="17">
        <v>800210</v>
      </c>
      <c r="EY150" s="17" t="s">
        <v>809</v>
      </c>
      <c r="EZ150" s="17">
        <v>100</v>
      </c>
      <c r="FA150" s="17">
        <v>0</v>
      </c>
      <c r="FB150" s="158" t="s">
        <v>365</v>
      </c>
      <c r="FC150" s="249" t="s">
        <v>384</v>
      </c>
      <c r="FD150" s="367" t="s">
        <v>333</v>
      </c>
      <c r="FE150" s="389">
        <f t="shared" ca="1" si="72"/>
        <v>500</v>
      </c>
    </row>
    <row r="151" spans="1:161">
      <c r="A151" s="894" t="s">
        <v>787</v>
      </c>
      <c r="B151" s="158" t="s">
        <v>365</v>
      </c>
      <c r="C151" s="155" t="s">
        <v>334</v>
      </c>
      <c r="D151" s="4" t="s">
        <v>335</v>
      </c>
      <c r="E151" s="225" t="s">
        <v>36</v>
      </c>
      <c r="F151" s="92" t="s">
        <v>943</v>
      </c>
      <c r="G151" s="374">
        <v>100</v>
      </c>
      <c r="H151" s="229">
        <v>0</v>
      </c>
      <c r="I151" s="229">
        <v>100</v>
      </c>
      <c r="J151" s="229">
        <v>91</v>
      </c>
      <c r="K151" s="229">
        <v>0</v>
      </c>
      <c r="L151" s="229">
        <v>191</v>
      </c>
      <c r="M151" s="388">
        <v>0</v>
      </c>
      <c r="N151" s="388">
        <v>0</v>
      </c>
      <c r="O151" s="388">
        <v>0</v>
      </c>
      <c r="P151" s="388">
        <v>0</v>
      </c>
      <c r="Q151" s="388">
        <v>0</v>
      </c>
      <c r="R151" s="388">
        <v>0</v>
      </c>
      <c r="S151" s="388">
        <v>0</v>
      </c>
      <c r="T151" s="388">
        <v>0</v>
      </c>
      <c r="U151" s="388">
        <v>0</v>
      </c>
      <c r="V151" s="388">
        <v>0</v>
      </c>
      <c r="W151" s="388">
        <v>0</v>
      </c>
      <c r="X151" s="388">
        <v>0</v>
      </c>
      <c r="Y151" s="388">
        <v>0</v>
      </c>
      <c r="Z151" s="388">
        <v>0</v>
      </c>
      <c r="AA151" s="388">
        <v>0</v>
      </c>
      <c r="AB151" s="388">
        <v>0</v>
      </c>
      <c r="AC151" s="388">
        <v>0</v>
      </c>
      <c r="AD151" s="388">
        <v>0</v>
      </c>
      <c r="AE151" s="388">
        <v>0</v>
      </c>
      <c r="AF151" s="388">
        <v>0</v>
      </c>
      <c r="AG151" s="388">
        <v>0</v>
      </c>
      <c r="AH151" s="388">
        <v>0</v>
      </c>
      <c r="AI151" s="388">
        <v>0</v>
      </c>
      <c r="AJ151" s="388">
        <v>0</v>
      </c>
      <c r="AK151" s="388">
        <v>0</v>
      </c>
      <c r="AL151" s="388">
        <v>0</v>
      </c>
      <c r="AM151" s="388">
        <v>0</v>
      </c>
      <c r="AN151" s="388">
        <v>0</v>
      </c>
      <c r="AO151" s="388">
        <v>0</v>
      </c>
      <c r="AP151" s="388">
        <v>0</v>
      </c>
      <c r="AQ151" s="388">
        <v>0</v>
      </c>
      <c r="AR151" s="388">
        <v>0</v>
      </c>
      <c r="AS151" s="388">
        <v>0</v>
      </c>
      <c r="AT151" s="388">
        <v>0</v>
      </c>
      <c r="AU151" s="388">
        <v>0</v>
      </c>
      <c r="AV151" s="388">
        <v>0</v>
      </c>
      <c r="AW151" s="388">
        <v>0</v>
      </c>
      <c r="AX151" s="388">
        <v>0</v>
      </c>
      <c r="AY151" s="388">
        <v>0</v>
      </c>
      <c r="AZ151" s="388">
        <v>0</v>
      </c>
      <c r="BA151" s="388">
        <v>0</v>
      </c>
      <c r="BB151" s="388">
        <v>0</v>
      </c>
      <c r="BC151" s="388">
        <v>0</v>
      </c>
      <c r="BD151" s="388">
        <v>0</v>
      </c>
      <c r="BE151" s="388">
        <v>0</v>
      </c>
      <c r="BF151" s="388">
        <v>0</v>
      </c>
      <c r="BG151" s="388">
        <v>0</v>
      </c>
      <c r="BH151" s="388">
        <v>0</v>
      </c>
      <c r="BI151" s="388">
        <v>0</v>
      </c>
      <c r="BJ151" s="388">
        <v>0</v>
      </c>
      <c r="BK151" s="388">
        <v>0</v>
      </c>
      <c r="BL151" s="388">
        <v>0</v>
      </c>
      <c r="BM151" s="388">
        <v>0</v>
      </c>
      <c r="BN151" s="388">
        <v>0</v>
      </c>
      <c r="BO151" s="388">
        <v>0</v>
      </c>
      <c r="BP151" s="388">
        <v>0</v>
      </c>
      <c r="BQ151" s="388">
        <v>0</v>
      </c>
      <c r="BR151" s="388">
        <v>0</v>
      </c>
      <c r="BS151" s="388">
        <v>0</v>
      </c>
      <c r="BT151" s="388">
        <v>0</v>
      </c>
      <c r="BU151" s="388">
        <v>0</v>
      </c>
      <c r="BV151" s="388">
        <v>0</v>
      </c>
      <c r="BW151" s="388">
        <v>0</v>
      </c>
      <c r="BX151" s="388">
        <v>0</v>
      </c>
      <c r="BY151" s="388">
        <v>0</v>
      </c>
      <c r="BZ151" s="388">
        <v>0</v>
      </c>
      <c r="CA151" s="388">
        <v>0</v>
      </c>
      <c r="CB151" s="388">
        <v>0</v>
      </c>
      <c r="CC151" s="388">
        <v>0</v>
      </c>
      <c r="CD151" s="388">
        <v>0</v>
      </c>
      <c r="CE151" s="388">
        <v>0</v>
      </c>
      <c r="CF151" s="388">
        <v>0</v>
      </c>
      <c r="CG151" s="388">
        <v>0</v>
      </c>
      <c r="CH151" s="388">
        <v>0</v>
      </c>
      <c r="CI151" s="388">
        <v>0</v>
      </c>
      <c r="CJ151" s="388">
        <v>0</v>
      </c>
      <c r="CK151" s="388">
        <v>0</v>
      </c>
      <c r="CL151" s="388">
        <v>0</v>
      </c>
      <c r="CM151" s="388">
        <v>0</v>
      </c>
      <c r="CN151" s="388">
        <v>0</v>
      </c>
      <c r="CO151" s="388">
        <v>0</v>
      </c>
      <c r="CP151" s="388">
        <v>0</v>
      </c>
      <c r="CQ151" s="388">
        <v>0</v>
      </c>
      <c r="CR151" s="388">
        <v>0</v>
      </c>
      <c r="CS151" s="388">
        <v>0</v>
      </c>
      <c r="CT151" s="388">
        <v>0</v>
      </c>
      <c r="CU151" s="388">
        <v>0</v>
      </c>
      <c r="CV151" s="388">
        <v>0</v>
      </c>
      <c r="CW151" s="388">
        <v>0</v>
      </c>
      <c r="CX151" s="388">
        <v>0</v>
      </c>
      <c r="CY151" s="388">
        <v>0</v>
      </c>
      <c r="CZ151" s="388">
        <v>0</v>
      </c>
      <c r="DA151" s="388">
        <v>0</v>
      </c>
      <c r="DB151" s="388">
        <v>0</v>
      </c>
      <c r="DC151" s="388">
        <v>0</v>
      </c>
      <c r="DD151" s="388">
        <v>0</v>
      </c>
      <c r="DE151" s="388">
        <v>0</v>
      </c>
      <c r="DF151" s="388">
        <v>0</v>
      </c>
      <c r="DG151" s="387">
        <v>0</v>
      </c>
      <c r="DH151" s="31">
        <v>0</v>
      </c>
      <c r="DI151" s="28">
        <v>0</v>
      </c>
      <c r="DJ151" s="30">
        <v>0</v>
      </c>
      <c r="DK151" s="29">
        <v>0</v>
      </c>
      <c r="DL151" s="235">
        <v>0</v>
      </c>
      <c r="DM151" s="28">
        <v>0</v>
      </c>
      <c r="DN151" s="288">
        <v>0</v>
      </c>
      <c r="DO151" s="285">
        <v>0</v>
      </c>
      <c r="DP151" s="235">
        <v>0</v>
      </c>
      <c r="DQ151" s="28">
        <v>0</v>
      </c>
      <c r="DR151" s="30">
        <v>0</v>
      </c>
      <c r="DS151" s="285">
        <v>0</v>
      </c>
      <c r="DT151" s="235">
        <v>0</v>
      </c>
      <c r="DU151" s="28">
        <v>0</v>
      </c>
      <c r="DV151" s="30">
        <v>0</v>
      </c>
      <c r="DW151" s="285">
        <v>0</v>
      </c>
      <c r="DX151" s="235">
        <v>0</v>
      </c>
      <c r="DY151" s="28">
        <v>0</v>
      </c>
      <c r="DZ151" s="30">
        <v>0</v>
      </c>
      <c r="EA151" s="285">
        <v>0</v>
      </c>
      <c r="EB151" s="235">
        <v>0</v>
      </c>
      <c r="EC151" s="28">
        <v>0</v>
      </c>
      <c r="ED151" s="30">
        <v>0</v>
      </c>
      <c r="EE151" s="285">
        <v>0</v>
      </c>
      <c r="EF151" s="235">
        <v>0</v>
      </c>
      <c r="EG151" s="28">
        <v>0</v>
      </c>
      <c r="EH151" s="288">
        <v>0</v>
      </c>
      <c r="EI151" s="285">
        <v>0</v>
      </c>
      <c r="EJ151" s="235">
        <v>0</v>
      </c>
      <c r="EK151" s="28"/>
      <c r="EL151" s="30" t="str">
        <f ca="1">IF($B152=$B151,"",SUMIF($B$6:$B174,$B151,EK$6:EK$185))</f>
        <v/>
      </c>
      <c r="EM151" s="436">
        <v>10</v>
      </c>
      <c r="EN151" s="436">
        <f t="shared" si="70"/>
        <v>1000</v>
      </c>
      <c r="EO151" s="437">
        <f t="shared" si="71"/>
        <v>1E-3</v>
      </c>
      <c r="EP151" s="437">
        <f t="shared" si="59"/>
        <v>1.0499999999999999E-3</v>
      </c>
      <c r="EQ151" s="436">
        <f t="shared" ref="EQ151:EQ179" ca="1" si="73">ROUND(IFERROR(EP151*DG151,),4)</f>
        <v>0</v>
      </c>
      <c r="ER151" s="443">
        <v>6.3E-2</v>
      </c>
      <c r="ES151" s="446">
        <f t="shared" ref="ES151:ES179" ca="1" si="74">(+DG151*ER151)/$ES$1</f>
        <v>0</v>
      </c>
      <c r="ET151" s="446">
        <f t="shared" ref="ET151:ET179" ca="1" si="75">ER151*DG151</f>
        <v>0</v>
      </c>
      <c r="EU151" s="446"/>
      <c r="EV151" s="446"/>
      <c r="EW151" s="446"/>
      <c r="EX151" s="17">
        <v>800210</v>
      </c>
      <c r="EY151" s="17" t="s">
        <v>809</v>
      </c>
      <c r="EZ151" s="17">
        <v>100</v>
      </c>
      <c r="FA151" s="17">
        <v>0</v>
      </c>
      <c r="FB151" s="158" t="s">
        <v>365</v>
      </c>
      <c r="FC151" s="155" t="s">
        <v>334</v>
      </c>
      <c r="FD151" s="2" t="s">
        <v>335</v>
      </c>
      <c r="FE151" s="389">
        <f t="shared" ca="1" si="72"/>
        <v>200</v>
      </c>
    </row>
    <row r="152" spans="1:161">
      <c r="A152" s="894" t="s">
        <v>787</v>
      </c>
      <c r="B152" s="158" t="s">
        <v>365</v>
      </c>
      <c r="C152" s="155" t="s">
        <v>336</v>
      </c>
      <c r="D152" s="4" t="s">
        <v>337</v>
      </c>
      <c r="E152" s="225" t="s">
        <v>36</v>
      </c>
      <c r="F152" s="92" t="s">
        <v>943</v>
      </c>
      <c r="G152" s="374">
        <v>100</v>
      </c>
      <c r="H152" s="229">
        <v>0</v>
      </c>
      <c r="I152" s="229">
        <v>200</v>
      </c>
      <c r="J152" s="229">
        <v>46</v>
      </c>
      <c r="K152" s="229">
        <v>0</v>
      </c>
      <c r="L152" s="229">
        <v>246</v>
      </c>
      <c r="M152" s="388">
        <v>0</v>
      </c>
      <c r="N152" s="388">
        <v>0</v>
      </c>
      <c r="O152" s="388">
        <v>0</v>
      </c>
      <c r="P152" s="388">
        <v>0</v>
      </c>
      <c r="Q152" s="388">
        <v>0</v>
      </c>
      <c r="R152" s="388">
        <v>0</v>
      </c>
      <c r="S152" s="388">
        <v>0</v>
      </c>
      <c r="T152" s="388">
        <v>0</v>
      </c>
      <c r="U152" s="388">
        <v>0</v>
      </c>
      <c r="V152" s="388">
        <v>0</v>
      </c>
      <c r="W152" s="388">
        <v>0</v>
      </c>
      <c r="X152" s="388">
        <v>0</v>
      </c>
      <c r="Y152" s="388">
        <v>0</v>
      </c>
      <c r="Z152" s="388">
        <v>0</v>
      </c>
      <c r="AA152" s="388">
        <v>0</v>
      </c>
      <c r="AB152" s="388">
        <v>0</v>
      </c>
      <c r="AC152" s="388">
        <v>0</v>
      </c>
      <c r="AD152" s="388">
        <v>0</v>
      </c>
      <c r="AE152" s="388">
        <v>0</v>
      </c>
      <c r="AF152" s="388">
        <v>0</v>
      </c>
      <c r="AG152" s="388">
        <v>0</v>
      </c>
      <c r="AH152" s="388">
        <v>0</v>
      </c>
      <c r="AI152" s="388">
        <v>0</v>
      </c>
      <c r="AJ152" s="388">
        <v>0</v>
      </c>
      <c r="AK152" s="388">
        <v>0</v>
      </c>
      <c r="AL152" s="388">
        <v>0</v>
      </c>
      <c r="AM152" s="388">
        <v>0</v>
      </c>
      <c r="AN152" s="388">
        <v>0</v>
      </c>
      <c r="AO152" s="388">
        <v>0</v>
      </c>
      <c r="AP152" s="388">
        <v>0</v>
      </c>
      <c r="AQ152" s="388">
        <v>0</v>
      </c>
      <c r="AR152" s="388">
        <v>0</v>
      </c>
      <c r="AS152" s="388">
        <v>0</v>
      </c>
      <c r="AT152" s="388">
        <v>0</v>
      </c>
      <c r="AU152" s="388">
        <v>0</v>
      </c>
      <c r="AV152" s="388">
        <v>0</v>
      </c>
      <c r="AW152" s="388">
        <v>0</v>
      </c>
      <c r="AX152" s="388">
        <v>0</v>
      </c>
      <c r="AY152" s="388">
        <v>0</v>
      </c>
      <c r="AZ152" s="388">
        <v>0</v>
      </c>
      <c r="BA152" s="388">
        <v>0</v>
      </c>
      <c r="BB152" s="388">
        <v>0</v>
      </c>
      <c r="BC152" s="388">
        <v>0</v>
      </c>
      <c r="BD152" s="388">
        <v>0</v>
      </c>
      <c r="BE152" s="388">
        <v>0</v>
      </c>
      <c r="BF152" s="388">
        <v>0</v>
      </c>
      <c r="BG152" s="388">
        <v>0</v>
      </c>
      <c r="BH152" s="388">
        <v>0</v>
      </c>
      <c r="BI152" s="388">
        <v>0</v>
      </c>
      <c r="BJ152" s="388">
        <v>0</v>
      </c>
      <c r="BK152" s="388">
        <v>0</v>
      </c>
      <c r="BL152" s="388">
        <v>0</v>
      </c>
      <c r="BM152" s="388">
        <v>0</v>
      </c>
      <c r="BN152" s="388">
        <v>0</v>
      </c>
      <c r="BO152" s="388">
        <v>0</v>
      </c>
      <c r="BP152" s="388">
        <v>0</v>
      </c>
      <c r="BQ152" s="388">
        <v>0</v>
      </c>
      <c r="BR152" s="388">
        <v>0</v>
      </c>
      <c r="BS152" s="388">
        <v>0</v>
      </c>
      <c r="BT152" s="388">
        <v>0</v>
      </c>
      <c r="BU152" s="388">
        <v>0</v>
      </c>
      <c r="BV152" s="388">
        <v>0</v>
      </c>
      <c r="BW152" s="388">
        <v>0</v>
      </c>
      <c r="BX152" s="388">
        <v>0</v>
      </c>
      <c r="BY152" s="388">
        <v>0</v>
      </c>
      <c r="BZ152" s="388">
        <v>0</v>
      </c>
      <c r="CA152" s="388">
        <v>0</v>
      </c>
      <c r="CB152" s="388">
        <v>0</v>
      </c>
      <c r="CC152" s="388">
        <v>0</v>
      </c>
      <c r="CD152" s="388">
        <v>0</v>
      </c>
      <c r="CE152" s="388">
        <v>0</v>
      </c>
      <c r="CF152" s="388">
        <v>0</v>
      </c>
      <c r="CG152" s="388">
        <v>0</v>
      </c>
      <c r="CH152" s="388">
        <v>0</v>
      </c>
      <c r="CI152" s="388">
        <v>0</v>
      </c>
      <c r="CJ152" s="388">
        <v>0</v>
      </c>
      <c r="CK152" s="388">
        <v>0</v>
      </c>
      <c r="CL152" s="388">
        <v>0</v>
      </c>
      <c r="CM152" s="388">
        <v>0</v>
      </c>
      <c r="CN152" s="388">
        <v>0</v>
      </c>
      <c r="CO152" s="388">
        <v>0</v>
      </c>
      <c r="CP152" s="388">
        <v>0</v>
      </c>
      <c r="CQ152" s="388">
        <v>0</v>
      </c>
      <c r="CR152" s="388">
        <v>0</v>
      </c>
      <c r="CS152" s="388">
        <v>0</v>
      </c>
      <c r="CT152" s="388">
        <v>0</v>
      </c>
      <c r="CU152" s="388">
        <v>0</v>
      </c>
      <c r="CV152" s="388">
        <v>0</v>
      </c>
      <c r="CW152" s="388">
        <v>0</v>
      </c>
      <c r="CX152" s="388">
        <v>0</v>
      </c>
      <c r="CY152" s="388">
        <v>0</v>
      </c>
      <c r="CZ152" s="388">
        <v>0</v>
      </c>
      <c r="DA152" s="388">
        <v>0</v>
      </c>
      <c r="DB152" s="388">
        <v>0</v>
      </c>
      <c r="DC152" s="388">
        <v>0</v>
      </c>
      <c r="DD152" s="388">
        <v>0</v>
      </c>
      <c r="DE152" s="388">
        <v>0</v>
      </c>
      <c r="DF152" s="388">
        <v>0</v>
      </c>
      <c r="DG152" s="387">
        <v>0</v>
      </c>
      <c r="DH152" s="31">
        <v>0</v>
      </c>
      <c r="DI152" s="28">
        <v>0</v>
      </c>
      <c r="DJ152" s="30">
        <v>0</v>
      </c>
      <c r="DK152" s="29">
        <v>0</v>
      </c>
      <c r="DL152" s="235">
        <v>0</v>
      </c>
      <c r="DM152" s="28">
        <v>0</v>
      </c>
      <c r="DN152" s="288">
        <v>0</v>
      </c>
      <c r="DO152" s="285">
        <v>0</v>
      </c>
      <c r="DP152" s="235">
        <v>0</v>
      </c>
      <c r="DQ152" s="28">
        <v>0</v>
      </c>
      <c r="DR152" s="30">
        <v>0</v>
      </c>
      <c r="DS152" s="285">
        <v>0</v>
      </c>
      <c r="DT152" s="235">
        <v>0</v>
      </c>
      <c r="DU152" s="28">
        <v>0</v>
      </c>
      <c r="DV152" s="30">
        <v>0</v>
      </c>
      <c r="DW152" s="285">
        <v>0</v>
      </c>
      <c r="DX152" s="235">
        <v>0</v>
      </c>
      <c r="DY152" s="28">
        <v>0</v>
      </c>
      <c r="DZ152" s="30">
        <v>0</v>
      </c>
      <c r="EA152" s="285">
        <v>0</v>
      </c>
      <c r="EB152" s="235">
        <v>0</v>
      </c>
      <c r="EC152" s="28">
        <v>0</v>
      </c>
      <c r="ED152" s="30">
        <v>0</v>
      </c>
      <c r="EE152" s="285">
        <v>0</v>
      </c>
      <c r="EF152" s="235">
        <v>0</v>
      </c>
      <c r="EG152" s="28">
        <v>0</v>
      </c>
      <c r="EH152" s="288">
        <v>0</v>
      </c>
      <c r="EI152" s="285">
        <v>0</v>
      </c>
      <c r="EJ152" s="235">
        <v>0</v>
      </c>
      <c r="EK152" s="28"/>
      <c r="EL152" s="30">
        <f ca="1">IF($B153=$B152,"",SUMIF($B$6:$B176,$B152,EK$6:EK$185))</f>
        <v>0</v>
      </c>
      <c r="EM152" s="436">
        <v>10</v>
      </c>
      <c r="EN152" s="436">
        <f t="shared" si="70"/>
        <v>1000</v>
      </c>
      <c r="EO152" s="437">
        <f t="shared" si="71"/>
        <v>1E-3</v>
      </c>
      <c r="EP152" s="437">
        <f t="shared" si="59"/>
        <v>1.0499999999999999E-3</v>
      </c>
      <c r="EQ152" s="436">
        <f t="shared" ca="1" si="73"/>
        <v>0</v>
      </c>
      <c r="ER152" s="443">
        <v>6.3E-2</v>
      </c>
      <c r="ES152" s="446">
        <f t="shared" ca="1" si="74"/>
        <v>0</v>
      </c>
      <c r="ET152" s="446">
        <f t="shared" ca="1" si="75"/>
        <v>0</v>
      </c>
      <c r="EU152" s="446"/>
      <c r="EV152" s="446"/>
      <c r="EW152" s="446"/>
      <c r="EX152" s="17">
        <v>800210</v>
      </c>
      <c r="EY152" s="17" t="s">
        <v>809</v>
      </c>
      <c r="EZ152" s="17">
        <v>100</v>
      </c>
      <c r="FA152" s="17">
        <v>14.2</v>
      </c>
      <c r="FB152" s="158" t="s">
        <v>365</v>
      </c>
      <c r="FC152" s="155" t="s">
        <v>336</v>
      </c>
      <c r="FD152" s="2" t="s">
        <v>337</v>
      </c>
      <c r="FE152" s="389">
        <f t="shared" ca="1" si="72"/>
        <v>200</v>
      </c>
    </row>
    <row r="153" spans="1:161" ht="14.25" customHeight="1">
      <c r="A153" s="894" t="s">
        <v>787</v>
      </c>
      <c r="B153" s="155" t="s">
        <v>367</v>
      </c>
      <c r="C153" s="155" t="s">
        <v>58</v>
      </c>
      <c r="D153" s="4" t="s">
        <v>59</v>
      </c>
      <c r="E153" s="225" t="s">
        <v>36</v>
      </c>
      <c r="F153" s="92" t="s">
        <v>944</v>
      </c>
      <c r="G153" s="374">
        <v>100</v>
      </c>
      <c r="H153" s="229">
        <v>0</v>
      </c>
      <c r="I153" s="229">
        <v>3500</v>
      </c>
      <c r="J153" s="229">
        <v>763</v>
      </c>
      <c r="K153" s="229">
        <v>0</v>
      </c>
      <c r="L153" s="229">
        <v>4263</v>
      </c>
      <c r="M153" s="388">
        <v>0</v>
      </c>
      <c r="N153" s="388">
        <v>0</v>
      </c>
      <c r="O153" s="388">
        <v>0</v>
      </c>
      <c r="P153" s="388">
        <v>0</v>
      </c>
      <c r="Q153" s="388">
        <v>0</v>
      </c>
      <c r="R153" s="388">
        <v>0</v>
      </c>
      <c r="S153" s="388">
        <v>0</v>
      </c>
      <c r="T153" s="388">
        <v>0</v>
      </c>
      <c r="U153" s="388">
        <v>0</v>
      </c>
      <c r="V153" s="388">
        <v>0</v>
      </c>
      <c r="W153" s="388">
        <v>0</v>
      </c>
      <c r="X153" s="388">
        <v>0</v>
      </c>
      <c r="Y153" s="388">
        <v>0</v>
      </c>
      <c r="Z153" s="388">
        <v>0</v>
      </c>
      <c r="AA153" s="388">
        <v>0</v>
      </c>
      <c r="AB153" s="388">
        <v>0</v>
      </c>
      <c r="AC153" s="388">
        <v>0</v>
      </c>
      <c r="AD153" s="388">
        <v>0</v>
      </c>
      <c r="AE153" s="388">
        <v>0</v>
      </c>
      <c r="AF153" s="388">
        <v>0</v>
      </c>
      <c r="AG153" s="388">
        <v>0</v>
      </c>
      <c r="AH153" s="388">
        <v>0</v>
      </c>
      <c r="AI153" s="388">
        <v>0</v>
      </c>
      <c r="AJ153" s="388">
        <v>0</v>
      </c>
      <c r="AK153" s="388">
        <v>0</v>
      </c>
      <c r="AL153" s="388">
        <v>0</v>
      </c>
      <c r="AM153" s="388">
        <v>0</v>
      </c>
      <c r="AN153" s="388">
        <v>0</v>
      </c>
      <c r="AO153" s="388">
        <v>0</v>
      </c>
      <c r="AP153" s="388">
        <v>0</v>
      </c>
      <c r="AQ153" s="388">
        <v>0</v>
      </c>
      <c r="AR153" s="388">
        <v>0</v>
      </c>
      <c r="AS153" s="388">
        <v>0</v>
      </c>
      <c r="AT153" s="388">
        <v>0</v>
      </c>
      <c r="AU153" s="388">
        <v>0</v>
      </c>
      <c r="AV153" s="388">
        <v>0</v>
      </c>
      <c r="AW153" s="388">
        <v>0</v>
      </c>
      <c r="AX153" s="388">
        <v>0</v>
      </c>
      <c r="AY153" s="388">
        <v>0</v>
      </c>
      <c r="AZ153" s="388">
        <v>0</v>
      </c>
      <c r="BA153" s="388">
        <v>0</v>
      </c>
      <c r="BB153" s="388">
        <v>0</v>
      </c>
      <c r="BC153" s="388">
        <v>0</v>
      </c>
      <c r="BD153" s="388">
        <v>0</v>
      </c>
      <c r="BE153" s="388">
        <v>0</v>
      </c>
      <c r="BF153" s="388">
        <v>0</v>
      </c>
      <c r="BG153" s="388">
        <v>0</v>
      </c>
      <c r="BH153" s="388">
        <v>0</v>
      </c>
      <c r="BI153" s="388">
        <v>0</v>
      </c>
      <c r="BJ153" s="388">
        <v>0</v>
      </c>
      <c r="BK153" s="388">
        <v>0</v>
      </c>
      <c r="BL153" s="388">
        <v>0</v>
      </c>
      <c r="BM153" s="388">
        <v>0</v>
      </c>
      <c r="BN153" s="388">
        <v>0</v>
      </c>
      <c r="BO153" s="388">
        <v>0</v>
      </c>
      <c r="BP153" s="388">
        <v>0</v>
      </c>
      <c r="BQ153" s="388">
        <v>0</v>
      </c>
      <c r="BR153" s="388">
        <v>0</v>
      </c>
      <c r="BS153" s="388">
        <v>0</v>
      </c>
      <c r="BT153" s="388">
        <v>0</v>
      </c>
      <c r="BU153" s="388">
        <v>0</v>
      </c>
      <c r="BV153" s="388">
        <v>0</v>
      </c>
      <c r="BW153" s="388">
        <v>0</v>
      </c>
      <c r="BX153" s="388">
        <v>0</v>
      </c>
      <c r="BY153" s="388">
        <v>0</v>
      </c>
      <c r="BZ153" s="388">
        <v>0</v>
      </c>
      <c r="CA153" s="388">
        <v>0</v>
      </c>
      <c r="CB153" s="388">
        <v>0</v>
      </c>
      <c r="CC153" s="388">
        <v>0</v>
      </c>
      <c r="CD153" s="388">
        <v>0</v>
      </c>
      <c r="CE153" s="388">
        <v>0</v>
      </c>
      <c r="CF153" s="388">
        <v>0</v>
      </c>
      <c r="CG153" s="388">
        <v>0</v>
      </c>
      <c r="CH153" s="388">
        <v>0</v>
      </c>
      <c r="CI153" s="388">
        <v>0</v>
      </c>
      <c r="CJ153" s="388">
        <v>0</v>
      </c>
      <c r="CK153" s="388">
        <v>0</v>
      </c>
      <c r="CL153" s="388">
        <v>0</v>
      </c>
      <c r="CM153" s="388">
        <v>0</v>
      </c>
      <c r="CN153" s="388">
        <v>0</v>
      </c>
      <c r="CO153" s="388">
        <v>0</v>
      </c>
      <c r="CP153" s="388">
        <v>0</v>
      </c>
      <c r="CQ153" s="388">
        <v>0</v>
      </c>
      <c r="CR153" s="388">
        <v>0</v>
      </c>
      <c r="CS153" s="388">
        <v>0</v>
      </c>
      <c r="CT153" s="388">
        <v>0</v>
      </c>
      <c r="CU153" s="388">
        <v>0</v>
      </c>
      <c r="CV153" s="388">
        <v>0</v>
      </c>
      <c r="CW153" s="388">
        <v>0</v>
      </c>
      <c r="CX153" s="388">
        <v>0</v>
      </c>
      <c r="CY153" s="388">
        <v>0</v>
      </c>
      <c r="CZ153" s="388">
        <v>0</v>
      </c>
      <c r="DA153" s="388">
        <v>0</v>
      </c>
      <c r="DB153" s="388">
        <v>0</v>
      </c>
      <c r="DC153" s="388">
        <v>0</v>
      </c>
      <c r="DD153" s="388">
        <v>0</v>
      </c>
      <c r="DE153" s="388">
        <v>0</v>
      </c>
      <c r="DF153" s="388">
        <v>0</v>
      </c>
      <c r="DG153" s="387">
        <v>0</v>
      </c>
      <c r="DH153" s="31">
        <v>0</v>
      </c>
      <c r="DI153" s="28">
        <v>0</v>
      </c>
      <c r="DJ153" s="30">
        <v>0</v>
      </c>
      <c r="DK153" s="29">
        <v>0</v>
      </c>
      <c r="DL153" s="235">
        <v>0</v>
      </c>
      <c r="DM153" s="28">
        <v>0</v>
      </c>
      <c r="DN153" s="288">
        <v>0</v>
      </c>
      <c r="DO153" s="285">
        <v>0</v>
      </c>
      <c r="DP153" s="235">
        <v>0</v>
      </c>
      <c r="DQ153" s="28">
        <v>0</v>
      </c>
      <c r="DR153" s="30">
        <v>0</v>
      </c>
      <c r="DS153" s="285">
        <v>0</v>
      </c>
      <c r="DT153" s="235">
        <v>0</v>
      </c>
      <c r="DU153" s="28">
        <v>0</v>
      </c>
      <c r="DV153" s="30">
        <v>0</v>
      </c>
      <c r="DW153" s="285">
        <v>0</v>
      </c>
      <c r="DX153" s="235">
        <v>0</v>
      </c>
      <c r="DY153" s="28">
        <v>0</v>
      </c>
      <c r="DZ153" s="30">
        <v>0</v>
      </c>
      <c r="EA153" s="285">
        <v>0</v>
      </c>
      <c r="EB153" s="235">
        <v>0</v>
      </c>
      <c r="EC153" s="28">
        <v>0</v>
      </c>
      <c r="ED153" s="30">
        <v>0</v>
      </c>
      <c r="EE153" s="285">
        <v>0</v>
      </c>
      <c r="EF153" s="235">
        <v>0</v>
      </c>
      <c r="EG153" s="28">
        <v>0</v>
      </c>
      <c r="EH153" s="288">
        <v>0</v>
      </c>
      <c r="EI153" s="285">
        <v>0</v>
      </c>
      <c r="EJ153" s="235">
        <v>0</v>
      </c>
      <c r="EK153" s="28">
        <f t="shared" ref="EK153:EK179" ca="1" si="76">EJ153/10</f>
        <v>0</v>
      </c>
      <c r="EL153" s="30" t="str">
        <f ca="1">IF($B154=$B153,"",SUMIF($B$6:$B177,$B153,EK$6:EK$185))</f>
        <v/>
      </c>
      <c r="EM153" s="436">
        <v>10</v>
      </c>
      <c r="EN153" s="436">
        <f t="shared" si="70"/>
        <v>1000</v>
      </c>
      <c r="EO153" s="437">
        <f t="shared" si="71"/>
        <v>1E-3</v>
      </c>
      <c r="EP153" s="437">
        <f t="shared" si="59"/>
        <v>1.0499999999999999E-3</v>
      </c>
      <c r="EQ153" s="436">
        <f t="shared" ca="1" si="73"/>
        <v>2.625</v>
      </c>
      <c r="ER153" s="443">
        <v>0</v>
      </c>
      <c r="ES153" s="446">
        <f t="shared" ca="1" si="74"/>
        <v>0</v>
      </c>
      <c r="ET153" s="446">
        <f t="shared" ca="1" si="75"/>
        <v>0</v>
      </c>
      <c r="EU153" s="446"/>
      <c r="EV153" s="446"/>
      <c r="EW153" s="446"/>
      <c r="EX153" s="17">
        <v>800210</v>
      </c>
      <c r="EY153" s="17" t="s">
        <v>809</v>
      </c>
      <c r="EZ153" s="17">
        <v>100</v>
      </c>
      <c r="FA153" s="17">
        <v>12.4</v>
      </c>
      <c r="FB153" s="155" t="s">
        <v>367</v>
      </c>
      <c r="FC153" s="155" t="s">
        <v>58</v>
      </c>
      <c r="FD153" s="2" t="s">
        <v>59</v>
      </c>
      <c r="FE153" s="389">
        <f t="shared" ca="1" si="72"/>
        <v>1500</v>
      </c>
    </row>
    <row r="154" spans="1:161" ht="15.75" customHeight="1">
      <c r="A154" s="894" t="s">
        <v>787</v>
      </c>
      <c r="B154" s="155" t="s">
        <v>367</v>
      </c>
      <c r="C154" s="155" t="s">
        <v>340</v>
      </c>
      <c r="D154" s="4" t="s">
        <v>341</v>
      </c>
      <c r="E154" s="225" t="s">
        <v>36</v>
      </c>
      <c r="F154" s="92" t="s">
        <v>945</v>
      </c>
      <c r="G154" s="374">
        <v>100</v>
      </c>
      <c r="H154" s="229">
        <v>0</v>
      </c>
      <c r="I154" s="229">
        <v>1200</v>
      </c>
      <c r="J154" s="229">
        <v>98</v>
      </c>
      <c r="K154" s="229">
        <v>0</v>
      </c>
      <c r="L154" s="229">
        <v>1298</v>
      </c>
      <c r="M154" s="388">
        <v>0</v>
      </c>
      <c r="N154" s="388">
        <v>0</v>
      </c>
      <c r="O154" s="388">
        <v>0</v>
      </c>
      <c r="P154" s="388">
        <v>0</v>
      </c>
      <c r="Q154" s="388">
        <v>0</v>
      </c>
      <c r="R154" s="388">
        <v>0</v>
      </c>
      <c r="S154" s="388">
        <v>0</v>
      </c>
      <c r="T154" s="388">
        <v>0</v>
      </c>
      <c r="U154" s="388">
        <v>0</v>
      </c>
      <c r="V154" s="388">
        <v>0</v>
      </c>
      <c r="W154" s="388">
        <v>0</v>
      </c>
      <c r="X154" s="388">
        <v>0</v>
      </c>
      <c r="Y154" s="388">
        <v>0</v>
      </c>
      <c r="Z154" s="388">
        <v>0</v>
      </c>
      <c r="AA154" s="388">
        <v>0</v>
      </c>
      <c r="AB154" s="388">
        <v>0</v>
      </c>
      <c r="AC154" s="388">
        <v>0</v>
      </c>
      <c r="AD154" s="388">
        <v>0</v>
      </c>
      <c r="AE154" s="388">
        <v>0</v>
      </c>
      <c r="AF154" s="388">
        <v>0</v>
      </c>
      <c r="AG154" s="388">
        <v>0</v>
      </c>
      <c r="AH154" s="388">
        <v>0</v>
      </c>
      <c r="AI154" s="388">
        <v>0</v>
      </c>
      <c r="AJ154" s="388">
        <v>0</v>
      </c>
      <c r="AK154" s="388">
        <v>0</v>
      </c>
      <c r="AL154" s="388">
        <v>0</v>
      </c>
      <c r="AM154" s="388">
        <v>0</v>
      </c>
      <c r="AN154" s="388">
        <v>0</v>
      </c>
      <c r="AO154" s="388">
        <v>0</v>
      </c>
      <c r="AP154" s="388">
        <v>0</v>
      </c>
      <c r="AQ154" s="388">
        <v>0</v>
      </c>
      <c r="AR154" s="388">
        <v>0</v>
      </c>
      <c r="AS154" s="388">
        <v>0</v>
      </c>
      <c r="AT154" s="388">
        <v>0</v>
      </c>
      <c r="AU154" s="388">
        <v>0</v>
      </c>
      <c r="AV154" s="388">
        <v>0</v>
      </c>
      <c r="AW154" s="388">
        <v>0</v>
      </c>
      <c r="AX154" s="388">
        <v>0</v>
      </c>
      <c r="AY154" s="388">
        <v>0</v>
      </c>
      <c r="AZ154" s="388">
        <v>0</v>
      </c>
      <c r="BA154" s="388">
        <v>0</v>
      </c>
      <c r="BB154" s="388">
        <v>0</v>
      </c>
      <c r="BC154" s="388">
        <v>0</v>
      </c>
      <c r="BD154" s="388">
        <v>0</v>
      </c>
      <c r="BE154" s="388">
        <v>0</v>
      </c>
      <c r="BF154" s="388">
        <v>0</v>
      </c>
      <c r="BG154" s="388">
        <v>0</v>
      </c>
      <c r="BH154" s="388">
        <v>0</v>
      </c>
      <c r="BI154" s="388">
        <v>0</v>
      </c>
      <c r="BJ154" s="388">
        <v>0</v>
      </c>
      <c r="BK154" s="388">
        <v>0</v>
      </c>
      <c r="BL154" s="388">
        <v>0</v>
      </c>
      <c r="BM154" s="388">
        <v>0</v>
      </c>
      <c r="BN154" s="388">
        <v>0</v>
      </c>
      <c r="BO154" s="388">
        <v>0</v>
      </c>
      <c r="BP154" s="388">
        <v>0</v>
      </c>
      <c r="BQ154" s="388">
        <v>0</v>
      </c>
      <c r="BR154" s="388">
        <v>0</v>
      </c>
      <c r="BS154" s="388">
        <v>0</v>
      </c>
      <c r="BT154" s="388">
        <v>0</v>
      </c>
      <c r="BU154" s="388">
        <v>0</v>
      </c>
      <c r="BV154" s="388">
        <v>0</v>
      </c>
      <c r="BW154" s="388">
        <v>0</v>
      </c>
      <c r="BX154" s="388">
        <v>0</v>
      </c>
      <c r="BY154" s="388">
        <v>0</v>
      </c>
      <c r="BZ154" s="388">
        <v>0</v>
      </c>
      <c r="CA154" s="388">
        <v>0</v>
      </c>
      <c r="CB154" s="388">
        <v>0</v>
      </c>
      <c r="CC154" s="388">
        <v>0</v>
      </c>
      <c r="CD154" s="388">
        <v>0</v>
      </c>
      <c r="CE154" s="388">
        <v>0</v>
      </c>
      <c r="CF154" s="388">
        <v>0</v>
      </c>
      <c r="CG154" s="388">
        <v>0</v>
      </c>
      <c r="CH154" s="388">
        <v>0</v>
      </c>
      <c r="CI154" s="388">
        <v>0</v>
      </c>
      <c r="CJ154" s="388">
        <v>0</v>
      </c>
      <c r="CK154" s="388">
        <v>0</v>
      </c>
      <c r="CL154" s="388">
        <v>0</v>
      </c>
      <c r="CM154" s="388">
        <v>0</v>
      </c>
      <c r="CN154" s="388">
        <v>0</v>
      </c>
      <c r="CO154" s="388">
        <v>0</v>
      </c>
      <c r="CP154" s="388">
        <v>0</v>
      </c>
      <c r="CQ154" s="388">
        <v>0</v>
      </c>
      <c r="CR154" s="388">
        <v>0</v>
      </c>
      <c r="CS154" s="388">
        <v>0</v>
      </c>
      <c r="CT154" s="388">
        <v>0</v>
      </c>
      <c r="CU154" s="388">
        <v>0</v>
      </c>
      <c r="CV154" s="388">
        <v>0</v>
      </c>
      <c r="CW154" s="388">
        <v>0</v>
      </c>
      <c r="CX154" s="388">
        <v>0</v>
      </c>
      <c r="CY154" s="388">
        <v>0</v>
      </c>
      <c r="CZ154" s="388">
        <v>0</v>
      </c>
      <c r="DA154" s="388">
        <v>0</v>
      </c>
      <c r="DB154" s="388">
        <v>0</v>
      </c>
      <c r="DC154" s="388">
        <v>0</v>
      </c>
      <c r="DD154" s="388">
        <v>0</v>
      </c>
      <c r="DE154" s="388">
        <v>0</v>
      </c>
      <c r="DF154" s="388">
        <v>0</v>
      </c>
      <c r="DG154" s="387">
        <v>0</v>
      </c>
      <c r="DH154" s="31">
        <v>0</v>
      </c>
      <c r="DI154" s="28">
        <v>0</v>
      </c>
      <c r="DJ154" s="30">
        <v>0</v>
      </c>
      <c r="DK154" s="29">
        <v>0</v>
      </c>
      <c r="DL154" s="235">
        <v>0</v>
      </c>
      <c r="DM154" s="28">
        <v>0</v>
      </c>
      <c r="DN154" s="288">
        <v>0</v>
      </c>
      <c r="DO154" s="285">
        <v>0</v>
      </c>
      <c r="DP154" s="235">
        <v>0</v>
      </c>
      <c r="DQ154" s="28">
        <v>0</v>
      </c>
      <c r="DR154" s="30">
        <v>0</v>
      </c>
      <c r="DS154" s="285">
        <v>0</v>
      </c>
      <c r="DT154" s="235">
        <v>0</v>
      </c>
      <c r="DU154" s="28">
        <v>0</v>
      </c>
      <c r="DV154" s="30">
        <v>0</v>
      </c>
      <c r="DW154" s="285">
        <v>0</v>
      </c>
      <c r="DX154" s="235">
        <v>0</v>
      </c>
      <c r="DY154" s="28">
        <v>0</v>
      </c>
      <c r="DZ154" s="30">
        <v>0</v>
      </c>
      <c r="EA154" s="285">
        <v>0</v>
      </c>
      <c r="EB154" s="235">
        <v>0</v>
      </c>
      <c r="EC154" s="28">
        <v>0</v>
      </c>
      <c r="ED154" s="30">
        <v>0</v>
      </c>
      <c r="EE154" s="285">
        <v>0</v>
      </c>
      <c r="EF154" s="235">
        <v>0</v>
      </c>
      <c r="EG154" s="28">
        <v>0</v>
      </c>
      <c r="EH154" s="288">
        <v>0</v>
      </c>
      <c r="EI154" s="285">
        <v>0</v>
      </c>
      <c r="EJ154" s="235">
        <v>0</v>
      </c>
      <c r="EK154" s="28">
        <f t="shared" ca="1" si="76"/>
        <v>0</v>
      </c>
      <c r="EL154" s="30" t="e">
        <f ca="1">IF(#REF!=$B154,"",SUMIF($B$6:$B178,$B154,EK$6:EK$185))</f>
        <v>#REF!</v>
      </c>
      <c r="EM154" s="436">
        <v>10</v>
      </c>
      <c r="EN154" s="436">
        <f t="shared" si="70"/>
        <v>1000</v>
      </c>
      <c r="EO154" s="437">
        <f t="shared" si="71"/>
        <v>1E-3</v>
      </c>
      <c r="EP154" s="437">
        <f t="shared" si="59"/>
        <v>1.0499999999999999E-3</v>
      </c>
      <c r="EQ154" s="436">
        <f t="shared" ca="1" si="73"/>
        <v>0.63</v>
      </c>
      <c r="ER154" s="443">
        <v>0</v>
      </c>
      <c r="ES154" s="446">
        <f t="shared" ca="1" si="74"/>
        <v>0</v>
      </c>
      <c r="ET154" s="446">
        <f t="shared" ca="1" si="75"/>
        <v>0</v>
      </c>
      <c r="EU154" s="446"/>
      <c r="EV154" s="446"/>
      <c r="EW154" s="446"/>
      <c r="EX154" s="17">
        <v>800210</v>
      </c>
      <c r="EY154" s="17" t="s">
        <v>809</v>
      </c>
      <c r="EZ154" s="17">
        <v>100</v>
      </c>
      <c r="FA154" s="17">
        <v>12.2</v>
      </c>
      <c r="FB154" s="155" t="s">
        <v>367</v>
      </c>
      <c r="FC154" s="155" t="s">
        <v>340</v>
      </c>
      <c r="FD154" s="2" t="s">
        <v>341</v>
      </c>
      <c r="FE154" s="389">
        <f t="shared" ca="1" si="72"/>
        <v>700</v>
      </c>
    </row>
    <row r="155" spans="1:161">
      <c r="A155" s="894" t="s">
        <v>787</v>
      </c>
      <c r="B155" s="155" t="s">
        <v>367</v>
      </c>
      <c r="C155" s="155" t="s">
        <v>344</v>
      </c>
      <c r="D155" s="4" t="s">
        <v>343</v>
      </c>
      <c r="E155" s="225" t="s">
        <v>36</v>
      </c>
      <c r="F155" s="92" t="s">
        <v>945</v>
      </c>
      <c r="G155" s="374">
        <v>100</v>
      </c>
      <c r="H155" s="229">
        <v>0</v>
      </c>
      <c r="I155" s="229">
        <v>400</v>
      </c>
      <c r="J155" s="229">
        <v>36</v>
      </c>
      <c r="K155" s="229">
        <v>0</v>
      </c>
      <c r="L155" s="229">
        <v>436</v>
      </c>
      <c r="M155" s="388">
        <v>0</v>
      </c>
      <c r="N155" s="388">
        <v>0</v>
      </c>
      <c r="O155" s="388">
        <v>0</v>
      </c>
      <c r="P155" s="388">
        <v>0</v>
      </c>
      <c r="Q155" s="388">
        <v>0</v>
      </c>
      <c r="R155" s="388">
        <v>0</v>
      </c>
      <c r="S155" s="388">
        <v>0</v>
      </c>
      <c r="T155" s="388">
        <v>0</v>
      </c>
      <c r="U155" s="388">
        <v>0</v>
      </c>
      <c r="V155" s="388">
        <v>0</v>
      </c>
      <c r="W155" s="388">
        <v>0</v>
      </c>
      <c r="X155" s="388">
        <v>0</v>
      </c>
      <c r="Y155" s="388">
        <v>0</v>
      </c>
      <c r="Z155" s="388">
        <v>0</v>
      </c>
      <c r="AA155" s="388">
        <v>0</v>
      </c>
      <c r="AB155" s="388">
        <v>0</v>
      </c>
      <c r="AC155" s="388">
        <v>0</v>
      </c>
      <c r="AD155" s="388">
        <v>0</v>
      </c>
      <c r="AE155" s="388">
        <v>0</v>
      </c>
      <c r="AF155" s="388">
        <v>0</v>
      </c>
      <c r="AG155" s="388">
        <v>0</v>
      </c>
      <c r="AH155" s="388">
        <v>0</v>
      </c>
      <c r="AI155" s="388">
        <v>0</v>
      </c>
      <c r="AJ155" s="388">
        <v>0</v>
      </c>
      <c r="AK155" s="388">
        <v>0</v>
      </c>
      <c r="AL155" s="388">
        <v>0</v>
      </c>
      <c r="AM155" s="388">
        <v>0</v>
      </c>
      <c r="AN155" s="388">
        <v>0</v>
      </c>
      <c r="AO155" s="388">
        <v>0</v>
      </c>
      <c r="AP155" s="388">
        <v>0</v>
      </c>
      <c r="AQ155" s="388">
        <v>0</v>
      </c>
      <c r="AR155" s="388">
        <v>0</v>
      </c>
      <c r="AS155" s="388">
        <v>0</v>
      </c>
      <c r="AT155" s="388">
        <v>0</v>
      </c>
      <c r="AU155" s="388">
        <v>0</v>
      </c>
      <c r="AV155" s="388">
        <v>0</v>
      </c>
      <c r="AW155" s="388">
        <v>0</v>
      </c>
      <c r="AX155" s="388">
        <v>0</v>
      </c>
      <c r="AY155" s="388">
        <v>0</v>
      </c>
      <c r="AZ155" s="388">
        <v>0</v>
      </c>
      <c r="BA155" s="388">
        <v>0</v>
      </c>
      <c r="BB155" s="388">
        <v>0</v>
      </c>
      <c r="BC155" s="388">
        <v>0</v>
      </c>
      <c r="BD155" s="388">
        <v>0</v>
      </c>
      <c r="BE155" s="388">
        <v>0</v>
      </c>
      <c r="BF155" s="388">
        <v>0</v>
      </c>
      <c r="BG155" s="388">
        <v>0</v>
      </c>
      <c r="BH155" s="388">
        <v>0</v>
      </c>
      <c r="BI155" s="388">
        <v>0</v>
      </c>
      <c r="BJ155" s="388">
        <v>0</v>
      </c>
      <c r="BK155" s="388">
        <v>0</v>
      </c>
      <c r="BL155" s="388">
        <v>0</v>
      </c>
      <c r="BM155" s="388">
        <v>0</v>
      </c>
      <c r="BN155" s="388">
        <v>0</v>
      </c>
      <c r="BO155" s="388">
        <v>0</v>
      </c>
      <c r="BP155" s="388">
        <v>0</v>
      </c>
      <c r="BQ155" s="388">
        <v>0</v>
      </c>
      <c r="BR155" s="388">
        <v>0</v>
      </c>
      <c r="BS155" s="388">
        <v>0</v>
      </c>
      <c r="BT155" s="388">
        <v>0</v>
      </c>
      <c r="BU155" s="388">
        <v>0</v>
      </c>
      <c r="BV155" s="388">
        <v>0</v>
      </c>
      <c r="BW155" s="388">
        <v>0</v>
      </c>
      <c r="BX155" s="388">
        <v>0</v>
      </c>
      <c r="BY155" s="388">
        <v>0</v>
      </c>
      <c r="BZ155" s="388">
        <v>0</v>
      </c>
      <c r="CA155" s="388">
        <v>0</v>
      </c>
      <c r="CB155" s="388">
        <v>0</v>
      </c>
      <c r="CC155" s="388">
        <v>0</v>
      </c>
      <c r="CD155" s="388">
        <v>0</v>
      </c>
      <c r="CE155" s="388">
        <v>0</v>
      </c>
      <c r="CF155" s="388">
        <v>0</v>
      </c>
      <c r="CG155" s="388">
        <v>0</v>
      </c>
      <c r="CH155" s="388">
        <v>0</v>
      </c>
      <c r="CI155" s="388">
        <v>0</v>
      </c>
      <c r="CJ155" s="388">
        <v>0</v>
      </c>
      <c r="CK155" s="388">
        <v>0</v>
      </c>
      <c r="CL155" s="388">
        <v>0</v>
      </c>
      <c r="CM155" s="388">
        <v>0</v>
      </c>
      <c r="CN155" s="388">
        <v>0</v>
      </c>
      <c r="CO155" s="388">
        <v>0</v>
      </c>
      <c r="CP155" s="388">
        <v>0</v>
      </c>
      <c r="CQ155" s="388">
        <v>0</v>
      </c>
      <c r="CR155" s="388">
        <v>0</v>
      </c>
      <c r="CS155" s="388">
        <v>0</v>
      </c>
      <c r="CT155" s="388">
        <v>0</v>
      </c>
      <c r="CU155" s="388">
        <v>0</v>
      </c>
      <c r="CV155" s="388">
        <v>0</v>
      </c>
      <c r="CW155" s="388">
        <v>0</v>
      </c>
      <c r="CX155" s="388">
        <v>0</v>
      </c>
      <c r="CY155" s="388">
        <v>0</v>
      </c>
      <c r="CZ155" s="388">
        <v>0</v>
      </c>
      <c r="DA155" s="388">
        <v>0</v>
      </c>
      <c r="DB155" s="388">
        <v>0</v>
      </c>
      <c r="DC155" s="388">
        <v>0</v>
      </c>
      <c r="DD155" s="388">
        <v>0</v>
      </c>
      <c r="DE155" s="388">
        <v>0</v>
      </c>
      <c r="DF155" s="388">
        <v>0</v>
      </c>
      <c r="DG155" s="387">
        <v>0</v>
      </c>
      <c r="DH155" s="31">
        <v>0</v>
      </c>
      <c r="DI155" s="28">
        <v>0</v>
      </c>
      <c r="DJ155" s="30">
        <v>0</v>
      </c>
      <c r="DK155" s="29">
        <v>0</v>
      </c>
      <c r="DL155" s="235">
        <v>0</v>
      </c>
      <c r="DM155" s="28">
        <v>0</v>
      </c>
      <c r="DN155" s="288">
        <v>0</v>
      </c>
      <c r="DO155" s="285">
        <v>0</v>
      </c>
      <c r="DP155" s="235">
        <v>0</v>
      </c>
      <c r="DQ155" s="28">
        <v>0</v>
      </c>
      <c r="DR155" s="30">
        <v>0</v>
      </c>
      <c r="DS155" s="285">
        <v>0</v>
      </c>
      <c r="DT155" s="235">
        <v>0</v>
      </c>
      <c r="DU155" s="28">
        <v>0</v>
      </c>
      <c r="DV155" s="30">
        <v>0</v>
      </c>
      <c r="DW155" s="285">
        <v>0</v>
      </c>
      <c r="DX155" s="235">
        <v>0</v>
      </c>
      <c r="DY155" s="28">
        <v>0</v>
      </c>
      <c r="DZ155" s="30">
        <v>0</v>
      </c>
      <c r="EA155" s="285">
        <v>0</v>
      </c>
      <c r="EB155" s="235">
        <v>0</v>
      </c>
      <c r="EC155" s="28">
        <v>0</v>
      </c>
      <c r="ED155" s="30">
        <v>0</v>
      </c>
      <c r="EE155" s="285">
        <v>0</v>
      </c>
      <c r="EF155" s="235">
        <v>0</v>
      </c>
      <c r="EG155" s="28">
        <v>0</v>
      </c>
      <c r="EH155" s="288">
        <v>0</v>
      </c>
      <c r="EI155" s="285">
        <v>0</v>
      </c>
      <c r="EJ155" s="235">
        <v>0</v>
      </c>
      <c r="EK155" s="28">
        <f t="shared" ca="1" si="76"/>
        <v>0</v>
      </c>
      <c r="EL155" s="30" t="str">
        <f ca="1">IF($B156=$B155,"",SUMIF($B$6:$B180,$B155,EK$6:EK$185))</f>
        <v/>
      </c>
      <c r="EM155" s="436">
        <v>10</v>
      </c>
      <c r="EN155" s="436">
        <f t="shared" si="70"/>
        <v>1000</v>
      </c>
      <c r="EO155" s="437">
        <f t="shared" si="71"/>
        <v>1E-3</v>
      </c>
      <c r="EP155" s="437">
        <f t="shared" si="59"/>
        <v>1.0499999999999999E-3</v>
      </c>
      <c r="EQ155" s="436">
        <f t="shared" ca="1" si="73"/>
        <v>0.105</v>
      </c>
      <c r="ER155" s="443">
        <v>0</v>
      </c>
      <c r="ES155" s="446">
        <f t="shared" ca="1" si="74"/>
        <v>0</v>
      </c>
      <c r="ET155" s="446">
        <f t="shared" ca="1" si="75"/>
        <v>0</v>
      </c>
      <c r="EU155" s="446"/>
      <c r="EV155" s="446"/>
      <c r="EW155" s="446"/>
      <c r="EX155" s="17">
        <v>800210</v>
      </c>
      <c r="EY155" s="17" t="s">
        <v>809</v>
      </c>
      <c r="EZ155" s="17">
        <v>100</v>
      </c>
      <c r="FA155" s="17">
        <v>11.4</v>
      </c>
      <c r="FB155" s="155" t="s">
        <v>367</v>
      </c>
      <c r="FC155" s="155" t="s">
        <v>344</v>
      </c>
      <c r="FD155" s="2" t="s">
        <v>343</v>
      </c>
      <c r="FE155" s="389">
        <f t="shared" ca="1" si="72"/>
        <v>200</v>
      </c>
    </row>
    <row r="156" spans="1:161">
      <c r="A156" s="894" t="s">
        <v>787</v>
      </c>
      <c r="B156" s="155" t="s">
        <v>367</v>
      </c>
      <c r="C156" s="155" t="s">
        <v>345</v>
      </c>
      <c r="D156" s="4" t="s">
        <v>346</v>
      </c>
      <c r="E156" s="225" t="s">
        <v>36</v>
      </c>
      <c r="F156" s="92" t="s">
        <v>946</v>
      </c>
      <c r="G156" s="374">
        <v>100</v>
      </c>
      <c r="H156" s="229">
        <v>0</v>
      </c>
      <c r="I156" s="229">
        <v>300</v>
      </c>
      <c r="J156" s="229">
        <v>97</v>
      </c>
      <c r="K156" s="229">
        <v>0</v>
      </c>
      <c r="L156" s="229">
        <v>397</v>
      </c>
      <c r="M156" s="388">
        <v>0</v>
      </c>
      <c r="N156" s="388">
        <v>0</v>
      </c>
      <c r="O156" s="388">
        <v>0</v>
      </c>
      <c r="P156" s="388">
        <v>0</v>
      </c>
      <c r="Q156" s="388">
        <v>0</v>
      </c>
      <c r="R156" s="388">
        <v>0</v>
      </c>
      <c r="S156" s="388">
        <v>0</v>
      </c>
      <c r="T156" s="388">
        <v>0</v>
      </c>
      <c r="U156" s="388">
        <v>0</v>
      </c>
      <c r="V156" s="388">
        <v>0</v>
      </c>
      <c r="W156" s="388">
        <v>0</v>
      </c>
      <c r="X156" s="388">
        <v>0</v>
      </c>
      <c r="Y156" s="388">
        <v>0</v>
      </c>
      <c r="Z156" s="388">
        <v>0</v>
      </c>
      <c r="AA156" s="388">
        <v>0</v>
      </c>
      <c r="AB156" s="388">
        <v>0</v>
      </c>
      <c r="AC156" s="388">
        <v>0</v>
      </c>
      <c r="AD156" s="388">
        <v>0</v>
      </c>
      <c r="AE156" s="388">
        <v>0</v>
      </c>
      <c r="AF156" s="388">
        <v>0</v>
      </c>
      <c r="AG156" s="388">
        <v>0</v>
      </c>
      <c r="AH156" s="388">
        <v>0</v>
      </c>
      <c r="AI156" s="388">
        <v>0</v>
      </c>
      <c r="AJ156" s="388">
        <v>0</v>
      </c>
      <c r="AK156" s="388">
        <v>0</v>
      </c>
      <c r="AL156" s="388">
        <v>0</v>
      </c>
      <c r="AM156" s="388">
        <v>0</v>
      </c>
      <c r="AN156" s="388">
        <v>0</v>
      </c>
      <c r="AO156" s="388">
        <v>0</v>
      </c>
      <c r="AP156" s="388">
        <v>0</v>
      </c>
      <c r="AQ156" s="388">
        <v>0</v>
      </c>
      <c r="AR156" s="388">
        <v>0</v>
      </c>
      <c r="AS156" s="388">
        <v>0</v>
      </c>
      <c r="AT156" s="388">
        <v>0</v>
      </c>
      <c r="AU156" s="388">
        <v>0</v>
      </c>
      <c r="AV156" s="388">
        <v>0</v>
      </c>
      <c r="AW156" s="388">
        <v>0</v>
      </c>
      <c r="AX156" s="388">
        <v>0</v>
      </c>
      <c r="AY156" s="388">
        <v>0</v>
      </c>
      <c r="AZ156" s="388">
        <v>0</v>
      </c>
      <c r="BA156" s="388">
        <v>0</v>
      </c>
      <c r="BB156" s="388">
        <v>0</v>
      </c>
      <c r="BC156" s="388">
        <v>0</v>
      </c>
      <c r="BD156" s="388">
        <v>0</v>
      </c>
      <c r="BE156" s="388">
        <v>0</v>
      </c>
      <c r="BF156" s="388">
        <v>0</v>
      </c>
      <c r="BG156" s="388">
        <v>0</v>
      </c>
      <c r="BH156" s="388">
        <v>0</v>
      </c>
      <c r="BI156" s="388">
        <v>0</v>
      </c>
      <c r="BJ156" s="388">
        <v>0</v>
      </c>
      <c r="BK156" s="388">
        <v>0</v>
      </c>
      <c r="BL156" s="388">
        <v>0</v>
      </c>
      <c r="BM156" s="388">
        <v>0</v>
      </c>
      <c r="BN156" s="388">
        <v>0</v>
      </c>
      <c r="BO156" s="388">
        <v>0</v>
      </c>
      <c r="BP156" s="388">
        <v>0</v>
      </c>
      <c r="BQ156" s="388">
        <v>0</v>
      </c>
      <c r="BR156" s="388">
        <v>0</v>
      </c>
      <c r="BS156" s="388">
        <v>0</v>
      </c>
      <c r="BT156" s="388">
        <v>0</v>
      </c>
      <c r="BU156" s="388">
        <v>0</v>
      </c>
      <c r="BV156" s="388">
        <v>0</v>
      </c>
      <c r="BW156" s="388">
        <v>0</v>
      </c>
      <c r="BX156" s="388">
        <v>0</v>
      </c>
      <c r="BY156" s="388">
        <v>0</v>
      </c>
      <c r="BZ156" s="388">
        <v>0</v>
      </c>
      <c r="CA156" s="388">
        <v>0</v>
      </c>
      <c r="CB156" s="388">
        <v>0</v>
      </c>
      <c r="CC156" s="388">
        <v>0</v>
      </c>
      <c r="CD156" s="388">
        <v>0</v>
      </c>
      <c r="CE156" s="388">
        <v>0</v>
      </c>
      <c r="CF156" s="388">
        <v>0</v>
      </c>
      <c r="CG156" s="388">
        <v>0</v>
      </c>
      <c r="CH156" s="388">
        <v>0</v>
      </c>
      <c r="CI156" s="388">
        <v>0</v>
      </c>
      <c r="CJ156" s="388">
        <v>0</v>
      </c>
      <c r="CK156" s="388">
        <v>0</v>
      </c>
      <c r="CL156" s="388">
        <v>0</v>
      </c>
      <c r="CM156" s="388">
        <v>0</v>
      </c>
      <c r="CN156" s="388">
        <v>0</v>
      </c>
      <c r="CO156" s="388">
        <v>0</v>
      </c>
      <c r="CP156" s="388">
        <v>0</v>
      </c>
      <c r="CQ156" s="388">
        <v>0</v>
      </c>
      <c r="CR156" s="388">
        <v>0</v>
      </c>
      <c r="CS156" s="388">
        <v>0</v>
      </c>
      <c r="CT156" s="388">
        <v>0</v>
      </c>
      <c r="CU156" s="388">
        <v>0</v>
      </c>
      <c r="CV156" s="388">
        <v>0</v>
      </c>
      <c r="CW156" s="388">
        <v>0</v>
      </c>
      <c r="CX156" s="388">
        <v>0</v>
      </c>
      <c r="CY156" s="388">
        <v>0</v>
      </c>
      <c r="CZ156" s="388">
        <v>0</v>
      </c>
      <c r="DA156" s="388">
        <v>0</v>
      </c>
      <c r="DB156" s="388">
        <v>0</v>
      </c>
      <c r="DC156" s="388">
        <v>0</v>
      </c>
      <c r="DD156" s="388">
        <v>0</v>
      </c>
      <c r="DE156" s="388">
        <v>0</v>
      </c>
      <c r="DF156" s="388">
        <v>0</v>
      </c>
      <c r="DG156" s="387">
        <v>0</v>
      </c>
      <c r="DH156" s="31">
        <v>0</v>
      </c>
      <c r="DI156" s="28">
        <v>0</v>
      </c>
      <c r="DJ156" s="30">
        <v>0</v>
      </c>
      <c r="DK156" s="29">
        <v>0</v>
      </c>
      <c r="DL156" s="235">
        <v>0</v>
      </c>
      <c r="DM156" s="28">
        <v>0</v>
      </c>
      <c r="DN156" s="288">
        <v>0</v>
      </c>
      <c r="DO156" s="285">
        <v>0</v>
      </c>
      <c r="DP156" s="235">
        <v>0</v>
      </c>
      <c r="DQ156" s="28">
        <v>0</v>
      </c>
      <c r="DR156" s="30">
        <v>0</v>
      </c>
      <c r="DS156" s="285">
        <v>0</v>
      </c>
      <c r="DT156" s="235">
        <v>0</v>
      </c>
      <c r="DU156" s="28">
        <v>0</v>
      </c>
      <c r="DV156" s="30">
        <v>0</v>
      </c>
      <c r="DW156" s="285">
        <v>0</v>
      </c>
      <c r="DX156" s="235">
        <v>0</v>
      </c>
      <c r="DY156" s="28">
        <v>0</v>
      </c>
      <c r="DZ156" s="30">
        <v>0</v>
      </c>
      <c r="EA156" s="285">
        <v>0</v>
      </c>
      <c r="EB156" s="235">
        <v>0</v>
      </c>
      <c r="EC156" s="28">
        <v>0</v>
      </c>
      <c r="ED156" s="30">
        <v>0</v>
      </c>
      <c r="EE156" s="285">
        <v>0</v>
      </c>
      <c r="EF156" s="235">
        <v>0</v>
      </c>
      <c r="EG156" s="28">
        <v>0</v>
      </c>
      <c r="EH156" s="288">
        <v>0</v>
      </c>
      <c r="EI156" s="285">
        <v>0</v>
      </c>
      <c r="EJ156" s="235">
        <v>0</v>
      </c>
      <c r="EK156" s="28">
        <f t="shared" ca="1" si="76"/>
        <v>0</v>
      </c>
      <c r="EL156" s="30" t="str">
        <f ca="1">IF($B157=$B156,"",SUMIF($B$6:$B181,$B156,EK$6:EK$185))</f>
        <v/>
      </c>
      <c r="EM156" s="436">
        <v>10</v>
      </c>
      <c r="EN156" s="436">
        <f t="shared" si="70"/>
        <v>1000</v>
      </c>
      <c r="EO156" s="437">
        <f t="shared" si="71"/>
        <v>1E-3</v>
      </c>
      <c r="EP156" s="437">
        <f t="shared" si="59"/>
        <v>1.0499999999999999E-3</v>
      </c>
      <c r="EQ156" s="436">
        <f t="shared" ca="1" si="73"/>
        <v>0.105</v>
      </c>
      <c r="ER156" s="443">
        <v>0</v>
      </c>
      <c r="ES156" s="446">
        <f t="shared" ca="1" si="74"/>
        <v>0</v>
      </c>
      <c r="ET156" s="446">
        <f t="shared" ca="1" si="75"/>
        <v>0</v>
      </c>
      <c r="EU156" s="446"/>
      <c r="EV156" s="446"/>
      <c r="EW156" s="446"/>
      <c r="EX156" s="17">
        <v>800210</v>
      </c>
      <c r="EY156" s="17" t="s">
        <v>809</v>
      </c>
      <c r="EZ156" s="17">
        <v>100</v>
      </c>
      <c r="FA156" s="17">
        <v>11.6</v>
      </c>
      <c r="FB156" s="155" t="s">
        <v>367</v>
      </c>
      <c r="FC156" s="155" t="s">
        <v>345</v>
      </c>
      <c r="FD156" s="2" t="s">
        <v>346</v>
      </c>
      <c r="FE156" s="389">
        <f t="shared" ca="1" si="72"/>
        <v>200</v>
      </c>
    </row>
    <row r="157" spans="1:161">
      <c r="A157" s="894" t="s">
        <v>787</v>
      </c>
      <c r="B157" s="155" t="s">
        <v>367</v>
      </c>
      <c r="C157" s="155" t="s">
        <v>347</v>
      </c>
      <c r="D157" s="4" t="s">
        <v>348</v>
      </c>
      <c r="E157" s="225" t="s">
        <v>36</v>
      </c>
      <c r="F157" s="92" t="s">
        <v>947</v>
      </c>
      <c r="G157" s="374">
        <v>100</v>
      </c>
      <c r="H157" s="229">
        <v>0</v>
      </c>
      <c r="I157" s="229">
        <v>100</v>
      </c>
      <c r="J157" s="229">
        <v>0</v>
      </c>
      <c r="K157" s="229">
        <v>0</v>
      </c>
      <c r="L157" s="229">
        <v>100</v>
      </c>
      <c r="M157" s="388">
        <v>0</v>
      </c>
      <c r="N157" s="388">
        <v>0</v>
      </c>
      <c r="O157" s="388">
        <v>0</v>
      </c>
      <c r="P157" s="388">
        <v>0</v>
      </c>
      <c r="Q157" s="388">
        <v>0</v>
      </c>
      <c r="R157" s="388">
        <v>0</v>
      </c>
      <c r="S157" s="388">
        <v>0</v>
      </c>
      <c r="T157" s="388">
        <v>0</v>
      </c>
      <c r="U157" s="388">
        <v>0</v>
      </c>
      <c r="V157" s="388">
        <v>0</v>
      </c>
      <c r="W157" s="388">
        <v>0</v>
      </c>
      <c r="X157" s="388">
        <v>0</v>
      </c>
      <c r="Y157" s="388">
        <v>0</v>
      </c>
      <c r="Z157" s="388">
        <v>0</v>
      </c>
      <c r="AA157" s="388">
        <v>0</v>
      </c>
      <c r="AB157" s="388">
        <v>0</v>
      </c>
      <c r="AC157" s="388">
        <v>0</v>
      </c>
      <c r="AD157" s="388">
        <v>0</v>
      </c>
      <c r="AE157" s="388">
        <v>0</v>
      </c>
      <c r="AF157" s="388">
        <v>0</v>
      </c>
      <c r="AG157" s="388">
        <v>0</v>
      </c>
      <c r="AH157" s="388">
        <v>0</v>
      </c>
      <c r="AI157" s="388">
        <v>0</v>
      </c>
      <c r="AJ157" s="388">
        <v>0</v>
      </c>
      <c r="AK157" s="388">
        <v>0</v>
      </c>
      <c r="AL157" s="388">
        <v>0</v>
      </c>
      <c r="AM157" s="388">
        <v>0</v>
      </c>
      <c r="AN157" s="388">
        <v>0</v>
      </c>
      <c r="AO157" s="388">
        <v>0</v>
      </c>
      <c r="AP157" s="388">
        <v>0</v>
      </c>
      <c r="AQ157" s="388">
        <v>0</v>
      </c>
      <c r="AR157" s="388">
        <v>0</v>
      </c>
      <c r="AS157" s="388">
        <v>0</v>
      </c>
      <c r="AT157" s="388">
        <v>0</v>
      </c>
      <c r="AU157" s="388">
        <v>0</v>
      </c>
      <c r="AV157" s="388">
        <v>0</v>
      </c>
      <c r="AW157" s="388">
        <v>0</v>
      </c>
      <c r="AX157" s="388">
        <v>0</v>
      </c>
      <c r="AY157" s="388">
        <v>0</v>
      </c>
      <c r="AZ157" s="388">
        <v>0</v>
      </c>
      <c r="BA157" s="388">
        <v>0</v>
      </c>
      <c r="BB157" s="388">
        <v>0</v>
      </c>
      <c r="BC157" s="388">
        <v>0</v>
      </c>
      <c r="BD157" s="388">
        <v>0</v>
      </c>
      <c r="BE157" s="388">
        <v>0</v>
      </c>
      <c r="BF157" s="388">
        <v>0</v>
      </c>
      <c r="BG157" s="388">
        <v>0</v>
      </c>
      <c r="BH157" s="388">
        <v>0</v>
      </c>
      <c r="BI157" s="388">
        <v>0</v>
      </c>
      <c r="BJ157" s="388">
        <v>0</v>
      </c>
      <c r="BK157" s="388">
        <v>0</v>
      </c>
      <c r="BL157" s="388">
        <v>0</v>
      </c>
      <c r="BM157" s="388">
        <v>0</v>
      </c>
      <c r="BN157" s="388">
        <v>0</v>
      </c>
      <c r="BO157" s="388">
        <v>0</v>
      </c>
      <c r="BP157" s="388">
        <v>0</v>
      </c>
      <c r="BQ157" s="388">
        <v>0</v>
      </c>
      <c r="BR157" s="388">
        <v>0</v>
      </c>
      <c r="BS157" s="388">
        <v>0</v>
      </c>
      <c r="BT157" s="388">
        <v>0</v>
      </c>
      <c r="BU157" s="388">
        <v>0</v>
      </c>
      <c r="BV157" s="388">
        <v>0</v>
      </c>
      <c r="BW157" s="388">
        <v>0</v>
      </c>
      <c r="BX157" s="388">
        <v>0</v>
      </c>
      <c r="BY157" s="388">
        <v>0</v>
      </c>
      <c r="BZ157" s="388">
        <v>0</v>
      </c>
      <c r="CA157" s="388">
        <v>0</v>
      </c>
      <c r="CB157" s="388">
        <v>0</v>
      </c>
      <c r="CC157" s="388">
        <v>0</v>
      </c>
      <c r="CD157" s="388">
        <v>0</v>
      </c>
      <c r="CE157" s="388">
        <v>0</v>
      </c>
      <c r="CF157" s="388">
        <v>0</v>
      </c>
      <c r="CG157" s="388">
        <v>0</v>
      </c>
      <c r="CH157" s="388">
        <v>0</v>
      </c>
      <c r="CI157" s="388">
        <v>0</v>
      </c>
      <c r="CJ157" s="388">
        <v>0</v>
      </c>
      <c r="CK157" s="388">
        <v>0</v>
      </c>
      <c r="CL157" s="388">
        <v>0</v>
      </c>
      <c r="CM157" s="388">
        <v>0</v>
      </c>
      <c r="CN157" s="388">
        <v>0</v>
      </c>
      <c r="CO157" s="388">
        <v>0</v>
      </c>
      <c r="CP157" s="388">
        <v>0</v>
      </c>
      <c r="CQ157" s="388">
        <v>0</v>
      </c>
      <c r="CR157" s="388">
        <v>0</v>
      </c>
      <c r="CS157" s="388">
        <v>0</v>
      </c>
      <c r="CT157" s="388">
        <v>0</v>
      </c>
      <c r="CU157" s="388">
        <v>0</v>
      </c>
      <c r="CV157" s="388">
        <v>0</v>
      </c>
      <c r="CW157" s="388">
        <v>0</v>
      </c>
      <c r="CX157" s="388">
        <v>0</v>
      </c>
      <c r="CY157" s="388">
        <v>0</v>
      </c>
      <c r="CZ157" s="388">
        <v>0</v>
      </c>
      <c r="DA157" s="388">
        <v>0</v>
      </c>
      <c r="DB157" s="388">
        <v>0</v>
      </c>
      <c r="DC157" s="388">
        <v>0</v>
      </c>
      <c r="DD157" s="388">
        <v>0</v>
      </c>
      <c r="DE157" s="388">
        <v>0</v>
      </c>
      <c r="DF157" s="388">
        <v>0</v>
      </c>
      <c r="DG157" s="387">
        <v>0</v>
      </c>
      <c r="DH157" s="31">
        <v>0</v>
      </c>
      <c r="DI157" s="28">
        <v>0</v>
      </c>
      <c r="DJ157" s="30">
        <v>0</v>
      </c>
      <c r="DK157" s="29">
        <v>0</v>
      </c>
      <c r="DL157" s="235">
        <v>0</v>
      </c>
      <c r="DM157" s="28">
        <v>0</v>
      </c>
      <c r="DN157" s="288">
        <v>0</v>
      </c>
      <c r="DO157" s="285">
        <v>0</v>
      </c>
      <c r="DP157" s="235">
        <v>0</v>
      </c>
      <c r="DQ157" s="28">
        <v>0</v>
      </c>
      <c r="DR157" s="30">
        <v>0</v>
      </c>
      <c r="DS157" s="285">
        <v>0</v>
      </c>
      <c r="DT157" s="235">
        <v>0</v>
      </c>
      <c r="DU157" s="28">
        <v>0</v>
      </c>
      <c r="DV157" s="30">
        <v>0</v>
      </c>
      <c r="DW157" s="285">
        <v>0</v>
      </c>
      <c r="DX157" s="235">
        <v>0</v>
      </c>
      <c r="DY157" s="28">
        <v>0</v>
      </c>
      <c r="DZ157" s="30">
        <v>0</v>
      </c>
      <c r="EA157" s="285">
        <v>0</v>
      </c>
      <c r="EB157" s="235">
        <v>0</v>
      </c>
      <c r="EC157" s="28">
        <v>0</v>
      </c>
      <c r="ED157" s="30">
        <v>0</v>
      </c>
      <c r="EE157" s="285">
        <v>0</v>
      </c>
      <c r="EF157" s="235">
        <v>0</v>
      </c>
      <c r="EG157" s="28">
        <v>0</v>
      </c>
      <c r="EH157" s="288">
        <v>0</v>
      </c>
      <c r="EI157" s="285">
        <v>0</v>
      </c>
      <c r="EJ157" s="235">
        <v>0</v>
      </c>
      <c r="EK157" s="28">
        <f t="shared" ca="1" si="76"/>
        <v>0</v>
      </c>
      <c r="EL157" s="30" t="str">
        <f ca="1">IF($B158=$B157,"",SUMIF($B$6:$B182,$B157,EK$6:EK$185))</f>
        <v/>
      </c>
      <c r="EM157" s="436">
        <v>10</v>
      </c>
      <c r="EN157" s="436">
        <f t="shared" si="70"/>
        <v>1000</v>
      </c>
      <c r="EO157" s="437">
        <f t="shared" si="71"/>
        <v>1E-3</v>
      </c>
      <c r="EP157" s="437">
        <f t="shared" si="59"/>
        <v>1.0499999999999999E-3</v>
      </c>
      <c r="EQ157" s="436">
        <f t="shared" ca="1" si="73"/>
        <v>0.105</v>
      </c>
      <c r="ER157" s="443">
        <v>0</v>
      </c>
      <c r="ES157" s="446">
        <f t="shared" ca="1" si="74"/>
        <v>0</v>
      </c>
      <c r="ET157" s="446">
        <f t="shared" ca="1" si="75"/>
        <v>0</v>
      </c>
      <c r="EU157" s="446"/>
      <c r="EV157" s="446"/>
      <c r="EW157" s="446"/>
      <c r="EX157" s="17">
        <v>800210</v>
      </c>
      <c r="EY157" s="17" t="s">
        <v>809</v>
      </c>
      <c r="EZ157" s="17">
        <v>100</v>
      </c>
      <c r="FA157" s="17">
        <v>0</v>
      </c>
      <c r="FB157" s="155" t="s">
        <v>367</v>
      </c>
      <c r="FC157" s="155" t="s">
        <v>347</v>
      </c>
      <c r="FD157" s="2" t="s">
        <v>348</v>
      </c>
      <c r="FE157" s="389">
        <f t="shared" ca="1" si="72"/>
        <v>200</v>
      </c>
    </row>
    <row r="158" spans="1:161" ht="15" customHeight="1">
      <c r="A158" s="894" t="s">
        <v>787</v>
      </c>
      <c r="B158" s="155" t="s">
        <v>367</v>
      </c>
      <c r="C158" s="155" t="s">
        <v>349</v>
      </c>
      <c r="D158" s="4" t="s">
        <v>350</v>
      </c>
      <c r="E158" s="225" t="s">
        <v>36</v>
      </c>
      <c r="F158" s="92" t="s">
        <v>947</v>
      </c>
      <c r="G158" s="374">
        <v>100</v>
      </c>
      <c r="H158" s="229">
        <v>0</v>
      </c>
      <c r="I158" s="229">
        <v>0</v>
      </c>
      <c r="J158" s="229">
        <v>99</v>
      </c>
      <c r="K158" s="229">
        <v>0</v>
      </c>
      <c r="L158" s="229">
        <v>99</v>
      </c>
      <c r="M158" s="388">
        <v>0</v>
      </c>
      <c r="N158" s="388">
        <v>0</v>
      </c>
      <c r="O158" s="388">
        <v>0</v>
      </c>
      <c r="P158" s="388">
        <v>0</v>
      </c>
      <c r="Q158" s="388">
        <v>0</v>
      </c>
      <c r="R158" s="388">
        <v>0</v>
      </c>
      <c r="S158" s="388">
        <v>0</v>
      </c>
      <c r="T158" s="388">
        <v>0</v>
      </c>
      <c r="U158" s="388">
        <v>0</v>
      </c>
      <c r="V158" s="388">
        <v>0</v>
      </c>
      <c r="W158" s="388">
        <v>0</v>
      </c>
      <c r="X158" s="388">
        <v>0</v>
      </c>
      <c r="Y158" s="388">
        <v>0</v>
      </c>
      <c r="Z158" s="388">
        <v>0</v>
      </c>
      <c r="AA158" s="388">
        <v>0</v>
      </c>
      <c r="AB158" s="388">
        <v>0</v>
      </c>
      <c r="AC158" s="388">
        <v>0</v>
      </c>
      <c r="AD158" s="388">
        <v>0</v>
      </c>
      <c r="AE158" s="388">
        <v>0</v>
      </c>
      <c r="AF158" s="388">
        <v>0</v>
      </c>
      <c r="AG158" s="388">
        <v>0</v>
      </c>
      <c r="AH158" s="388">
        <v>0</v>
      </c>
      <c r="AI158" s="388">
        <v>0</v>
      </c>
      <c r="AJ158" s="388">
        <v>0</v>
      </c>
      <c r="AK158" s="388">
        <v>0</v>
      </c>
      <c r="AL158" s="388">
        <v>0</v>
      </c>
      <c r="AM158" s="388">
        <v>0</v>
      </c>
      <c r="AN158" s="388">
        <v>0</v>
      </c>
      <c r="AO158" s="388">
        <v>0</v>
      </c>
      <c r="AP158" s="388">
        <v>0</v>
      </c>
      <c r="AQ158" s="388">
        <v>0</v>
      </c>
      <c r="AR158" s="388">
        <v>0</v>
      </c>
      <c r="AS158" s="388">
        <v>0</v>
      </c>
      <c r="AT158" s="388">
        <v>0</v>
      </c>
      <c r="AU158" s="388">
        <v>0</v>
      </c>
      <c r="AV158" s="388">
        <v>0</v>
      </c>
      <c r="AW158" s="388">
        <v>0</v>
      </c>
      <c r="AX158" s="388">
        <v>0</v>
      </c>
      <c r="AY158" s="388">
        <v>0</v>
      </c>
      <c r="AZ158" s="388">
        <v>0</v>
      </c>
      <c r="BA158" s="388">
        <v>0</v>
      </c>
      <c r="BB158" s="388">
        <v>0</v>
      </c>
      <c r="BC158" s="388">
        <v>0</v>
      </c>
      <c r="BD158" s="388">
        <v>0</v>
      </c>
      <c r="BE158" s="388">
        <v>0</v>
      </c>
      <c r="BF158" s="388">
        <v>0</v>
      </c>
      <c r="BG158" s="388">
        <v>0</v>
      </c>
      <c r="BH158" s="388">
        <v>0</v>
      </c>
      <c r="BI158" s="388">
        <v>0</v>
      </c>
      <c r="BJ158" s="388">
        <v>0</v>
      </c>
      <c r="BK158" s="388">
        <v>0</v>
      </c>
      <c r="BL158" s="388">
        <v>0</v>
      </c>
      <c r="BM158" s="388">
        <v>0</v>
      </c>
      <c r="BN158" s="388">
        <v>0</v>
      </c>
      <c r="BO158" s="388">
        <v>0</v>
      </c>
      <c r="BP158" s="388">
        <v>0</v>
      </c>
      <c r="BQ158" s="388">
        <v>0</v>
      </c>
      <c r="BR158" s="388">
        <v>0</v>
      </c>
      <c r="BS158" s="388">
        <v>0</v>
      </c>
      <c r="BT158" s="388">
        <v>0</v>
      </c>
      <c r="BU158" s="388">
        <v>0</v>
      </c>
      <c r="BV158" s="388">
        <v>0</v>
      </c>
      <c r="BW158" s="388">
        <v>0</v>
      </c>
      <c r="BX158" s="388">
        <v>0</v>
      </c>
      <c r="BY158" s="388">
        <v>0</v>
      </c>
      <c r="BZ158" s="388">
        <v>0</v>
      </c>
      <c r="CA158" s="388">
        <v>0</v>
      </c>
      <c r="CB158" s="388">
        <v>0</v>
      </c>
      <c r="CC158" s="388">
        <v>0</v>
      </c>
      <c r="CD158" s="388">
        <v>0</v>
      </c>
      <c r="CE158" s="388">
        <v>0</v>
      </c>
      <c r="CF158" s="388">
        <v>0</v>
      </c>
      <c r="CG158" s="388">
        <v>0</v>
      </c>
      <c r="CH158" s="388">
        <v>0</v>
      </c>
      <c r="CI158" s="388">
        <v>0</v>
      </c>
      <c r="CJ158" s="388">
        <v>0</v>
      </c>
      <c r="CK158" s="388">
        <v>0</v>
      </c>
      <c r="CL158" s="388">
        <v>0</v>
      </c>
      <c r="CM158" s="388">
        <v>0</v>
      </c>
      <c r="CN158" s="388">
        <v>0</v>
      </c>
      <c r="CO158" s="388">
        <v>0</v>
      </c>
      <c r="CP158" s="388">
        <v>0</v>
      </c>
      <c r="CQ158" s="388">
        <v>0</v>
      </c>
      <c r="CR158" s="388">
        <v>0</v>
      </c>
      <c r="CS158" s="388">
        <v>0</v>
      </c>
      <c r="CT158" s="388">
        <v>0</v>
      </c>
      <c r="CU158" s="388">
        <v>0</v>
      </c>
      <c r="CV158" s="388">
        <v>0</v>
      </c>
      <c r="CW158" s="388">
        <v>0</v>
      </c>
      <c r="CX158" s="388">
        <v>0</v>
      </c>
      <c r="CY158" s="388">
        <v>0</v>
      </c>
      <c r="CZ158" s="388">
        <v>0</v>
      </c>
      <c r="DA158" s="388">
        <v>0</v>
      </c>
      <c r="DB158" s="388">
        <v>0</v>
      </c>
      <c r="DC158" s="388">
        <v>0</v>
      </c>
      <c r="DD158" s="388">
        <v>0</v>
      </c>
      <c r="DE158" s="388">
        <v>0</v>
      </c>
      <c r="DF158" s="388">
        <v>0</v>
      </c>
      <c r="DG158" s="387">
        <v>0</v>
      </c>
      <c r="DH158" s="31">
        <v>0</v>
      </c>
      <c r="DI158" s="28">
        <v>0</v>
      </c>
      <c r="DJ158" s="30">
        <v>0</v>
      </c>
      <c r="DK158" s="29">
        <v>0</v>
      </c>
      <c r="DL158" s="235">
        <v>0</v>
      </c>
      <c r="DM158" s="28">
        <v>0</v>
      </c>
      <c r="DN158" s="288">
        <v>0</v>
      </c>
      <c r="DO158" s="285">
        <v>0</v>
      </c>
      <c r="DP158" s="235">
        <v>0</v>
      </c>
      <c r="DQ158" s="28">
        <v>0</v>
      </c>
      <c r="DR158" s="30">
        <v>0</v>
      </c>
      <c r="DS158" s="285">
        <v>0</v>
      </c>
      <c r="DT158" s="235">
        <v>0</v>
      </c>
      <c r="DU158" s="28">
        <v>0</v>
      </c>
      <c r="DV158" s="30">
        <v>0</v>
      </c>
      <c r="DW158" s="285">
        <v>0</v>
      </c>
      <c r="DX158" s="235">
        <v>0</v>
      </c>
      <c r="DY158" s="28">
        <v>0</v>
      </c>
      <c r="DZ158" s="30">
        <v>0</v>
      </c>
      <c r="EA158" s="285">
        <v>0</v>
      </c>
      <c r="EB158" s="235">
        <v>0</v>
      </c>
      <c r="EC158" s="28">
        <v>0</v>
      </c>
      <c r="ED158" s="30">
        <v>0</v>
      </c>
      <c r="EE158" s="285">
        <v>0</v>
      </c>
      <c r="EF158" s="235">
        <v>0</v>
      </c>
      <c r="EG158" s="28">
        <v>0</v>
      </c>
      <c r="EH158" s="288">
        <v>0</v>
      </c>
      <c r="EI158" s="285">
        <v>0</v>
      </c>
      <c r="EJ158" s="235">
        <v>0</v>
      </c>
      <c r="EK158" s="28">
        <f t="shared" ca="1" si="76"/>
        <v>0</v>
      </c>
      <c r="EL158" s="30" t="str">
        <f ca="1">IF($B159=$B158,"",SUMIF($B$6:$B183,$B158,EK$6:EK$185))</f>
        <v/>
      </c>
      <c r="EM158" s="436">
        <v>10</v>
      </c>
      <c r="EN158" s="436">
        <f t="shared" si="70"/>
        <v>1000</v>
      </c>
      <c r="EO158" s="437">
        <f t="shared" si="71"/>
        <v>1E-3</v>
      </c>
      <c r="EP158" s="437">
        <f t="shared" si="59"/>
        <v>1.0499999999999999E-3</v>
      </c>
      <c r="EQ158" s="436">
        <f t="shared" ca="1" si="73"/>
        <v>0</v>
      </c>
      <c r="ER158" s="443">
        <v>0</v>
      </c>
      <c r="ES158" s="446">
        <f t="shared" ca="1" si="74"/>
        <v>0</v>
      </c>
      <c r="ET158" s="446">
        <f t="shared" ca="1" si="75"/>
        <v>0</v>
      </c>
      <c r="EU158" s="446"/>
      <c r="EV158" s="446"/>
      <c r="EW158" s="446"/>
      <c r="EX158" s="17">
        <v>800210</v>
      </c>
      <c r="EY158" s="17" t="s">
        <v>809</v>
      </c>
      <c r="EZ158" s="17">
        <v>100</v>
      </c>
      <c r="FA158" s="17">
        <v>0</v>
      </c>
      <c r="FB158" s="155" t="s">
        <v>367</v>
      </c>
      <c r="FC158" s="155" t="s">
        <v>349</v>
      </c>
      <c r="FD158" s="2" t="s">
        <v>350</v>
      </c>
      <c r="FE158" s="389">
        <f t="shared" ca="1" si="72"/>
        <v>150</v>
      </c>
    </row>
    <row r="159" spans="1:161">
      <c r="A159" s="894" t="s">
        <v>787</v>
      </c>
      <c r="B159" s="155" t="s">
        <v>367</v>
      </c>
      <c r="C159" s="155" t="s">
        <v>353</v>
      </c>
      <c r="D159" s="4" t="s">
        <v>352</v>
      </c>
      <c r="E159" s="225" t="s">
        <v>36</v>
      </c>
      <c r="F159" s="92" t="s">
        <v>948</v>
      </c>
      <c r="G159" s="374">
        <v>100</v>
      </c>
      <c r="H159" s="229">
        <v>0</v>
      </c>
      <c r="I159" s="229">
        <v>600</v>
      </c>
      <c r="J159" s="229">
        <v>95</v>
      </c>
      <c r="K159" s="229">
        <v>0</v>
      </c>
      <c r="L159" s="229">
        <v>695</v>
      </c>
      <c r="M159" s="388">
        <v>0</v>
      </c>
      <c r="N159" s="388">
        <v>0</v>
      </c>
      <c r="O159" s="388">
        <v>0</v>
      </c>
      <c r="P159" s="388">
        <v>0</v>
      </c>
      <c r="Q159" s="388">
        <v>0</v>
      </c>
      <c r="R159" s="388">
        <v>0</v>
      </c>
      <c r="S159" s="388">
        <v>0</v>
      </c>
      <c r="T159" s="388">
        <v>0</v>
      </c>
      <c r="U159" s="388">
        <v>0</v>
      </c>
      <c r="V159" s="388">
        <v>0</v>
      </c>
      <c r="W159" s="388">
        <v>0</v>
      </c>
      <c r="X159" s="388">
        <v>0</v>
      </c>
      <c r="Y159" s="388">
        <v>0</v>
      </c>
      <c r="Z159" s="388">
        <v>0</v>
      </c>
      <c r="AA159" s="388">
        <v>0</v>
      </c>
      <c r="AB159" s="388">
        <v>0</v>
      </c>
      <c r="AC159" s="388">
        <v>0</v>
      </c>
      <c r="AD159" s="388">
        <v>0</v>
      </c>
      <c r="AE159" s="388">
        <v>0</v>
      </c>
      <c r="AF159" s="388">
        <v>0</v>
      </c>
      <c r="AG159" s="388">
        <v>0</v>
      </c>
      <c r="AH159" s="388">
        <v>0</v>
      </c>
      <c r="AI159" s="388">
        <v>0</v>
      </c>
      <c r="AJ159" s="388">
        <v>0</v>
      </c>
      <c r="AK159" s="388">
        <v>0</v>
      </c>
      <c r="AL159" s="388">
        <v>0</v>
      </c>
      <c r="AM159" s="388">
        <v>0</v>
      </c>
      <c r="AN159" s="388">
        <v>0</v>
      </c>
      <c r="AO159" s="388">
        <v>0</v>
      </c>
      <c r="AP159" s="388">
        <v>0</v>
      </c>
      <c r="AQ159" s="388">
        <v>0</v>
      </c>
      <c r="AR159" s="388">
        <v>0</v>
      </c>
      <c r="AS159" s="388">
        <v>0</v>
      </c>
      <c r="AT159" s="388">
        <v>0</v>
      </c>
      <c r="AU159" s="388">
        <v>0</v>
      </c>
      <c r="AV159" s="388">
        <v>0</v>
      </c>
      <c r="AW159" s="388">
        <v>0</v>
      </c>
      <c r="AX159" s="388">
        <v>0</v>
      </c>
      <c r="AY159" s="388">
        <v>0</v>
      </c>
      <c r="AZ159" s="388">
        <v>0</v>
      </c>
      <c r="BA159" s="388">
        <v>0</v>
      </c>
      <c r="BB159" s="388">
        <v>0</v>
      </c>
      <c r="BC159" s="388">
        <v>0</v>
      </c>
      <c r="BD159" s="388">
        <v>0</v>
      </c>
      <c r="BE159" s="388">
        <v>0</v>
      </c>
      <c r="BF159" s="388">
        <v>0</v>
      </c>
      <c r="BG159" s="388">
        <v>0</v>
      </c>
      <c r="BH159" s="388">
        <v>0</v>
      </c>
      <c r="BI159" s="388">
        <v>0</v>
      </c>
      <c r="BJ159" s="388">
        <v>0</v>
      </c>
      <c r="BK159" s="388">
        <v>0</v>
      </c>
      <c r="BL159" s="388">
        <v>0</v>
      </c>
      <c r="BM159" s="388">
        <v>0</v>
      </c>
      <c r="BN159" s="388">
        <v>0</v>
      </c>
      <c r="BO159" s="388">
        <v>0</v>
      </c>
      <c r="BP159" s="388">
        <v>0</v>
      </c>
      <c r="BQ159" s="388">
        <v>0</v>
      </c>
      <c r="BR159" s="388">
        <v>0</v>
      </c>
      <c r="BS159" s="388">
        <v>0</v>
      </c>
      <c r="BT159" s="388">
        <v>0</v>
      </c>
      <c r="BU159" s="388">
        <v>0</v>
      </c>
      <c r="BV159" s="388">
        <v>0</v>
      </c>
      <c r="BW159" s="388">
        <v>0</v>
      </c>
      <c r="BX159" s="388">
        <v>0</v>
      </c>
      <c r="BY159" s="388">
        <v>0</v>
      </c>
      <c r="BZ159" s="388">
        <v>0</v>
      </c>
      <c r="CA159" s="388">
        <v>0</v>
      </c>
      <c r="CB159" s="388">
        <v>0</v>
      </c>
      <c r="CC159" s="388">
        <v>0</v>
      </c>
      <c r="CD159" s="388">
        <v>0</v>
      </c>
      <c r="CE159" s="388">
        <v>0</v>
      </c>
      <c r="CF159" s="388">
        <v>0</v>
      </c>
      <c r="CG159" s="388">
        <v>0</v>
      </c>
      <c r="CH159" s="388">
        <v>0</v>
      </c>
      <c r="CI159" s="388">
        <v>0</v>
      </c>
      <c r="CJ159" s="388">
        <v>0</v>
      </c>
      <c r="CK159" s="388">
        <v>0</v>
      </c>
      <c r="CL159" s="388">
        <v>0</v>
      </c>
      <c r="CM159" s="388">
        <v>0</v>
      </c>
      <c r="CN159" s="388">
        <v>0</v>
      </c>
      <c r="CO159" s="388">
        <v>0</v>
      </c>
      <c r="CP159" s="388">
        <v>0</v>
      </c>
      <c r="CQ159" s="388">
        <v>0</v>
      </c>
      <c r="CR159" s="388">
        <v>0</v>
      </c>
      <c r="CS159" s="388">
        <v>0</v>
      </c>
      <c r="CT159" s="388">
        <v>0</v>
      </c>
      <c r="CU159" s="388">
        <v>0</v>
      </c>
      <c r="CV159" s="388">
        <v>0</v>
      </c>
      <c r="CW159" s="388">
        <v>0</v>
      </c>
      <c r="CX159" s="388">
        <v>0</v>
      </c>
      <c r="CY159" s="388">
        <v>0</v>
      </c>
      <c r="CZ159" s="388">
        <v>0</v>
      </c>
      <c r="DA159" s="388">
        <v>0</v>
      </c>
      <c r="DB159" s="388">
        <v>0</v>
      </c>
      <c r="DC159" s="388">
        <v>0</v>
      </c>
      <c r="DD159" s="388">
        <v>0</v>
      </c>
      <c r="DE159" s="388">
        <v>0</v>
      </c>
      <c r="DF159" s="388">
        <v>0</v>
      </c>
      <c r="DG159" s="387">
        <v>0</v>
      </c>
      <c r="DH159" s="31">
        <v>0</v>
      </c>
      <c r="DI159" s="28">
        <v>0</v>
      </c>
      <c r="DJ159" s="30">
        <v>0</v>
      </c>
      <c r="DK159" s="29">
        <v>0</v>
      </c>
      <c r="DL159" s="235">
        <v>0</v>
      </c>
      <c r="DM159" s="28">
        <v>0</v>
      </c>
      <c r="DN159" s="288">
        <v>0</v>
      </c>
      <c r="DO159" s="285">
        <v>0</v>
      </c>
      <c r="DP159" s="235">
        <v>0</v>
      </c>
      <c r="DQ159" s="28">
        <v>0</v>
      </c>
      <c r="DR159" s="30">
        <v>0</v>
      </c>
      <c r="DS159" s="285">
        <v>0</v>
      </c>
      <c r="DT159" s="235">
        <v>0</v>
      </c>
      <c r="DU159" s="28">
        <v>0</v>
      </c>
      <c r="DV159" s="30">
        <v>0</v>
      </c>
      <c r="DW159" s="285">
        <v>0</v>
      </c>
      <c r="DX159" s="235">
        <v>0</v>
      </c>
      <c r="DY159" s="28">
        <v>0</v>
      </c>
      <c r="DZ159" s="30">
        <v>0</v>
      </c>
      <c r="EA159" s="285">
        <v>0</v>
      </c>
      <c r="EB159" s="235">
        <v>0</v>
      </c>
      <c r="EC159" s="28">
        <v>0</v>
      </c>
      <c r="ED159" s="30">
        <v>0</v>
      </c>
      <c r="EE159" s="285">
        <v>0</v>
      </c>
      <c r="EF159" s="235">
        <v>0</v>
      </c>
      <c r="EG159" s="28">
        <v>0</v>
      </c>
      <c r="EH159" s="288">
        <v>0</v>
      </c>
      <c r="EI159" s="285">
        <v>0</v>
      </c>
      <c r="EJ159" s="235">
        <v>0</v>
      </c>
      <c r="EK159" s="28">
        <f t="shared" ca="1" si="76"/>
        <v>0</v>
      </c>
      <c r="EL159" s="30" t="str">
        <f ca="1">IF($B160=$B159,"",SUMIF($B$6:$B184,$B159,EK$6:EK$185))</f>
        <v/>
      </c>
      <c r="EM159" s="436">
        <v>10</v>
      </c>
      <c r="EN159" s="436">
        <f t="shared" si="70"/>
        <v>1000</v>
      </c>
      <c r="EO159" s="437">
        <f t="shared" si="71"/>
        <v>1E-3</v>
      </c>
      <c r="EP159" s="437">
        <f t="shared" si="59"/>
        <v>1.0499999999999999E-3</v>
      </c>
      <c r="EQ159" s="436">
        <f t="shared" ca="1" si="73"/>
        <v>0.315</v>
      </c>
      <c r="ER159" s="443">
        <v>0</v>
      </c>
      <c r="ES159" s="446">
        <f t="shared" ca="1" si="74"/>
        <v>0</v>
      </c>
      <c r="ET159" s="446">
        <f t="shared" ca="1" si="75"/>
        <v>0</v>
      </c>
      <c r="EU159" s="446"/>
      <c r="EV159" s="446"/>
      <c r="EW159" s="446"/>
      <c r="EX159" s="17">
        <v>800210</v>
      </c>
      <c r="EY159" s="17" t="s">
        <v>809</v>
      </c>
      <c r="EZ159" s="17">
        <v>100</v>
      </c>
      <c r="FA159" s="17">
        <v>11.6</v>
      </c>
      <c r="FB159" s="155" t="s">
        <v>367</v>
      </c>
      <c r="FC159" s="155" t="s">
        <v>353</v>
      </c>
      <c r="FD159" s="2" t="s">
        <v>352</v>
      </c>
      <c r="FE159" s="389">
        <f t="shared" ca="1" si="72"/>
        <v>300</v>
      </c>
    </row>
    <row r="160" spans="1:161">
      <c r="A160" s="894" t="s">
        <v>787</v>
      </c>
      <c r="B160" s="155" t="s">
        <v>367</v>
      </c>
      <c r="C160" s="155" t="s">
        <v>356</v>
      </c>
      <c r="D160" s="4" t="s">
        <v>355</v>
      </c>
      <c r="E160" s="225" t="s">
        <v>36</v>
      </c>
      <c r="F160" s="92" t="s">
        <v>949</v>
      </c>
      <c r="G160" s="374">
        <v>100</v>
      </c>
      <c r="H160" s="229">
        <v>0</v>
      </c>
      <c r="I160" s="229">
        <v>900</v>
      </c>
      <c r="J160" s="229">
        <v>75</v>
      </c>
      <c r="K160" s="229">
        <v>0</v>
      </c>
      <c r="L160" s="229">
        <v>975</v>
      </c>
      <c r="M160" s="388">
        <v>0</v>
      </c>
      <c r="N160" s="388">
        <v>0</v>
      </c>
      <c r="O160" s="388">
        <v>0</v>
      </c>
      <c r="P160" s="388">
        <v>0</v>
      </c>
      <c r="Q160" s="388">
        <v>0</v>
      </c>
      <c r="R160" s="388">
        <v>0</v>
      </c>
      <c r="S160" s="388">
        <v>0</v>
      </c>
      <c r="T160" s="388">
        <v>0</v>
      </c>
      <c r="U160" s="388">
        <v>0</v>
      </c>
      <c r="V160" s="388">
        <v>0</v>
      </c>
      <c r="W160" s="388">
        <v>0</v>
      </c>
      <c r="X160" s="388">
        <v>0</v>
      </c>
      <c r="Y160" s="388">
        <v>0</v>
      </c>
      <c r="Z160" s="388">
        <v>0</v>
      </c>
      <c r="AA160" s="388">
        <v>0</v>
      </c>
      <c r="AB160" s="388">
        <v>0</v>
      </c>
      <c r="AC160" s="388">
        <v>0</v>
      </c>
      <c r="AD160" s="388">
        <v>0</v>
      </c>
      <c r="AE160" s="388">
        <v>0</v>
      </c>
      <c r="AF160" s="388">
        <v>0</v>
      </c>
      <c r="AG160" s="388">
        <v>0</v>
      </c>
      <c r="AH160" s="388">
        <v>0</v>
      </c>
      <c r="AI160" s="388">
        <v>0</v>
      </c>
      <c r="AJ160" s="388">
        <v>0</v>
      </c>
      <c r="AK160" s="388">
        <v>0</v>
      </c>
      <c r="AL160" s="388">
        <v>0</v>
      </c>
      <c r="AM160" s="388">
        <v>0</v>
      </c>
      <c r="AN160" s="388">
        <v>0</v>
      </c>
      <c r="AO160" s="388">
        <v>0</v>
      </c>
      <c r="AP160" s="388">
        <v>0</v>
      </c>
      <c r="AQ160" s="388">
        <v>0</v>
      </c>
      <c r="AR160" s="388">
        <v>0</v>
      </c>
      <c r="AS160" s="388">
        <v>0</v>
      </c>
      <c r="AT160" s="388">
        <v>0</v>
      </c>
      <c r="AU160" s="388">
        <v>0</v>
      </c>
      <c r="AV160" s="388">
        <v>0</v>
      </c>
      <c r="AW160" s="388">
        <v>0</v>
      </c>
      <c r="AX160" s="388">
        <v>0</v>
      </c>
      <c r="AY160" s="388">
        <v>0</v>
      </c>
      <c r="AZ160" s="388">
        <v>0</v>
      </c>
      <c r="BA160" s="388">
        <v>0</v>
      </c>
      <c r="BB160" s="388">
        <v>0</v>
      </c>
      <c r="BC160" s="388">
        <v>0</v>
      </c>
      <c r="BD160" s="388">
        <v>0</v>
      </c>
      <c r="BE160" s="388">
        <v>0</v>
      </c>
      <c r="BF160" s="388">
        <v>0</v>
      </c>
      <c r="BG160" s="388">
        <v>0</v>
      </c>
      <c r="BH160" s="388">
        <v>0</v>
      </c>
      <c r="BI160" s="388">
        <v>0</v>
      </c>
      <c r="BJ160" s="388">
        <v>0</v>
      </c>
      <c r="BK160" s="388">
        <v>0</v>
      </c>
      <c r="BL160" s="388">
        <v>0</v>
      </c>
      <c r="BM160" s="388">
        <v>0</v>
      </c>
      <c r="BN160" s="388">
        <v>0</v>
      </c>
      <c r="BO160" s="388">
        <v>0</v>
      </c>
      <c r="BP160" s="388">
        <v>0</v>
      </c>
      <c r="BQ160" s="388">
        <v>0</v>
      </c>
      <c r="BR160" s="388">
        <v>0</v>
      </c>
      <c r="BS160" s="388">
        <v>0</v>
      </c>
      <c r="BT160" s="388">
        <v>0</v>
      </c>
      <c r="BU160" s="388">
        <v>0</v>
      </c>
      <c r="BV160" s="388">
        <v>0</v>
      </c>
      <c r="BW160" s="388">
        <v>0</v>
      </c>
      <c r="BX160" s="388">
        <v>0</v>
      </c>
      <c r="BY160" s="388">
        <v>0</v>
      </c>
      <c r="BZ160" s="388">
        <v>0</v>
      </c>
      <c r="CA160" s="388">
        <v>0</v>
      </c>
      <c r="CB160" s="388">
        <v>0</v>
      </c>
      <c r="CC160" s="388">
        <v>0</v>
      </c>
      <c r="CD160" s="388">
        <v>0</v>
      </c>
      <c r="CE160" s="388">
        <v>0</v>
      </c>
      <c r="CF160" s="388">
        <v>0</v>
      </c>
      <c r="CG160" s="388">
        <v>0</v>
      </c>
      <c r="CH160" s="388">
        <v>0</v>
      </c>
      <c r="CI160" s="388">
        <v>0</v>
      </c>
      <c r="CJ160" s="388">
        <v>0</v>
      </c>
      <c r="CK160" s="388">
        <v>0</v>
      </c>
      <c r="CL160" s="388">
        <v>0</v>
      </c>
      <c r="CM160" s="388">
        <v>0</v>
      </c>
      <c r="CN160" s="388">
        <v>0</v>
      </c>
      <c r="CO160" s="388">
        <v>0</v>
      </c>
      <c r="CP160" s="388">
        <v>0</v>
      </c>
      <c r="CQ160" s="388">
        <v>0</v>
      </c>
      <c r="CR160" s="388">
        <v>0</v>
      </c>
      <c r="CS160" s="388">
        <v>0</v>
      </c>
      <c r="CT160" s="388">
        <v>0</v>
      </c>
      <c r="CU160" s="388">
        <v>0</v>
      </c>
      <c r="CV160" s="388">
        <v>0</v>
      </c>
      <c r="CW160" s="388">
        <v>0</v>
      </c>
      <c r="CX160" s="388">
        <v>0</v>
      </c>
      <c r="CY160" s="388">
        <v>0</v>
      </c>
      <c r="CZ160" s="388">
        <v>0</v>
      </c>
      <c r="DA160" s="388">
        <v>0</v>
      </c>
      <c r="DB160" s="388">
        <v>0</v>
      </c>
      <c r="DC160" s="388">
        <v>0</v>
      </c>
      <c r="DD160" s="388">
        <v>0</v>
      </c>
      <c r="DE160" s="388">
        <v>0</v>
      </c>
      <c r="DF160" s="388">
        <v>0</v>
      </c>
      <c r="DG160" s="387">
        <v>0</v>
      </c>
      <c r="DH160" s="31">
        <v>0</v>
      </c>
      <c r="DI160" s="28">
        <v>0</v>
      </c>
      <c r="DJ160" s="30">
        <v>0</v>
      </c>
      <c r="DK160" s="29">
        <v>0</v>
      </c>
      <c r="DL160" s="235">
        <v>0</v>
      </c>
      <c r="DM160" s="28">
        <v>0</v>
      </c>
      <c r="DN160" s="288">
        <v>0</v>
      </c>
      <c r="DO160" s="285">
        <v>0</v>
      </c>
      <c r="DP160" s="235">
        <v>0</v>
      </c>
      <c r="DQ160" s="28">
        <v>0</v>
      </c>
      <c r="DR160" s="30">
        <v>0</v>
      </c>
      <c r="DS160" s="285">
        <v>0</v>
      </c>
      <c r="DT160" s="235">
        <v>0</v>
      </c>
      <c r="DU160" s="28">
        <v>0</v>
      </c>
      <c r="DV160" s="30">
        <v>0</v>
      </c>
      <c r="DW160" s="285">
        <v>0</v>
      </c>
      <c r="DX160" s="235">
        <v>0</v>
      </c>
      <c r="DY160" s="28">
        <v>0</v>
      </c>
      <c r="DZ160" s="30">
        <v>0</v>
      </c>
      <c r="EA160" s="285">
        <v>0</v>
      </c>
      <c r="EB160" s="235">
        <v>0</v>
      </c>
      <c r="EC160" s="28">
        <v>0</v>
      </c>
      <c r="ED160" s="30">
        <v>0</v>
      </c>
      <c r="EE160" s="285">
        <v>0</v>
      </c>
      <c r="EF160" s="235">
        <v>0</v>
      </c>
      <c r="EG160" s="28">
        <v>0</v>
      </c>
      <c r="EH160" s="288">
        <v>0</v>
      </c>
      <c r="EI160" s="285">
        <v>0</v>
      </c>
      <c r="EJ160" s="235">
        <v>0</v>
      </c>
      <c r="EK160" s="28">
        <f t="shared" ca="1" si="76"/>
        <v>0</v>
      </c>
      <c r="EL160" s="30" t="str">
        <f ca="1">IF($B161=$B160,"",SUMIF($B$6:$B185,$B160,EK$6:EK$185))</f>
        <v/>
      </c>
      <c r="EM160" s="436">
        <v>10</v>
      </c>
      <c r="EN160" s="436">
        <f t="shared" si="70"/>
        <v>1000</v>
      </c>
      <c r="EO160" s="437">
        <f t="shared" si="71"/>
        <v>1E-3</v>
      </c>
      <c r="EP160" s="437">
        <f t="shared" si="59"/>
        <v>1.0499999999999999E-3</v>
      </c>
      <c r="EQ160" s="436">
        <f t="shared" ca="1" si="73"/>
        <v>0.105</v>
      </c>
      <c r="ER160" s="443">
        <v>0</v>
      </c>
      <c r="ES160" s="446">
        <f t="shared" ca="1" si="74"/>
        <v>0</v>
      </c>
      <c r="ET160" s="446">
        <f t="shared" ca="1" si="75"/>
        <v>0</v>
      </c>
      <c r="EU160" s="446"/>
      <c r="EV160" s="446"/>
      <c r="EW160" s="446"/>
      <c r="EX160" s="17">
        <v>800210</v>
      </c>
      <c r="EY160" s="17" t="s">
        <v>809</v>
      </c>
      <c r="EZ160" s="17">
        <v>100</v>
      </c>
      <c r="FA160" s="17">
        <v>11.6</v>
      </c>
      <c r="FB160" s="155" t="s">
        <v>367</v>
      </c>
      <c r="FC160" s="155" t="s">
        <v>356</v>
      </c>
      <c r="FD160" s="2" t="s">
        <v>355</v>
      </c>
      <c r="FE160" s="389">
        <f t="shared" ca="1" si="72"/>
        <v>200</v>
      </c>
    </row>
    <row r="161" spans="1:161">
      <c r="A161" s="894" t="s">
        <v>787</v>
      </c>
      <c r="B161" s="155" t="s">
        <v>367</v>
      </c>
      <c r="C161" s="155" t="s">
        <v>357</v>
      </c>
      <c r="D161" s="4" t="s">
        <v>358</v>
      </c>
      <c r="E161" s="225" t="s">
        <v>36</v>
      </c>
      <c r="F161" s="92" t="s">
        <v>950</v>
      </c>
      <c r="G161" s="374">
        <v>100</v>
      </c>
      <c r="H161" s="229">
        <v>0</v>
      </c>
      <c r="I161" s="229">
        <v>0</v>
      </c>
      <c r="J161" s="229">
        <v>151</v>
      </c>
      <c r="K161" s="229">
        <v>0</v>
      </c>
      <c r="L161" s="229">
        <v>151</v>
      </c>
      <c r="M161" s="388">
        <v>0</v>
      </c>
      <c r="N161" s="388">
        <v>0</v>
      </c>
      <c r="O161" s="388">
        <v>0</v>
      </c>
      <c r="P161" s="388">
        <v>0</v>
      </c>
      <c r="Q161" s="388">
        <v>0</v>
      </c>
      <c r="R161" s="388">
        <v>0</v>
      </c>
      <c r="S161" s="388">
        <v>0</v>
      </c>
      <c r="T161" s="388">
        <v>0</v>
      </c>
      <c r="U161" s="388">
        <v>0</v>
      </c>
      <c r="V161" s="388">
        <v>0</v>
      </c>
      <c r="W161" s="388">
        <v>0</v>
      </c>
      <c r="X161" s="388">
        <v>0</v>
      </c>
      <c r="Y161" s="388">
        <v>0</v>
      </c>
      <c r="Z161" s="388">
        <v>0</v>
      </c>
      <c r="AA161" s="388">
        <v>0</v>
      </c>
      <c r="AB161" s="388">
        <v>0</v>
      </c>
      <c r="AC161" s="388">
        <v>0</v>
      </c>
      <c r="AD161" s="388">
        <v>0</v>
      </c>
      <c r="AE161" s="388">
        <v>0</v>
      </c>
      <c r="AF161" s="388">
        <v>0</v>
      </c>
      <c r="AG161" s="388">
        <v>0</v>
      </c>
      <c r="AH161" s="388">
        <v>0</v>
      </c>
      <c r="AI161" s="388">
        <v>0</v>
      </c>
      <c r="AJ161" s="388">
        <v>0</v>
      </c>
      <c r="AK161" s="388">
        <v>0</v>
      </c>
      <c r="AL161" s="388">
        <v>0</v>
      </c>
      <c r="AM161" s="388">
        <v>0</v>
      </c>
      <c r="AN161" s="388">
        <v>0</v>
      </c>
      <c r="AO161" s="388">
        <v>0</v>
      </c>
      <c r="AP161" s="388">
        <v>0</v>
      </c>
      <c r="AQ161" s="388">
        <v>0</v>
      </c>
      <c r="AR161" s="388">
        <v>0</v>
      </c>
      <c r="AS161" s="388">
        <v>0</v>
      </c>
      <c r="AT161" s="388">
        <v>0</v>
      </c>
      <c r="AU161" s="388">
        <v>0</v>
      </c>
      <c r="AV161" s="388">
        <v>0</v>
      </c>
      <c r="AW161" s="388">
        <v>0</v>
      </c>
      <c r="AX161" s="388">
        <v>0</v>
      </c>
      <c r="AY161" s="388">
        <v>0</v>
      </c>
      <c r="AZ161" s="388">
        <v>0</v>
      </c>
      <c r="BA161" s="388">
        <v>0</v>
      </c>
      <c r="BB161" s="388">
        <v>0</v>
      </c>
      <c r="BC161" s="388">
        <v>0</v>
      </c>
      <c r="BD161" s="388">
        <v>0</v>
      </c>
      <c r="BE161" s="388">
        <v>0</v>
      </c>
      <c r="BF161" s="388">
        <v>0</v>
      </c>
      <c r="BG161" s="388">
        <v>0</v>
      </c>
      <c r="BH161" s="388">
        <v>0</v>
      </c>
      <c r="BI161" s="388">
        <v>0</v>
      </c>
      <c r="BJ161" s="388">
        <v>0</v>
      </c>
      <c r="BK161" s="388">
        <v>0</v>
      </c>
      <c r="BL161" s="388">
        <v>0</v>
      </c>
      <c r="BM161" s="388">
        <v>0</v>
      </c>
      <c r="BN161" s="388">
        <v>0</v>
      </c>
      <c r="BO161" s="388">
        <v>0</v>
      </c>
      <c r="BP161" s="388">
        <v>0</v>
      </c>
      <c r="BQ161" s="388">
        <v>0</v>
      </c>
      <c r="BR161" s="388">
        <v>0</v>
      </c>
      <c r="BS161" s="388">
        <v>0</v>
      </c>
      <c r="BT161" s="388">
        <v>0</v>
      </c>
      <c r="BU161" s="388">
        <v>0</v>
      </c>
      <c r="BV161" s="388">
        <v>0</v>
      </c>
      <c r="BW161" s="388">
        <v>0</v>
      </c>
      <c r="BX161" s="388">
        <v>0</v>
      </c>
      <c r="BY161" s="388">
        <v>0</v>
      </c>
      <c r="BZ161" s="388">
        <v>0</v>
      </c>
      <c r="CA161" s="388">
        <v>0</v>
      </c>
      <c r="CB161" s="388">
        <v>0</v>
      </c>
      <c r="CC161" s="388">
        <v>0</v>
      </c>
      <c r="CD161" s="388">
        <v>0</v>
      </c>
      <c r="CE161" s="388">
        <v>0</v>
      </c>
      <c r="CF161" s="388">
        <v>0</v>
      </c>
      <c r="CG161" s="388">
        <v>0</v>
      </c>
      <c r="CH161" s="388">
        <v>0</v>
      </c>
      <c r="CI161" s="388">
        <v>0</v>
      </c>
      <c r="CJ161" s="388">
        <v>0</v>
      </c>
      <c r="CK161" s="388">
        <v>0</v>
      </c>
      <c r="CL161" s="388">
        <v>0</v>
      </c>
      <c r="CM161" s="388">
        <v>0</v>
      </c>
      <c r="CN161" s="388">
        <v>0</v>
      </c>
      <c r="CO161" s="388">
        <v>0</v>
      </c>
      <c r="CP161" s="388">
        <v>0</v>
      </c>
      <c r="CQ161" s="388">
        <v>0</v>
      </c>
      <c r="CR161" s="388">
        <v>0</v>
      </c>
      <c r="CS161" s="388">
        <v>0</v>
      </c>
      <c r="CT161" s="388">
        <v>0</v>
      </c>
      <c r="CU161" s="388">
        <v>0</v>
      </c>
      <c r="CV161" s="388">
        <v>0</v>
      </c>
      <c r="CW161" s="388">
        <v>0</v>
      </c>
      <c r="CX161" s="388">
        <v>0</v>
      </c>
      <c r="CY161" s="388">
        <v>0</v>
      </c>
      <c r="CZ161" s="388">
        <v>0</v>
      </c>
      <c r="DA161" s="388">
        <v>0</v>
      </c>
      <c r="DB161" s="388">
        <v>0</v>
      </c>
      <c r="DC161" s="388">
        <v>0</v>
      </c>
      <c r="DD161" s="388">
        <v>0</v>
      </c>
      <c r="DE161" s="388">
        <v>0</v>
      </c>
      <c r="DF161" s="388">
        <v>0</v>
      </c>
      <c r="DG161" s="387">
        <v>0</v>
      </c>
      <c r="DH161" s="31">
        <v>0</v>
      </c>
      <c r="DI161" s="28">
        <v>0</v>
      </c>
      <c r="DJ161" s="30">
        <v>0</v>
      </c>
      <c r="DK161" s="29">
        <v>0</v>
      </c>
      <c r="DL161" s="235">
        <v>0</v>
      </c>
      <c r="DM161" s="28">
        <v>0</v>
      </c>
      <c r="DN161" s="288">
        <v>0</v>
      </c>
      <c r="DO161" s="285">
        <v>0</v>
      </c>
      <c r="DP161" s="235">
        <v>0</v>
      </c>
      <c r="DQ161" s="28">
        <v>0</v>
      </c>
      <c r="DR161" s="30">
        <v>0</v>
      </c>
      <c r="DS161" s="285">
        <v>0</v>
      </c>
      <c r="DT161" s="235">
        <v>0</v>
      </c>
      <c r="DU161" s="28">
        <v>0</v>
      </c>
      <c r="DV161" s="30">
        <v>0</v>
      </c>
      <c r="DW161" s="285">
        <v>0</v>
      </c>
      <c r="DX161" s="235">
        <v>0</v>
      </c>
      <c r="DY161" s="28">
        <v>0</v>
      </c>
      <c r="DZ161" s="30">
        <v>0</v>
      </c>
      <c r="EA161" s="285">
        <v>0</v>
      </c>
      <c r="EB161" s="235">
        <v>0</v>
      </c>
      <c r="EC161" s="28">
        <v>0</v>
      </c>
      <c r="ED161" s="30">
        <v>0</v>
      </c>
      <c r="EE161" s="285">
        <v>0</v>
      </c>
      <c r="EF161" s="235">
        <v>0</v>
      </c>
      <c r="EG161" s="28">
        <v>0</v>
      </c>
      <c r="EH161" s="288">
        <v>0</v>
      </c>
      <c r="EI161" s="285">
        <v>0</v>
      </c>
      <c r="EJ161" s="235">
        <v>0</v>
      </c>
      <c r="EK161" s="28">
        <f t="shared" ca="1" si="76"/>
        <v>0</v>
      </c>
      <c r="EL161" s="30" t="str">
        <f ca="1">IF($B162=$B161,"",SUMIF($B$6:$B185,$B161,EK$6:EK$185))</f>
        <v/>
      </c>
      <c r="EM161" s="436">
        <v>10</v>
      </c>
      <c r="EN161" s="436">
        <f t="shared" si="70"/>
        <v>1000</v>
      </c>
      <c r="EO161" s="437">
        <f t="shared" si="71"/>
        <v>1E-3</v>
      </c>
      <c r="EP161" s="437">
        <f t="shared" si="59"/>
        <v>1.0499999999999999E-3</v>
      </c>
      <c r="EQ161" s="436">
        <f t="shared" ca="1" si="73"/>
        <v>0.105</v>
      </c>
      <c r="ER161" s="443">
        <v>0</v>
      </c>
      <c r="ES161" s="446">
        <f t="shared" ca="1" si="74"/>
        <v>0</v>
      </c>
      <c r="ET161" s="446">
        <f t="shared" ca="1" si="75"/>
        <v>0</v>
      </c>
      <c r="EU161" s="446"/>
      <c r="EV161" s="446"/>
      <c r="EW161" s="446"/>
      <c r="EX161" s="17">
        <v>800210</v>
      </c>
      <c r="EY161" s="17" t="s">
        <v>809</v>
      </c>
      <c r="EZ161" s="17">
        <v>100</v>
      </c>
      <c r="FA161" s="17">
        <v>12.2</v>
      </c>
      <c r="FB161" s="155" t="s">
        <v>367</v>
      </c>
      <c r="FC161" s="155" t="s">
        <v>357</v>
      </c>
      <c r="FD161" s="2" t="s">
        <v>358</v>
      </c>
      <c r="FE161" s="389">
        <f t="shared" ca="1" si="72"/>
        <v>300</v>
      </c>
    </row>
    <row r="162" spans="1:161">
      <c r="A162" s="894" t="s">
        <v>787</v>
      </c>
      <c r="B162" s="155" t="s">
        <v>367</v>
      </c>
      <c r="C162" s="155" t="s">
        <v>359</v>
      </c>
      <c r="D162" s="4" t="s">
        <v>360</v>
      </c>
      <c r="E162" s="225" t="s">
        <v>36</v>
      </c>
      <c r="F162" s="92" t="s">
        <v>950</v>
      </c>
      <c r="G162" s="374">
        <v>100</v>
      </c>
      <c r="H162" s="229">
        <v>0</v>
      </c>
      <c r="I162" s="229">
        <v>0</v>
      </c>
      <c r="J162" s="229">
        <v>12</v>
      </c>
      <c r="K162" s="229">
        <v>0</v>
      </c>
      <c r="L162" s="229">
        <v>12</v>
      </c>
      <c r="M162" s="388">
        <v>0</v>
      </c>
      <c r="N162" s="388">
        <v>0</v>
      </c>
      <c r="O162" s="388">
        <v>0</v>
      </c>
      <c r="P162" s="388">
        <v>0</v>
      </c>
      <c r="Q162" s="388">
        <v>0</v>
      </c>
      <c r="R162" s="388">
        <v>0</v>
      </c>
      <c r="S162" s="388">
        <v>0</v>
      </c>
      <c r="T162" s="388">
        <v>0</v>
      </c>
      <c r="U162" s="388">
        <v>0</v>
      </c>
      <c r="V162" s="388">
        <v>0</v>
      </c>
      <c r="W162" s="388">
        <v>0</v>
      </c>
      <c r="X162" s="388">
        <v>0</v>
      </c>
      <c r="Y162" s="388">
        <v>0</v>
      </c>
      <c r="Z162" s="388">
        <v>0</v>
      </c>
      <c r="AA162" s="388">
        <v>0</v>
      </c>
      <c r="AB162" s="388">
        <v>0</v>
      </c>
      <c r="AC162" s="388">
        <v>0</v>
      </c>
      <c r="AD162" s="388">
        <v>0</v>
      </c>
      <c r="AE162" s="388">
        <v>0</v>
      </c>
      <c r="AF162" s="388">
        <v>0</v>
      </c>
      <c r="AG162" s="388">
        <v>0</v>
      </c>
      <c r="AH162" s="388">
        <v>0</v>
      </c>
      <c r="AI162" s="388">
        <v>0</v>
      </c>
      <c r="AJ162" s="388">
        <v>0</v>
      </c>
      <c r="AK162" s="388">
        <v>0</v>
      </c>
      <c r="AL162" s="388">
        <v>0</v>
      </c>
      <c r="AM162" s="388">
        <v>0</v>
      </c>
      <c r="AN162" s="388">
        <v>0</v>
      </c>
      <c r="AO162" s="388">
        <v>0</v>
      </c>
      <c r="AP162" s="388">
        <v>0</v>
      </c>
      <c r="AQ162" s="388">
        <v>0</v>
      </c>
      <c r="AR162" s="388">
        <v>0</v>
      </c>
      <c r="AS162" s="388">
        <v>0</v>
      </c>
      <c r="AT162" s="388">
        <v>0</v>
      </c>
      <c r="AU162" s="388">
        <v>0</v>
      </c>
      <c r="AV162" s="388">
        <v>0</v>
      </c>
      <c r="AW162" s="388">
        <v>0</v>
      </c>
      <c r="AX162" s="388">
        <v>0</v>
      </c>
      <c r="AY162" s="388">
        <v>0</v>
      </c>
      <c r="AZ162" s="388">
        <v>0</v>
      </c>
      <c r="BA162" s="388">
        <v>0</v>
      </c>
      <c r="BB162" s="388">
        <v>0</v>
      </c>
      <c r="BC162" s="388">
        <v>0</v>
      </c>
      <c r="BD162" s="388">
        <v>0</v>
      </c>
      <c r="BE162" s="388">
        <v>0</v>
      </c>
      <c r="BF162" s="388">
        <v>0</v>
      </c>
      <c r="BG162" s="388">
        <v>0</v>
      </c>
      <c r="BH162" s="388">
        <v>0</v>
      </c>
      <c r="BI162" s="388">
        <v>0</v>
      </c>
      <c r="BJ162" s="388">
        <v>0</v>
      </c>
      <c r="BK162" s="388">
        <v>0</v>
      </c>
      <c r="BL162" s="388">
        <v>0</v>
      </c>
      <c r="BM162" s="388">
        <v>0</v>
      </c>
      <c r="BN162" s="388">
        <v>0</v>
      </c>
      <c r="BO162" s="388">
        <v>0</v>
      </c>
      <c r="BP162" s="388">
        <v>0</v>
      </c>
      <c r="BQ162" s="388">
        <v>0</v>
      </c>
      <c r="BR162" s="388">
        <v>0</v>
      </c>
      <c r="BS162" s="388">
        <v>0</v>
      </c>
      <c r="BT162" s="388">
        <v>0</v>
      </c>
      <c r="BU162" s="388">
        <v>0</v>
      </c>
      <c r="BV162" s="388">
        <v>0</v>
      </c>
      <c r="BW162" s="388">
        <v>0</v>
      </c>
      <c r="BX162" s="388">
        <v>0</v>
      </c>
      <c r="BY162" s="388">
        <v>0</v>
      </c>
      <c r="BZ162" s="388">
        <v>0</v>
      </c>
      <c r="CA162" s="388">
        <v>0</v>
      </c>
      <c r="CB162" s="388">
        <v>0</v>
      </c>
      <c r="CC162" s="388">
        <v>0</v>
      </c>
      <c r="CD162" s="388">
        <v>0</v>
      </c>
      <c r="CE162" s="388">
        <v>0</v>
      </c>
      <c r="CF162" s="388">
        <v>0</v>
      </c>
      <c r="CG162" s="388">
        <v>0</v>
      </c>
      <c r="CH162" s="388">
        <v>0</v>
      </c>
      <c r="CI162" s="388">
        <v>0</v>
      </c>
      <c r="CJ162" s="388">
        <v>0</v>
      </c>
      <c r="CK162" s="388">
        <v>0</v>
      </c>
      <c r="CL162" s="388">
        <v>0</v>
      </c>
      <c r="CM162" s="388">
        <v>0</v>
      </c>
      <c r="CN162" s="388">
        <v>0</v>
      </c>
      <c r="CO162" s="388">
        <v>0</v>
      </c>
      <c r="CP162" s="388">
        <v>0</v>
      </c>
      <c r="CQ162" s="388">
        <v>0</v>
      </c>
      <c r="CR162" s="388">
        <v>0</v>
      </c>
      <c r="CS162" s="388">
        <v>0</v>
      </c>
      <c r="CT162" s="388">
        <v>0</v>
      </c>
      <c r="CU162" s="388">
        <v>0</v>
      </c>
      <c r="CV162" s="388">
        <v>0</v>
      </c>
      <c r="CW162" s="388">
        <v>0</v>
      </c>
      <c r="CX162" s="388">
        <v>0</v>
      </c>
      <c r="CY162" s="388">
        <v>0</v>
      </c>
      <c r="CZ162" s="388">
        <v>0</v>
      </c>
      <c r="DA162" s="388">
        <v>0</v>
      </c>
      <c r="DB162" s="388">
        <v>0</v>
      </c>
      <c r="DC162" s="388">
        <v>0</v>
      </c>
      <c r="DD162" s="388">
        <v>0</v>
      </c>
      <c r="DE162" s="388">
        <v>0</v>
      </c>
      <c r="DF162" s="388">
        <v>0</v>
      </c>
      <c r="DG162" s="387">
        <v>0</v>
      </c>
      <c r="DH162" s="31">
        <v>0</v>
      </c>
      <c r="DI162" s="28">
        <v>0</v>
      </c>
      <c r="DJ162" s="30">
        <v>0</v>
      </c>
      <c r="DK162" s="29">
        <v>0</v>
      </c>
      <c r="DL162" s="235">
        <v>0</v>
      </c>
      <c r="DM162" s="28">
        <v>0</v>
      </c>
      <c r="DN162" s="288">
        <v>0</v>
      </c>
      <c r="DO162" s="285">
        <v>0</v>
      </c>
      <c r="DP162" s="235">
        <v>0</v>
      </c>
      <c r="DQ162" s="28">
        <v>0</v>
      </c>
      <c r="DR162" s="30">
        <v>0</v>
      </c>
      <c r="DS162" s="285">
        <v>0</v>
      </c>
      <c r="DT162" s="235">
        <v>0</v>
      </c>
      <c r="DU162" s="28">
        <v>0</v>
      </c>
      <c r="DV162" s="30">
        <v>0</v>
      </c>
      <c r="DW162" s="285">
        <v>0</v>
      </c>
      <c r="DX162" s="235">
        <v>0</v>
      </c>
      <c r="DY162" s="28">
        <v>0</v>
      </c>
      <c r="DZ162" s="30">
        <v>0</v>
      </c>
      <c r="EA162" s="285">
        <v>0</v>
      </c>
      <c r="EB162" s="235">
        <v>0</v>
      </c>
      <c r="EC162" s="28">
        <v>0</v>
      </c>
      <c r="ED162" s="30">
        <v>0</v>
      </c>
      <c r="EE162" s="285">
        <v>0</v>
      </c>
      <c r="EF162" s="235">
        <v>0</v>
      </c>
      <c r="EG162" s="28">
        <v>0</v>
      </c>
      <c r="EH162" s="288">
        <v>0</v>
      </c>
      <c r="EI162" s="285">
        <v>0</v>
      </c>
      <c r="EJ162" s="235">
        <v>0</v>
      </c>
      <c r="EK162" s="28">
        <f t="shared" ca="1" si="76"/>
        <v>0</v>
      </c>
      <c r="EL162" s="30">
        <f ca="1">IF($B163=$B162,"",SUMIF($B$6:$B185,$B162,EK$6:EK$185))</f>
        <v>0</v>
      </c>
      <c r="EM162" s="436">
        <v>10</v>
      </c>
      <c r="EN162" s="436">
        <f t="shared" si="70"/>
        <v>1000</v>
      </c>
      <c r="EO162" s="437">
        <f t="shared" si="71"/>
        <v>1E-3</v>
      </c>
      <c r="EP162" s="437">
        <f t="shared" si="59"/>
        <v>1.0499999999999999E-3</v>
      </c>
      <c r="EQ162" s="436">
        <f t="shared" ca="1" si="73"/>
        <v>0</v>
      </c>
      <c r="ER162" s="443">
        <v>0</v>
      </c>
      <c r="ES162" s="446">
        <f t="shared" ca="1" si="74"/>
        <v>0</v>
      </c>
      <c r="ET162" s="446">
        <f t="shared" ca="1" si="75"/>
        <v>0</v>
      </c>
      <c r="EU162" s="446"/>
      <c r="EV162" s="446"/>
      <c r="EW162" s="446"/>
      <c r="EX162" s="17">
        <v>800210</v>
      </c>
      <c r="EY162" s="17" t="s">
        <v>809</v>
      </c>
      <c r="EZ162" s="17">
        <v>100</v>
      </c>
      <c r="FA162" s="17">
        <v>12</v>
      </c>
      <c r="FB162" s="155" t="s">
        <v>367</v>
      </c>
      <c r="FC162" s="155" t="s">
        <v>359</v>
      </c>
      <c r="FD162" s="2" t="s">
        <v>360</v>
      </c>
      <c r="FE162" s="389">
        <f t="shared" ca="1" si="72"/>
        <v>0</v>
      </c>
    </row>
    <row r="163" spans="1:161">
      <c r="A163" s="894" t="s">
        <v>787</v>
      </c>
      <c r="B163" s="158" t="s">
        <v>57</v>
      </c>
      <c r="C163" s="249" t="s">
        <v>338</v>
      </c>
      <c r="D163" s="4" t="s">
        <v>417</v>
      </c>
      <c r="E163" s="225" t="s">
        <v>951</v>
      </c>
      <c r="F163" s="92" t="s">
        <v>952</v>
      </c>
      <c r="G163" s="374">
        <v>100</v>
      </c>
      <c r="H163" s="229">
        <v>0</v>
      </c>
      <c r="I163" s="229">
        <v>600</v>
      </c>
      <c r="J163" s="229">
        <v>24</v>
      </c>
      <c r="K163" s="229">
        <v>0</v>
      </c>
      <c r="L163" s="229">
        <v>624</v>
      </c>
      <c r="M163" s="388">
        <v>0</v>
      </c>
      <c r="N163" s="388">
        <v>0</v>
      </c>
      <c r="O163" s="388">
        <v>0</v>
      </c>
      <c r="P163" s="388">
        <v>0</v>
      </c>
      <c r="Q163" s="388">
        <v>0</v>
      </c>
      <c r="R163" s="388">
        <v>0</v>
      </c>
      <c r="S163" s="388">
        <v>0</v>
      </c>
      <c r="T163" s="388">
        <v>0</v>
      </c>
      <c r="U163" s="388">
        <v>0</v>
      </c>
      <c r="V163" s="388">
        <v>0</v>
      </c>
      <c r="W163" s="388">
        <v>0</v>
      </c>
      <c r="X163" s="388">
        <v>0</v>
      </c>
      <c r="Y163" s="388">
        <v>0</v>
      </c>
      <c r="Z163" s="388">
        <v>0</v>
      </c>
      <c r="AA163" s="388">
        <v>0</v>
      </c>
      <c r="AB163" s="388">
        <v>0</v>
      </c>
      <c r="AC163" s="388">
        <v>0</v>
      </c>
      <c r="AD163" s="388">
        <v>0</v>
      </c>
      <c r="AE163" s="388">
        <v>0</v>
      </c>
      <c r="AF163" s="388">
        <v>0</v>
      </c>
      <c r="AG163" s="388">
        <v>0</v>
      </c>
      <c r="AH163" s="388">
        <v>0</v>
      </c>
      <c r="AI163" s="388">
        <v>0</v>
      </c>
      <c r="AJ163" s="388">
        <v>0</v>
      </c>
      <c r="AK163" s="388">
        <v>0</v>
      </c>
      <c r="AL163" s="388">
        <v>0</v>
      </c>
      <c r="AM163" s="388">
        <v>0</v>
      </c>
      <c r="AN163" s="388">
        <v>0</v>
      </c>
      <c r="AO163" s="388">
        <v>0</v>
      </c>
      <c r="AP163" s="388">
        <v>0</v>
      </c>
      <c r="AQ163" s="388">
        <v>0</v>
      </c>
      <c r="AR163" s="388">
        <v>0</v>
      </c>
      <c r="AS163" s="388">
        <v>0</v>
      </c>
      <c r="AT163" s="388">
        <v>0</v>
      </c>
      <c r="AU163" s="388">
        <v>0</v>
      </c>
      <c r="AV163" s="388">
        <v>0</v>
      </c>
      <c r="AW163" s="388">
        <v>0</v>
      </c>
      <c r="AX163" s="388">
        <v>0</v>
      </c>
      <c r="AY163" s="388">
        <v>0</v>
      </c>
      <c r="AZ163" s="388">
        <v>0</v>
      </c>
      <c r="BA163" s="388">
        <v>0</v>
      </c>
      <c r="BB163" s="388">
        <v>0</v>
      </c>
      <c r="BC163" s="388">
        <v>0</v>
      </c>
      <c r="BD163" s="388">
        <v>0</v>
      </c>
      <c r="BE163" s="388">
        <v>0</v>
      </c>
      <c r="BF163" s="388">
        <v>0</v>
      </c>
      <c r="BG163" s="388">
        <v>0</v>
      </c>
      <c r="BH163" s="388">
        <v>0</v>
      </c>
      <c r="BI163" s="388">
        <v>0</v>
      </c>
      <c r="BJ163" s="388">
        <v>0</v>
      </c>
      <c r="BK163" s="388">
        <v>0</v>
      </c>
      <c r="BL163" s="388">
        <v>0</v>
      </c>
      <c r="BM163" s="388">
        <v>0</v>
      </c>
      <c r="BN163" s="388">
        <v>0</v>
      </c>
      <c r="BO163" s="388">
        <v>0</v>
      </c>
      <c r="BP163" s="388">
        <v>0</v>
      </c>
      <c r="BQ163" s="388">
        <v>0</v>
      </c>
      <c r="BR163" s="388">
        <v>0</v>
      </c>
      <c r="BS163" s="388">
        <v>0</v>
      </c>
      <c r="BT163" s="388">
        <v>0</v>
      </c>
      <c r="BU163" s="388">
        <v>0</v>
      </c>
      <c r="BV163" s="388">
        <v>0</v>
      </c>
      <c r="BW163" s="388">
        <v>0</v>
      </c>
      <c r="BX163" s="388">
        <v>0</v>
      </c>
      <c r="BY163" s="388">
        <v>0</v>
      </c>
      <c r="BZ163" s="388">
        <v>0</v>
      </c>
      <c r="CA163" s="388">
        <v>0</v>
      </c>
      <c r="CB163" s="388">
        <v>0</v>
      </c>
      <c r="CC163" s="388">
        <v>0</v>
      </c>
      <c r="CD163" s="388">
        <v>0</v>
      </c>
      <c r="CE163" s="388">
        <v>0</v>
      </c>
      <c r="CF163" s="388">
        <v>0</v>
      </c>
      <c r="CG163" s="388">
        <v>0</v>
      </c>
      <c r="CH163" s="388">
        <v>0</v>
      </c>
      <c r="CI163" s="388">
        <v>0</v>
      </c>
      <c r="CJ163" s="388">
        <v>0</v>
      </c>
      <c r="CK163" s="388">
        <v>0</v>
      </c>
      <c r="CL163" s="388">
        <v>0</v>
      </c>
      <c r="CM163" s="388">
        <v>0</v>
      </c>
      <c r="CN163" s="388">
        <v>0</v>
      </c>
      <c r="CO163" s="388">
        <v>0</v>
      </c>
      <c r="CP163" s="388">
        <v>0</v>
      </c>
      <c r="CQ163" s="388">
        <v>0</v>
      </c>
      <c r="CR163" s="388">
        <v>0</v>
      </c>
      <c r="CS163" s="388">
        <v>0</v>
      </c>
      <c r="CT163" s="388">
        <v>0</v>
      </c>
      <c r="CU163" s="388">
        <v>0</v>
      </c>
      <c r="CV163" s="388">
        <v>0</v>
      </c>
      <c r="CW163" s="388">
        <v>0</v>
      </c>
      <c r="CX163" s="388">
        <v>0</v>
      </c>
      <c r="CY163" s="388">
        <v>0</v>
      </c>
      <c r="CZ163" s="388">
        <v>0</v>
      </c>
      <c r="DA163" s="388">
        <v>0</v>
      </c>
      <c r="DB163" s="388">
        <v>0</v>
      </c>
      <c r="DC163" s="388">
        <v>0</v>
      </c>
      <c r="DD163" s="388">
        <v>0</v>
      </c>
      <c r="DE163" s="388">
        <v>0</v>
      </c>
      <c r="DF163" s="388">
        <v>0</v>
      </c>
      <c r="DG163" s="387">
        <v>0</v>
      </c>
      <c r="DH163" s="31">
        <v>0</v>
      </c>
      <c r="DI163" s="28">
        <v>0</v>
      </c>
      <c r="DJ163" s="30">
        <v>0</v>
      </c>
      <c r="DK163" s="29">
        <v>0</v>
      </c>
      <c r="DL163" s="235">
        <v>0</v>
      </c>
      <c r="DM163" s="28">
        <v>0</v>
      </c>
      <c r="DN163" s="288">
        <v>0</v>
      </c>
      <c r="DO163" s="285">
        <v>0</v>
      </c>
      <c r="DP163" s="235">
        <v>0</v>
      </c>
      <c r="DQ163" s="28">
        <v>0</v>
      </c>
      <c r="DR163" s="30">
        <v>0</v>
      </c>
      <c r="DS163" s="285">
        <v>0</v>
      </c>
      <c r="DT163" s="235">
        <v>0</v>
      </c>
      <c r="DU163" s="28">
        <v>0</v>
      </c>
      <c r="DV163" s="30">
        <v>0</v>
      </c>
      <c r="DW163" s="285">
        <v>0</v>
      </c>
      <c r="DX163" s="235">
        <v>0</v>
      </c>
      <c r="DY163" s="28">
        <v>0</v>
      </c>
      <c r="DZ163" s="30">
        <v>0</v>
      </c>
      <c r="EA163" s="285">
        <v>0</v>
      </c>
      <c r="EB163" s="235">
        <v>0</v>
      </c>
      <c r="EC163" s="28">
        <v>0</v>
      </c>
      <c r="ED163" s="30">
        <v>0</v>
      </c>
      <c r="EE163" s="285">
        <v>0</v>
      </c>
      <c r="EF163" s="235">
        <v>0</v>
      </c>
      <c r="EG163" s="28">
        <v>0</v>
      </c>
      <c r="EH163" s="288">
        <v>0</v>
      </c>
      <c r="EI163" s="285">
        <v>0</v>
      </c>
      <c r="EJ163" s="235">
        <v>0</v>
      </c>
      <c r="EK163" s="28">
        <f t="shared" ca="1" si="76"/>
        <v>0</v>
      </c>
      <c r="EL163" s="30" t="str">
        <f ca="1">IF($B164=$B163,"",SUMIF($B$6:$B186,$B163,EK$6:EK$185))</f>
        <v/>
      </c>
      <c r="EM163" s="436">
        <v>10</v>
      </c>
      <c r="EN163" s="436">
        <f t="shared" si="70"/>
        <v>1000</v>
      </c>
      <c r="EO163" s="437">
        <f t="shared" si="71"/>
        <v>1E-3</v>
      </c>
      <c r="EP163" s="437">
        <f t="shared" si="59"/>
        <v>1.0499999999999999E-3</v>
      </c>
      <c r="EQ163" s="436">
        <f t="shared" ca="1" si="73"/>
        <v>0.52500000000000002</v>
      </c>
      <c r="ER163" s="443">
        <v>6.3E-2</v>
      </c>
      <c r="ES163" s="446">
        <f t="shared" ca="1" si="74"/>
        <v>2.6249999999999999E-2</v>
      </c>
      <c r="ET163" s="446">
        <f t="shared" ca="1" si="75"/>
        <v>31.5</v>
      </c>
      <c r="EU163" s="446"/>
      <c r="EV163" s="446"/>
      <c r="EW163" s="446"/>
      <c r="EX163" s="17">
        <v>800210</v>
      </c>
      <c r="EY163" s="17" t="s">
        <v>809</v>
      </c>
      <c r="EZ163" s="17">
        <v>100</v>
      </c>
      <c r="FA163" s="17" t="s">
        <v>933</v>
      </c>
      <c r="FB163" s="158" t="s">
        <v>57</v>
      </c>
      <c r="FC163" s="249" t="s">
        <v>338</v>
      </c>
      <c r="FD163" s="2" t="s">
        <v>417</v>
      </c>
      <c r="FE163" s="389">
        <f t="shared" ca="1" si="72"/>
        <v>0</v>
      </c>
    </row>
    <row r="164" spans="1:161">
      <c r="A164" s="894" t="s">
        <v>787</v>
      </c>
      <c r="B164" s="158" t="s">
        <v>57</v>
      </c>
      <c r="C164" s="249" t="s">
        <v>313</v>
      </c>
      <c r="D164" s="4" t="s">
        <v>419</v>
      </c>
      <c r="E164" s="225" t="s">
        <v>951</v>
      </c>
      <c r="F164" s="92" t="s">
        <v>934</v>
      </c>
      <c r="G164" s="374">
        <v>100</v>
      </c>
      <c r="H164" s="229">
        <v>0</v>
      </c>
      <c r="I164" s="229">
        <v>1000</v>
      </c>
      <c r="J164" s="229">
        <v>320</v>
      </c>
      <c r="K164" s="229">
        <v>0</v>
      </c>
      <c r="L164" s="229">
        <v>1320</v>
      </c>
      <c r="M164" s="388">
        <v>0</v>
      </c>
      <c r="N164" s="388">
        <v>0</v>
      </c>
      <c r="O164" s="388">
        <v>0</v>
      </c>
      <c r="P164" s="388">
        <v>0</v>
      </c>
      <c r="Q164" s="388">
        <v>0</v>
      </c>
      <c r="R164" s="388">
        <v>0</v>
      </c>
      <c r="S164" s="388">
        <v>0</v>
      </c>
      <c r="T164" s="388">
        <v>0</v>
      </c>
      <c r="U164" s="388">
        <v>0</v>
      </c>
      <c r="V164" s="388">
        <v>0</v>
      </c>
      <c r="W164" s="388">
        <v>0</v>
      </c>
      <c r="X164" s="388">
        <v>0</v>
      </c>
      <c r="Y164" s="388">
        <v>0</v>
      </c>
      <c r="Z164" s="388">
        <v>0</v>
      </c>
      <c r="AA164" s="388">
        <v>0</v>
      </c>
      <c r="AB164" s="388">
        <v>0</v>
      </c>
      <c r="AC164" s="388">
        <v>0</v>
      </c>
      <c r="AD164" s="388">
        <v>0</v>
      </c>
      <c r="AE164" s="388">
        <v>0</v>
      </c>
      <c r="AF164" s="388">
        <v>0</v>
      </c>
      <c r="AG164" s="388">
        <v>0</v>
      </c>
      <c r="AH164" s="388">
        <v>0</v>
      </c>
      <c r="AI164" s="388">
        <v>0</v>
      </c>
      <c r="AJ164" s="388">
        <v>0</v>
      </c>
      <c r="AK164" s="388">
        <v>0</v>
      </c>
      <c r="AL164" s="388">
        <v>0</v>
      </c>
      <c r="AM164" s="388">
        <v>0</v>
      </c>
      <c r="AN164" s="388">
        <v>0</v>
      </c>
      <c r="AO164" s="388">
        <v>0</v>
      </c>
      <c r="AP164" s="388">
        <v>0</v>
      </c>
      <c r="AQ164" s="388">
        <v>0</v>
      </c>
      <c r="AR164" s="388">
        <v>0</v>
      </c>
      <c r="AS164" s="388">
        <v>0</v>
      </c>
      <c r="AT164" s="388">
        <v>0</v>
      </c>
      <c r="AU164" s="388">
        <v>0</v>
      </c>
      <c r="AV164" s="388">
        <v>0</v>
      </c>
      <c r="AW164" s="388">
        <v>0</v>
      </c>
      <c r="AX164" s="388">
        <v>0</v>
      </c>
      <c r="AY164" s="388">
        <v>0</v>
      </c>
      <c r="AZ164" s="388">
        <v>0</v>
      </c>
      <c r="BA164" s="388">
        <v>0</v>
      </c>
      <c r="BB164" s="388">
        <v>0</v>
      </c>
      <c r="BC164" s="388">
        <v>0</v>
      </c>
      <c r="BD164" s="388">
        <v>0</v>
      </c>
      <c r="BE164" s="388">
        <v>0</v>
      </c>
      <c r="BF164" s="388">
        <v>0</v>
      </c>
      <c r="BG164" s="388">
        <v>0</v>
      </c>
      <c r="BH164" s="388">
        <v>0</v>
      </c>
      <c r="BI164" s="388">
        <v>0</v>
      </c>
      <c r="BJ164" s="388">
        <v>0</v>
      </c>
      <c r="BK164" s="388">
        <v>0</v>
      </c>
      <c r="BL164" s="388">
        <v>0</v>
      </c>
      <c r="BM164" s="388">
        <v>0</v>
      </c>
      <c r="BN164" s="388">
        <v>0</v>
      </c>
      <c r="BO164" s="388">
        <v>0</v>
      </c>
      <c r="BP164" s="388">
        <v>0</v>
      </c>
      <c r="BQ164" s="388">
        <v>0</v>
      </c>
      <c r="BR164" s="388">
        <v>0</v>
      </c>
      <c r="BS164" s="388">
        <v>0</v>
      </c>
      <c r="BT164" s="388">
        <v>0</v>
      </c>
      <c r="BU164" s="388">
        <v>0</v>
      </c>
      <c r="BV164" s="388">
        <v>0</v>
      </c>
      <c r="BW164" s="388">
        <v>0</v>
      </c>
      <c r="BX164" s="388">
        <v>0</v>
      </c>
      <c r="BY164" s="388">
        <v>0</v>
      </c>
      <c r="BZ164" s="388">
        <v>0</v>
      </c>
      <c r="CA164" s="388">
        <v>0</v>
      </c>
      <c r="CB164" s="388">
        <v>0</v>
      </c>
      <c r="CC164" s="388">
        <v>0</v>
      </c>
      <c r="CD164" s="388">
        <v>0</v>
      </c>
      <c r="CE164" s="388">
        <v>0</v>
      </c>
      <c r="CF164" s="388">
        <v>0</v>
      </c>
      <c r="CG164" s="388">
        <v>0</v>
      </c>
      <c r="CH164" s="388">
        <v>0</v>
      </c>
      <c r="CI164" s="388">
        <v>0</v>
      </c>
      <c r="CJ164" s="388">
        <v>0</v>
      </c>
      <c r="CK164" s="388">
        <v>0</v>
      </c>
      <c r="CL164" s="388">
        <v>0</v>
      </c>
      <c r="CM164" s="388">
        <v>0</v>
      </c>
      <c r="CN164" s="388">
        <v>0</v>
      </c>
      <c r="CO164" s="388">
        <v>0</v>
      </c>
      <c r="CP164" s="388">
        <v>0</v>
      </c>
      <c r="CQ164" s="388">
        <v>0</v>
      </c>
      <c r="CR164" s="388">
        <v>0</v>
      </c>
      <c r="CS164" s="388">
        <v>0</v>
      </c>
      <c r="CT164" s="388">
        <v>0</v>
      </c>
      <c r="CU164" s="388">
        <v>0</v>
      </c>
      <c r="CV164" s="388">
        <v>0</v>
      </c>
      <c r="CW164" s="388">
        <v>0</v>
      </c>
      <c r="CX164" s="388">
        <v>0</v>
      </c>
      <c r="CY164" s="388">
        <v>0</v>
      </c>
      <c r="CZ164" s="388">
        <v>0</v>
      </c>
      <c r="DA164" s="388">
        <v>0</v>
      </c>
      <c r="DB164" s="388">
        <v>0</v>
      </c>
      <c r="DC164" s="388">
        <v>0</v>
      </c>
      <c r="DD164" s="388">
        <v>0</v>
      </c>
      <c r="DE164" s="388">
        <v>0</v>
      </c>
      <c r="DF164" s="388">
        <v>0</v>
      </c>
      <c r="DG164" s="387">
        <v>0</v>
      </c>
      <c r="DH164" s="31">
        <v>0</v>
      </c>
      <c r="DI164" s="28">
        <v>0</v>
      </c>
      <c r="DJ164" s="30">
        <v>0</v>
      </c>
      <c r="DK164" s="29">
        <v>0</v>
      </c>
      <c r="DL164" s="235">
        <v>0</v>
      </c>
      <c r="DM164" s="28">
        <v>0</v>
      </c>
      <c r="DN164" s="288">
        <v>0</v>
      </c>
      <c r="DO164" s="285">
        <v>0</v>
      </c>
      <c r="DP164" s="235">
        <v>0</v>
      </c>
      <c r="DQ164" s="28">
        <v>0</v>
      </c>
      <c r="DR164" s="30">
        <v>0</v>
      </c>
      <c r="DS164" s="285">
        <v>0</v>
      </c>
      <c r="DT164" s="235">
        <v>0</v>
      </c>
      <c r="DU164" s="28">
        <v>0</v>
      </c>
      <c r="DV164" s="30">
        <v>0</v>
      </c>
      <c r="DW164" s="285">
        <v>0</v>
      </c>
      <c r="DX164" s="235">
        <v>0</v>
      </c>
      <c r="DY164" s="28">
        <v>0</v>
      </c>
      <c r="DZ164" s="30">
        <v>0</v>
      </c>
      <c r="EA164" s="285">
        <v>0</v>
      </c>
      <c r="EB164" s="235">
        <v>0</v>
      </c>
      <c r="EC164" s="28">
        <v>0</v>
      </c>
      <c r="ED164" s="30">
        <v>0</v>
      </c>
      <c r="EE164" s="285">
        <v>0</v>
      </c>
      <c r="EF164" s="235">
        <v>0</v>
      </c>
      <c r="EG164" s="28">
        <v>0</v>
      </c>
      <c r="EH164" s="288">
        <v>0</v>
      </c>
      <c r="EI164" s="285">
        <v>0</v>
      </c>
      <c r="EJ164" s="235">
        <v>0</v>
      </c>
      <c r="EK164" s="28">
        <f t="shared" ca="1" si="76"/>
        <v>0</v>
      </c>
      <c r="EL164" s="30" t="str">
        <f ca="1">IF($B165=$B164,"",SUMIF($B$6:$B187,$B164,EK$6:EK$185))</f>
        <v/>
      </c>
      <c r="EM164" s="436">
        <v>10</v>
      </c>
      <c r="EN164" s="436">
        <f t="shared" si="70"/>
        <v>1000</v>
      </c>
      <c r="EO164" s="437">
        <f t="shared" si="71"/>
        <v>1E-3</v>
      </c>
      <c r="EP164" s="437">
        <f t="shared" si="59"/>
        <v>1.0499999999999999E-3</v>
      </c>
      <c r="EQ164" s="436">
        <f t="shared" ca="1" si="73"/>
        <v>0.21</v>
      </c>
      <c r="ER164" s="443">
        <v>6.3E-2</v>
      </c>
      <c r="ES164" s="446">
        <f t="shared" ca="1" si="74"/>
        <v>1.0499999999999999E-2</v>
      </c>
      <c r="ET164" s="446">
        <f t="shared" ca="1" si="75"/>
        <v>12.6</v>
      </c>
      <c r="EU164" s="446"/>
      <c r="EV164" s="446"/>
      <c r="EW164" s="446"/>
      <c r="EX164" s="17">
        <v>800210</v>
      </c>
      <c r="EY164" s="17" t="s">
        <v>809</v>
      </c>
      <c r="EZ164" s="17">
        <v>100</v>
      </c>
      <c r="FA164" s="17">
        <v>13.6</v>
      </c>
      <c r="FB164" s="158" t="s">
        <v>57</v>
      </c>
      <c r="FC164" s="249" t="s">
        <v>313</v>
      </c>
      <c r="FD164" s="2" t="s">
        <v>419</v>
      </c>
      <c r="FE164" s="389">
        <f t="shared" ca="1" si="72"/>
        <v>0</v>
      </c>
    </row>
    <row r="165" spans="1:161">
      <c r="A165" s="894" t="s">
        <v>787</v>
      </c>
      <c r="B165" s="158" t="s">
        <v>57</v>
      </c>
      <c r="C165" s="249" t="s">
        <v>318</v>
      </c>
      <c r="D165" s="4" t="s">
        <v>420</v>
      </c>
      <c r="E165" s="225" t="s">
        <v>951</v>
      </c>
      <c r="F165" s="92" t="s">
        <v>953</v>
      </c>
      <c r="G165" s="374">
        <v>100</v>
      </c>
      <c r="H165" s="229">
        <v>0</v>
      </c>
      <c r="I165" s="229">
        <v>900</v>
      </c>
      <c r="J165" s="229">
        <v>78</v>
      </c>
      <c r="K165" s="229">
        <v>50</v>
      </c>
      <c r="L165" s="229">
        <v>978</v>
      </c>
      <c r="M165" s="388">
        <v>0</v>
      </c>
      <c r="N165" s="388">
        <v>0</v>
      </c>
      <c r="O165" s="388">
        <v>0</v>
      </c>
      <c r="P165" s="388">
        <v>0</v>
      </c>
      <c r="Q165" s="388">
        <v>0</v>
      </c>
      <c r="R165" s="388">
        <v>0</v>
      </c>
      <c r="S165" s="388">
        <v>0</v>
      </c>
      <c r="T165" s="388">
        <v>0</v>
      </c>
      <c r="U165" s="388">
        <v>0</v>
      </c>
      <c r="V165" s="388">
        <v>0</v>
      </c>
      <c r="W165" s="388">
        <v>0</v>
      </c>
      <c r="X165" s="388">
        <v>0</v>
      </c>
      <c r="Y165" s="388">
        <v>0</v>
      </c>
      <c r="Z165" s="388">
        <v>0</v>
      </c>
      <c r="AA165" s="388">
        <v>0</v>
      </c>
      <c r="AB165" s="388">
        <v>0</v>
      </c>
      <c r="AC165" s="388">
        <v>0</v>
      </c>
      <c r="AD165" s="388">
        <v>0</v>
      </c>
      <c r="AE165" s="388">
        <v>0</v>
      </c>
      <c r="AF165" s="388">
        <v>0</v>
      </c>
      <c r="AG165" s="388">
        <v>0</v>
      </c>
      <c r="AH165" s="388">
        <v>0</v>
      </c>
      <c r="AI165" s="388">
        <v>0</v>
      </c>
      <c r="AJ165" s="388">
        <v>0</v>
      </c>
      <c r="AK165" s="388">
        <v>0</v>
      </c>
      <c r="AL165" s="388">
        <v>0</v>
      </c>
      <c r="AM165" s="388">
        <v>0</v>
      </c>
      <c r="AN165" s="388">
        <v>0</v>
      </c>
      <c r="AO165" s="388">
        <v>0</v>
      </c>
      <c r="AP165" s="388">
        <v>0</v>
      </c>
      <c r="AQ165" s="388">
        <v>0</v>
      </c>
      <c r="AR165" s="388">
        <v>0</v>
      </c>
      <c r="AS165" s="388">
        <v>0</v>
      </c>
      <c r="AT165" s="388">
        <v>0</v>
      </c>
      <c r="AU165" s="388">
        <v>0</v>
      </c>
      <c r="AV165" s="388">
        <v>0</v>
      </c>
      <c r="AW165" s="388">
        <v>0</v>
      </c>
      <c r="AX165" s="388">
        <v>0</v>
      </c>
      <c r="AY165" s="388">
        <v>0</v>
      </c>
      <c r="AZ165" s="388">
        <v>0</v>
      </c>
      <c r="BA165" s="388">
        <v>0</v>
      </c>
      <c r="BB165" s="388">
        <v>0</v>
      </c>
      <c r="BC165" s="388">
        <v>0</v>
      </c>
      <c r="BD165" s="388">
        <v>0</v>
      </c>
      <c r="BE165" s="388">
        <v>0</v>
      </c>
      <c r="BF165" s="388">
        <v>0</v>
      </c>
      <c r="BG165" s="388">
        <v>0</v>
      </c>
      <c r="BH165" s="388">
        <v>0</v>
      </c>
      <c r="BI165" s="388">
        <v>0</v>
      </c>
      <c r="BJ165" s="388">
        <v>0</v>
      </c>
      <c r="BK165" s="388">
        <v>0</v>
      </c>
      <c r="BL165" s="388">
        <v>0</v>
      </c>
      <c r="BM165" s="388">
        <v>0</v>
      </c>
      <c r="BN165" s="388">
        <v>0</v>
      </c>
      <c r="BO165" s="388">
        <v>0</v>
      </c>
      <c r="BP165" s="388">
        <v>0</v>
      </c>
      <c r="BQ165" s="388">
        <v>0</v>
      </c>
      <c r="BR165" s="388">
        <v>0</v>
      </c>
      <c r="BS165" s="388">
        <v>0</v>
      </c>
      <c r="BT165" s="388">
        <v>0</v>
      </c>
      <c r="BU165" s="388">
        <v>0</v>
      </c>
      <c r="BV165" s="388">
        <v>0</v>
      </c>
      <c r="BW165" s="388">
        <v>0</v>
      </c>
      <c r="BX165" s="388">
        <v>0</v>
      </c>
      <c r="BY165" s="388">
        <v>0</v>
      </c>
      <c r="BZ165" s="388">
        <v>0</v>
      </c>
      <c r="CA165" s="388">
        <v>0</v>
      </c>
      <c r="CB165" s="388">
        <v>0</v>
      </c>
      <c r="CC165" s="388">
        <v>0</v>
      </c>
      <c r="CD165" s="388">
        <v>0</v>
      </c>
      <c r="CE165" s="388">
        <v>0</v>
      </c>
      <c r="CF165" s="388">
        <v>0</v>
      </c>
      <c r="CG165" s="388">
        <v>0</v>
      </c>
      <c r="CH165" s="388">
        <v>0</v>
      </c>
      <c r="CI165" s="388">
        <v>0</v>
      </c>
      <c r="CJ165" s="388">
        <v>0</v>
      </c>
      <c r="CK165" s="388">
        <v>0</v>
      </c>
      <c r="CL165" s="388">
        <v>0</v>
      </c>
      <c r="CM165" s="388">
        <v>0</v>
      </c>
      <c r="CN165" s="388">
        <v>0</v>
      </c>
      <c r="CO165" s="388">
        <v>0</v>
      </c>
      <c r="CP165" s="388">
        <v>0</v>
      </c>
      <c r="CQ165" s="388">
        <v>0</v>
      </c>
      <c r="CR165" s="388">
        <v>0</v>
      </c>
      <c r="CS165" s="388">
        <v>0</v>
      </c>
      <c r="CT165" s="388">
        <v>0</v>
      </c>
      <c r="CU165" s="388">
        <v>0</v>
      </c>
      <c r="CV165" s="388">
        <v>0</v>
      </c>
      <c r="CW165" s="388">
        <v>0</v>
      </c>
      <c r="CX165" s="388">
        <v>0</v>
      </c>
      <c r="CY165" s="388">
        <v>0</v>
      </c>
      <c r="CZ165" s="388">
        <v>0</v>
      </c>
      <c r="DA165" s="388">
        <v>0</v>
      </c>
      <c r="DB165" s="388">
        <v>0</v>
      </c>
      <c r="DC165" s="388">
        <v>0</v>
      </c>
      <c r="DD165" s="388">
        <v>0</v>
      </c>
      <c r="DE165" s="388">
        <v>0</v>
      </c>
      <c r="DF165" s="388">
        <v>0</v>
      </c>
      <c r="DG165" s="387">
        <v>0</v>
      </c>
      <c r="DH165" s="31">
        <v>0</v>
      </c>
      <c r="DI165" s="28">
        <v>0</v>
      </c>
      <c r="DJ165" s="30">
        <v>0</v>
      </c>
      <c r="DK165" s="29">
        <v>0</v>
      </c>
      <c r="DL165" s="235">
        <v>0</v>
      </c>
      <c r="DM165" s="28">
        <v>0</v>
      </c>
      <c r="DN165" s="288">
        <v>0</v>
      </c>
      <c r="DO165" s="285">
        <v>0</v>
      </c>
      <c r="DP165" s="235">
        <v>0</v>
      </c>
      <c r="DQ165" s="28">
        <v>0</v>
      </c>
      <c r="DR165" s="30">
        <v>0</v>
      </c>
      <c r="DS165" s="285">
        <v>0</v>
      </c>
      <c r="DT165" s="235">
        <v>0</v>
      </c>
      <c r="DU165" s="28">
        <v>0</v>
      </c>
      <c r="DV165" s="30">
        <v>0</v>
      </c>
      <c r="DW165" s="285">
        <v>0</v>
      </c>
      <c r="DX165" s="235">
        <v>0</v>
      </c>
      <c r="DY165" s="28">
        <v>0</v>
      </c>
      <c r="DZ165" s="30">
        <v>0</v>
      </c>
      <c r="EA165" s="285">
        <v>0</v>
      </c>
      <c r="EB165" s="235">
        <v>0</v>
      </c>
      <c r="EC165" s="28">
        <v>0</v>
      </c>
      <c r="ED165" s="30">
        <v>0</v>
      </c>
      <c r="EE165" s="285">
        <v>0</v>
      </c>
      <c r="EF165" s="235">
        <v>0</v>
      </c>
      <c r="EG165" s="28">
        <v>0</v>
      </c>
      <c r="EH165" s="288">
        <v>0</v>
      </c>
      <c r="EI165" s="285">
        <v>0</v>
      </c>
      <c r="EJ165" s="235">
        <v>0</v>
      </c>
      <c r="EK165" s="28">
        <f t="shared" ca="1" si="76"/>
        <v>0</v>
      </c>
      <c r="EL165" s="30" t="str">
        <f ca="1">IF($B166=$B165,"",SUMIF($B$6:$B188,$B165,EK$6:EK$185))</f>
        <v/>
      </c>
      <c r="EM165" s="436">
        <v>10</v>
      </c>
      <c r="EN165" s="436">
        <f t="shared" si="70"/>
        <v>1000</v>
      </c>
      <c r="EO165" s="437">
        <f t="shared" si="71"/>
        <v>1E-3</v>
      </c>
      <c r="EP165" s="437">
        <f t="shared" si="59"/>
        <v>1.0499999999999999E-3</v>
      </c>
      <c r="EQ165" s="436">
        <f t="shared" ca="1" si="73"/>
        <v>0.52500000000000002</v>
      </c>
      <c r="ER165" s="443">
        <v>6.3E-2</v>
      </c>
      <c r="ES165" s="446">
        <f t="shared" ca="1" si="74"/>
        <v>2.6249999999999999E-2</v>
      </c>
      <c r="ET165" s="446">
        <f t="shared" ca="1" si="75"/>
        <v>31.5</v>
      </c>
      <c r="EU165" s="446"/>
      <c r="EV165" s="446"/>
      <c r="EW165" s="446"/>
      <c r="EX165" s="17">
        <v>800210</v>
      </c>
      <c r="EY165" s="17" t="s">
        <v>809</v>
      </c>
      <c r="EZ165" s="17">
        <v>100</v>
      </c>
      <c r="FA165" s="17">
        <v>13.6</v>
      </c>
      <c r="FB165" s="158" t="s">
        <v>57</v>
      </c>
      <c r="FC165" s="249" t="s">
        <v>318</v>
      </c>
      <c r="FD165" s="2" t="s">
        <v>420</v>
      </c>
      <c r="FE165" s="389">
        <f t="shared" ca="1" si="72"/>
        <v>0</v>
      </c>
    </row>
    <row r="166" spans="1:161">
      <c r="A166" s="894" t="s">
        <v>787</v>
      </c>
      <c r="B166" s="158" t="s">
        <v>57</v>
      </c>
      <c r="C166" s="249" t="s">
        <v>58</v>
      </c>
      <c r="D166" s="4" t="s">
        <v>422</v>
      </c>
      <c r="E166" s="225" t="s">
        <v>951</v>
      </c>
      <c r="F166" s="92" t="s">
        <v>954</v>
      </c>
      <c r="G166" s="374">
        <v>100</v>
      </c>
      <c r="H166" s="229">
        <v>0</v>
      </c>
      <c r="I166" s="229">
        <v>3500</v>
      </c>
      <c r="J166" s="229">
        <v>763</v>
      </c>
      <c r="K166" s="229">
        <v>0</v>
      </c>
      <c r="L166" s="229">
        <v>4263</v>
      </c>
      <c r="M166" s="388">
        <v>0</v>
      </c>
      <c r="N166" s="388">
        <v>0</v>
      </c>
      <c r="O166" s="388">
        <v>0</v>
      </c>
      <c r="P166" s="388">
        <v>0</v>
      </c>
      <c r="Q166" s="388">
        <v>0</v>
      </c>
      <c r="R166" s="388">
        <v>0</v>
      </c>
      <c r="S166" s="388">
        <v>0</v>
      </c>
      <c r="T166" s="388">
        <v>0</v>
      </c>
      <c r="U166" s="388">
        <v>0</v>
      </c>
      <c r="V166" s="388">
        <v>0</v>
      </c>
      <c r="W166" s="388">
        <v>0</v>
      </c>
      <c r="X166" s="388">
        <v>0</v>
      </c>
      <c r="Y166" s="388">
        <v>0</v>
      </c>
      <c r="Z166" s="388">
        <v>0</v>
      </c>
      <c r="AA166" s="388">
        <v>0</v>
      </c>
      <c r="AB166" s="388">
        <v>0</v>
      </c>
      <c r="AC166" s="388">
        <v>0</v>
      </c>
      <c r="AD166" s="388">
        <v>0</v>
      </c>
      <c r="AE166" s="388">
        <v>0</v>
      </c>
      <c r="AF166" s="388">
        <v>0</v>
      </c>
      <c r="AG166" s="388">
        <v>0</v>
      </c>
      <c r="AH166" s="388">
        <v>0</v>
      </c>
      <c r="AI166" s="388">
        <v>0</v>
      </c>
      <c r="AJ166" s="388">
        <v>0</v>
      </c>
      <c r="AK166" s="388">
        <v>0</v>
      </c>
      <c r="AL166" s="388">
        <v>0</v>
      </c>
      <c r="AM166" s="388">
        <v>0</v>
      </c>
      <c r="AN166" s="388">
        <v>0</v>
      </c>
      <c r="AO166" s="388">
        <v>0</v>
      </c>
      <c r="AP166" s="388">
        <v>0</v>
      </c>
      <c r="AQ166" s="388">
        <v>0</v>
      </c>
      <c r="AR166" s="388">
        <v>0</v>
      </c>
      <c r="AS166" s="388">
        <v>0</v>
      </c>
      <c r="AT166" s="388">
        <v>0</v>
      </c>
      <c r="AU166" s="388">
        <v>0</v>
      </c>
      <c r="AV166" s="388">
        <v>0</v>
      </c>
      <c r="AW166" s="388">
        <v>0</v>
      </c>
      <c r="AX166" s="388">
        <v>0</v>
      </c>
      <c r="AY166" s="388">
        <v>0</v>
      </c>
      <c r="AZ166" s="388">
        <v>0</v>
      </c>
      <c r="BA166" s="388">
        <v>0</v>
      </c>
      <c r="BB166" s="388">
        <v>0</v>
      </c>
      <c r="BC166" s="388">
        <v>0</v>
      </c>
      <c r="BD166" s="388">
        <v>0</v>
      </c>
      <c r="BE166" s="388">
        <v>0</v>
      </c>
      <c r="BF166" s="388">
        <v>0</v>
      </c>
      <c r="BG166" s="388">
        <v>0</v>
      </c>
      <c r="BH166" s="388">
        <v>0</v>
      </c>
      <c r="BI166" s="388">
        <v>0</v>
      </c>
      <c r="BJ166" s="388">
        <v>0</v>
      </c>
      <c r="BK166" s="388">
        <v>0</v>
      </c>
      <c r="BL166" s="388">
        <v>0</v>
      </c>
      <c r="BM166" s="388">
        <v>0</v>
      </c>
      <c r="BN166" s="388">
        <v>0</v>
      </c>
      <c r="BO166" s="388">
        <v>0</v>
      </c>
      <c r="BP166" s="388">
        <v>0</v>
      </c>
      <c r="BQ166" s="388">
        <v>0</v>
      </c>
      <c r="BR166" s="388">
        <v>0</v>
      </c>
      <c r="BS166" s="388">
        <v>0</v>
      </c>
      <c r="BT166" s="388">
        <v>0</v>
      </c>
      <c r="BU166" s="388">
        <v>0</v>
      </c>
      <c r="BV166" s="388">
        <v>0</v>
      </c>
      <c r="BW166" s="388">
        <v>0</v>
      </c>
      <c r="BX166" s="388">
        <v>0</v>
      </c>
      <c r="BY166" s="388">
        <v>0</v>
      </c>
      <c r="BZ166" s="388">
        <v>0</v>
      </c>
      <c r="CA166" s="388">
        <v>0</v>
      </c>
      <c r="CB166" s="388">
        <v>0</v>
      </c>
      <c r="CC166" s="388">
        <v>0</v>
      </c>
      <c r="CD166" s="388">
        <v>0</v>
      </c>
      <c r="CE166" s="388">
        <v>0</v>
      </c>
      <c r="CF166" s="388">
        <v>0</v>
      </c>
      <c r="CG166" s="388">
        <v>0</v>
      </c>
      <c r="CH166" s="388">
        <v>0</v>
      </c>
      <c r="CI166" s="388">
        <v>0</v>
      </c>
      <c r="CJ166" s="388">
        <v>0</v>
      </c>
      <c r="CK166" s="388">
        <v>0</v>
      </c>
      <c r="CL166" s="388">
        <v>0</v>
      </c>
      <c r="CM166" s="388">
        <v>0</v>
      </c>
      <c r="CN166" s="388">
        <v>0</v>
      </c>
      <c r="CO166" s="388">
        <v>0</v>
      </c>
      <c r="CP166" s="388">
        <v>0</v>
      </c>
      <c r="CQ166" s="388">
        <v>0</v>
      </c>
      <c r="CR166" s="388">
        <v>0</v>
      </c>
      <c r="CS166" s="388">
        <v>0</v>
      </c>
      <c r="CT166" s="388">
        <v>0</v>
      </c>
      <c r="CU166" s="388">
        <v>0</v>
      </c>
      <c r="CV166" s="388">
        <v>0</v>
      </c>
      <c r="CW166" s="388">
        <v>0</v>
      </c>
      <c r="CX166" s="388">
        <v>0</v>
      </c>
      <c r="CY166" s="388">
        <v>0</v>
      </c>
      <c r="CZ166" s="388">
        <v>0</v>
      </c>
      <c r="DA166" s="388">
        <v>0</v>
      </c>
      <c r="DB166" s="388">
        <v>0</v>
      </c>
      <c r="DC166" s="388">
        <v>0</v>
      </c>
      <c r="DD166" s="388">
        <v>0</v>
      </c>
      <c r="DE166" s="388">
        <v>0</v>
      </c>
      <c r="DF166" s="388">
        <v>0</v>
      </c>
      <c r="DG166" s="387">
        <v>0</v>
      </c>
      <c r="DH166" s="31">
        <v>0</v>
      </c>
      <c r="DI166" s="28">
        <v>0</v>
      </c>
      <c r="DJ166" s="30">
        <v>0</v>
      </c>
      <c r="DK166" s="29">
        <v>0</v>
      </c>
      <c r="DL166" s="235">
        <v>0</v>
      </c>
      <c r="DM166" s="28">
        <v>0</v>
      </c>
      <c r="DN166" s="288">
        <v>0</v>
      </c>
      <c r="DO166" s="285">
        <v>0</v>
      </c>
      <c r="DP166" s="235">
        <v>0</v>
      </c>
      <c r="DQ166" s="28">
        <v>0</v>
      </c>
      <c r="DR166" s="30">
        <v>0</v>
      </c>
      <c r="DS166" s="285">
        <v>0</v>
      </c>
      <c r="DT166" s="235">
        <v>0</v>
      </c>
      <c r="DU166" s="28">
        <v>0</v>
      </c>
      <c r="DV166" s="30">
        <v>0</v>
      </c>
      <c r="DW166" s="285">
        <v>0</v>
      </c>
      <c r="DX166" s="235">
        <v>0</v>
      </c>
      <c r="DY166" s="28">
        <v>0</v>
      </c>
      <c r="DZ166" s="30">
        <v>0</v>
      </c>
      <c r="EA166" s="285">
        <v>0</v>
      </c>
      <c r="EB166" s="235">
        <v>0</v>
      </c>
      <c r="EC166" s="28">
        <v>0</v>
      </c>
      <c r="ED166" s="30">
        <v>0</v>
      </c>
      <c r="EE166" s="285">
        <v>0</v>
      </c>
      <c r="EF166" s="235">
        <v>0</v>
      </c>
      <c r="EG166" s="28">
        <v>0</v>
      </c>
      <c r="EH166" s="288">
        <v>0</v>
      </c>
      <c r="EI166" s="285">
        <v>0</v>
      </c>
      <c r="EJ166" s="235">
        <v>0</v>
      </c>
      <c r="EK166" s="28">
        <f t="shared" ca="1" si="76"/>
        <v>0</v>
      </c>
      <c r="EL166" s="30" t="str">
        <f ca="1">IF($B167=$B166,"",SUMIF($B$6:$B189,$B166,EK$6:EK$185))</f>
        <v/>
      </c>
      <c r="EM166" s="436">
        <v>10</v>
      </c>
      <c r="EN166" s="436">
        <f t="shared" si="70"/>
        <v>1000</v>
      </c>
      <c r="EO166" s="437">
        <f t="shared" si="71"/>
        <v>1E-3</v>
      </c>
      <c r="EP166" s="437">
        <f t="shared" si="59"/>
        <v>1.0499999999999999E-3</v>
      </c>
      <c r="EQ166" s="436">
        <f t="shared" ca="1" si="73"/>
        <v>0.94499999999999995</v>
      </c>
      <c r="ER166" s="443">
        <v>0</v>
      </c>
      <c r="ES166" s="446">
        <f t="shared" ca="1" si="74"/>
        <v>0</v>
      </c>
      <c r="ET166" s="446">
        <f t="shared" ca="1" si="75"/>
        <v>0</v>
      </c>
      <c r="EU166" s="446"/>
      <c r="EV166" s="446"/>
      <c r="EW166" s="446"/>
      <c r="EX166" s="17">
        <v>800210</v>
      </c>
      <c r="EY166" s="17" t="s">
        <v>809</v>
      </c>
      <c r="EZ166" s="17">
        <v>100</v>
      </c>
      <c r="FA166" s="17">
        <v>12.4</v>
      </c>
      <c r="FB166" s="158" t="s">
        <v>57</v>
      </c>
      <c r="FC166" s="249" t="s">
        <v>58</v>
      </c>
      <c r="FD166" s="2" t="s">
        <v>422</v>
      </c>
      <c r="FE166" s="389">
        <f t="shared" ca="1" si="72"/>
        <v>0</v>
      </c>
    </row>
    <row r="167" spans="1:161">
      <c r="A167" s="894" t="s">
        <v>787</v>
      </c>
      <c r="B167" s="158" t="s">
        <v>57</v>
      </c>
      <c r="C167" s="249" t="s">
        <v>320</v>
      </c>
      <c r="D167" s="4" t="s">
        <v>421</v>
      </c>
      <c r="E167" s="225" t="s">
        <v>951</v>
      </c>
      <c r="F167" s="92" t="s">
        <v>936</v>
      </c>
      <c r="G167" s="374">
        <v>100</v>
      </c>
      <c r="H167" s="229">
        <v>0</v>
      </c>
      <c r="I167" s="229">
        <v>500</v>
      </c>
      <c r="J167" s="229">
        <v>28</v>
      </c>
      <c r="K167" s="229">
        <v>38</v>
      </c>
      <c r="L167" s="229">
        <v>528</v>
      </c>
      <c r="M167" s="388">
        <v>0</v>
      </c>
      <c r="N167" s="388">
        <v>0</v>
      </c>
      <c r="O167" s="388">
        <v>0</v>
      </c>
      <c r="P167" s="388">
        <v>0</v>
      </c>
      <c r="Q167" s="388">
        <v>0</v>
      </c>
      <c r="R167" s="388">
        <v>0</v>
      </c>
      <c r="S167" s="388">
        <v>0</v>
      </c>
      <c r="T167" s="388">
        <v>0</v>
      </c>
      <c r="U167" s="388">
        <v>0</v>
      </c>
      <c r="V167" s="388">
        <v>0</v>
      </c>
      <c r="W167" s="388">
        <v>0</v>
      </c>
      <c r="X167" s="388">
        <v>0</v>
      </c>
      <c r="Y167" s="388">
        <v>0</v>
      </c>
      <c r="Z167" s="388">
        <v>0</v>
      </c>
      <c r="AA167" s="388">
        <v>0</v>
      </c>
      <c r="AB167" s="388">
        <v>0</v>
      </c>
      <c r="AC167" s="388">
        <v>0</v>
      </c>
      <c r="AD167" s="388">
        <v>0</v>
      </c>
      <c r="AE167" s="388">
        <v>0</v>
      </c>
      <c r="AF167" s="388">
        <v>0</v>
      </c>
      <c r="AG167" s="388">
        <v>0</v>
      </c>
      <c r="AH167" s="388">
        <v>0</v>
      </c>
      <c r="AI167" s="388">
        <v>0</v>
      </c>
      <c r="AJ167" s="388">
        <v>0</v>
      </c>
      <c r="AK167" s="388">
        <v>0</v>
      </c>
      <c r="AL167" s="388">
        <v>0</v>
      </c>
      <c r="AM167" s="388">
        <v>0</v>
      </c>
      <c r="AN167" s="388">
        <v>0</v>
      </c>
      <c r="AO167" s="388">
        <v>0</v>
      </c>
      <c r="AP167" s="388">
        <v>0</v>
      </c>
      <c r="AQ167" s="388">
        <v>0</v>
      </c>
      <c r="AR167" s="388">
        <v>0</v>
      </c>
      <c r="AS167" s="388">
        <v>0</v>
      </c>
      <c r="AT167" s="388">
        <v>0</v>
      </c>
      <c r="AU167" s="388">
        <v>0</v>
      </c>
      <c r="AV167" s="388">
        <v>0</v>
      </c>
      <c r="AW167" s="388">
        <v>0</v>
      </c>
      <c r="AX167" s="388">
        <v>0</v>
      </c>
      <c r="AY167" s="388">
        <v>0</v>
      </c>
      <c r="AZ167" s="388">
        <v>0</v>
      </c>
      <c r="BA167" s="388">
        <v>0</v>
      </c>
      <c r="BB167" s="388">
        <v>0</v>
      </c>
      <c r="BC167" s="388">
        <v>0</v>
      </c>
      <c r="BD167" s="388">
        <v>0</v>
      </c>
      <c r="BE167" s="388">
        <v>0</v>
      </c>
      <c r="BF167" s="388">
        <v>0</v>
      </c>
      <c r="BG167" s="388">
        <v>0</v>
      </c>
      <c r="BH167" s="388">
        <v>0</v>
      </c>
      <c r="BI167" s="388">
        <v>0</v>
      </c>
      <c r="BJ167" s="388">
        <v>0</v>
      </c>
      <c r="BK167" s="388">
        <v>0</v>
      </c>
      <c r="BL167" s="388">
        <v>0</v>
      </c>
      <c r="BM167" s="388">
        <v>0</v>
      </c>
      <c r="BN167" s="388">
        <v>0</v>
      </c>
      <c r="BO167" s="388">
        <v>0</v>
      </c>
      <c r="BP167" s="388">
        <v>0</v>
      </c>
      <c r="BQ167" s="388">
        <v>0</v>
      </c>
      <c r="BR167" s="388">
        <v>0</v>
      </c>
      <c r="BS167" s="388">
        <v>0</v>
      </c>
      <c r="BT167" s="388">
        <v>0</v>
      </c>
      <c r="BU167" s="388">
        <v>0</v>
      </c>
      <c r="BV167" s="388">
        <v>0</v>
      </c>
      <c r="BW167" s="388">
        <v>0</v>
      </c>
      <c r="BX167" s="388">
        <v>0</v>
      </c>
      <c r="BY167" s="388">
        <v>0</v>
      </c>
      <c r="BZ167" s="388">
        <v>0</v>
      </c>
      <c r="CA167" s="388">
        <v>0</v>
      </c>
      <c r="CB167" s="388">
        <v>0</v>
      </c>
      <c r="CC167" s="388">
        <v>0</v>
      </c>
      <c r="CD167" s="388">
        <v>0</v>
      </c>
      <c r="CE167" s="388">
        <v>0</v>
      </c>
      <c r="CF167" s="388">
        <v>0</v>
      </c>
      <c r="CG167" s="388">
        <v>0</v>
      </c>
      <c r="CH167" s="388">
        <v>0</v>
      </c>
      <c r="CI167" s="388">
        <v>0</v>
      </c>
      <c r="CJ167" s="388">
        <v>0</v>
      </c>
      <c r="CK167" s="388">
        <v>0</v>
      </c>
      <c r="CL167" s="388">
        <v>0</v>
      </c>
      <c r="CM167" s="388">
        <v>0</v>
      </c>
      <c r="CN167" s="388">
        <v>0</v>
      </c>
      <c r="CO167" s="388">
        <v>0</v>
      </c>
      <c r="CP167" s="388">
        <v>0</v>
      </c>
      <c r="CQ167" s="388">
        <v>0</v>
      </c>
      <c r="CR167" s="388">
        <v>0</v>
      </c>
      <c r="CS167" s="388">
        <v>0</v>
      </c>
      <c r="CT167" s="388">
        <v>0</v>
      </c>
      <c r="CU167" s="388">
        <v>0</v>
      </c>
      <c r="CV167" s="388">
        <v>0</v>
      </c>
      <c r="CW167" s="388">
        <v>0</v>
      </c>
      <c r="CX167" s="388">
        <v>0</v>
      </c>
      <c r="CY167" s="388">
        <v>0</v>
      </c>
      <c r="CZ167" s="388">
        <v>0</v>
      </c>
      <c r="DA167" s="388">
        <v>0</v>
      </c>
      <c r="DB167" s="388">
        <v>0</v>
      </c>
      <c r="DC167" s="388">
        <v>0</v>
      </c>
      <c r="DD167" s="388">
        <v>0</v>
      </c>
      <c r="DE167" s="388">
        <v>0</v>
      </c>
      <c r="DF167" s="388">
        <v>0</v>
      </c>
      <c r="DG167" s="387">
        <v>0</v>
      </c>
      <c r="DH167" s="31">
        <v>0</v>
      </c>
      <c r="DI167" s="28">
        <v>0</v>
      </c>
      <c r="DJ167" s="30">
        <v>0</v>
      </c>
      <c r="DK167" s="29">
        <v>0</v>
      </c>
      <c r="DL167" s="235">
        <v>0</v>
      </c>
      <c r="DM167" s="28">
        <v>0</v>
      </c>
      <c r="DN167" s="288">
        <v>0</v>
      </c>
      <c r="DO167" s="285">
        <v>0</v>
      </c>
      <c r="DP167" s="235">
        <v>0</v>
      </c>
      <c r="DQ167" s="28">
        <v>0</v>
      </c>
      <c r="DR167" s="30">
        <v>0</v>
      </c>
      <c r="DS167" s="285">
        <v>0</v>
      </c>
      <c r="DT167" s="235">
        <v>0</v>
      </c>
      <c r="DU167" s="28">
        <v>0</v>
      </c>
      <c r="DV167" s="30">
        <v>0</v>
      </c>
      <c r="DW167" s="285">
        <v>0</v>
      </c>
      <c r="DX167" s="235">
        <v>0</v>
      </c>
      <c r="DY167" s="28">
        <v>0</v>
      </c>
      <c r="DZ167" s="30">
        <v>0</v>
      </c>
      <c r="EA167" s="285">
        <v>0</v>
      </c>
      <c r="EB167" s="235">
        <v>0</v>
      </c>
      <c r="EC167" s="28">
        <v>0</v>
      </c>
      <c r="ED167" s="30">
        <v>0</v>
      </c>
      <c r="EE167" s="285">
        <v>0</v>
      </c>
      <c r="EF167" s="235">
        <v>0</v>
      </c>
      <c r="EG167" s="28">
        <v>0</v>
      </c>
      <c r="EH167" s="288">
        <v>0</v>
      </c>
      <c r="EI167" s="285">
        <v>0</v>
      </c>
      <c r="EJ167" s="235">
        <v>0</v>
      </c>
      <c r="EK167" s="28">
        <f t="shared" ca="1" si="76"/>
        <v>0</v>
      </c>
      <c r="EL167" s="30" t="str">
        <f ca="1">IF($B168=$B167,"",SUMIF($B$6:$B190,$B167,EK$6:EK$185))</f>
        <v/>
      </c>
      <c r="EM167" s="436">
        <v>10</v>
      </c>
      <c r="EN167" s="436">
        <f t="shared" si="70"/>
        <v>1000</v>
      </c>
      <c r="EO167" s="437">
        <f t="shared" si="71"/>
        <v>1E-3</v>
      </c>
      <c r="EP167" s="437">
        <f t="shared" ref="EP167:EP214" si="77">EO167*5%+EO167</f>
        <v>1.0499999999999999E-3</v>
      </c>
      <c r="EQ167" s="436">
        <f t="shared" ca="1" si="73"/>
        <v>0.21</v>
      </c>
      <c r="ER167" s="443">
        <v>6.3E-2</v>
      </c>
      <c r="ES167" s="446">
        <f t="shared" ca="1" si="74"/>
        <v>1.0499999999999999E-2</v>
      </c>
      <c r="ET167" s="446">
        <f t="shared" ca="1" si="75"/>
        <v>12.6</v>
      </c>
      <c r="EU167" s="446"/>
      <c r="EV167" s="446"/>
      <c r="EW167" s="446"/>
      <c r="EX167" s="17">
        <v>800210</v>
      </c>
      <c r="EY167" s="17" t="s">
        <v>809</v>
      </c>
      <c r="EZ167" s="17">
        <v>100</v>
      </c>
      <c r="FA167" s="17">
        <v>0</v>
      </c>
      <c r="FB167" s="158" t="s">
        <v>57</v>
      </c>
      <c r="FC167" s="249" t="s">
        <v>320</v>
      </c>
      <c r="FD167" s="2" t="s">
        <v>421</v>
      </c>
      <c r="FE167" s="389">
        <f t="shared" ca="1" si="72"/>
        <v>0</v>
      </c>
    </row>
    <row r="168" spans="1:161">
      <c r="A168" s="894" t="s">
        <v>787</v>
      </c>
      <c r="B168" s="158" t="s">
        <v>57</v>
      </c>
      <c r="C168" s="249" t="s">
        <v>340</v>
      </c>
      <c r="D168" s="4" t="s">
        <v>423</v>
      </c>
      <c r="E168" s="225" t="s">
        <v>951</v>
      </c>
      <c r="F168" s="92" t="s">
        <v>954</v>
      </c>
      <c r="G168" s="374">
        <v>100</v>
      </c>
      <c r="H168" s="229">
        <v>0</v>
      </c>
      <c r="I168" s="229">
        <v>1200</v>
      </c>
      <c r="J168" s="229">
        <v>98</v>
      </c>
      <c r="K168" s="229">
        <v>0</v>
      </c>
      <c r="L168" s="229">
        <v>1298</v>
      </c>
      <c r="M168" s="388">
        <v>0</v>
      </c>
      <c r="N168" s="388">
        <v>0</v>
      </c>
      <c r="O168" s="388">
        <v>0</v>
      </c>
      <c r="P168" s="388">
        <v>0</v>
      </c>
      <c r="Q168" s="388">
        <v>0</v>
      </c>
      <c r="R168" s="388">
        <v>0</v>
      </c>
      <c r="S168" s="388">
        <v>0</v>
      </c>
      <c r="T168" s="388">
        <v>0</v>
      </c>
      <c r="U168" s="388">
        <v>0</v>
      </c>
      <c r="V168" s="388">
        <v>0</v>
      </c>
      <c r="W168" s="388">
        <v>0</v>
      </c>
      <c r="X168" s="388">
        <v>0</v>
      </c>
      <c r="Y168" s="388">
        <v>0</v>
      </c>
      <c r="Z168" s="388">
        <v>0</v>
      </c>
      <c r="AA168" s="388">
        <v>0</v>
      </c>
      <c r="AB168" s="388">
        <v>0</v>
      </c>
      <c r="AC168" s="388">
        <v>0</v>
      </c>
      <c r="AD168" s="388">
        <v>0</v>
      </c>
      <c r="AE168" s="388">
        <v>0</v>
      </c>
      <c r="AF168" s="388">
        <v>0</v>
      </c>
      <c r="AG168" s="388">
        <v>0</v>
      </c>
      <c r="AH168" s="388">
        <v>0</v>
      </c>
      <c r="AI168" s="388">
        <v>0</v>
      </c>
      <c r="AJ168" s="388">
        <v>0</v>
      </c>
      <c r="AK168" s="388">
        <v>0</v>
      </c>
      <c r="AL168" s="388">
        <v>0</v>
      </c>
      <c r="AM168" s="388">
        <v>0</v>
      </c>
      <c r="AN168" s="388">
        <v>0</v>
      </c>
      <c r="AO168" s="388">
        <v>0</v>
      </c>
      <c r="AP168" s="388">
        <v>0</v>
      </c>
      <c r="AQ168" s="388">
        <v>0</v>
      </c>
      <c r="AR168" s="388">
        <v>0</v>
      </c>
      <c r="AS168" s="388">
        <v>0</v>
      </c>
      <c r="AT168" s="388">
        <v>0</v>
      </c>
      <c r="AU168" s="388">
        <v>0</v>
      </c>
      <c r="AV168" s="388">
        <v>0</v>
      </c>
      <c r="AW168" s="388">
        <v>0</v>
      </c>
      <c r="AX168" s="388">
        <v>0</v>
      </c>
      <c r="AY168" s="388">
        <v>0</v>
      </c>
      <c r="AZ168" s="388">
        <v>0</v>
      </c>
      <c r="BA168" s="388">
        <v>0</v>
      </c>
      <c r="BB168" s="388">
        <v>0</v>
      </c>
      <c r="BC168" s="388">
        <v>0</v>
      </c>
      <c r="BD168" s="388">
        <v>0</v>
      </c>
      <c r="BE168" s="388">
        <v>0</v>
      </c>
      <c r="BF168" s="388">
        <v>0</v>
      </c>
      <c r="BG168" s="388">
        <v>0</v>
      </c>
      <c r="BH168" s="388">
        <v>0</v>
      </c>
      <c r="BI168" s="388">
        <v>0</v>
      </c>
      <c r="BJ168" s="388">
        <v>0</v>
      </c>
      <c r="BK168" s="388">
        <v>0</v>
      </c>
      <c r="BL168" s="388">
        <v>0</v>
      </c>
      <c r="BM168" s="388">
        <v>0</v>
      </c>
      <c r="BN168" s="388">
        <v>0</v>
      </c>
      <c r="BO168" s="388">
        <v>0</v>
      </c>
      <c r="BP168" s="388">
        <v>0</v>
      </c>
      <c r="BQ168" s="388">
        <v>0</v>
      </c>
      <c r="BR168" s="388">
        <v>0</v>
      </c>
      <c r="BS168" s="388">
        <v>0</v>
      </c>
      <c r="BT168" s="388">
        <v>0</v>
      </c>
      <c r="BU168" s="388">
        <v>0</v>
      </c>
      <c r="BV168" s="388">
        <v>0</v>
      </c>
      <c r="BW168" s="388">
        <v>0</v>
      </c>
      <c r="BX168" s="388">
        <v>0</v>
      </c>
      <c r="BY168" s="388">
        <v>0</v>
      </c>
      <c r="BZ168" s="388">
        <v>0</v>
      </c>
      <c r="CA168" s="388">
        <v>0</v>
      </c>
      <c r="CB168" s="388">
        <v>0</v>
      </c>
      <c r="CC168" s="388">
        <v>0</v>
      </c>
      <c r="CD168" s="388">
        <v>0</v>
      </c>
      <c r="CE168" s="388">
        <v>0</v>
      </c>
      <c r="CF168" s="388">
        <v>0</v>
      </c>
      <c r="CG168" s="388">
        <v>0</v>
      </c>
      <c r="CH168" s="388">
        <v>0</v>
      </c>
      <c r="CI168" s="388">
        <v>0</v>
      </c>
      <c r="CJ168" s="388">
        <v>0</v>
      </c>
      <c r="CK168" s="388">
        <v>0</v>
      </c>
      <c r="CL168" s="388">
        <v>0</v>
      </c>
      <c r="CM168" s="388">
        <v>0</v>
      </c>
      <c r="CN168" s="388">
        <v>0</v>
      </c>
      <c r="CO168" s="388">
        <v>0</v>
      </c>
      <c r="CP168" s="388">
        <v>0</v>
      </c>
      <c r="CQ168" s="388">
        <v>0</v>
      </c>
      <c r="CR168" s="388">
        <v>0</v>
      </c>
      <c r="CS168" s="388">
        <v>0</v>
      </c>
      <c r="CT168" s="388">
        <v>0</v>
      </c>
      <c r="CU168" s="388">
        <v>0</v>
      </c>
      <c r="CV168" s="388">
        <v>0</v>
      </c>
      <c r="CW168" s="388">
        <v>0</v>
      </c>
      <c r="CX168" s="388">
        <v>0</v>
      </c>
      <c r="CY168" s="388">
        <v>0</v>
      </c>
      <c r="CZ168" s="388">
        <v>0</v>
      </c>
      <c r="DA168" s="388">
        <v>0</v>
      </c>
      <c r="DB168" s="388">
        <v>0</v>
      </c>
      <c r="DC168" s="388">
        <v>0</v>
      </c>
      <c r="DD168" s="388">
        <v>0</v>
      </c>
      <c r="DE168" s="388">
        <v>0</v>
      </c>
      <c r="DF168" s="388">
        <v>0</v>
      </c>
      <c r="DG168" s="387">
        <v>0</v>
      </c>
      <c r="DH168" s="31">
        <v>0</v>
      </c>
      <c r="DI168" s="28">
        <v>0</v>
      </c>
      <c r="DJ168" s="30">
        <v>0</v>
      </c>
      <c r="DK168" s="29">
        <v>0</v>
      </c>
      <c r="DL168" s="235">
        <v>0</v>
      </c>
      <c r="DM168" s="28">
        <v>0</v>
      </c>
      <c r="DN168" s="288">
        <v>0</v>
      </c>
      <c r="DO168" s="285">
        <v>0</v>
      </c>
      <c r="DP168" s="235">
        <v>0</v>
      </c>
      <c r="DQ168" s="28">
        <v>0</v>
      </c>
      <c r="DR168" s="30">
        <v>0</v>
      </c>
      <c r="DS168" s="285">
        <v>0</v>
      </c>
      <c r="DT168" s="235">
        <v>0</v>
      </c>
      <c r="DU168" s="28">
        <v>0</v>
      </c>
      <c r="DV168" s="30">
        <v>0</v>
      </c>
      <c r="DW168" s="285">
        <v>0</v>
      </c>
      <c r="DX168" s="235">
        <v>0</v>
      </c>
      <c r="DY168" s="28">
        <v>0</v>
      </c>
      <c r="DZ168" s="30">
        <v>0</v>
      </c>
      <c r="EA168" s="285">
        <v>0</v>
      </c>
      <c r="EB168" s="235">
        <v>0</v>
      </c>
      <c r="EC168" s="28">
        <v>0</v>
      </c>
      <c r="ED168" s="30">
        <v>0</v>
      </c>
      <c r="EE168" s="285">
        <v>0</v>
      </c>
      <c r="EF168" s="235">
        <v>0</v>
      </c>
      <c r="EG168" s="28">
        <v>0</v>
      </c>
      <c r="EH168" s="288">
        <v>0</v>
      </c>
      <c r="EI168" s="285">
        <v>0</v>
      </c>
      <c r="EJ168" s="235">
        <v>0</v>
      </c>
      <c r="EK168" s="28">
        <f t="shared" ca="1" si="76"/>
        <v>0</v>
      </c>
      <c r="EL168" s="30" t="str">
        <f ca="1">IF($B169=$B168,"",SUMIF($B$6:$B191,$B168,EK$6:EK$185))</f>
        <v/>
      </c>
      <c r="EM168" s="436">
        <v>10</v>
      </c>
      <c r="EN168" s="436">
        <f t="shared" si="70"/>
        <v>1000</v>
      </c>
      <c r="EO168" s="437">
        <f t="shared" si="71"/>
        <v>1E-3</v>
      </c>
      <c r="EP168" s="437">
        <f t="shared" si="77"/>
        <v>1.0499999999999999E-3</v>
      </c>
      <c r="EQ168" s="436">
        <f t="shared" ca="1" si="73"/>
        <v>0.52500000000000002</v>
      </c>
      <c r="ER168" s="443">
        <v>0</v>
      </c>
      <c r="ES168" s="446">
        <f t="shared" ca="1" si="74"/>
        <v>0</v>
      </c>
      <c r="ET168" s="446">
        <f t="shared" ca="1" si="75"/>
        <v>0</v>
      </c>
      <c r="EU168" s="446"/>
      <c r="EV168" s="446"/>
      <c r="EW168" s="446"/>
      <c r="EX168" s="17">
        <v>800210</v>
      </c>
      <c r="EY168" s="17" t="s">
        <v>809</v>
      </c>
      <c r="EZ168" s="17">
        <v>100</v>
      </c>
      <c r="FA168" s="17">
        <v>12.2</v>
      </c>
      <c r="FB168" s="158" t="s">
        <v>57</v>
      </c>
      <c r="FC168" s="249" t="s">
        <v>340</v>
      </c>
      <c r="FD168" s="2" t="s">
        <v>423</v>
      </c>
      <c r="FE168" s="389">
        <f t="shared" ca="1" si="72"/>
        <v>0</v>
      </c>
    </row>
    <row r="169" spans="1:161">
      <c r="A169" s="894" t="s">
        <v>787</v>
      </c>
      <c r="B169" s="158" t="s">
        <v>57</v>
      </c>
      <c r="C169" s="158" t="s">
        <v>381</v>
      </c>
      <c r="D169" s="4" t="s">
        <v>430</v>
      </c>
      <c r="E169" s="225" t="s">
        <v>951</v>
      </c>
      <c r="F169" s="92" t="s">
        <v>955</v>
      </c>
      <c r="G169" s="374">
        <v>100</v>
      </c>
      <c r="H169" s="229">
        <v>0</v>
      </c>
      <c r="I169" s="229">
        <v>300</v>
      </c>
      <c r="J169" s="229">
        <v>19</v>
      </c>
      <c r="K169" s="229">
        <v>0</v>
      </c>
      <c r="L169" s="229">
        <v>319</v>
      </c>
      <c r="M169" s="388">
        <v>0</v>
      </c>
      <c r="N169" s="388">
        <v>0</v>
      </c>
      <c r="O169" s="388">
        <v>0</v>
      </c>
      <c r="P169" s="388">
        <v>0</v>
      </c>
      <c r="Q169" s="388">
        <v>0</v>
      </c>
      <c r="R169" s="388">
        <v>0</v>
      </c>
      <c r="S169" s="388">
        <v>0</v>
      </c>
      <c r="T169" s="388">
        <v>0</v>
      </c>
      <c r="U169" s="388">
        <v>0</v>
      </c>
      <c r="V169" s="388">
        <v>0</v>
      </c>
      <c r="W169" s="388">
        <v>0</v>
      </c>
      <c r="X169" s="388">
        <v>0</v>
      </c>
      <c r="Y169" s="388">
        <v>0</v>
      </c>
      <c r="Z169" s="388">
        <v>0</v>
      </c>
      <c r="AA169" s="388">
        <v>0</v>
      </c>
      <c r="AB169" s="388">
        <v>0</v>
      </c>
      <c r="AC169" s="388">
        <v>0</v>
      </c>
      <c r="AD169" s="388">
        <v>0</v>
      </c>
      <c r="AE169" s="388">
        <v>0</v>
      </c>
      <c r="AF169" s="388">
        <v>0</v>
      </c>
      <c r="AG169" s="388">
        <v>0</v>
      </c>
      <c r="AH169" s="388">
        <v>0</v>
      </c>
      <c r="AI169" s="388">
        <v>0</v>
      </c>
      <c r="AJ169" s="388">
        <v>0</v>
      </c>
      <c r="AK169" s="388">
        <v>0</v>
      </c>
      <c r="AL169" s="388">
        <v>0</v>
      </c>
      <c r="AM169" s="388">
        <v>0</v>
      </c>
      <c r="AN169" s="388">
        <v>0</v>
      </c>
      <c r="AO169" s="388">
        <v>0</v>
      </c>
      <c r="AP169" s="388">
        <v>0</v>
      </c>
      <c r="AQ169" s="388">
        <v>0</v>
      </c>
      <c r="AR169" s="388">
        <v>0</v>
      </c>
      <c r="AS169" s="388">
        <v>0</v>
      </c>
      <c r="AT169" s="388">
        <v>0</v>
      </c>
      <c r="AU169" s="388">
        <v>0</v>
      </c>
      <c r="AV169" s="388">
        <v>0</v>
      </c>
      <c r="AW169" s="388">
        <v>0</v>
      </c>
      <c r="AX169" s="388">
        <v>0</v>
      </c>
      <c r="AY169" s="388">
        <v>0</v>
      </c>
      <c r="AZ169" s="388">
        <v>0</v>
      </c>
      <c r="BA169" s="388">
        <v>0</v>
      </c>
      <c r="BB169" s="388">
        <v>0</v>
      </c>
      <c r="BC169" s="388">
        <v>0</v>
      </c>
      <c r="BD169" s="388">
        <v>0</v>
      </c>
      <c r="BE169" s="388">
        <v>0</v>
      </c>
      <c r="BF169" s="388">
        <v>0</v>
      </c>
      <c r="BG169" s="388">
        <v>0</v>
      </c>
      <c r="BH169" s="388">
        <v>0</v>
      </c>
      <c r="BI169" s="388">
        <v>0</v>
      </c>
      <c r="BJ169" s="388">
        <v>0</v>
      </c>
      <c r="BK169" s="388">
        <v>0</v>
      </c>
      <c r="BL169" s="388">
        <v>0</v>
      </c>
      <c r="BM169" s="388">
        <v>0</v>
      </c>
      <c r="BN169" s="388">
        <v>0</v>
      </c>
      <c r="BO169" s="388">
        <v>0</v>
      </c>
      <c r="BP169" s="388">
        <v>0</v>
      </c>
      <c r="BQ169" s="388">
        <v>0</v>
      </c>
      <c r="BR169" s="388">
        <v>0</v>
      </c>
      <c r="BS169" s="388">
        <v>0</v>
      </c>
      <c r="BT169" s="388">
        <v>0</v>
      </c>
      <c r="BU169" s="388">
        <v>0</v>
      </c>
      <c r="BV169" s="388">
        <v>0</v>
      </c>
      <c r="BW169" s="388">
        <v>0</v>
      </c>
      <c r="BX169" s="388">
        <v>0</v>
      </c>
      <c r="BY169" s="388">
        <v>0</v>
      </c>
      <c r="BZ169" s="388">
        <v>0</v>
      </c>
      <c r="CA169" s="388">
        <v>0</v>
      </c>
      <c r="CB169" s="388">
        <v>0</v>
      </c>
      <c r="CC169" s="388">
        <v>0</v>
      </c>
      <c r="CD169" s="388">
        <v>0</v>
      </c>
      <c r="CE169" s="388">
        <v>0</v>
      </c>
      <c r="CF169" s="388">
        <v>0</v>
      </c>
      <c r="CG169" s="388">
        <v>0</v>
      </c>
      <c r="CH169" s="388">
        <v>0</v>
      </c>
      <c r="CI169" s="388">
        <v>0</v>
      </c>
      <c r="CJ169" s="388">
        <v>0</v>
      </c>
      <c r="CK169" s="388">
        <v>0</v>
      </c>
      <c r="CL169" s="388">
        <v>0</v>
      </c>
      <c r="CM169" s="388">
        <v>0</v>
      </c>
      <c r="CN169" s="388">
        <v>0</v>
      </c>
      <c r="CO169" s="388">
        <v>0</v>
      </c>
      <c r="CP169" s="388">
        <v>0</v>
      </c>
      <c r="CQ169" s="388">
        <v>0</v>
      </c>
      <c r="CR169" s="388">
        <v>0</v>
      </c>
      <c r="CS169" s="388">
        <v>0</v>
      </c>
      <c r="CT169" s="388">
        <v>0</v>
      </c>
      <c r="CU169" s="388">
        <v>0</v>
      </c>
      <c r="CV169" s="388">
        <v>0</v>
      </c>
      <c r="CW169" s="388">
        <v>0</v>
      </c>
      <c r="CX169" s="388">
        <v>0</v>
      </c>
      <c r="CY169" s="388">
        <v>0</v>
      </c>
      <c r="CZ169" s="388">
        <v>0</v>
      </c>
      <c r="DA169" s="388">
        <v>0</v>
      </c>
      <c r="DB169" s="388">
        <v>0</v>
      </c>
      <c r="DC169" s="388">
        <v>0</v>
      </c>
      <c r="DD169" s="388">
        <v>0</v>
      </c>
      <c r="DE169" s="388">
        <v>0</v>
      </c>
      <c r="DF169" s="388">
        <v>0</v>
      </c>
      <c r="DG169" s="387">
        <v>0</v>
      </c>
      <c r="DH169" s="31">
        <v>0</v>
      </c>
      <c r="DI169" s="28">
        <v>0</v>
      </c>
      <c r="DJ169" s="30">
        <v>0</v>
      </c>
      <c r="DK169" s="29">
        <v>0</v>
      </c>
      <c r="DL169" s="235">
        <v>0</v>
      </c>
      <c r="DM169" s="28">
        <v>0</v>
      </c>
      <c r="DN169" s="288">
        <v>0</v>
      </c>
      <c r="DO169" s="285">
        <v>0</v>
      </c>
      <c r="DP169" s="235">
        <v>0</v>
      </c>
      <c r="DQ169" s="28">
        <v>0</v>
      </c>
      <c r="DR169" s="30">
        <v>0</v>
      </c>
      <c r="DS169" s="285">
        <v>0</v>
      </c>
      <c r="DT169" s="235">
        <v>0</v>
      </c>
      <c r="DU169" s="28">
        <v>0</v>
      </c>
      <c r="DV169" s="30">
        <v>0</v>
      </c>
      <c r="DW169" s="285">
        <v>0</v>
      </c>
      <c r="DX169" s="235">
        <v>0</v>
      </c>
      <c r="DY169" s="28">
        <v>0</v>
      </c>
      <c r="DZ169" s="30">
        <v>0</v>
      </c>
      <c r="EA169" s="285">
        <v>0</v>
      </c>
      <c r="EB169" s="235">
        <v>0</v>
      </c>
      <c r="EC169" s="28">
        <v>0</v>
      </c>
      <c r="ED169" s="30">
        <v>0</v>
      </c>
      <c r="EE169" s="285">
        <v>0</v>
      </c>
      <c r="EF169" s="235">
        <v>0</v>
      </c>
      <c r="EG169" s="28">
        <v>0</v>
      </c>
      <c r="EH169" s="288">
        <v>0</v>
      </c>
      <c r="EI169" s="285">
        <v>0</v>
      </c>
      <c r="EJ169" s="235">
        <v>0</v>
      </c>
      <c r="EK169" s="28">
        <f t="shared" ca="1" si="76"/>
        <v>0</v>
      </c>
      <c r="EL169" s="30" t="str">
        <f ca="1">IF($B170=$B169,"",SUMIF($B$6:$B192,$B169,EK$6:EK$185))</f>
        <v/>
      </c>
      <c r="EM169" s="436">
        <v>10</v>
      </c>
      <c r="EN169" s="436">
        <f t="shared" si="70"/>
        <v>1000</v>
      </c>
      <c r="EO169" s="437">
        <f t="shared" si="71"/>
        <v>1E-3</v>
      </c>
      <c r="EP169" s="437">
        <f t="shared" si="77"/>
        <v>1.0499999999999999E-3</v>
      </c>
      <c r="EQ169" s="436">
        <f t="shared" ca="1" si="73"/>
        <v>0.105</v>
      </c>
      <c r="ER169" s="443">
        <v>6.3E-2</v>
      </c>
      <c r="ES169" s="446">
        <f t="shared" ca="1" si="74"/>
        <v>5.2499999999999995E-3</v>
      </c>
      <c r="ET169" s="446">
        <f t="shared" ca="1" si="75"/>
        <v>6.3</v>
      </c>
      <c r="EU169" s="446"/>
      <c r="EV169" s="446"/>
      <c r="EW169" s="446"/>
      <c r="EX169" s="17">
        <v>800210</v>
      </c>
      <c r="EY169" s="17" t="s">
        <v>809</v>
      </c>
      <c r="EZ169" s="17">
        <v>100</v>
      </c>
      <c r="FA169" s="17">
        <v>0</v>
      </c>
      <c r="FB169" s="158" t="s">
        <v>57</v>
      </c>
      <c r="FC169" s="158" t="s">
        <v>381</v>
      </c>
      <c r="FD169" s="2" t="s">
        <v>430</v>
      </c>
      <c r="FE169" s="389">
        <f t="shared" ca="1" si="72"/>
        <v>0</v>
      </c>
    </row>
    <row r="170" spans="1:161">
      <c r="A170" s="894" t="s">
        <v>787</v>
      </c>
      <c r="B170" s="158" t="s">
        <v>57</v>
      </c>
      <c r="C170" s="158" t="s">
        <v>383</v>
      </c>
      <c r="D170" s="4" t="s">
        <v>431</v>
      </c>
      <c r="E170" s="225" t="s">
        <v>951</v>
      </c>
      <c r="F170" s="92" t="s">
        <v>956</v>
      </c>
      <c r="G170" s="374">
        <v>100</v>
      </c>
      <c r="H170" s="229">
        <v>0</v>
      </c>
      <c r="I170" s="229">
        <v>100</v>
      </c>
      <c r="J170" s="229">
        <v>15</v>
      </c>
      <c r="K170" s="229">
        <v>0</v>
      </c>
      <c r="L170" s="229">
        <v>115</v>
      </c>
      <c r="M170" s="388">
        <v>0</v>
      </c>
      <c r="N170" s="388">
        <v>0</v>
      </c>
      <c r="O170" s="388">
        <v>0</v>
      </c>
      <c r="P170" s="388">
        <v>0</v>
      </c>
      <c r="Q170" s="388">
        <v>0</v>
      </c>
      <c r="R170" s="388">
        <v>0</v>
      </c>
      <c r="S170" s="388">
        <v>0</v>
      </c>
      <c r="T170" s="388">
        <v>0</v>
      </c>
      <c r="U170" s="388">
        <v>0</v>
      </c>
      <c r="V170" s="388">
        <v>0</v>
      </c>
      <c r="W170" s="388">
        <v>0</v>
      </c>
      <c r="X170" s="388">
        <v>0</v>
      </c>
      <c r="Y170" s="388">
        <v>0</v>
      </c>
      <c r="Z170" s="388">
        <v>0</v>
      </c>
      <c r="AA170" s="388">
        <v>0</v>
      </c>
      <c r="AB170" s="388">
        <v>0</v>
      </c>
      <c r="AC170" s="388">
        <v>0</v>
      </c>
      <c r="AD170" s="388">
        <v>0</v>
      </c>
      <c r="AE170" s="388">
        <v>0</v>
      </c>
      <c r="AF170" s="388">
        <v>0</v>
      </c>
      <c r="AG170" s="388">
        <v>0</v>
      </c>
      <c r="AH170" s="388">
        <v>0</v>
      </c>
      <c r="AI170" s="388">
        <v>0</v>
      </c>
      <c r="AJ170" s="388">
        <v>0</v>
      </c>
      <c r="AK170" s="388">
        <v>0</v>
      </c>
      <c r="AL170" s="388">
        <v>0</v>
      </c>
      <c r="AM170" s="388">
        <v>0</v>
      </c>
      <c r="AN170" s="388">
        <v>0</v>
      </c>
      <c r="AO170" s="388">
        <v>0</v>
      </c>
      <c r="AP170" s="388">
        <v>0</v>
      </c>
      <c r="AQ170" s="388">
        <v>0</v>
      </c>
      <c r="AR170" s="388">
        <v>0</v>
      </c>
      <c r="AS170" s="388">
        <v>0</v>
      </c>
      <c r="AT170" s="388">
        <v>0</v>
      </c>
      <c r="AU170" s="388">
        <v>0</v>
      </c>
      <c r="AV170" s="388">
        <v>0</v>
      </c>
      <c r="AW170" s="388">
        <v>0</v>
      </c>
      <c r="AX170" s="388">
        <v>0</v>
      </c>
      <c r="AY170" s="388">
        <v>0</v>
      </c>
      <c r="AZ170" s="388">
        <v>0</v>
      </c>
      <c r="BA170" s="388">
        <v>0</v>
      </c>
      <c r="BB170" s="388">
        <v>0</v>
      </c>
      <c r="BC170" s="388">
        <v>0</v>
      </c>
      <c r="BD170" s="388">
        <v>0</v>
      </c>
      <c r="BE170" s="388">
        <v>0</v>
      </c>
      <c r="BF170" s="388">
        <v>0</v>
      </c>
      <c r="BG170" s="388">
        <v>0</v>
      </c>
      <c r="BH170" s="388">
        <v>0</v>
      </c>
      <c r="BI170" s="388">
        <v>0</v>
      </c>
      <c r="BJ170" s="388">
        <v>0</v>
      </c>
      <c r="BK170" s="388">
        <v>0</v>
      </c>
      <c r="BL170" s="388">
        <v>0</v>
      </c>
      <c r="BM170" s="388">
        <v>0</v>
      </c>
      <c r="BN170" s="388">
        <v>0</v>
      </c>
      <c r="BO170" s="388">
        <v>0</v>
      </c>
      <c r="BP170" s="388">
        <v>0</v>
      </c>
      <c r="BQ170" s="388">
        <v>0</v>
      </c>
      <c r="BR170" s="388">
        <v>0</v>
      </c>
      <c r="BS170" s="388">
        <v>0</v>
      </c>
      <c r="BT170" s="388">
        <v>0</v>
      </c>
      <c r="BU170" s="388">
        <v>0</v>
      </c>
      <c r="BV170" s="388">
        <v>0</v>
      </c>
      <c r="BW170" s="388">
        <v>0</v>
      </c>
      <c r="BX170" s="388">
        <v>0</v>
      </c>
      <c r="BY170" s="388">
        <v>0</v>
      </c>
      <c r="BZ170" s="388">
        <v>0</v>
      </c>
      <c r="CA170" s="388">
        <v>0</v>
      </c>
      <c r="CB170" s="388">
        <v>0</v>
      </c>
      <c r="CC170" s="388">
        <v>0</v>
      </c>
      <c r="CD170" s="388">
        <v>0</v>
      </c>
      <c r="CE170" s="388">
        <v>0</v>
      </c>
      <c r="CF170" s="388">
        <v>0</v>
      </c>
      <c r="CG170" s="388">
        <v>0</v>
      </c>
      <c r="CH170" s="388">
        <v>0</v>
      </c>
      <c r="CI170" s="388">
        <v>0</v>
      </c>
      <c r="CJ170" s="388">
        <v>0</v>
      </c>
      <c r="CK170" s="388">
        <v>0</v>
      </c>
      <c r="CL170" s="388">
        <v>0</v>
      </c>
      <c r="CM170" s="388">
        <v>0</v>
      </c>
      <c r="CN170" s="388">
        <v>0</v>
      </c>
      <c r="CO170" s="388">
        <v>0</v>
      </c>
      <c r="CP170" s="388">
        <v>0</v>
      </c>
      <c r="CQ170" s="388">
        <v>0</v>
      </c>
      <c r="CR170" s="388">
        <v>0</v>
      </c>
      <c r="CS170" s="388">
        <v>0</v>
      </c>
      <c r="CT170" s="388">
        <v>0</v>
      </c>
      <c r="CU170" s="388">
        <v>0</v>
      </c>
      <c r="CV170" s="388">
        <v>0</v>
      </c>
      <c r="CW170" s="388">
        <v>0</v>
      </c>
      <c r="CX170" s="388">
        <v>0</v>
      </c>
      <c r="CY170" s="388">
        <v>0</v>
      </c>
      <c r="CZ170" s="388">
        <v>0</v>
      </c>
      <c r="DA170" s="388">
        <v>0</v>
      </c>
      <c r="DB170" s="388">
        <v>0</v>
      </c>
      <c r="DC170" s="388">
        <v>0</v>
      </c>
      <c r="DD170" s="388">
        <v>0</v>
      </c>
      <c r="DE170" s="388">
        <v>0</v>
      </c>
      <c r="DF170" s="388">
        <v>0</v>
      </c>
      <c r="DG170" s="387">
        <v>0</v>
      </c>
      <c r="DH170" s="31">
        <v>0</v>
      </c>
      <c r="DI170" s="28">
        <v>0</v>
      </c>
      <c r="DJ170" s="30">
        <v>0</v>
      </c>
      <c r="DK170" s="29">
        <v>0</v>
      </c>
      <c r="DL170" s="235">
        <v>0</v>
      </c>
      <c r="DM170" s="28">
        <v>0</v>
      </c>
      <c r="DN170" s="288">
        <v>0</v>
      </c>
      <c r="DO170" s="285">
        <v>0</v>
      </c>
      <c r="DP170" s="235">
        <v>0</v>
      </c>
      <c r="DQ170" s="28">
        <v>0</v>
      </c>
      <c r="DR170" s="30">
        <v>0</v>
      </c>
      <c r="DS170" s="285">
        <v>0</v>
      </c>
      <c r="DT170" s="235">
        <v>0</v>
      </c>
      <c r="DU170" s="28">
        <v>0</v>
      </c>
      <c r="DV170" s="30">
        <v>0</v>
      </c>
      <c r="DW170" s="285">
        <v>0</v>
      </c>
      <c r="DX170" s="235">
        <v>0</v>
      </c>
      <c r="DY170" s="28">
        <v>0</v>
      </c>
      <c r="DZ170" s="30">
        <v>0</v>
      </c>
      <c r="EA170" s="285">
        <v>0</v>
      </c>
      <c r="EB170" s="235">
        <v>0</v>
      </c>
      <c r="EC170" s="28">
        <v>0</v>
      </c>
      <c r="ED170" s="30">
        <v>0</v>
      </c>
      <c r="EE170" s="285">
        <v>0</v>
      </c>
      <c r="EF170" s="235">
        <v>0</v>
      </c>
      <c r="EG170" s="28">
        <v>0</v>
      </c>
      <c r="EH170" s="288">
        <v>0</v>
      </c>
      <c r="EI170" s="285">
        <v>0</v>
      </c>
      <c r="EJ170" s="235">
        <v>0</v>
      </c>
      <c r="EK170" s="28">
        <f t="shared" ca="1" si="76"/>
        <v>0</v>
      </c>
      <c r="EL170" s="30" t="str">
        <f ca="1">IF($B171=$B170,"",SUMIF($B$6:$B193,$B170,EK$6:EK$185))</f>
        <v/>
      </c>
      <c r="EM170" s="436">
        <v>10</v>
      </c>
      <c r="EN170" s="436">
        <f t="shared" si="70"/>
        <v>1000</v>
      </c>
      <c r="EO170" s="437">
        <f t="shared" si="71"/>
        <v>1E-3</v>
      </c>
      <c r="EP170" s="437">
        <f t="shared" si="77"/>
        <v>1.0499999999999999E-3</v>
      </c>
      <c r="EQ170" s="436">
        <f t="shared" ca="1" si="73"/>
        <v>0.105</v>
      </c>
      <c r="ER170" s="443">
        <v>6.3E-2</v>
      </c>
      <c r="ES170" s="446">
        <f t="shared" ca="1" si="74"/>
        <v>5.2499999999999995E-3</v>
      </c>
      <c r="ET170" s="446">
        <f t="shared" ca="1" si="75"/>
        <v>6.3</v>
      </c>
      <c r="EU170" s="446"/>
      <c r="EV170" s="446"/>
      <c r="EW170" s="446"/>
      <c r="EX170" s="17">
        <v>800210</v>
      </c>
      <c r="EY170" s="17" t="s">
        <v>809</v>
      </c>
      <c r="EZ170" s="17">
        <v>100</v>
      </c>
      <c r="FA170" s="17">
        <v>0</v>
      </c>
      <c r="FB170" s="158" t="s">
        <v>57</v>
      </c>
      <c r="FC170" s="158" t="s">
        <v>383</v>
      </c>
      <c r="FD170" s="2" t="s">
        <v>431</v>
      </c>
      <c r="FE170" s="389">
        <f t="shared" ca="1" si="72"/>
        <v>0</v>
      </c>
    </row>
    <row r="171" spans="1:161">
      <c r="A171" s="894" t="s">
        <v>787</v>
      </c>
      <c r="B171" s="158" t="s">
        <v>57</v>
      </c>
      <c r="C171" s="249" t="s">
        <v>344</v>
      </c>
      <c r="D171" s="4" t="s">
        <v>432</v>
      </c>
      <c r="E171" s="225" t="s">
        <v>951</v>
      </c>
      <c r="F171" s="92" t="s">
        <v>957</v>
      </c>
      <c r="G171" s="374">
        <v>100</v>
      </c>
      <c r="H171" s="229">
        <v>0</v>
      </c>
      <c r="I171" s="229">
        <v>400</v>
      </c>
      <c r="J171" s="229">
        <v>36</v>
      </c>
      <c r="K171" s="229">
        <v>0</v>
      </c>
      <c r="L171" s="229">
        <v>436</v>
      </c>
      <c r="M171" s="388">
        <v>0</v>
      </c>
      <c r="N171" s="388">
        <v>0</v>
      </c>
      <c r="O171" s="388">
        <v>0</v>
      </c>
      <c r="P171" s="388">
        <v>0</v>
      </c>
      <c r="Q171" s="388">
        <v>0</v>
      </c>
      <c r="R171" s="388">
        <v>0</v>
      </c>
      <c r="S171" s="388">
        <v>0</v>
      </c>
      <c r="T171" s="388">
        <v>0</v>
      </c>
      <c r="U171" s="388">
        <v>0</v>
      </c>
      <c r="V171" s="388">
        <v>0</v>
      </c>
      <c r="W171" s="388">
        <v>0</v>
      </c>
      <c r="X171" s="388">
        <v>0</v>
      </c>
      <c r="Y171" s="388">
        <v>0</v>
      </c>
      <c r="Z171" s="388">
        <v>0</v>
      </c>
      <c r="AA171" s="388">
        <v>0</v>
      </c>
      <c r="AB171" s="388">
        <v>0</v>
      </c>
      <c r="AC171" s="388">
        <v>0</v>
      </c>
      <c r="AD171" s="388">
        <v>0</v>
      </c>
      <c r="AE171" s="388">
        <v>0</v>
      </c>
      <c r="AF171" s="388">
        <v>0</v>
      </c>
      <c r="AG171" s="388">
        <v>0</v>
      </c>
      <c r="AH171" s="388">
        <v>0</v>
      </c>
      <c r="AI171" s="388">
        <v>0</v>
      </c>
      <c r="AJ171" s="388">
        <v>0</v>
      </c>
      <c r="AK171" s="388">
        <v>0</v>
      </c>
      <c r="AL171" s="388">
        <v>0</v>
      </c>
      <c r="AM171" s="388">
        <v>0</v>
      </c>
      <c r="AN171" s="388">
        <v>0</v>
      </c>
      <c r="AO171" s="388">
        <v>0</v>
      </c>
      <c r="AP171" s="388">
        <v>0</v>
      </c>
      <c r="AQ171" s="388">
        <v>0</v>
      </c>
      <c r="AR171" s="388">
        <v>0</v>
      </c>
      <c r="AS171" s="388">
        <v>0</v>
      </c>
      <c r="AT171" s="388">
        <v>0</v>
      </c>
      <c r="AU171" s="388">
        <v>0</v>
      </c>
      <c r="AV171" s="388">
        <v>0</v>
      </c>
      <c r="AW171" s="388">
        <v>0</v>
      </c>
      <c r="AX171" s="388">
        <v>0</v>
      </c>
      <c r="AY171" s="388">
        <v>0</v>
      </c>
      <c r="AZ171" s="388">
        <v>0</v>
      </c>
      <c r="BA171" s="388">
        <v>0</v>
      </c>
      <c r="BB171" s="388">
        <v>0</v>
      </c>
      <c r="BC171" s="388">
        <v>0</v>
      </c>
      <c r="BD171" s="388">
        <v>0</v>
      </c>
      <c r="BE171" s="388">
        <v>0</v>
      </c>
      <c r="BF171" s="388">
        <v>0</v>
      </c>
      <c r="BG171" s="388">
        <v>0</v>
      </c>
      <c r="BH171" s="388">
        <v>0</v>
      </c>
      <c r="BI171" s="388">
        <v>0</v>
      </c>
      <c r="BJ171" s="388">
        <v>0</v>
      </c>
      <c r="BK171" s="388">
        <v>0</v>
      </c>
      <c r="BL171" s="388">
        <v>0</v>
      </c>
      <c r="BM171" s="388">
        <v>0</v>
      </c>
      <c r="BN171" s="388">
        <v>0</v>
      </c>
      <c r="BO171" s="388">
        <v>0</v>
      </c>
      <c r="BP171" s="388">
        <v>0</v>
      </c>
      <c r="BQ171" s="388">
        <v>0</v>
      </c>
      <c r="BR171" s="388">
        <v>0</v>
      </c>
      <c r="BS171" s="388">
        <v>0</v>
      </c>
      <c r="BT171" s="388">
        <v>0</v>
      </c>
      <c r="BU171" s="388">
        <v>0</v>
      </c>
      <c r="BV171" s="388">
        <v>0</v>
      </c>
      <c r="BW171" s="388">
        <v>0</v>
      </c>
      <c r="BX171" s="388">
        <v>0</v>
      </c>
      <c r="BY171" s="388">
        <v>0</v>
      </c>
      <c r="BZ171" s="388">
        <v>0</v>
      </c>
      <c r="CA171" s="388">
        <v>0</v>
      </c>
      <c r="CB171" s="388">
        <v>0</v>
      </c>
      <c r="CC171" s="388">
        <v>0</v>
      </c>
      <c r="CD171" s="388">
        <v>0</v>
      </c>
      <c r="CE171" s="388">
        <v>0</v>
      </c>
      <c r="CF171" s="388">
        <v>0</v>
      </c>
      <c r="CG171" s="388">
        <v>0</v>
      </c>
      <c r="CH171" s="388">
        <v>0</v>
      </c>
      <c r="CI171" s="388">
        <v>0</v>
      </c>
      <c r="CJ171" s="388">
        <v>0</v>
      </c>
      <c r="CK171" s="388">
        <v>0</v>
      </c>
      <c r="CL171" s="388">
        <v>0</v>
      </c>
      <c r="CM171" s="388">
        <v>0</v>
      </c>
      <c r="CN171" s="388">
        <v>0</v>
      </c>
      <c r="CO171" s="388">
        <v>0</v>
      </c>
      <c r="CP171" s="388">
        <v>0</v>
      </c>
      <c r="CQ171" s="388">
        <v>0</v>
      </c>
      <c r="CR171" s="388">
        <v>0</v>
      </c>
      <c r="CS171" s="388">
        <v>0</v>
      </c>
      <c r="CT171" s="388">
        <v>0</v>
      </c>
      <c r="CU171" s="388">
        <v>0</v>
      </c>
      <c r="CV171" s="388">
        <v>0</v>
      </c>
      <c r="CW171" s="388">
        <v>0</v>
      </c>
      <c r="CX171" s="388">
        <v>0</v>
      </c>
      <c r="CY171" s="388">
        <v>0</v>
      </c>
      <c r="CZ171" s="388">
        <v>0</v>
      </c>
      <c r="DA171" s="388">
        <v>0</v>
      </c>
      <c r="DB171" s="388">
        <v>0</v>
      </c>
      <c r="DC171" s="388">
        <v>0</v>
      </c>
      <c r="DD171" s="388">
        <v>0</v>
      </c>
      <c r="DE171" s="388">
        <v>0</v>
      </c>
      <c r="DF171" s="388">
        <v>0</v>
      </c>
      <c r="DG171" s="387">
        <v>0</v>
      </c>
      <c r="DH171" s="31">
        <v>0</v>
      </c>
      <c r="DI171" s="28">
        <v>0</v>
      </c>
      <c r="DJ171" s="30">
        <v>0</v>
      </c>
      <c r="DK171" s="29">
        <v>0</v>
      </c>
      <c r="DL171" s="235">
        <v>0</v>
      </c>
      <c r="DM171" s="28">
        <v>0</v>
      </c>
      <c r="DN171" s="288">
        <v>0</v>
      </c>
      <c r="DO171" s="285">
        <v>0</v>
      </c>
      <c r="DP171" s="235">
        <v>0</v>
      </c>
      <c r="DQ171" s="28">
        <v>0</v>
      </c>
      <c r="DR171" s="30">
        <v>0</v>
      </c>
      <c r="DS171" s="285">
        <v>0</v>
      </c>
      <c r="DT171" s="235">
        <v>0</v>
      </c>
      <c r="DU171" s="28">
        <v>0</v>
      </c>
      <c r="DV171" s="30">
        <v>0</v>
      </c>
      <c r="DW171" s="285">
        <v>0</v>
      </c>
      <c r="DX171" s="235">
        <v>0</v>
      </c>
      <c r="DY171" s="28">
        <v>0</v>
      </c>
      <c r="DZ171" s="30">
        <v>0</v>
      </c>
      <c r="EA171" s="285">
        <v>0</v>
      </c>
      <c r="EB171" s="235">
        <v>0</v>
      </c>
      <c r="EC171" s="28">
        <v>0</v>
      </c>
      <c r="ED171" s="30">
        <v>0</v>
      </c>
      <c r="EE171" s="285">
        <v>0</v>
      </c>
      <c r="EF171" s="235">
        <v>0</v>
      </c>
      <c r="EG171" s="28">
        <v>0</v>
      </c>
      <c r="EH171" s="288">
        <v>0</v>
      </c>
      <c r="EI171" s="285">
        <v>0</v>
      </c>
      <c r="EJ171" s="235">
        <v>0</v>
      </c>
      <c r="EK171" s="28">
        <f t="shared" ca="1" si="76"/>
        <v>0</v>
      </c>
      <c r="EL171" s="30" t="str">
        <f ca="1">IF($B172=$B171,"",SUMIF($B$6:$B194,$B171,EK$6:EK$185))</f>
        <v/>
      </c>
      <c r="EM171" s="436">
        <v>10</v>
      </c>
      <c r="EN171" s="436">
        <f t="shared" si="70"/>
        <v>1000</v>
      </c>
      <c r="EO171" s="437">
        <f t="shared" si="71"/>
        <v>1E-3</v>
      </c>
      <c r="EP171" s="437">
        <f t="shared" si="77"/>
        <v>1.0499999999999999E-3</v>
      </c>
      <c r="EQ171" s="436">
        <f t="shared" ca="1" si="73"/>
        <v>0</v>
      </c>
      <c r="ER171" s="443">
        <v>0</v>
      </c>
      <c r="ES171" s="446">
        <f t="shared" ca="1" si="74"/>
        <v>0</v>
      </c>
      <c r="ET171" s="446">
        <f t="shared" ca="1" si="75"/>
        <v>0</v>
      </c>
      <c r="EU171" s="446"/>
      <c r="EV171" s="446"/>
      <c r="EW171" s="446"/>
      <c r="EX171" s="17">
        <v>800210</v>
      </c>
      <c r="EY171" s="17" t="s">
        <v>809</v>
      </c>
      <c r="EZ171" s="17">
        <v>100</v>
      </c>
      <c r="FA171" s="17">
        <v>11.4</v>
      </c>
      <c r="FB171" s="158" t="s">
        <v>57</v>
      </c>
      <c r="FC171" s="249" t="s">
        <v>344</v>
      </c>
      <c r="FD171" s="2" t="s">
        <v>432</v>
      </c>
      <c r="FE171" s="389">
        <f t="shared" ca="1" si="72"/>
        <v>0</v>
      </c>
    </row>
    <row r="172" spans="1:161">
      <c r="A172" s="894" t="s">
        <v>787</v>
      </c>
      <c r="B172" s="158" t="s">
        <v>57</v>
      </c>
      <c r="C172" s="158" t="s">
        <v>384</v>
      </c>
      <c r="D172" s="4" t="s">
        <v>424</v>
      </c>
      <c r="E172" s="225" t="s">
        <v>951</v>
      </c>
      <c r="F172" s="92" t="s">
        <v>942</v>
      </c>
      <c r="G172" s="374">
        <v>100</v>
      </c>
      <c r="H172" s="229">
        <v>0</v>
      </c>
      <c r="I172" s="229">
        <v>100</v>
      </c>
      <c r="J172" s="229">
        <v>72</v>
      </c>
      <c r="K172" s="229">
        <v>0</v>
      </c>
      <c r="L172" s="229">
        <v>172</v>
      </c>
      <c r="M172" s="388">
        <v>0</v>
      </c>
      <c r="N172" s="388">
        <v>0</v>
      </c>
      <c r="O172" s="388">
        <v>0</v>
      </c>
      <c r="P172" s="388">
        <v>0</v>
      </c>
      <c r="Q172" s="388">
        <v>0</v>
      </c>
      <c r="R172" s="388">
        <v>0</v>
      </c>
      <c r="S172" s="388">
        <v>0</v>
      </c>
      <c r="T172" s="388">
        <v>0</v>
      </c>
      <c r="U172" s="388">
        <v>0</v>
      </c>
      <c r="V172" s="388">
        <v>0</v>
      </c>
      <c r="W172" s="388">
        <v>0</v>
      </c>
      <c r="X172" s="388">
        <v>0</v>
      </c>
      <c r="Y172" s="388">
        <v>0</v>
      </c>
      <c r="Z172" s="388">
        <v>0</v>
      </c>
      <c r="AA172" s="388">
        <v>0</v>
      </c>
      <c r="AB172" s="388">
        <v>0</v>
      </c>
      <c r="AC172" s="388">
        <v>0</v>
      </c>
      <c r="AD172" s="388">
        <v>0</v>
      </c>
      <c r="AE172" s="388">
        <v>0</v>
      </c>
      <c r="AF172" s="388">
        <v>0</v>
      </c>
      <c r="AG172" s="388">
        <v>0</v>
      </c>
      <c r="AH172" s="388">
        <v>0</v>
      </c>
      <c r="AI172" s="388">
        <v>0</v>
      </c>
      <c r="AJ172" s="388">
        <v>0</v>
      </c>
      <c r="AK172" s="388">
        <v>0</v>
      </c>
      <c r="AL172" s="388">
        <v>0</v>
      </c>
      <c r="AM172" s="388">
        <v>0</v>
      </c>
      <c r="AN172" s="388">
        <v>0</v>
      </c>
      <c r="AO172" s="388">
        <v>0</v>
      </c>
      <c r="AP172" s="388">
        <v>0</v>
      </c>
      <c r="AQ172" s="388">
        <v>0</v>
      </c>
      <c r="AR172" s="388">
        <v>0</v>
      </c>
      <c r="AS172" s="388">
        <v>0</v>
      </c>
      <c r="AT172" s="388">
        <v>0</v>
      </c>
      <c r="AU172" s="388">
        <v>0</v>
      </c>
      <c r="AV172" s="388">
        <v>0</v>
      </c>
      <c r="AW172" s="388">
        <v>0</v>
      </c>
      <c r="AX172" s="388">
        <v>0</v>
      </c>
      <c r="AY172" s="388">
        <v>0</v>
      </c>
      <c r="AZ172" s="388">
        <v>0</v>
      </c>
      <c r="BA172" s="388">
        <v>0</v>
      </c>
      <c r="BB172" s="388">
        <v>0</v>
      </c>
      <c r="BC172" s="388">
        <v>0</v>
      </c>
      <c r="BD172" s="388">
        <v>0</v>
      </c>
      <c r="BE172" s="388">
        <v>0</v>
      </c>
      <c r="BF172" s="388">
        <v>0</v>
      </c>
      <c r="BG172" s="388">
        <v>0</v>
      </c>
      <c r="BH172" s="388">
        <v>0</v>
      </c>
      <c r="BI172" s="388">
        <v>0</v>
      </c>
      <c r="BJ172" s="388">
        <v>0</v>
      </c>
      <c r="BK172" s="388">
        <v>0</v>
      </c>
      <c r="BL172" s="388">
        <v>0</v>
      </c>
      <c r="BM172" s="388">
        <v>0</v>
      </c>
      <c r="BN172" s="388">
        <v>0</v>
      </c>
      <c r="BO172" s="388">
        <v>0</v>
      </c>
      <c r="BP172" s="388">
        <v>0</v>
      </c>
      <c r="BQ172" s="388">
        <v>0</v>
      </c>
      <c r="BR172" s="388">
        <v>0</v>
      </c>
      <c r="BS172" s="388">
        <v>0</v>
      </c>
      <c r="BT172" s="388">
        <v>0</v>
      </c>
      <c r="BU172" s="388">
        <v>0</v>
      </c>
      <c r="BV172" s="388">
        <v>0</v>
      </c>
      <c r="BW172" s="388">
        <v>0</v>
      </c>
      <c r="BX172" s="388">
        <v>0</v>
      </c>
      <c r="BY172" s="388">
        <v>0</v>
      </c>
      <c r="BZ172" s="388">
        <v>0</v>
      </c>
      <c r="CA172" s="388">
        <v>0</v>
      </c>
      <c r="CB172" s="388">
        <v>0</v>
      </c>
      <c r="CC172" s="388">
        <v>0</v>
      </c>
      <c r="CD172" s="388">
        <v>0</v>
      </c>
      <c r="CE172" s="388">
        <v>0</v>
      </c>
      <c r="CF172" s="388">
        <v>0</v>
      </c>
      <c r="CG172" s="388">
        <v>0</v>
      </c>
      <c r="CH172" s="388">
        <v>0</v>
      </c>
      <c r="CI172" s="388">
        <v>0</v>
      </c>
      <c r="CJ172" s="388">
        <v>0</v>
      </c>
      <c r="CK172" s="388">
        <v>0</v>
      </c>
      <c r="CL172" s="388">
        <v>0</v>
      </c>
      <c r="CM172" s="388">
        <v>0</v>
      </c>
      <c r="CN172" s="388">
        <v>0</v>
      </c>
      <c r="CO172" s="388">
        <v>0</v>
      </c>
      <c r="CP172" s="388">
        <v>0</v>
      </c>
      <c r="CQ172" s="388">
        <v>0</v>
      </c>
      <c r="CR172" s="388">
        <v>0</v>
      </c>
      <c r="CS172" s="388">
        <v>0</v>
      </c>
      <c r="CT172" s="388">
        <v>0</v>
      </c>
      <c r="CU172" s="388">
        <v>0</v>
      </c>
      <c r="CV172" s="388">
        <v>0</v>
      </c>
      <c r="CW172" s="388">
        <v>0</v>
      </c>
      <c r="CX172" s="388">
        <v>0</v>
      </c>
      <c r="CY172" s="388">
        <v>0</v>
      </c>
      <c r="CZ172" s="388">
        <v>0</v>
      </c>
      <c r="DA172" s="388">
        <v>0</v>
      </c>
      <c r="DB172" s="388">
        <v>0</v>
      </c>
      <c r="DC172" s="388">
        <v>0</v>
      </c>
      <c r="DD172" s="388">
        <v>0</v>
      </c>
      <c r="DE172" s="388">
        <v>0</v>
      </c>
      <c r="DF172" s="388">
        <v>0</v>
      </c>
      <c r="DG172" s="387">
        <v>0</v>
      </c>
      <c r="DH172" s="31">
        <v>0</v>
      </c>
      <c r="DI172" s="28">
        <v>0</v>
      </c>
      <c r="DJ172" s="30">
        <v>0</v>
      </c>
      <c r="DK172" s="29">
        <v>0</v>
      </c>
      <c r="DL172" s="235">
        <v>0</v>
      </c>
      <c r="DM172" s="28">
        <v>0</v>
      </c>
      <c r="DN172" s="288">
        <v>0</v>
      </c>
      <c r="DO172" s="285">
        <v>0</v>
      </c>
      <c r="DP172" s="235">
        <v>0</v>
      </c>
      <c r="DQ172" s="28">
        <v>0</v>
      </c>
      <c r="DR172" s="30">
        <v>0</v>
      </c>
      <c r="DS172" s="285">
        <v>0</v>
      </c>
      <c r="DT172" s="235">
        <v>0</v>
      </c>
      <c r="DU172" s="28">
        <v>0</v>
      </c>
      <c r="DV172" s="30">
        <v>0</v>
      </c>
      <c r="DW172" s="285">
        <v>0</v>
      </c>
      <c r="DX172" s="235">
        <v>0</v>
      </c>
      <c r="DY172" s="28">
        <v>0</v>
      </c>
      <c r="DZ172" s="30">
        <v>0</v>
      </c>
      <c r="EA172" s="285">
        <v>0</v>
      </c>
      <c r="EB172" s="235">
        <v>0</v>
      </c>
      <c r="EC172" s="28">
        <v>0</v>
      </c>
      <c r="ED172" s="30">
        <v>0</v>
      </c>
      <c r="EE172" s="285">
        <v>0</v>
      </c>
      <c r="EF172" s="235">
        <v>0</v>
      </c>
      <c r="EG172" s="28">
        <v>0</v>
      </c>
      <c r="EH172" s="288">
        <v>0</v>
      </c>
      <c r="EI172" s="285">
        <v>0</v>
      </c>
      <c r="EJ172" s="235">
        <v>0</v>
      </c>
      <c r="EK172" s="28">
        <f t="shared" ca="1" si="76"/>
        <v>0</v>
      </c>
      <c r="EL172" s="30" t="str">
        <f ca="1">IF($B173=$B172,"",SUMIF($B$6:$B195,$B172,EK$6:EK$185))</f>
        <v/>
      </c>
      <c r="EM172" s="436">
        <v>10</v>
      </c>
      <c r="EN172" s="436">
        <f t="shared" si="70"/>
        <v>1000</v>
      </c>
      <c r="EO172" s="437">
        <f t="shared" si="71"/>
        <v>1E-3</v>
      </c>
      <c r="EP172" s="437">
        <f t="shared" si="77"/>
        <v>1.0499999999999999E-3</v>
      </c>
      <c r="EQ172" s="436">
        <f t="shared" ca="1" si="73"/>
        <v>0.105</v>
      </c>
      <c r="ER172" s="443">
        <v>6.3E-2</v>
      </c>
      <c r="ES172" s="446">
        <f t="shared" ca="1" si="74"/>
        <v>5.2499999999999995E-3</v>
      </c>
      <c r="ET172" s="446">
        <f t="shared" ca="1" si="75"/>
        <v>6.3</v>
      </c>
      <c r="EU172" s="446"/>
      <c r="EV172" s="446"/>
      <c r="EW172" s="446"/>
      <c r="EX172" s="17">
        <v>800210</v>
      </c>
      <c r="EY172" s="17" t="s">
        <v>809</v>
      </c>
      <c r="EZ172" s="17">
        <v>100</v>
      </c>
      <c r="FA172" s="17">
        <v>0</v>
      </c>
      <c r="FB172" s="158" t="s">
        <v>57</v>
      </c>
      <c r="FC172" s="158" t="s">
        <v>384</v>
      </c>
      <c r="FD172" s="2" t="s">
        <v>424</v>
      </c>
      <c r="FE172" s="389">
        <f t="shared" ca="1" si="72"/>
        <v>0</v>
      </c>
    </row>
    <row r="173" spans="1:161">
      <c r="A173" s="894" t="s">
        <v>787</v>
      </c>
      <c r="B173" s="158" t="s">
        <v>57</v>
      </c>
      <c r="C173" s="249" t="s">
        <v>353</v>
      </c>
      <c r="D173" s="4" t="s">
        <v>433</v>
      </c>
      <c r="E173" s="225" t="s">
        <v>951</v>
      </c>
      <c r="F173" s="92" t="s">
        <v>958</v>
      </c>
      <c r="G173" s="374">
        <v>100</v>
      </c>
      <c r="H173" s="229">
        <v>0</v>
      </c>
      <c r="I173" s="229">
        <v>600</v>
      </c>
      <c r="J173" s="229">
        <v>95</v>
      </c>
      <c r="K173" s="229">
        <v>0</v>
      </c>
      <c r="L173" s="229">
        <v>695</v>
      </c>
      <c r="M173" s="388">
        <v>0</v>
      </c>
      <c r="N173" s="388">
        <v>0</v>
      </c>
      <c r="O173" s="388">
        <v>0</v>
      </c>
      <c r="P173" s="388">
        <v>0</v>
      </c>
      <c r="Q173" s="388">
        <v>0</v>
      </c>
      <c r="R173" s="388">
        <v>0</v>
      </c>
      <c r="S173" s="388">
        <v>0</v>
      </c>
      <c r="T173" s="388">
        <v>0</v>
      </c>
      <c r="U173" s="388">
        <v>0</v>
      </c>
      <c r="V173" s="388">
        <v>0</v>
      </c>
      <c r="W173" s="388">
        <v>0</v>
      </c>
      <c r="X173" s="388">
        <v>0</v>
      </c>
      <c r="Y173" s="388">
        <v>0</v>
      </c>
      <c r="Z173" s="388">
        <v>0</v>
      </c>
      <c r="AA173" s="388">
        <v>0</v>
      </c>
      <c r="AB173" s="388">
        <v>0</v>
      </c>
      <c r="AC173" s="388">
        <v>0</v>
      </c>
      <c r="AD173" s="388">
        <v>0</v>
      </c>
      <c r="AE173" s="388">
        <v>0</v>
      </c>
      <c r="AF173" s="388">
        <v>0</v>
      </c>
      <c r="AG173" s="388">
        <v>0</v>
      </c>
      <c r="AH173" s="388">
        <v>0</v>
      </c>
      <c r="AI173" s="388">
        <v>0</v>
      </c>
      <c r="AJ173" s="388">
        <v>0</v>
      </c>
      <c r="AK173" s="388">
        <v>0</v>
      </c>
      <c r="AL173" s="388">
        <v>0</v>
      </c>
      <c r="AM173" s="388">
        <v>0</v>
      </c>
      <c r="AN173" s="388">
        <v>0</v>
      </c>
      <c r="AO173" s="388">
        <v>0</v>
      </c>
      <c r="AP173" s="388">
        <v>0</v>
      </c>
      <c r="AQ173" s="388">
        <v>0</v>
      </c>
      <c r="AR173" s="388">
        <v>0</v>
      </c>
      <c r="AS173" s="388">
        <v>0</v>
      </c>
      <c r="AT173" s="388">
        <v>0</v>
      </c>
      <c r="AU173" s="388">
        <v>0</v>
      </c>
      <c r="AV173" s="388">
        <v>0</v>
      </c>
      <c r="AW173" s="388">
        <v>0</v>
      </c>
      <c r="AX173" s="388">
        <v>0</v>
      </c>
      <c r="AY173" s="388">
        <v>0</v>
      </c>
      <c r="AZ173" s="388">
        <v>0</v>
      </c>
      <c r="BA173" s="388">
        <v>0</v>
      </c>
      <c r="BB173" s="388">
        <v>0</v>
      </c>
      <c r="BC173" s="388">
        <v>0</v>
      </c>
      <c r="BD173" s="388">
        <v>0</v>
      </c>
      <c r="BE173" s="388">
        <v>0</v>
      </c>
      <c r="BF173" s="388">
        <v>0</v>
      </c>
      <c r="BG173" s="388">
        <v>0</v>
      </c>
      <c r="BH173" s="388">
        <v>0</v>
      </c>
      <c r="BI173" s="388">
        <v>0</v>
      </c>
      <c r="BJ173" s="388">
        <v>0</v>
      </c>
      <c r="BK173" s="388">
        <v>0</v>
      </c>
      <c r="BL173" s="388">
        <v>0</v>
      </c>
      <c r="BM173" s="388">
        <v>0</v>
      </c>
      <c r="BN173" s="388">
        <v>0</v>
      </c>
      <c r="BO173" s="388">
        <v>0</v>
      </c>
      <c r="BP173" s="388">
        <v>0</v>
      </c>
      <c r="BQ173" s="388">
        <v>0</v>
      </c>
      <c r="BR173" s="388">
        <v>0</v>
      </c>
      <c r="BS173" s="388">
        <v>0</v>
      </c>
      <c r="BT173" s="388">
        <v>0</v>
      </c>
      <c r="BU173" s="388">
        <v>0</v>
      </c>
      <c r="BV173" s="388">
        <v>0</v>
      </c>
      <c r="BW173" s="388">
        <v>0</v>
      </c>
      <c r="BX173" s="388">
        <v>0</v>
      </c>
      <c r="BY173" s="388">
        <v>0</v>
      </c>
      <c r="BZ173" s="388">
        <v>0</v>
      </c>
      <c r="CA173" s="388">
        <v>0</v>
      </c>
      <c r="CB173" s="388">
        <v>0</v>
      </c>
      <c r="CC173" s="388">
        <v>0</v>
      </c>
      <c r="CD173" s="388">
        <v>0</v>
      </c>
      <c r="CE173" s="388">
        <v>0</v>
      </c>
      <c r="CF173" s="388">
        <v>0</v>
      </c>
      <c r="CG173" s="388">
        <v>0</v>
      </c>
      <c r="CH173" s="388">
        <v>0</v>
      </c>
      <c r="CI173" s="388">
        <v>0</v>
      </c>
      <c r="CJ173" s="388">
        <v>0</v>
      </c>
      <c r="CK173" s="388">
        <v>0</v>
      </c>
      <c r="CL173" s="388">
        <v>0</v>
      </c>
      <c r="CM173" s="388">
        <v>0</v>
      </c>
      <c r="CN173" s="388">
        <v>0</v>
      </c>
      <c r="CO173" s="388">
        <v>0</v>
      </c>
      <c r="CP173" s="388">
        <v>0</v>
      </c>
      <c r="CQ173" s="388">
        <v>0</v>
      </c>
      <c r="CR173" s="388">
        <v>0</v>
      </c>
      <c r="CS173" s="388">
        <v>0</v>
      </c>
      <c r="CT173" s="388">
        <v>0</v>
      </c>
      <c r="CU173" s="388">
        <v>0</v>
      </c>
      <c r="CV173" s="388">
        <v>0</v>
      </c>
      <c r="CW173" s="388">
        <v>0</v>
      </c>
      <c r="CX173" s="388">
        <v>0</v>
      </c>
      <c r="CY173" s="388">
        <v>0</v>
      </c>
      <c r="CZ173" s="388">
        <v>0</v>
      </c>
      <c r="DA173" s="388">
        <v>0</v>
      </c>
      <c r="DB173" s="388">
        <v>0</v>
      </c>
      <c r="DC173" s="388">
        <v>0</v>
      </c>
      <c r="DD173" s="388">
        <v>0</v>
      </c>
      <c r="DE173" s="388">
        <v>0</v>
      </c>
      <c r="DF173" s="388">
        <v>0</v>
      </c>
      <c r="DG173" s="387">
        <v>0</v>
      </c>
      <c r="DH173" s="31">
        <v>0</v>
      </c>
      <c r="DI173" s="28">
        <v>0</v>
      </c>
      <c r="DJ173" s="30">
        <v>0</v>
      </c>
      <c r="DK173" s="29">
        <v>0</v>
      </c>
      <c r="DL173" s="235">
        <v>0</v>
      </c>
      <c r="DM173" s="28">
        <v>0</v>
      </c>
      <c r="DN173" s="288">
        <v>0</v>
      </c>
      <c r="DO173" s="285">
        <v>0</v>
      </c>
      <c r="DP173" s="235">
        <v>0</v>
      </c>
      <c r="DQ173" s="28">
        <v>0</v>
      </c>
      <c r="DR173" s="30">
        <v>0</v>
      </c>
      <c r="DS173" s="285">
        <v>0</v>
      </c>
      <c r="DT173" s="235">
        <v>0</v>
      </c>
      <c r="DU173" s="28">
        <v>0</v>
      </c>
      <c r="DV173" s="30">
        <v>0</v>
      </c>
      <c r="DW173" s="285">
        <v>0</v>
      </c>
      <c r="DX173" s="235">
        <v>0</v>
      </c>
      <c r="DY173" s="28">
        <v>0</v>
      </c>
      <c r="DZ173" s="30">
        <v>0</v>
      </c>
      <c r="EA173" s="285">
        <v>0</v>
      </c>
      <c r="EB173" s="235">
        <v>0</v>
      </c>
      <c r="EC173" s="28">
        <v>0</v>
      </c>
      <c r="ED173" s="30">
        <v>0</v>
      </c>
      <c r="EE173" s="285">
        <v>0</v>
      </c>
      <c r="EF173" s="235">
        <v>0</v>
      </c>
      <c r="EG173" s="28">
        <v>0</v>
      </c>
      <c r="EH173" s="288">
        <v>0</v>
      </c>
      <c r="EI173" s="285">
        <v>0</v>
      </c>
      <c r="EJ173" s="235">
        <v>0</v>
      </c>
      <c r="EK173" s="28">
        <f t="shared" ca="1" si="76"/>
        <v>0</v>
      </c>
      <c r="EL173" s="30" t="str">
        <f ca="1">IF($B174=$B173,"",SUMIF($B$6:$B196,$B173,EK$6:EK$185))</f>
        <v/>
      </c>
      <c r="EM173" s="436">
        <v>10</v>
      </c>
      <c r="EN173" s="436">
        <f t="shared" si="70"/>
        <v>1000</v>
      </c>
      <c r="EO173" s="437">
        <f t="shared" si="71"/>
        <v>1E-3</v>
      </c>
      <c r="EP173" s="437">
        <f t="shared" si="77"/>
        <v>1.0499999999999999E-3</v>
      </c>
      <c r="EQ173" s="436">
        <f t="shared" ca="1" si="73"/>
        <v>0</v>
      </c>
      <c r="ER173" s="443">
        <v>0</v>
      </c>
      <c r="ES173" s="446">
        <f t="shared" ca="1" si="74"/>
        <v>0</v>
      </c>
      <c r="ET173" s="446">
        <f t="shared" ca="1" si="75"/>
        <v>0</v>
      </c>
      <c r="EU173" s="446"/>
      <c r="EV173" s="446"/>
      <c r="EW173" s="446"/>
      <c r="EX173" s="17">
        <v>800210</v>
      </c>
      <c r="EY173" s="17" t="s">
        <v>809</v>
      </c>
      <c r="EZ173" s="17">
        <v>100</v>
      </c>
      <c r="FA173" s="17">
        <v>11.6</v>
      </c>
      <c r="FB173" s="158" t="s">
        <v>57</v>
      </c>
      <c r="FC173" s="249" t="s">
        <v>353</v>
      </c>
      <c r="FD173" s="2" t="s">
        <v>433</v>
      </c>
      <c r="FE173" s="389">
        <f t="shared" ca="1" si="72"/>
        <v>0</v>
      </c>
    </row>
    <row r="174" spans="1:161">
      <c r="A174" s="894" t="s">
        <v>787</v>
      </c>
      <c r="B174" s="158" t="s">
        <v>57</v>
      </c>
      <c r="C174" s="249" t="s">
        <v>328</v>
      </c>
      <c r="D174" s="4" t="s">
        <v>425</v>
      </c>
      <c r="E174" s="225" t="s">
        <v>951</v>
      </c>
      <c r="F174" s="92" t="s">
        <v>959</v>
      </c>
      <c r="G174" s="374">
        <v>50</v>
      </c>
      <c r="H174" s="229">
        <v>0</v>
      </c>
      <c r="I174" s="229">
        <v>0</v>
      </c>
      <c r="J174" s="229">
        <v>0</v>
      </c>
      <c r="K174" s="229">
        <v>0</v>
      </c>
      <c r="L174" s="229">
        <v>0</v>
      </c>
      <c r="M174" s="388">
        <v>0</v>
      </c>
      <c r="N174" s="388">
        <v>0</v>
      </c>
      <c r="O174" s="388">
        <v>0</v>
      </c>
      <c r="P174" s="388">
        <v>0</v>
      </c>
      <c r="Q174" s="388">
        <v>0</v>
      </c>
      <c r="R174" s="388">
        <v>0</v>
      </c>
      <c r="S174" s="388">
        <v>0</v>
      </c>
      <c r="T174" s="388">
        <v>0</v>
      </c>
      <c r="U174" s="388">
        <v>0</v>
      </c>
      <c r="V174" s="388">
        <v>0</v>
      </c>
      <c r="W174" s="388">
        <v>0</v>
      </c>
      <c r="X174" s="388">
        <v>0</v>
      </c>
      <c r="Y174" s="388">
        <v>0</v>
      </c>
      <c r="Z174" s="388">
        <v>0</v>
      </c>
      <c r="AA174" s="388">
        <v>0</v>
      </c>
      <c r="AB174" s="388">
        <v>0</v>
      </c>
      <c r="AC174" s="388">
        <v>0</v>
      </c>
      <c r="AD174" s="388">
        <v>0</v>
      </c>
      <c r="AE174" s="388">
        <v>0</v>
      </c>
      <c r="AF174" s="388">
        <v>0</v>
      </c>
      <c r="AG174" s="388">
        <v>0</v>
      </c>
      <c r="AH174" s="388">
        <v>0</v>
      </c>
      <c r="AI174" s="388">
        <v>0</v>
      </c>
      <c r="AJ174" s="388">
        <v>0</v>
      </c>
      <c r="AK174" s="388">
        <v>0</v>
      </c>
      <c r="AL174" s="388">
        <v>0</v>
      </c>
      <c r="AM174" s="388">
        <v>0</v>
      </c>
      <c r="AN174" s="388">
        <v>0</v>
      </c>
      <c r="AO174" s="388">
        <v>0</v>
      </c>
      <c r="AP174" s="388">
        <v>0</v>
      </c>
      <c r="AQ174" s="388">
        <v>0</v>
      </c>
      <c r="AR174" s="388">
        <v>0</v>
      </c>
      <c r="AS174" s="388">
        <v>0</v>
      </c>
      <c r="AT174" s="388">
        <v>0</v>
      </c>
      <c r="AU174" s="388">
        <v>0</v>
      </c>
      <c r="AV174" s="388">
        <v>0</v>
      </c>
      <c r="AW174" s="388">
        <v>0</v>
      </c>
      <c r="AX174" s="388">
        <v>0</v>
      </c>
      <c r="AY174" s="388">
        <v>0</v>
      </c>
      <c r="AZ174" s="388">
        <v>0</v>
      </c>
      <c r="BA174" s="388">
        <v>0</v>
      </c>
      <c r="BB174" s="388">
        <v>0</v>
      </c>
      <c r="BC174" s="388">
        <v>0</v>
      </c>
      <c r="BD174" s="388">
        <v>0</v>
      </c>
      <c r="BE174" s="388">
        <v>0</v>
      </c>
      <c r="BF174" s="388">
        <v>0</v>
      </c>
      <c r="BG174" s="388">
        <v>0</v>
      </c>
      <c r="BH174" s="388">
        <v>0</v>
      </c>
      <c r="BI174" s="388">
        <v>0</v>
      </c>
      <c r="BJ174" s="388">
        <v>0</v>
      </c>
      <c r="BK174" s="388">
        <v>0</v>
      </c>
      <c r="BL174" s="388">
        <v>0</v>
      </c>
      <c r="BM174" s="388">
        <v>0</v>
      </c>
      <c r="BN174" s="388">
        <v>0</v>
      </c>
      <c r="BO174" s="388">
        <v>0</v>
      </c>
      <c r="BP174" s="388">
        <v>0</v>
      </c>
      <c r="BQ174" s="388">
        <v>0</v>
      </c>
      <c r="BR174" s="388">
        <v>0</v>
      </c>
      <c r="BS174" s="388">
        <v>0</v>
      </c>
      <c r="BT174" s="388">
        <v>0</v>
      </c>
      <c r="BU174" s="388">
        <v>0</v>
      </c>
      <c r="BV174" s="388">
        <v>0</v>
      </c>
      <c r="BW174" s="388">
        <v>0</v>
      </c>
      <c r="BX174" s="388">
        <v>0</v>
      </c>
      <c r="BY174" s="388">
        <v>0</v>
      </c>
      <c r="BZ174" s="388">
        <v>0</v>
      </c>
      <c r="CA174" s="388">
        <v>0</v>
      </c>
      <c r="CB174" s="388">
        <v>0</v>
      </c>
      <c r="CC174" s="388">
        <v>0</v>
      </c>
      <c r="CD174" s="388">
        <v>0</v>
      </c>
      <c r="CE174" s="388">
        <v>0</v>
      </c>
      <c r="CF174" s="388">
        <v>0</v>
      </c>
      <c r="CG174" s="388">
        <v>0</v>
      </c>
      <c r="CH174" s="388">
        <v>0</v>
      </c>
      <c r="CI174" s="388">
        <v>0</v>
      </c>
      <c r="CJ174" s="388">
        <v>0</v>
      </c>
      <c r="CK174" s="388">
        <v>0</v>
      </c>
      <c r="CL174" s="388">
        <v>0</v>
      </c>
      <c r="CM174" s="388">
        <v>0</v>
      </c>
      <c r="CN174" s="388">
        <v>0</v>
      </c>
      <c r="CO174" s="388">
        <v>0</v>
      </c>
      <c r="CP174" s="388">
        <v>0</v>
      </c>
      <c r="CQ174" s="388">
        <v>0</v>
      </c>
      <c r="CR174" s="388">
        <v>0</v>
      </c>
      <c r="CS174" s="388">
        <v>0</v>
      </c>
      <c r="CT174" s="388">
        <v>0</v>
      </c>
      <c r="CU174" s="388">
        <v>0</v>
      </c>
      <c r="CV174" s="388">
        <v>0</v>
      </c>
      <c r="CW174" s="388">
        <v>0</v>
      </c>
      <c r="CX174" s="388">
        <v>0</v>
      </c>
      <c r="CY174" s="388">
        <v>0</v>
      </c>
      <c r="CZ174" s="388">
        <v>0</v>
      </c>
      <c r="DA174" s="388">
        <v>0</v>
      </c>
      <c r="DB174" s="388">
        <v>0</v>
      </c>
      <c r="DC174" s="388">
        <v>0</v>
      </c>
      <c r="DD174" s="388">
        <v>0</v>
      </c>
      <c r="DE174" s="388">
        <v>0</v>
      </c>
      <c r="DF174" s="388">
        <v>0</v>
      </c>
      <c r="DG174" s="387">
        <v>0</v>
      </c>
      <c r="DH174" s="31">
        <v>0</v>
      </c>
      <c r="DI174" s="28">
        <v>0</v>
      </c>
      <c r="DJ174" s="30">
        <v>0</v>
      </c>
      <c r="DK174" s="29">
        <v>0</v>
      </c>
      <c r="DL174" s="235">
        <v>0</v>
      </c>
      <c r="DM174" s="28">
        <v>0</v>
      </c>
      <c r="DN174" s="288">
        <v>0</v>
      </c>
      <c r="DO174" s="285">
        <v>0</v>
      </c>
      <c r="DP174" s="235">
        <v>0</v>
      </c>
      <c r="DQ174" s="28">
        <v>0</v>
      </c>
      <c r="DR174" s="30">
        <v>0</v>
      </c>
      <c r="DS174" s="285">
        <v>0</v>
      </c>
      <c r="DT174" s="235">
        <v>0</v>
      </c>
      <c r="DU174" s="28">
        <v>0</v>
      </c>
      <c r="DV174" s="30">
        <v>0</v>
      </c>
      <c r="DW174" s="285">
        <v>0</v>
      </c>
      <c r="DX174" s="235">
        <v>0</v>
      </c>
      <c r="DY174" s="28">
        <v>0</v>
      </c>
      <c r="DZ174" s="30">
        <v>0</v>
      </c>
      <c r="EA174" s="285">
        <v>0</v>
      </c>
      <c r="EB174" s="235">
        <v>0</v>
      </c>
      <c r="EC174" s="28">
        <v>0</v>
      </c>
      <c r="ED174" s="30">
        <v>0</v>
      </c>
      <c r="EE174" s="285">
        <v>0</v>
      </c>
      <c r="EF174" s="235">
        <v>0</v>
      </c>
      <c r="EG174" s="28">
        <v>0</v>
      </c>
      <c r="EH174" s="288">
        <v>0</v>
      </c>
      <c r="EI174" s="285">
        <v>0</v>
      </c>
      <c r="EJ174" s="235">
        <v>0</v>
      </c>
      <c r="EK174" s="28">
        <f t="shared" ca="1" si="76"/>
        <v>0</v>
      </c>
      <c r="EL174" s="30" t="str">
        <f ca="1">IF($B176=$B174,"",SUMIF($B$6:$B196,$B174,EK$6:EK$185))</f>
        <v/>
      </c>
      <c r="EM174" s="436">
        <v>10</v>
      </c>
      <c r="EN174" s="436">
        <f t="shared" si="70"/>
        <v>500</v>
      </c>
      <c r="EO174" s="437">
        <f t="shared" si="71"/>
        <v>2E-3</v>
      </c>
      <c r="EP174" s="437">
        <f t="shared" si="77"/>
        <v>2.0999999999999999E-3</v>
      </c>
      <c r="EQ174" s="436">
        <f t="shared" ca="1" si="73"/>
        <v>0</v>
      </c>
      <c r="ER174" s="443">
        <v>4.2000000000000003E-2</v>
      </c>
      <c r="ES174" s="446">
        <f t="shared" ca="1" si="74"/>
        <v>0</v>
      </c>
      <c r="ET174" s="446">
        <f t="shared" ca="1" si="75"/>
        <v>0</v>
      </c>
      <c r="EU174" s="446"/>
      <c r="EV174" s="446"/>
      <c r="EW174" s="446"/>
      <c r="EX174" s="17">
        <v>800117</v>
      </c>
      <c r="EY174" s="17" t="s">
        <v>871</v>
      </c>
      <c r="EZ174" s="17">
        <v>50</v>
      </c>
      <c r="FA174" s="17">
        <v>3.8</v>
      </c>
      <c r="FB174" s="158" t="s">
        <v>57</v>
      </c>
      <c r="FC174" s="249" t="s">
        <v>328</v>
      </c>
      <c r="FD174" s="2" t="s">
        <v>425</v>
      </c>
      <c r="FE174" s="389">
        <f t="shared" ca="1" si="72"/>
        <v>0</v>
      </c>
    </row>
    <row r="175" spans="1:161">
      <c r="A175" s="894" t="s">
        <v>787</v>
      </c>
      <c r="B175" s="158" t="s">
        <v>57</v>
      </c>
      <c r="C175" s="158" t="s">
        <v>393</v>
      </c>
      <c r="D175" s="4" t="s">
        <v>425</v>
      </c>
      <c r="E175" s="225" t="s">
        <v>951</v>
      </c>
      <c r="F175" s="92" t="s">
        <v>959</v>
      </c>
      <c r="G175" s="374">
        <v>50</v>
      </c>
      <c r="H175" s="229">
        <v>0</v>
      </c>
      <c r="I175" s="229">
        <v>1600</v>
      </c>
      <c r="J175" s="229">
        <v>334</v>
      </c>
      <c r="K175" s="229">
        <v>0</v>
      </c>
      <c r="L175" s="229">
        <v>1934</v>
      </c>
      <c r="M175" s="388">
        <v>0</v>
      </c>
      <c r="N175" s="388">
        <v>0</v>
      </c>
      <c r="O175" s="388">
        <v>0</v>
      </c>
      <c r="P175" s="388">
        <v>0</v>
      </c>
      <c r="Q175" s="388">
        <v>0</v>
      </c>
      <c r="R175" s="388">
        <v>0</v>
      </c>
      <c r="S175" s="388">
        <v>0</v>
      </c>
      <c r="T175" s="388">
        <v>0</v>
      </c>
      <c r="U175" s="388">
        <v>0</v>
      </c>
      <c r="V175" s="388">
        <v>0</v>
      </c>
      <c r="W175" s="388">
        <v>0</v>
      </c>
      <c r="X175" s="388">
        <v>0</v>
      </c>
      <c r="Y175" s="388">
        <v>0</v>
      </c>
      <c r="Z175" s="388">
        <v>0</v>
      </c>
      <c r="AA175" s="388">
        <v>0</v>
      </c>
      <c r="AB175" s="388">
        <v>0</v>
      </c>
      <c r="AC175" s="388">
        <v>0</v>
      </c>
      <c r="AD175" s="388">
        <v>0</v>
      </c>
      <c r="AE175" s="388">
        <v>0</v>
      </c>
      <c r="AF175" s="388">
        <v>0</v>
      </c>
      <c r="AG175" s="388">
        <v>0</v>
      </c>
      <c r="AH175" s="388">
        <v>0</v>
      </c>
      <c r="AI175" s="388">
        <v>0</v>
      </c>
      <c r="AJ175" s="388">
        <v>0</v>
      </c>
      <c r="AK175" s="388">
        <v>0</v>
      </c>
      <c r="AL175" s="388">
        <v>0</v>
      </c>
      <c r="AM175" s="388">
        <v>0</v>
      </c>
      <c r="AN175" s="388">
        <v>0</v>
      </c>
      <c r="AO175" s="388">
        <v>0</v>
      </c>
      <c r="AP175" s="388">
        <v>0</v>
      </c>
      <c r="AQ175" s="388">
        <v>0</v>
      </c>
      <c r="AR175" s="388">
        <v>0</v>
      </c>
      <c r="AS175" s="388">
        <v>0</v>
      </c>
      <c r="AT175" s="388">
        <v>0</v>
      </c>
      <c r="AU175" s="388">
        <v>0</v>
      </c>
      <c r="AV175" s="388">
        <v>0</v>
      </c>
      <c r="AW175" s="388">
        <v>0</v>
      </c>
      <c r="AX175" s="388">
        <v>0</v>
      </c>
      <c r="AY175" s="388">
        <v>0</v>
      </c>
      <c r="AZ175" s="388">
        <v>0</v>
      </c>
      <c r="BA175" s="388">
        <v>0</v>
      </c>
      <c r="BB175" s="388">
        <v>0</v>
      </c>
      <c r="BC175" s="388">
        <v>0</v>
      </c>
      <c r="BD175" s="388">
        <v>0</v>
      </c>
      <c r="BE175" s="388">
        <v>0</v>
      </c>
      <c r="BF175" s="388">
        <v>0</v>
      </c>
      <c r="BG175" s="388">
        <v>0</v>
      </c>
      <c r="BH175" s="388">
        <v>0</v>
      </c>
      <c r="BI175" s="388">
        <v>0</v>
      </c>
      <c r="BJ175" s="388">
        <v>0</v>
      </c>
      <c r="BK175" s="388">
        <v>0</v>
      </c>
      <c r="BL175" s="388">
        <v>0</v>
      </c>
      <c r="BM175" s="388">
        <v>0</v>
      </c>
      <c r="BN175" s="388">
        <v>0</v>
      </c>
      <c r="BO175" s="388">
        <v>0</v>
      </c>
      <c r="BP175" s="388">
        <v>0</v>
      </c>
      <c r="BQ175" s="388">
        <v>0</v>
      </c>
      <c r="BR175" s="388">
        <v>0</v>
      </c>
      <c r="BS175" s="388">
        <v>0</v>
      </c>
      <c r="BT175" s="388">
        <v>0</v>
      </c>
      <c r="BU175" s="388">
        <v>0</v>
      </c>
      <c r="BV175" s="388">
        <v>0</v>
      </c>
      <c r="BW175" s="388">
        <v>0</v>
      </c>
      <c r="BX175" s="388">
        <v>0</v>
      </c>
      <c r="BY175" s="388">
        <v>0</v>
      </c>
      <c r="BZ175" s="388">
        <v>0</v>
      </c>
      <c r="CA175" s="388">
        <v>0</v>
      </c>
      <c r="CB175" s="388">
        <v>0</v>
      </c>
      <c r="CC175" s="388">
        <v>0</v>
      </c>
      <c r="CD175" s="388">
        <v>0</v>
      </c>
      <c r="CE175" s="388">
        <v>0</v>
      </c>
      <c r="CF175" s="388">
        <v>0</v>
      </c>
      <c r="CG175" s="388">
        <v>0</v>
      </c>
      <c r="CH175" s="388">
        <v>0</v>
      </c>
      <c r="CI175" s="388">
        <v>0</v>
      </c>
      <c r="CJ175" s="388">
        <v>0</v>
      </c>
      <c r="CK175" s="388">
        <v>0</v>
      </c>
      <c r="CL175" s="388">
        <v>0</v>
      </c>
      <c r="CM175" s="388">
        <v>0</v>
      </c>
      <c r="CN175" s="388">
        <v>0</v>
      </c>
      <c r="CO175" s="388">
        <v>0</v>
      </c>
      <c r="CP175" s="388">
        <v>0</v>
      </c>
      <c r="CQ175" s="388">
        <v>0</v>
      </c>
      <c r="CR175" s="388">
        <v>0</v>
      </c>
      <c r="CS175" s="388">
        <v>0</v>
      </c>
      <c r="CT175" s="388">
        <v>0</v>
      </c>
      <c r="CU175" s="388">
        <v>0</v>
      </c>
      <c r="CV175" s="388">
        <v>0</v>
      </c>
      <c r="CW175" s="388">
        <v>0</v>
      </c>
      <c r="CX175" s="388">
        <v>0</v>
      </c>
      <c r="CY175" s="388">
        <v>0</v>
      </c>
      <c r="CZ175" s="388">
        <v>0</v>
      </c>
      <c r="DA175" s="388">
        <v>0</v>
      </c>
      <c r="DB175" s="388">
        <v>0</v>
      </c>
      <c r="DC175" s="388">
        <v>0</v>
      </c>
      <c r="DD175" s="388">
        <v>0</v>
      </c>
      <c r="DE175" s="388">
        <v>0</v>
      </c>
      <c r="DF175" s="388">
        <v>0</v>
      </c>
      <c r="DG175" s="387">
        <v>0</v>
      </c>
      <c r="DH175" s="31">
        <v>0</v>
      </c>
      <c r="DI175" s="28">
        <v>0</v>
      </c>
      <c r="DJ175" s="30">
        <v>0</v>
      </c>
      <c r="DK175" s="29">
        <v>0</v>
      </c>
      <c r="DL175" s="235">
        <v>0</v>
      </c>
      <c r="DM175" s="28">
        <v>0</v>
      </c>
      <c r="DN175" s="288">
        <v>0</v>
      </c>
      <c r="DO175" s="285">
        <v>0</v>
      </c>
      <c r="DP175" s="235">
        <v>0</v>
      </c>
      <c r="DQ175" s="28">
        <v>0</v>
      </c>
      <c r="DR175" s="30">
        <v>0</v>
      </c>
      <c r="DS175" s="285">
        <v>0</v>
      </c>
      <c r="DT175" s="235">
        <v>0</v>
      </c>
      <c r="DU175" s="28">
        <v>0</v>
      </c>
      <c r="DV175" s="30">
        <v>0</v>
      </c>
      <c r="DW175" s="285">
        <v>0</v>
      </c>
      <c r="DX175" s="235">
        <v>0</v>
      </c>
      <c r="DY175" s="28">
        <v>0</v>
      </c>
      <c r="DZ175" s="30">
        <v>0</v>
      </c>
      <c r="EA175" s="285">
        <v>0</v>
      </c>
      <c r="EB175" s="235">
        <v>0</v>
      </c>
      <c r="EC175" s="28">
        <v>0</v>
      </c>
      <c r="ED175" s="30">
        <v>0</v>
      </c>
      <c r="EE175" s="285">
        <v>0</v>
      </c>
      <c r="EF175" s="235">
        <v>0</v>
      </c>
      <c r="EG175" s="28">
        <v>0</v>
      </c>
      <c r="EH175" s="288">
        <v>0</v>
      </c>
      <c r="EI175" s="285">
        <v>0</v>
      </c>
      <c r="EJ175" s="235">
        <v>0</v>
      </c>
      <c r="EK175" s="28">
        <f ca="1">EJ175/10</f>
        <v>0</v>
      </c>
      <c r="EL175" s="30" t="str">
        <f ca="1">IF($B177=$B175,"",SUMIF($B$6:$B196,$B175,EK$6:EK$185))</f>
        <v/>
      </c>
      <c r="EM175" s="436">
        <v>10</v>
      </c>
      <c r="EN175" s="436">
        <f>$G175*EM175</f>
        <v>500</v>
      </c>
      <c r="EO175" s="437"/>
      <c r="EP175" s="437">
        <f t="shared" si="77"/>
        <v>0</v>
      </c>
      <c r="EQ175" s="436">
        <f ca="1">ROUND(IFERROR(EP175*DG175,),4)</f>
        <v>0</v>
      </c>
      <c r="ER175" s="443">
        <v>4.2000000000000003E-2</v>
      </c>
      <c r="ES175" s="446">
        <f ca="1">(+DG175*ER175)/$ES$1</f>
        <v>3.5000000000000001E-3</v>
      </c>
      <c r="ET175" s="446">
        <f ca="1">ER175*DG175</f>
        <v>4.2</v>
      </c>
      <c r="EU175" s="446"/>
      <c r="EV175" s="446"/>
      <c r="EW175" s="446"/>
      <c r="EX175" s="17">
        <v>800117</v>
      </c>
      <c r="EY175" s="17" t="s">
        <v>871</v>
      </c>
      <c r="EZ175" s="17">
        <v>50</v>
      </c>
      <c r="FA175" s="17">
        <v>3.8</v>
      </c>
      <c r="FB175" s="158" t="s">
        <v>57</v>
      </c>
      <c r="FC175" s="158" t="s">
        <v>393</v>
      </c>
      <c r="FD175" s="2" t="s">
        <v>425</v>
      </c>
      <c r="FE175" s="389">
        <f t="shared" ca="1" si="72"/>
        <v>0</v>
      </c>
    </row>
    <row r="176" spans="1:161">
      <c r="A176" s="894" t="s">
        <v>787</v>
      </c>
      <c r="B176" s="158" t="s">
        <v>57</v>
      </c>
      <c r="C176" s="249" t="s">
        <v>345</v>
      </c>
      <c r="D176" s="4" t="s">
        <v>426</v>
      </c>
      <c r="E176" s="225" t="s">
        <v>951</v>
      </c>
      <c r="F176" s="92" t="s">
        <v>957</v>
      </c>
      <c r="G176" s="374">
        <v>100</v>
      </c>
      <c r="H176" s="229">
        <v>0</v>
      </c>
      <c r="I176" s="229">
        <v>300</v>
      </c>
      <c r="J176" s="229">
        <v>97</v>
      </c>
      <c r="K176" s="229">
        <v>0</v>
      </c>
      <c r="L176" s="229">
        <v>397</v>
      </c>
      <c r="M176" s="388">
        <v>0</v>
      </c>
      <c r="N176" s="388">
        <v>0</v>
      </c>
      <c r="O176" s="388">
        <v>0</v>
      </c>
      <c r="P176" s="388">
        <v>0</v>
      </c>
      <c r="Q176" s="388">
        <v>0</v>
      </c>
      <c r="R176" s="388">
        <v>0</v>
      </c>
      <c r="S176" s="388">
        <v>0</v>
      </c>
      <c r="T176" s="388">
        <v>0</v>
      </c>
      <c r="U176" s="388">
        <v>0</v>
      </c>
      <c r="V176" s="388">
        <v>0</v>
      </c>
      <c r="W176" s="388">
        <v>0</v>
      </c>
      <c r="X176" s="388">
        <v>0</v>
      </c>
      <c r="Y176" s="388">
        <v>0</v>
      </c>
      <c r="Z176" s="388">
        <v>0</v>
      </c>
      <c r="AA176" s="388">
        <v>0</v>
      </c>
      <c r="AB176" s="388">
        <v>0</v>
      </c>
      <c r="AC176" s="388">
        <v>0</v>
      </c>
      <c r="AD176" s="388">
        <v>0</v>
      </c>
      <c r="AE176" s="388">
        <v>0</v>
      </c>
      <c r="AF176" s="388">
        <v>0</v>
      </c>
      <c r="AG176" s="388">
        <v>0</v>
      </c>
      <c r="AH176" s="388">
        <v>0</v>
      </c>
      <c r="AI176" s="388">
        <v>0</v>
      </c>
      <c r="AJ176" s="388">
        <v>0</v>
      </c>
      <c r="AK176" s="388">
        <v>0</v>
      </c>
      <c r="AL176" s="388">
        <v>0</v>
      </c>
      <c r="AM176" s="388">
        <v>0</v>
      </c>
      <c r="AN176" s="388">
        <v>0</v>
      </c>
      <c r="AO176" s="388">
        <v>0</v>
      </c>
      <c r="AP176" s="388">
        <v>0</v>
      </c>
      <c r="AQ176" s="388">
        <v>0</v>
      </c>
      <c r="AR176" s="388">
        <v>0</v>
      </c>
      <c r="AS176" s="388">
        <v>0</v>
      </c>
      <c r="AT176" s="388">
        <v>0</v>
      </c>
      <c r="AU176" s="388">
        <v>0</v>
      </c>
      <c r="AV176" s="388">
        <v>0</v>
      </c>
      <c r="AW176" s="388">
        <v>0</v>
      </c>
      <c r="AX176" s="388">
        <v>0</v>
      </c>
      <c r="AY176" s="388">
        <v>0</v>
      </c>
      <c r="AZ176" s="388">
        <v>0</v>
      </c>
      <c r="BA176" s="388">
        <v>0</v>
      </c>
      <c r="BB176" s="388">
        <v>0</v>
      </c>
      <c r="BC176" s="388">
        <v>0</v>
      </c>
      <c r="BD176" s="388">
        <v>0</v>
      </c>
      <c r="BE176" s="388">
        <v>0</v>
      </c>
      <c r="BF176" s="388">
        <v>0</v>
      </c>
      <c r="BG176" s="388">
        <v>0</v>
      </c>
      <c r="BH176" s="388">
        <v>0</v>
      </c>
      <c r="BI176" s="388">
        <v>0</v>
      </c>
      <c r="BJ176" s="388">
        <v>0</v>
      </c>
      <c r="BK176" s="388">
        <v>0</v>
      </c>
      <c r="BL176" s="388">
        <v>0</v>
      </c>
      <c r="BM176" s="388">
        <v>0</v>
      </c>
      <c r="BN176" s="388">
        <v>0</v>
      </c>
      <c r="BO176" s="388">
        <v>0</v>
      </c>
      <c r="BP176" s="388">
        <v>0</v>
      </c>
      <c r="BQ176" s="388">
        <v>0</v>
      </c>
      <c r="BR176" s="388">
        <v>0</v>
      </c>
      <c r="BS176" s="388">
        <v>0</v>
      </c>
      <c r="BT176" s="388">
        <v>0</v>
      </c>
      <c r="BU176" s="388">
        <v>0</v>
      </c>
      <c r="BV176" s="388">
        <v>0</v>
      </c>
      <c r="BW176" s="388">
        <v>0</v>
      </c>
      <c r="BX176" s="388">
        <v>0</v>
      </c>
      <c r="BY176" s="388">
        <v>0</v>
      </c>
      <c r="BZ176" s="388">
        <v>0</v>
      </c>
      <c r="CA176" s="388">
        <v>0</v>
      </c>
      <c r="CB176" s="388">
        <v>0</v>
      </c>
      <c r="CC176" s="388">
        <v>0</v>
      </c>
      <c r="CD176" s="388">
        <v>0</v>
      </c>
      <c r="CE176" s="388">
        <v>0</v>
      </c>
      <c r="CF176" s="388">
        <v>0</v>
      </c>
      <c r="CG176" s="388">
        <v>0</v>
      </c>
      <c r="CH176" s="388">
        <v>0</v>
      </c>
      <c r="CI176" s="388">
        <v>0</v>
      </c>
      <c r="CJ176" s="388">
        <v>0</v>
      </c>
      <c r="CK176" s="388">
        <v>0</v>
      </c>
      <c r="CL176" s="388">
        <v>0</v>
      </c>
      <c r="CM176" s="388">
        <v>0</v>
      </c>
      <c r="CN176" s="388">
        <v>0</v>
      </c>
      <c r="CO176" s="388">
        <v>0</v>
      </c>
      <c r="CP176" s="388">
        <v>0</v>
      </c>
      <c r="CQ176" s="388">
        <v>0</v>
      </c>
      <c r="CR176" s="388">
        <v>0</v>
      </c>
      <c r="CS176" s="388">
        <v>0</v>
      </c>
      <c r="CT176" s="388">
        <v>0</v>
      </c>
      <c r="CU176" s="388">
        <v>0</v>
      </c>
      <c r="CV176" s="388">
        <v>0</v>
      </c>
      <c r="CW176" s="388">
        <v>0</v>
      </c>
      <c r="CX176" s="388">
        <v>0</v>
      </c>
      <c r="CY176" s="388">
        <v>0</v>
      </c>
      <c r="CZ176" s="388">
        <v>0</v>
      </c>
      <c r="DA176" s="388">
        <v>0</v>
      </c>
      <c r="DB176" s="388">
        <v>0</v>
      </c>
      <c r="DC176" s="388">
        <v>0</v>
      </c>
      <c r="DD176" s="388">
        <v>0</v>
      </c>
      <c r="DE176" s="388">
        <v>0</v>
      </c>
      <c r="DF176" s="388">
        <v>0</v>
      </c>
      <c r="DG176" s="387">
        <v>0</v>
      </c>
      <c r="DH176" s="31">
        <v>0</v>
      </c>
      <c r="DI176" s="28">
        <v>0</v>
      </c>
      <c r="DJ176" s="30">
        <v>0</v>
      </c>
      <c r="DK176" s="29">
        <v>0</v>
      </c>
      <c r="DL176" s="235">
        <v>0</v>
      </c>
      <c r="DM176" s="28">
        <v>0</v>
      </c>
      <c r="DN176" s="288">
        <v>0</v>
      </c>
      <c r="DO176" s="285">
        <v>0</v>
      </c>
      <c r="DP176" s="235">
        <v>0</v>
      </c>
      <c r="DQ176" s="28">
        <v>0</v>
      </c>
      <c r="DR176" s="30">
        <v>0</v>
      </c>
      <c r="DS176" s="285">
        <v>0</v>
      </c>
      <c r="DT176" s="235">
        <v>0</v>
      </c>
      <c r="DU176" s="28">
        <v>0</v>
      </c>
      <c r="DV176" s="30">
        <v>0</v>
      </c>
      <c r="DW176" s="285">
        <v>0</v>
      </c>
      <c r="DX176" s="235">
        <v>0</v>
      </c>
      <c r="DY176" s="28">
        <v>0</v>
      </c>
      <c r="DZ176" s="30">
        <v>0</v>
      </c>
      <c r="EA176" s="285">
        <v>0</v>
      </c>
      <c r="EB176" s="235">
        <v>0</v>
      </c>
      <c r="EC176" s="28">
        <v>0</v>
      </c>
      <c r="ED176" s="30">
        <v>0</v>
      </c>
      <c r="EE176" s="285">
        <v>0</v>
      </c>
      <c r="EF176" s="235">
        <v>0</v>
      </c>
      <c r="EG176" s="28">
        <v>0</v>
      </c>
      <c r="EH176" s="288">
        <v>0</v>
      </c>
      <c r="EI176" s="285">
        <v>0</v>
      </c>
      <c r="EJ176" s="235">
        <v>0</v>
      </c>
      <c r="EK176" s="28">
        <f t="shared" ca="1" si="76"/>
        <v>0</v>
      </c>
      <c r="EL176" s="30" t="str">
        <f ca="1">IF($B177=$B176,"",SUMIF($B$6:$B196,$B176,EK$6:EK$185))</f>
        <v/>
      </c>
      <c r="EM176" s="436">
        <v>10</v>
      </c>
      <c r="EN176" s="436">
        <f t="shared" si="70"/>
        <v>1000</v>
      </c>
      <c r="EO176" s="437">
        <f t="shared" si="71"/>
        <v>1E-3</v>
      </c>
      <c r="EP176" s="437">
        <f t="shared" si="77"/>
        <v>1.0499999999999999E-3</v>
      </c>
      <c r="EQ176" s="436">
        <f t="shared" ca="1" si="73"/>
        <v>0.105</v>
      </c>
      <c r="ER176" s="443">
        <v>0</v>
      </c>
      <c r="ES176" s="446">
        <f t="shared" ca="1" si="74"/>
        <v>0</v>
      </c>
      <c r="ET176" s="446">
        <f t="shared" ca="1" si="75"/>
        <v>0</v>
      </c>
      <c r="EU176" s="446"/>
      <c r="EV176" s="446"/>
      <c r="EW176" s="446"/>
      <c r="EX176" s="17">
        <v>800210</v>
      </c>
      <c r="EY176" s="17" t="s">
        <v>809</v>
      </c>
      <c r="EZ176" s="17">
        <v>100</v>
      </c>
      <c r="FA176" s="17">
        <v>11.6</v>
      </c>
      <c r="FB176" s="158" t="s">
        <v>57</v>
      </c>
      <c r="FC176" s="249" t="s">
        <v>345</v>
      </c>
      <c r="FD176" s="2" t="s">
        <v>426</v>
      </c>
      <c r="FE176" s="389">
        <f t="shared" ca="1" si="72"/>
        <v>0</v>
      </c>
    </row>
    <row r="177" spans="1:161">
      <c r="A177" s="894" t="s">
        <v>787</v>
      </c>
      <c r="B177" s="158" t="s">
        <v>57</v>
      </c>
      <c r="C177" s="249" t="s">
        <v>356</v>
      </c>
      <c r="D177" s="4" t="s">
        <v>427</v>
      </c>
      <c r="E177" s="225" t="s">
        <v>951</v>
      </c>
      <c r="F177" s="92" t="s">
        <v>958</v>
      </c>
      <c r="G177" s="374">
        <v>100</v>
      </c>
      <c r="H177" s="229">
        <v>0</v>
      </c>
      <c r="I177" s="229">
        <v>900</v>
      </c>
      <c r="J177" s="229">
        <v>75</v>
      </c>
      <c r="K177" s="229">
        <v>0</v>
      </c>
      <c r="L177" s="229">
        <v>975</v>
      </c>
      <c r="M177" s="388">
        <v>0</v>
      </c>
      <c r="N177" s="388">
        <v>0</v>
      </c>
      <c r="O177" s="388">
        <v>0</v>
      </c>
      <c r="P177" s="388">
        <v>0</v>
      </c>
      <c r="Q177" s="388">
        <v>0</v>
      </c>
      <c r="R177" s="388">
        <v>0</v>
      </c>
      <c r="S177" s="388">
        <v>0</v>
      </c>
      <c r="T177" s="388">
        <v>0</v>
      </c>
      <c r="U177" s="388">
        <v>0</v>
      </c>
      <c r="V177" s="388">
        <v>0</v>
      </c>
      <c r="W177" s="388">
        <v>0</v>
      </c>
      <c r="X177" s="388">
        <v>0</v>
      </c>
      <c r="Y177" s="388">
        <v>0</v>
      </c>
      <c r="Z177" s="388">
        <v>0</v>
      </c>
      <c r="AA177" s="388">
        <v>0</v>
      </c>
      <c r="AB177" s="388">
        <v>0</v>
      </c>
      <c r="AC177" s="388">
        <v>0</v>
      </c>
      <c r="AD177" s="388">
        <v>0</v>
      </c>
      <c r="AE177" s="388">
        <v>0</v>
      </c>
      <c r="AF177" s="388">
        <v>0</v>
      </c>
      <c r="AG177" s="388">
        <v>0</v>
      </c>
      <c r="AH177" s="388">
        <v>0</v>
      </c>
      <c r="AI177" s="388">
        <v>0</v>
      </c>
      <c r="AJ177" s="388">
        <v>0</v>
      </c>
      <c r="AK177" s="388">
        <v>0</v>
      </c>
      <c r="AL177" s="388">
        <v>0</v>
      </c>
      <c r="AM177" s="388">
        <v>0</v>
      </c>
      <c r="AN177" s="388">
        <v>0</v>
      </c>
      <c r="AO177" s="388">
        <v>0</v>
      </c>
      <c r="AP177" s="388">
        <v>0</v>
      </c>
      <c r="AQ177" s="388">
        <v>0</v>
      </c>
      <c r="AR177" s="388">
        <v>0</v>
      </c>
      <c r="AS177" s="388">
        <v>0</v>
      </c>
      <c r="AT177" s="388">
        <v>0</v>
      </c>
      <c r="AU177" s="388">
        <v>0</v>
      </c>
      <c r="AV177" s="388">
        <v>0</v>
      </c>
      <c r="AW177" s="388">
        <v>0</v>
      </c>
      <c r="AX177" s="388">
        <v>0</v>
      </c>
      <c r="AY177" s="388">
        <v>0</v>
      </c>
      <c r="AZ177" s="388">
        <v>0</v>
      </c>
      <c r="BA177" s="388">
        <v>0</v>
      </c>
      <c r="BB177" s="388">
        <v>0</v>
      </c>
      <c r="BC177" s="388">
        <v>0</v>
      </c>
      <c r="BD177" s="388">
        <v>0</v>
      </c>
      <c r="BE177" s="388">
        <v>0</v>
      </c>
      <c r="BF177" s="388">
        <v>0</v>
      </c>
      <c r="BG177" s="388">
        <v>0</v>
      </c>
      <c r="BH177" s="388">
        <v>0</v>
      </c>
      <c r="BI177" s="388">
        <v>0</v>
      </c>
      <c r="BJ177" s="388">
        <v>0</v>
      </c>
      <c r="BK177" s="388">
        <v>0</v>
      </c>
      <c r="BL177" s="388">
        <v>0</v>
      </c>
      <c r="BM177" s="388">
        <v>0</v>
      </c>
      <c r="BN177" s="388">
        <v>0</v>
      </c>
      <c r="BO177" s="388">
        <v>0</v>
      </c>
      <c r="BP177" s="388">
        <v>0</v>
      </c>
      <c r="BQ177" s="388">
        <v>0</v>
      </c>
      <c r="BR177" s="388">
        <v>0</v>
      </c>
      <c r="BS177" s="388">
        <v>0</v>
      </c>
      <c r="BT177" s="388">
        <v>0</v>
      </c>
      <c r="BU177" s="388">
        <v>0</v>
      </c>
      <c r="BV177" s="388">
        <v>0</v>
      </c>
      <c r="BW177" s="388">
        <v>0</v>
      </c>
      <c r="BX177" s="388">
        <v>0</v>
      </c>
      <c r="BY177" s="388">
        <v>0</v>
      </c>
      <c r="BZ177" s="388">
        <v>0</v>
      </c>
      <c r="CA177" s="388">
        <v>0</v>
      </c>
      <c r="CB177" s="388">
        <v>0</v>
      </c>
      <c r="CC177" s="388">
        <v>0</v>
      </c>
      <c r="CD177" s="388">
        <v>0</v>
      </c>
      <c r="CE177" s="388">
        <v>0</v>
      </c>
      <c r="CF177" s="388">
        <v>0</v>
      </c>
      <c r="CG177" s="388">
        <v>0</v>
      </c>
      <c r="CH177" s="388">
        <v>0</v>
      </c>
      <c r="CI177" s="388">
        <v>0</v>
      </c>
      <c r="CJ177" s="388">
        <v>0</v>
      </c>
      <c r="CK177" s="388">
        <v>0</v>
      </c>
      <c r="CL177" s="388">
        <v>0</v>
      </c>
      <c r="CM177" s="388">
        <v>0</v>
      </c>
      <c r="CN177" s="388">
        <v>0</v>
      </c>
      <c r="CO177" s="388">
        <v>0</v>
      </c>
      <c r="CP177" s="388">
        <v>0</v>
      </c>
      <c r="CQ177" s="388">
        <v>0</v>
      </c>
      <c r="CR177" s="388">
        <v>0</v>
      </c>
      <c r="CS177" s="388">
        <v>0</v>
      </c>
      <c r="CT177" s="388">
        <v>0</v>
      </c>
      <c r="CU177" s="388">
        <v>0</v>
      </c>
      <c r="CV177" s="388">
        <v>0</v>
      </c>
      <c r="CW177" s="388">
        <v>0</v>
      </c>
      <c r="CX177" s="388">
        <v>0</v>
      </c>
      <c r="CY177" s="388">
        <v>0</v>
      </c>
      <c r="CZ177" s="388">
        <v>0</v>
      </c>
      <c r="DA177" s="388">
        <v>0</v>
      </c>
      <c r="DB177" s="388">
        <v>0</v>
      </c>
      <c r="DC177" s="388">
        <v>0</v>
      </c>
      <c r="DD177" s="388">
        <v>0</v>
      </c>
      <c r="DE177" s="388">
        <v>0</v>
      </c>
      <c r="DF177" s="388">
        <v>0</v>
      </c>
      <c r="DG177" s="387">
        <v>0</v>
      </c>
      <c r="DH177" s="31">
        <v>0</v>
      </c>
      <c r="DI177" s="28">
        <v>0</v>
      </c>
      <c r="DJ177" s="30">
        <v>0</v>
      </c>
      <c r="DK177" s="29">
        <v>0</v>
      </c>
      <c r="DL177" s="235">
        <v>0</v>
      </c>
      <c r="DM177" s="28">
        <v>0</v>
      </c>
      <c r="DN177" s="288">
        <v>0</v>
      </c>
      <c r="DO177" s="285">
        <v>0</v>
      </c>
      <c r="DP177" s="235">
        <v>0</v>
      </c>
      <c r="DQ177" s="28">
        <v>0</v>
      </c>
      <c r="DR177" s="30">
        <v>0</v>
      </c>
      <c r="DS177" s="285">
        <v>0</v>
      </c>
      <c r="DT177" s="235">
        <v>0</v>
      </c>
      <c r="DU177" s="28">
        <v>0</v>
      </c>
      <c r="DV177" s="30">
        <v>0</v>
      </c>
      <c r="DW177" s="285">
        <v>0</v>
      </c>
      <c r="DX177" s="235">
        <v>0</v>
      </c>
      <c r="DY177" s="28">
        <v>0</v>
      </c>
      <c r="DZ177" s="30">
        <v>0</v>
      </c>
      <c r="EA177" s="285">
        <v>0</v>
      </c>
      <c r="EB177" s="235">
        <v>0</v>
      </c>
      <c r="EC177" s="28">
        <v>0</v>
      </c>
      <c r="ED177" s="30">
        <v>0</v>
      </c>
      <c r="EE177" s="285">
        <v>0</v>
      </c>
      <c r="EF177" s="235">
        <v>0</v>
      </c>
      <c r="EG177" s="28">
        <v>0</v>
      </c>
      <c r="EH177" s="288">
        <v>0</v>
      </c>
      <c r="EI177" s="285">
        <v>0</v>
      </c>
      <c r="EJ177" s="235">
        <v>0</v>
      </c>
      <c r="EK177" s="28">
        <f t="shared" ca="1" si="76"/>
        <v>0</v>
      </c>
      <c r="EL177" s="30" t="str">
        <f ca="1">IF($B178=$B177,"",SUMIF($B$6:$B197,$B177,EK$6:EK$185))</f>
        <v/>
      </c>
      <c r="EM177" s="436">
        <v>10</v>
      </c>
      <c r="EN177" s="436">
        <f t="shared" si="70"/>
        <v>1000</v>
      </c>
      <c r="EO177" s="437">
        <f t="shared" si="71"/>
        <v>1E-3</v>
      </c>
      <c r="EP177" s="437">
        <f t="shared" si="77"/>
        <v>1.0499999999999999E-3</v>
      </c>
      <c r="EQ177" s="436">
        <f t="shared" ca="1" si="73"/>
        <v>0.105</v>
      </c>
      <c r="ER177" s="443">
        <v>0</v>
      </c>
      <c r="ES177" s="446">
        <f t="shared" ca="1" si="74"/>
        <v>0</v>
      </c>
      <c r="ET177" s="446">
        <f t="shared" ca="1" si="75"/>
        <v>0</v>
      </c>
      <c r="EU177" s="446"/>
      <c r="EV177" s="446"/>
      <c r="EW177" s="446"/>
      <c r="EX177" s="17">
        <v>800210</v>
      </c>
      <c r="EY177" s="17" t="s">
        <v>809</v>
      </c>
      <c r="EZ177" s="17">
        <v>100</v>
      </c>
      <c r="FA177" s="17">
        <v>11.6</v>
      </c>
      <c r="FB177" s="158" t="s">
        <v>57</v>
      </c>
      <c r="FC177" s="249" t="s">
        <v>356</v>
      </c>
      <c r="FD177" s="2" t="s">
        <v>427</v>
      </c>
      <c r="FE177" s="389">
        <f t="shared" ca="1" si="72"/>
        <v>0</v>
      </c>
    </row>
    <row r="178" spans="1:161">
      <c r="A178" s="894" t="s">
        <v>787</v>
      </c>
      <c r="B178" s="158" t="s">
        <v>57</v>
      </c>
      <c r="C178" s="249" t="s">
        <v>324</v>
      </c>
      <c r="D178" s="4" t="s">
        <v>436</v>
      </c>
      <c r="E178" s="225" t="s">
        <v>951</v>
      </c>
      <c r="F178" s="92" t="s">
        <v>960</v>
      </c>
      <c r="G178" s="374">
        <v>100</v>
      </c>
      <c r="H178" s="229">
        <v>0</v>
      </c>
      <c r="I178" s="229">
        <v>0</v>
      </c>
      <c r="J178" s="229">
        <v>48</v>
      </c>
      <c r="K178" s="229">
        <v>0</v>
      </c>
      <c r="L178" s="229">
        <v>48</v>
      </c>
      <c r="M178" s="388">
        <v>0</v>
      </c>
      <c r="N178" s="388">
        <v>0</v>
      </c>
      <c r="O178" s="388">
        <v>0</v>
      </c>
      <c r="P178" s="388">
        <v>0</v>
      </c>
      <c r="Q178" s="388">
        <v>0</v>
      </c>
      <c r="R178" s="388">
        <v>0</v>
      </c>
      <c r="S178" s="388">
        <v>0</v>
      </c>
      <c r="T178" s="388">
        <v>0</v>
      </c>
      <c r="U178" s="388">
        <v>0</v>
      </c>
      <c r="V178" s="388">
        <v>0</v>
      </c>
      <c r="W178" s="388">
        <v>0</v>
      </c>
      <c r="X178" s="388">
        <v>0</v>
      </c>
      <c r="Y178" s="388">
        <v>0</v>
      </c>
      <c r="Z178" s="388">
        <v>0</v>
      </c>
      <c r="AA178" s="388">
        <v>0</v>
      </c>
      <c r="AB178" s="388">
        <v>0</v>
      </c>
      <c r="AC178" s="388">
        <v>0</v>
      </c>
      <c r="AD178" s="388">
        <v>0</v>
      </c>
      <c r="AE178" s="388">
        <v>0</v>
      </c>
      <c r="AF178" s="388">
        <v>0</v>
      </c>
      <c r="AG178" s="388">
        <v>0</v>
      </c>
      <c r="AH178" s="388">
        <v>0</v>
      </c>
      <c r="AI178" s="388">
        <v>0</v>
      </c>
      <c r="AJ178" s="388">
        <v>0</v>
      </c>
      <c r="AK178" s="388">
        <v>0</v>
      </c>
      <c r="AL178" s="388">
        <v>0</v>
      </c>
      <c r="AM178" s="388">
        <v>0</v>
      </c>
      <c r="AN178" s="388">
        <v>0</v>
      </c>
      <c r="AO178" s="388">
        <v>0</v>
      </c>
      <c r="AP178" s="388">
        <v>0</v>
      </c>
      <c r="AQ178" s="388">
        <v>0</v>
      </c>
      <c r="AR178" s="388">
        <v>0</v>
      </c>
      <c r="AS178" s="388">
        <v>0</v>
      </c>
      <c r="AT178" s="388">
        <v>0</v>
      </c>
      <c r="AU178" s="388">
        <v>0</v>
      </c>
      <c r="AV178" s="388">
        <v>0</v>
      </c>
      <c r="AW178" s="388">
        <v>0</v>
      </c>
      <c r="AX178" s="388">
        <v>0</v>
      </c>
      <c r="AY178" s="388">
        <v>0</v>
      </c>
      <c r="AZ178" s="388">
        <v>0</v>
      </c>
      <c r="BA178" s="388">
        <v>0</v>
      </c>
      <c r="BB178" s="388">
        <v>0</v>
      </c>
      <c r="BC178" s="388">
        <v>0</v>
      </c>
      <c r="BD178" s="388">
        <v>0</v>
      </c>
      <c r="BE178" s="388">
        <v>0</v>
      </c>
      <c r="BF178" s="388">
        <v>0</v>
      </c>
      <c r="BG178" s="388">
        <v>0</v>
      </c>
      <c r="BH178" s="388">
        <v>0</v>
      </c>
      <c r="BI178" s="388">
        <v>0</v>
      </c>
      <c r="BJ178" s="388">
        <v>0</v>
      </c>
      <c r="BK178" s="388">
        <v>0</v>
      </c>
      <c r="BL178" s="388">
        <v>0</v>
      </c>
      <c r="BM178" s="388">
        <v>0</v>
      </c>
      <c r="BN178" s="388">
        <v>0</v>
      </c>
      <c r="BO178" s="388">
        <v>0</v>
      </c>
      <c r="BP178" s="388">
        <v>0</v>
      </c>
      <c r="BQ178" s="388">
        <v>0</v>
      </c>
      <c r="BR178" s="388">
        <v>0</v>
      </c>
      <c r="BS178" s="388">
        <v>0</v>
      </c>
      <c r="BT178" s="388">
        <v>0</v>
      </c>
      <c r="BU178" s="388">
        <v>0</v>
      </c>
      <c r="BV178" s="388">
        <v>0</v>
      </c>
      <c r="BW178" s="388">
        <v>0</v>
      </c>
      <c r="BX178" s="388">
        <v>0</v>
      </c>
      <c r="BY178" s="388">
        <v>0</v>
      </c>
      <c r="BZ178" s="388">
        <v>0</v>
      </c>
      <c r="CA178" s="388">
        <v>0</v>
      </c>
      <c r="CB178" s="388">
        <v>0</v>
      </c>
      <c r="CC178" s="388">
        <v>0</v>
      </c>
      <c r="CD178" s="388">
        <v>0</v>
      </c>
      <c r="CE178" s="388">
        <v>0</v>
      </c>
      <c r="CF178" s="388">
        <v>0</v>
      </c>
      <c r="CG178" s="388">
        <v>0</v>
      </c>
      <c r="CH178" s="388">
        <v>0</v>
      </c>
      <c r="CI178" s="388">
        <v>0</v>
      </c>
      <c r="CJ178" s="388">
        <v>0</v>
      </c>
      <c r="CK178" s="388">
        <v>0</v>
      </c>
      <c r="CL178" s="388">
        <v>0</v>
      </c>
      <c r="CM178" s="388">
        <v>0</v>
      </c>
      <c r="CN178" s="388">
        <v>0</v>
      </c>
      <c r="CO178" s="388">
        <v>0</v>
      </c>
      <c r="CP178" s="388">
        <v>0</v>
      </c>
      <c r="CQ178" s="388">
        <v>0</v>
      </c>
      <c r="CR178" s="388">
        <v>0</v>
      </c>
      <c r="CS178" s="388">
        <v>0</v>
      </c>
      <c r="CT178" s="388">
        <v>0</v>
      </c>
      <c r="CU178" s="388">
        <v>0</v>
      </c>
      <c r="CV178" s="388">
        <v>0</v>
      </c>
      <c r="CW178" s="388">
        <v>0</v>
      </c>
      <c r="CX178" s="388">
        <v>0</v>
      </c>
      <c r="CY178" s="388">
        <v>0</v>
      </c>
      <c r="CZ178" s="388">
        <v>0</v>
      </c>
      <c r="DA178" s="388">
        <v>0</v>
      </c>
      <c r="DB178" s="388">
        <v>0</v>
      </c>
      <c r="DC178" s="388">
        <v>0</v>
      </c>
      <c r="DD178" s="388">
        <v>0</v>
      </c>
      <c r="DE178" s="388">
        <v>0</v>
      </c>
      <c r="DF178" s="388">
        <v>0</v>
      </c>
      <c r="DG178" s="387">
        <v>0</v>
      </c>
      <c r="DH178" s="31">
        <v>0</v>
      </c>
      <c r="DI178" s="28">
        <v>0</v>
      </c>
      <c r="DJ178" s="30">
        <v>0</v>
      </c>
      <c r="DK178" s="29">
        <v>0</v>
      </c>
      <c r="DL178" s="235">
        <v>0</v>
      </c>
      <c r="DM178" s="28">
        <v>0</v>
      </c>
      <c r="DN178" s="288">
        <v>0</v>
      </c>
      <c r="DO178" s="285">
        <v>0</v>
      </c>
      <c r="DP178" s="235">
        <v>0</v>
      </c>
      <c r="DQ178" s="28">
        <v>0</v>
      </c>
      <c r="DR178" s="30">
        <v>0</v>
      </c>
      <c r="DS178" s="285">
        <v>0</v>
      </c>
      <c r="DT178" s="235">
        <v>0</v>
      </c>
      <c r="DU178" s="28">
        <v>0</v>
      </c>
      <c r="DV178" s="30">
        <v>0</v>
      </c>
      <c r="DW178" s="285">
        <v>0</v>
      </c>
      <c r="DX178" s="235">
        <v>0</v>
      </c>
      <c r="DY178" s="28">
        <v>0</v>
      </c>
      <c r="DZ178" s="30">
        <v>0</v>
      </c>
      <c r="EA178" s="285">
        <v>0</v>
      </c>
      <c r="EB178" s="235">
        <v>0</v>
      </c>
      <c r="EC178" s="28">
        <v>0</v>
      </c>
      <c r="ED178" s="30">
        <v>0</v>
      </c>
      <c r="EE178" s="285">
        <v>0</v>
      </c>
      <c r="EF178" s="235">
        <v>0</v>
      </c>
      <c r="EG178" s="28">
        <v>0</v>
      </c>
      <c r="EH178" s="288">
        <v>0</v>
      </c>
      <c r="EI178" s="285">
        <v>0</v>
      </c>
      <c r="EJ178" s="235">
        <v>0</v>
      </c>
      <c r="EK178" s="28">
        <f t="shared" ca="1" si="76"/>
        <v>0</v>
      </c>
      <c r="EL178" s="30" t="str">
        <f ca="1">IF($B179=$B178,"",SUMIF($B$6:$B198,$B178,EK$6:EK$185))</f>
        <v/>
      </c>
      <c r="EM178" s="436">
        <v>10</v>
      </c>
      <c r="EN178" s="436">
        <f t="shared" si="70"/>
        <v>1000</v>
      </c>
      <c r="EO178" s="437">
        <f t="shared" si="71"/>
        <v>1E-3</v>
      </c>
      <c r="EP178" s="437">
        <f t="shared" si="77"/>
        <v>1.0499999999999999E-3</v>
      </c>
      <c r="EQ178" s="436">
        <f t="shared" ca="1" si="73"/>
        <v>0</v>
      </c>
      <c r="ER178" s="443">
        <v>6.3E-2</v>
      </c>
      <c r="ES178" s="446">
        <f t="shared" ca="1" si="74"/>
        <v>0</v>
      </c>
      <c r="ET178" s="446">
        <f t="shared" ca="1" si="75"/>
        <v>0</v>
      </c>
      <c r="EU178" s="446"/>
      <c r="EV178" s="446"/>
      <c r="EW178" s="446"/>
      <c r="EX178" s="17">
        <v>800210</v>
      </c>
      <c r="EY178" s="17" t="s">
        <v>809</v>
      </c>
      <c r="EZ178" s="17">
        <v>100</v>
      </c>
      <c r="FA178" s="17">
        <v>0</v>
      </c>
      <c r="FB178" s="158" t="s">
        <v>57</v>
      </c>
      <c r="FC178" s="249" t="s">
        <v>324</v>
      </c>
      <c r="FD178" s="2" t="s">
        <v>436</v>
      </c>
      <c r="FE178" s="389">
        <f t="shared" ca="1" si="72"/>
        <v>0</v>
      </c>
    </row>
    <row r="179" spans="1:161">
      <c r="A179" s="894" t="s">
        <v>787</v>
      </c>
      <c r="B179" s="158" t="s">
        <v>57</v>
      </c>
      <c r="C179" s="249" t="s">
        <v>316</v>
      </c>
      <c r="D179" s="4" t="s">
        <v>428</v>
      </c>
      <c r="E179" s="225" t="s">
        <v>951</v>
      </c>
      <c r="F179" s="92" t="s">
        <v>938</v>
      </c>
      <c r="G179" s="374">
        <v>100</v>
      </c>
      <c r="H179" s="229">
        <v>0</v>
      </c>
      <c r="I179" s="229">
        <v>0</v>
      </c>
      <c r="J179" s="229">
        <v>0</v>
      </c>
      <c r="K179" s="229">
        <v>0</v>
      </c>
      <c r="L179" s="229">
        <v>0</v>
      </c>
      <c r="M179" s="388">
        <v>0</v>
      </c>
      <c r="N179" s="388">
        <v>0</v>
      </c>
      <c r="O179" s="388">
        <v>0</v>
      </c>
      <c r="P179" s="388">
        <v>0</v>
      </c>
      <c r="Q179" s="388">
        <v>0</v>
      </c>
      <c r="R179" s="388">
        <v>0</v>
      </c>
      <c r="S179" s="388">
        <v>0</v>
      </c>
      <c r="T179" s="388">
        <v>0</v>
      </c>
      <c r="U179" s="388">
        <v>0</v>
      </c>
      <c r="V179" s="388">
        <v>0</v>
      </c>
      <c r="W179" s="388">
        <v>0</v>
      </c>
      <c r="X179" s="388">
        <v>0</v>
      </c>
      <c r="Y179" s="388">
        <v>0</v>
      </c>
      <c r="Z179" s="388">
        <v>0</v>
      </c>
      <c r="AA179" s="388">
        <v>0</v>
      </c>
      <c r="AB179" s="388">
        <v>0</v>
      </c>
      <c r="AC179" s="388">
        <v>0</v>
      </c>
      <c r="AD179" s="388">
        <v>0</v>
      </c>
      <c r="AE179" s="388">
        <v>0</v>
      </c>
      <c r="AF179" s="388">
        <v>0</v>
      </c>
      <c r="AG179" s="388">
        <v>0</v>
      </c>
      <c r="AH179" s="388">
        <v>0</v>
      </c>
      <c r="AI179" s="388">
        <v>0</v>
      </c>
      <c r="AJ179" s="388">
        <v>0</v>
      </c>
      <c r="AK179" s="388">
        <v>0</v>
      </c>
      <c r="AL179" s="388">
        <v>0</v>
      </c>
      <c r="AM179" s="388">
        <v>0</v>
      </c>
      <c r="AN179" s="388">
        <v>0</v>
      </c>
      <c r="AO179" s="388">
        <v>0</v>
      </c>
      <c r="AP179" s="388">
        <v>0</v>
      </c>
      <c r="AQ179" s="388">
        <v>0</v>
      </c>
      <c r="AR179" s="388">
        <v>0</v>
      </c>
      <c r="AS179" s="388">
        <v>0</v>
      </c>
      <c r="AT179" s="388">
        <v>0</v>
      </c>
      <c r="AU179" s="388">
        <v>0</v>
      </c>
      <c r="AV179" s="388">
        <v>0</v>
      </c>
      <c r="AW179" s="388">
        <v>0</v>
      </c>
      <c r="AX179" s="388">
        <v>0</v>
      </c>
      <c r="AY179" s="388">
        <v>0</v>
      </c>
      <c r="AZ179" s="388">
        <v>0</v>
      </c>
      <c r="BA179" s="388">
        <v>0</v>
      </c>
      <c r="BB179" s="388">
        <v>0</v>
      </c>
      <c r="BC179" s="388">
        <v>0</v>
      </c>
      <c r="BD179" s="388">
        <v>0</v>
      </c>
      <c r="BE179" s="388">
        <v>0</v>
      </c>
      <c r="BF179" s="388">
        <v>0</v>
      </c>
      <c r="BG179" s="388">
        <v>0</v>
      </c>
      <c r="BH179" s="388">
        <v>0</v>
      </c>
      <c r="BI179" s="388">
        <v>0</v>
      </c>
      <c r="BJ179" s="388">
        <v>0</v>
      </c>
      <c r="BK179" s="388">
        <v>0</v>
      </c>
      <c r="BL179" s="388">
        <v>0</v>
      </c>
      <c r="BM179" s="388">
        <v>0</v>
      </c>
      <c r="BN179" s="388">
        <v>0</v>
      </c>
      <c r="BO179" s="388">
        <v>0</v>
      </c>
      <c r="BP179" s="388">
        <v>0</v>
      </c>
      <c r="BQ179" s="388">
        <v>0</v>
      </c>
      <c r="BR179" s="388">
        <v>0</v>
      </c>
      <c r="BS179" s="388">
        <v>0</v>
      </c>
      <c r="BT179" s="388">
        <v>0</v>
      </c>
      <c r="BU179" s="388">
        <v>0</v>
      </c>
      <c r="BV179" s="388">
        <v>0</v>
      </c>
      <c r="BW179" s="388">
        <v>0</v>
      </c>
      <c r="BX179" s="388">
        <v>0</v>
      </c>
      <c r="BY179" s="388">
        <v>0</v>
      </c>
      <c r="BZ179" s="388">
        <v>0</v>
      </c>
      <c r="CA179" s="388">
        <v>0</v>
      </c>
      <c r="CB179" s="388">
        <v>0</v>
      </c>
      <c r="CC179" s="388">
        <v>0</v>
      </c>
      <c r="CD179" s="388">
        <v>0</v>
      </c>
      <c r="CE179" s="388">
        <v>0</v>
      </c>
      <c r="CF179" s="388">
        <v>0</v>
      </c>
      <c r="CG179" s="388">
        <v>0</v>
      </c>
      <c r="CH179" s="388">
        <v>0</v>
      </c>
      <c r="CI179" s="388">
        <v>0</v>
      </c>
      <c r="CJ179" s="388">
        <v>0</v>
      </c>
      <c r="CK179" s="388">
        <v>0</v>
      </c>
      <c r="CL179" s="388">
        <v>0</v>
      </c>
      <c r="CM179" s="388">
        <v>0</v>
      </c>
      <c r="CN179" s="388">
        <v>0</v>
      </c>
      <c r="CO179" s="388">
        <v>0</v>
      </c>
      <c r="CP179" s="388">
        <v>0</v>
      </c>
      <c r="CQ179" s="388">
        <v>0</v>
      </c>
      <c r="CR179" s="388">
        <v>0</v>
      </c>
      <c r="CS179" s="388">
        <v>0</v>
      </c>
      <c r="CT179" s="388">
        <v>0</v>
      </c>
      <c r="CU179" s="388">
        <v>0</v>
      </c>
      <c r="CV179" s="388">
        <v>0</v>
      </c>
      <c r="CW179" s="388">
        <v>0</v>
      </c>
      <c r="CX179" s="388">
        <v>0</v>
      </c>
      <c r="CY179" s="388">
        <v>0</v>
      </c>
      <c r="CZ179" s="388">
        <v>0</v>
      </c>
      <c r="DA179" s="388">
        <v>0</v>
      </c>
      <c r="DB179" s="388">
        <v>0</v>
      </c>
      <c r="DC179" s="388">
        <v>0</v>
      </c>
      <c r="DD179" s="388">
        <v>0</v>
      </c>
      <c r="DE179" s="388">
        <v>0</v>
      </c>
      <c r="DF179" s="388">
        <v>0</v>
      </c>
      <c r="DG179" s="387">
        <v>0</v>
      </c>
      <c r="DH179" s="31">
        <v>0</v>
      </c>
      <c r="DI179" s="28">
        <v>0</v>
      </c>
      <c r="DJ179" s="30">
        <v>0</v>
      </c>
      <c r="DK179" s="29">
        <v>0</v>
      </c>
      <c r="DL179" s="235">
        <v>0</v>
      </c>
      <c r="DM179" s="28">
        <v>0</v>
      </c>
      <c r="DN179" s="288">
        <v>0</v>
      </c>
      <c r="DO179" s="285">
        <v>0</v>
      </c>
      <c r="DP179" s="235">
        <v>0</v>
      </c>
      <c r="DQ179" s="28">
        <v>0</v>
      </c>
      <c r="DR179" s="30">
        <v>0</v>
      </c>
      <c r="DS179" s="285">
        <v>0</v>
      </c>
      <c r="DT179" s="235">
        <v>0</v>
      </c>
      <c r="DU179" s="28">
        <v>0</v>
      </c>
      <c r="DV179" s="30">
        <v>0</v>
      </c>
      <c r="DW179" s="285">
        <v>0</v>
      </c>
      <c r="DX179" s="235">
        <v>0</v>
      </c>
      <c r="DY179" s="28">
        <v>0</v>
      </c>
      <c r="DZ179" s="30">
        <v>0</v>
      </c>
      <c r="EA179" s="285">
        <v>0</v>
      </c>
      <c r="EB179" s="235">
        <v>0</v>
      </c>
      <c r="EC179" s="28">
        <v>0</v>
      </c>
      <c r="ED179" s="30">
        <v>0</v>
      </c>
      <c r="EE179" s="285">
        <v>0</v>
      </c>
      <c r="EF179" s="235">
        <v>0</v>
      </c>
      <c r="EG179" s="28">
        <v>0</v>
      </c>
      <c r="EH179" s="288">
        <v>0</v>
      </c>
      <c r="EI179" s="285">
        <v>0</v>
      </c>
      <c r="EJ179" s="235">
        <v>0</v>
      </c>
      <c r="EK179" s="28">
        <f t="shared" ca="1" si="76"/>
        <v>0</v>
      </c>
      <c r="EL179" s="30" t="str">
        <f ca="1">IF($B180=$B179,"",SUMIF($B$6:$B198,$B179,EK$6:EK$185))</f>
        <v/>
      </c>
      <c r="EM179" s="436">
        <v>10</v>
      </c>
      <c r="EN179" s="436">
        <f t="shared" si="70"/>
        <v>1000</v>
      </c>
      <c r="EO179" s="437">
        <f t="shared" si="71"/>
        <v>1E-3</v>
      </c>
      <c r="EP179" s="437">
        <f t="shared" si="77"/>
        <v>1.0499999999999999E-3</v>
      </c>
      <c r="EQ179" s="436">
        <f t="shared" ca="1" si="73"/>
        <v>0</v>
      </c>
      <c r="ER179" s="443">
        <v>6.3E-2</v>
      </c>
      <c r="ES179" s="446">
        <f t="shared" ca="1" si="74"/>
        <v>0</v>
      </c>
      <c r="ET179" s="446">
        <f t="shared" ca="1" si="75"/>
        <v>0</v>
      </c>
      <c r="EU179" s="446"/>
      <c r="EV179" s="446"/>
      <c r="EW179" s="446"/>
      <c r="EX179" s="17">
        <v>800210</v>
      </c>
      <c r="EY179" s="17" t="s">
        <v>809</v>
      </c>
      <c r="EZ179" s="17">
        <v>100</v>
      </c>
      <c r="FA179" s="17">
        <v>0</v>
      </c>
      <c r="FB179" s="158" t="s">
        <v>57</v>
      </c>
      <c r="FC179" s="249" t="s">
        <v>316</v>
      </c>
      <c r="FD179" s="2" t="s">
        <v>428</v>
      </c>
      <c r="FE179" s="389">
        <f t="shared" ca="1" si="72"/>
        <v>0</v>
      </c>
    </row>
    <row r="180" spans="1:161">
      <c r="A180" s="894" t="s">
        <v>787</v>
      </c>
      <c r="B180" s="158" t="s">
        <v>57</v>
      </c>
      <c r="C180" s="158" t="s">
        <v>382</v>
      </c>
      <c r="D180" s="4" t="s">
        <v>428</v>
      </c>
      <c r="E180" s="225" t="s">
        <v>951</v>
      </c>
      <c r="F180" s="92" t="s">
        <v>938</v>
      </c>
      <c r="G180" s="374">
        <v>100</v>
      </c>
      <c r="H180" s="229">
        <v>0</v>
      </c>
      <c r="I180" s="229">
        <v>200</v>
      </c>
      <c r="J180" s="229">
        <v>34</v>
      </c>
      <c r="K180" s="229">
        <v>0</v>
      </c>
      <c r="L180" s="229">
        <v>234</v>
      </c>
      <c r="M180" s="388">
        <v>0</v>
      </c>
      <c r="N180" s="388">
        <v>0</v>
      </c>
      <c r="O180" s="388">
        <v>0</v>
      </c>
      <c r="P180" s="388">
        <v>0</v>
      </c>
      <c r="Q180" s="388">
        <v>0</v>
      </c>
      <c r="R180" s="388">
        <v>0</v>
      </c>
      <c r="S180" s="388">
        <v>0</v>
      </c>
      <c r="T180" s="388">
        <v>0</v>
      </c>
      <c r="U180" s="388">
        <v>0</v>
      </c>
      <c r="V180" s="388">
        <v>0</v>
      </c>
      <c r="W180" s="388">
        <v>0</v>
      </c>
      <c r="X180" s="388">
        <v>0</v>
      </c>
      <c r="Y180" s="388">
        <v>0</v>
      </c>
      <c r="Z180" s="388">
        <v>0</v>
      </c>
      <c r="AA180" s="388">
        <v>0</v>
      </c>
      <c r="AB180" s="388">
        <v>0</v>
      </c>
      <c r="AC180" s="388">
        <v>0</v>
      </c>
      <c r="AD180" s="388">
        <v>0</v>
      </c>
      <c r="AE180" s="388">
        <v>0</v>
      </c>
      <c r="AF180" s="388">
        <v>0</v>
      </c>
      <c r="AG180" s="388">
        <v>0</v>
      </c>
      <c r="AH180" s="388">
        <v>0</v>
      </c>
      <c r="AI180" s="388">
        <v>0</v>
      </c>
      <c r="AJ180" s="388">
        <v>0</v>
      </c>
      <c r="AK180" s="388">
        <v>0</v>
      </c>
      <c r="AL180" s="388">
        <v>0</v>
      </c>
      <c r="AM180" s="388">
        <v>0</v>
      </c>
      <c r="AN180" s="388">
        <v>0</v>
      </c>
      <c r="AO180" s="388">
        <v>0</v>
      </c>
      <c r="AP180" s="388">
        <v>0</v>
      </c>
      <c r="AQ180" s="388">
        <v>0</v>
      </c>
      <c r="AR180" s="388">
        <v>0</v>
      </c>
      <c r="AS180" s="388">
        <v>0</v>
      </c>
      <c r="AT180" s="388">
        <v>0</v>
      </c>
      <c r="AU180" s="388">
        <v>0</v>
      </c>
      <c r="AV180" s="388">
        <v>0</v>
      </c>
      <c r="AW180" s="388">
        <v>0</v>
      </c>
      <c r="AX180" s="388">
        <v>0</v>
      </c>
      <c r="AY180" s="388">
        <v>0</v>
      </c>
      <c r="AZ180" s="388">
        <v>0</v>
      </c>
      <c r="BA180" s="388">
        <v>0</v>
      </c>
      <c r="BB180" s="388">
        <v>0</v>
      </c>
      <c r="BC180" s="388">
        <v>0</v>
      </c>
      <c r="BD180" s="388">
        <v>0</v>
      </c>
      <c r="BE180" s="388">
        <v>0</v>
      </c>
      <c r="BF180" s="388">
        <v>0</v>
      </c>
      <c r="BG180" s="388">
        <v>0</v>
      </c>
      <c r="BH180" s="388">
        <v>0</v>
      </c>
      <c r="BI180" s="388">
        <v>0</v>
      </c>
      <c r="BJ180" s="388">
        <v>0</v>
      </c>
      <c r="BK180" s="388">
        <v>0</v>
      </c>
      <c r="BL180" s="388">
        <v>0</v>
      </c>
      <c r="BM180" s="388">
        <v>0</v>
      </c>
      <c r="BN180" s="388">
        <v>0</v>
      </c>
      <c r="BO180" s="388">
        <v>0</v>
      </c>
      <c r="BP180" s="388">
        <v>0</v>
      </c>
      <c r="BQ180" s="388">
        <v>0</v>
      </c>
      <c r="BR180" s="388">
        <v>0</v>
      </c>
      <c r="BS180" s="388">
        <v>0</v>
      </c>
      <c r="BT180" s="388">
        <v>0</v>
      </c>
      <c r="BU180" s="388">
        <v>0</v>
      </c>
      <c r="BV180" s="388">
        <v>0</v>
      </c>
      <c r="BW180" s="388">
        <v>0</v>
      </c>
      <c r="BX180" s="388">
        <v>0</v>
      </c>
      <c r="BY180" s="388">
        <v>0</v>
      </c>
      <c r="BZ180" s="388">
        <v>0</v>
      </c>
      <c r="CA180" s="388">
        <v>0</v>
      </c>
      <c r="CB180" s="388">
        <v>0</v>
      </c>
      <c r="CC180" s="388">
        <v>0</v>
      </c>
      <c r="CD180" s="388">
        <v>0</v>
      </c>
      <c r="CE180" s="388">
        <v>0</v>
      </c>
      <c r="CF180" s="388">
        <v>0</v>
      </c>
      <c r="CG180" s="388">
        <v>0</v>
      </c>
      <c r="CH180" s="388">
        <v>0</v>
      </c>
      <c r="CI180" s="388">
        <v>0</v>
      </c>
      <c r="CJ180" s="388">
        <v>0</v>
      </c>
      <c r="CK180" s="388">
        <v>0</v>
      </c>
      <c r="CL180" s="388">
        <v>0</v>
      </c>
      <c r="CM180" s="388">
        <v>0</v>
      </c>
      <c r="CN180" s="388">
        <v>0</v>
      </c>
      <c r="CO180" s="388">
        <v>0</v>
      </c>
      <c r="CP180" s="388">
        <v>0</v>
      </c>
      <c r="CQ180" s="388">
        <v>0</v>
      </c>
      <c r="CR180" s="388">
        <v>0</v>
      </c>
      <c r="CS180" s="388">
        <v>0</v>
      </c>
      <c r="CT180" s="388">
        <v>0</v>
      </c>
      <c r="CU180" s="388">
        <v>0</v>
      </c>
      <c r="CV180" s="388">
        <v>0</v>
      </c>
      <c r="CW180" s="388">
        <v>0</v>
      </c>
      <c r="CX180" s="388">
        <v>0</v>
      </c>
      <c r="CY180" s="388">
        <v>0</v>
      </c>
      <c r="CZ180" s="388">
        <v>0</v>
      </c>
      <c r="DA180" s="388">
        <v>0</v>
      </c>
      <c r="DB180" s="388">
        <v>0</v>
      </c>
      <c r="DC180" s="388">
        <v>0</v>
      </c>
      <c r="DD180" s="388">
        <v>0</v>
      </c>
      <c r="DE180" s="388">
        <v>0</v>
      </c>
      <c r="DF180" s="388">
        <v>0</v>
      </c>
      <c r="DG180" s="387">
        <v>0</v>
      </c>
      <c r="DH180" s="31">
        <v>0</v>
      </c>
      <c r="DI180" s="28">
        <v>0</v>
      </c>
      <c r="DJ180" s="30">
        <v>0</v>
      </c>
      <c r="DK180" s="29">
        <v>0</v>
      </c>
      <c r="DL180" s="235">
        <v>0</v>
      </c>
      <c r="DM180" s="28">
        <v>0</v>
      </c>
      <c r="DN180" s="288">
        <v>0</v>
      </c>
      <c r="DO180" s="285">
        <v>0</v>
      </c>
      <c r="DP180" s="235">
        <v>0</v>
      </c>
      <c r="DQ180" s="28">
        <v>0</v>
      </c>
      <c r="DR180" s="30">
        <v>0</v>
      </c>
      <c r="DS180" s="285">
        <v>0</v>
      </c>
      <c r="DT180" s="235">
        <v>0</v>
      </c>
      <c r="DU180" s="28">
        <v>0</v>
      </c>
      <c r="DV180" s="30">
        <v>0</v>
      </c>
      <c r="DW180" s="285">
        <v>0</v>
      </c>
      <c r="DX180" s="235">
        <v>0</v>
      </c>
      <c r="DY180" s="28">
        <v>0</v>
      </c>
      <c r="DZ180" s="30">
        <v>0</v>
      </c>
      <c r="EA180" s="285">
        <v>0</v>
      </c>
      <c r="EB180" s="235">
        <v>0</v>
      </c>
      <c r="EC180" s="28">
        <v>0</v>
      </c>
      <c r="ED180" s="30">
        <v>0</v>
      </c>
      <c r="EE180" s="285">
        <v>0</v>
      </c>
      <c r="EF180" s="235">
        <v>0</v>
      </c>
      <c r="EG180" s="28">
        <v>0</v>
      </c>
      <c r="EH180" s="288">
        <v>0</v>
      </c>
      <c r="EI180" s="285">
        <v>0</v>
      </c>
      <c r="EJ180" s="235">
        <v>0</v>
      </c>
      <c r="EK180" s="28"/>
      <c r="EL180" s="30" t="str">
        <f ca="1">IF($B181=$B180,"",SUMIF($B$6:$B199,$B180,EK$6:EK$185))</f>
        <v/>
      </c>
      <c r="EM180" s="436">
        <v>10</v>
      </c>
      <c r="EN180" s="436">
        <f t="shared" si="70"/>
        <v>1000</v>
      </c>
      <c r="EO180" s="437">
        <f t="shared" si="71"/>
        <v>1E-3</v>
      </c>
      <c r="EP180" s="437">
        <f t="shared" si="77"/>
        <v>1.0499999999999999E-3</v>
      </c>
      <c r="EQ180" s="436">
        <f ca="1">ROUND(IFERROR(EP180*DG180,),4)</f>
        <v>0</v>
      </c>
      <c r="ER180" s="443">
        <v>0</v>
      </c>
      <c r="ES180" s="446">
        <f ca="1">(+DG180*ER180)/$ES$1</f>
        <v>0</v>
      </c>
      <c r="ET180" s="446">
        <f ca="1">ER180*DG180</f>
        <v>0</v>
      </c>
      <c r="EU180" s="446"/>
      <c r="EV180" s="446"/>
      <c r="EW180" s="446"/>
      <c r="EX180" s="17">
        <v>800210</v>
      </c>
      <c r="EY180" s="17" t="s">
        <v>809</v>
      </c>
      <c r="EZ180" s="17">
        <v>100</v>
      </c>
      <c r="FA180" s="17">
        <v>0</v>
      </c>
      <c r="FB180" s="158" t="s">
        <v>57</v>
      </c>
      <c r="FC180" s="158" t="s">
        <v>382</v>
      </c>
      <c r="FD180" s="2" t="s">
        <v>428</v>
      </c>
      <c r="FE180" s="389">
        <f t="shared" ca="1" si="72"/>
        <v>0</v>
      </c>
    </row>
    <row r="181" spans="1:161">
      <c r="A181" s="894" t="s">
        <v>787</v>
      </c>
      <c r="B181" s="158" t="s">
        <v>57</v>
      </c>
      <c r="C181" s="249" t="s">
        <v>334</v>
      </c>
      <c r="D181" s="4" t="s">
        <v>437</v>
      </c>
      <c r="E181" s="225" t="s">
        <v>951</v>
      </c>
      <c r="F181" s="92" t="s">
        <v>961</v>
      </c>
      <c r="G181" s="374">
        <v>100</v>
      </c>
      <c r="H181" s="229">
        <v>0</v>
      </c>
      <c r="I181" s="229">
        <v>100</v>
      </c>
      <c r="J181" s="229">
        <v>91</v>
      </c>
      <c r="K181" s="229">
        <v>0</v>
      </c>
      <c r="L181" s="229">
        <v>191</v>
      </c>
      <c r="M181" s="388">
        <v>0</v>
      </c>
      <c r="N181" s="388">
        <v>0</v>
      </c>
      <c r="O181" s="388">
        <v>0</v>
      </c>
      <c r="P181" s="388">
        <v>0</v>
      </c>
      <c r="Q181" s="388">
        <v>0</v>
      </c>
      <c r="R181" s="388">
        <v>0</v>
      </c>
      <c r="S181" s="388">
        <v>0</v>
      </c>
      <c r="T181" s="388">
        <v>0</v>
      </c>
      <c r="U181" s="388">
        <v>0</v>
      </c>
      <c r="V181" s="388">
        <v>0</v>
      </c>
      <c r="W181" s="388">
        <v>0</v>
      </c>
      <c r="X181" s="388">
        <v>0</v>
      </c>
      <c r="Y181" s="388">
        <v>0</v>
      </c>
      <c r="Z181" s="388">
        <v>0</v>
      </c>
      <c r="AA181" s="388">
        <v>0</v>
      </c>
      <c r="AB181" s="388">
        <v>0</v>
      </c>
      <c r="AC181" s="388">
        <v>0</v>
      </c>
      <c r="AD181" s="388">
        <v>0</v>
      </c>
      <c r="AE181" s="388">
        <v>0</v>
      </c>
      <c r="AF181" s="388">
        <v>0</v>
      </c>
      <c r="AG181" s="388">
        <v>0</v>
      </c>
      <c r="AH181" s="388">
        <v>0</v>
      </c>
      <c r="AI181" s="388">
        <v>0</v>
      </c>
      <c r="AJ181" s="388">
        <v>0</v>
      </c>
      <c r="AK181" s="388">
        <v>0</v>
      </c>
      <c r="AL181" s="388">
        <v>0</v>
      </c>
      <c r="AM181" s="388">
        <v>0</v>
      </c>
      <c r="AN181" s="388">
        <v>0</v>
      </c>
      <c r="AO181" s="388">
        <v>0</v>
      </c>
      <c r="AP181" s="388">
        <v>0</v>
      </c>
      <c r="AQ181" s="388">
        <v>0</v>
      </c>
      <c r="AR181" s="388">
        <v>0</v>
      </c>
      <c r="AS181" s="388">
        <v>0</v>
      </c>
      <c r="AT181" s="388">
        <v>0</v>
      </c>
      <c r="AU181" s="388">
        <v>0</v>
      </c>
      <c r="AV181" s="388">
        <v>0</v>
      </c>
      <c r="AW181" s="388">
        <v>0</v>
      </c>
      <c r="AX181" s="388">
        <v>0</v>
      </c>
      <c r="AY181" s="388">
        <v>0</v>
      </c>
      <c r="AZ181" s="388">
        <v>0</v>
      </c>
      <c r="BA181" s="388">
        <v>0</v>
      </c>
      <c r="BB181" s="388">
        <v>0</v>
      </c>
      <c r="BC181" s="388">
        <v>0</v>
      </c>
      <c r="BD181" s="388">
        <v>0</v>
      </c>
      <c r="BE181" s="388">
        <v>0</v>
      </c>
      <c r="BF181" s="388">
        <v>0</v>
      </c>
      <c r="BG181" s="388">
        <v>0</v>
      </c>
      <c r="BH181" s="388">
        <v>0</v>
      </c>
      <c r="BI181" s="388">
        <v>0</v>
      </c>
      <c r="BJ181" s="388">
        <v>0</v>
      </c>
      <c r="BK181" s="388">
        <v>0</v>
      </c>
      <c r="BL181" s="388">
        <v>0</v>
      </c>
      <c r="BM181" s="388">
        <v>0</v>
      </c>
      <c r="BN181" s="388">
        <v>0</v>
      </c>
      <c r="BO181" s="388">
        <v>0</v>
      </c>
      <c r="BP181" s="388">
        <v>0</v>
      </c>
      <c r="BQ181" s="388">
        <v>0</v>
      </c>
      <c r="BR181" s="388">
        <v>0</v>
      </c>
      <c r="BS181" s="388">
        <v>0</v>
      </c>
      <c r="BT181" s="388">
        <v>0</v>
      </c>
      <c r="BU181" s="388">
        <v>0</v>
      </c>
      <c r="BV181" s="388">
        <v>0</v>
      </c>
      <c r="BW181" s="388">
        <v>0</v>
      </c>
      <c r="BX181" s="388">
        <v>0</v>
      </c>
      <c r="BY181" s="388">
        <v>0</v>
      </c>
      <c r="BZ181" s="388">
        <v>0</v>
      </c>
      <c r="CA181" s="388">
        <v>0</v>
      </c>
      <c r="CB181" s="388">
        <v>0</v>
      </c>
      <c r="CC181" s="388">
        <v>0</v>
      </c>
      <c r="CD181" s="388">
        <v>0</v>
      </c>
      <c r="CE181" s="388">
        <v>0</v>
      </c>
      <c r="CF181" s="388">
        <v>0</v>
      </c>
      <c r="CG181" s="388">
        <v>0</v>
      </c>
      <c r="CH181" s="388">
        <v>0</v>
      </c>
      <c r="CI181" s="388">
        <v>0</v>
      </c>
      <c r="CJ181" s="388">
        <v>0</v>
      </c>
      <c r="CK181" s="388">
        <v>0</v>
      </c>
      <c r="CL181" s="388">
        <v>0</v>
      </c>
      <c r="CM181" s="388">
        <v>0</v>
      </c>
      <c r="CN181" s="388">
        <v>0</v>
      </c>
      <c r="CO181" s="388">
        <v>0</v>
      </c>
      <c r="CP181" s="388">
        <v>0</v>
      </c>
      <c r="CQ181" s="388">
        <v>0</v>
      </c>
      <c r="CR181" s="388">
        <v>0</v>
      </c>
      <c r="CS181" s="388">
        <v>0</v>
      </c>
      <c r="CT181" s="388">
        <v>0</v>
      </c>
      <c r="CU181" s="388">
        <v>0</v>
      </c>
      <c r="CV181" s="388">
        <v>0</v>
      </c>
      <c r="CW181" s="388">
        <v>0</v>
      </c>
      <c r="CX181" s="388">
        <v>0</v>
      </c>
      <c r="CY181" s="388">
        <v>0</v>
      </c>
      <c r="CZ181" s="388">
        <v>0</v>
      </c>
      <c r="DA181" s="388">
        <v>0</v>
      </c>
      <c r="DB181" s="388">
        <v>0</v>
      </c>
      <c r="DC181" s="388">
        <v>0</v>
      </c>
      <c r="DD181" s="388">
        <v>0</v>
      </c>
      <c r="DE181" s="388">
        <v>0</v>
      </c>
      <c r="DF181" s="388">
        <v>0</v>
      </c>
      <c r="DG181" s="387">
        <v>0</v>
      </c>
      <c r="DH181" s="31">
        <v>0</v>
      </c>
      <c r="DI181" s="28">
        <v>0</v>
      </c>
      <c r="DJ181" s="30">
        <v>0</v>
      </c>
      <c r="DK181" s="29">
        <v>0</v>
      </c>
      <c r="DL181" s="235">
        <v>0</v>
      </c>
      <c r="DM181" s="28">
        <v>0</v>
      </c>
      <c r="DN181" s="288">
        <v>0</v>
      </c>
      <c r="DO181" s="285">
        <v>0</v>
      </c>
      <c r="DP181" s="235">
        <v>0</v>
      </c>
      <c r="DQ181" s="28">
        <v>0</v>
      </c>
      <c r="DR181" s="30">
        <v>0</v>
      </c>
      <c r="DS181" s="285">
        <v>0</v>
      </c>
      <c r="DT181" s="235">
        <v>0</v>
      </c>
      <c r="DU181" s="28">
        <v>0</v>
      </c>
      <c r="DV181" s="30">
        <v>0</v>
      </c>
      <c r="DW181" s="285">
        <v>0</v>
      </c>
      <c r="DX181" s="235">
        <v>0</v>
      </c>
      <c r="DY181" s="28">
        <v>0</v>
      </c>
      <c r="DZ181" s="30">
        <v>0</v>
      </c>
      <c r="EA181" s="285">
        <v>0</v>
      </c>
      <c r="EB181" s="235">
        <v>0</v>
      </c>
      <c r="EC181" s="28">
        <v>0</v>
      </c>
      <c r="ED181" s="30">
        <v>0</v>
      </c>
      <c r="EE181" s="285">
        <v>0</v>
      </c>
      <c r="EF181" s="235">
        <v>0</v>
      </c>
      <c r="EG181" s="28">
        <v>0</v>
      </c>
      <c r="EH181" s="288">
        <v>0</v>
      </c>
      <c r="EI181" s="285">
        <v>0</v>
      </c>
      <c r="EJ181" s="235">
        <v>0</v>
      </c>
      <c r="EK181" s="28">
        <f t="shared" ref="EK181:EK189" ca="1" si="78">EJ181/10</f>
        <v>0</v>
      </c>
      <c r="EL181" s="30" t="str">
        <f ca="1">IF($B182=$B181,"",SUMIF($B$6:$B201,$B181,EK$6:EK$185))</f>
        <v/>
      </c>
      <c r="EM181" s="436">
        <v>10</v>
      </c>
      <c r="EN181" s="436">
        <f t="shared" si="70"/>
        <v>1000</v>
      </c>
      <c r="EO181" s="437">
        <f t="shared" si="71"/>
        <v>1E-3</v>
      </c>
      <c r="EP181" s="437">
        <f t="shared" si="77"/>
        <v>1.0499999999999999E-3</v>
      </c>
      <c r="EQ181" s="436">
        <f t="shared" ref="EQ181:EQ189" ca="1" si="79">ROUND(IFERROR(EP181*DG181,),4)</f>
        <v>0</v>
      </c>
      <c r="ER181" s="443">
        <v>6.3E-2</v>
      </c>
      <c r="ES181" s="446">
        <f t="shared" ref="ES181:ES189" ca="1" si="80">(+DG181*ER181)/$ES$1</f>
        <v>0</v>
      </c>
      <c r="ET181" s="446">
        <f t="shared" ref="ET181:ET189" ca="1" si="81">ER181*DG181</f>
        <v>0</v>
      </c>
      <c r="EU181" s="446"/>
      <c r="EV181" s="446"/>
      <c r="EW181" s="446"/>
      <c r="EX181" s="17">
        <v>800210</v>
      </c>
      <c r="EY181" s="17" t="s">
        <v>809</v>
      </c>
      <c r="EZ181" s="17">
        <v>100</v>
      </c>
      <c r="FA181" s="17">
        <v>0</v>
      </c>
      <c r="FB181" s="158" t="s">
        <v>57</v>
      </c>
      <c r="FC181" s="249" t="s">
        <v>334</v>
      </c>
      <c r="FD181" s="2" t="s">
        <v>437</v>
      </c>
      <c r="FE181" s="389">
        <f t="shared" ca="1" si="72"/>
        <v>0</v>
      </c>
    </row>
    <row r="182" spans="1:161">
      <c r="A182" s="894" t="s">
        <v>787</v>
      </c>
      <c r="B182" s="158" t="s">
        <v>57</v>
      </c>
      <c r="C182" s="249" t="s">
        <v>347</v>
      </c>
      <c r="D182" s="4" t="s">
        <v>438</v>
      </c>
      <c r="E182" s="225" t="s">
        <v>951</v>
      </c>
      <c r="F182" s="92" t="s">
        <v>962</v>
      </c>
      <c r="G182" s="374">
        <v>100</v>
      </c>
      <c r="H182" s="229">
        <v>0</v>
      </c>
      <c r="I182" s="229">
        <v>100</v>
      </c>
      <c r="J182" s="229">
        <v>0</v>
      </c>
      <c r="K182" s="229">
        <v>0</v>
      </c>
      <c r="L182" s="229">
        <v>100</v>
      </c>
      <c r="M182" s="388">
        <v>0</v>
      </c>
      <c r="N182" s="388">
        <v>0</v>
      </c>
      <c r="O182" s="388">
        <v>0</v>
      </c>
      <c r="P182" s="388">
        <v>0</v>
      </c>
      <c r="Q182" s="388">
        <v>0</v>
      </c>
      <c r="R182" s="388">
        <v>0</v>
      </c>
      <c r="S182" s="388">
        <v>0</v>
      </c>
      <c r="T182" s="388">
        <v>0</v>
      </c>
      <c r="U182" s="388">
        <v>0</v>
      </c>
      <c r="V182" s="388">
        <v>0</v>
      </c>
      <c r="W182" s="388">
        <v>0</v>
      </c>
      <c r="X182" s="388">
        <v>0</v>
      </c>
      <c r="Y182" s="388">
        <v>0</v>
      </c>
      <c r="Z182" s="388">
        <v>0</v>
      </c>
      <c r="AA182" s="388">
        <v>0</v>
      </c>
      <c r="AB182" s="388">
        <v>0</v>
      </c>
      <c r="AC182" s="388">
        <v>0</v>
      </c>
      <c r="AD182" s="388">
        <v>0</v>
      </c>
      <c r="AE182" s="388">
        <v>0</v>
      </c>
      <c r="AF182" s="388">
        <v>0</v>
      </c>
      <c r="AG182" s="388">
        <v>0</v>
      </c>
      <c r="AH182" s="388">
        <v>0</v>
      </c>
      <c r="AI182" s="388">
        <v>0</v>
      </c>
      <c r="AJ182" s="388">
        <v>0</v>
      </c>
      <c r="AK182" s="388">
        <v>0</v>
      </c>
      <c r="AL182" s="388">
        <v>0</v>
      </c>
      <c r="AM182" s="388">
        <v>0</v>
      </c>
      <c r="AN182" s="388">
        <v>0</v>
      </c>
      <c r="AO182" s="388">
        <v>0</v>
      </c>
      <c r="AP182" s="388">
        <v>0</v>
      </c>
      <c r="AQ182" s="388">
        <v>0</v>
      </c>
      <c r="AR182" s="388">
        <v>0</v>
      </c>
      <c r="AS182" s="388">
        <v>0</v>
      </c>
      <c r="AT182" s="388">
        <v>0</v>
      </c>
      <c r="AU182" s="388">
        <v>0</v>
      </c>
      <c r="AV182" s="388">
        <v>0</v>
      </c>
      <c r="AW182" s="388">
        <v>0</v>
      </c>
      <c r="AX182" s="388">
        <v>0</v>
      </c>
      <c r="AY182" s="388">
        <v>0</v>
      </c>
      <c r="AZ182" s="388">
        <v>0</v>
      </c>
      <c r="BA182" s="388">
        <v>0</v>
      </c>
      <c r="BB182" s="388">
        <v>0</v>
      </c>
      <c r="BC182" s="388">
        <v>0</v>
      </c>
      <c r="BD182" s="388">
        <v>0</v>
      </c>
      <c r="BE182" s="388">
        <v>0</v>
      </c>
      <c r="BF182" s="388">
        <v>0</v>
      </c>
      <c r="BG182" s="388">
        <v>0</v>
      </c>
      <c r="BH182" s="388">
        <v>0</v>
      </c>
      <c r="BI182" s="388">
        <v>0</v>
      </c>
      <c r="BJ182" s="388">
        <v>0</v>
      </c>
      <c r="BK182" s="388">
        <v>0</v>
      </c>
      <c r="BL182" s="388">
        <v>0</v>
      </c>
      <c r="BM182" s="388">
        <v>0</v>
      </c>
      <c r="BN182" s="388">
        <v>0</v>
      </c>
      <c r="BO182" s="388">
        <v>0</v>
      </c>
      <c r="BP182" s="388">
        <v>0</v>
      </c>
      <c r="BQ182" s="388">
        <v>0</v>
      </c>
      <c r="BR182" s="388">
        <v>0</v>
      </c>
      <c r="BS182" s="388">
        <v>0</v>
      </c>
      <c r="BT182" s="388">
        <v>0</v>
      </c>
      <c r="BU182" s="388">
        <v>0</v>
      </c>
      <c r="BV182" s="388">
        <v>0</v>
      </c>
      <c r="BW182" s="388">
        <v>0</v>
      </c>
      <c r="BX182" s="388">
        <v>0</v>
      </c>
      <c r="BY182" s="388">
        <v>0</v>
      </c>
      <c r="BZ182" s="388">
        <v>0</v>
      </c>
      <c r="CA182" s="388">
        <v>0</v>
      </c>
      <c r="CB182" s="388">
        <v>0</v>
      </c>
      <c r="CC182" s="388">
        <v>0</v>
      </c>
      <c r="CD182" s="388">
        <v>0</v>
      </c>
      <c r="CE182" s="388">
        <v>0</v>
      </c>
      <c r="CF182" s="388">
        <v>0</v>
      </c>
      <c r="CG182" s="388">
        <v>0</v>
      </c>
      <c r="CH182" s="388">
        <v>0</v>
      </c>
      <c r="CI182" s="388">
        <v>0</v>
      </c>
      <c r="CJ182" s="388">
        <v>0</v>
      </c>
      <c r="CK182" s="388">
        <v>0</v>
      </c>
      <c r="CL182" s="388">
        <v>0</v>
      </c>
      <c r="CM182" s="388">
        <v>0</v>
      </c>
      <c r="CN182" s="388">
        <v>0</v>
      </c>
      <c r="CO182" s="388">
        <v>0</v>
      </c>
      <c r="CP182" s="388">
        <v>0</v>
      </c>
      <c r="CQ182" s="388">
        <v>0</v>
      </c>
      <c r="CR182" s="388">
        <v>0</v>
      </c>
      <c r="CS182" s="388">
        <v>0</v>
      </c>
      <c r="CT182" s="388">
        <v>0</v>
      </c>
      <c r="CU182" s="388">
        <v>0</v>
      </c>
      <c r="CV182" s="388">
        <v>0</v>
      </c>
      <c r="CW182" s="388">
        <v>0</v>
      </c>
      <c r="CX182" s="388">
        <v>0</v>
      </c>
      <c r="CY182" s="388">
        <v>0</v>
      </c>
      <c r="CZ182" s="388">
        <v>0</v>
      </c>
      <c r="DA182" s="388">
        <v>0</v>
      </c>
      <c r="DB182" s="388">
        <v>0</v>
      </c>
      <c r="DC182" s="388">
        <v>0</v>
      </c>
      <c r="DD182" s="388">
        <v>0</v>
      </c>
      <c r="DE182" s="388">
        <v>0</v>
      </c>
      <c r="DF182" s="388">
        <v>0</v>
      </c>
      <c r="DG182" s="387">
        <v>0</v>
      </c>
      <c r="DH182" s="31">
        <v>0</v>
      </c>
      <c r="DI182" s="28">
        <v>0</v>
      </c>
      <c r="DJ182" s="30">
        <v>0</v>
      </c>
      <c r="DK182" s="29">
        <v>0</v>
      </c>
      <c r="DL182" s="235">
        <v>0</v>
      </c>
      <c r="DM182" s="28">
        <v>0</v>
      </c>
      <c r="DN182" s="288">
        <v>0</v>
      </c>
      <c r="DO182" s="285">
        <v>0</v>
      </c>
      <c r="DP182" s="235">
        <v>0</v>
      </c>
      <c r="DQ182" s="28">
        <v>0</v>
      </c>
      <c r="DR182" s="30">
        <v>0</v>
      </c>
      <c r="DS182" s="285">
        <v>0</v>
      </c>
      <c r="DT182" s="235">
        <v>0</v>
      </c>
      <c r="DU182" s="28">
        <v>0</v>
      </c>
      <c r="DV182" s="30">
        <v>0</v>
      </c>
      <c r="DW182" s="285">
        <v>0</v>
      </c>
      <c r="DX182" s="235">
        <v>0</v>
      </c>
      <c r="DY182" s="28">
        <v>0</v>
      </c>
      <c r="DZ182" s="30">
        <v>0</v>
      </c>
      <c r="EA182" s="285">
        <v>0</v>
      </c>
      <c r="EB182" s="235">
        <v>0</v>
      </c>
      <c r="EC182" s="28">
        <v>0</v>
      </c>
      <c r="ED182" s="30">
        <v>0</v>
      </c>
      <c r="EE182" s="285">
        <v>0</v>
      </c>
      <c r="EF182" s="235">
        <v>0</v>
      </c>
      <c r="EG182" s="28">
        <v>0</v>
      </c>
      <c r="EH182" s="288">
        <v>0</v>
      </c>
      <c r="EI182" s="285">
        <v>0</v>
      </c>
      <c r="EJ182" s="235">
        <v>0</v>
      </c>
      <c r="EK182" s="28">
        <f t="shared" ca="1" si="78"/>
        <v>0</v>
      </c>
      <c r="EL182" s="30" t="str">
        <f ca="1">IF($B183=$B182,"",SUMIF($B$6:$B202,$B182,EK$6:EK$185))</f>
        <v/>
      </c>
      <c r="EM182" s="436">
        <v>10</v>
      </c>
      <c r="EN182" s="436">
        <f t="shared" si="70"/>
        <v>1000</v>
      </c>
      <c r="EO182" s="437">
        <f t="shared" si="71"/>
        <v>1E-3</v>
      </c>
      <c r="EP182" s="437">
        <f t="shared" si="77"/>
        <v>1.0499999999999999E-3</v>
      </c>
      <c r="EQ182" s="436">
        <f t="shared" ca="1" si="79"/>
        <v>0</v>
      </c>
      <c r="ER182" s="443">
        <v>0</v>
      </c>
      <c r="ES182" s="446">
        <f t="shared" ca="1" si="80"/>
        <v>0</v>
      </c>
      <c r="ET182" s="446">
        <f t="shared" ca="1" si="81"/>
        <v>0</v>
      </c>
      <c r="EU182" s="446"/>
      <c r="EV182" s="446"/>
      <c r="EW182" s="446"/>
      <c r="EX182" s="17">
        <v>800210</v>
      </c>
      <c r="EY182" s="17" t="s">
        <v>809</v>
      </c>
      <c r="EZ182" s="17">
        <v>100</v>
      </c>
      <c r="FA182" s="17">
        <v>0</v>
      </c>
      <c r="FB182" s="158" t="s">
        <v>57</v>
      </c>
      <c r="FC182" s="249" t="s">
        <v>347</v>
      </c>
      <c r="FD182" s="2" t="s">
        <v>438</v>
      </c>
      <c r="FE182" s="389">
        <f t="shared" ca="1" si="72"/>
        <v>0</v>
      </c>
    </row>
    <row r="183" spans="1:161">
      <c r="A183" s="894" t="s">
        <v>787</v>
      </c>
      <c r="B183" s="158" t="s">
        <v>57</v>
      </c>
      <c r="C183" s="249" t="s">
        <v>357</v>
      </c>
      <c r="D183" s="4" t="s">
        <v>439</v>
      </c>
      <c r="E183" s="225" t="s">
        <v>951</v>
      </c>
      <c r="F183" s="92" t="s">
        <v>963</v>
      </c>
      <c r="G183" s="374">
        <v>100</v>
      </c>
      <c r="H183" s="229">
        <v>0</v>
      </c>
      <c r="I183" s="229">
        <v>0</v>
      </c>
      <c r="J183" s="229">
        <v>151</v>
      </c>
      <c r="K183" s="229">
        <v>0</v>
      </c>
      <c r="L183" s="229">
        <v>151</v>
      </c>
      <c r="M183" s="388">
        <v>0</v>
      </c>
      <c r="N183" s="388">
        <v>0</v>
      </c>
      <c r="O183" s="388">
        <v>0</v>
      </c>
      <c r="P183" s="388">
        <v>0</v>
      </c>
      <c r="Q183" s="388">
        <v>0</v>
      </c>
      <c r="R183" s="388">
        <v>0</v>
      </c>
      <c r="S183" s="388">
        <v>0</v>
      </c>
      <c r="T183" s="388">
        <v>0</v>
      </c>
      <c r="U183" s="388">
        <v>0</v>
      </c>
      <c r="V183" s="388">
        <v>0</v>
      </c>
      <c r="W183" s="388">
        <v>0</v>
      </c>
      <c r="X183" s="388">
        <v>0</v>
      </c>
      <c r="Y183" s="388">
        <v>0</v>
      </c>
      <c r="Z183" s="388">
        <v>0</v>
      </c>
      <c r="AA183" s="388">
        <v>0</v>
      </c>
      <c r="AB183" s="388">
        <v>0</v>
      </c>
      <c r="AC183" s="388">
        <v>0</v>
      </c>
      <c r="AD183" s="388">
        <v>0</v>
      </c>
      <c r="AE183" s="388">
        <v>0</v>
      </c>
      <c r="AF183" s="388">
        <v>0</v>
      </c>
      <c r="AG183" s="388">
        <v>0</v>
      </c>
      <c r="AH183" s="388">
        <v>0</v>
      </c>
      <c r="AI183" s="388">
        <v>0</v>
      </c>
      <c r="AJ183" s="388">
        <v>0</v>
      </c>
      <c r="AK183" s="388">
        <v>0</v>
      </c>
      <c r="AL183" s="388">
        <v>0</v>
      </c>
      <c r="AM183" s="388">
        <v>0</v>
      </c>
      <c r="AN183" s="388">
        <v>0</v>
      </c>
      <c r="AO183" s="388">
        <v>0</v>
      </c>
      <c r="AP183" s="388">
        <v>0</v>
      </c>
      <c r="AQ183" s="388">
        <v>0</v>
      </c>
      <c r="AR183" s="388">
        <v>0</v>
      </c>
      <c r="AS183" s="388">
        <v>0</v>
      </c>
      <c r="AT183" s="388">
        <v>0</v>
      </c>
      <c r="AU183" s="388">
        <v>0</v>
      </c>
      <c r="AV183" s="388">
        <v>0</v>
      </c>
      <c r="AW183" s="388">
        <v>0</v>
      </c>
      <c r="AX183" s="388">
        <v>0</v>
      </c>
      <c r="AY183" s="388">
        <v>0</v>
      </c>
      <c r="AZ183" s="388">
        <v>0</v>
      </c>
      <c r="BA183" s="388">
        <v>0</v>
      </c>
      <c r="BB183" s="388">
        <v>0</v>
      </c>
      <c r="BC183" s="388">
        <v>0</v>
      </c>
      <c r="BD183" s="388">
        <v>0</v>
      </c>
      <c r="BE183" s="388">
        <v>0</v>
      </c>
      <c r="BF183" s="388">
        <v>0</v>
      </c>
      <c r="BG183" s="388">
        <v>0</v>
      </c>
      <c r="BH183" s="388">
        <v>0</v>
      </c>
      <c r="BI183" s="388">
        <v>0</v>
      </c>
      <c r="BJ183" s="388">
        <v>0</v>
      </c>
      <c r="BK183" s="388">
        <v>0</v>
      </c>
      <c r="BL183" s="388">
        <v>0</v>
      </c>
      <c r="BM183" s="388">
        <v>0</v>
      </c>
      <c r="BN183" s="388">
        <v>0</v>
      </c>
      <c r="BO183" s="388">
        <v>0</v>
      </c>
      <c r="BP183" s="388">
        <v>0</v>
      </c>
      <c r="BQ183" s="388">
        <v>0</v>
      </c>
      <c r="BR183" s="388">
        <v>0</v>
      </c>
      <c r="BS183" s="388">
        <v>0</v>
      </c>
      <c r="BT183" s="388">
        <v>0</v>
      </c>
      <c r="BU183" s="388">
        <v>0</v>
      </c>
      <c r="BV183" s="388">
        <v>0</v>
      </c>
      <c r="BW183" s="388">
        <v>0</v>
      </c>
      <c r="BX183" s="388">
        <v>0</v>
      </c>
      <c r="BY183" s="388">
        <v>0</v>
      </c>
      <c r="BZ183" s="388">
        <v>0</v>
      </c>
      <c r="CA183" s="388">
        <v>0</v>
      </c>
      <c r="CB183" s="388">
        <v>0</v>
      </c>
      <c r="CC183" s="388">
        <v>0</v>
      </c>
      <c r="CD183" s="388">
        <v>0</v>
      </c>
      <c r="CE183" s="388">
        <v>0</v>
      </c>
      <c r="CF183" s="388">
        <v>0</v>
      </c>
      <c r="CG183" s="388">
        <v>0</v>
      </c>
      <c r="CH183" s="388">
        <v>0</v>
      </c>
      <c r="CI183" s="388">
        <v>0</v>
      </c>
      <c r="CJ183" s="388">
        <v>0</v>
      </c>
      <c r="CK183" s="388">
        <v>0</v>
      </c>
      <c r="CL183" s="388">
        <v>0</v>
      </c>
      <c r="CM183" s="388">
        <v>0</v>
      </c>
      <c r="CN183" s="388">
        <v>0</v>
      </c>
      <c r="CO183" s="388">
        <v>0</v>
      </c>
      <c r="CP183" s="388">
        <v>0</v>
      </c>
      <c r="CQ183" s="388">
        <v>0</v>
      </c>
      <c r="CR183" s="388">
        <v>0</v>
      </c>
      <c r="CS183" s="388">
        <v>0</v>
      </c>
      <c r="CT183" s="388">
        <v>0</v>
      </c>
      <c r="CU183" s="388">
        <v>0</v>
      </c>
      <c r="CV183" s="388">
        <v>0</v>
      </c>
      <c r="CW183" s="388">
        <v>0</v>
      </c>
      <c r="CX183" s="388">
        <v>0</v>
      </c>
      <c r="CY183" s="388">
        <v>0</v>
      </c>
      <c r="CZ183" s="388">
        <v>0</v>
      </c>
      <c r="DA183" s="388">
        <v>0</v>
      </c>
      <c r="DB183" s="388">
        <v>0</v>
      </c>
      <c r="DC183" s="388">
        <v>0</v>
      </c>
      <c r="DD183" s="388">
        <v>0</v>
      </c>
      <c r="DE183" s="388">
        <v>0</v>
      </c>
      <c r="DF183" s="388">
        <v>0</v>
      </c>
      <c r="DG183" s="387">
        <v>0</v>
      </c>
      <c r="DH183" s="31">
        <v>0</v>
      </c>
      <c r="DI183" s="28">
        <v>0</v>
      </c>
      <c r="DJ183" s="30">
        <v>0</v>
      </c>
      <c r="DK183" s="29">
        <v>0</v>
      </c>
      <c r="DL183" s="235">
        <v>0</v>
      </c>
      <c r="DM183" s="28">
        <v>0</v>
      </c>
      <c r="DN183" s="288">
        <v>0</v>
      </c>
      <c r="DO183" s="285">
        <v>0</v>
      </c>
      <c r="DP183" s="235">
        <v>0</v>
      </c>
      <c r="DQ183" s="28">
        <v>0</v>
      </c>
      <c r="DR183" s="30">
        <v>0</v>
      </c>
      <c r="DS183" s="285">
        <v>0</v>
      </c>
      <c r="DT183" s="235">
        <v>0</v>
      </c>
      <c r="DU183" s="28">
        <v>0</v>
      </c>
      <c r="DV183" s="30">
        <v>0</v>
      </c>
      <c r="DW183" s="285">
        <v>0</v>
      </c>
      <c r="DX183" s="235">
        <v>0</v>
      </c>
      <c r="DY183" s="28">
        <v>0</v>
      </c>
      <c r="DZ183" s="30">
        <v>0</v>
      </c>
      <c r="EA183" s="285">
        <v>0</v>
      </c>
      <c r="EB183" s="235">
        <v>0</v>
      </c>
      <c r="EC183" s="28">
        <v>0</v>
      </c>
      <c r="ED183" s="30">
        <v>0</v>
      </c>
      <c r="EE183" s="285">
        <v>0</v>
      </c>
      <c r="EF183" s="235">
        <v>0</v>
      </c>
      <c r="EG183" s="28">
        <v>0</v>
      </c>
      <c r="EH183" s="288">
        <v>0</v>
      </c>
      <c r="EI183" s="285">
        <v>0</v>
      </c>
      <c r="EJ183" s="235">
        <v>0</v>
      </c>
      <c r="EK183" s="28">
        <f t="shared" ca="1" si="78"/>
        <v>0</v>
      </c>
      <c r="EL183" s="30" t="str">
        <f ca="1">IF($B184=$B183,"",SUMIF($B$6:$B203,$B183,EK$6:EK$185))</f>
        <v/>
      </c>
      <c r="EM183" s="436">
        <v>10</v>
      </c>
      <c r="EN183" s="436">
        <f t="shared" si="70"/>
        <v>1000</v>
      </c>
      <c r="EO183" s="437">
        <f t="shared" si="71"/>
        <v>1E-3</v>
      </c>
      <c r="EP183" s="437">
        <f t="shared" si="77"/>
        <v>1.0499999999999999E-3</v>
      </c>
      <c r="EQ183" s="436">
        <f t="shared" ca="1" si="79"/>
        <v>0</v>
      </c>
      <c r="ER183" s="443">
        <v>0</v>
      </c>
      <c r="ES183" s="446">
        <f t="shared" ca="1" si="80"/>
        <v>0</v>
      </c>
      <c r="ET183" s="446">
        <f t="shared" ca="1" si="81"/>
        <v>0</v>
      </c>
      <c r="EU183" s="446"/>
      <c r="EV183" s="446"/>
      <c r="EW183" s="446"/>
      <c r="EX183" s="17">
        <v>800210</v>
      </c>
      <c r="EY183" s="17" t="s">
        <v>809</v>
      </c>
      <c r="EZ183" s="17">
        <v>100</v>
      </c>
      <c r="FA183" s="17">
        <v>12.2</v>
      </c>
      <c r="FB183" s="158" t="s">
        <v>57</v>
      </c>
      <c r="FC183" s="249" t="s">
        <v>357</v>
      </c>
      <c r="FD183" s="2" t="s">
        <v>439</v>
      </c>
      <c r="FE183" s="389">
        <f t="shared" ca="1" si="72"/>
        <v>0</v>
      </c>
    </row>
    <row r="184" spans="1:161">
      <c r="A184" s="894" t="s">
        <v>787</v>
      </c>
      <c r="B184" s="158" t="s">
        <v>57</v>
      </c>
      <c r="C184" s="249" t="s">
        <v>349</v>
      </c>
      <c r="D184" s="4" t="s">
        <v>440</v>
      </c>
      <c r="E184" s="225" t="s">
        <v>951</v>
      </c>
      <c r="F184" s="92" t="s">
        <v>962</v>
      </c>
      <c r="G184" s="374">
        <v>100</v>
      </c>
      <c r="H184" s="229">
        <v>0</v>
      </c>
      <c r="I184" s="229">
        <v>0</v>
      </c>
      <c r="J184" s="229">
        <v>99</v>
      </c>
      <c r="K184" s="229">
        <v>0</v>
      </c>
      <c r="L184" s="229">
        <v>99</v>
      </c>
      <c r="M184" s="388">
        <v>0</v>
      </c>
      <c r="N184" s="388">
        <v>0</v>
      </c>
      <c r="O184" s="388">
        <v>0</v>
      </c>
      <c r="P184" s="388">
        <v>0</v>
      </c>
      <c r="Q184" s="388">
        <v>0</v>
      </c>
      <c r="R184" s="388">
        <v>0</v>
      </c>
      <c r="S184" s="388">
        <v>0</v>
      </c>
      <c r="T184" s="388">
        <v>0</v>
      </c>
      <c r="U184" s="388">
        <v>0</v>
      </c>
      <c r="V184" s="388">
        <v>0</v>
      </c>
      <c r="W184" s="388">
        <v>0</v>
      </c>
      <c r="X184" s="388">
        <v>0</v>
      </c>
      <c r="Y184" s="388">
        <v>0</v>
      </c>
      <c r="Z184" s="388">
        <v>0</v>
      </c>
      <c r="AA184" s="388">
        <v>0</v>
      </c>
      <c r="AB184" s="388">
        <v>0</v>
      </c>
      <c r="AC184" s="388">
        <v>0</v>
      </c>
      <c r="AD184" s="388">
        <v>0</v>
      </c>
      <c r="AE184" s="388">
        <v>0</v>
      </c>
      <c r="AF184" s="388">
        <v>0</v>
      </c>
      <c r="AG184" s="388">
        <v>0</v>
      </c>
      <c r="AH184" s="388">
        <v>0</v>
      </c>
      <c r="AI184" s="388">
        <v>0</v>
      </c>
      <c r="AJ184" s="388">
        <v>0</v>
      </c>
      <c r="AK184" s="388">
        <v>0</v>
      </c>
      <c r="AL184" s="388">
        <v>0</v>
      </c>
      <c r="AM184" s="388">
        <v>0</v>
      </c>
      <c r="AN184" s="388">
        <v>0</v>
      </c>
      <c r="AO184" s="388">
        <v>0</v>
      </c>
      <c r="AP184" s="388">
        <v>0</v>
      </c>
      <c r="AQ184" s="388">
        <v>0</v>
      </c>
      <c r="AR184" s="388">
        <v>0</v>
      </c>
      <c r="AS184" s="388">
        <v>0</v>
      </c>
      <c r="AT184" s="388">
        <v>0</v>
      </c>
      <c r="AU184" s="388">
        <v>0</v>
      </c>
      <c r="AV184" s="388">
        <v>0</v>
      </c>
      <c r="AW184" s="388">
        <v>0</v>
      </c>
      <c r="AX184" s="388">
        <v>0</v>
      </c>
      <c r="AY184" s="388">
        <v>0</v>
      </c>
      <c r="AZ184" s="388">
        <v>0</v>
      </c>
      <c r="BA184" s="388">
        <v>0</v>
      </c>
      <c r="BB184" s="388">
        <v>0</v>
      </c>
      <c r="BC184" s="388">
        <v>0</v>
      </c>
      <c r="BD184" s="388">
        <v>0</v>
      </c>
      <c r="BE184" s="388">
        <v>0</v>
      </c>
      <c r="BF184" s="388">
        <v>0</v>
      </c>
      <c r="BG184" s="388">
        <v>0</v>
      </c>
      <c r="BH184" s="388">
        <v>0</v>
      </c>
      <c r="BI184" s="388">
        <v>0</v>
      </c>
      <c r="BJ184" s="388">
        <v>0</v>
      </c>
      <c r="BK184" s="388">
        <v>0</v>
      </c>
      <c r="BL184" s="388">
        <v>0</v>
      </c>
      <c r="BM184" s="388">
        <v>0</v>
      </c>
      <c r="BN184" s="388">
        <v>0</v>
      </c>
      <c r="BO184" s="388">
        <v>0</v>
      </c>
      <c r="BP184" s="388">
        <v>0</v>
      </c>
      <c r="BQ184" s="388">
        <v>0</v>
      </c>
      <c r="BR184" s="388">
        <v>0</v>
      </c>
      <c r="BS184" s="388">
        <v>0</v>
      </c>
      <c r="BT184" s="388">
        <v>0</v>
      </c>
      <c r="BU184" s="388">
        <v>0</v>
      </c>
      <c r="BV184" s="388">
        <v>0</v>
      </c>
      <c r="BW184" s="388">
        <v>0</v>
      </c>
      <c r="BX184" s="388">
        <v>0</v>
      </c>
      <c r="BY184" s="388">
        <v>0</v>
      </c>
      <c r="BZ184" s="388">
        <v>0</v>
      </c>
      <c r="CA184" s="388">
        <v>0</v>
      </c>
      <c r="CB184" s="388">
        <v>0</v>
      </c>
      <c r="CC184" s="388">
        <v>0</v>
      </c>
      <c r="CD184" s="388">
        <v>0</v>
      </c>
      <c r="CE184" s="388">
        <v>0</v>
      </c>
      <c r="CF184" s="388">
        <v>0</v>
      </c>
      <c r="CG184" s="388">
        <v>0</v>
      </c>
      <c r="CH184" s="388">
        <v>0</v>
      </c>
      <c r="CI184" s="388">
        <v>0</v>
      </c>
      <c r="CJ184" s="388">
        <v>0</v>
      </c>
      <c r="CK184" s="388">
        <v>0</v>
      </c>
      <c r="CL184" s="388">
        <v>0</v>
      </c>
      <c r="CM184" s="388">
        <v>0</v>
      </c>
      <c r="CN184" s="388">
        <v>0</v>
      </c>
      <c r="CO184" s="388">
        <v>0</v>
      </c>
      <c r="CP184" s="388">
        <v>0</v>
      </c>
      <c r="CQ184" s="388">
        <v>0</v>
      </c>
      <c r="CR184" s="388">
        <v>0</v>
      </c>
      <c r="CS184" s="388">
        <v>0</v>
      </c>
      <c r="CT184" s="388">
        <v>0</v>
      </c>
      <c r="CU184" s="388">
        <v>0</v>
      </c>
      <c r="CV184" s="388">
        <v>0</v>
      </c>
      <c r="CW184" s="388">
        <v>0</v>
      </c>
      <c r="CX184" s="388">
        <v>0</v>
      </c>
      <c r="CY184" s="388">
        <v>0</v>
      </c>
      <c r="CZ184" s="388">
        <v>0</v>
      </c>
      <c r="DA184" s="388">
        <v>0</v>
      </c>
      <c r="DB184" s="388">
        <v>0</v>
      </c>
      <c r="DC184" s="388">
        <v>0</v>
      </c>
      <c r="DD184" s="388">
        <v>0</v>
      </c>
      <c r="DE184" s="388">
        <v>0</v>
      </c>
      <c r="DF184" s="388">
        <v>0</v>
      </c>
      <c r="DG184" s="387">
        <v>0</v>
      </c>
      <c r="DH184" s="31">
        <v>0</v>
      </c>
      <c r="DI184" s="28">
        <v>0</v>
      </c>
      <c r="DJ184" s="30">
        <v>0</v>
      </c>
      <c r="DK184" s="29">
        <v>0</v>
      </c>
      <c r="DL184" s="235">
        <v>0</v>
      </c>
      <c r="DM184" s="28">
        <v>0</v>
      </c>
      <c r="DN184" s="288">
        <v>0</v>
      </c>
      <c r="DO184" s="285">
        <v>0</v>
      </c>
      <c r="DP184" s="235">
        <v>0</v>
      </c>
      <c r="DQ184" s="28">
        <v>0</v>
      </c>
      <c r="DR184" s="30">
        <v>0</v>
      </c>
      <c r="DS184" s="285">
        <v>0</v>
      </c>
      <c r="DT184" s="235">
        <v>0</v>
      </c>
      <c r="DU184" s="28">
        <v>0</v>
      </c>
      <c r="DV184" s="30">
        <v>0</v>
      </c>
      <c r="DW184" s="285">
        <v>0</v>
      </c>
      <c r="DX184" s="235">
        <v>0</v>
      </c>
      <c r="DY184" s="28">
        <v>0</v>
      </c>
      <c r="DZ184" s="30">
        <v>0</v>
      </c>
      <c r="EA184" s="285">
        <v>0</v>
      </c>
      <c r="EB184" s="235">
        <v>0</v>
      </c>
      <c r="EC184" s="28">
        <v>0</v>
      </c>
      <c r="ED184" s="30">
        <v>0</v>
      </c>
      <c r="EE184" s="285">
        <v>0</v>
      </c>
      <c r="EF184" s="235">
        <v>0</v>
      </c>
      <c r="EG184" s="28">
        <v>0</v>
      </c>
      <c r="EH184" s="288">
        <v>0</v>
      </c>
      <c r="EI184" s="285">
        <v>0</v>
      </c>
      <c r="EJ184" s="235">
        <v>0</v>
      </c>
      <c r="EK184" s="28">
        <f t="shared" ca="1" si="78"/>
        <v>0</v>
      </c>
      <c r="EL184" s="30" t="str">
        <f ca="1">IF($B185=$B184,"",SUMIF($B$6:$B204,$B184,EK$6:EK$185))</f>
        <v/>
      </c>
      <c r="EM184" s="436">
        <v>10</v>
      </c>
      <c r="EN184" s="436">
        <f t="shared" si="70"/>
        <v>1000</v>
      </c>
      <c r="EO184" s="437">
        <f t="shared" si="71"/>
        <v>1E-3</v>
      </c>
      <c r="EP184" s="437">
        <f t="shared" si="77"/>
        <v>1.0499999999999999E-3</v>
      </c>
      <c r="EQ184" s="436">
        <f t="shared" ca="1" si="79"/>
        <v>0</v>
      </c>
      <c r="ER184" s="443">
        <v>0</v>
      </c>
      <c r="ES184" s="446">
        <f t="shared" ca="1" si="80"/>
        <v>0</v>
      </c>
      <c r="ET184" s="446">
        <f t="shared" ca="1" si="81"/>
        <v>0</v>
      </c>
      <c r="EU184" s="446"/>
      <c r="EV184" s="446"/>
      <c r="EW184" s="446"/>
      <c r="EX184" s="17">
        <v>800210</v>
      </c>
      <c r="EY184" s="17" t="s">
        <v>809</v>
      </c>
      <c r="EZ184" s="17">
        <v>100</v>
      </c>
      <c r="FA184" s="17">
        <v>0</v>
      </c>
      <c r="FB184" s="158" t="s">
        <v>57</v>
      </c>
      <c r="FC184" s="249" t="s">
        <v>349</v>
      </c>
      <c r="FD184" s="2" t="s">
        <v>440</v>
      </c>
      <c r="FE184" s="389">
        <f t="shared" ca="1" si="72"/>
        <v>0</v>
      </c>
    </row>
    <row r="185" spans="1:161">
      <c r="A185" s="894" t="s">
        <v>787</v>
      </c>
      <c r="B185" s="158" t="s">
        <v>57</v>
      </c>
      <c r="C185" s="249" t="s">
        <v>359</v>
      </c>
      <c r="D185" s="4" t="s">
        <v>441</v>
      </c>
      <c r="E185" s="225" t="s">
        <v>951</v>
      </c>
      <c r="F185" s="92" t="s">
        <v>963</v>
      </c>
      <c r="G185" s="374">
        <v>100</v>
      </c>
      <c r="H185" s="229">
        <v>0</v>
      </c>
      <c r="I185" s="229">
        <v>0</v>
      </c>
      <c r="J185" s="229">
        <v>12</v>
      </c>
      <c r="K185" s="229">
        <v>0</v>
      </c>
      <c r="L185" s="229">
        <v>12</v>
      </c>
      <c r="M185" s="388">
        <v>0</v>
      </c>
      <c r="N185" s="388">
        <v>0</v>
      </c>
      <c r="O185" s="388">
        <v>0</v>
      </c>
      <c r="P185" s="388">
        <v>0</v>
      </c>
      <c r="Q185" s="388">
        <v>0</v>
      </c>
      <c r="R185" s="388">
        <v>0</v>
      </c>
      <c r="S185" s="388">
        <v>0</v>
      </c>
      <c r="T185" s="388">
        <v>0</v>
      </c>
      <c r="U185" s="388">
        <v>0</v>
      </c>
      <c r="V185" s="388">
        <v>0</v>
      </c>
      <c r="W185" s="388">
        <v>0</v>
      </c>
      <c r="X185" s="388">
        <v>0</v>
      </c>
      <c r="Y185" s="388">
        <v>0</v>
      </c>
      <c r="Z185" s="388">
        <v>0</v>
      </c>
      <c r="AA185" s="388">
        <v>0</v>
      </c>
      <c r="AB185" s="388">
        <v>0</v>
      </c>
      <c r="AC185" s="388">
        <v>0</v>
      </c>
      <c r="AD185" s="388">
        <v>0</v>
      </c>
      <c r="AE185" s="388">
        <v>0</v>
      </c>
      <c r="AF185" s="388">
        <v>0</v>
      </c>
      <c r="AG185" s="388">
        <v>0</v>
      </c>
      <c r="AH185" s="388">
        <v>0</v>
      </c>
      <c r="AI185" s="388">
        <v>0</v>
      </c>
      <c r="AJ185" s="388">
        <v>0</v>
      </c>
      <c r="AK185" s="388">
        <v>0</v>
      </c>
      <c r="AL185" s="388">
        <v>0</v>
      </c>
      <c r="AM185" s="388">
        <v>0</v>
      </c>
      <c r="AN185" s="388">
        <v>0</v>
      </c>
      <c r="AO185" s="388">
        <v>0</v>
      </c>
      <c r="AP185" s="388">
        <v>0</v>
      </c>
      <c r="AQ185" s="388">
        <v>0</v>
      </c>
      <c r="AR185" s="388">
        <v>0</v>
      </c>
      <c r="AS185" s="388">
        <v>0</v>
      </c>
      <c r="AT185" s="388">
        <v>0</v>
      </c>
      <c r="AU185" s="388">
        <v>0</v>
      </c>
      <c r="AV185" s="388">
        <v>0</v>
      </c>
      <c r="AW185" s="388">
        <v>0</v>
      </c>
      <c r="AX185" s="388">
        <v>0</v>
      </c>
      <c r="AY185" s="388">
        <v>0</v>
      </c>
      <c r="AZ185" s="388">
        <v>0</v>
      </c>
      <c r="BA185" s="388">
        <v>0</v>
      </c>
      <c r="BB185" s="388">
        <v>0</v>
      </c>
      <c r="BC185" s="388">
        <v>0</v>
      </c>
      <c r="BD185" s="388">
        <v>0</v>
      </c>
      <c r="BE185" s="388">
        <v>0</v>
      </c>
      <c r="BF185" s="388">
        <v>0</v>
      </c>
      <c r="BG185" s="388">
        <v>0</v>
      </c>
      <c r="BH185" s="388">
        <v>0</v>
      </c>
      <c r="BI185" s="388">
        <v>0</v>
      </c>
      <c r="BJ185" s="388">
        <v>0</v>
      </c>
      <c r="BK185" s="388">
        <v>0</v>
      </c>
      <c r="BL185" s="388">
        <v>0</v>
      </c>
      <c r="BM185" s="388">
        <v>0</v>
      </c>
      <c r="BN185" s="388">
        <v>0</v>
      </c>
      <c r="BO185" s="388">
        <v>0</v>
      </c>
      <c r="BP185" s="388">
        <v>0</v>
      </c>
      <c r="BQ185" s="388">
        <v>0</v>
      </c>
      <c r="BR185" s="388">
        <v>0</v>
      </c>
      <c r="BS185" s="388">
        <v>0</v>
      </c>
      <c r="BT185" s="388">
        <v>0</v>
      </c>
      <c r="BU185" s="388">
        <v>0</v>
      </c>
      <c r="BV185" s="388">
        <v>0</v>
      </c>
      <c r="BW185" s="388">
        <v>0</v>
      </c>
      <c r="BX185" s="388">
        <v>0</v>
      </c>
      <c r="BY185" s="388">
        <v>0</v>
      </c>
      <c r="BZ185" s="388">
        <v>0</v>
      </c>
      <c r="CA185" s="388">
        <v>0</v>
      </c>
      <c r="CB185" s="388">
        <v>0</v>
      </c>
      <c r="CC185" s="388">
        <v>0</v>
      </c>
      <c r="CD185" s="388">
        <v>0</v>
      </c>
      <c r="CE185" s="388">
        <v>0</v>
      </c>
      <c r="CF185" s="388">
        <v>0</v>
      </c>
      <c r="CG185" s="388">
        <v>0</v>
      </c>
      <c r="CH185" s="388">
        <v>0</v>
      </c>
      <c r="CI185" s="388">
        <v>0</v>
      </c>
      <c r="CJ185" s="388">
        <v>0</v>
      </c>
      <c r="CK185" s="388">
        <v>0</v>
      </c>
      <c r="CL185" s="388">
        <v>0</v>
      </c>
      <c r="CM185" s="388">
        <v>0</v>
      </c>
      <c r="CN185" s="388">
        <v>0</v>
      </c>
      <c r="CO185" s="388">
        <v>0</v>
      </c>
      <c r="CP185" s="388">
        <v>0</v>
      </c>
      <c r="CQ185" s="388">
        <v>0</v>
      </c>
      <c r="CR185" s="388">
        <v>0</v>
      </c>
      <c r="CS185" s="388">
        <v>0</v>
      </c>
      <c r="CT185" s="388">
        <v>0</v>
      </c>
      <c r="CU185" s="388">
        <v>0</v>
      </c>
      <c r="CV185" s="388">
        <v>0</v>
      </c>
      <c r="CW185" s="388">
        <v>0</v>
      </c>
      <c r="CX185" s="388">
        <v>0</v>
      </c>
      <c r="CY185" s="388">
        <v>0</v>
      </c>
      <c r="CZ185" s="388">
        <v>0</v>
      </c>
      <c r="DA185" s="388">
        <v>0</v>
      </c>
      <c r="DB185" s="388">
        <v>0</v>
      </c>
      <c r="DC185" s="388">
        <v>0</v>
      </c>
      <c r="DD185" s="388">
        <v>0</v>
      </c>
      <c r="DE185" s="388">
        <v>0</v>
      </c>
      <c r="DF185" s="388">
        <v>0</v>
      </c>
      <c r="DG185" s="387">
        <v>0</v>
      </c>
      <c r="DH185" s="31">
        <v>0</v>
      </c>
      <c r="DI185" s="28">
        <v>0</v>
      </c>
      <c r="DJ185" s="30">
        <v>0</v>
      </c>
      <c r="DK185" s="29">
        <v>0</v>
      </c>
      <c r="DL185" s="235">
        <v>0</v>
      </c>
      <c r="DM185" s="28">
        <v>0</v>
      </c>
      <c r="DN185" s="288">
        <v>0</v>
      </c>
      <c r="DO185" s="285">
        <v>0</v>
      </c>
      <c r="DP185" s="235">
        <v>0</v>
      </c>
      <c r="DQ185" s="28">
        <v>0</v>
      </c>
      <c r="DR185" s="30">
        <v>0</v>
      </c>
      <c r="DS185" s="285">
        <v>0</v>
      </c>
      <c r="DT185" s="235">
        <v>0</v>
      </c>
      <c r="DU185" s="28">
        <v>0</v>
      </c>
      <c r="DV185" s="30">
        <v>0</v>
      </c>
      <c r="DW185" s="285">
        <v>0</v>
      </c>
      <c r="DX185" s="235">
        <v>0</v>
      </c>
      <c r="DY185" s="28">
        <v>0</v>
      </c>
      <c r="DZ185" s="30">
        <v>0</v>
      </c>
      <c r="EA185" s="285">
        <v>0</v>
      </c>
      <c r="EB185" s="235">
        <v>0</v>
      </c>
      <c r="EC185" s="28">
        <v>0</v>
      </c>
      <c r="ED185" s="30">
        <v>0</v>
      </c>
      <c r="EE185" s="285">
        <v>0</v>
      </c>
      <c r="EF185" s="235">
        <v>0</v>
      </c>
      <c r="EG185" s="28">
        <v>0</v>
      </c>
      <c r="EH185" s="288">
        <v>0</v>
      </c>
      <c r="EI185" s="285">
        <v>0</v>
      </c>
      <c r="EJ185" s="235">
        <v>0</v>
      </c>
      <c r="EK185" s="28">
        <f t="shared" ca="1" si="78"/>
        <v>0</v>
      </c>
      <c r="EL185" s="30" t="e">
        <f ca="1">IF(#REF!=$B185,"",SUMIF($B$6:$B205,$B185,EK$6:EK$185))</f>
        <v>#REF!</v>
      </c>
      <c r="EM185" s="436">
        <v>10</v>
      </c>
      <c r="EN185" s="436">
        <f t="shared" si="70"/>
        <v>1000</v>
      </c>
      <c r="EO185" s="437">
        <f t="shared" si="71"/>
        <v>1E-3</v>
      </c>
      <c r="EP185" s="437">
        <f t="shared" si="77"/>
        <v>1.0499999999999999E-3</v>
      </c>
      <c r="EQ185" s="436">
        <f t="shared" ca="1" si="79"/>
        <v>0</v>
      </c>
      <c r="ER185" s="443">
        <v>0</v>
      </c>
      <c r="ES185" s="446">
        <f t="shared" ca="1" si="80"/>
        <v>0</v>
      </c>
      <c r="ET185" s="446">
        <f t="shared" ca="1" si="81"/>
        <v>0</v>
      </c>
      <c r="EU185" s="446"/>
      <c r="EV185" s="446"/>
      <c r="EW185" s="446"/>
      <c r="EX185" s="17">
        <v>800210</v>
      </c>
      <c r="EY185" s="17" t="s">
        <v>809</v>
      </c>
      <c r="EZ185" s="17">
        <v>100</v>
      </c>
      <c r="FA185" s="17">
        <v>12</v>
      </c>
      <c r="FB185" s="158" t="s">
        <v>57</v>
      </c>
      <c r="FC185" s="249" t="s">
        <v>359</v>
      </c>
      <c r="FD185" s="2" t="s">
        <v>441</v>
      </c>
      <c r="FE185" s="389">
        <f t="shared" ca="1" si="72"/>
        <v>0</v>
      </c>
    </row>
    <row r="186" spans="1:161">
      <c r="A186" s="894" t="s">
        <v>787</v>
      </c>
      <c r="B186" s="155" t="s">
        <v>704</v>
      </c>
      <c r="C186" s="453">
        <v>29300705</v>
      </c>
      <c r="D186" s="4">
        <v>29300705</v>
      </c>
      <c r="E186" s="2" t="s">
        <v>964</v>
      </c>
      <c r="F186" s="92" t="s">
        <v>965</v>
      </c>
      <c r="G186" s="2">
        <v>200</v>
      </c>
      <c r="H186" s="229">
        <v>0</v>
      </c>
      <c r="I186" s="229">
        <v>0</v>
      </c>
      <c r="J186" s="229">
        <v>0</v>
      </c>
      <c r="K186" s="229">
        <v>0</v>
      </c>
      <c r="L186" s="229">
        <v>0</v>
      </c>
      <c r="M186" s="388">
        <v>0</v>
      </c>
      <c r="N186" s="388">
        <v>0</v>
      </c>
      <c r="O186" s="388">
        <v>0</v>
      </c>
      <c r="P186" s="388">
        <v>0</v>
      </c>
      <c r="Q186" s="388">
        <v>0</v>
      </c>
      <c r="R186" s="388">
        <v>0</v>
      </c>
      <c r="S186" s="388">
        <v>0</v>
      </c>
      <c r="T186" s="388">
        <v>0</v>
      </c>
      <c r="U186" s="388">
        <v>0</v>
      </c>
      <c r="V186" s="388">
        <v>0</v>
      </c>
      <c r="W186" s="388">
        <v>0</v>
      </c>
      <c r="X186" s="388">
        <v>0</v>
      </c>
      <c r="Y186" s="388">
        <v>0</v>
      </c>
      <c r="Z186" s="388">
        <v>0</v>
      </c>
      <c r="AA186" s="388">
        <v>0</v>
      </c>
      <c r="AB186" s="388">
        <v>0</v>
      </c>
      <c r="AC186" s="388">
        <v>0</v>
      </c>
      <c r="AD186" s="388">
        <v>0</v>
      </c>
      <c r="AE186" s="388">
        <v>0</v>
      </c>
      <c r="AF186" s="388">
        <v>0</v>
      </c>
      <c r="AG186" s="388">
        <v>0</v>
      </c>
      <c r="AH186" s="388">
        <v>0</v>
      </c>
      <c r="AI186" s="388">
        <v>0</v>
      </c>
      <c r="AJ186" s="388">
        <v>0</v>
      </c>
      <c r="AK186" s="388">
        <v>0</v>
      </c>
      <c r="AL186" s="388">
        <v>0</v>
      </c>
      <c r="AM186" s="388">
        <v>0</v>
      </c>
      <c r="AN186" s="388">
        <v>0</v>
      </c>
      <c r="AO186" s="388">
        <v>0</v>
      </c>
      <c r="AP186" s="388">
        <v>0</v>
      </c>
      <c r="AQ186" s="388">
        <v>0</v>
      </c>
      <c r="AR186" s="388">
        <v>0</v>
      </c>
      <c r="AS186" s="388">
        <v>0</v>
      </c>
      <c r="AT186" s="388">
        <v>0</v>
      </c>
      <c r="AU186" s="388">
        <v>0</v>
      </c>
      <c r="AV186" s="388">
        <v>0</v>
      </c>
      <c r="AW186" s="388">
        <v>0</v>
      </c>
      <c r="AX186" s="388">
        <v>0</v>
      </c>
      <c r="AY186" s="388">
        <v>0</v>
      </c>
      <c r="AZ186" s="388">
        <v>0</v>
      </c>
      <c r="BA186" s="388">
        <v>0</v>
      </c>
      <c r="BB186" s="388">
        <v>0</v>
      </c>
      <c r="BC186" s="388">
        <v>0</v>
      </c>
      <c r="BD186" s="388">
        <v>0</v>
      </c>
      <c r="BE186" s="388">
        <v>0</v>
      </c>
      <c r="BF186" s="388">
        <v>0</v>
      </c>
      <c r="BG186" s="388">
        <v>0</v>
      </c>
      <c r="BH186" s="388">
        <v>0</v>
      </c>
      <c r="BI186" s="388">
        <v>0</v>
      </c>
      <c r="BJ186" s="388">
        <v>0</v>
      </c>
      <c r="BK186" s="388">
        <v>0</v>
      </c>
      <c r="BL186" s="388">
        <v>0</v>
      </c>
      <c r="BM186" s="388">
        <v>0</v>
      </c>
      <c r="BN186" s="388">
        <v>0</v>
      </c>
      <c r="BO186" s="388">
        <v>0</v>
      </c>
      <c r="BP186" s="388">
        <v>0</v>
      </c>
      <c r="BQ186" s="388">
        <v>0</v>
      </c>
      <c r="BR186" s="388">
        <v>0</v>
      </c>
      <c r="BS186" s="388">
        <v>0</v>
      </c>
      <c r="BT186" s="388">
        <v>0</v>
      </c>
      <c r="BU186" s="388">
        <v>0</v>
      </c>
      <c r="BV186" s="388">
        <v>0</v>
      </c>
      <c r="BW186" s="388">
        <v>0</v>
      </c>
      <c r="BX186" s="388">
        <v>0</v>
      </c>
      <c r="BY186" s="388">
        <v>0</v>
      </c>
      <c r="BZ186" s="388">
        <v>0</v>
      </c>
      <c r="CA186" s="388">
        <v>0</v>
      </c>
      <c r="CB186" s="388">
        <v>0</v>
      </c>
      <c r="CC186" s="388">
        <v>0</v>
      </c>
      <c r="CD186" s="388">
        <v>0</v>
      </c>
      <c r="CE186" s="388">
        <v>0</v>
      </c>
      <c r="CF186" s="388">
        <v>0</v>
      </c>
      <c r="CG186" s="388">
        <v>0</v>
      </c>
      <c r="CH186" s="388">
        <v>0</v>
      </c>
      <c r="CI186" s="388">
        <v>0</v>
      </c>
      <c r="CJ186" s="388">
        <v>0</v>
      </c>
      <c r="CK186" s="388">
        <v>0</v>
      </c>
      <c r="CL186" s="388">
        <v>0</v>
      </c>
      <c r="CM186" s="388">
        <v>0</v>
      </c>
      <c r="CN186" s="388">
        <v>0</v>
      </c>
      <c r="CO186" s="388">
        <v>0</v>
      </c>
      <c r="CP186" s="388">
        <v>0</v>
      </c>
      <c r="CQ186" s="388">
        <v>0</v>
      </c>
      <c r="CR186" s="388">
        <v>0</v>
      </c>
      <c r="CS186" s="388">
        <v>0</v>
      </c>
      <c r="CT186" s="388">
        <v>0</v>
      </c>
      <c r="CU186" s="388">
        <v>0</v>
      </c>
      <c r="CV186" s="388">
        <v>0</v>
      </c>
      <c r="CW186" s="388">
        <v>0</v>
      </c>
      <c r="CX186" s="388">
        <v>0</v>
      </c>
      <c r="CY186" s="388">
        <v>0</v>
      </c>
      <c r="CZ186" s="388">
        <v>0</v>
      </c>
      <c r="DA186" s="388">
        <v>0</v>
      </c>
      <c r="DB186" s="388">
        <v>0</v>
      </c>
      <c r="DC186" s="388">
        <v>0</v>
      </c>
      <c r="DD186" s="388">
        <v>0</v>
      </c>
      <c r="DE186" s="388">
        <v>0</v>
      </c>
      <c r="DF186" s="388">
        <v>0</v>
      </c>
      <c r="DG186" s="387">
        <v>0</v>
      </c>
      <c r="DH186" s="31">
        <v>0</v>
      </c>
      <c r="DI186" s="28">
        <v>0</v>
      </c>
      <c r="DJ186" s="30">
        <v>0</v>
      </c>
      <c r="DK186" s="29">
        <v>0</v>
      </c>
      <c r="DL186" s="235">
        <v>0</v>
      </c>
      <c r="DM186" s="28">
        <v>0</v>
      </c>
      <c r="DN186" s="288">
        <v>0</v>
      </c>
      <c r="DO186" s="285">
        <v>0</v>
      </c>
      <c r="DP186" s="235">
        <v>0</v>
      </c>
      <c r="DQ186" s="28">
        <v>0</v>
      </c>
      <c r="DR186" s="30">
        <v>0</v>
      </c>
      <c r="DS186" s="285">
        <v>0</v>
      </c>
      <c r="DT186" s="235">
        <v>0</v>
      </c>
      <c r="DU186" s="28">
        <v>0</v>
      </c>
      <c r="DV186" s="30">
        <v>0</v>
      </c>
      <c r="DW186" s="285">
        <v>0</v>
      </c>
      <c r="DX186" s="235">
        <v>0</v>
      </c>
      <c r="DY186" s="28">
        <v>0</v>
      </c>
      <c r="DZ186" s="30">
        <v>0</v>
      </c>
      <c r="EA186" s="285">
        <v>0</v>
      </c>
      <c r="EB186" s="235">
        <v>0</v>
      </c>
      <c r="EC186" s="28">
        <v>0</v>
      </c>
      <c r="ED186" s="30">
        <v>0</v>
      </c>
      <c r="EE186" s="285">
        <v>0</v>
      </c>
      <c r="EF186" s="235">
        <v>0</v>
      </c>
      <c r="EG186" s="28">
        <v>0</v>
      </c>
      <c r="EH186" s="288">
        <v>0</v>
      </c>
      <c r="EI186" s="285">
        <v>0</v>
      </c>
      <c r="EJ186" s="235">
        <v>0</v>
      </c>
      <c r="EK186" s="28">
        <f t="shared" ca="1" si="78"/>
        <v>0</v>
      </c>
      <c r="EL186" s="30" t="str">
        <f ca="1">IF($B187=$B186,"",SUMIF($B$6:$B208,$B186,EK$6:EK$185))</f>
        <v/>
      </c>
      <c r="EM186" s="436">
        <v>10</v>
      </c>
      <c r="EN186" s="436">
        <f t="shared" si="70"/>
        <v>2000</v>
      </c>
      <c r="EO186" s="437">
        <f t="shared" si="71"/>
        <v>5.0000000000000001E-4</v>
      </c>
      <c r="EP186" s="437">
        <f t="shared" si="77"/>
        <v>5.2499999999999997E-4</v>
      </c>
      <c r="EQ186" s="436">
        <f t="shared" ca="1" si="79"/>
        <v>0</v>
      </c>
      <c r="ER186" s="443">
        <v>0</v>
      </c>
      <c r="ES186" s="446">
        <f t="shared" ca="1" si="80"/>
        <v>0</v>
      </c>
      <c r="ET186" s="446">
        <f t="shared" ca="1" si="81"/>
        <v>0</v>
      </c>
      <c r="EU186" s="446"/>
      <c r="EV186" s="446"/>
      <c r="EW186" s="446"/>
      <c r="EX186" s="17">
        <v>800069</v>
      </c>
      <c r="EY186" s="17" t="s">
        <v>966</v>
      </c>
      <c r="EZ186" s="17">
        <v>200</v>
      </c>
      <c r="FA186" s="17">
        <v>0</v>
      </c>
      <c r="FB186" s="155" t="s">
        <v>704</v>
      </c>
      <c r="FC186" s="453">
        <v>29300705</v>
      </c>
      <c r="FD186" s="2">
        <v>29300705</v>
      </c>
      <c r="FE186" s="389">
        <f t="shared" ca="1" si="72"/>
        <v>0</v>
      </c>
    </row>
    <row r="187" spans="1:161">
      <c r="A187" s="894" t="s">
        <v>787</v>
      </c>
      <c r="B187" s="155" t="s">
        <v>704</v>
      </c>
      <c r="C187" s="157">
        <v>29300802</v>
      </c>
      <c r="D187" s="4">
        <v>29300802</v>
      </c>
      <c r="E187" s="2" t="s">
        <v>964</v>
      </c>
      <c r="F187" s="92" t="s">
        <v>967</v>
      </c>
      <c r="G187" s="2">
        <v>400</v>
      </c>
      <c r="H187" s="229">
        <v>0</v>
      </c>
      <c r="I187" s="229">
        <v>400</v>
      </c>
      <c r="J187" s="229">
        <v>100</v>
      </c>
      <c r="K187" s="229">
        <v>0</v>
      </c>
      <c r="L187" s="229">
        <v>500</v>
      </c>
      <c r="M187" s="388">
        <v>0</v>
      </c>
      <c r="N187" s="388">
        <v>0</v>
      </c>
      <c r="O187" s="388">
        <v>0</v>
      </c>
      <c r="P187" s="388">
        <v>0</v>
      </c>
      <c r="Q187" s="388">
        <v>0</v>
      </c>
      <c r="R187" s="388">
        <v>0</v>
      </c>
      <c r="S187" s="388">
        <v>0</v>
      </c>
      <c r="T187" s="388">
        <v>0</v>
      </c>
      <c r="U187" s="388">
        <v>0</v>
      </c>
      <c r="V187" s="388">
        <v>0</v>
      </c>
      <c r="W187" s="388">
        <v>0</v>
      </c>
      <c r="X187" s="388">
        <v>0</v>
      </c>
      <c r="Y187" s="388">
        <v>0</v>
      </c>
      <c r="Z187" s="388">
        <v>0</v>
      </c>
      <c r="AA187" s="388">
        <v>0</v>
      </c>
      <c r="AB187" s="388">
        <v>0</v>
      </c>
      <c r="AC187" s="388">
        <v>0</v>
      </c>
      <c r="AD187" s="388">
        <v>0</v>
      </c>
      <c r="AE187" s="388">
        <v>0</v>
      </c>
      <c r="AF187" s="388">
        <v>0</v>
      </c>
      <c r="AG187" s="388">
        <v>0</v>
      </c>
      <c r="AH187" s="388">
        <v>0</v>
      </c>
      <c r="AI187" s="388">
        <v>0</v>
      </c>
      <c r="AJ187" s="388">
        <v>0</v>
      </c>
      <c r="AK187" s="388">
        <v>0</v>
      </c>
      <c r="AL187" s="388">
        <v>0</v>
      </c>
      <c r="AM187" s="388">
        <v>0</v>
      </c>
      <c r="AN187" s="388">
        <v>0</v>
      </c>
      <c r="AO187" s="388">
        <v>0</v>
      </c>
      <c r="AP187" s="388">
        <v>0</v>
      </c>
      <c r="AQ187" s="388">
        <v>0</v>
      </c>
      <c r="AR187" s="388">
        <v>0</v>
      </c>
      <c r="AS187" s="388">
        <v>0</v>
      </c>
      <c r="AT187" s="388">
        <v>0</v>
      </c>
      <c r="AU187" s="388">
        <v>0</v>
      </c>
      <c r="AV187" s="388">
        <v>0</v>
      </c>
      <c r="AW187" s="388">
        <v>0</v>
      </c>
      <c r="AX187" s="388">
        <v>0</v>
      </c>
      <c r="AY187" s="388">
        <v>0</v>
      </c>
      <c r="AZ187" s="388">
        <v>0</v>
      </c>
      <c r="BA187" s="388">
        <v>0</v>
      </c>
      <c r="BB187" s="388">
        <v>0</v>
      </c>
      <c r="BC187" s="388">
        <v>0</v>
      </c>
      <c r="BD187" s="388">
        <v>0</v>
      </c>
      <c r="BE187" s="388">
        <v>0</v>
      </c>
      <c r="BF187" s="388">
        <v>0</v>
      </c>
      <c r="BG187" s="388">
        <v>0</v>
      </c>
      <c r="BH187" s="388">
        <v>0</v>
      </c>
      <c r="BI187" s="388">
        <v>0</v>
      </c>
      <c r="BJ187" s="388">
        <v>0</v>
      </c>
      <c r="BK187" s="388">
        <v>0</v>
      </c>
      <c r="BL187" s="388">
        <v>0</v>
      </c>
      <c r="BM187" s="388">
        <v>0</v>
      </c>
      <c r="BN187" s="388">
        <v>0</v>
      </c>
      <c r="BO187" s="388">
        <v>0</v>
      </c>
      <c r="BP187" s="388">
        <v>0</v>
      </c>
      <c r="BQ187" s="388">
        <v>0</v>
      </c>
      <c r="BR187" s="388">
        <v>0</v>
      </c>
      <c r="BS187" s="388">
        <v>0</v>
      </c>
      <c r="BT187" s="388">
        <v>0</v>
      </c>
      <c r="BU187" s="388">
        <v>0</v>
      </c>
      <c r="BV187" s="388">
        <v>0</v>
      </c>
      <c r="BW187" s="388">
        <v>0</v>
      </c>
      <c r="BX187" s="388">
        <v>0</v>
      </c>
      <c r="BY187" s="388">
        <v>0</v>
      </c>
      <c r="BZ187" s="388">
        <v>0</v>
      </c>
      <c r="CA187" s="388">
        <v>0</v>
      </c>
      <c r="CB187" s="388">
        <v>0</v>
      </c>
      <c r="CC187" s="388">
        <v>0</v>
      </c>
      <c r="CD187" s="388">
        <v>0</v>
      </c>
      <c r="CE187" s="388">
        <v>0</v>
      </c>
      <c r="CF187" s="388">
        <v>0</v>
      </c>
      <c r="CG187" s="388">
        <v>0</v>
      </c>
      <c r="CH187" s="388">
        <v>0</v>
      </c>
      <c r="CI187" s="388">
        <v>0</v>
      </c>
      <c r="CJ187" s="388">
        <v>0</v>
      </c>
      <c r="CK187" s="388">
        <v>0</v>
      </c>
      <c r="CL187" s="388">
        <v>0</v>
      </c>
      <c r="CM187" s="388">
        <v>0</v>
      </c>
      <c r="CN187" s="388">
        <v>0</v>
      </c>
      <c r="CO187" s="388">
        <v>0</v>
      </c>
      <c r="CP187" s="388">
        <v>0</v>
      </c>
      <c r="CQ187" s="388">
        <v>0</v>
      </c>
      <c r="CR187" s="388">
        <v>0</v>
      </c>
      <c r="CS187" s="388">
        <v>0</v>
      </c>
      <c r="CT187" s="388">
        <v>0</v>
      </c>
      <c r="CU187" s="388">
        <v>0</v>
      </c>
      <c r="CV187" s="388">
        <v>0</v>
      </c>
      <c r="CW187" s="388">
        <v>0</v>
      </c>
      <c r="CX187" s="388">
        <v>0</v>
      </c>
      <c r="CY187" s="388">
        <v>0</v>
      </c>
      <c r="CZ187" s="388">
        <v>0</v>
      </c>
      <c r="DA187" s="388">
        <v>0</v>
      </c>
      <c r="DB187" s="388">
        <v>0</v>
      </c>
      <c r="DC187" s="388">
        <v>0</v>
      </c>
      <c r="DD187" s="388">
        <v>0</v>
      </c>
      <c r="DE187" s="388">
        <v>0</v>
      </c>
      <c r="DF187" s="388">
        <v>0</v>
      </c>
      <c r="DG187" s="387">
        <v>0</v>
      </c>
      <c r="DH187" s="31">
        <v>0</v>
      </c>
      <c r="DI187" s="28">
        <v>0</v>
      </c>
      <c r="DJ187" s="30">
        <v>0</v>
      </c>
      <c r="DK187" s="29">
        <v>0</v>
      </c>
      <c r="DL187" s="235">
        <v>0</v>
      </c>
      <c r="DM187" s="28">
        <v>0</v>
      </c>
      <c r="DN187" s="288">
        <v>0</v>
      </c>
      <c r="DO187" s="285">
        <v>0</v>
      </c>
      <c r="DP187" s="235">
        <v>0</v>
      </c>
      <c r="DQ187" s="28">
        <v>0</v>
      </c>
      <c r="DR187" s="30">
        <v>0</v>
      </c>
      <c r="DS187" s="285">
        <v>0</v>
      </c>
      <c r="DT187" s="235">
        <v>0</v>
      </c>
      <c r="DU187" s="28">
        <v>0</v>
      </c>
      <c r="DV187" s="30">
        <v>0</v>
      </c>
      <c r="DW187" s="285">
        <v>0</v>
      </c>
      <c r="DX187" s="235">
        <v>0</v>
      </c>
      <c r="DY187" s="28">
        <v>0</v>
      </c>
      <c r="DZ187" s="30">
        <v>0</v>
      </c>
      <c r="EA187" s="285">
        <v>0</v>
      </c>
      <c r="EB187" s="235">
        <v>0</v>
      </c>
      <c r="EC187" s="28">
        <v>0</v>
      </c>
      <c r="ED187" s="30">
        <v>0</v>
      </c>
      <c r="EE187" s="285">
        <v>0</v>
      </c>
      <c r="EF187" s="235">
        <v>0</v>
      </c>
      <c r="EG187" s="28">
        <v>0</v>
      </c>
      <c r="EH187" s="288">
        <v>0</v>
      </c>
      <c r="EI187" s="285">
        <v>0</v>
      </c>
      <c r="EJ187" s="235">
        <v>0</v>
      </c>
      <c r="EK187" s="28">
        <f t="shared" ca="1" si="78"/>
        <v>0</v>
      </c>
      <c r="EL187" s="30" t="str">
        <f ca="1">IF($B188=$B187,"",SUMIF($B$6:$B209,$B187,EK$6:EK$185))</f>
        <v/>
      </c>
      <c r="EM187" s="436">
        <v>10</v>
      </c>
      <c r="EN187" s="436">
        <f t="shared" si="70"/>
        <v>4000</v>
      </c>
      <c r="EO187" s="437">
        <f t="shared" si="71"/>
        <v>2.5000000000000001E-4</v>
      </c>
      <c r="EP187" s="437">
        <f t="shared" si="77"/>
        <v>2.6249999999999998E-4</v>
      </c>
      <c r="EQ187" s="436">
        <f t="shared" ca="1" si="79"/>
        <v>0</v>
      </c>
      <c r="ER187" s="443">
        <v>0</v>
      </c>
      <c r="ES187" s="446">
        <f t="shared" ca="1" si="80"/>
        <v>0</v>
      </c>
      <c r="ET187" s="446">
        <f t="shared" ca="1" si="81"/>
        <v>0</v>
      </c>
      <c r="EU187" s="446"/>
      <c r="EV187" s="446"/>
      <c r="EW187" s="446"/>
      <c r="EX187" s="17">
        <v>800069</v>
      </c>
      <c r="EY187" s="17" t="s">
        <v>966</v>
      </c>
      <c r="EZ187" s="17">
        <v>400</v>
      </c>
      <c r="FA187" s="17">
        <v>0</v>
      </c>
      <c r="FB187" s="155" t="s">
        <v>704</v>
      </c>
      <c r="FC187" s="157">
        <v>29300802</v>
      </c>
      <c r="FD187" s="2">
        <v>29300802</v>
      </c>
      <c r="FE187" s="389">
        <f t="shared" ca="1" si="72"/>
        <v>0</v>
      </c>
    </row>
    <row r="188" spans="1:161">
      <c r="A188" s="894" t="s">
        <v>787</v>
      </c>
      <c r="B188" s="155" t="s">
        <v>704</v>
      </c>
      <c r="C188" s="453">
        <v>29300905</v>
      </c>
      <c r="D188" s="4">
        <v>29300905</v>
      </c>
      <c r="E188" s="2" t="s">
        <v>964</v>
      </c>
      <c r="F188" s="92" t="s">
        <v>968</v>
      </c>
      <c r="G188" s="2">
        <v>400</v>
      </c>
      <c r="H188" s="229">
        <v>0</v>
      </c>
      <c r="I188" s="229">
        <v>0</v>
      </c>
      <c r="J188" s="229">
        <v>0</v>
      </c>
      <c r="K188" s="229">
        <v>0</v>
      </c>
      <c r="L188" s="229">
        <v>0</v>
      </c>
      <c r="M188" s="388">
        <v>0</v>
      </c>
      <c r="N188" s="388">
        <v>0</v>
      </c>
      <c r="O188" s="388">
        <v>0</v>
      </c>
      <c r="P188" s="388">
        <v>0</v>
      </c>
      <c r="Q188" s="388">
        <v>0</v>
      </c>
      <c r="R188" s="388">
        <v>0</v>
      </c>
      <c r="S188" s="388">
        <v>0</v>
      </c>
      <c r="T188" s="388">
        <v>0</v>
      </c>
      <c r="U188" s="388">
        <v>0</v>
      </c>
      <c r="V188" s="388">
        <v>0</v>
      </c>
      <c r="W188" s="388">
        <v>0</v>
      </c>
      <c r="X188" s="388">
        <v>0</v>
      </c>
      <c r="Y188" s="388">
        <v>0</v>
      </c>
      <c r="Z188" s="388">
        <v>0</v>
      </c>
      <c r="AA188" s="388">
        <v>0</v>
      </c>
      <c r="AB188" s="388">
        <v>0</v>
      </c>
      <c r="AC188" s="388">
        <v>0</v>
      </c>
      <c r="AD188" s="388">
        <v>0</v>
      </c>
      <c r="AE188" s="388">
        <v>0</v>
      </c>
      <c r="AF188" s="388">
        <v>0</v>
      </c>
      <c r="AG188" s="388">
        <v>0</v>
      </c>
      <c r="AH188" s="388">
        <v>0</v>
      </c>
      <c r="AI188" s="388">
        <v>0</v>
      </c>
      <c r="AJ188" s="388">
        <v>0</v>
      </c>
      <c r="AK188" s="388">
        <v>0</v>
      </c>
      <c r="AL188" s="388">
        <v>0</v>
      </c>
      <c r="AM188" s="388">
        <v>0</v>
      </c>
      <c r="AN188" s="388">
        <v>0</v>
      </c>
      <c r="AO188" s="388">
        <v>0</v>
      </c>
      <c r="AP188" s="388">
        <v>0</v>
      </c>
      <c r="AQ188" s="388">
        <v>0</v>
      </c>
      <c r="AR188" s="388">
        <v>0</v>
      </c>
      <c r="AS188" s="388">
        <v>0</v>
      </c>
      <c r="AT188" s="388">
        <v>0</v>
      </c>
      <c r="AU188" s="388">
        <v>0</v>
      </c>
      <c r="AV188" s="388">
        <v>0</v>
      </c>
      <c r="AW188" s="388">
        <v>0</v>
      </c>
      <c r="AX188" s="388">
        <v>0</v>
      </c>
      <c r="AY188" s="388">
        <v>0</v>
      </c>
      <c r="AZ188" s="388">
        <v>0</v>
      </c>
      <c r="BA188" s="388">
        <v>0</v>
      </c>
      <c r="BB188" s="388">
        <v>0</v>
      </c>
      <c r="BC188" s="388">
        <v>0</v>
      </c>
      <c r="BD188" s="388">
        <v>0</v>
      </c>
      <c r="BE188" s="388">
        <v>0</v>
      </c>
      <c r="BF188" s="388">
        <v>0</v>
      </c>
      <c r="BG188" s="388">
        <v>0</v>
      </c>
      <c r="BH188" s="388">
        <v>0</v>
      </c>
      <c r="BI188" s="388">
        <v>0</v>
      </c>
      <c r="BJ188" s="388">
        <v>0</v>
      </c>
      <c r="BK188" s="388">
        <v>0</v>
      </c>
      <c r="BL188" s="388">
        <v>0</v>
      </c>
      <c r="BM188" s="388">
        <v>0</v>
      </c>
      <c r="BN188" s="388">
        <v>0</v>
      </c>
      <c r="BO188" s="388">
        <v>0</v>
      </c>
      <c r="BP188" s="388">
        <v>0</v>
      </c>
      <c r="BQ188" s="388">
        <v>0</v>
      </c>
      <c r="BR188" s="388">
        <v>0</v>
      </c>
      <c r="BS188" s="388">
        <v>0</v>
      </c>
      <c r="BT188" s="388">
        <v>0</v>
      </c>
      <c r="BU188" s="388">
        <v>0</v>
      </c>
      <c r="BV188" s="388">
        <v>0</v>
      </c>
      <c r="BW188" s="388">
        <v>0</v>
      </c>
      <c r="BX188" s="388">
        <v>0</v>
      </c>
      <c r="BY188" s="388">
        <v>0</v>
      </c>
      <c r="BZ188" s="388">
        <v>0</v>
      </c>
      <c r="CA188" s="388">
        <v>0</v>
      </c>
      <c r="CB188" s="388">
        <v>0</v>
      </c>
      <c r="CC188" s="388">
        <v>0</v>
      </c>
      <c r="CD188" s="388">
        <v>0</v>
      </c>
      <c r="CE188" s="388">
        <v>0</v>
      </c>
      <c r="CF188" s="388">
        <v>0</v>
      </c>
      <c r="CG188" s="388">
        <v>0</v>
      </c>
      <c r="CH188" s="388">
        <v>0</v>
      </c>
      <c r="CI188" s="388">
        <v>0</v>
      </c>
      <c r="CJ188" s="388">
        <v>0</v>
      </c>
      <c r="CK188" s="388">
        <v>0</v>
      </c>
      <c r="CL188" s="388">
        <v>0</v>
      </c>
      <c r="CM188" s="388">
        <v>0</v>
      </c>
      <c r="CN188" s="388">
        <v>0</v>
      </c>
      <c r="CO188" s="388">
        <v>0</v>
      </c>
      <c r="CP188" s="388">
        <v>0</v>
      </c>
      <c r="CQ188" s="388">
        <v>0</v>
      </c>
      <c r="CR188" s="388">
        <v>0</v>
      </c>
      <c r="CS188" s="388">
        <v>0</v>
      </c>
      <c r="CT188" s="388">
        <v>0</v>
      </c>
      <c r="CU188" s="388">
        <v>0</v>
      </c>
      <c r="CV188" s="388">
        <v>0</v>
      </c>
      <c r="CW188" s="388">
        <v>0</v>
      </c>
      <c r="CX188" s="388">
        <v>0</v>
      </c>
      <c r="CY188" s="388">
        <v>0</v>
      </c>
      <c r="CZ188" s="388">
        <v>0</v>
      </c>
      <c r="DA188" s="388">
        <v>0</v>
      </c>
      <c r="DB188" s="388">
        <v>0</v>
      </c>
      <c r="DC188" s="388">
        <v>0</v>
      </c>
      <c r="DD188" s="388">
        <v>0</v>
      </c>
      <c r="DE188" s="388">
        <v>0</v>
      </c>
      <c r="DF188" s="388">
        <v>0</v>
      </c>
      <c r="DG188" s="387">
        <v>0</v>
      </c>
      <c r="DH188" s="31">
        <v>0</v>
      </c>
      <c r="DI188" s="28">
        <v>0</v>
      </c>
      <c r="DJ188" s="30">
        <v>0</v>
      </c>
      <c r="DK188" s="29">
        <v>0</v>
      </c>
      <c r="DL188" s="235">
        <v>0</v>
      </c>
      <c r="DM188" s="28">
        <v>0</v>
      </c>
      <c r="DN188" s="288">
        <v>0</v>
      </c>
      <c r="DO188" s="285">
        <v>0</v>
      </c>
      <c r="DP188" s="235">
        <v>0</v>
      </c>
      <c r="DQ188" s="28">
        <v>0</v>
      </c>
      <c r="DR188" s="30">
        <v>0</v>
      </c>
      <c r="DS188" s="285">
        <v>0</v>
      </c>
      <c r="DT188" s="235">
        <v>0</v>
      </c>
      <c r="DU188" s="28">
        <v>0</v>
      </c>
      <c r="DV188" s="30">
        <v>0</v>
      </c>
      <c r="DW188" s="285">
        <v>0</v>
      </c>
      <c r="DX188" s="235">
        <v>0</v>
      </c>
      <c r="DY188" s="28">
        <v>0</v>
      </c>
      <c r="DZ188" s="30">
        <v>0</v>
      </c>
      <c r="EA188" s="285">
        <v>0</v>
      </c>
      <c r="EB188" s="235">
        <v>0</v>
      </c>
      <c r="EC188" s="28">
        <v>0</v>
      </c>
      <c r="ED188" s="30">
        <v>0</v>
      </c>
      <c r="EE188" s="285">
        <v>0</v>
      </c>
      <c r="EF188" s="235">
        <v>0</v>
      </c>
      <c r="EG188" s="28">
        <v>0</v>
      </c>
      <c r="EH188" s="288">
        <v>0</v>
      </c>
      <c r="EI188" s="285">
        <v>0</v>
      </c>
      <c r="EJ188" s="235">
        <v>0</v>
      </c>
      <c r="EK188" s="28">
        <f t="shared" ca="1" si="78"/>
        <v>0</v>
      </c>
      <c r="EL188" s="30" t="str">
        <f ca="1">IF($B189=$B188,"",SUMIF($B$6:$B210,$B188,EK$6:EK$185))</f>
        <v/>
      </c>
      <c r="EM188" s="436">
        <v>10</v>
      </c>
      <c r="EN188" s="436">
        <f t="shared" si="70"/>
        <v>4000</v>
      </c>
      <c r="EO188" s="437">
        <f t="shared" si="71"/>
        <v>2.5000000000000001E-4</v>
      </c>
      <c r="EP188" s="437">
        <f t="shared" si="77"/>
        <v>2.6249999999999998E-4</v>
      </c>
      <c r="EQ188" s="436">
        <f t="shared" ca="1" si="79"/>
        <v>0</v>
      </c>
      <c r="ER188" s="443">
        <v>0</v>
      </c>
      <c r="ES188" s="446">
        <f t="shared" ca="1" si="80"/>
        <v>0</v>
      </c>
      <c r="ET188" s="446">
        <f t="shared" ca="1" si="81"/>
        <v>0</v>
      </c>
      <c r="EU188" s="446"/>
      <c r="EV188" s="446"/>
      <c r="EW188" s="446"/>
      <c r="EX188" s="17">
        <v>800069</v>
      </c>
      <c r="EY188" s="17" t="s">
        <v>966</v>
      </c>
      <c r="EZ188" s="17">
        <v>400</v>
      </c>
      <c r="FA188" s="17">
        <v>0</v>
      </c>
      <c r="FB188" s="155" t="s">
        <v>704</v>
      </c>
      <c r="FC188" s="453">
        <v>29300905</v>
      </c>
      <c r="FD188" s="2">
        <v>29300905</v>
      </c>
      <c r="FE188" s="389">
        <f t="shared" ca="1" si="72"/>
        <v>0</v>
      </c>
    </row>
    <row r="189" spans="1:161">
      <c r="A189" s="894" t="s">
        <v>787</v>
      </c>
      <c r="B189" s="155" t="s">
        <v>704</v>
      </c>
      <c r="C189" s="157">
        <v>29301003</v>
      </c>
      <c r="D189" s="4">
        <v>29301003</v>
      </c>
      <c r="E189" s="2" t="s">
        <v>964</v>
      </c>
      <c r="F189" s="92" t="s">
        <v>969</v>
      </c>
      <c r="G189" s="2">
        <v>400</v>
      </c>
      <c r="H189" s="229">
        <v>0</v>
      </c>
      <c r="I189" s="229">
        <v>0</v>
      </c>
      <c r="J189" s="229">
        <v>0</v>
      </c>
      <c r="K189" s="229">
        <v>0</v>
      </c>
      <c r="L189" s="229">
        <v>0</v>
      </c>
      <c r="M189" s="388">
        <v>0</v>
      </c>
      <c r="N189" s="388">
        <v>0</v>
      </c>
      <c r="O189" s="388">
        <v>0</v>
      </c>
      <c r="P189" s="388">
        <v>0</v>
      </c>
      <c r="Q189" s="388">
        <v>0</v>
      </c>
      <c r="R189" s="388">
        <v>0</v>
      </c>
      <c r="S189" s="388">
        <v>0</v>
      </c>
      <c r="T189" s="388">
        <v>0</v>
      </c>
      <c r="U189" s="388">
        <v>0</v>
      </c>
      <c r="V189" s="388">
        <v>0</v>
      </c>
      <c r="W189" s="388">
        <v>0</v>
      </c>
      <c r="X189" s="388">
        <v>0</v>
      </c>
      <c r="Y189" s="388">
        <v>0</v>
      </c>
      <c r="Z189" s="388">
        <v>0</v>
      </c>
      <c r="AA189" s="388">
        <v>0</v>
      </c>
      <c r="AB189" s="388">
        <v>0</v>
      </c>
      <c r="AC189" s="388">
        <v>0</v>
      </c>
      <c r="AD189" s="388">
        <v>0</v>
      </c>
      <c r="AE189" s="388">
        <v>0</v>
      </c>
      <c r="AF189" s="388">
        <v>0</v>
      </c>
      <c r="AG189" s="388">
        <v>0</v>
      </c>
      <c r="AH189" s="388">
        <v>0</v>
      </c>
      <c r="AI189" s="388">
        <v>0</v>
      </c>
      <c r="AJ189" s="388">
        <v>0</v>
      </c>
      <c r="AK189" s="388">
        <v>0</v>
      </c>
      <c r="AL189" s="388">
        <v>0</v>
      </c>
      <c r="AM189" s="388">
        <v>0</v>
      </c>
      <c r="AN189" s="388">
        <v>0</v>
      </c>
      <c r="AO189" s="388">
        <v>0</v>
      </c>
      <c r="AP189" s="388">
        <v>0</v>
      </c>
      <c r="AQ189" s="388">
        <v>0</v>
      </c>
      <c r="AR189" s="388">
        <v>0</v>
      </c>
      <c r="AS189" s="388">
        <v>0</v>
      </c>
      <c r="AT189" s="388">
        <v>0</v>
      </c>
      <c r="AU189" s="388">
        <v>0</v>
      </c>
      <c r="AV189" s="388">
        <v>0</v>
      </c>
      <c r="AW189" s="388">
        <v>0</v>
      </c>
      <c r="AX189" s="388">
        <v>0</v>
      </c>
      <c r="AY189" s="388">
        <v>0</v>
      </c>
      <c r="AZ189" s="388">
        <v>0</v>
      </c>
      <c r="BA189" s="388">
        <v>0</v>
      </c>
      <c r="BB189" s="388">
        <v>0</v>
      </c>
      <c r="BC189" s="388">
        <v>0</v>
      </c>
      <c r="BD189" s="388">
        <v>0</v>
      </c>
      <c r="BE189" s="388">
        <v>0</v>
      </c>
      <c r="BF189" s="388">
        <v>0</v>
      </c>
      <c r="BG189" s="388">
        <v>0</v>
      </c>
      <c r="BH189" s="388">
        <v>0</v>
      </c>
      <c r="BI189" s="388">
        <v>0</v>
      </c>
      <c r="BJ189" s="388">
        <v>0</v>
      </c>
      <c r="BK189" s="388">
        <v>0</v>
      </c>
      <c r="BL189" s="388">
        <v>0</v>
      </c>
      <c r="BM189" s="388">
        <v>0</v>
      </c>
      <c r="BN189" s="388">
        <v>0</v>
      </c>
      <c r="BO189" s="388">
        <v>0</v>
      </c>
      <c r="BP189" s="388">
        <v>0</v>
      </c>
      <c r="BQ189" s="388">
        <v>0</v>
      </c>
      <c r="BR189" s="388">
        <v>0</v>
      </c>
      <c r="BS189" s="388">
        <v>0</v>
      </c>
      <c r="BT189" s="388">
        <v>0</v>
      </c>
      <c r="BU189" s="388">
        <v>0</v>
      </c>
      <c r="BV189" s="388">
        <v>0</v>
      </c>
      <c r="BW189" s="388">
        <v>0</v>
      </c>
      <c r="BX189" s="388">
        <v>0</v>
      </c>
      <c r="BY189" s="388">
        <v>0</v>
      </c>
      <c r="BZ189" s="388">
        <v>0</v>
      </c>
      <c r="CA189" s="388">
        <v>0</v>
      </c>
      <c r="CB189" s="388">
        <v>0</v>
      </c>
      <c r="CC189" s="388">
        <v>0</v>
      </c>
      <c r="CD189" s="388">
        <v>0</v>
      </c>
      <c r="CE189" s="388">
        <v>0</v>
      </c>
      <c r="CF189" s="388">
        <v>0</v>
      </c>
      <c r="CG189" s="388">
        <v>0</v>
      </c>
      <c r="CH189" s="388">
        <v>0</v>
      </c>
      <c r="CI189" s="388">
        <v>0</v>
      </c>
      <c r="CJ189" s="388">
        <v>0</v>
      </c>
      <c r="CK189" s="388">
        <v>0</v>
      </c>
      <c r="CL189" s="388">
        <v>0</v>
      </c>
      <c r="CM189" s="388">
        <v>0</v>
      </c>
      <c r="CN189" s="388">
        <v>0</v>
      </c>
      <c r="CO189" s="388">
        <v>0</v>
      </c>
      <c r="CP189" s="388">
        <v>0</v>
      </c>
      <c r="CQ189" s="388">
        <v>0</v>
      </c>
      <c r="CR189" s="388">
        <v>0</v>
      </c>
      <c r="CS189" s="388">
        <v>0</v>
      </c>
      <c r="CT189" s="388">
        <v>0</v>
      </c>
      <c r="CU189" s="388">
        <v>0</v>
      </c>
      <c r="CV189" s="388">
        <v>0</v>
      </c>
      <c r="CW189" s="388">
        <v>0</v>
      </c>
      <c r="CX189" s="388">
        <v>0</v>
      </c>
      <c r="CY189" s="388">
        <v>0</v>
      </c>
      <c r="CZ189" s="388">
        <v>0</v>
      </c>
      <c r="DA189" s="388">
        <v>0</v>
      </c>
      <c r="DB189" s="388">
        <v>0</v>
      </c>
      <c r="DC189" s="388">
        <v>0</v>
      </c>
      <c r="DD189" s="388">
        <v>0</v>
      </c>
      <c r="DE189" s="388">
        <v>0</v>
      </c>
      <c r="DF189" s="388">
        <v>0</v>
      </c>
      <c r="DG189" s="387">
        <v>0</v>
      </c>
      <c r="DH189" s="31">
        <v>0</v>
      </c>
      <c r="DI189" s="28">
        <v>0</v>
      </c>
      <c r="DJ189" s="30">
        <v>0</v>
      </c>
      <c r="DK189" s="29">
        <v>0</v>
      </c>
      <c r="DL189" s="235">
        <v>0</v>
      </c>
      <c r="DM189" s="28">
        <v>0</v>
      </c>
      <c r="DN189" s="288">
        <v>0</v>
      </c>
      <c r="DO189" s="285">
        <v>0</v>
      </c>
      <c r="DP189" s="235">
        <v>0</v>
      </c>
      <c r="DQ189" s="28">
        <v>0</v>
      </c>
      <c r="DR189" s="30">
        <v>0</v>
      </c>
      <c r="DS189" s="285">
        <v>0</v>
      </c>
      <c r="DT189" s="235">
        <v>0</v>
      </c>
      <c r="DU189" s="28">
        <v>0</v>
      </c>
      <c r="DV189" s="30">
        <v>0</v>
      </c>
      <c r="DW189" s="285">
        <v>0</v>
      </c>
      <c r="DX189" s="235">
        <v>0</v>
      </c>
      <c r="DY189" s="28">
        <v>0</v>
      </c>
      <c r="DZ189" s="30">
        <v>0</v>
      </c>
      <c r="EA189" s="285">
        <v>0</v>
      </c>
      <c r="EB189" s="235">
        <v>0</v>
      </c>
      <c r="EC189" s="28">
        <v>0</v>
      </c>
      <c r="ED189" s="30">
        <v>0</v>
      </c>
      <c r="EE189" s="285">
        <v>0</v>
      </c>
      <c r="EF189" s="235">
        <v>0</v>
      </c>
      <c r="EG189" s="28">
        <v>0</v>
      </c>
      <c r="EH189" s="288">
        <v>0</v>
      </c>
      <c r="EI189" s="285">
        <v>0</v>
      </c>
      <c r="EJ189" s="235">
        <v>0</v>
      </c>
      <c r="EK189" s="28">
        <f t="shared" ca="1" si="78"/>
        <v>0</v>
      </c>
      <c r="EL189" s="30" t="str">
        <f ca="1">IF($B190=$B189,"",SUMIF($B$6:$B211,$B189,EK$6:EK$185))</f>
        <v/>
      </c>
      <c r="EM189" s="436">
        <v>10</v>
      </c>
      <c r="EN189" s="436">
        <f t="shared" si="70"/>
        <v>4000</v>
      </c>
      <c r="EO189" s="437">
        <f t="shared" si="71"/>
        <v>2.5000000000000001E-4</v>
      </c>
      <c r="EP189" s="437">
        <f t="shared" si="77"/>
        <v>2.6249999999999998E-4</v>
      </c>
      <c r="EQ189" s="436">
        <f t="shared" ca="1" si="79"/>
        <v>0</v>
      </c>
      <c r="ER189" s="443">
        <v>0</v>
      </c>
      <c r="ES189" s="446">
        <f t="shared" ca="1" si="80"/>
        <v>0</v>
      </c>
      <c r="ET189" s="446">
        <f t="shared" ca="1" si="81"/>
        <v>0</v>
      </c>
      <c r="EU189" s="446"/>
      <c r="EV189" s="446"/>
      <c r="EW189" s="446"/>
      <c r="EX189" s="17">
        <v>800069</v>
      </c>
      <c r="EY189" s="17" t="s">
        <v>966</v>
      </c>
      <c r="EZ189" s="17">
        <v>400</v>
      </c>
      <c r="FA189" s="17">
        <v>0</v>
      </c>
      <c r="FB189" s="155" t="s">
        <v>704</v>
      </c>
      <c r="FC189" s="157">
        <v>29301003</v>
      </c>
      <c r="FD189" s="2">
        <v>29301003</v>
      </c>
      <c r="FE189" s="389">
        <f t="shared" ca="1" si="72"/>
        <v>0</v>
      </c>
    </row>
    <row r="190" spans="1:161">
      <c r="A190" s="894" t="s">
        <v>787</v>
      </c>
      <c r="B190" s="155" t="s">
        <v>704</v>
      </c>
      <c r="C190" s="203">
        <v>29327901</v>
      </c>
      <c r="D190" s="203">
        <v>29327901</v>
      </c>
      <c r="E190" s="2" t="s">
        <v>964</v>
      </c>
      <c r="F190" s="92" t="s">
        <v>965</v>
      </c>
      <c r="G190" s="2">
        <v>400</v>
      </c>
      <c r="H190" s="229">
        <v>0</v>
      </c>
      <c r="I190" s="229">
        <v>0</v>
      </c>
      <c r="J190" s="229">
        <v>0</v>
      </c>
      <c r="K190" s="229">
        <v>0</v>
      </c>
      <c r="L190" s="229">
        <v>0</v>
      </c>
      <c r="M190" s="388">
        <v>0</v>
      </c>
      <c r="N190" s="388">
        <v>0</v>
      </c>
      <c r="O190" s="388">
        <v>0</v>
      </c>
      <c r="P190" s="388">
        <v>0</v>
      </c>
      <c r="Q190" s="388">
        <v>0</v>
      </c>
      <c r="R190" s="388">
        <v>0</v>
      </c>
      <c r="S190" s="388">
        <v>0</v>
      </c>
      <c r="T190" s="388">
        <v>0</v>
      </c>
      <c r="U190" s="388">
        <v>0</v>
      </c>
      <c r="V190" s="388">
        <v>0</v>
      </c>
      <c r="W190" s="388">
        <v>0</v>
      </c>
      <c r="X190" s="388">
        <v>0</v>
      </c>
      <c r="Y190" s="388">
        <v>0</v>
      </c>
      <c r="Z190" s="388">
        <v>0</v>
      </c>
      <c r="AA190" s="388">
        <v>0</v>
      </c>
      <c r="AB190" s="388">
        <v>0</v>
      </c>
      <c r="AC190" s="388">
        <v>0</v>
      </c>
      <c r="AD190" s="388">
        <v>0</v>
      </c>
      <c r="AE190" s="388">
        <v>0</v>
      </c>
      <c r="AF190" s="388">
        <v>0</v>
      </c>
      <c r="AG190" s="388">
        <v>0</v>
      </c>
      <c r="AH190" s="388">
        <v>0</v>
      </c>
      <c r="AI190" s="388">
        <v>0</v>
      </c>
      <c r="AJ190" s="388">
        <v>0</v>
      </c>
      <c r="AK190" s="388">
        <v>0</v>
      </c>
      <c r="AL190" s="388">
        <v>0</v>
      </c>
      <c r="AM190" s="388">
        <v>0</v>
      </c>
      <c r="AN190" s="388">
        <v>0</v>
      </c>
      <c r="AO190" s="388">
        <v>0</v>
      </c>
      <c r="AP190" s="388">
        <v>0</v>
      </c>
      <c r="AQ190" s="388">
        <v>0</v>
      </c>
      <c r="AR190" s="388">
        <v>0</v>
      </c>
      <c r="AS190" s="388">
        <v>0</v>
      </c>
      <c r="AT190" s="388">
        <v>0</v>
      </c>
      <c r="AU190" s="388">
        <v>0</v>
      </c>
      <c r="AV190" s="388">
        <v>0</v>
      </c>
      <c r="AW190" s="388">
        <v>0</v>
      </c>
      <c r="AX190" s="388">
        <v>0</v>
      </c>
      <c r="AY190" s="388">
        <v>0</v>
      </c>
      <c r="AZ190" s="388">
        <v>0</v>
      </c>
      <c r="BA190" s="388">
        <v>0</v>
      </c>
      <c r="BB190" s="388">
        <v>0</v>
      </c>
      <c r="BC190" s="388">
        <v>0</v>
      </c>
      <c r="BD190" s="388">
        <v>0</v>
      </c>
      <c r="BE190" s="388">
        <v>0</v>
      </c>
      <c r="BF190" s="388">
        <v>0</v>
      </c>
      <c r="BG190" s="388">
        <v>0</v>
      </c>
      <c r="BH190" s="388">
        <v>0</v>
      </c>
      <c r="BI190" s="388">
        <v>0</v>
      </c>
      <c r="BJ190" s="388">
        <v>0</v>
      </c>
      <c r="BK190" s="388">
        <v>0</v>
      </c>
      <c r="BL190" s="388">
        <v>0</v>
      </c>
      <c r="BM190" s="388">
        <v>0</v>
      </c>
      <c r="BN190" s="388">
        <v>0</v>
      </c>
      <c r="BO190" s="388">
        <v>0</v>
      </c>
      <c r="BP190" s="388">
        <v>0</v>
      </c>
      <c r="BQ190" s="388">
        <v>0</v>
      </c>
      <c r="BR190" s="388">
        <v>0</v>
      </c>
      <c r="BS190" s="388">
        <v>0</v>
      </c>
      <c r="BT190" s="388">
        <v>0</v>
      </c>
      <c r="BU190" s="388">
        <v>0</v>
      </c>
      <c r="BV190" s="388">
        <v>0</v>
      </c>
      <c r="BW190" s="388">
        <v>0</v>
      </c>
      <c r="BX190" s="388">
        <v>0</v>
      </c>
      <c r="BY190" s="388">
        <v>0</v>
      </c>
      <c r="BZ190" s="388">
        <v>0</v>
      </c>
      <c r="CA190" s="388">
        <v>0</v>
      </c>
      <c r="CB190" s="388">
        <v>0</v>
      </c>
      <c r="CC190" s="388">
        <v>0</v>
      </c>
      <c r="CD190" s="388">
        <v>0</v>
      </c>
      <c r="CE190" s="388">
        <v>0</v>
      </c>
      <c r="CF190" s="388">
        <v>0</v>
      </c>
      <c r="CG190" s="388">
        <v>0</v>
      </c>
      <c r="CH190" s="388">
        <v>0</v>
      </c>
      <c r="CI190" s="388">
        <v>0</v>
      </c>
      <c r="CJ190" s="388">
        <v>0</v>
      </c>
      <c r="CK190" s="388">
        <v>0</v>
      </c>
      <c r="CL190" s="388">
        <v>0</v>
      </c>
      <c r="CM190" s="388">
        <v>0</v>
      </c>
      <c r="CN190" s="388">
        <v>0</v>
      </c>
      <c r="CO190" s="388">
        <v>0</v>
      </c>
      <c r="CP190" s="388">
        <v>0</v>
      </c>
      <c r="CQ190" s="388">
        <v>0</v>
      </c>
      <c r="CR190" s="388">
        <v>0</v>
      </c>
      <c r="CS190" s="388">
        <v>0</v>
      </c>
      <c r="CT190" s="388">
        <v>0</v>
      </c>
      <c r="CU190" s="388">
        <v>0</v>
      </c>
      <c r="CV190" s="388">
        <v>0</v>
      </c>
      <c r="CW190" s="388">
        <v>0</v>
      </c>
      <c r="CX190" s="388">
        <v>0</v>
      </c>
      <c r="CY190" s="388">
        <v>0</v>
      </c>
      <c r="CZ190" s="388">
        <v>0</v>
      </c>
      <c r="DA190" s="388">
        <v>0</v>
      </c>
      <c r="DB190" s="388">
        <v>0</v>
      </c>
      <c r="DC190" s="388">
        <v>0</v>
      </c>
      <c r="DD190" s="388">
        <v>0</v>
      </c>
      <c r="DE190" s="388">
        <v>0</v>
      </c>
      <c r="DF190" s="388">
        <v>0</v>
      </c>
      <c r="DG190" s="387">
        <v>0</v>
      </c>
      <c r="DH190" s="31">
        <v>0</v>
      </c>
      <c r="DI190" s="28">
        <v>0</v>
      </c>
      <c r="DJ190" s="30">
        <v>0</v>
      </c>
      <c r="DK190" s="29">
        <v>0</v>
      </c>
      <c r="DL190" s="235">
        <v>0</v>
      </c>
      <c r="DM190" s="28">
        <v>0</v>
      </c>
      <c r="DN190" s="288">
        <v>0</v>
      </c>
      <c r="DO190" s="285">
        <v>0</v>
      </c>
      <c r="DP190" s="235">
        <v>0</v>
      </c>
      <c r="DQ190" s="28">
        <v>0</v>
      </c>
      <c r="DR190" s="30">
        <v>0</v>
      </c>
      <c r="DS190" s="285">
        <v>0</v>
      </c>
      <c r="DT190" s="235">
        <v>0</v>
      </c>
      <c r="DU190" s="28">
        <v>0</v>
      </c>
      <c r="DV190" s="30">
        <v>0</v>
      </c>
      <c r="DW190" s="285">
        <v>0</v>
      </c>
      <c r="DX190" s="235">
        <v>0</v>
      </c>
      <c r="DY190" s="28">
        <v>0</v>
      </c>
      <c r="DZ190" s="30">
        <v>0</v>
      </c>
      <c r="EA190" s="285">
        <v>0</v>
      </c>
      <c r="EB190" s="235">
        <v>0</v>
      </c>
      <c r="EC190" s="28">
        <v>0</v>
      </c>
      <c r="ED190" s="30">
        <v>0</v>
      </c>
      <c r="EE190" s="285">
        <v>0</v>
      </c>
      <c r="EF190" s="235">
        <v>0</v>
      </c>
      <c r="EG190" s="28">
        <v>0</v>
      </c>
      <c r="EH190" s="288">
        <v>0</v>
      </c>
      <c r="EI190" s="285">
        <v>0</v>
      </c>
      <c r="EJ190" s="235">
        <v>0</v>
      </c>
      <c r="EK190" s="28"/>
      <c r="EL190" s="30" t="str">
        <f ca="1">IF($B191=$B190,"",SUMIF($B$6:$B211,$B190,EK$6:EK$185))</f>
        <v/>
      </c>
      <c r="EM190" s="436">
        <v>10</v>
      </c>
      <c r="EN190" s="436">
        <f>$G190*EM190</f>
        <v>4000</v>
      </c>
      <c r="EO190" s="437">
        <f>1/EN190</f>
        <v>2.5000000000000001E-4</v>
      </c>
      <c r="EP190" s="437">
        <f t="shared" si="77"/>
        <v>2.6249999999999998E-4</v>
      </c>
      <c r="EQ190" s="436">
        <f ca="1">ROUND(IFERROR(EP190*DG190,),4)</f>
        <v>0</v>
      </c>
      <c r="ER190" s="443">
        <v>0</v>
      </c>
      <c r="ES190" s="446">
        <f ca="1">(+DG190*ER190)/$ES$1</f>
        <v>0</v>
      </c>
      <c r="ET190" s="446">
        <f ca="1">ER190*DG190</f>
        <v>0</v>
      </c>
      <c r="EU190" s="446"/>
      <c r="EV190" s="446"/>
      <c r="EW190" s="446"/>
      <c r="FB190" s="155" t="s">
        <v>704</v>
      </c>
      <c r="FC190" s="203">
        <v>29327901</v>
      </c>
      <c r="FD190" s="85">
        <v>29327901</v>
      </c>
      <c r="FE190" s="389">
        <f t="shared" ca="1" si="72"/>
        <v>0</v>
      </c>
    </row>
    <row r="191" spans="1:161">
      <c r="A191" s="894" t="s">
        <v>787</v>
      </c>
      <c r="B191" s="155" t="s">
        <v>704</v>
      </c>
      <c r="C191" s="203">
        <v>29328001</v>
      </c>
      <c r="D191" s="203">
        <v>29327901</v>
      </c>
      <c r="E191" s="2" t="s">
        <v>964</v>
      </c>
      <c r="F191" s="92" t="s">
        <v>968</v>
      </c>
      <c r="G191" s="2">
        <v>400</v>
      </c>
      <c r="H191" s="229">
        <v>0</v>
      </c>
      <c r="I191" s="229">
        <v>0</v>
      </c>
      <c r="J191" s="229">
        <v>0</v>
      </c>
      <c r="K191" s="229">
        <v>0</v>
      </c>
      <c r="L191" s="229">
        <v>0</v>
      </c>
      <c r="M191" s="388">
        <v>0</v>
      </c>
      <c r="N191" s="388">
        <v>0</v>
      </c>
      <c r="O191" s="388">
        <v>0</v>
      </c>
      <c r="P191" s="388">
        <v>0</v>
      </c>
      <c r="Q191" s="388">
        <v>0</v>
      </c>
      <c r="R191" s="388">
        <v>0</v>
      </c>
      <c r="S191" s="388">
        <v>0</v>
      </c>
      <c r="T191" s="388">
        <v>0</v>
      </c>
      <c r="U191" s="388">
        <v>0</v>
      </c>
      <c r="V191" s="388">
        <v>0</v>
      </c>
      <c r="W191" s="388">
        <v>0</v>
      </c>
      <c r="X191" s="388">
        <v>0</v>
      </c>
      <c r="Y191" s="388">
        <v>0</v>
      </c>
      <c r="Z191" s="388">
        <v>0</v>
      </c>
      <c r="AA191" s="388">
        <v>0</v>
      </c>
      <c r="AB191" s="388">
        <v>0</v>
      </c>
      <c r="AC191" s="388">
        <v>0</v>
      </c>
      <c r="AD191" s="388">
        <v>0</v>
      </c>
      <c r="AE191" s="388">
        <v>0</v>
      </c>
      <c r="AF191" s="388">
        <v>0</v>
      </c>
      <c r="AG191" s="388">
        <v>0</v>
      </c>
      <c r="AH191" s="388">
        <v>0</v>
      </c>
      <c r="AI191" s="388">
        <v>0</v>
      </c>
      <c r="AJ191" s="388">
        <v>0</v>
      </c>
      <c r="AK191" s="388">
        <v>0</v>
      </c>
      <c r="AL191" s="388">
        <v>0</v>
      </c>
      <c r="AM191" s="388">
        <v>0</v>
      </c>
      <c r="AN191" s="388">
        <v>0</v>
      </c>
      <c r="AO191" s="388">
        <v>0</v>
      </c>
      <c r="AP191" s="388">
        <v>0</v>
      </c>
      <c r="AQ191" s="388">
        <v>0</v>
      </c>
      <c r="AR191" s="388">
        <v>0</v>
      </c>
      <c r="AS191" s="388">
        <v>0</v>
      </c>
      <c r="AT191" s="388">
        <v>0</v>
      </c>
      <c r="AU191" s="388">
        <v>0</v>
      </c>
      <c r="AV191" s="388">
        <v>0</v>
      </c>
      <c r="AW191" s="388">
        <v>0</v>
      </c>
      <c r="AX191" s="388">
        <v>0</v>
      </c>
      <c r="AY191" s="388">
        <v>0</v>
      </c>
      <c r="AZ191" s="388">
        <v>0</v>
      </c>
      <c r="BA191" s="388">
        <v>0</v>
      </c>
      <c r="BB191" s="388">
        <v>0</v>
      </c>
      <c r="BC191" s="388">
        <v>0</v>
      </c>
      <c r="BD191" s="388">
        <v>0</v>
      </c>
      <c r="BE191" s="388">
        <v>0</v>
      </c>
      <c r="BF191" s="388">
        <v>0</v>
      </c>
      <c r="BG191" s="388">
        <v>0</v>
      </c>
      <c r="BH191" s="388">
        <v>0</v>
      </c>
      <c r="BI191" s="388">
        <v>0</v>
      </c>
      <c r="BJ191" s="388">
        <v>0</v>
      </c>
      <c r="BK191" s="388">
        <v>0</v>
      </c>
      <c r="BL191" s="388">
        <v>0</v>
      </c>
      <c r="BM191" s="388">
        <v>0</v>
      </c>
      <c r="BN191" s="388">
        <v>0</v>
      </c>
      <c r="BO191" s="388">
        <v>0</v>
      </c>
      <c r="BP191" s="388">
        <v>0</v>
      </c>
      <c r="BQ191" s="388">
        <v>0</v>
      </c>
      <c r="BR191" s="388">
        <v>0</v>
      </c>
      <c r="BS191" s="388">
        <v>0</v>
      </c>
      <c r="BT191" s="388">
        <v>0</v>
      </c>
      <c r="BU191" s="388">
        <v>0</v>
      </c>
      <c r="BV191" s="388">
        <v>0</v>
      </c>
      <c r="BW191" s="388">
        <v>0</v>
      </c>
      <c r="BX191" s="388">
        <v>0</v>
      </c>
      <c r="BY191" s="388">
        <v>0</v>
      </c>
      <c r="BZ191" s="388">
        <v>0</v>
      </c>
      <c r="CA191" s="388">
        <v>0</v>
      </c>
      <c r="CB191" s="388">
        <v>0</v>
      </c>
      <c r="CC191" s="388">
        <v>0</v>
      </c>
      <c r="CD191" s="388">
        <v>0</v>
      </c>
      <c r="CE191" s="388">
        <v>0</v>
      </c>
      <c r="CF191" s="388">
        <v>0</v>
      </c>
      <c r="CG191" s="388">
        <v>0</v>
      </c>
      <c r="CH191" s="388">
        <v>0</v>
      </c>
      <c r="CI191" s="388">
        <v>0</v>
      </c>
      <c r="CJ191" s="388">
        <v>0</v>
      </c>
      <c r="CK191" s="388">
        <v>0</v>
      </c>
      <c r="CL191" s="388">
        <v>0</v>
      </c>
      <c r="CM191" s="388">
        <v>0</v>
      </c>
      <c r="CN191" s="388">
        <v>0</v>
      </c>
      <c r="CO191" s="388">
        <v>0</v>
      </c>
      <c r="CP191" s="388">
        <v>0</v>
      </c>
      <c r="CQ191" s="388">
        <v>0</v>
      </c>
      <c r="CR191" s="388">
        <v>0</v>
      </c>
      <c r="CS191" s="388">
        <v>0</v>
      </c>
      <c r="CT191" s="388">
        <v>0</v>
      </c>
      <c r="CU191" s="388">
        <v>0</v>
      </c>
      <c r="CV191" s="388">
        <v>0</v>
      </c>
      <c r="CW191" s="388">
        <v>0</v>
      </c>
      <c r="CX191" s="388">
        <v>0</v>
      </c>
      <c r="CY191" s="388">
        <v>0</v>
      </c>
      <c r="CZ191" s="388">
        <v>0</v>
      </c>
      <c r="DA191" s="388">
        <v>0</v>
      </c>
      <c r="DB191" s="388">
        <v>0</v>
      </c>
      <c r="DC191" s="388">
        <v>0</v>
      </c>
      <c r="DD191" s="388">
        <v>0</v>
      </c>
      <c r="DE191" s="388">
        <v>0</v>
      </c>
      <c r="DF191" s="388">
        <v>0</v>
      </c>
      <c r="DG191" s="387">
        <v>0</v>
      </c>
      <c r="DH191" s="31">
        <v>0</v>
      </c>
      <c r="DI191" s="28">
        <v>0</v>
      </c>
      <c r="DJ191" s="30">
        <v>0</v>
      </c>
      <c r="DK191" s="29">
        <v>0</v>
      </c>
      <c r="DL191" s="235">
        <v>0</v>
      </c>
      <c r="DM191" s="28">
        <v>0</v>
      </c>
      <c r="DN191" s="288">
        <v>0</v>
      </c>
      <c r="DO191" s="285">
        <v>0</v>
      </c>
      <c r="DP191" s="235">
        <v>0</v>
      </c>
      <c r="DQ191" s="28">
        <v>0</v>
      </c>
      <c r="DR191" s="30">
        <v>0</v>
      </c>
      <c r="DS191" s="285">
        <v>0</v>
      </c>
      <c r="DT191" s="235">
        <v>0</v>
      </c>
      <c r="DU191" s="28">
        <v>0</v>
      </c>
      <c r="DV191" s="30">
        <v>0</v>
      </c>
      <c r="DW191" s="285">
        <v>0</v>
      </c>
      <c r="DX191" s="235">
        <v>0</v>
      </c>
      <c r="DY191" s="28">
        <v>0</v>
      </c>
      <c r="DZ191" s="30">
        <v>0</v>
      </c>
      <c r="EA191" s="285">
        <v>0</v>
      </c>
      <c r="EB191" s="235">
        <v>0</v>
      </c>
      <c r="EC191" s="28">
        <v>0</v>
      </c>
      <c r="ED191" s="30">
        <v>0</v>
      </c>
      <c r="EE191" s="285">
        <v>0</v>
      </c>
      <c r="EF191" s="235">
        <v>0</v>
      </c>
      <c r="EG191" s="28">
        <v>0</v>
      </c>
      <c r="EH191" s="288">
        <v>0</v>
      </c>
      <c r="EI191" s="285">
        <v>0</v>
      </c>
      <c r="EJ191" s="235">
        <v>0</v>
      </c>
      <c r="EK191" s="28"/>
      <c r="EL191" s="30">
        <f ca="1">IF($B192=$B191,"",SUMIF($B$6:$B212,$B191,EK$6:EK$185))</f>
        <v>0</v>
      </c>
      <c r="EM191" s="436">
        <v>10</v>
      </c>
      <c r="EN191" s="436">
        <f>$G191*EM191</f>
        <v>4000</v>
      </c>
      <c r="EO191" s="437">
        <f>1/EN191</f>
        <v>2.5000000000000001E-4</v>
      </c>
      <c r="EP191" s="437">
        <f t="shared" si="77"/>
        <v>2.6249999999999998E-4</v>
      </c>
      <c r="EQ191" s="436">
        <f ca="1">ROUND(IFERROR(EP191*DG191,),4)</f>
        <v>0</v>
      </c>
      <c r="ER191" s="443">
        <v>0</v>
      </c>
      <c r="ES191" s="446">
        <f ca="1">(+DG191*ER191)/$ES$1</f>
        <v>0</v>
      </c>
      <c r="ET191" s="446">
        <f ca="1">ER191*DG191</f>
        <v>0</v>
      </c>
      <c r="EU191" s="446"/>
      <c r="EV191" s="446"/>
      <c r="EW191" s="446"/>
      <c r="FB191" s="155" t="s">
        <v>704</v>
      </c>
      <c r="FC191" s="203">
        <v>29328001</v>
      </c>
      <c r="FD191" s="85">
        <v>29327901</v>
      </c>
      <c r="FE191" s="389">
        <f t="shared" ca="1" si="72"/>
        <v>0</v>
      </c>
    </row>
    <row r="192" spans="1:161">
      <c r="A192" s="894" t="s">
        <v>787</v>
      </c>
      <c r="B192" s="155" t="s">
        <v>970</v>
      </c>
      <c r="C192" s="151">
        <v>29302002</v>
      </c>
      <c r="D192" s="151">
        <v>29302002</v>
      </c>
      <c r="E192" s="2" t="s">
        <v>964</v>
      </c>
      <c r="F192" s="92" t="s">
        <v>965</v>
      </c>
      <c r="G192" s="2">
        <v>400</v>
      </c>
      <c r="H192" s="229">
        <v>0</v>
      </c>
      <c r="I192" s="229">
        <v>0</v>
      </c>
      <c r="J192" s="229">
        <v>0</v>
      </c>
      <c r="K192" s="229">
        <v>0</v>
      </c>
      <c r="L192" s="229">
        <v>0</v>
      </c>
      <c r="M192" s="388">
        <v>0</v>
      </c>
      <c r="N192" s="388">
        <v>0</v>
      </c>
      <c r="O192" s="388">
        <v>0</v>
      </c>
      <c r="P192" s="388">
        <v>0</v>
      </c>
      <c r="Q192" s="388">
        <v>0</v>
      </c>
      <c r="R192" s="388">
        <v>0</v>
      </c>
      <c r="S192" s="388">
        <v>0</v>
      </c>
      <c r="T192" s="388">
        <v>0</v>
      </c>
      <c r="U192" s="388">
        <v>0</v>
      </c>
      <c r="V192" s="388">
        <v>0</v>
      </c>
      <c r="W192" s="388">
        <v>0</v>
      </c>
      <c r="X192" s="388">
        <v>0</v>
      </c>
      <c r="Y192" s="388">
        <v>0</v>
      </c>
      <c r="Z192" s="388">
        <v>0</v>
      </c>
      <c r="AA192" s="388">
        <v>0</v>
      </c>
      <c r="AB192" s="388">
        <v>0</v>
      </c>
      <c r="AC192" s="388">
        <v>0</v>
      </c>
      <c r="AD192" s="388">
        <v>0</v>
      </c>
      <c r="AE192" s="388">
        <v>0</v>
      </c>
      <c r="AF192" s="388">
        <v>0</v>
      </c>
      <c r="AG192" s="388">
        <v>0</v>
      </c>
      <c r="AH192" s="388">
        <v>0</v>
      </c>
      <c r="AI192" s="388">
        <v>0</v>
      </c>
      <c r="AJ192" s="388">
        <v>0</v>
      </c>
      <c r="AK192" s="388">
        <v>0</v>
      </c>
      <c r="AL192" s="388">
        <v>0</v>
      </c>
      <c r="AM192" s="388">
        <v>0</v>
      </c>
      <c r="AN192" s="388">
        <v>0</v>
      </c>
      <c r="AO192" s="388">
        <v>0</v>
      </c>
      <c r="AP192" s="388">
        <v>0</v>
      </c>
      <c r="AQ192" s="388">
        <v>0</v>
      </c>
      <c r="AR192" s="388">
        <v>0</v>
      </c>
      <c r="AS192" s="388">
        <v>0</v>
      </c>
      <c r="AT192" s="388">
        <v>0</v>
      </c>
      <c r="AU192" s="388">
        <v>0</v>
      </c>
      <c r="AV192" s="388">
        <v>0</v>
      </c>
      <c r="AW192" s="388">
        <v>0</v>
      </c>
      <c r="AX192" s="388">
        <v>0</v>
      </c>
      <c r="AY192" s="388">
        <v>0</v>
      </c>
      <c r="AZ192" s="388">
        <v>0</v>
      </c>
      <c r="BA192" s="388">
        <v>0</v>
      </c>
      <c r="BB192" s="388">
        <v>0</v>
      </c>
      <c r="BC192" s="388">
        <v>0</v>
      </c>
      <c r="BD192" s="388">
        <v>0</v>
      </c>
      <c r="BE192" s="388">
        <v>0</v>
      </c>
      <c r="BF192" s="388">
        <v>0</v>
      </c>
      <c r="BG192" s="388">
        <v>0</v>
      </c>
      <c r="BH192" s="388">
        <v>0</v>
      </c>
      <c r="BI192" s="388">
        <v>0</v>
      </c>
      <c r="BJ192" s="388">
        <v>0</v>
      </c>
      <c r="BK192" s="388">
        <v>0</v>
      </c>
      <c r="BL192" s="388">
        <v>0</v>
      </c>
      <c r="BM192" s="388">
        <v>0</v>
      </c>
      <c r="BN192" s="388">
        <v>0</v>
      </c>
      <c r="BO192" s="388">
        <v>0</v>
      </c>
      <c r="BP192" s="388">
        <v>0</v>
      </c>
      <c r="BQ192" s="388">
        <v>0</v>
      </c>
      <c r="BR192" s="388">
        <v>0</v>
      </c>
      <c r="BS192" s="388">
        <v>0</v>
      </c>
      <c r="BT192" s="388">
        <v>0</v>
      </c>
      <c r="BU192" s="388">
        <v>0</v>
      </c>
      <c r="BV192" s="388">
        <v>0</v>
      </c>
      <c r="BW192" s="388">
        <v>0</v>
      </c>
      <c r="BX192" s="388">
        <v>0</v>
      </c>
      <c r="BY192" s="388">
        <v>0</v>
      </c>
      <c r="BZ192" s="388">
        <v>0</v>
      </c>
      <c r="CA192" s="388">
        <v>0</v>
      </c>
      <c r="CB192" s="388">
        <v>0</v>
      </c>
      <c r="CC192" s="388">
        <v>0</v>
      </c>
      <c r="CD192" s="388">
        <v>0</v>
      </c>
      <c r="CE192" s="388">
        <v>0</v>
      </c>
      <c r="CF192" s="388">
        <v>0</v>
      </c>
      <c r="CG192" s="388">
        <v>0</v>
      </c>
      <c r="CH192" s="388">
        <v>0</v>
      </c>
      <c r="CI192" s="388">
        <v>0</v>
      </c>
      <c r="CJ192" s="388">
        <v>0</v>
      </c>
      <c r="CK192" s="388">
        <v>0</v>
      </c>
      <c r="CL192" s="388">
        <v>0</v>
      </c>
      <c r="CM192" s="388">
        <v>0</v>
      </c>
      <c r="CN192" s="388">
        <v>0</v>
      </c>
      <c r="CO192" s="388">
        <v>0</v>
      </c>
      <c r="CP192" s="388">
        <v>0</v>
      </c>
      <c r="CQ192" s="388">
        <v>0</v>
      </c>
      <c r="CR192" s="388">
        <v>0</v>
      </c>
      <c r="CS192" s="388">
        <v>0</v>
      </c>
      <c r="CT192" s="388">
        <v>0</v>
      </c>
      <c r="CU192" s="388">
        <v>0</v>
      </c>
      <c r="CV192" s="388">
        <v>0</v>
      </c>
      <c r="CW192" s="388">
        <v>0</v>
      </c>
      <c r="CX192" s="388">
        <v>0</v>
      </c>
      <c r="CY192" s="388">
        <v>0</v>
      </c>
      <c r="CZ192" s="388">
        <v>0</v>
      </c>
      <c r="DA192" s="388">
        <v>0</v>
      </c>
      <c r="DB192" s="388">
        <v>0</v>
      </c>
      <c r="DC192" s="388">
        <v>0</v>
      </c>
      <c r="DD192" s="388">
        <v>0</v>
      </c>
      <c r="DE192" s="388">
        <v>0</v>
      </c>
      <c r="DF192" s="388">
        <v>0</v>
      </c>
      <c r="DG192" s="387">
        <v>0</v>
      </c>
      <c r="DH192" s="31">
        <v>0</v>
      </c>
      <c r="DI192" s="28">
        <v>0</v>
      </c>
      <c r="DJ192" s="30">
        <v>0</v>
      </c>
      <c r="DK192" s="29">
        <v>0</v>
      </c>
      <c r="DL192" s="235">
        <v>0</v>
      </c>
      <c r="DM192" s="28">
        <v>0</v>
      </c>
      <c r="DN192" s="288">
        <v>0</v>
      </c>
      <c r="DO192" s="285">
        <v>0</v>
      </c>
      <c r="DP192" s="235">
        <v>0</v>
      </c>
      <c r="DQ192" s="28">
        <v>0</v>
      </c>
      <c r="DR192" s="30">
        <v>0</v>
      </c>
      <c r="DS192" s="285">
        <v>0</v>
      </c>
      <c r="DT192" s="235">
        <v>0</v>
      </c>
      <c r="DU192" s="28">
        <v>0</v>
      </c>
      <c r="DV192" s="30">
        <v>0</v>
      </c>
      <c r="DW192" s="285">
        <v>0</v>
      </c>
      <c r="DX192" s="235">
        <v>0</v>
      </c>
      <c r="DY192" s="28">
        <v>0</v>
      </c>
      <c r="DZ192" s="30">
        <v>0</v>
      </c>
      <c r="EA192" s="285">
        <v>0</v>
      </c>
      <c r="EB192" s="235">
        <v>0</v>
      </c>
      <c r="EC192" s="28">
        <v>0</v>
      </c>
      <c r="ED192" s="30">
        <v>0</v>
      </c>
      <c r="EE192" s="285">
        <v>0</v>
      </c>
      <c r="EF192" s="235">
        <v>0</v>
      </c>
      <c r="EG192" s="28">
        <v>0</v>
      </c>
      <c r="EH192" s="288">
        <v>0</v>
      </c>
      <c r="EI192" s="285">
        <v>0</v>
      </c>
      <c r="EJ192" s="235">
        <v>0</v>
      </c>
      <c r="EK192" s="28">
        <f ca="1">EJ192/10</f>
        <v>0</v>
      </c>
      <c r="EL192" s="30">
        <f ca="1">IF($B193=$B192,"",SUMIF($B$6:$B214,$B192,EK$6:EK$185))</f>
        <v>0</v>
      </c>
      <c r="EM192" s="436">
        <v>10</v>
      </c>
      <c r="EN192" s="436">
        <f t="shared" si="70"/>
        <v>4000</v>
      </c>
      <c r="EO192" s="437">
        <f t="shared" si="71"/>
        <v>2.5000000000000001E-4</v>
      </c>
      <c r="EP192" s="437">
        <f t="shared" si="77"/>
        <v>2.6249999999999998E-4</v>
      </c>
      <c r="EQ192" s="436">
        <f t="shared" ref="EQ192:EQ198" ca="1" si="82">ROUND(IFERROR(EP192*DG192,),4)</f>
        <v>0</v>
      </c>
      <c r="ER192" s="443">
        <v>6.3E-2</v>
      </c>
      <c r="ES192" s="446">
        <f t="shared" ref="ES192:ES214" ca="1" si="83">(+DG192*ER192)/$ES$1</f>
        <v>0</v>
      </c>
      <c r="ET192" s="446">
        <f t="shared" ref="ET192:ET214" ca="1" si="84">ER192*DG192</f>
        <v>0</v>
      </c>
      <c r="EU192" s="446"/>
      <c r="EV192" s="446"/>
      <c r="EW192" s="446"/>
      <c r="EX192" s="17">
        <v>800069</v>
      </c>
      <c r="EY192" s="17" t="s">
        <v>966</v>
      </c>
      <c r="EZ192" s="17">
        <v>400</v>
      </c>
      <c r="FA192" s="17">
        <v>0</v>
      </c>
      <c r="FB192" s="155" t="s">
        <v>970</v>
      </c>
      <c r="FC192" s="151">
        <v>29302002</v>
      </c>
      <c r="FD192" s="84">
        <v>29302002</v>
      </c>
      <c r="FE192" s="389">
        <f t="shared" ca="1" si="72"/>
        <v>0</v>
      </c>
    </row>
    <row r="193" spans="1:161">
      <c r="A193" s="894" t="s">
        <v>787</v>
      </c>
      <c r="B193" s="155" t="s">
        <v>971</v>
      </c>
      <c r="C193" s="151" t="s">
        <v>705</v>
      </c>
      <c r="D193" s="151">
        <v>29251904</v>
      </c>
      <c r="E193" s="2" t="s">
        <v>964</v>
      </c>
      <c r="F193" s="92" t="s">
        <v>972</v>
      </c>
      <c r="G193" s="2">
        <v>400</v>
      </c>
      <c r="H193" s="229">
        <v>0</v>
      </c>
      <c r="I193" s="229">
        <v>0</v>
      </c>
      <c r="J193" s="229">
        <v>0</v>
      </c>
      <c r="K193" s="229">
        <v>0</v>
      </c>
      <c r="L193" s="229">
        <v>0</v>
      </c>
      <c r="M193" s="388">
        <v>0</v>
      </c>
      <c r="N193" s="388">
        <v>0</v>
      </c>
      <c r="O193" s="388">
        <v>0</v>
      </c>
      <c r="P193" s="388">
        <v>0</v>
      </c>
      <c r="Q193" s="388">
        <v>0</v>
      </c>
      <c r="R193" s="388">
        <v>0</v>
      </c>
      <c r="S193" s="388">
        <v>0</v>
      </c>
      <c r="T193" s="388">
        <v>0</v>
      </c>
      <c r="U193" s="388">
        <v>0</v>
      </c>
      <c r="V193" s="388">
        <v>0</v>
      </c>
      <c r="W193" s="388">
        <v>0</v>
      </c>
      <c r="X193" s="388">
        <v>0</v>
      </c>
      <c r="Y193" s="388">
        <v>0</v>
      </c>
      <c r="Z193" s="388">
        <v>0</v>
      </c>
      <c r="AA193" s="388">
        <v>0</v>
      </c>
      <c r="AB193" s="388">
        <v>0</v>
      </c>
      <c r="AC193" s="388">
        <v>0</v>
      </c>
      <c r="AD193" s="388">
        <v>0</v>
      </c>
      <c r="AE193" s="388">
        <v>0</v>
      </c>
      <c r="AF193" s="388">
        <v>0</v>
      </c>
      <c r="AG193" s="388">
        <v>0</v>
      </c>
      <c r="AH193" s="388">
        <v>0</v>
      </c>
      <c r="AI193" s="388">
        <v>0</v>
      </c>
      <c r="AJ193" s="388">
        <v>0</v>
      </c>
      <c r="AK193" s="388">
        <v>0</v>
      </c>
      <c r="AL193" s="388">
        <v>0</v>
      </c>
      <c r="AM193" s="388">
        <v>0</v>
      </c>
      <c r="AN193" s="388">
        <v>0</v>
      </c>
      <c r="AO193" s="388">
        <v>0</v>
      </c>
      <c r="AP193" s="388">
        <v>0</v>
      </c>
      <c r="AQ193" s="388">
        <v>0</v>
      </c>
      <c r="AR193" s="388">
        <v>0</v>
      </c>
      <c r="AS193" s="388">
        <v>0</v>
      </c>
      <c r="AT193" s="388">
        <v>0</v>
      </c>
      <c r="AU193" s="388">
        <v>0</v>
      </c>
      <c r="AV193" s="388">
        <v>0</v>
      </c>
      <c r="AW193" s="388">
        <v>0</v>
      </c>
      <c r="AX193" s="388">
        <v>0</v>
      </c>
      <c r="AY193" s="388">
        <v>0</v>
      </c>
      <c r="AZ193" s="388">
        <v>0</v>
      </c>
      <c r="BA193" s="388">
        <v>0</v>
      </c>
      <c r="BB193" s="388">
        <v>0</v>
      </c>
      <c r="BC193" s="388">
        <v>0</v>
      </c>
      <c r="BD193" s="388">
        <v>0</v>
      </c>
      <c r="BE193" s="388">
        <v>0</v>
      </c>
      <c r="BF193" s="388">
        <v>0</v>
      </c>
      <c r="BG193" s="388">
        <v>0</v>
      </c>
      <c r="BH193" s="388">
        <v>0</v>
      </c>
      <c r="BI193" s="388">
        <v>0</v>
      </c>
      <c r="BJ193" s="388">
        <v>0</v>
      </c>
      <c r="BK193" s="388">
        <v>0</v>
      </c>
      <c r="BL193" s="388">
        <v>0</v>
      </c>
      <c r="BM193" s="388">
        <v>0</v>
      </c>
      <c r="BN193" s="388">
        <v>0</v>
      </c>
      <c r="BO193" s="388">
        <v>0</v>
      </c>
      <c r="BP193" s="388">
        <v>0</v>
      </c>
      <c r="BQ193" s="388">
        <v>0</v>
      </c>
      <c r="BR193" s="388">
        <v>0</v>
      </c>
      <c r="BS193" s="388">
        <v>0</v>
      </c>
      <c r="BT193" s="388">
        <v>0</v>
      </c>
      <c r="BU193" s="388">
        <v>0</v>
      </c>
      <c r="BV193" s="388">
        <v>0</v>
      </c>
      <c r="BW193" s="388">
        <v>0</v>
      </c>
      <c r="BX193" s="388">
        <v>0</v>
      </c>
      <c r="BY193" s="388">
        <v>0</v>
      </c>
      <c r="BZ193" s="388">
        <v>0</v>
      </c>
      <c r="CA193" s="388">
        <v>0</v>
      </c>
      <c r="CB193" s="388">
        <v>0</v>
      </c>
      <c r="CC193" s="388">
        <v>0</v>
      </c>
      <c r="CD193" s="388">
        <v>0</v>
      </c>
      <c r="CE193" s="388">
        <v>0</v>
      </c>
      <c r="CF193" s="388">
        <v>0</v>
      </c>
      <c r="CG193" s="388">
        <v>0</v>
      </c>
      <c r="CH193" s="388">
        <v>0</v>
      </c>
      <c r="CI193" s="388">
        <v>0</v>
      </c>
      <c r="CJ193" s="388">
        <v>0</v>
      </c>
      <c r="CK193" s="388">
        <v>0</v>
      </c>
      <c r="CL193" s="388">
        <v>0</v>
      </c>
      <c r="CM193" s="388">
        <v>0</v>
      </c>
      <c r="CN193" s="388">
        <v>0</v>
      </c>
      <c r="CO193" s="388">
        <v>0</v>
      </c>
      <c r="CP193" s="388">
        <v>0</v>
      </c>
      <c r="CQ193" s="388">
        <v>0</v>
      </c>
      <c r="CR193" s="388">
        <v>0</v>
      </c>
      <c r="CS193" s="388">
        <v>0</v>
      </c>
      <c r="CT193" s="388">
        <v>0</v>
      </c>
      <c r="CU193" s="388">
        <v>0</v>
      </c>
      <c r="CV193" s="388">
        <v>0</v>
      </c>
      <c r="CW193" s="388">
        <v>0</v>
      </c>
      <c r="CX193" s="388">
        <v>0</v>
      </c>
      <c r="CY193" s="388">
        <v>0</v>
      </c>
      <c r="CZ193" s="388">
        <v>0</v>
      </c>
      <c r="DA193" s="388">
        <v>0</v>
      </c>
      <c r="DB193" s="388">
        <v>0</v>
      </c>
      <c r="DC193" s="388">
        <v>0</v>
      </c>
      <c r="DD193" s="388">
        <v>0</v>
      </c>
      <c r="DE193" s="388">
        <v>0</v>
      </c>
      <c r="DF193" s="388">
        <v>0</v>
      </c>
      <c r="DG193" s="387">
        <v>0</v>
      </c>
      <c r="DH193" s="31">
        <v>0</v>
      </c>
      <c r="DI193" s="28">
        <v>0</v>
      </c>
      <c r="DJ193" s="30">
        <v>0</v>
      </c>
      <c r="DK193" s="29">
        <v>0</v>
      </c>
      <c r="DL193" s="235">
        <v>0</v>
      </c>
      <c r="DM193" s="28">
        <v>0</v>
      </c>
      <c r="DN193" s="288">
        <v>0</v>
      </c>
      <c r="DO193" s="285">
        <v>0</v>
      </c>
      <c r="DP193" s="235">
        <v>0</v>
      </c>
      <c r="DQ193" s="28">
        <v>0</v>
      </c>
      <c r="DR193" s="30">
        <v>0</v>
      </c>
      <c r="DS193" s="285">
        <v>0</v>
      </c>
      <c r="DT193" s="235">
        <v>0</v>
      </c>
      <c r="DU193" s="28">
        <v>0</v>
      </c>
      <c r="DV193" s="30">
        <v>0</v>
      </c>
      <c r="DW193" s="285">
        <v>0</v>
      </c>
      <c r="DX193" s="235">
        <v>0</v>
      </c>
      <c r="DY193" s="28">
        <v>0</v>
      </c>
      <c r="DZ193" s="30">
        <v>0</v>
      </c>
      <c r="EA193" s="285">
        <v>0</v>
      </c>
      <c r="EB193" s="235">
        <v>0</v>
      </c>
      <c r="EC193" s="28">
        <v>0</v>
      </c>
      <c r="ED193" s="30">
        <v>0</v>
      </c>
      <c r="EE193" s="285">
        <v>0</v>
      </c>
      <c r="EF193" s="235">
        <v>0</v>
      </c>
      <c r="EG193" s="28">
        <v>0</v>
      </c>
      <c r="EH193" s="288">
        <v>0</v>
      </c>
      <c r="EI193" s="285">
        <v>0</v>
      </c>
      <c r="EJ193" s="235">
        <v>0</v>
      </c>
      <c r="EK193" s="28">
        <f ca="1">EJ193/20</f>
        <v>0</v>
      </c>
      <c r="EL193" s="30" t="str">
        <f ca="1">IF($B194=$B193,"",SUMIF($B$6:$B214,$B193,EK$6:EK$185))</f>
        <v/>
      </c>
      <c r="EM193" s="436">
        <v>20</v>
      </c>
      <c r="EN193" s="436">
        <f t="shared" si="70"/>
        <v>8000</v>
      </c>
      <c r="EO193" s="437">
        <f t="shared" si="71"/>
        <v>1.25E-4</v>
      </c>
      <c r="EP193" s="437">
        <f t="shared" si="77"/>
        <v>1.3124999999999999E-4</v>
      </c>
      <c r="EQ193" s="436">
        <f t="shared" ca="1" si="82"/>
        <v>0</v>
      </c>
      <c r="ER193" s="443">
        <v>4.2000000000000003E-2</v>
      </c>
      <c r="ES193" s="446">
        <f t="shared" ca="1" si="83"/>
        <v>0</v>
      </c>
      <c r="ET193" s="446">
        <f t="shared" ca="1" si="84"/>
        <v>0</v>
      </c>
      <c r="EU193" s="446"/>
      <c r="EV193" s="446"/>
      <c r="EW193" s="446"/>
      <c r="EX193" s="17">
        <v>800069</v>
      </c>
      <c r="EY193" s="17" t="s">
        <v>966</v>
      </c>
      <c r="EZ193" s="17">
        <v>400</v>
      </c>
      <c r="FA193" s="17">
        <v>0</v>
      </c>
      <c r="FB193" s="155" t="s">
        <v>971</v>
      </c>
      <c r="FC193" s="151" t="s">
        <v>705</v>
      </c>
      <c r="FD193" s="84">
        <v>29251904</v>
      </c>
      <c r="FE193" s="389">
        <f t="shared" ca="1" si="72"/>
        <v>0</v>
      </c>
    </row>
    <row r="194" spans="1:161">
      <c r="A194" s="894" t="s">
        <v>787</v>
      </c>
      <c r="B194" s="155" t="s">
        <v>971</v>
      </c>
      <c r="C194" s="151" t="s">
        <v>706</v>
      </c>
      <c r="D194" s="151">
        <v>29308401</v>
      </c>
      <c r="E194" s="2" t="s">
        <v>964</v>
      </c>
      <c r="F194" s="92" t="s">
        <v>973</v>
      </c>
      <c r="G194" s="2">
        <v>400</v>
      </c>
      <c r="H194" s="229">
        <v>0</v>
      </c>
      <c r="I194" s="229">
        <v>0</v>
      </c>
      <c r="J194" s="229">
        <v>0</v>
      </c>
      <c r="K194" s="229">
        <v>0</v>
      </c>
      <c r="L194" s="229">
        <v>0</v>
      </c>
      <c r="M194" s="388">
        <v>0</v>
      </c>
      <c r="N194" s="388">
        <v>0</v>
      </c>
      <c r="O194" s="388">
        <v>0</v>
      </c>
      <c r="P194" s="388">
        <v>0</v>
      </c>
      <c r="Q194" s="388">
        <v>0</v>
      </c>
      <c r="R194" s="388">
        <v>0</v>
      </c>
      <c r="S194" s="388">
        <v>0</v>
      </c>
      <c r="T194" s="388">
        <v>0</v>
      </c>
      <c r="U194" s="388">
        <v>0</v>
      </c>
      <c r="V194" s="388">
        <v>0</v>
      </c>
      <c r="W194" s="388">
        <v>0</v>
      </c>
      <c r="X194" s="388">
        <v>0</v>
      </c>
      <c r="Y194" s="388">
        <v>0</v>
      </c>
      <c r="Z194" s="388">
        <v>0</v>
      </c>
      <c r="AA194" s="388">
        <v>0</v>
      </c>
      <c r="AB194" s="388">
        <v>0</v>
      </c>
      <c r="AC194" s="388">
        <v>0</v>
      </c>
      <c r="AD194" s="388">
        <v>0</v>
      </c>
      <c r="AE194" s="388">
        <v>0</v>
      </c>
      <c r="AF194" s="388">
        <v>0</v>
      </c>
      <c r="AG194" s="388">
        <v>0</v>
      </c>
      <c r="AH194" s="388">
        <v>0</v>
      </c>
      <c r="AI194" s="388">
        <v>0</v>
      </c>
      <c r="AJ194" s="388">
        <v>0</v>
      </c>
      <c r="AK194" s="388">
        <v>0</v>
      </c>
      <c r="AL194" s="388">
        <v>0</v>
      </c>
      <c r="AM194" s="388">
        <v>0</v>
      </c>
      <c r="AN194" s="388">
        <v>0</v>
      </c>
      <c r="AO194" s="388">
        <v>0</v>
      </c>
      <c r="AP194" s="388">
        <v>0</v>
      </c>
      <c r="AQ194" s="388">
        <v>0</v>
      </c>
      <c r="AR194" s="388">
        <v>0</v>
      </c>
      <c r="AS194" s="388">
        <v>0</v>
      </c>
      <c r="AT194" s="388">
        <v>0</v>
      </c>
      <c r="AU194" s="388">
        <v>0</v>
      </c>
      <c r="AV194" s="388">
        <v>0</v>
      </c>
      <c r="AW194" s="388">
        <v>0</v>
      </c>
      <c r="AX194" s="388">
        <v>0</v>
      </c>
      <c r="AY194" s="388">
        <v>0</v>
      </c>
      <c r="AZ194" s="388">
        <v>0</v>
      </c>
      <c r="BA194" s="388">
        <v>0</v>
      </c>
      <c r="BB194" s="388">
        <v>0</v>
      </c>
      <c r="BC194" s="388">
        <v>0</v>
      </c>
      <c r="BD194" s="388">
        <v>0</v>
      </c>
      <c r="BE194" s="388">
        <v>0</v>
      </c>
      <c r="BF194" s="388">
        <v>0</v>
      </c>
      <c r="BG194" s="388">
        <v>0</v>
      </c>
      <c r="BH194" s="388">
        <v>0</v>
      </c>
      <c r="BI194" s="388">
        <v>0</v>
      </c>
      <c r="BJ194" s="388">
        <v>0</v>
      </c>
      <c r="BK194" s="388">
        <v>0</v>
      </c>
      <c r="BL194" s="388">
        <v>0</v>
      </c>
      <c r="BM194" s="388">
        <v>0</v>
      </c>
      <c r="BN194" s="388">
        <v>0</v>
      </c>
      <c r="BO194" s="388">
        <v>0</v>
      </c>
      <c r="BP194" s="388">
        <v>0</v>
      </c>
      <c r="BQ194" s="388">
        <v>0</v>
      </c>
      <c r="BR194" s="388">
        <v>0</v>
      </c>
      <c r="BS194" s="388">
        <v>0</v>
      </c>
      <c r="BT194" s="388">
        <v>0</v>
      </c>
      <c r="BU194" s="388">
        <v>0</v>
      </c>
      <c r="BV194" s="388">
        <v>0</v>
      </c>
      <c r="BW194" s="388">
        <v>0</v>
      </c>
      <c r="BX194" s="388">
        <v>0</v>
      </c>
      <c r="BY194" s="388">
        <v>0</v>
      </c>
      <c r="BZ194" s="388">
        <v>0</v>
      </c>
      <c r="CA194" s="388">
        <v>0</v>
      </c>
      <c r="CB194" s="388">
        <v>0</v>
      </c>
      <c r="CC194" s="388">
        <v>0</v>
      </c>
      <c r="CD194" s="388">
        <v>0</v>
      </c>
      <c r="CE194" s="388">
        <v>0</v>
      </c>
      <c r="CF194" s="388">
        <v>0</v>
      </c>
      <c r="CG194" s="388">
        <v>0</v>
      </c>
      <c r="CH194" s="388">
        <v>0</v>
      </c>
      <c r="CI194" s="388">
        <v>0</v>
      </c>
      <c r="CJ194" s="388">
        <v>0</v>
      </c>
      <c r="CK194" s="388">
        <v>0</v>
      </c>
      <c r="CL194" s="388">
        <v>0</v>
      </c>
      <c r="CM194" s="388">
        <v>0</v>
      </c>
      <c r="CN194" s="388">
        <v>0</v>
      </c>
      <c r="CO194" s="388">
        <v>0</v>
      </c>
      <c r="CP194" s="388">
        <v>0</v>
      </c>
      <c r="CQ194" s="388">
        <v>0</v>
      </c>
      <c r="CR194" s="388">
        <v>0</v>
      </c>
      <c r="CS194" s="388">
        <v>0</v>
      </c>
      <c r="CT194" s="388">
        <v>0</v>
      </c>
      <c r="CU194" s="388">
        <v>0</v>
      </c>
      <c r="CV194" s="388">
        <v>0</v>
      </c>
      <c r="CW194" s="388">
        <v>0</v>
      </c>
      <c r="CX194" s="388">
        <v>0</v>
      </c>
      <c r="CY194" s="388">
        <v>0</v>
      </c>
      <c r="CZ194" s="388">
        <v>0</v>
      </c>
      <c r="DA194" s="388">
        <v>0</v>
      </c>
      <c r="DB194" s="388">
        <v>0</v>
      </c>
      <c r="DC194" s="388">
        <v>0</v>
      </c>
      <c r="DD194" s="388">
        <v>0</v>
      </c>
      <c r="DE194" s="388">
        <v>0</v>
      </c>
      <c r="DF194" s="388">
        <v>0</v>
      </c>
      <c r="DG194" s="387">
        <v>0</v>
      </c>
      <c r="DH194" s="31">
        <v>0</v>
      </c>
      <c r="DI194" s="28">
        <v>0</v>
      </c>
      <c r="DJ194" s="30">
        <v>0</v>
      </c>
      <c r="DK194" s="29">
        <v>0</v>
      </c>
      <c r="DL194" s="235">
        <v>0</v>
      </c>
      <c r="DM194" s="28">
        <v>0</v>
      </c>
      <c r="DN194" s="288">
        <v>0</v>
      </c>
      <c r="DO194" s="285">
        <v>0</v>
      </c>
      <c r="DP194" s="235">
        <v>0</v>
      </c>
      <c r="DQ194" s="28">
        <v>0</v>
      </c>
      <c r="DR194" s="30">
        <v>0</v>
      </c>
      <c r="DS194" s="285">
        <v>0</v>
      </c>
      <c r="DT194" s="235">
        <v>0</v>
      </c>
      <c r="DU194" s="28">
        <v>0</v>
      </c>
      <c r="DV194" s="30">
        <v>0</v>
      </c>
      <c r="DW194" s="285">
        <v>0</v>
      </c>
      <c r="DX194" s="235">
        <v>0</v>
      </c>
      <c r="DY194" s="28">
        <v>0</v>
      </c>
      <c r="DZ194" s="30">
        <v>0</v>
      </c>
      <c r="EA194" s="285">
        <v>0</v>
      </c>
      <c r="EB194" s="235">
        <v>0</v>
      </c>
      <c r="EC194" s="28">
        <v>0</v>
      </c>
      <c r="ED194" s="30">
        <v>0</v>
      </c>
      <c r="EE194" s="285">
        <v>0</v>
      </c>
      <c r="EF194" s="235">
        <v>0</v>
      </c>
      <c r="EG194" s="28">
        <v>0</v>
      </c>
      <c r="EH194" s="288">
        <v>0</v>
      </c>
      <c r="EI194" s="285">
        <v>0</v>
      </c>
      <c r="EJ194" s="235">
        <v>0</v>
      </c>
      <c r="EK194" s="28">
        <f ca="1">EJ194/20</f>
        <v>0</v>
      </c>
      <c r="EL194" s="30" t="str">
        <f ca="1">IF($B195=$B194,"",SUMIF($B$6:$B214,$B194,EK$6:EK$185))</f>
        <v/>
      </c>
      <c r="EM194" s="436">
        <v>20</v>
      </c>
      <c r="EN194" s="436">
        <f t="shared" si="70"/>
        <v>8000</v>
      </c>
      <c r="EO194" s="437">
        <f t="shared" si="71"/>
        <v>1.25E-4</v>
      </c>
      <c r="EP194" s="437">
        <f t="shared" si="77"/>
        <v>1.3124999999999999E-4</v>
      </c>
      <c r="EQ194" s="436">
        <f t="shared" ca="1" si="82"/>
        <v>0</v>
      </c>
      <c r="ER194" s="443">
        <v>0</v>
      </c>
      <c r="ES194" s="446">
        <f t="shared" ca="1" si="83"/>
        <v>0</v>
      </c>
      <c r="ET194" s="446">
        <f t="shared" ca="1" si="84"/>
        <v>0</v>
      </c>
      <c r="EU194" s="446"/>
      <c r="EV194" s="446"/>
      <c r="EW194" s="446"/>
      <c r="EX194" s="17">
        <v>800069</v>
      </c>
      <c r="EY194" s="17" t="s">
        <v>966</v>
      </c>
      <c r="EZ194" s="17">
        <v>400</v>
      </c>
      <c r="FA194" s="17">
        <v>0</v>
      </c>
      <c r="FB194" s="155" t="s">
        <v>971</v>
      </c>
      <c r="FC194" s="151" t="s">
        <v>706</v>
      </c>
      <c r="FD194" s="84">
        <v>29308401</v>
      </c>
      <c r="FE194" s="389">
        <f t="shared" ca="1" si="72"/>
        <v>0</v>
      </c>
    </row>
    <row r="195" spans="1:161" ht="14.25" customHeight="1">
      <c r="A195" s="894" t="s">
        <v>787</v>
      </c>
      <c r="B195" s="155" t="s">
        <v>971</v>
      </c>
      <c r="C195" s="151" t="s">
        <v>707</v>
      </c>
      <c r="D195" s="4">
        <v>29309401</v>
      </c>
      <c r="E195" s="2" t="s">
        <v>964</v>
      </c>
      <c r="F195" s="92" t="s">
        <v>972</v>
      </c>
      <c r="G195" s="2">
        <v>400</v>
      </c>
      <c r="H195" s="229">
        <v>0</v>
      </c>
      <c r="I195" s="229">
        <v>0</v>
      </c>
      <c r="J195" s="229">
        <v>0</v>
      </c>
      <c r="K195" s="229">
        <v>0</v>
      </c>
      <c r="L195" s="229">
        <v>0</v>
      </c>
      <c r="M195" s="388">
        <v>0</v>
      </c>
      <c r="N195" s="388">
        <v>0</v>
      </c>
      <c r="O195" s="388">
        <v>0</v>
      </c>
      <c r="P195" s="388">
        <v>0</v>
      </c>
      <c r="Q195" s="388">
        <v>0</v>
      </c>
      <c r="R195" s="388">
        <v>0</v>
      </c>
      <c r="S195" s="388">
        <v>0</v>
      </c>
      <c r="T195" s="388">
        <v>0</v>
      </c>
      <c r="U195" s="388">
        <v>0</v>
      </c>
      <c r="V195" s="388">
        <v>0</v>
      </c>
      <c r="W195" s="388">
        <v>0</v>
      </c>
      <c r="X195" s="388">
        <v>0</v>
      </c>
      <c r="Y195" s="388">
        <v>0</v>
      </c>
      <c r="Z195" s="388">
        <v>0</v>
      </c>
      <c r="AA195" s="388">
        <v>0</v>
      </c>
      <c r="AB195" s="388">
        <v>0</v>
      </c>
      <c r="AC195" s="388">
        <v>0</v>
      </c>
      <c r="AD195" s="388">
        <v>0</v>
      </c>
      <c r="AE195" s="388">
        <v>0</v>
      </c>
      <c r="AF195" s="388">
        <v>0</v>
      </c>
      <c r="AG195" s="388">
        <v>0</v>
      </c>
      <c r="AH195" s="388">
        <v>0</v>
      </c>
      <c r="AI195" s="388">
        <v>0</v>
      </c>
      <c r="AJ195" s="388">
        <v>0</v>
      </c>
      <c r="AK195" s="388">
        <v>0</v>
      </c>
      <c r="AL195" s="388">
        <v>0</v>
      </c>
      <c r="AM195" s="388">
        <v>0</v>
      </c>
      <c r="AN195" s="388">
        <v>0</v>
      </c>
      <c r="AO195" s="388">
        <v>0</v>
      </c>
      <c r="AP195" s="388">
        <v>0</v>
      </c>
      <c r="AQ195" s="388">
        <v>0</v>
      </c>
      <c r="AR195" s="388">
        <v>0</v>
      </c>
      <c r="AS195" s="388">
        <v>0</v>
      </c>
      <c r="AT195" s="388">
        <v>0</v>
      </c>
      <c r="AU195" s="388">
        <v>0</v>
      </c>
      <c r="AV195" s="388">
        <v>0</v>
      </c>
      <c r="AW195" s="388">
        <v>0</v>
      </c>
      <c r="AX195" s="388">
        <v>0</v>
      </c>
      <c r="AY195" s="388">
        <v>0</v>
      </c>
      <c r="AZ195" s="388">
        <v>0</v>
      </c>
      <c r="BA195" s="388">
        <v>0</v>
      </c>
      <c r="BB195" s="388">
        <v>0</v>
      </c>
      <c r="BC195" s="388">
        <v>0</v>
      </c>
      <c r="BD195" s="388">
        <v>0</v>
      </c>
      <c r="BE195" s="388">
        <v>0</v>
      </c>
      <c r="BF195" s="388">
        <v>0</v>
      </c>
      <c r="BG195" s="388">
        <v>0</v>
      </c>
      <c r="BH195" s="388">
        <v>0</v>
      </c>
      <c r="BI195" s="388">
        <v>0</v>
      </c>
      <c r="BJ195" s="388">
        <v>0</v>
      </c>
      <c r="BK195" s="388">
        <v>0</v>
      </c>
      <c r="BL195" s="388">
        <v>0</v>
      </c>
      <c r="BM195" s="388">
        <v>0</v>
      </c>
      <c r="BN195" s="388">
        <v>0</v>
      </c>
      <c r="BO195" s="388">
        <v>0</v>
      </c>
      <c r="BP195" s="388">
        <v>0</v>
      </c>
      <c r="BQ195" s="388">
        <v>0</v>
      </c>
      <c r="BR195" s="388">
        <v>0</v>
      </c>
      <c r="BS195" s="388">
        <v>0</v>
      </c>
      <c r="BT195" s="388">
        <v>0</v>
      </c>
      <c r="BU195" s="388">
        <v>0</v>
      </c>
      <c r="BV195" s="388">
        <v>0</v>
      </c>
      <c r="BW195" s="388">
        <v>0</v>
      </c>
      <c r="BX195" s="388">
        <v>0</v>
      </c>
      <c r="BY195" s="388">
        <v>0</v>
      </c>
      <c r="BZ195" s="388">
        <v>0</v>
      </c>
      <c r="CA195" s="388">
        <v>0</v>
      </c>
      <c r="CB195" s="388">
        <v>0</v>
      </c>
      <c r="CC195" s="388">
        <v>0</v>
      </c>
      <c r="CD195" s="388">
        <v>0</v>
      </c>
      <c r="CE195" s="388">
        <v>0</v>
      </c>
      <c r="CF195" s="388">
        <v>0</v>
      </c>
      <c r="CG195" s="388">
        <v>0</v>
      </c>
      <c r="CH195" s="388">
        <v>0</v>
      </c>
      <c r="CI195" s="388">
        <v>0</v>
      </c>
      <c r="CJ195" s="388">
        <v>0</v>
      </c>
      <c r="CK195" s="388">
        <v>0</v>
      </c>
      <c r="CL195" s="388">
        <v>0</v>
      </c>
      <c r="CM195" s="388">
        <v>0</v>
      </c>
      <c r="CN195" s="388">
        <v>0</v>
      </c>
      <c r="CO195" s="388">
        <v>0</v>
      </c>
      <c r="CP195" s="388">
        <v>0</v>
      </c>
      <c r="CQ195" s="388">
        <v>0</v>
      </c>
      <c r="CR195" s="388">
        <v>0</v>
      </c>
      <c r="CS195" s="388">
        <v>0</v>
      </c>
      <c r="CT195" s="388">
        <v>0</v>
      </c>
      <c r="CU195" s="388">
        <v>0</v>
      </c>
      <c r="CV195" s="388">
        <v>0</v>
      </c>
      <c r="CW195" s="388">
        <v>0</v>
      </c>
      <c r="CX195" s="388">
        <v>0</v>
      </c>
      <c r="CY195" s="388">
        <v>0</v>
      </c>
      <c r="CZ195" s="388">
        <v>0</v>
      </c>
      <c r="DA195" s="388">
        <v>0</v>
      </c>
      <c r="DB195" s="388">
        <v>0</v>
      </c>
      <c r="DC195" s="388">
        <v>0</v>
      </c>
      <c r="DD195" s="388">
        <v>0</v>
      </c>
      <c r="DE195" s="388">
        <v>0</v>
      </c>
      <c r="DF195" s="388">
        <v>0</v>
      </c>
      <c r="DG195" s="387">
        <v>0</v>
      </c>
      <c r="DH195" s="31">
        <v>0</v>
      </c>
      <c r="DI195" s="28">
        <v>0</v>
      </c>
      <c r="DJ195" s="30">
        <v>0</v>
      </c>
      <c r="DK195" s="29">
        <v>0</v>
      </c>
      <c r="DL195" s="235">
        <v>0</v>
      </c>
      <c r="DM195" s="28">
        <v>0</v>
      </c>
      <c r="DN195" s="288">
        <v>0</v>
      </c>
      <c r="DO195" s="285">
        <v>0</v>
      </c>
      <c r="DP195" s="235">
        <v>0</v>
      </c>
      <c r="DQ195" s="28">
        <v>0</v>
      </c>
      <c r="DR195" s="30">
        <v>0</v>
      </c>
      <c r="DS195" s="285">
        <v>0</v>
      </c>
      <c r="DT195" s="235">
        <v>0</v>
      </c>
      <c r="DU195" s="28">
        <v>0</v>
      </c>
      <c r="DV195" s="30">
        <v>0</v>
      </c>
      <c r="DW195" s="285">
        <v>0</v>
      </c>
      <c r="DX195" s="235">
        <v>0</v>
      </c>
      <c r="DY195" s="28">
        <v>0</v>
      </c>
      <c r="DZ195" s="30">
        <v>0</v>
      </c>
      <c r="EA195" s="285">
        <v>0</v>
      </c>
      <c r="EB195" s="235">
        <v>0</v>
      </c>
      <c r="EC195" s="28">
        <v>0</v>
      </c>
      <c r="ED195" s="30">
        <v>0</v>
      </c>
      <c r="EE195" s="285">
        <v>0</v>
      </c>
      <c r="EF195" s="235">
        <v>0</v>
      </c>
      <c r="EG195" s="28">
        <v>0</v>
      </c>
      <c r="EH195" s="288">
        <v>0</v>
      </c>
      <c r="EI195" s="285">
        <v>0</v>
      </c>
      <c r="EJ195" s="235">
        <v>0</v>
      </c>
      <c r="EK195" s="28">
        <f ca="1">EJ195/20</f>
        <v>0</v>
      </c>
      <c r="EL195" s="30" t="str">
        <f ca="1">IF($B196=$B195,"",SUMIF($B$6:$B214,$B195,EK$6:EK$185))</f>
        <v/>
      </c>
      <c r="EM195" s="436">
        <v>20</v>
      </c>
      <c r="EN195" s="436">
        <f t="shared" si="70"/>
        <v>8000</v>
      </c>
      <c r="EO195" s="437">
        <f t="shared" si="71"/>
        <v>1.25E-4</v>
      </c>
      <c r="EP195" s="437">
        <f t="shared" si="77"/>
        <v>1.3124999999999999E-4</v>
      </c>
      <c r="EQ195" s="436">
        <f t="shared" ca="1" si="82"/>
        <v>0</v>
      </c>
      <c r="ER195" s="443">
        <v>0</v>
      </c>
      <c r="ES195" s="446">
        <f t="shared" ca="1" si="83"/>
        <v>0</v>
      </c>
      <c r="ET195" s="446">
        <f t="shared" ca="1" si="84"/>
        <v>0</v>
      </c>
      <c r="EU195" s="446"/>
      <c r="EV195" s="446"/>
      <c r="EW195" s="446"/>
      <c r="EX195" s="17">
        <v>800069</v>
      </c>
      <c r="EY195" s="17" t="s">
        <v>966</v>
      </c>
      <c r="EZ195" s="17">
        <v>400</v>
      </c>
      <c r="FA195" s="17">
        <v>0</v>
      </c>
      <c r="FB195" s="155" t="s">
        <v>971</v>
      </c>
      <c r="FC195" s="151" t="s">
        <v>707</v>
      </c>
      <c r="FD195" s="2">
        <v>29309401</v>
      </c>
      <c r="FE195" s="389">
        <f t="shared" ca="1" si="72"/>
        <v>0</v>
      </c>
    </row>
    <row r="196" spans="1:161">
      <c r="A196" s="894" t="s">
        <v>787</v>
      </c>
      <c r="B196" s="155" t="s">
        <v>971</v>
      </c>
      <c r="C196" s="151" t="s">
        <v>708</v>
      </c>
      <c r="D196" s="151">
        <v>29322901</v>
      </c>
      <c r="E196" s="2" t="s">
        <v>964</v>
      </c>
      <c r="F196" s="92" t="s">
        <v>973</v>
      </c>
      <c r="G196" s="2">
        <v>200</v>
      </c>
      <c r="H196" s="229">
        <v>0</v>
      </c>
      <c r="I196" s="229">
        <v>2000</v>
      </c>
      <c r="J196" s="229">
        <v>2749</v>
      </c>
      <c r="K196" s="229">
        <v>0</v>
      </c>
      <c r="L196" s="229">
        <v>4749</v>
      </c>
      <c r="M196" s="388">
        <v>0</v>
      </c>
      <c r="N196" s="388">
        <v>0</v>
      </c>
      <c r="O196" s="388">
        <v>0</v>
      </c>
      <c r="P196" s="388">
        <v>0</v>
      </c>
      <c r="Q196" s="388">
        <v>0</v>
      </c>
      <c r="R196" s="388">
        <v>0</v>
      </c>
      <c r="S196" s="388">
        <v>0</v>
      </c>
      <c r="T196" s="388">
        <v>0</v>
      </c>
      <c r="U196" s="388">
        <v>0</v>
      </c>
      <c r="V196" s="388">
        <v>0</v>
      </c>
      <c r="W196" s="388">
        <v>0</v>
      </c>
      <c r="X196" s="388">
        <v>0</v>
      </c>
      <c r="Y196" s="388">
        <v>0</v>
      </c>
      <c r="Z196" s="388">
        <v>0</v>
      </c>
      <c r="AA196" s="388">
        <v>0</v>
      </c>
      <c r="AB196" s="388">
        <v>0</v>
      </c>
      <c r="AC196" s="388">
        <v>0</v>
      </c>
      <c r="AD196" s="388">
        <v>0</v>
      </c>
      <c r="AE196" s="388">
        <v>0</v>
      </c>
      <c r="AF196" s="388">
        <v>0</v>
      </c>
      <c r="AG196" s="388">
        <v>0</v>
      </c>
      <c r="AH196" s="388">
        <v>0</v>
      </c>
      <c r="AI196" s="388">
        <v>0</v>
      </c>
      <c r="AJ196" s="388">
        <v>0</v>
      </c>
      <c r="AK196" s="388">
        <v>0</v>
      </c>
      <c r="AL196" s="388">
        <v>0</v>
      </c>
      <c r="AM196" s="388">
        <v>0</v>
      </c>
      <c r="AN196" s="388">
        <v>0</v>
      </c>
      <c r="AO196" s="388">
        <v>0</v>
      </c>
      <c r="AP196" s="388">
        <v>0</v>
      </c>
      <c r="AQ196" s="388">
        <v>0</v>
      </c>
      <c r="AR196" s="388">
        <v>0</v>
      </c>
      <c r="AS196" s="388">
        <v>0</v>
      </c>
      <c r="AT196" s="388">
        <v>0</v>
      </c>
      <c r="AU196" s="388">
        <v>0</v>
      </c>
      <c r="AV196" s="388">
        <v>0</v>
      </c>
      <c r="AW196" s="388">
        <v>0</v>
      </c>
      <c r="AX196" s="388">
        <v>0</v>
      </c>
      <c r="AY196" s="388">
        <v>0</v>
      </c>
      <c r="AZ196" s="388">
        <v>0</v>
      </c>
      <c r="BA196" s="388">
        <v>0</v>
      </c>
      <c r="BB196" s="388">
        <v>0</v>
      </c>
      <c r="BC196" s="388">
        <v>0</v>
      </c>
      <c r="BD196" s="388">
        <v>0</v>
      </c>
      <c r="BE196" s="388">
        <v>0</v>
      </c>
      <c r="BF196" s="388">
        <v>0</v>
      </c>
      <c r="BG196" s="388">
        <v>0</v>
      </c>
      <c r="BH196" s="388">
        <v>0</v>
      </c>
      <c r="BI196" s="388">
        <v>0</v>
      </c>
      <c r="BJ196" s="388">
        <v>0</v>
      </c>
      <c r="BK196" s="388">
        <v>0</v>
      </c>
      <c r="BL196" s="388">
        <v>0</v>
      </c>
      <c r="BM196" s="388">
        <v>0</v>
      </c>
      <c r="BN196" s="388">
        <v>0</v>
      </c>
      <c r="BO196" s="388">
        <v>0</v>
      </c>
      <c r="BP196" s="388">
        <v>0</v>
      </c>
      <c r="BQ196" s="388">
        <v>0</v>
      </c>
      <c r="BR196" s="388">
        <v>0</v>
      </c>
      <c r="BS196" s="388">
        <v>0</v>
      </c>
      <c r="BT196" s="388">
        <v>0</v>
      </c>
      <c r="BU196" s="388">
        <v>0</v>
      </c>
      <c r="BV196" s="388">
        <v>0</v>
      </c>
      <c r="BW196" s="388">
        <v>0</v>
      </c>
      <c r="BX196" s="388">
        <v>0</v>
      </c>
      <c r="BY196" s="388">
        <v>0</v>
      </c>
      <c r="BZ196" s="388">
        <v>0</v>
      </c>
      <c r="CA196" s="388">
        <v>0</v>
      </c>
      <c r="CB196" s="388">
        <v>0</v>
      </c>
      <c r="CC196" s="388">
        <v>0</v>
      </c>
      <c r="CD196" s="388">
        <v>0</v>
      </c>
      <c r="CE196" s="388">
        <v>0</v>
      </c>
      <c r="CF196" s="388">
        <v>0</v>
      </c>
      <c r="CG196" s="388">
        <v>0</v>
      </c>
      <c r="CH196" s="388">
        <v>0</v>
      </c>
      <c r="CI196" s="388">
        <v>0</v>
      </c>
      <c r="CJ196" s="388">
        <v>0</v>
      </c>
      <c r="CK196" s="388">
        <v>0</v>
      </c>
      <c r="CL196" s="388">
        <v>0</v>
      </c>
      <c r="CM196" s="388">
        <v>0</v>
      </c>
      <c r="CN196" s="388">
        <v>0</v>
      </c>
      <c r="CO196" s="388">
        <v>0</v>
      </c>
      <c r="CP196" s="388">
        <v>0</v>
      </c>
      <c r="CQ196" s="388">
        <v>0</v>
      </c>
      <c r="CR196" s="388">
        <v>0</v>
      </c>
      <c r="CS196" s="388">
        <v>0</v>
      </c>
      <c r="CT196" s="388">
        <v>0</v>
      </c>
      <c r="CU196" s="388">
        <v>0</v>
      </c>
      <c r="CV196" s="388">
        <v>0</v>
      </c>
      <c r="CW196" s="388">
        <v>0</v>
      </c>
      <c r="CX196" s="388">
        <v>0</v>
      </c>
      <c r="CY196" s="388">
        <v>0</v>
      </c>
      <c r="CZ196" s="388">
        <v>0</v>
      </c>
      <c r="DA196" s="388">
        <v>0</v>
      </c>
      <c r="DB196" s="388">
        <v>0</v>
      </c>
      <c r="DC196" s="388">
        <v>0</v>
      </c>
      <c r="DD196" s="388">
        <v>0</v>
      </c>
      <c r="DE196" s="388">
        <v>0</v>
      </c>
      <c r="DF196" s="388">
        <v>0</v>
      </c>
      <c r="DG196" s="387">
        <v>0</v>
      </c>
      <c r="DH196" s="31">
        <v>0</v>
      </c>
      <c r="DI196" s="28">
        <v>0</v>
      </c>
      <c r="DJ196" s="30">
        <v>0</v>
      </c>
      <c r="DK196" s="29">
        <v>0</v>
      </c>
      <c r="DL196" s="235">
        <v>0</v>
      </c>
      <c r="DM196" s="28">
        <v>0</v>
      </c>
      <c r="DN196" s="288">
        <v>0</v>
      </c>
      <c r="DO196" s="285">
        <v>0</v>
      </c>
      <c r="DP196" s="235">
        <v>0</v>
      </c>
      <c r="DQ196" s="28">
        <v>0</v>
      </c>
      <c r="DR196" s="30">
        <v>0</v>
      </c>
      <c r="DS196" s="285">
        <v>0</v>
      </c>
      <c r="DT196" s="235">
        <v>0</v>
      </c>
      <c r="DU196" s="28">
        <v>0</v>
      </c>
      <c r="DV196" s="30">
        <v>0</v>
      </c>
      <c r="DW196" s="285">
        <v>0</v>
      </c>
      <c r="DX196" s="235">
        <v>0</v>
      </c>
      <c r="DY196" s="28">
        <v>0</v>
      </c>
      <c r="DZ196" s="30">
        <v>0</v>
      </c>
      <c r="EA196" s="285">
        <v>0</v>
      </c>
      <c r="EB196" s="235">
        <v>0</v>
      </c>
      <c r="EC196" s="28">
        <v>0</v>
      </c>
      <c r="ED196" s="30">
        <v>0</v>
      </c>
      <c r="EE196" s="285">
        <v>0</v>
      </c>
      <c r="EF196" s="235">
        <v>0</v>
      </c>
      <c r="EG196" s="28">
        <v>0</v>
      </c>
      <c r="EH196" s="288">
        <v>0</v>
      </c>
      <c r="EI196" s="285">
        <v>0</v>
      </c>
      <c r="EJ196" s="235">
        <v>0</v>
      </c>
      <c r="EK196" s="28">
        <f ca="1">EJ196/20</f>
        <v>2</v>
      </c>
      <c r="EL196" s="30" t="e">
        <f ca="1">IF(#REF!=$B196,"",SUMIF($B$6:$B214,$B196,EK$6:EK$185))</f>
        <v>#REF!</v>
      </c>
      <c r="EM196" s="436">
        <v>20</v>
      </c>
      <c r="EN196" s="436">
        <f t="shared" si="70"/>
        <v>4000</v>
      </c>
      <c r="EO196" s="437">
        <f t="shared" si="71"/>
        <v>2.5000000000000001E-4</v>
      </c>
      <c r="EP196" s="437">
        <f t="shared" si="77"/>
        <v>2.6249999999999998E-4</v>
      </c>
      <c r="EQ196" s="436">
        <f t="shared" ca="1" si="82"/>
        <v>0</v>
      </c>
      <c r="ER196" s="443">
        <v>4.2000000000000003E-2</v>
      </c>
      <c r="ES196" s="446">
        <f t="shared" ca="1" si="83"/>
        <v>0</v>
      </c>
      <c r="ET196" s="446">
        <f t="shared" ca="1" si="84"/>
        <v>0</v>
      </c>
      <c r="EU196" s="446"/>
      <c r="EV196" s="446"/>
      <c r="EW196" s="446"/>
      <c r="EX196" s="17">
        <v>800069</v>
      </c>
      <c r="EY196" s="17" t="s">
        <v>966</v>
      </c>
      <c r="EZ196" s="17">
        <v>200</v>
      </c>
      <c r="FA196" s="17">
        <v>0</v>
      </c>
      <c r="FB196" s="155" t="s">
        <v>971</v>
      </c>
      <c r="FC196" s="151" t="s">
        <v>708</v>
      </c>
      <c r="FD196" s="84">
        <v>29322901</v>
      </c>
      <c r="FE196" s="389">
        <f t="shared" ca="1" si="72"/>
        <v>4000</v>
      </c>
    </row>
    <row r="197" spans="1:161">
      <c r="A197" s="894" t="s">
        <v>787</v>
      </c>
      <c r="B197" s="155" t="s">
        <v>974</v>
      </c>
      <c r="C197" s="151" t="s">
        <v>710</v>
      </c>
      <c r="D197" s="151">
        <v>29324302</v>
      </c>
      <c r="E197" s="2" t="s">
        <v>964</v>
      </c>
      <c r="F197" s="92" t="s">
        <v>975</v>
      </c>
      <c r="G197" s="2">
        <v>200</v>
      </c>
      <c r="H197" s="229">
        <v>0</v>
      </c>
      <c r="I197" s="229">
        <v>0</v>
      </c>
      <c r="J197" s="229">
        <v>2625</v>
      </c>
      <c r="K197" s="229">
        <v>0</v>
      </c>
      <c r="L197" s="229">
        <v>2625</v>
      </c>
      <c r="M197" s="388">
        <v>0</v>
      </c>
      <c r="N197" s="388">
        <v>0</v>
      </c>
      <c r="O197" s="388">
        <v>0</v>
      </c>
      <c r="P197" s="388">
        <v>0</v>
      </c>
      <c r="Q197" s="388">
        <v>0</v>
      </c>
      <c r="R197" s="388">
        <v>0</v>
      </c>
      <c r="S197" s="388">
        <v>0</v>
      </c>
      <c r="T197" s="388">
        <v>0</v>
      </c>
      <c r="U197" s="388">
        <v>0</v>
      </c>
      <c r="V197" s="388">
        <v>0</v>
      </c>
      <c r="W197" s="388">
        <v>0</v>
      </c>
      <c r="X197" s="388">
        <v>0</v>
      </c>
      <c r="Y197" s="388">
        <v>0</v>
      </c>
      <c r="Z197" s="388">
        <v>0</v>
      </c>
      <c r="AA197" s="388">
        <v>0</v>
      </c>
      <c r="AB197" s="388">
        <v>0</v>
      </c>
      <c r="AC197" s="388">
        <v>0</v>
      </c>
      <c r="AD197" s="388">
        <v>0</v>
      </c>
      <c r="AE197" s="388">
        <v>0</v>
      </c>
      <c r="AF197" s="388">
        <v>0</v>
      </c>
      <c r="AG197" s="388">
        <v>0</v>
      </c>
      <c r="AH197" s="388">
        <v>0</v>
      </c>
      <c r="AI197" s="388">
        <v>0</v>
      </c>
      <c r="AJ197" s="388">
        <v>0</v>
      </c>
      <c r="AK197" s="388">
        <v>0</v>
      </c>
      <c r="AL197" s="388">
        <v>0</v>
      </c>
      <c r="AM197" s="388">
        <v>0</v>
      </c>
      <c r="AN197" s="388">
        <v>0</v>
      </c>
      <c r="AO197" s="388">
        <v>0</v>
      </c>
      <c r="AP197" s="388">
        <v>0</v>
      </c>
      <c r="AQ197" s="388">
        <v>0</v>
      </c>
      <c r="AR197" s="388">
        <v>0</v>
      </c>
      <c r="AS197" s="388">
        <v>0</v>
      </c>
      <c r="AT197" s="388">
        <v>0</v>
      </c>
      <c r="AU197" s="388">
        <v>0</v>
      </c>
      <c r="AV197" s="388">
        <v>0</v>
      </c>
      <c r="AW197" s="388">
        <v>0</v>
      </c>
      <c r="AX197" s="388">
        <v>0</v>
      </c>
      <c r="AY197" s="388">
        <v>0</v>
      </c>
      <c r="AZ197" s="388">
        <v>0</v>
      </c>
      <c r="BA197" s="388">
        <v>0</v>
      </c>
      <c r="BB197" s="388">
        <v>0</v>
      </c>
      <c r="BC197" s="388">
        <v>0</v>
      </c>
      <c r="BD197" s="388">
        <v>0</v>
      </c>
      <c r="BE197" s="388">
        <v>0</v>
      </c>
      <c r="BF197" s="388">
        <v>0</v>
      </c>
      <c r="BG197" s="388">
        <v>0</v>
      </c>
      <c r="BH197" s="388">
        <v>0</v>
      </c>
      <c r="BI197" s="388">
        <v>0</v>
      </c>
      <c r="BJ197" s="388">
        <v>0</v>
      </c>
      <c r="BK197" s="388">
        <v>0</v>
      </c>
      <c r="BL197" s="388">
        <v>0</v>
      </c>
      <c r="BM197" s="388">
        <v>0</v>
      </c>
      <c r="BN197" s="388">
        <v>0</v>
      </c>
      <c r="BO197" s="388">
        <v>0</v>
      </c>
      <c r="BP197" s="388">
        <v>0</v>
      </c>
      <c r="BQ197" s="388">
        <v>0</v>
      </c>
      <c r="BR197" s="388">
        <v>0</v>
      </c>
      <c r="BS197" s="388">
        <v>0</v>
      </c>
      <c r="BT197" s="388">
        <v>0</v>
      </c>
      <c r="BU197" s="388">
        <v>0</v>
      </c>
      <c r="BV197" s="388">
        <v>0</v>
      </c>
      <c r="BW197" s="388">
        <v>0</v>
      </c>
      <c r="BX197" s="388">
        <v>0</v>
      </c>
      <c r="BY197" s="388">
        <v>0</v>
      </c>
      <c r="BZ197" s="388">
        <v>0</v>
      </c>
      <c r="CA197" s="388">
        <v>0</v>
      </c>
      <c r="CB197" s="388">
        <v>0</v>
      </c>
      <c r="CC197" s="388">
        <v>0</v>
      </c>
      <c r="CD197" s="388">
        <v>0</v>
      </c>
      <c r="CE197" s="388">
        <v>0</v>
      </c>
      <c r="CF197" s="388">
        <v>0</v>
      </c>
      <c r="CG197" s="388">
        <v>0</v>
      </c>
      <c r="CH197" s="388">
        <v>0</v>
      </c>
      <c r="CI197" s="388">
        <v>0</v>
      </c>
      <c r="CJ197" s="388">
        <v>0</v>
      </c>
      <c r="CK197" s="388">
        <v>0</v>
      </c>
      <c r="CL197" s="388">
        <v>0</v>
      </c>
      <c r="CM197" s="388">
        <v>0</v>
      </c>
      <c r="CN197" s="388">
        <v>0</v>
      </c>
      <c r="CO197" s="388">
        <v>0</v>
      </c>
      <c r="CP197" s="388">
        <v>0</v>
      </c>
      <c r="CQ197" s="388">
        <v>0</v>
      </c>
      <c r="CR197" s="388">
        <v>0</v>
      </c>
      <c r="CS197" s="388">
        <v>0</v>
      </c>
      <c r="CT197" s="388">
        <v>0</v>
      </c>
      <c r="CU197" s="388">
        <v>0</v>
      </c>
      <c r="CV197" s="388">
        <v>0</v>
      </c>
      <c r="CW197" s="388">
        <v>0</v>
      </c>
      <c r="CX197" s="388">
        <v>0</v>
      </c>
      <c r="CY197" s="388">
        <v>0</v>
      </c>
      <c r="CZ197" s="388">
        <v>0</v>
      </c>
      <c r="DA197" s="388">
        <v>0</v>
      </c>
      <c r="DB197" s="388">
        <v>0</v>
      </c>
      <c r="DC197" s="388">
        <v>0</v>
      </c>
      <c r="DD197" s="388">
        <v>0</v>
      </c>
      <c r="DE197" s="388">
        <v>0</v>
      </c>
      <c r="DF197" s="388">
        <v>0</v>
      </c>
      <c r="DG197" s="387">
        <v>0</v>
      </c>
      <c r="DH197" s="31">
        <v>0</v>
      </c>
      <c r="DI197" s="28">
        <v>0</v>
      </c>
      <c r="DJ197" s="30">
        <v>0</v>
      </c>
      <c r="DK197" s="29">
        <v>0</v>
      </c>
      <c r="DL197" s="235">
        <v>0</v>
      </c>
      <c r="DM197" s="28">
        <v>0</v>
      </c>
      <c r="DN197" s="288">
        <v>0</v>
      </c>
      <c r="DO197" s="285">
        <v>0</v>
      </c>
      <c r="DP197" s="235">
        <v>0</v>
      </c>
      <c r="DQ197" s="28">
        <v>0</v>
      </c>
      <c r="DR197" s="30">
        <v>0</v>
      </c>
      <c r="DS197" s="285">
        <v>0</v>
      </c>
      <c r="DT197" s="235">
        <v>0</v>
      </c>
      <c r="DU197" s="28">
        <v>0</v>
      </c>
      <c r="DV197" s="30">
        <v>0</v>
      </c>
      <c r="DW197" s="285">
        <v>0</v>
      </c>
      <c r="DX197" s="235">
        <v>0</v>
      </c>
      <c r="DY197" s="28">
        <v>0</v>
      </c>
      <c r="DZ197" s="30">
        <v>0</v>
      </c>
      <c r="EA197" s="285">
        <v>0</v>
      </c>
      <c r="EB197" s="235">
        <v>0</v>
      </c>
      <c r="EC197" s="28">
        <v>0</v>
      </c>
      <c r="ED197" s="30">
        <v>0</v>
      </c>
      <c r="EE197" s="285">
        <v>0</v>
      </c>
      <c r="EF197" s="235">
        <v>0</v>
      </c>
      <c r="EG197" s="28">
        <v>0</v>
      </c>
      <c r="EH197" s="288">
        <v>0</v>
      </c>
      <c r="EI197" s="285">
        <v>0</v>
      </c>
      <c r="EJ197" s="235">
        <v>0</v>
      </c>
      <c r="EK197" s="28">
        <f t="shared" ref="EK197:EK214" ca="1" si="85">EJ197/10</f>
        <v>2</v>
      </c>
      <c r="EL197" s="30">
        <f ca="1">IF($B198=$B197,"",SUMIF($B$6:$B214,$B197,EK$6:EK$185))</f>
        <v>2</v>
      </c>
      <c r="EM197" s="436">
        <v>20</v>
      </c>
      <c r="EN197" s="436">
        <f t="shared" si="70"/>
        <v>4000</v>
      </c>
      <c r="EO197" s="437">
        <f t="shared" si="71"/>
        <v>2.5000000000000001E-4</v>
      </c>
      <c r="EP197" s="437">
        <f t="shared" si="77"/>
        <v>2.6249999999999998E-4</v>
      </c>
      <c r="EQ197" s="436">
        <f t="shared" ca="1" si="82"/>
        <v>0</v>
      </c>
      <c r="ER197" s="443">
        <v>4.2000000000000003E-2</v>
      </c>
      <c r="ES197" s="446">
        <f t="shared" ca="1" si="83"/>
        <v>0</v>
      </c>
      <c r="ET197" s="446">
        <f t="shared" ca="1" si="84"/>
        <v>0</v>
      </c>
      <c r="EU197" s="446"/>
      <c r="EV197" s="446"/>
      <c r="EW197" s="446"/>
      <c r="EX197" s="17">
        <v>800069</v>
      </c>
      <c r="EY197" s="17" t="s">
        <v>966</v>
      </c>
      <c r="EZ197" s="17">
        <v>200</v>
      </c>
      <c r="FA197" s="17">
        <v>12</v>
      </c>
      <c r="FB197" s="155" t="s">
        <v>974</v>
      </c>
      <c r="FC197" s="151" t="s">
        <v>710</v>
      </c>
      <c r="FD197" s="84">
        <v>29324302</v>
      </c>
      <c r="FE197" s="389">
        <f t="shared" ca="1" si="72"/>
        <v>3000</v>
      </c>
    </row>
    <row r="198" spans="1:161">
      <c r="A198" s="894" t="s">
        <v>787</v>
      </c>
      <c r="B198" s="155" t="s">
        <v>976</v>
      </c>
      <c r="C198" s="392">
        <v>566559807</v>
      </c>
      <c r="D198" s="392">
        <v>5665598</v>
      </c>
      <c r="E198" s="2" t="s">
        <v>721</v>
      </c>
      <c r="F198" s="92" t="s">
        <v>977</v>
      </c>
      <c r="G198" s="2">
        <v>100</v>
      </c>
      <c r="H198" s="229">
        <v>0</v>
      </c>
      <c r="I198" s="229">
        <v>1000</v>
      </c>
      <c r="J198" s="229">
        <v>18</v>
      </c>
      <c r="K198" s="229">
        <v>0</v>
      </c>
      <c r="L198" s="229">
        <v>1018</v>
      </c>
      <c r="M198" s="388">
        <v>0</v>
      </c>
      <c r="N198" s="388">
        <v>0</v>
      </c>
      <c r="O198" s="388">
        <v>0</v>
      </c>
      <c r="P198" s="388">
        <v>0</v>
      </c>
      <c r="Q198" s="388">
        <v>0</v>
      </c>
      <c r="R198" s="388">
        <v>0</v>
      </c>
      <c r="S198" s="388">
        <v>0</v>
      </c>
      <c r="T198" s="388">
        <v>0</v>
      </c>
      <c r="U198" s="388">
        <v>0</v>
      </c>
      <c r="V198" s="388">
        <v>0</v>
      </c>
      <c r="W198" s="388">
        <v>0</v>
      </c>
      <c r="X198" s="388">
        <v>0</v>
      </c>
      <c r="Y198" s="388">
        <v>0</v>
      </c>
      <c r="Z198" s="388">
        <v>0</v>
      </c>
      <c r="AA198" s="388">
        <v>0</v>
      </c>
      <c r="AB198" s="388">
        <v>0</v>
      </c>
      <c r="AC198" s="388">
        <v>0</v>
      </c>
      <c r="AD198" s="388">
        <v>0</v>
      </c>
      <c r="AE198" s="388">
        <v>0</v>
      </c>
      <c r="AF198" s="388">
        <v>0</v>
      </c>
      <c r="AG198" s="388">
        <v>0</v>
      </c>
      <c r="AH198" s="388">
        <v>0</v>
      </c>
      <c r="AI198" s="388">
        <v>0</v>
      </c>
      <c r="AJ198" s="388">
        <v>0</v>
      </c>
      <c r="AK198" s="388">
        <v>0</v>
      </c>
      <c r="AL198" s="388">
        <v>0</v>
      </c>
      <c r="AM198" s="388">
        <v>0</v>
      </c>
      <c r="AN198" s="388">
        <v>0</v>
      </c>
      <c r="AO198" s="388">
        <v>0</v>
      </c>
      <c r="AP198" s="388">
        <v>0</v>
      </c>
      <c r="AQ198" s="388">
        <v>0</v>
      </c>
      <c r="AR198" s="388">
        <v>0</v>
      </c>
      <c r="AS198" s="388">
        <v>0</v>
      </c>
      <c r="AT198" s="388">
        <v>0</v>
      </c>
      <c r="AU198" s="388">
        <v>0</v>
      </c>
      <c r="AV198" s="388">
        <v>0</v>
      </c>
      <c r="AW198" s="388">
        <v>0</v>
      </c>
      <c r="AX198" s="388">
        <v>0</v>
      </c>
      <c r="AY198" s="388">
        <v>0</v>
      </c>
      <c r="AZ198" s="388">
        <v>0</v>
      </c>
      <c r="BA198" s="388">
        <v>0</v>
      </c>
      <c r="BB198" s="388">
        <v>0</v>
      </c>
      <c r="BC198" s="388">
        <v>0</v>
      </c>
      <c r="BD198" s="388">
        <v>0</v>
      </c>
      <c r="BE198" s="388">
        <v>0</v>
      </c>
      <c r="BF198" s="388">
        <v>0</v>
      </c>
      <c r="BG198" s="388">
        <v>0</v>
      </c>
      <c r="BH198" s="388">
        <v>0</v>
      </c>
      <c r="BI198" s="388">
        <v>0</v>
      </c>
      <c r="BJ198" s="388">
        <v>0</v>
      </c>
      <c r="BK198" s="388">
        <v>0</v>
      </c>
      <c r="BL198" s="388">
        <v>0</v>
      </c>
      <c r="BM198" s="388">
        <v>0</v>
      </c>
      <c r="BN198" s="388">
        <v>0</v>
      </c>
      <c r="BO198" s="388">
        <v>0</v>
      </c>
      <c r="BP198" s="388">
        <v>0</v>
      </c>
      <c r="BQ198" s="388">
        <v>0</v>
      </c>
      <c r="BR198" s="388">
        <v>0</v>
      </c>
      <c r="BS198" s="388">
        <v>0</v>
      </c>
      <c r="BT198" s="388">
        <v>0</v>
      </c>
      <c r="BU198" s="388">
        <v>0</v>
      </c>
      <c r="BV198" s="388">
        <v>0</v>
      </c>
      <c r="BW198" s="388">
        <v>0</v>
      </c>
      <c r="BX198" s="388">
        <v>0</v>
      </c>
      <c r="BY198" s="388">
        <v>0</v>
      </c>
      <c r="BZ198" s="388">
        <v>0</v>
      </c>
      <c r="CA198" s="388">
        <v>0</v>
      </c>
      <c r="CB198" s="388">
        <v>0</v>
      </c>
      <c r="CC198" s="388">
        <v>0</v>
      </c>
      <c r="CD198" s="388">
        <v>0</v>
      </c>
      <c r="CE198" s="388">
        <v>0</v>
      </c>
      <c r="CF198" s="388">
        <v>0</v>
      </c>
      <c r="CG198" s="388">
        <v>0</v>
      </c>
      <c r="CH198" s="388">
        <v>0</v>
      </c>
      <c r="CI198" s="388">
        <v>0</v>
      </c>
      <c r="CJ198" s="388">
        <v>0</v>
      </c>
      <c r="CK198" s="388">
        <v>0</v>
      </c>
      <c r="CL198" s="388">
        <v>0</v>
      </c>
      <c r="CM198" s="388">
        <v>0</v>
      </c>
      <c r="CN198" s="388">
        <v>0</v>
      </c>
      <c r="CO198" s="388">
        <v>0</v>
      </c>
      <c r="CP198" s="388">
        <v>0</v>
      </c>
      <c r="CQ198" s="388">
        <v>0</v>
      </c>
      <c r="CR198" s="388">
        <v>0</v>
      </c>
      <c r="CS198" s="388">
        <v>0</v>
      </c>
      <c r="CT198" s="388">
        <v>0</v>
      </c>
      <c r="CU198" s="388">
        <v>0</v>
      </c>
      <c r="CV198" s="388">
        <v>0</v>
      </c>
      <c r="CW198" s="388">
        <v>0</v>
      </c>
      <c r="CX198" s="388">
        <v>0</v>
      </c>
      <c r="CY198" s="388">
        <v>0</v>
      </c>
      <c r="CZ198" s="388">
        <v>0</v>
      </c>
      <c r="DA198" s="388">
        <v>0</v>
      </c>
      <c r="DB198" s="388">
        <v>0</v>
      </c>
      <c r="DC198" s="388">
        <v>0</v>
      </c>
      <c r="DD198" s="388">
        <v>0</v>
      </c>
      <c r="DE198" s="388">
        <v>0</v>
      </c>
      <c r="DF198" s="388">
        <v>0</v>
      </c>
      <c r="DG198" s="387">
        <v>0</v>
      </c>
      <c r="DH198" s="31">
        <v>0</v>
      </c>
      <c r="DI198" s="28">
        <v>0</v>
      </c>
      <c r="DJ198" s="30">
        <v>0</v>
      </c>
      <c r="DK198" s="29">
        <v>0</v>
      </c>
      <c r="DL198" s="235">
        <v>0</v>
      </c>
      <c r="DM198" s="28">
        <v>0</v>
      </c>
      <c r="DN198" s="288">
        <v>0</v>
      </c>
      <c r="DO198" s="285">
        <v>0</v>
      </c>
      <c r="DP198" s="235">
        <v>0</v>
      </c>
      <c r="DQ198" s="28">
        <v>0</v>
      </c>
      <c r="DR198" s="30">
        <v>0</v>
      </c>
      <c r="DS198" s="285">
        <v>0</v>
      </c>
      <c r="DT198" s="235">
        <v>0</v>
      </c>
      <c r="DU198" s="28">
        <v>0</v>
      </c>
      <c r="DV198" s="30">
        <v>0</v>
      </c>
      <c r="DW198" s="285">
        <v>0</v>
      </c>
      <c r="DX198" s="235">
        <v>0</v>
      </c>
      <c r="DY198" s="28">
        <v>0</v>
      </c>
      <c r="DZ198" s="30">
        <v>0</v>
      </c>
      <c r="EA198" s="285">
        <v>0</v>
      </c>
      <c r="EB198" s="235">
        <v>0</v>
      </c>
      <c r="EC198" s="28">
        <v>0</v>
      </c>
      <c r="ED198" s="30">
        <v>0</v>
      </c>
      <c r="EE198" s="285">
        <v>0</v>
      </c>
      <c r="EF198" s="235">
        <v>0</v>
      </c>
      <c r="EG198" s="28">
        <v>0</v>
      </c>
      <c r="EH198" s="288">
        <v>0</v>
      </c>
      <c r="EI198" s="285">
        <v>0</v>
      </c>
      <c r="EJ198" s="235">
        <v>0</v>
      </c>
      <c r="EK198" s="28">
        <f t="shared" ca="1" si="85"/>
        <v>0</v>
      </c>
      <c r="EL198" s="30" t="str">
        <f ca="1">IF($B199=$B198,"",SUMIF($B$6:$B215,$B198,EK$6:EK$185))</f>
        <v/>
      </c>
      <c r="EM198" s="436">
        <v>10</v>
      </c>
      <c r="EN198" s="436">
        <f t="shared" si="70"/>
        <v>1000</v>
      </c>
      <c r="EO198" s="437">
        <f t="shared" si="71"/>
        <v>1E-3</v>
      </c>
      <c r="EP198" s="437">
        <f t="shared" si="77"/>
        <v>1.0499999999999999E-3</v>
      </c>
      <c r="EQ198" s="436">
        <f t="shared" ca="1" si="82"/>
        <v>0</v>
      </c>
      <c r="ER198" s="443">
        <v>6.3E-2</v>
      </c>
      <c r="ES198" s="446">
        <f t="shared" ca="1" si="83"/>
        <v>0</v>
      </c>
      <c r="ET198" s="446">
        <f t="shared" ca="1" si="84"/>
        <v>0</v>
      </c>
      <c r="EU198" s="446"/>
      <c r="EV198" s="446"/>
      <c r="EW198" s="446"/>
      <c r="EX198" s="17">
        <v>800080</v>
      </c>
      <c r="EY198" s="17" t="s">
        <v>978</v>
      </c>
      <c r="EZ198" s="17">
        <v>100</v>
      </c>
      <c r="FA198" s="17">
        <v>6.4600000000000009</v>
      </c>
      <c r="FB198" s="155" t="s">
        <v>976</v>
      </c>
      <c r="FC198" s="454">
        <v>566559807</v>
      </c>
      <c r="FD198" s="84">
        <v>5665598</v>
      </c>
      <c r="FE198" s="389">
        <f t="shared" ca="1" si="72"/>
        <v>900</v>
      </c>
    </row>
    <row r="199" spans="1:161">
      <c r="A199" s="894" t="s">
        <v>787</v>
      </c>
      <c r="B199" s="155" t="s">
        <v>976</v>
      </c>
      <c r="C199" s="392">
        <v>566561309</v>
      </c>
      <c r="D199" s="392">
        <v>5665613</v>
      </c>
      <c r="E199" s="2" t="s">
        <v>721</v>
      </c>
      <c r="F199" s="92" t="s">
        <v>979</v>
      </c>
      <c r="G199" s="2">
        <v>100</v>
      </c>
      <c r="H199" s="229">
        <v>0</v>
      </c>
      <c r="I199" s="229">
        <v>300</v>
      </c>
      <c r="J199" s="229">
        <v>1</v>
      </c>
      <c r="K199" s="229">
        <v>100</v>
      </c>
      <c r="L199" s="229">
        <v>301</v>
      </c>
      <c r="M199" s="388">
        <v>0</v>
      </c>
      <c r="N199" s="388">
        <v>0</v>
      </c>
      <c r="O199" s="388">
        <v>0</v>
      </c>
      <c r="P199" s="388">
        <v>0</v>
      </c>
      <c r="Q199" s="388">
        <v>0</v>
      </c>
      <c r="R199" s="388">
        <v>0</v>
      </c>
      <c r="S199" s="388">
        <v>0</v>
      </c>
      <c r="T199" s="388">
        <v>0</v>
      </c>
      <c r="U199" s="388">
        <v>0</v>
      </c>
      <c r="V199" s="388">
        <v>0</v>
      </c>
      <c r="W199" s="388">
        <v>0</v>
      </c>
      <c r="X199" s="388">
        <v>0</v>
      </c>
      <c r="Y199" s="388">
        <v>0</v>
      </c>
      <c r="Z199" s="388">
        <v>0</v>
      </c>
      <c r="AA199" s="388">
        <v>0</v>
      </c>
      <c r="AB199" s="388">
        <v>0</v>
      </c>
      <c r="AC199" s="388">
        <v>0</v>
      </c>
      <c r="AD199" s="388">
        <v>0</v>
      </c>
      <c r="AE199" s="388">
        <v>0</v>
      </c>
      <c r="AF199" s="388">
        <v>0</v>
      </c>
      <c r="AG199" s="388">
        <v>0</v>
      </c>
      <c r="AH199" s="388">
        <v>0</v>
      </c>
      <c r="AI199" s="388">
        <v>0</v>
      </c>
      <c r="AJ199" s="388">
        <v>0</v>
      </c>
      <c r="AK199" s="388">
        <v>0</v>
      </c>
      <c r="AL199" s="388">
        <v>0</v>
      </c>
      <c r="AM199" s="388">
        <v>0</v>
      </c>
      <c r="AN199" s="388">
        <v>0</v>
      </c>
      <c r="AO199" s="388">
        <v>0</v>
      </c>
      <c r="AP199" s="388">
        <v>0</v>
      </c>
      <c r="AQ199" s="388">
        <v>0</v>
      </c>
      <c r="AR199" s="388">
        <v>0</v>
      </c>
      <c r="AS199" s="388">
        <v>0</v>
      </c>
      <c r="AT199" s="388">
        <v>0</v>
      </c>
      <c r="AU199" s="388">
        <v>0</v>
      </c>
      <c r="AV199" s="388">
        <v>0</v>
      </c>
      <c r="AW199" s="388">
        <v>0</v>
      </c>
      <c r="AX199" s="388">
        <v>0</v>
      </c>
      <c r="AY199" s="388">
        <v>0</v>
      </c>
      <c r="AZ199" s="388">
        <v>0</v>
      </c>
      <c r="BA199" s="388">
        <v>0</v>
      </c>
      <c r="BB199" s="388">
        <v>0</v>
      </c>
      <c r="BC199" s="388">
        <v>0</v>
      </c>
      <c r="BD199" s="388">
        <v>0</v>
      </c>
      <c r="BE199" s="388">
        <v>0</v>
      </c>
      <c r="BF199" s="388">
        <v>0</v>
      </c>
      <c r="BG199" s="388">
        <v>0</v>
      </c>
      <c r="BH199" s="388">
        <v>0</v>
      </c>
      <c r="BI199" s="388">
        <v>0</v>
      </c>
      <c r="BJ199" s="388">
        <v>0</v>
      </c>
      <c r="BK199" s="388">
        <v>0</v>
      </c>
      <c r="BL199" s="388">
        <v>0</v>
      </c>
      <c r="BM199" s="388">
        <v>0</v>
      </c>
      <c r="BN199" s="388">
        <v>0</v>
      </c>
      <c r="BO199" s="388">
        <v>0</v>
      </c>
      <c r="BP199" s="388">
        <v>0</v>
      </c>
      <c r="BQ199" s="388">
        <v>0</v>
      </c>
      <c r="BR199" s="388">
        <v>0</v>
      </c>
      <c r="BS199" s="388">
        <v>0</v>
      </c>
      <c r="BT199" s="388">
        <v>0</v>
      </c>
      <c r="BU199" s="388">
        <v>0</v>
      </c>
      <c r="BV199" s="388">
        <v>0</v>
      </c>
      <c r="BW199" s="388">
        <v>0</v>
      </c>
      <c r="BX199" s="388">
        <v>0</v>
      </c>
      <c r="BY199" s="388">
        <v>0</v>
      </c>
      <c r="BZ199" s="388">
        <v>0</v>
      </c>
      <c r="CA199" s="388">
        <v>0</v>
      </c>
      <c r="CB199" s="388">
        <v>0</v>
      </c>
      <c r="CC199" s="388">
        <v>0</v>
      </c>
      <c r="CD199" s="388">
        <v>0</v>
      </c>
      <c r="CE199" s="388">
        <v>0</v>
      </c>
      <c r="CF199" s="388">
        <v>0</v>
      </c>
      <c r="CG199" s="388">
        <v>0</v>
      </c>
      <c r="CH199" s="388">
        <v>0</v>
      </c>
      <c r="CI199" s="388">
        <v>0</v>
      </c>
      <c r="CJ199" s="388">
        <v>0</v>
      </c>
      <c r="CK199" s="388">
        <v>0</v>
      </c>
      <c r="CL199" s="388">
        <v>0</v>
      </c>
      <c r="CM199" s="388">
        <v>0</v>
      </c>
      <c r="CN199" s="388">
        <v>0</v>
      </c>
      <c r="CO199" s="388">
        <v>0</v>
      </c>
      <c r="CP199" s="388">
        <v>0</v>
      </c>
      <c r="CQ199" s="388">
        <v>0</v>
      </c>
      <c r="CR199" s="388">
        <v>0</v>
      </c>
      <c r="CS199" s="388">
        <v>0</v>
      </c>
      <c r="CT199" s="388">
        <v>0</v>
      </c>
      <c r="CU199" s="388">
        <v>0</v>
      </c>
      <c r="CV199" s="388">
        <v>0</v>
      </c>
      <c r="CW199" s="388">
        <v>0</v>
      </c>
      <c r="CX199" s="388">
        <v>0</v>
      </c>
      <c r="CY199" s="388">
        <v>0</v>
      </c>
      <c r="CZ199" s="388">
        <v>0</v>
      </c>
      <c r="DA199" s="388">
        <v>0</v>
      </c>
      <c r="DB199" s="388">
        <v>0</v>
      </c>
      <c r="DC199" s="388">
        <v>0</v>
      </c>
      <c r="DD199" s="388">
        <v>0</v>
      </c>
      <c r="DE199" s="388">
        <v>0</v>
      </c>
      <c r="DF199" s="388">
        <v>0</v>
      </c>
      <c r="DG199" s="387">
        <v>0</v>
      </c>
      <c r="DH199" s="31">
        <v>0</v>
      </c>
      <c r="DI199" s="28">
        <v>0</v>
      </c>
      <c r="DJ199" s="30">
        <v>0</v>
      </c>
      <c r="DK199" s="29">
        <v>0</v>
      </c>
      <c r="DL199" s="235">
        <v>0</v>
      </c>
      <c r="DM199" s="28">
        <v>0</v>
      </c>
      <c r="DN199" s="288">
        <v>0</v>
      </c>
      <c r="DO199" s="285">
        <v>0</v>
      </c>
      <c r="DP199" s="235">
        <v>0</v>
      </c>
      <c r="DQ199" s="28">
        <v>0</v>
      </c>
      <c r="DR199" s="30">
        <v>0</v>
      </c>
      <c r="DS199" s="285">
        <v>0</v>
      </c>
      <c r="DT199" s="235">
        <v>0</v>
      </c>
      <c r="DU199" s="28">
        <v>0</v>
      </c>
      <c r="DV199" s="30">
        <v>0</v>
      </c>
      <c r="DW199" s="285">
        <v>0</v>
      </c>
      <c r="DX199" s="235">
        <v>0</v>
      </c>
      <c r="DY199" s="28">
        <v>0</v>
      </c>
      <c r="DZ199" s="30">
        <v>0</v>
      </c>
      <c r="EA199" s="285">
        <v>0</v>
      </c>
      <c r="EB199" s="235">
        <v>0</v>
      </c>
      <c r="EC199" s="28">
        <v>0</v>
      </c>
      <c r="ED199" s="30">
        <v>0</v>
      </c>
      <c r="EE199" s="285">
        <v>0</v>
      </c>
      <c r="EF199" s="235">
        <v>0</v>
      </c>
      <c r="EG199" s="28">
        <v>0</v>
      </c>
      <c r="EH199" s="288">
        <v>0</v>
      </c>
      <c r="EI199" s="285">
        <v>0</v>
      </c>
      <c r="EJ199" s="235">
        <v>0</v>
      </c>
      <c r="EK199" s="28">
        <f t="shared" ca="1" si="85"/>
        <v>0</v>
      </c>
      <c r="EL199" s="30" t="str">
        <f ca="1">IF($B200=$B199,"",SUMIF($B$6:$B216,$B199,EK$6:EK$185))</f>
        <v/>
      </c>
      <c r="EM199" s="436"/>
      <c r="EN199" s="436"/>
      <c r="EO199" s="437"/>
      <c r="EP199" s="437"/>
      <c r="EQ199" s="436"/>
      <c r="ER199" s="443"/>
      <c r="ES199" s="446"/>
      <c r="ET199" s="446"/>
      <c r="EU199" s="446"/>
      <c r="EV199" s="446"/>
      <c r="EW199" s="446"/>
      <c r="FB199" s="155" t="s">
        <v>976</v>
      </c>
      <c r="FC199" s="323">
        <v>566561309</v>
      </c>
      <c r="FD199" s="84">
        <v>5665613</v>
      </c>
      <c r="FE199" s="389">
        <f t="shared" ca="1" si="72"/>
        <v>400</v>
      </c>
    </row>
    <row r="200" spans="1:161">
      <c r="A200" s="894" t="s">
        <v>787</v>
      </c>
      <c r="B200" s="155" t="s">
        <v>976</v>
      </c>
      <c r="C200" s="392">
        <v>567301809</v>
      </c>
      <c r="D200" s="392">
        <v>5673018</v>
      </c>
      <c r="E200" s="2" t="s">
        <v>721</v>
      </c>
      <c r="F200" s="92" t="s">
        <v>980</v>
      </c>
      <c r="G200" s="2">
        <v>100</v>
      </c>
      <c r="H200" s="229">
        <v>0</v>
      </c>
      <c r="I200" s="229">
        <v>0</v>
      </c>
      <c r="J200" s="229">
        <v>53</v>
      </c>
      <c r="K200" s="229">
        <v>0</v>
      </c>
      <c r="L200" s="229">
        <v>53</v>
      </c>
      <c r="M200" s="388">
        <v>0</v>
      </c>
      <c r="N200" s="388">
        <v>0</v>
      </c>
      <c r="O200" s="388">
        <v>0</v>
      </c>
      <c r="P200" s="388">
        <v>0</v>
      </c>
      <c r="Q200" s="388">
        <v>0</v>
      </c>
      <c r="R200" s="388">
        <v>0</v>
      </c>
      <c r="S200" s="388">
        <v>0</v>
      </c>
      <c r="T200" s="388">
        <v>0</v>
      </c>
      <c r="U200" s="388">
        <v>0</v>
      </c>
      <c r="V200" s="388">
        <v>0</v>
      </c>
      <c r="W200" s="388">
        <v>0</v>
      </c>
      <c r="X200" s="388">
        <v>0</v>
      </c>
      <c r="Y200" s="388">
        <v>0</v>
      </c>
      <c r="Z200" s="388">
        <v>0</v>
      </c>
      <c r="AA200" s="388">
        <v>0</v>
      </c>
      <c r="AB200" s="388">
        <v>0</v>
      </c>
      <c r="AC200" s="388">
        <v>0</v>
      </c>
      <c r="AD200" s="388">
        <v>0</v>
      </c>
      <c r="AE200" s="388">
        <v>0</v>
      </c>
      <c r="AF200" s="388">
        <v>0</v>
      </c>
      <c r="AG200" s="388">
        <v>0</v>
      </c>
      <c r="AH200" s="388">
        <v>0</v>
      </c>
      <c r="AI200" s="388">
        <v>0</v>
      </c>
      <c r="AJ200" s="388">
        <v>0</v>
      </c>
      <c r="AK200" s="388">
        <v>0</v>
      </c>
      <c r="AL200" s="388">
        <v>0</v>
      </c>
      <c r="AM200" s="388">
        <v>0</v>
      </c>
      <c r="AN200" s="388">
        <v>0</v>
      </c>
      <c r="AO200" s="388">
        <v>0</v>
      </c>
      <c r="AP200" s="388">
        <v>0</v>
      </c>
      <c r="AQ200" s="388">
        <v>0</v>
      </c>
      <c r="AR200" s="388">
        <v>0</v>
      </c>
      <c r="AS200" s="388">
        <v>0</v>
      </c>
      <c r="AT200" s="388">
        <v>0</v>
      </c>
      <c r="AU200" s="388">
        <v>0</v>
      </c>
      <c r="AV200" s="388">
        <v>0</v>
      </c>
      <c r="AW200" s="388">
        <v>0</v>
      </c>
      <c r="AX200" s="388">
        <v>0</v>
      </c>
      <c r="AY200" s="388">
        <v>0</v>
      </c>
      <c r="AZ200" s="388">
        <v>0</v>
      </c>
      <c r="BA200" s="388">
        <v>0</v>
      </c>
      <c r="BB200" s="388">
        <v>0</v>
      </c>
      <c r="BC200" s="388">
        <v>0</v>
      </c>
      <c r="BD200" s="388">
        <v>0</v>
      </c>
      <c r="BE200" s="388">
        <v>0</v>
      </c>
      <c r="BF200" s="388">
        <v>0</v>
      </c>
      <c r="BG200" s="388">
        <v>0</v>
      </c>
      <c r="BH200" s="388">
        <v>0</v>
      </c>
      <c r="BI200" s="388">
        <v>0</v>
      </c>
      <c r="BJ200" s="388">
        <v>0</v>
      </c>
      <c r="BK200" s="388">
        <v>0</v>
      </c>
      <c r="BL200" s="388">
        <v>0</v>
      </c>
      <c r="BM200" s="388">
        <v>0</v>
      </c>
      <c r="BN200" s="388">
        <v>0</v>
      </c>
      <c r="BO200" s="388">
        <v>0</v>
      </c>
      <c r="BP200" s="388">
        <v>0</v>
      </c>
      <c r="BQ200" s="388">
        <v>0</v>
      </c>
      <c r="BR200" s="388">
        <v>0</v>
      </c>
      <c r="BS200" s="388">
        <v>0</v>
      </c>
      <c r="BT200" s="388">
        <v>0</v>
      </c>
      <c r="BU200" s="388">
        <v>0</v>
      </c>
      <c r="BV200" s="388">
        <v>0</v>
      </c>
      <c r="BW200" s="388">
        <v>0</v>
      </c>
      <c r="BX200" s="388">
        <v>0</v>
      </c>
      <c r="BY200" s="388">
        <v>0</v>
      </c>
      <c r="BZ200" s="388">
        <v>0</v>
      </c>
      <c r="CA200" s="388">
        <v>0</v>
      </c>
      <c r="CB200" s="388">
        <v>0</v>
      </c>
      <c r="CC200" s="388">
        <v>0</v>
      </c>
      <c r="CD200" s="388">
        <v>0</v>
      </c>
      <c r="CE200" s="388">
        <v>0</v>
      </c>
      <c r="CF200" s="388">
        <v>0</v>
      </c>
      <c r="CG200" s="388">
        <v>0</v>
      </c>
      <c r="CH200" s="388">
        <v>0</v>
      </c>
      <c r="CI200" s="388">
        <v>0</v>
      </c>
      <c r="CJ200" s="388">
        <v>0</v>
      </c>
      <c r="CK200" s="388">
        <v>0</v>
      </c>
      <c r="CL200" s="388">
        <v>0</v>
      </c>
      <c r="CM200" s="388">
        <v>0</v>
      </c>
      <c r="CN200" s="388">
        <v>0</v>
      </c>
      <c r="CO200" s="388">
        <v>0</v>
      </c>
      <c r="CP200" s="388">
        <v>0</v>
      </c>
      <c r="CQ200" s="388">
        <v>0</v>
      </c>
      <c r="CR200" s="388">
        <v>0</v>
      </c>
      <c r="CS200" s="388">
        <v>0</v>
      </c>
      <c r="CT200" s="388">
        <v>0</v>
      </c>
      <c r="CU200" s="388">
        <v>0</v>
      </c>
      <c r="CV200" s="388">
        <v>0</v>
      </c>
      <c r="CW200" s="388">
        <v>0</v>
      </c>
      <c r="CX200" s="388">
        <v>0</v>
      </c>
      <c r="CY200" s="388">
        <v>0</v>
      </c>
      <c r="CZ200" s="388">
        <v>0</v>
      </c>
      <c r="DA200" s="388">
        <v>0</v>
      </c>
      <c r="DB200" s="388">
        <v>0</v>
      </c>
      <c r="DC200" s="388">
        <v>0</v>
      </c>
      <c r="DD200" s="388">
        <v>0</v>
      </c>
      <c r="DE200" s="388">
        <v>0</v>
      </c>
      <c r="DF200" s="388">
        <v>0</v>
      </c>
      <c r="DG200" s="387">
        <v>0</v>
      </c>
      <c r="DH200" s="31">
        <v>0</v>
      </c>
      <c r="DI200" s="28">
        <v>0</v>
      </c>
      <c r="DJ200" s="30">
        <v>0</v>
      </c>
      <c r="DK200" s="29">
        <v>0</v>
      </c>
      <c r="DL200" s="235">
        <v>0</v>
      </c>
      <c r="DM200" s="28">
        <v>0</v>
      </c>
      <c r="DN200" s="288">
        <v>0</v>
      </c>
      <c r="DO200" s="285">
        <v>0</v>
      </c>
      <c r="DP200" s="235">
        <v>0</v>
      </c>
      <c r="DQ200" s="28">
        <v>0</v>
      </c>
      <c r="DR200" s="30">
        <v>0</v>
      </c>
      <c r="DS200" s="285">
        <v>0</v>
      </c>
      <c r="DT200" s="235">
        <v>0</v>
      </c>
      <c r="DU200" s="28">
        <v>0</v>
      </c>
      <c r="DV200" s="30">
        <v>0</v>
      </c>
      <c r="DW200" s="285">
        <v>0</v>
      </c>
      <c r="DX200" s="235">
        <v>0</v>
      </c>
      <c r="DY200" s="28">
        <v>0</v>
      </c>
      <c r="DZ200" s="30">
        <v>0</v>
      </c>
      <c r="EA200" s="285">
        <v>0</v>
      </c>
      <c r="EB200" s="235">
        <v>0</v>
      </c>
      <c r="EC200" s="28">
        <v>0</v>
      </c>
      <c r="ED200" s="30">
        <v>0</v>
      </c>
      <c r="EE200" s="285">
        <v>0</v>
      </c>
      <c r="EF200" s="235">
        <v>0</v>
      </c>
      <c r="EG200" s="28">
        <v>0</v>
      </c>
      <c r="EH200" s="288">
        <v>0</v>
      </c>
      <c r="EI200" s="285">
        <v>0</v>
      </c>
      <c r="EJ200" s="235">
        <v>0</v>
      </c>
      <c r="EK200" s="28">
        <f t="shared" ca="1" si="85"/>
        <v>0</v>
      </c>
      <c r="EL200" s="30" t="str">
        <f ca="1">IF($B201=$B200,"",SUMIF($B$6:$B217,$B200,EK$6:EK$185))</f>
        <v/>
      </c>
      <c r="EM200" s="436"/>
      <c r="EN200" s="436"/>
      <c r="EO200" s="437"/>
      <c r="EP200" s="437"/>
      <c r="EQ200" s="436"/>
      <c r="ER200" s="443"/>
      <c r="ES200" s="446"/>
      <c r="ET200" s="446"/>
      <c r="EU200" s="446"/>
      <c r="EV200" s="446"/>
      <c r="EW200" s="446"/>
      <c r="FB200" s="155" t="s">
        <v>976</v>
      </c>
      <c r="FC200" s="454">
        <v>567301809</v>
      </c>
      <c r="FD200" s="84">
        <v>5673018</v>
      </c>
      <c r="FE200" s="389">
        <f t="shared" ref="FE200:FE214" ca="1" si="86">SUM(AG200:AM200)</f>
        <v>400</v>
      </c>
    </row>
    <row r="201" spans="1:161">
      <c r="A201" s="894" t="s">
        <v>787</v>
      </c>
      <c r="B201" s="155" t="s">
        <v>976</v>
      </c>
      <c r="C201" s="392">
        <v>567302105</v>
      </c>
      <c r="D201" s="392">
        <v>5673021</v>
      </c>
      <c r="E201" s="2" t="s">
        <v>721</v>
      </c>
      <c r="F201" s="92" t="s">
        <v>981</v>
      </c>
      <c r="G201" s="2">
        <v>100</v>
      </c>
      <c r="H201" s="229">
        <v>0</v>
      </c>
      <c r="I201" s="229">
        <v>20</v>
      </c>
      <c r="J201" s="229">
        <v>11</v>
      </c>
      <c r="K201" s="229">
        <v>100</v>
      </c>
      <c r="L201" s="229">
        <v>31</v>
      </c>
      <c r="M201" s="388">
        <v>0</v>
      </c>
      <c r="N201" s="388">
        <v>0</v>
      </c>
      <c r="O201" s="388">
        <v>0</v>
      </c>
      <c r="P201" s="388">
        <v>0</v>
      </c>
      <c r="Q201" s="388">
        <v>0</v>
      </c>
      <c r="R201" s="388">
        <v>0</v>
      </c>
      <c r="S201" s="388">
        <v>0</v>
      </c>
      <c r="T201" s="388">
        <v>0</v>
      </c>
      <c r="U201" s="388">
        <v>0</v>
      </c>
      <c r="V201" s="388">
        <v>0</v>
      </c>
      <c r="W201" s="388">
        <v>0</v>
      </c>
      <c r="X201" s="388">
        <v>0</v>
      </c>
      <c r="Y201" s="388">
        <v>0</v>
      </c>
      <c r="Z201" s="388">
        <v>0</v>
      </c>
      <c r="AA201" s="388">
        <v>0</v>
      </c>
      <c r="AB201" s="388">
        <v>0</v>
      </c>
      <c r="AC201" s="388">
        <v>0</v>
      </c>
      <c r="AD201" s="388">
        <v>0</v>
      </c>
      <c r="AE201" s="388">
        <v>0</v>
      </c>
      <c r="AF201" s="388">
        <v>0</v>
      </c>
      <c r="AG201" s="388">
        <v>0</v>
      </c>
      <c r="AH201" s="388">
        <v>0</v>
      </c>
      <c r="AI201" s="388">
        <v>0</v>
      </c>
      <c r="AJ201" s="388">
        <v>0</v>
      </c>
      <c r="AK201" s="388">
        <v>0</v>
      </c>
      <c r="AL201" s="388">
        <v>0</v>
      </c>
      <c r="AM201" s="388">
        <v>0</v>
      </c>
      <c r="AN201" s="388">
        <v>0</v>
      </c>
      <c r="AO201" s="388">
        <v>0</v>
      </c>
      <c r="AP201" s="388">
        <v>0</v>
      </c>
      <c r="AQ201" s="388">
        <v>0</v>
      </c>
      <c r="AR201" s="388">
        <v>0</v>
      </c>
      <c r="AS201" s="388">
        <v>0</v>
      </c>
      <c r="AT201" s="388">
        <v>0</v>
      </c>
      <c r="AU201" s="388">
        <v>0</v>
      </c>
      <c r="AV201" s="388">
        <v>0</v>
      </c>
      <c r="AW201" s="388">
        <v>0</v>
      </c>
      <c r="AX201" s="388">
        <v>0</v>
      </c>
      <c r="AY201" s="388">
        <v>0</v>
      </c>
      <c r="AZ201" s="388">
        <v>0</v>
      </c>
      <c r="BA201" s="388">
        <v>0</v>
      </c>
      <c r="BB201" s="388">
        <v>0</v>
      </c>
      <c r="BC201" s="388">
        <v>0</v>
      </c>
      <c r="BD201" s="388">
        <v>0</v>
      </c>
      <c r="BE201" s="388">
        <v>0</v>
      </c>
      <c r="BF201" s="388">
        <v>0</v>
      </c>
      <c r="BG201" s="388">
        <v>0</v>
      </c>
      <c r="BH201" s="388">
        <v>0</v>
      </c>
      <c r="BI201" s="388">
        <v>0</v>
      </c>
      <c r="BJ201" s="388">
        <v>0</v>
      </c>
      <c r="BK201" s="388">
        <v>0</v>
      </c>
      <c r="BL201" s="388">
        <v>0</v>
      </c>
      <c r="BM201" s="388">
        <v>0</v>
      </c>
      <c r="BN201" s="388">
        <v>0</v>
      </c>
      <c r="BO201" s="388">
        <v>0</v>
      </c>
      <c r="BP201" s="388">
        <v>0</v>
      </c>
      <c r="BQ201" s="388">
        <v>0</v>
      </c>
      <c r="BR201" s="388">
        <v>0</v>
      </c>
      <c r="BS201" s="388">
        <v>0</v>
      </c>
      <c r="BT201" s="388">
        <v>0</v>
      </c>
      <c r="BU201" s="388">
        <v>0</v>
      </c>
      <c r="BV201" s="388">
        <v>0</v>
      </c>
      <c r="BW201" s="388">
        <v>0</v>
      </c>
      <c r="BX201" s="388">
        <v>0</v>
      </c>
      <c r="BY201" s="388">
        <v>0</v>
      </c>
      <c r="BZ201" s="388">
        <v>0</v>
      </c>
      <c r="CA201" s="388">
        <v>0</v>
      </c>
      <c r="CB201" s="388">
        <v>0</v>
      </c>
      <c r="CC201" s="388">
        <v>0</v>
      </c>
      <c r="CD201" s="388">
        <v>0</v>
      </c>
      <c r="CE201" s="388">
        <v>0</v>
      </c>
      <c r="CF201" s="388">
        <v>0</v>
      </c>
      <c r="CG201" s="388">
        <v>0</v>
      </c>
      <c r="CH201" s="388">
        <v>0</v>
      </c>
      <c r="CI201" s="388">
        <v>0</v>
      </c>
      <c r="CJ201" s="388">
        <v>0</v>
      </c>
      <c r="CK201" s="388">
        <v>0</v>
      </c>
      <c r="CL201" s="388">
        <v>0</v>
      </c>
      <c r="CM201" s="388">
        <v>0</v>
      </c>
      <c r="CN201" s="388">
        <v>0</v>
      </c>
      <c r="CO201" s="388">
        <v>0</v>
      </c>
      <c r="CP201" s="388">
        <v>0</v>
      </c>
      <c r="CQ201" s="388">
        <v>0</v>
      </c>
      <c r="CR201" s="388">
        <v>0</v>
      </c>
      <c r="CS201" s="388">
        <v>0</v>
      </c>
      <c r="CT201" s="388">
        <v>0</v>
      </c>
      <c r="CU201" s="388">
        <v>0</v>
      </c>
      <c r="CV201" s="388">
        <v>0</v>
      </c>
      <c r="CW201" s="388">
        <v>0</v>
      </c>
      <c r="CX201" s="388">
        <v>0</v>
      </c>
      <c r="CY201" s="388">
        <v>0</v>
      </c>
      <c r="CZ201" s="388">
        <v>0</v>
      </c>
      <c r="DA201" s="388">
        <v>0</v>
      </c>
      <c r="DB201" s="388">
        <v>0</v>
      </c>
      <c r="DC201" s="388">
        <v>0</v>
      </c>
      <c r="DD201" s="388">
        <v>0</v>
      </c>
      <c r="DE201" s="388">
        <v>0</v>
      </c>
      <c r="DF201" s="388">
        <v>0</v>
      </c>
      <c r="DG201" s="387">
        <v>0</v>
      </c>
      <c r="DH201" s="31">
        <v>0</v>
      </c>
      <c r="DI201" s="28">
        <v>0</v>
      </c>
      <c r="DJ201" s="30">
        <v>0</v>
      </c>
      <c r="DK201" s="29">
        <v>0</v>
      </c>
      <c r="DL201" s="235">
        <v>0</v>
      </c>
      <c r="DM201" s="28">
        <v>0</v>
      </c>
      <c r="DN201" s="288">
        <v>0</v>
      </c>
      <c r="DO201" s="285">
        <v>0</v>
      </c>
      <c r="DP201" s="235">
        <v>0</v>
      </c>
      <c r="DQ201" s="28">
        <v>0</v>
      </c>
      <c r="DR201" s="30">
        <v>0</v>
      </c>
      <c r="DS201" s="285">
        <v>0</v>
      </c>
      <c r="DT201" s="235">
        <v>0</v>
      </c>
      <c r="DU201" s="28">
        <v>0</v>
      </c>
      <c r="DV201" s="30">
        <v>0</v>
      </c>
      <c r="DW201" s="285">
        <v>0</v>
      </c>
      <c r="DX201" s="235">
        <v>0</v>
      </c>
      <c r="DY201" s="28">
        <v>0</v>
      </c>
      <c r="DZ201" s="30">
        <v>0</v>
      </c>
      <c r="EA201" s="285">
        <v>0</v>
      </c>
      <c r="EB201" s="235">
        <v>0</v>
      </c>
      <c r="EC201" s="28">
        <v>0</v>
      </c>
      <c r="ED201" s="30">
        <v>0</v>
      </c>
      <c r="EE201" s="285">
        <v>0</v>
      </c>
      <c r="EF201" s="235">
        <v>0</v>
      </c>
      <c r="EG201" s="28">
        <v>0</v>
      </c>
      <c r="EH201" s="288">
        <v>0</v>
      </c>
      <c r="EI201" s="285">
        <v>0</v>
      </c>
      <c r="EJ201" s="235">
        <v>0</v>
      </c>
      <c r="EK201" s="28">
        <f t="shared" ca="1" si="85"/>
        <v>0</v>
      </c>
      <c r="EL201" s="30" t="str">
        <f ca="1">IF($B202=$B201,"",SUMIF($B$6:$B218,$B201,EK$6:EK$185))</f>
        <v/>
      </c>
      <c r="EM201" s="436">
        <v>10</v>
      </c>
      <c r="EN201" s="436">
        <f t="shared" ref="EN201:EN214" si="87">$G201*EM201</f>
        <v>1000</v>
      </c>
      <c r="EO201" s="437">
        <f t="shared" ref="EO201:EO214" si="88">1/EN201</f>
        <v>1E-3</v>
      </c>
      <c r="EP201" s="437">
        <f t="shared" si="77"/>
        <v>1.0499999999999999E-3</v>
      </c>
      <c r="EQ201" s="436">
        <f t="shared" ref="EQ201:EQ214" ca="1" si="89">ROUND(IFERROR(EP201*DG201,),4)</f>
        <v>0</v>
      </c>
      <c r="ER201" s="443">
        <v>6.3E-2</v>
      </c>
      <c r="ES201" s="446">
        <f t="shared" ca="1" si="83"/>
        <v>0</v>
      </c>
      <c r="ET201" s="446">
        <f t="shared" ca="1" si="84"/>
        <v>0</v>
      </c>
      <c r="EU201" s="446"/>
      <c r="EV201" s="446"/>
      <c r="EW201" s="446"/>
      <c r="EX201" s="17">
        <v>800080</v>
      </c>
      <c r="EY201" s="17" t="s">
        <v>978</v>
      </c>
      <c r="EZ201" s="17">
        <v>100</v>
      </c>
      <c r="FA201" s="17">
        <v>9.1199999999999992</v>
      </c>
      <c r="FB201" s="155" t="s">
        <v>976</v>
      </c>
      <c r="FC201" s="454">
        <v>567302105</v>
      </c>
      <c r="FD201" s="84">
        <v>5673021</v>
      </c>
      <c r="FE201" s="389">
        <f t="shared" ca="1" si="86"/>
        <v>200</v>
      </c>
    </row>
    <row r="202" spans="1:161" ht="16.2" customHeight="1">
      <c r="A202" s="894" t="s">
        <v>787</v>
      </c>
      <c r="B202" s="155" t="s">
        <v>976</v>
      </c>
      <c r="C202" s="392">
        <v>567302305</v>
      </c>
      <c r="D202" s="392">
        <v>5673023</v>
      </c>
      <c r="E202" s="2" t="s">
        <v>721</v>
      </c>
      <c r="F202" s="92" t="s">
        <v>982</v>
      </c>
      <c r="G202" s="2">
        <v>100</v>
      </c>
      <c r="H202" s="229">
        <v>0</v>
      </c>
      <c r="I202" s="229">
        <v>0</v>
      </c>
      <c r="J202" s="229">
        <v>1</v>
      </c>
      <c r="K202" s="229">
        <v>100</v>
      </c>
      <c r="L202" s="229">
        <v>1</v>
      </c>
      <c r="M202" s="388">
        <v>0</v>
      </c>
      <c r="N202" s="388">
        <v>0</v>
      </c>
      <c r="O202" s="388">
        <v>0</v>
      </c>
      <c r="P202" s="388">
        <v>0</v>
      </c>
      <c r="Q202" s="388">
        <v>0</v>
      </c>
      <c r="R202" s="388">
        <v>0</v>
      </c>
      <c r="S202" s="388">
        <v>0</v>
      </c>
      <c r="T202" s="388">
        <v>0</v>
      </c>
      <c r="U202" s="388">
        <v>0</v>
      </c>
      <c r="V202" s="388">
        <v>0</v>
      </c>
      <c r="W202" s="388">
        <v>0</v>
      </c>
      <c r="X202" s="388">
        <v>0</v>
      </c>
      <c r="Y202" s="388">
        <v>0</v>
      </c>
      <c r="Z202" s="388">
        <v>0</v>
      </c>
      <c r="AA202" s="388">
        <v>0</v>
      </c>
      <c r="AB202" s="388">
        <v>0</v>
      </c>
      <c r="AC202" s="388">
        <v>0</v>
      </c>
      <c r="AD202" s="388">
        <v>0</v>
      </c>
      <c r="AE202" s="388">
        <v>0</v>
      </c>
      <c r="AF202" s="388">
        <v>0</v>
      </c>
      <c r="AG202" s="388">
        <v>0</v>
      </c>
      <c r="AH202" s="388">
        <v>0</v>
      </c>
      <c r="AI202" s="388">
        <v>0</v>
      </c>
      <c r="AJ202" s="388">
        <v>0</v>
      </c>
      <c r="AK202" s="388">
        <v>0</v>
      </c>
      <c r="AL202" s="388">
        <v>0</v>
      </c>
      <c r="AM202" s="388">
        <v>0</v>
      </c>
      <c r="AN202" s="388">
        <v>0</v>
      </c>
      <c r="AO202" s="388">
        <v>0</v>
      </c>
      <c r="AP202" s="388">
        <v>0</v>
      </c>
      <c r="AQ202" s="388">
        <v>0</v>
      </c>
      <c r="AR202" s="388">
        <v>0</v>
      </c>
      <c r="AS202" s="388">
        <v>0</v>
      </c>
      <c r="AT202" s="388">
        <v>0</v>
      </c>
      <c r="AU202" s="388">
        <v>0</v>
      </c>
      <c r="AV202" s="388">
        <v>0</v>
      </c>
      <c r="AW202" s="388">
        <v>0</v>
      </c>
      <c r="AX202" s="388">
        <v>0</v>
      </c>
      <c r="AY202" s="388">
        <v>0</v>
      </c>
      <c r="AZ202" s="388">
        <v>0</v>
      </c>
      <c r="BA202" s="388">
        <v>0</v>
      </c>
      <c r="BB202" s="388">
        <v>0</v>
      </c>
      <c r="BC202" s="388">
        <v>0</v>
      </c>
      <c r="BD202" s="388">
        <v>0</v>
      </c>
      <c r="BE202" s="388">
        <v>0</v>
      </c>
      <c r="BF202" s="388">
        <v>0</v>
      </c>
      <c r="BG202" s="388">
        <v>0</v>
      </c>
      <c r="BH202" s="388">
        <v>0</v>
      </c>
      <c r="BI202" s="388">
        <v>0</v>
      </c>
      <c r="BJ202" s="388">
        <v>0</v>
      </c>
      <c r="BK202" s="388">
        <v>0</v>
      </c>
      <c r="BL202" s="388">
        <v>0</v>
      </c>
      <c r="BM202" s="388">
        <v>0</v>
      </c>
      <c r="BN202" s="388">
        <v>0</v>
      </c>
      <c r="BO202" s="388">
        <v>0</v>
      </c>
      <c r="BP202" s="388">
        <v>0</v>
      </c>
      <c r="BQ202" s="388">
        <v>0</v>
      </c>
      <c r="BR202" s="388">
        <v>0</v>
      </c>
      <c r="BS202" s="388">
        <v>0</v>
      </c>
      <c r="BT202" s="388">
        <v>0</v>
      </c>
      <c r="BU202" s="388">
        <v>0</v>
      </c>
      <c r="BV202" s="388">
        <v>0</v>
      </c>
      <c r="BW202" s="388">
        <v>0</v>
      </c>
      <c r="BX202" s="388">
        <v>0</v>
      </c>
      <c r="BY202" s="388">
        <v>0</v>
      </c>
      <c r="BZ202" s="388">
        <v>0</v>
      </c>
      <c r="CA202" s="388">
        <v>0</v>
      </c>
      <c r="CB202" s="388">
        <v>0</v>
      </c>
      <c r="CC202" s="388">
        <v>0</v>
      </c>
      <c r="CD202" s="388">
        <v>0</v>
      </c>
      <c r="CE202" s="388">
        <v>0</v>
      </c>
      <c r="CF202" s="388">
        <v>0</v>
      </c>
      <c r="CG202" s="388">
        <v>0</v>
      </c>
      <c r="CH202" s="388">
        <v>0</v>
      </c>
      <c r="CI202" s="388">
        <v>0</v>
      </c>
      <c r="CJ202" s="388">
        <v>0</v>
      </c>
      <c r="CK202" s="388">
        <v>0</v>
      </c>
      <c r="CL202" s="388">
        <v>0</v>
      </c>
      <c r="CM202" s="388">
        <v>0</v>
      </c>
      <c r="CN202" s="388">
        <v>0</v>
      </c>
      <c r="CO202" s="388">
        <v>0</v>
      </c>
      <c r="CP202" s="388">
        <v>0</v>
      </c>
      <c r="CQ202" s="388">
        <v>0</v>
      </c>
      <c r="CR202" s="388">
        <v>0</v>
      </c>
      <c r="CS202" s="388">
        <v>0</v>
      </c>
      <c r="CT202" s="388">
        <v>0</v>
      </c>
      <c r="CU202" s="388">
        <v>0</v>
      </c>
      <c r="CV202" s="388">
        <v>0</v>
      </c>
      <c r="CW202" s="388">
        <v>0</v>
      </c>
      <c r="CX202" s="388">
        <v>0</v>
      </c>
      <c r="CY202" s="388">
        <v>0</v>
      </c>
      <c r="CZ202" s="388">
        <v>0</v>
      </c>
      <c r="DA202" s="388">
        <v>0</v>
      </c>
      <c r="DB202" s="388">
        <v>0</v>
      </c>
      <c r="DC202" s="388">
        <v>0</v>
      </c>
      <c r="DD202" s="388">
        <v>0</v>
      </c>
      <c r="DE202" s="388">
        <v>0</v>
      </c>
      <c r="DF202" s="388">
        <v>0</v>
      </c>
      <c r="DG202" s="387">
        <v>0</v>
      </c>
      <c r="DH202" s="31">
        <v>0</v>
      </c>
      <c r="DI202" s="28">
        <v>0</v>
      </c>
      <c r="DJ202" s="30">
        <v>0</v>
      </c>
      <c r="DK202" s="29">
        <v>0</v>
      </c>
      <c r="DL202" s="235">
        <v>0</v>
      </c>
      <c r="DM202" s="28">
        <v>0</v>
      </c>
      <c r="DN202" s="288">
        <v>0</v>
      </c>
      <c r="DO202" s="285">
        <v>0</v>
      </c>
      <c r="DP202" s="235">
        <v>0</v>
      </c>
      <c r="DQ202" s="28">
        <v>0</v>
      </c>
      <c r="DR202" s="30">
        <v>0</v>
      </c>
      <c r="DS202" s="285">
        <v>0</v>
      </c>
      <c r="DT202" s="235">
        <v>0</v>
      </c>
      <c r="DU202" s="28">
        <v>0</v>
      </c>
      <c r="DV202" s="30">
        <v>0</v>
      </c>
      <c r="DW202" s="285">
        <v>0</v>
      </c>
      <c r="DX202" s="235">
        <v>0</v>
      </c>
      <c r="DY202" s="28">
        <v>0</v>
      </c>
      <c r="DZ202" s="30">
        <v>0</v>
      </c>
      <c r="EA202" s="285">
        <v>0</v>
      </c>
      <c r="EB202" s="235">
        <v>0</v>
      </c>
      <c r="EC202" s="28">
        <v>0</v>
      </c>
      <c r="ED202" s="30">
        <v>0</v>
      </c>
      <c r="EE202" s="285">
        <v>0</v>
      </c>
      <c r="EF202" s="235">
        <v>0</v>
      </c>
      <c r="EG202" s="28">
        <v>0</v>
      </c>
      <c r="EH202" s="288">
        <v>0</v>
      </c>
      <c r="EI202" s="285">
        <v>0</v>
      </c>
      <c r="EJ202" s="235">
        <v>0</v>
      </c>
      <c r="EK202" s="28">
        <f t="shared" ca="1" si="85"/>
        <v>0</v>
      </c>
      <c r="EL202" s="30" t="str">
        <f ca="1">IF($B203=$B202,"",SUMIF($B$6:$B219,$B202,EK$6:EK$185))</f>
        <v/>
      </c>
      <c r="EM202" s="436">
        <v>10</v>
      </c>
      <c r="EN202" s="436">
        <f t="shared" si="87"/>
        <v>1000</v>
      </c>
      <c r="EO202" s="437">
        <f t="shared" si="88"/>
        <v>1E-3</v>
      </c>
      <c r="EP202" s="437">
        <f t="shared" si="77"/>
        <v>1.0499999999999999E-3</v>
      </c>
      <c r="EQ202" s="436">
        <f t="shared" ca="1" si="89"/>
        <v>0</v>
      </c>
      <c r="ER202" s="443">
        <v>6.3E-2</v>
      </c>
      <c r="ES202" s="446">
        <f t="shared" ca="1" si="83"/>
        <v>0</v>
      </c>
      <c r="ET202" s="446">
        <f t="shared" ca="1" si="84"/>
        <v>0</v>
      </c>
      <c r="EU202" s="446"/>
      <c r="EV202" s="446"/>
      <c r="EW202" s="446"/>
      <c r="EX202" s="17">
        <v>800080</v>
      </c>
      <c r="EY202" s="17" t="s">
        <v>978</v>
      </c>
      <c r="EZ202" s="17">
        <v>100</v>
      </c>
      <c r="FA202" s="17">
        <v>9.0400000000000009</v>
      </c>
      <c r="FB202" s="155" t="s">
        <v>976</v>
      </c>
      <c r="FC202" s="454">
        <v>567302305</v>
      </c>
      <c r="FD202" s="84">
        <v>5673023</v>
      </c>
      <c r="FE202" s="389">
        <f t="shared" ca="1" si="86"/>
        <v>200</v>
      </c>
    </row>
    <row r="203" spans="1:161">
      <c r="A203" s="894" t="s">
        <v>787</v>
      </c>
      <c r="B203" s="155" t="s">
        <v>976</v>
      </c>
      <c r="C203" s="392">
        <v>566421806</v>
      </c>
      <c r="D203" s="392">
        <v>5664218</v>
      </c>
      <c r="E203" s="2" t="s">
        <v>721</v>
      </c>
      <c r="F203" s="92" t="s">
        <v>983</v>
      </c>
      <c r="G203" s="2">
        <v>100</v>
      </c>
      <c r="H203" s="229">
        <v>0</v>
      </c>
      <c r="I203" s="229">
        <v>9</v>
      </c>
      <c r="J203" s="229">
        <v>19</v>
      </c>
      <c r="K203" s="229">
        <v>0</v>
      </c>
      <c r="L203" s="229">
        <v>28</v>
      </c>
      <c r="M203" s="388">
        <v>0</v>
      </c>
      <c r="N203" s="388">
        <v>0</v>
      </c>
      <c r="O203" s="388">
        <v>0</v>
      </c>
      <c r="P203" s="388">
        <v>0</v>
      </c>
      <c r="Q203" s="388">
        <v>0</v>
      </c>
      <c r="R203" s="388">
        <v>0</v>
      </c>
      <c r="S203" s="388">
        <v>0</v>
      </c>
      <c r="T203" s="388">
        <v>0</v>
      </c>
      <c r="U203" s="388">
        <v>0</v>
      </c>
      <c r="V203" s="388">
        <v>0</v>
      </c>
      <c r="W203" s="388">
        <v>0</v>
      </c>
      <c r="X203" s="388">
        <v>0</v>
      </c>
      <c r="Y203" s="388">
        <v>0</v>
      </c>
      <c r="Z203" s="388">
        <v>0</v>
      </c>
      <c r="AA203" s="388">
        <v>0</v>
      </c>
      <c r="AB203" s="388">
        <v>0</v>
      </c>
      <c r="AC203" s="388">
        <v>0</v>
      </c>
      <c r="AD203" s="388">
        <v>0</v>
      </c>
      <c r="AE203" s="388">
        <v>0</v>
      </c>
      <c r="AF203" s="388">
        <v>0</v>
      </c>
      <c r="AG203" s="388">
        <v>0</v>
      </c>
      <c r="AH203" s="388">
        <v>0</v>
      </c>
      <c r="AI203" s="388">
        <v>0</v>
      </c>
      <c r="AJ203" s="388">
        <v>0</v>
      </c>
      <c r="AK203" s="388">
        <v>0</v>
      </c>
      <c r="AL203" s="388">
        <v>0</v>
      </c>
      <c r="AM203" s="388">
        <v>0</v>
      </c>
      <c r="AN203" s="388">
        <v>0</v>
      </c>
      <c r="AO203" s="388">
        <v>0</v>
      </c>
      <c r="AP203" s="388">
        <v>0</v>
      </c>
      <c r="AQ203" s="388">
        <v>0</v>
      </c>
      <c r="AR203" s="388">
        <v>0</v>
      </c>
      <c r="AS203" s="388">
        <v>0</v>
      </c>
      <c r="AT203" s="388">
        <v>0</v>
      </c>
      <c r="AU203" s="388">
        <v>0</v>
      </c>
      <c r="AV203" s="388">
        <v>0</v>
      </c>
      <c r="AW203" s="388">
        <v>0</v>
      </c>
      <c r="AX203" s="388">
        <v>0</v>
      </c>
      <c r="AY203" s="388">
        <v>0</v>
      </c>
      <c r="AZ203" s="388">
        <v>0</v>
      </c>
      <c r="BA203" s="388">
        <v>0</v>
      </c>
      <c r="BB203" s="388">
        <v>0</v>
      </c>
      <c r="BC203" s="388">
        <v>0</v>
      </c>
      <c r="BD203" s="388">
        <v>0</v>
      </c>
      <c r="BE203" s="388">
        <v>0</v>
      </c>
      <c r="BF203" s="388">
        <v>0</v>
      </c>
      <c r="BG203" s="388">
        <v>0</v>
      </c>
      <c r="BH203" s="388">
        <v>0</v>
      </c>
      <c r="BI203" s="388">
        <v>0</v>
      </c>
      <c r="BJ203" s="388">
        <v>0</v>
      </c>
      <c r="BK203" s="388">
        <v>0</v>
      </c>
      <c r="BL203" s="388">
        <v>0</v>
      </c>
      <c r="BM203" s="388">
        <v>0</v>
      </c>
      <c r="BN203" s="388">
        <v>0</v>
      </c>
      <c r="BO203" s="388">
        <v>0</v>
      </c>
      <c r="BP203" s="388">
        <v>0</v>
      </c>
      <c r="BQ203" s="388">
        <v>0</v>
      </c>
      <c r="BR203" s="388">
        <v>0</v>
      </c>
      <c r="BS203" s="388">
        <v>0</v>
      </c>
      <c r="BT203" s="388">
        <v>0</v>
      </c>
      <c r="BU203" s="388">
        <v>0</v>
      </c>
      <c r="BV203" s="388">
        <v>0</v>
      </c>
      <c r="BW203" s="388">
        <v>0</v>
      </c>
      <c r="BX203" s="388">
        <v>0</v>
      </c>
      <c r="BY203" s="388">
        <v>0</v>
      </c>
      <c r="BZ203" s="388">
        <v>0</v>
      </c>
      <c r="CA203" s="388">
        <v>0</v>
      </c>
      <c r="CB203" s="388">
        <v>0</v>
      </c>
      <c r="CC203" s="388">
        <v>0</v>
      </c>
      <c r="CD203" s="388">
        <v>0</v>
      </c>
      <c r="CE203" s="388">
        <v>0</v>
      </c>
      <c r="CF203" s="388">
        <v>0</v>
      </c>
      <c r="CG203" s="388">
        <v>0</v>
      </c>
      <c r="CH203" s="388">
        <v>0</v>
      </c>
      <c r="CI203" s="388">
        <v>0</v>
      </c>
      <c r="CJ203" s="388">
        <v>0</v>
      </c>
      <c r="CK203" s="388">
        <v>0</v>
      </c>
      <c r="CL203" s="388">
        <v>0</v>
      </c>
      <c r="CM203" s="388">
        <v>0</v>
      </c>
      <c r="CN203" s="388">
        <v>0</v>
      </c>
      <c r="CO203" s="388">
        <v>0</v>
      </c>
      <c r="CP203" s="388">
        <v>0</v>
      </c>
      <c r="CQ203" s="388">
        <v>0</v>
      </c>
      <c r="CR203" s="388">
        <v>0</v>
      </c>
      <c r="CS203" s="388">
        <v>0</v>
      </c>
      <c r="CT203" s="388">
        <v>0</v>
      </c>
      <c r="CU203" s="388">
        <v>0</v>
      </c>
      <c r="CV203" s="388">
        <v>0</v>
      </c>
      <c r="CW203" s="388">
        <v>0</v>
      </c>
      <c r="CX203" s="388">
        <v>0</v>
      </c>
      <c r="CY203" s="388">
        <v>0</v>
      </c>
      <c r="CZ203" s="388">
        <v>0</v>
      </c>
      <c r="DA203" s="388">
        <v>0</v>
      </c>
      <c r="DB203" s="388">
        <v>0</v>
      </c>
      <c r="DC203" s="388">
        <v>0</v>
      </c>
      <c r="DD203" s="388">
        <v>0</v>
      </c>
      <c r="DE203" s="388">
        <v>0</v>
      </c>
      <c r="DF203" s="388">
        <v>0</v>
      </c>
      <c r="DG203" s="387">
        <v>0</v>
      </c>
      <c r="DH203" s="31">
        <v>0</v>
      </c>
      <c r="DI203" s="28">
        <v>0</v>
      </c>
      <c r="DJ203" s="30">
        <v>0</v>
      </c>
      <c r="DK203" s="29">
        <v>0</v>
      </c>
      <c r="DL203" s="235">
        <v>0</v>
      </c>
      <c r="DM203" s="28">
        <v>0</v>
      </c>
      <c r="DN203" s="288">
        <v>0</v>
      </c>
      <c r="DO203" s="285">
        <v>0</v>
      </c>
      <c r="DP203" s="235">
        <v>0</v>
      </c>
      <c r="DQ203" s="28">
        <v>0</v>
      </c>
      <c r="DR203" s="30">
        <v>0</v>
      </c>
      <c r="DS203" s="285">
        <v>0</v>
      </c>
      <c r="DT203" s="235">
        <v>0</v>
      </c>
      <c r="DU203" s="28">
        <v>0</v>
      </c>
      <c r="DV203" s="30">
        <v>0</v>
      </c>
      <c r="DW203" s="285">
        <v>0</v>
      </c>
      <c r="DX203" s="235">
        <v>0</v>
      </c>
      <c r="DY203" s="28">
        <v>0</v>
      </c>
      <c r="DZ203" s="30">
        <v>0</v>
      </c>
      <c r="EA203" s="285">
        <v>0</v>
      </c>
      <c r="EB203" s="235">
        <v>0</v>
      </c>
      <c r="EC203" s="28">
        <v>0</v>
      </c>
      <c r="ED203" s="30">
        <v>0</v>
      </c>
      <c r="EE203" s="285">
        <v>0</v>
      </c>
      <c r="EF203" s="235">
        <v>0</v>
      </c>
      <c r="EG203" s="28">
        <v>0</v>
      </c>
      <c r="EH203" s="288">
        <v>0</v>
      </c>
      <c r="EI203" s="285">
        <v>0</v>
      </c>
      <c r="EJ203" s="235">
        <v>0</v>
      </c>
      <c r="EK203" s="28">
        <f t="shared" ca="1" si="85"/>
        <v>0</v>
      </c>
      <c r="EL203" s="30" t="str">
        <f ca="1">IF($B204=$B203,"",SUMIF($B$6:$B220,$B203,EK$6:EK$185))</f>
        <v/>
      </c>
      <c r="EM203" s="436">
        <v>10</v>
      </c>
      <c r="EN203" s="436">
        <f t="shared" si="87"/>
        <v>1000</v>
      </c>
      <c r="EO203" s="437">
        <f t="shared" si="88"/>
        <v>1E-3</v>
      </c>
      <c r="EP203" s="437">
        <f t="shared" si="77"/>
        <v>1.0499999999999999E-3</v>
      </c>
      <c r="EQ203" s="436">
        <f t="shared" ca="1" si="89"/>
        <v>0</v>
      </c>
      <c r="ER203" s="443">
        <v>6.3E-2</v>
      </c>
      <c r="ES203" s="446">
        <f t="shared" ca="1" si="83"/>
        <v>0</v>
      </c>
      <c r="ET203" s="446">
        <f t="shared" ca="1" si="84"/>
        <v>0</v>
      </c>
      <c r="EU203" s="446"/>
      <c r="EV203" s="446"/>
      <c r="EW203" s="446"/>
      <c r="EX203" s="17">
        <v>800080</v>
      </c>
      <c r="EY203" s="17" t="s">
        <v>978</v>
      </c>
      <c r="EZ203" s="17">
        <v>100</v>
      </c>
      <c r="FA203" s="17">
        <v>9.02</v>
      </c>
      <c r="FB203" s="155" t="s">
        <v>976</v>
      </c>
      <c r="FC203" s="454">
        <v>566421806</v>
      </c>
      <c r="FD203" s="84">
        <v>5664218</v>
      </c>
      <c r="FE203" s="389">
        <f t="shared" ca="1" si="86"/>
        <v>400</v>
      </c>
    </row>
    <row r="204" spans="1:161" ht="16.95" customHeight="1">
      <c r="A204" s="894" t="s">
        <v>787</v>
      </c>
      <c r="B204" s="155" t="s">
        <v>976</v>
      </c>
      <c r="C204" s="392">
        <v>588048606</v>
      </c>
      <c r="D204" s="392">
        <v>5880486</v>
      </c>
      <c r="E204" s="2" t="s">
        <v>721</v>
      </c>
      <c r="F204" s="92" t="s">
        <v>984</v>
      </c>
      <c r="G204" s="2">
        <v>100</v>
      </c>
      <c r="H204" s="229">
        <v>0</v>
      </c>
      <c r="I204" s="229">
        <v>800</v>
      </c>
      <c r="J204" s="229">
        <v>93</v>
      </c>
      <c r="K204" s="229">
        <v>0</v>
      </c>
      <c r="L204" s="229">
        <v>893</v>
      </c>
      <c r="M204" s="388">
        <v>0</v>
      </c>
      <c r="N204" s="388">
        <v>0</v>
      </c>
      <c r="O204" s="388">
        <v>0</v>
      </c>
      <c r="P204" s="388">
        <v>0</v>
      </c>
      <c r="Q204" s="388">
        <v>0</v>
      </c>
      <c r="R204" s="388">
        <v>0</v>
      </c>
      <c r="S204" s="388">
        <v>0</v>
      </c>
      <c r="T204" s="388">
        <v>0</v>
      </c>
      <c r="U204" s="388">
        <v>0</v>
      </c>
      <c r="V204" s="388">
        <v>0</v>
      </c>
      <c r="W204" s="388">
        <v>0</v>
      </c>
      <c r="X204" s="388">
        <v>0</v>
      </c>
      <c r="Y204" s="388">
        <v>0</v>
      </c>
      <c r="Z204" s="388">
        <v>0</v>
      </c>
      <c r="AA204" s="388">
        <v>0</v>
      </c>
      <c r="AB204" s="388">
        <v>0</v>
      </c>
      <c r="AC204" s="388">
        <v>0</v>
      </c>
      <c r="AD204" s="388">
        <v>0</v>
      </c>
      <c r="AE204" s="388">
        <v>0</v>
      </c>
      <c r="AF204" s="388">
        <v>0</v>
      </c>
      <c r="AG204" s="388">
        <v>0</v>
      </c>
      <c r="AH204" s="388">
        <v>0</v>
      </c>
      <c r="AI204" s="388">
        <v>0</v>
      </c>
      <c r="AJ204" s="388">
        <v>0</v>
      </c>
      <c r="AK204" s="388">
        <v>0</v>
      </c>
      <c r="AL204" s="388">
        <v>0</v>
      </c>
      <c r="AM204" s="388">
        <v>0</v>
      </c>
      <c r="AN204" s="388">
        <v>0</v>
      </c>
      <c r="AO204" s="388">
        <v>0</v>
      </c>
      <c r="AP204" s="388">
        <v>0</v>
      </c>
      <c r="AQ204" s="388">
        <v>0</v>
      </c>
      <c r="AR204" s="388">
        <v>0</v>
      </c>
      <c r="AS204" s="388">
        <v>0</v>
      </c>
      <c r="AT204" s="388">
        <v>0</v>
      </c>
      <c r="AU204" s="388">
        <v>0</v>
      </c>
      <c r="AV204" s="388">
        <v>0</v>
      </c>
      <c r="AW204" s="388">
        <v>0</v>
      </c>
      <c r="AX204" s="388">
        <v>0</v>
      </c>
      <c r="AY204" s="388">
        <v>0</v>
      </c>
      <c r="AZ204" s="388">
        <v>0</v>
      </c>
      <c r="BA204" s="388">
        <v>0</v>
      </c>
      <c r="BB204" s="388">
        <v>0</v>
      </c>
      <c r="BC204" s="388">
        <v>0</v>
      </c>
      <c r="BD204" s="388">
        <v>0</v>
      </c>
      <c r="BE204" s="388">
        <v>0</v>
      </c>
      <c r="BF204" s="388">
        <v>0</v>
      </c>
      <c r="BG204" s="388">
        <v>0</v>
      </c>
      <c r="BH204" s="388">
        <v>0</v>
      </c>
      <c r="BI204" s="388">
        <v>0</v>
      </c>
      <c r="BJ204" s="388">
        <v>0</v>
      </c>
      <c r="BK204" s="388">
        <v>0</v>
      </c>
      <c r="BL204" s="388">
        <v>0</v>
      </c>
      <c r="BM204" s="388">
        <v>0</v>
      </c>
      <c r="BN204" s="388">
        <v>0</v>
      </c>
      <c r="BO204" s="388">
        <v>0</v>
      </c>
      <c r="BP204" s="388">
        <v>0</v>
      </c>
      <c r="BQ204" s="388">
        <v>0</v>
      </c>
      <c r="BR204" s="388">
        <v>0</v>
      </c>
      <c r="BS204" s="388">
        <v>0</v>
      </c>
      <c r="BT204" s="388">
        <v>0</v>
      </c>
      <c r="BU204" s="388">
        <v>0</v>
      </c>
      <c r="BV204" s="388">
        <v>0</v>
      </c>
      <c r="BW204" s="388">
        <v>0</v>
      </c>
      <c r="BX204" s="388">
        <v>0</v>
      </c>
      <c r="BY204" s="388">
        <v>0</v>
      </c>
      <c r="BZ204" s="388">
        <v>0</v>
      </c>
      <c r="CA204" s="388">
        <v>0</v>
      </c>
      <c r="CB204" s="388">
        <v>0</v>
      </c>
      <c r="CC204" s="388">
        <v>0</v>
      </c>
      <c r="CD204" s="388">
        <v>0</v>
      </c>
      <c r="CE204" s="388">
        <v>0</v>
      </c>
      <c r="CF204" s="388">
        <v>0</v>
      </c>
      <c r="CG204" s="388">
        <v>0</v>
      </c>
      <c r="CH204" s="388">
        <v>0</v>
      </c>
      <c r="CI204" s="388">
        <v>0</v>
      </c>
      <c r="CJ204" s="388">
        <v>0</v>
      </c>
      <c r="CK204" s="388">
        <v>0</v>
      </c>
      <c r="CL204" s="388">
        <v>0</v>
      </c>
      <c r="CM204" s="388">
        <v>0</v>
      </c>
      <c r="CN204" s="388">
        <v>0</v>
      </c>
      <c r="CO204" s="388">
        <v>0</v>
      </c>
      <c r="CP204" s="388">
        <v>0</v>
      </c>
      <c r="CQ204" s="388">
        <v>0</v>
      </c>
      <c r="CR204" s="388">
        <v>0</v>
      </c>
      <c r="CS204" s="388">
        <v>0</v>
      </c>
      <c r="CT204" s="388">
        <v>0</v>
      </c>
      <c r="CU204" s="388">
        <v>0</v>
      </c>
      <c r="CV204" s="388">
        <v>0</v>
      </c>
      <c r="CW204" s="388">
        <v>0</v>
      </c>
      <c r="CX204" s="388">
        <v>0</v>
      </c>
      <c r="CY204" s="388">
        <v>0</v>
      </c>
      <c r="CZ204" s="388">
        <v>0</v>
      </c>
      <c r="DA204" s="388">
        <v>0</v>
      </c>
      <c r="DB204" s="388">
        <v>0</v>
      </c>
      <c r="DC204" s="388">
        <v>0</v>
      </c>
      <c r="DD204" s="388">
        <v>0</v>
      </c>
      <c r="DE204" s="388">
        <v>0</v>
      </c>
      <c r="DF204" s="388">
        <v>0</v>
      </c>
      <c r="DG204" s="387">
        <v>0</v>
      </c>
      <c r="DH204" s="31">
        <v>0</v>
      </c>
      <c r="DI204" s="28">
        <v>0</v>
      </c>
      <c r="DJ204" s="30">
        <v>0</v>
      </c>
      <c r="DK204" s="29">
        <v>0</v>
      </c>
      <c r="DL204" s="235">
        <v>0</v>
      </c>
      <c r="DM204" s="28">
        <v>0</v>
      </c>
      <c r="DN204" s="288">
        <v>0</v>
      </c>
      <c r="DO204" s="285">
        <v>0</v>
      </c>
      <c r="DP204" s="235">
        <v>0</v>
      </c>
      <c r="DQ204" s="28">
        <v>0</v>
      </c>
      <c r="DR204" s="30">
        <v>0</v>
      </c>
      <c r="DS204" s="285">
        <v>0</v>
      </c>
      <c r="DT204" s="235">
        <v>0</v>
      </c>
      <c r="DU204" s="28">
        <v>0</v>
      </c>
      <c r="DV204" s="30">
        <v>0</v>
      </c>
      <c r="DW204" s="285">
        <v>0</v>
      </c>
      <c r="DX204" s="235">
        <v>0</v>
      </c>
      <c r="DY204" s="28">
        <v>0</v>
      </c>
      <c r="DZ204" s="30">
        <v>0</v>
      </c>
      <c r="EA204" s="285">
        <v>0</v>
      </c>
      <c r="EB204" s="235">
        <v>0</v>
      </c>
      <c r="EC204" s="28">
        <v>0</v>
      </c>
      <c r="ED204" s="30">
        <v>0</v>
      </c>
      <c r="EE204" s="285">
        <v>0</v>
      </c>
      <c r="EF204" s="235">
        <v>0</v>
      </c>
      <c r="EG204" s="28">
        <v>0</v>
      </c>
      <c r="EH204" s="288">
        <v>0</v>
      </c>
      <c r="EI204" s="285">
        <v>0</v>
      </c>
      <c r="EJ204" s="235">
        <v>0</v>
      </c>
      <c r="EK204" s="28">
        <f t="shared" ca="1" si="85"/>
        <v>0</v>
      </c>
      <c r="EL204" s="30" t="str">
        <f ca="1">IF($B205=$B204,"",SUMIF($B$6:$B221,$B204,EK$6:EK$185))</f>
        <v/>
      </c>
      <c r="EM204" s="436">
        <v>10</v>
      </c>
      <c r="EN204" s="436">
        <f t="shared" si="87"/>
        <v>1000</v>
      </c>
      <c r="EO204" s="437">
        <f t="shared" si="88"/>
        <v>1E-3</v>
      </c>
      <c r="EP204" s="437">
        <f t="shared" si="77"/>
        <v>1.0499999999999999E-3</v>
      </c>
      <c r="EQ204" s="436">
        <f t="shared" ca="1" si="89"/>
        <v>0</v>
      </c>
      <c r="ER204" s="443">
        <v>6.3E-2</v>
      </c>
      <c r="ES204" s="446">
        <f t="shared" ca="1" si="83"/>
        <v>0</v>
      </c>
      <c r="ET204" s="446">
        <f t="shared" ca="1" si="84"/>
        <v>0</v>
      </c>
      <c r="EU204" s="446"/>
      <c r="EV204" s="446"/>
      <c r="EW204" s="446"/>
      <c r="EX204" s="17">
        <v>800080</v>
      </c>
      <c r="EY204" s="17" t="s">
        <v>978</v>
      </c>
      <c r="EZ204" s="17">
        <v>100</v>
      </c>
      <c r="FA204" s="17">
        <v>5.74</v>
      </c>
      <c r="FB204" s="155" t="s">
        <v>976</v>
      </c>
      <c r="FC204" s="454">
        <v>588048606</v>
      </c>
      <c r="FD204" s="84">
        <v>5880486</v>
      </c>
      <c r="FE204" s="389">
        <f t="shared" ca="1" si="86"/>
        <v>900</v>
      </c>
    </row>
    <row r="205" spans="1:161">
      <c r="A205" s="894" t="s">
        <v>787</v>
      </c>
      <c r="B205" s="155" t="s">
        <v>976</v>
      </c>
      <c r="C205" s="392">
        <v>600978906</v>
      </c>
      <c r="D205" s="392">
        <v>6009789</v>
      </c>
      <c r="E205" s="2" t="s">
        <v>721</v>
      </c>
      <c r="F205" s="92" t="s">
        <v>983</v>
      </c>
      <c r="G205" s="2">
        <v>100</v>
      </c>
      <c r="H205" s="229">
        <v>0</v>
      </c>
      <c r="I205" s="229">
        <v>9</v>
      </c>
      <c r="J205" s="229">
        <v>26</v>
      </c>
      <c r="K205" s="229">
        <v>0</v>
      </c>
      <c r="L205" s="229">
        <v>35</v>
      </c>
      <c r="M205" s="388">
        <v>0</v>
      </c>
      <c r="N205" s="388">
        <v>0</v>
      </c>
      <c r="O205" s="388">
        <v>0</v>
      </c>
      <c r="P205" s="388">
        <v>0</v>
      </c>
      <c r="Q205" s="388">
        <v>0</v>
      </c>
      <c r="R205" s="388">
        <v>0</v>
      </c>
      <c r="S205" s="388">
        <v>0</v>
      </c>
      <c r="T205" s="388">
        <v>0</v>
      </c>
      <c r="U205" s="388">
        <v>0</v>
      </c>
      <c r="V205" s="388">
        <v>0</v>
      </c>
      <c r="W205" s="388">
        <v>0</v>
      </c>
      <c r="X205" s="388">
        <v>0</v>
      </c>
      <c r="Y205" s="388">
        <v>0</v>
      </c>
      <c r="Z205" s="388">
        <v>0</v>
      </c>
      <c r="AA205" s="388">
        <v>0</v>
      </c>
      <c r="AB205" s="388">
        <v>0</v>
      </c>
      <c r="AC205" s="388">
        <v>0</v>
      </c>
      <c r="AD205" s="388">
        <v>0</v>
      </c>
      <c r="AE205" s="388">
        <v>0</v>
      </c>
      <c r="AF205" s="388">
        <v>0</v>
      </c>
      <c r="AG205" s="388">
        <v>0</v>
      </c>
      <c r="AH205" s="388">
        <v>0</v>
      </c>
      <c r="AI205" s="388">
        <v>0</v>
      </c>
      <c r="AJ205" s="388">
        <v>0</v>
      </c>
      <c r="AK205" s="388">
        <v>0</v>
      </c>
      <c r="AL205" s="388">
        <v>0</v>
      </c>
      <c r="AM205" s="388">
        <v>0</v>
      </c>
      <c r="AN205" s="388">
        <v>0</v>
      </c>
      <c r="AO205" s="388">
        <v>0</v>
      </c>
      <c r="AP205" s="388">
        <v>0</v>
      </c>
      <c r="AQ205" s="388">
        <v>0</v>
      </c>
      <c r="AR205" s="388">
        <v>0</v>
      </c>
      <c r="AS205" s="388">
        <v>0</v>
      </c>
      <c r="AT205" s="388">
        <v>0</v>
      </c>
      <c r="AU205" s="388">
        <v>0</v>
      </c>
      <c r="AV205" s="388">
        <v>0</v>
      </c>
      <c r="AW205" s="388">
        <v>0</v>
      </c>
      <c r="AX205" s="388">
        <v>0</v>
      </c>
      <c r="AY205" s="388">
        <v>0</v>
      </c>
      <c r="AZ205" s="388">
        <v>0</v>
      </c>
      <c r="BA205" s="388">
        <v>0</v>
      </c>
      <c r="BB205" s="388">
        <v>0</v>
      </c>
      <c r="BC205" s="388">
        <v>0</v>
      </c>
      <c r="BD205" s="388">
        <v>0</v>
      </c>
      <c r="BE205" s="388">
        <v>0</v>
      </c>
      <c r="BF205" s="388">
        <v>0</v>
      </c>
      <c r="BG205" s="388">
        <v>0</v>
      </c>
      <c r="BH205" s="388">
        <v>0</v>
      </c>
      <c r="BI205" s="388">
        <v>0</v>
      </c>
      <c r="BJ205" s="388">
        <v>0</v>
      </c>
      <c r="BK205" s="388">
        <v>0</v>
      </c>
      <c r="BL205" s="388">
        <v>0</v>
      </c>
      <c r="BM205" s="388">
        <v>0</v>
      </c>
      <c r="BN205" s="388">
        <v>0</v>
      </c>
      <c r="BO205" s="388">
        <v>0</v>
      </c>
      <c r="BP205" s="388">
        <v>0</v>
      </c>
      <c r="BQ205" s="388">
        <v>0</v>
      </c>
      <c r="BR205" s="388">
        <v>0</v>
      </c>
      <c r="BS205" s="388">
        <v>0</v>
      </c>
      <c r="BT205" s="388">
        <v>0</v>
      </c>
      <c r="BU205" s="388">
        <v>0</v>
      </c>
      <c r="BV205" s="388">
        <v>0</v>
      </c>
      <c r="BW205" s="388">
        <v>0</v>
      </c>
      <c r="BX205" s="388">
        <v>0</v>
      </c>
      <c r="BY205" s="388">
        <v>0</v>
      </c>
      <c r="BZ205" s="388">
        <v>0</v>
      </c>
      <c r="CA205" s="388">
        <v>0</v>
      </c>
      <c r="CB205" s="388">
        <v>0</v>
      </c>
      <c r="CC205" s="388">
        <v>0</v>
      </c>
      <c r="CD205" s="388">
        <v>0</v>
      </c>
      <c r="CE205" s="388">
        <v>0</v>
      </c>
      <c r="CF205" s="388">
        <v>0</v>
      </c>
      <c r="CG205" s="388">
        <v>0</v>
      </c>
      <c r="CH205" s="388">
        <v>0</v>
      </c>
      <c r="CI205" s="388">
        <v>0</v>
      </c>
      <c r="CJ205" s="388">
        <v>0</v>
      </c>
      <c r="CK205" s="388">
        <v>0</v>
      </c>
      <c r="CL205" s="388">
        <v>0</v>
      </c>
      <c r="CM205" s="388">
        <v>0</v>
      </c>
      <c r="CN205" s="388">
        <v>0</v>
      </c>
      <c r="CO205" s="388">
        <v>0</v>
      </c>
      <c r="CP205" s="388">
        <v>0</v>
      </c>
      <c r="CQ205" s="388">
        <v>0</v>
      </c>
      <c r="CR205" s="388">
        <v>0</v>
      </c>
      <c r="CS205" s="388">
        <v>0</v>
      </c>
      <c r="CT205" s="388">
        <v>0</v>
      </c>
      <c r="CU205" s="388">
        <v>0</v>
      </c>
      <c r="CV205" s="388">
        <v>0</v>
      </c>
      <c r="CW205" s="388">
        <v>0</v>
      </c>
      <c r="CX205" s="388">
        <v>0</v>
      </c>
      <c r="CY205" s="388">
        <v>0</v>
      </c>
      <c r="CZ205" s="388">
        <v>0</v>
      </c>
      <c r="DA205" s="388">
        <v>0</v>
      </c>
      <c r="DB205" s="388">
        <v>0</v>
      </c>
      <c r="DC205" s="388">
        <v>0</v>
      </c>
      <c r="DD205" s="388">
        <v>0</v>
      </c>
      <c r="DE205" s="388">
        <v>0</v>
      </c>
      <c r="DF205" s="388">
        <v>0</v>
      </c>
      <c r="DG205" s="387">
        <v>0</v>
      </c>
      <c r="DH205" s="31">
        <v>0</v>
      </c>
      <c r="DI205" s="28">
        <v>0</v>
      </c>
      <c r="DJ205" s="30">
        <v>0</v>
      </c>
      <c r="DK205" s="29">
        <v>0</v>
      </c>
      <c r="DL205" s="235">
        <v>0</v>
      </c>
      <c r="DM205" s="28">
        <v>0</v>
      </c>
      <c r="DN205" s="288">
        <v>0</v>
      </c>
      <c r="DO205" s="285">
        <v>0</v>
      </c>
      <c r="DP205" s="235">
        <v>0</v>
      </c>
      <c r="DQ205" s="28">
        <v>0</v>
      </c>
      <c r="DR205" s="30">
        <v>0</v>
      </c>
      <c r="DS205" s="285">
        <v>0</v>
      </c>
      <c r="DT205" s="235">
        <v>0</v>
      </c>
      <c r="DU205" s="28">
        <v>0</v>
      </c>
      <c r="DV205" s="30">
        <v>0</v>
      </c>
      <c r="DW205" s="285">
        <v>0</v>
      </c>
      <c r="DX205" s="235">
        <v>0</v>
      </c>
      <c r="DY205" s="28">
        <v>0</v>
      </c>
      <c r="DZ205" s="30">
        <v>0</v>
      </c>
      <c r="EA205" s="285">
        <v>0</v>
      </c>
      <c r="EB205" s="235">
        <v>0</v>
      </c>
      <c r="EC205" s="28">
        <v>0</v>
      </c>
      <c r="ED205" s="30">
        <v>0</v>
      </c>
      <c r="EE205" s="285">
        <v>0</v>
      </c>
      <c r="EF205" s="235">
        <v>0</v>
      </c>
      <c r="EG205" s="28">
        <v>0</v>
      </c>
      <c r="EH205" s="288">
        <v>0</v>
      </c>
      <c r="EI205" s="285">
        <v>0</v>
      </c>
      <c r="EJ205" s="235">
        <v>0</v>
      </c>
      <c r="EK205" s="28">
        <f t="shared" ca="1" si="85"/>
        <v>0</v>
      </c>
      <c r="EL205" s="30" t="str">
        <f ca="1">IF($B206=$B205,"",SUMIF($B$6:$B222,$B205,EK$6:EK$185))</f>
        <v/>
      </c>
      <c r="EM205" s="436">
        <v>10</v>
      </c>
      <c r="EN205" s="436">
        <f t="shared" si="87"/>
        <v>1000</v>
      </c>
      <c r="EO205" s="437">
        <f t="shared" si="88"/>
        <v>1E-3</v>
      </c>
      <c r="EP205" s="437">
        <f t="shared" si="77"/>
        <v>1.0499999999999999E-3</v>
      </c>
      <c r="EQ205" s="436">
        <f t="shared" ca="1" si="89"/>
        <v>0</v>
      </c>
      <c r="ER205" s="443">
        <v>6.3E-2</v>
      </c>
      <c r="ES205" s="446">
        <f t="shared" ca="1" si="83"/>
        <v>0</v>
      </c>
      <c r="ET205" s="446">
        <f t="shared" ca="1" si="84"/>
        <v>0</v>
      </c>
      <c r="EU205" s="446"/>
      <c r="EV205" s="446"/>
      <c r="EW205" s="446"/>
      <c r="EX205" s="17">
        <v>800080</v>
      </c>
      <c r="EY205" s="17" t="s">
        <v>978</v>
      </c>
      <c r="EZ205" s="17">
        <v>100</v>
      </c>
      <c r="FA205" s="17">
        <v>9.18</v>
      </c>
      <c r="FB205" s="155" t="s">
        <v>976</v>
      </c>
      <c r="FC205" s="454">
        <v>600978906</v>
      </c>
      <c r="FD205" s="84">
        <v>6009789</v>
      </c>
      <c r="FE205" s="389">
        <f t="shared" ca="1" si="86"/>
        <v>400</v>
      </c>
    </row>
    <row r="206" spans="1:161">
      <c r="A206" s="894" t="s">
        <v>787</v>
      </c>
      <c r="B206" s="155" t="s">
        <v>976</v>
      </c>
      <c r="C206" s="392">
        <v>600979206</v>
      </c>
      <c r="D206" s="392">
        <v>6009792</v>
      </c>
      <c r="E206" s="2" t="s">
        <v>721</v>
      </c>
      <c r="F206" s="92" t="s">
        <v>985</v>
      </c>
      <c r="G206" s="2">
        <v>100</v>
      </c>
      <c r="H206" s="229">
        <v>0</v>
      </c>
      <c r="I206" s="229">
        <v>10</v>
      </c>
      <c r="J206" s="229">
        <v>18</v>
      </c>
      <c r="K206" s="229">
        <v>0</v>
      </c>
      <c r="L206" s="229">
        <v>28</v>
      </c>
      <c r="M206" s="388">
        <v>0</v>
      </c>
      <c r="N206" s="388">
        <v>0</v>
      </c>
      <c r="O206" s="388">
        <v>0</v>
      </c>
      <c r="P206" s="388">
        <v>0</v>
      </c>
      <c r="Q206" s="388">
        <v>0</v>
      </c>
      <c r="R206" s="388">
        <v>0</v>
      </c>
      <c r="S206" s="388">
        <v>0</v>
      </c>
      <c r="T206" s="388">
        <v>0</v>
      </c>
      <c r="U206" s="388">
        <v>0</v>
      </c>
      <c r="V206" s="388">
        <v>0</v>
      </c>
      <c r="W206" s="388">
        <v>0</v>
      </c>
      <c r="X206" s="388">
        <v>0</v>
      </c>
      <c r="Y206" s="388">
        <v>0</v>
      </c>
      <c r="Z206" s="388">
        <v>0</v>
      </c>
      <c r="AA206" s="388">
        <v>0</v>
      </c>
      <c r="AB206" s="388">
        <v>0</v>
      </c>
      <c r="AC206" s="388">
        <v>0</v>
      </c>
      <c r="AD206" s="388">
        <v>0</v>
      </c>
      <c r="AE206" s="388">
        <v>0</v>
      </c>
      <c r="AF206" s="388">
        <v>0</v>
      </c>
      <c r="AG206" s="388">
        <v>0</v>
      </c>
      <c r="AH206" s="388">
        <v>0</v>
      </c>
      <c r="AI206" s="388">
        <v>0</v>
      </c>
      <c r="AJ206" s="388">
        <v>0</v>
      </c>
      <c r="AK206" s="388">
        <v>0</v>
      </c>
      <c r="AL206" s="388">
        <v>0</v>
      </c>
      <c r="AM206" s="388">
        <v>0</v>
      </c>
      <c r="AN206" s="388">
        <v>0</v>
      </c>
      <c r="AO206" s="388">
        <v>0</v>
      </c>
      <c r="AP206" s="388">
        <v>0</v>
      </c>
      <c r="AQ206" s="388">
        <v>0</v>
      </c>
      <c r="AR206" s="388">
        <v>0</v>
      </c>
      <c r="AS206" s="388">
        <v>0</v>
      </c>
      <c r="AT206" s="388">
        <v>0</v>
      </c>
      <c r="AU206" s="388">
        <v>0</v>
      </c>
      <c r="AV206" s="388">
        <v>0</v>
      </c>
      <c r="AW206" s="388">
        <v>0</v>
      </c>
      <c r="AX206" s="388">
        <v>0</v>
      </c>
      <c r="AY206" s="388">
        <v>0</v>
      </c>
      <c r="AZ206" s="388">
        <v>0</v>
      </c>
      <c r="BA206" s="388">
        <v>0</v>
      </c>
      <c r="BB206" s="388">
        <v>0</v>
      </c>
      <c r="BC206" s="388">
        <v>0</v>
      </c>
      <c r="BD206" s="388">
        <v>0</v>
      </c>
      <c r="BE206" s="388">
        <v>0</v>
      </c>
      <c r="BF206" s="388">
        <v>0</v>
      </c>
      <c r="BG206" s="388">
        <v>0</v>
      </c>
      <c r="BH206" s="388">
        <v>0</v>
      </c>
      <c r="BI206" s="388">
        <v>0</v>
      </c>
      <c r="BJ206" s="388">
        <v>0</v>
      </c>
      <c r="BK206" s="388">
        <v>0</v>
      </c>
      <c r="BL206" s="388">
        <v>0</v>
      </c>
      <c r="BM206" s="388">
        <v>0</v>
      </c>
      <c r="BN206" s="388">
        <v>0</v>
      </c>
      <c r="BO206" s="388">
        <v>0</v>
      </c>
      <c r="BP206" s="388">
        <v>0</v>
      </c>
      <c r="BQ206" s="388">
        <v>0</v>
      </c>
      <c r="BR206" s="388">
        <v>0</v>
      </c>
      <c r="BS206" s="388">
        <v>0</v>
      </c>
      <c r="BT206" s="388">
        <v>0</v>
      </c>
      <c r="BU206" s="388">
        <v>0</v>
      </c>
      <c r="BV206" s="388">
        <v>0</v>
      </c>
      <c r="BW206" s="388">
        <v>0</v>
      </c>
      <c r="BX206" s="388">
        <v>0</v>
      </c>
      <c r="BY206" s="388">
        <v>0</v>
      </c>
      <c r="BZ206" s="388">
        <v>0</v>
      </c>
      <c r="CA206" s="388">
        <v>0</v>
      </c>
      <c r="CB206" s="388">
        <v>0</v>
      </c>
      <c r="CC206" s="388">
        <v>0</v>
      </c>
      <c r="CD206" s="388">
        <v>0</v>
      </c>
      <c r="CE206" s="388">
        <v>0</v>
      </c>
      <c r="CF206" s="388">
        <v>0</v>
      </c>
      <c r="CG206" s="388">
        <v>0</v>
      </c>
      <c r="CH206" s="388">
        <v>0</v>
      </c>
      <c r="CI206" s="388">
        <v>0</v>
      </c>
      <c r="CJ206" s="388">
        <v>0</v>
      </c>
      <c r="CK206" s="388">
        <v>0</v>
      </c>
      <c r="CL206" s="388">
        <v>0</v>
      </c>
      <c r="CM206" s="388">
        <v>0</v>
      </c>
      <c r="CN206" s="388">
        <v>0</v>
      </c>
      <c r="CO206" s="388">
        <v>0</v>
      </c>
      <c r="CP206" s="388">
        <v>0</v>
      </c>
      <c r="CQ206" s="388">
        <v>0</v>
      </c>
      <c r="CR206" s="388">
        <v>0</v>
      </c>
      <c r="CS206" s="388">
        <v>0</v>
      </c>
      <c r="CT206" s="388">
        <v>0</v>
      </c>
      <c r="CU206" s="388">
        <v>0</v>
      </c>
      <c r="CV206" s="388">
        <v>0</v>
      </c>
      <c r="CW206" s="388">
        <v>0</v>
      </c>
      <c r="CX206" s="388">
        <v>0</v>
      </c>
      <c r="CY206" s="388">
        <v>0</v>
      </c>
      <c r="CZ206" s="388">
        <v>0</v>
      </c>
      <c r="DA206" s="388">
        <v>0</v>
      </c>
      <c r="DB206" s="388">
        <v>0</v>
      </c>
      <c r="DC206" s="388">
        <v>0</v>
      </c>
      <c r="DD206" s="388">
        <v>0</v>
      </c>
      <c r="DE206" s="388">
        <v>0</v>
      </c>
      <c r="DF206" s="388">
        <v>0</v>
      </c>
      <c r="DG206" s="387">
        <v>0</v>
      </c>
      <c r="DH206" s="31">
        <v>0</v>
      </c>
      <c r="DI206" s="28">
        <v>0</v>
      </c>
      <c r="DJ206" s="30">
        <v>0</v>
      </c>
      <c r="DK206" s="29">
        <v>0</v>
      </c>
      <c r="DL206" s="235">
        <v>0</v>
      </c>
      <c r="DM206" s="28">
        <v>0</v>
      </c>
      <c r="DN206" s="288">
        <v>0</v>
      </c>
      <c r="DO206" s="285">
        <v>0</v>
      </c>
      <c r="DP206" s="235">
        <v>0</v>
      </c>
      <c r="DQ206" s="28">
        <v>0</v>
      </c>
      <c r="DR206" s="30">
        <v>0</v>
      </c>
      <c r="DS206" s="285">
        <v>0</v>
      </c>
      <c r="DT206" s="235">
        <v>0</v>
      </c>
      <c r="DU206" s="28">
        <v>0</v>
      </c>
      <c r="DV206" s="30">
        <v>0</v>
      </c>
      <c r="DW206" s="285">
        <v>0</v>
      </c>
      <c r="DX206" s="235">
        <v>0</v>
      </c>
      <c r="DY206" s="28">
        <v>0</v>
      </c>
      <c r="DZ206" s="30">
        <v>0</v>
      </c>
      <c r="EA206" s="285">
        <v>0</v>
      </c>
      <c r="EB206" s="235">
        <v>0</v>
      </c>
      <c r="EC206" s="28">
        <v>0</v>
      </c>
      <c r="ED206" s="30">
        <v>0</v>
      </c>
      <c r="EE206" s="285">
        <v>0</v>
      </c>
      <c r="EF206" s="235">
        <v>0</v>
      </c>
      <c r="EG206" s="28">
        <v>0</v>
      </c>
      <c r="EH206" s="288">
        <v>0</v>
      </c>
      <c r="EI206" s="285">
        <v>0</v>
      </c>
      <c r="EJ206" s="235">
        <v>0</v>
      </c>
      <c r="EK206" s="28">
        <f t="shared" ca="1" si="85"/>
        <v>0</v>
      </c>
      <c r="EL206" s="30" t="str">
        <f ca="1">IF($B207=$B206,"",SUMIF($B$6:$B223,$B206,EK$6:EK$185))</f>
        <v/>
      </c>
      <c r="EM206" s="436">
        <v>10</v>
      </c>
      <c r="EN206" s="436">
        <f t="shared" si="87"/>
        <v>1000</v>
      </c>
      <c r="EO206" s="437">
        <f t="shared" si="88"/>
        <v>1E-3</v>
      </c>
      <c r="EP206" s="437">
        <f t="shared" si="77"/>
        <v>1.0499999999999999E-3</v>
      </c>
      <c r="EQ206" s="436">
        <f t="shared" ca="1" si="89"/>
        <v>0</v>
      </c>
      <c r="ER206" s="443">
        <v>6.3E-2</v>
      </c>
      <c r="ES206" s="446">
        <f t="shared" ca="1" si="83"/>
        <v>0</v>
      </c>
      <c r="ET206" s="446">
        <f t="shared" ca="1" si="84"/>
        <v>0</v>
      </c>
      <c r="EU206" s="446"/>
      <c r="EV206" s="446"/>
      <c r="EW206" s="446"/>
      <c r="EX206" s="17">
        <v>800080</v>
      </c>
      <c r="EY206" s="17" t="s">
        <v>978</v>
      </c>
      <c r="EZ206" s="17">
        <v>100</v>
      </c>
      <c r="FA206" s="17">
        <v>8.92</v>
      </c>
      <c r="FB206" s="155" t="s">
        <v>976</v>
      </c>
      <c r="FC206" s="454">
        <v>600979206</v>
      </c>
      <c r="FD206" s="84">
        <v>6009792</v>
      </c>
      <c r="FE206" s="389">
        <f t="shared" ca="1" si="86"/>
        <v>200</v>
      </c>
    </row>
    <row r="207" spans="1:161">
      <c r="A207" s="894" t="s">
        <v>787</v>
      </c>
      <c r="B207" s="155" t="s">
        <v>976</v>
      </c>
      <c r="C207" s="392">
        <v>600979306</v>
      </c>
      <c r="D207" s="392">
        <v>6009793</v>
      </c>
      <c r="E207" s="2" t="s">
        <v>721</v>
      </c>
      <c r="F207" s="92" t="s">
        <v>986</v>
      </c>
      <c r="G207" s="2">
        <v>100</v>
      </c>
      <c r="H207" s="229">
        <v>0</v>
      </c>
      <c r="I207" s="229">
        <v>0</v>
      </c>
      <c r="J207" s="229">
        <v>28</v>
      </c>
      <c r="K207" s="229">
        <v>0</v>
      </c>
      <c r="L207" s="229">
        <v>28</v>
      </c>
      <c r="M207" s="388">
        <v>0</v>
      </c>
      <c r="N207" s="388">
        <v>0</v>
      </c>
      <c r="O207" s="388">
        <v>0</v>
      </c>
      <c r="P207" s="388">
        <v>0</v>
      </c>
      <c r="Q207" s="388">
        <v>0</v>
      </c>
      <c r="R207" s="388">
        <v>0</v>
      </c>
      <c r="S207" s="388">
        <v>0</v>
      </c>
      <c r="T207" s="388">
        <v>0</v>
      </c>
      <c r="U207" s="388">
        <v>0</v>
      </c>
      <c r="V207" s="388">
        <v>0</v>
      </c>
      <c r="W207" s="388">
        <v>0</v>
      </c>
      <c r="X207" s="388">
        <v>0</v>
      </c>
      <c r="Y207" s="388">
        <v>0</v>
      </c>
      <c r="Z207" s="388">
        <v>0</v>
      </c>
      <c r="AA207" s="388">
        <v>0</v>
      </c>
      <c r="AB207" s="388">
        <v>0</v>
      </c>
      <c r="AC207" s="388">
        <v>0</v>
      </c>
      <c r="AD207" s="388">
        <v>0</v>
      </c>
      <c r="AE207" s="388">
        <v>0</v>
      </c>
      <c r="AF207" s="388">
        <v>0</v>
      </c>
      <c r="AG207" s="388">
        <v>0</v>
      </c>
      <c r="AH207" s="388">
        <v>0</v>
      </c>
      <c r="AI207" s="388">
        <v>0</v>
      </c>
      <c r="AJ207" s="388">
        <v>0</v>
      </c>
      <c r="AK207" s="388">
        <v>0</v>
      </c>
      <c r="AL207" s="388">
        <v>0</v>
      </c>
      <c r="AM207" s="388">
        <v>0</v>
      </c>
      <c r="AN207" s="388">
        <v>0</v>
      </c>
      <c r="AO207" s="388">
        <v>0</v>
      </c>
      <c r="AP207" s="388">
        <v>0</v>
      </c>
      <c r="AQ207" s="388">
        <v>0</v>
      </c>
      <c r="AR207" s="388">
        <v>0</v>
      </c>
      <c r="AS207" s="388">
        <v>0</v>
      </c>
      <c r="AT207" s="388">
        <v>0</v>
      </c>
      <c r="AU207" s="388">
        <v>0</v>
      </c>
      <c r="AV207" s="388">
        <v>0</v>
      </c>
      <c r="AW207" s="388">
        <v>0</v>
      </c>
      <c r="AX207" s="388">
        <v>0</v>
      </c>
      <c r="AY207" s="388">
        <v>0</v>
      </c>
      <c r="AZ207" s="388">
        <v>0</v>
      </c>
      <c r="BA207" s="388">
        <v>0</v>
      </c>
      <c r="BB207" s="388">
        <v>0</v>
      </c>
      <c r="BC207" s="388">
        <v>0</v>
      </c>
      <c r="BD207" s="388">
        <v>0</v>
      </c>
      <c r="BE207" s="388">
        <v>0</v>
      </c>
      <c r="BF207" s="388">
        <v>0</v>
      </c>
      <c r="BG207" s="388">
        <v>0</v>
      </c>
      <c r="BH207" s="388">
        <v>0</v>
      </c>
      <c r="BI207" s="388">
        <v>0</v>
      </c>
      <c r="BJ207" s="388">
        <v>0</v>
      </c>
      <c r="BK207" s="388">
        <v>0</v>
      </c>
      <c r="BL207" s="388">
        <v>0</v>
      </c>
      <c r="BM207" s="388">
        <v>0</v>
      </c>
      <c r="BN207" s="388">
        <v>0</v>
      </c>
      <c r="BO207" s="388">
        <v>0</v>
      </c>
      <c r="BP207" s="388">
        <v>0</v>
      </c>
      <c r="BQ207" s="388">
        <v>0</v>
      </c>
      <c r="BR207" s="388">
        <v>0</v>
      </c>
      <c r="BS207" s="388">
        <v>0</v>
      </c>
      <c r="BT207" s="388">
        <v>0</v>
      </c>
      <c r="BU207" s="388">
        <v>0</v>
      </c>
      <c r="BV207" s="388">
        <v>0</v>
      </c>
      <c r="BW207" s="388">
        <v>0</v>
      </c>
      <c r="BX207" s="388">
        <v>0</v>
      </c>
      <c r="BY207" s="388">
        <v>0</v>
      </c>
      <c r="BZ207" s="388">
        <v>0</v>
      </c>
      <c r="CA207" s="388">
        <v>0</v>
      </c>
      <c r="CB207" s="388">
        <v>0</v>
      </c>
      <c r="CC207" s="388">
        <v>0</v>
      </c>
      <c r="CD207" s="388">
        <v>0</v>
      </c>
      <c r="CE207" s="388">
        <v>0</v>
      </c>
      <c r="CF207" s="388">
        <v>0</v>
      </c>
      <c r="CG207" s="388">
        <v>0</v>
      </c>
      <c r="CH207" s="388">
        <v>0</v>
      </c>
      <c r="CI207" s="388">
        <v>0</v>
      </c>
      <c r="CJ207" s="388">
        <v>0</v>
      </c>
      <c r="CK207" s="388">
        <v>0</v>
      </c>
      <c r="CL207" s="388">
        <v>0</v>
      </c>
      <c r="CM207" s="388">
        <v>0</v>
      </c>
      <c r="CN207" s="388">
        <v>0</v>
      </c>
      <c r="CO207" s="388">
        <v>0</v>
      </c>
      <c r="CP207" s="388">
        <v>0</v>
      </c>
      <c r="CQ207" s="388">
        <v>0</v>
      </c>
      <c r="CR207" s="388">
        <v>0</v>
      </c>
      <c r="CS207" s="388">
        <v>0</v>
      </c>
      <c r="CT207" s="388">
        <v>0</v>
      </c>
      <c r="CU207" s="388">
        <v>0</v>
      </c>
      <c r="CV207" s="388">
        <v>0</v>
      </c>
      <c r="CW207" s="388">
        <v>0</v>
      </c>
      <c r="CX207" s="388">
        <v>0</v>
      </c>
      <c r="CY207" s="388">
        <v>0</v>
      </c>
      <c r="CZ207" s="388">
        <v>0</v>
      </c>
      <c r="DA207" s="388">
        <v>0</v>
      </c>
      <c r="DB207" s="388">
        <v>0</v>
      </c>
      <c r="DC207" s="388">
        <v>0</v>
      </c>
      <c r="DD207" s="388">
        <v>0</v>
      </c>
      <c r="DE207" s="388">
        <v>0</v>
      </c>
      <c r="DF207" s="388">
        <v>0</v>
      </c>
      <c r="DG207" s="387">
        <v>0</v>
      </c>
      <c r="DH207" s="31">
        <v>0</v>
      </c>
      <c r="DI207" s="28">
        <v>0</v>
      </c>
      <c r="DJ207" s="30">
        <v>0</v>
      </c>
      <c r="DK207" s="29">
        <v>0</v>
      </c>
      <c r="DL207" s="235">
        <v>0</v>
      </c>
      <c r="DM207" s="28">
        <v>0</v>
      </c>
      <c r="DN207" s="288">
        <v>0</v>
      </c>
      <c r="DO207" s="285">
        <v>0</v>
      </c>
      <c r="DP207" s="235">
        <v>0</v>
      </c>
      <c r="DQ207" s="28">
        <v>0</v>
      </c>
      <c r="DR207" s="30">
        <v>0</v>
      </c>
      <c r="DS207" s="285">
        <v>0</v>
      </c>
      <c r="DT207" s="235">
        <v>0</v>
      </c>
      <c r="DU207" s="28">
        <v>0</v>
      </c>
      <c r="DV207" s="30">
        <v>0</v>
      </c>
      <c r="DW207" s="285">
        <v>0</v>
      </c>
      <c r="DX207" s="235">
        <v>0</v>
      </c>
      <c r="DY207" s="28">
        <v>0</v>
      </c>
      <c r="DZ207" s="30">
        <v>0</v>
      </c>
      <c r="EA207" s="285">
        <v>0</v>
      </c>
      <c r="EB207" s="235">
        <v>0</v>
      </c>
      <c r="EC207" s="28">
        <v>0</v>
      </c>
      <c r="ED207" s="30">
        <v>0</v>
      </c>
      <c r="EE207" s="285">
        <v>0</v>
      </c>
      <c r="EF207" s="235">
        <v>0</v>
      </c>
      <c r="EG207" s="28">
        <v>0</v>
      </c>
      <c r="EH207" s="288">
        <v>0</v>
      </c>
      <c r="EI207" s="285">
        <v>0</v>
      </c>
      <c r="EJ207" s="235">
        <v>0</v>
      </c>
      <c r="EK207" s="28">
        <f t="shared" ca="1" si="85"/>
        <v>0</v>
      </c>
      <c r="EL207" s="30" t="str">
        <f ca="1">IF($B208=$B207,"",SUMIF($B$6:$B224,$B207,EK$6:EK$185))</f>
        <v/>
      </c>
      <c r="EM207" s="436">
        <v>10</v>
      </c>
      <c r="EN207" s="436">
        <f t="shared" si="87"/>
        <v>1000</v>
      </c>
      <c r="EO207" s="437">
        <f t="shared" si="88"/>
        <v>1E-3</v>
      </c>
      <c r="EP207" s="437">
        <f t="shared" si="77"/>
        <v>1.0499999999999999E-3</v>
      </c>
      <c r="EQ207" s="436">
        <f t="shared" ca="1" si="89"/>
        <v>0</v>
      </c>
      <c r="ER207" s="443">
        <v>6.3E-2</v>
      </c>
      <c r="ES207" s="446">
        <f t="shared" ca="1" si="83"/>
        <v>0</v>
      </c>
      <c r="ET207" s="446">
        <f t="shared" ca="1" si="84"/>
        <v>0</v>
      </c>
      <c r="EU207" s="446"/>
      <c r="EV207" s="446"/>
      <c r="EW207" s="446"/>
      <c r="EX207" s="17">
        <v>800080</v>
      </c>
      <c r="EY207" s="17" t="s">
        <v>978</v>
      </c>
      <c r="EZ207" s="17">
        <v>100</v>
      </c>
      <c r="FA207" s="17">
        <v>8.9400000000000013</v>
      </c>
      <c r="FB207" s="155" t="s">
        <v>976</v>
      </c>
      <c r="FC207" s="454">
        <v>600979306</v>
      </c>
      <c r="FD207" s="84">
        <v>6009793</v>
      </c>
      <c r="FE207" s="389">
        <f t="shared" ca="1" si="86"/>
        <v>200</v>
      </c>
    </row>
    <row r="208" spans="1:161">
      <c r="A208" s="894" t="s">
        <v>787</v>
      </c>
      <c r="B208" s="155" t="s">
        <v>976</v>
      </c>
      <c r="C208" s="392">
        <v>564544206</v>
      </c>
      <c r="D208" s="392">
        <v>5645442</v>
      </c>
      <c r="E208" s="2" t="s">
        <v>721</v>
      </c>
      <c r="F208" s="92" t="s">
        <v>987</v>
      </c>
      <c r="G208" s="2">
        <v>100</v>
      </c>
      <c r="H208" s="229">
        <v>0</v>
      </c>
      <c r="I208" s="229">
        <v>0</v>
      </c>
      <c r="J208" s="229">
        <v>58</v>
      </c>
      <c r="K208" s="229">
        <v>0</v>
      </c>
      <c r="L208" s="229">
        <v>58</v>
      </c>
      <c r="M208" s="388">
        <v>0</v>
      </c>
      <c r="N208" s="388">
        <v>0</v>
      </c>
      <c r="O208" s="388">
        <v>0</v>
      </c>
      <c r="P208" s="388">
        <v>0</v>
      </c>
      <c r="Q208" s="388">
        <v>0</v>
      </c>
      <c r="R208" s="388">
        <v>0</v>
      </c>
      <c r="S208" s="388">
        <v>0</v>
      </c>
      <c r="T208" s="388">
        <v>0</v>
      </c>
      <c r="U208" s="388">
        <v>0</v>
      </c>
      <c r="V208" s="388">
        <v>0</v>
      </c>
      <c r="W208" s="388">
        <v>0</v>
      </c>
      <c r="X208" s="388">
        <v>0</v>
      </c>
      <c r="Y208" s="388">
        <v>0</v>
      </c>
      <c r="Z208" s="388">
        <v>0</v>
      </c>
      <c r="AA208" s="388">
        <v>0</v>
      </c>
      <c r="AB208" s="388">
        <v>0</v>
      </c>
      <c r="AC208" s="388">
        <v>0</v>
      </c>
      <c r="AD208" s="388">
        <v>0</v>
      </c>
      <c r="AE208" s="388">
        <v>0</v>
      </c>
      <c r="AF208" s="388">
        <v>0</v>
      </c>
      <c r="AG208" s="388">
        <v>0</v>
      </c>
      <c r="AH208" s="388">
        <v>0</v>
      </c>
      <c r="AI208" s="388">
        <v>0</v>
      </c>
      <c r="AJ208" s="388">
        <v>0</v>
      </c>
      <c r="AK208" s="388">
        <v>0</v>
      </c>
      <c r="AL208" s="388">
        <v>0</v>
      </c>
      <c r="AM208" s="388">
        <v>0</v>
      </c>
      <c r="AN208" s="388">
        <v>0</v>
      </c>
      <c r="AO208" s="388">
        <v>0</v>
      </c>
      <c r="AP208" s="388">
        <v>0</v>
      </c>
      <c r="AQ208" s="388">
        <v>0</v>
      </c>
      <c r="AR208" s="388">
        <v>0</v>
      </c>
      <c r="AS208" s="388">
        <v>0</v>
      </c>
      <c r="AT208" s="388">
        <v>0</v>
      </c>
      <c r="AU208" s="388">
        <v>0</v>
      </c>
      <c r="AV208" s="388">
        <v>0</v>
      </c>
      <c r="AW208" s="388">
        <v>0</v>
      </c>
      <c r="AX208" s="388">
        <v>0</v>
      </c>
      <c r="AY208" s="388">
        <v>0</v>
      </c>
      <c r="AZ208" s="388">
        <v>0</v>
      </c>
      <c r="BA208" s="388">
        <v>0</v>
      </c>
      <c r="BB208" s="388">
        <v>0</v>
      </c>
      <c r="BC208" s="388">
        <v>0</v>
      </c>
      <c r="BD208" s="388">
        <v>0</v>
      </c>
      <c r="BE208" s="388">
        <v>0</v>
      </c>
      <c r="BF208" s="388">
        <v>0</v>
      </c>
      <c r="BG208" s="388">
        <v>0</v>
      </c>
      <c r="BH208" s="388">
        <v>0</v>
      </c>
      <c r="BI208" s="388">
        <v>0</v>
      </c>
      <c r="BJ208" s="388">
        <v>0</v>
      </c>
      <c r="BK208" s="388">
        <v>0</v>
      </c>
      <c r="BL208" s="388">
        <v>0</v>
      </c>
      <c r="BM208" s="388">
        <v>0</v>
      </c>
      <c r="BN208" s="388">
        <v>0</v>
      </c>
      <c r="BO208" s="388">
        <v>0</v>
      </c>
      <c r="BP208" s="388">
        <v>0</v>
      </c>
      <c r="BQ208" s="388">
        <v>0</v>
      </c>
      <c r="BR208" s="388">
        <v>0</v>
      </c>
      <c r="BS208" s="388">
        <v>0</v>
      </c>
      <c r="BT208" s="388">
        <v>0</v>
      </c>
      <c r="BU208" s="388">
        <v>0</v>
      </c>
      <c r="BV208" s="388">
        <v>0</v>
      </c>
      <c r="BW208" s="388">
        <v>0</v>
      </c>
      <c r="BX208" s="388">
        <v>0</v>
      </c>
      <c r="BY208" s="388">
        <v>0</v>
      </c>
      <c r="BZ208" s="388">
        <v>0</v>
      </c>
      <c r="CA208" s="388">
        <v>0</v>
      </c>
      <c r="CB208" s="388">
        <v>0</v>
      </c>
      <c r="CC208" s="388">
        <v>0</v>
      </c>
      <c r="CD208" s="388">
        <v>0</v>
      </c>
      <c r="CE208" s="388">
        <v>0</v>
      </c>
      <c r="CF208" s="388">
        <v>0</v>
      </c>
      <c r="CG208" s="388">
        <v>0</v>
      </c>
      <c r="CH208" s="388">
        <v>0</v>
      </c>
      <c r="CI208" s="388">
        <v>0</v>
      </c>
      <c r="CJ208" s="388">
        <v>0</v>
      </c>
      <c r="CK208" s="388">
        <v>0</v>
      </c>
      <c r="CL208" s="388">
        <v>0</v>
      </c>
      <c r="CM208" s="388">
        <v>0</v>
      </c>
      <c r="CN208" s="388">
        <v>0</v>
      </c>
      <c r="CO208" s="388">
        <v>0</v>
      </c>
      <c r="CP208" s="388">
        <v>0</v>
      </c>
      <c r="CQ208" s="388">
        <v>0</v>
      </c>
      <c r="CR208" s="388">
        <v>0</v>
      </c>
      <c r="CS208" s="388">
        <v>0</v>
      </c>
      <c r="CT208" s="388">
        <v>0</v>
      </c>
      <c r="CU208" s="388">
        <v>0</v>
      </c>
      <c r="CV208" s="388">
        <v>0</v>
      </c>
      <c r="CW208" s="388">
        <v>0</v>
      </c>
      <c r="CX208" s="388">
        <v>0</v>
      </c>
      <c r="CY208" s="388">
        <v>0</v>
      </c>
      <c r="CZ208" s="388">
        <v>0</v>
      </c>
      <c r="DA208" s="388">
        <v>0</v>
      </c>
      <c r="DB208" s="388">
        <v>0</v>
      </c>
      <c r="DC208" s="388">
        <v>0</v>
      </c>
      <c r="DD208" s="388">
        <v>0</v>
      </c>
      <c r="DE208" s="388">
        <v>0</v>
      </c>
      <c r="DF208" s="388">
        <v>0</v>
      </c>
      <c r="DG208" s="387">
        <v>0</v>
      </c>
      <c r="DH208" s="31">
        <v>0</v>
      </c>
      <c r="DI208" s="28">
        <v>0</v>
      </c>
      <c r="DJ208" s="30">
        <v>0</v>
      </c>
      <c r="DK208" s="29">
        <v>0</v>
      </c>
      <c r="DL208" s="235">
        <v>0</v>
      </c>
      <c r="DM208" s="28">
        <v>0</v>
      </c>
      <c r="DN208" s="288">
        <v>0</v>
      </c>
      <c r="DO208" s="285">
        <v>0</v>
      </c>
      <c r="DP208" s="235">
        <v>0</v>
      </c>
      <c r="DQ208" s="28">
        <v>0</v>
      </c>
      <c r="DR208" s="30">
        <v>0</v>
      </c>
      <c r="DS208" s="285">
        <v>0</v>
      </c>
      <c r="DT208" s="235">
        <v>0</v>
      </c>
      <c r="DU208" s="28">
        <v>0</v>
      </c>
      <c r="DV208" s="30">
        <v>0</v>
      </c>
      <c r="DW208" s="285">
        <v>0</v>
      </c>
      <c r="DX208" s="235">
        <v>0</v>
      </c>
      <c r="DY208" s="28">
        <v>0</v>
      </c>
      <c r="DZ208" s="30">
        <v>0</v>
      </c>
      <c r="EA208" s="285">
        <v>0</v>
      </c>
      <c r="EB208" s="235">
        <v>0</v>
      </c>
      <c r="EC208" s="28">
        <v>0</v>
      </c>
      <c r="ED208" s="30">
        <v>0</v>
      </c>
      <c r="EE208" s="285">
        <v>0</v>
      </c>
      <c r="EF208" s="235">
        <v>0</v>
      </c>
      <c r="EG208" s="28">
        <v>0</v>
      </c>
      <c r="EH208" s="288">
        <v>0</v>
      </c>
      <c r="EI208" s="285">
        <v>0</v>
      </c>
      <c r="EJ208" s="235">
        <v>0</v>
      </c>
      <c r="EK208" s="28">
        <f t="shared" ca="1" si="85"/>
        <v>0</v>
      </c>
      <c r="EL208" s="30" t="str">
        <f ca="1">IF($B209=$B208,"",SUMIF($B$6:$B225,$B208,EK$6:EK$185))</f>
        <v/>
      </c>
      <c r="EM208" s="436">
        <v>10</v>
      </c>
      <c r="EN208" s="436">
        <f t="shared" si="87"/>
        <v>1000</v>
      </c>
      <c r="EO208" s="437">
        <f t="shared" si="88"/>
        <v>1E-3</v>
      </c>
      <c r="EP208" s="437">
        <f t="shared" si="77"/>
        <v>1.0499999999999999E-3</v>
      </c>
      <c r="EQ208" s="436">
        <f t="shared" ca="1" si="89"/>
        <v>0</v>
      </c>
      <c r="ER208" s="443">
        <v>6.3E-2</v>
      </c>
      <c r="ES208" s="446">
        <f t="shared" ca="1" si="83"/>
        <v>0</v>
      </c>
      <c r="ET208" s="446">
        <f t="shared" ca="1" si="84"/>
        <v>0</v>
      </c>
      <c r="EU208" s="446"/>
      <c r="EV208" s="446"/>
      <c r="EW208" s="446"/>
      <c r="EX208" s="17">
        <v>800080</v>
      </c>
      <c r="EY208" s="17" t="s">
        <v>978</v>
      </c>
      <c r="EZ208" s="17">
        <v>100</v>
      </c>
      <c r="FA208" s="17">
        <v>7.1999999999999993</v>
      </c>
      <c r="FB208" s="155" t="s">
        <v>976</v>
      </c>
      <c r="FC208" s="323">
        <v>564544206</v>
      </c>
      <c r="FD208" s="84">
        <v>5645442</v>
      </c>
      <c r="FE208" s="389">
        <f t="shared" ca="1" si="86"/>
        <v>200</v>
      </c>
    </row>
    <row r="209" spans="1:161">
      <c r="A209" s="894" t="s">
        <v>787</v>
      </c>
      <c r="B209" s="155" t="s">
        <v>976</v>
      </c>
      <c r="C209" s="392">
        <v>564600406</v>
      </c>
      <c r="D209" s="392">
        <v>5646004</v>
      </c>
      <c r="E209" s="2" t="s">
        <v>721</v>
      </c>
      <c r="F209" s="92" t="s">
        <v>988</v>
      </c>
      <c r="G209" s="2">
        <v>100</v>
      </c>
      <c r="H209" s="229">
        <v>0</v>
      </c>
      <c r="I209" s="229">
        <v>200</v>
      </c>
      <c r="J209" s="229">
        <v>198</v>
      </c>
      <c r="K209" s="229">
        <v>0</v>
      </c>
      <c r="L209" s="229">
        <v>398</v>
      </c>
      <c r="M209" s="388">
        <v>0</v>
      </c>
      <c r="N209" s="388">
        <v>0</v>
      </c>
      <c r="O209" s="388">
        <v>0</v>
      </c>
      <c r="P209" s="388">
        <v>0</v>
      </c>
      <c r="Q209" s="388">
        <v>0</v>
      </c>
      <c r="R209" s="388">
        <v>0</v>
      </c>
      <c r="S209" s="388">
        <v>0</v>
      </c>
      <c r="T209" s="388">
        <v>0</v>
      </c>
      <c r="U209" s="388">
        <v>0</v>
      </c>
      <c r="V209" s="388">
        <v>0</v>
      </c>
      <c r="W209" s="388">
        <v>0</v>
      </c>
      <c r="X209" s="388">
        <v>0</v>
      </c>
      <c r="Y209" s="388">
        <v>0</v>
      </c>
      <c r="Z209" s="388">
        <v>0</v>
      </c>
      <c r="AA209" s="388">
        <v>0</v>
      </c>
      <c r="AB209" s="388">
        <v>0</v>
      </c>
      <c r="AC209" s="388">
        <v>0</v>
      </c>
      <c r="AD209" s="388">
        <v>0</v>
      </c>
      <c r="AE209" s="388">
        <v>0</v>
      </c>
      <c r="AF209" s="388">
        <v>0</v>
      </c>
      <c r="AG209" s="388">
        <v>0</v>
      </c>
      <c r="AH209" s="388">
        <v>0</v>
      </c>
      <c r="AI209" s="388">
        <v>0</v>
      </c>
      <c r="AJ209" s="388">
        <v>0</v>
      </c>
      <c r="AK209" s="388">
        <v>0</v>
      </c>
      <c r="AL209" s="388">
        <v>0</v>
      </c>
      <c r="AM209" s="388">
        <v>0</v>
      </c>
      <c r="AN209" s="388">
        <v>0</v>
      </c>
      <c r="AO209" s="388">
        <v>0</v>
      </c>
      <c r="AP209" s="388">
        <v>0</v>
      </c>
      <c r="AQ209" s="388">
        <v>0</v>
      </c>
      <c r="AR209" s="388">
        <v>0</v>
      </c>
      <c r="AS209" s="388">
        <v>0</v>
      </c>
      <c r="AT209" s="388">
        <v>0</v>
      </c>
      <c r="AU209" s="388">
        <v>0</v>
      </c>
      <c r="AV209" s="388">
        <v>0</v>
      </c>
      <c r="AW209" s="388">
        <v>0</v>
      </c>
      <c r="AX209" s="388">
        <v>0</v>
      </c>
      <c r="AY209" s="388">
        <v>0</v>
      </c>
      <c r="AZ209" s="388">
        <v>0</v>
      </c>
      <c r="BA209" s="388">
        <v>0</v>
      </c>
      <c r="BB209" s="388">
        <v>0</v>
      </c>
      <c r="BC209" s="388">
        <v>0</v>
      </c>
      <c r="BD209" s="388">
        <v>0</v>
      </c>
      <c r="BE209" s="388">
        <v>0</v>
      </c>
      <c r="BF209" s="388">
        <v>0</v>
      </c>
      <c r="BG209" s="388">
        <v>0</v>
      </c>
      <c r="BH209" s="388">
        <v>0</v>
      </c>
      <c r="BI209" s="388">
        <v>0</v>
      </c>
      <c r="BJ209" s="388">
        <v>0</v>
      </c>
      <c r="BK209" s="388">
        <v>0</v>
      </c>
      <c r="BL209" s="388">
        <v>0</v>
      </c>
      <c r="BM209" s="388">
        <v>0</v>
      </c>
      <c r="BN209" s="388">
        <v>0</v>
      </c>
      <c r="BO209" s="388">
        <v>0</v>
      </c>
      <c r="BP209" s="388">
        <v>0</v>
      </c>
      <c r="BQ209" s="388">
        <v>0</v>
      </c>
      <c r="BR209" s="388">
        <v>0</v>
      </c>
      <c r="BS209" s="388">
        <v>0</v>
      </c>
      <c r="BT209" s="388">
        <v>0</v>
      </c>
      <c r="BU209" s="388">
        <v>0</v>
      </c>
      <c r="BV209" s="388">
        <v>0</v>
      </c>
      <c r="BW209" s="388">
        <v>0</v>
      </c>
      <c r="BX209" s="388">
        <v>0</v>
      </c>
      <c r="BY209" s="388">
        <v>0</v>
      </c>
      <c r="BZ209" s="388">
        <v>0</v>
      </c>
      <c r="CA209" s="388">
        <v>0</v>
      </c>
      <c r="CB209" s="388">
        <v>0</v>
      </c>
      <c r="CC209" s="388">
        <v>0</v>
      </c>
      <c r="CD209" s="388">
        <v>0</v>
      </c>
      <c r="CE209" s="388">
        <v>0</v>
      </c>
      <c r="CF209" s="388">
        <v>0</v>
      </c>
      <c r="CG209" s="388">
        <v>0</v>
      </c>
      <c r="CH209" s="388">
        <v>0</v>
      </c>
      <c r="CI209" s="388">
        <v>0</v>
      </c>
      <c r="CJ209" s="388">
        <v>0</v>
      </c>
      <c r="CK209" s="388">
        <v>0</v>
      </c>
      <c r="CL209" s="388">
        <v>0</v>
      </c>
      <c r="CM209" s="388">
        <v>0</v>
      </c>
      <c r="CN209" s="388">
        <v>0</v>
      </c>
      <c r="CO209" s="388">
        <v>0</v>
      </c>
      <c r="CP209" s="388">
        <v>0</v>
      </c>
      <c r="CQ209" s="388">
        <v>0</v>
      </c>
      <c r="CR209" s="388">
        <v>0</v>
      </c>
      <c r="CS209" s="388">
        <v>0</v>
      </c>
      <c r="CT209" s="388">
        <v>0</v>
      </c>
      <c r="CU209" s="388">
        <v>0</v>
      </c>
      <c r="CV209" s="388">
        <v>0</v>
      </c>
      <c r="CW209" s="388">
        <v>0</v>
      </c>
      <c r="CX209" s="388">
        <v>0</v>
      </c>
      <c r="CY209" s="388">
        <v>0</v>
      </c>
      <c r="CZ209" s="388">
        <v>0</v>
      </c>
      <c r="DA209" s="388">
        <v>0</v>
      </c>
      <c r="DB209" s="388">
        <v>0</v>
      </c>
      <c r="DC209" s="388">
        <v>0</v>
      </c>
      <c r="DD209" s="388">
        <v>0</v>
      </c>
      <c r="DE209" s="388">
        <v>0</v>
      </c>
      <c r="DF209" s="388">
        <v>0</v>
      </c>
      <c r="DG209" s="387">
        <v>0</v>
      </c>
      <c r="DH209" s="31">
        <v>0</v>
      </c>
      <c r="DI209" s="28">
        <v>0</v>
      </c>
      <c r="DJ209" s="30">
        <v>0</v>
      </c>
      <c r="DK209" s="29">
        <v>0</v>
      </c>
      <c r="DL209" s="235">
        <v>0</v>
      </c>
      <c r="DM209" s="28">
        <v>0</v>
      </c>
      <c r="DN209" s="288">
        <v>0</v>
      </c>
      <c r="DO209" s="285">
        <v>0</v>
      </c>
      <c r="DP209" s="235">
        <v>0</v>
      </c>
      <c r="DQ209" s="28">
        <v>0</v>
      </c>
      <c r="DR209" s="30">
        <v>0</v>
      </c>
      <c r="DS209" s="285">
        <v>0</v>
      </c>
      <c r="DT209" s="235">
        <v>0</v>
      </c>
      <c r="DU209" s="28">
        <v>0</v>
      </c>
      <c r="DV209" s="30">
        <v>0</v>
      </c>
      <c r="DW209" s="285">
        <v>0</v>
      </c>
      <c r="DX209" s="235">
        <v>0</v>
      </c>
      <c r="DY209" s="28">
        <v>0</v>
      </c>
      <c r="DZ209" s="30">
        <v>0</v>
      </c>
      <c r="EA209" s="285">
        <v>0</v>
      </c>
      <c r="EB209" s="235">
        <v>0</v>
      </c>
      <c r="EC209" s="28">
        <v>0</v>
      </c>
      <c r="ED209" s="30">
        <v>0</v>
      </c>
      <c r="EE209" s="285">
        <v>0</v>
      </c>
      <c r="EF209" s="235">
        <v>0</v>
      </c>
      <c r="EG209" s="28">
        <v>0</v>
      </c>
      <c r="EH209" s="288">
        <v>0</v>
      </c>
      <c r="EI209" s="285">
        <v>0</v>
      </c>
      <c r="EJ209" s="235">
        <v>0</v>
      </c>
      <c r="EK209" s="28">
        <f t="shared" ca="1" si="85"/>
        <v>0</v>
      </c>
      <c r="EL209" s="30" t="str">
        <f ca="1">IF($B210=$B209,"",SUMIF($B$6:$B226,$B209,EK$6:EK$185))</f>
        <v/>
      </c>
      <c r="EM209" s="436">
        <v>10</v>
      </c>
      <c r="EN209" s="436">
        <f t="shared" si="87"/>
        <v>1000</v>
      </c>
      <c r="EO209" s="437">
        <f t="shared" si="88"/>
        <v>1E-3</v>
      </c>
      <c r="EP209" s="437">
        <f t="shared" si="77"/>
        <v>1.0499999999999999E-3</v>
      </c>
      <c r="EQ209" s="436">
        <f t="shared" ca="1" si="89"/>
        <v>0</v>
      </c>
      <c r="ER209" s="443">
        <v>6.3E-2</v>
      </c>
      <c r="ES209" s="446">
        <f t="shared" ca="1" si="83"/>
        <v>0</v>
      </c>
      <c r="ET209" s="446">
        <f t="shared" ca="1" si="84"/>
        <v>0</v>
      </c>
      <c r="EU209" s="446"/>
      <c r="EV209" s="446"/>
      <c r="EW209" s="446"/>
      <c r="EX209" s="17">
        <v>800080</v>
      </c>
      <c r="EY209" s="17" t="s">
        <v>978</v>
      </c>
      <c r="EZ209" s="17">
        <v>100</v>
      </c>
      <c r="FA209" s="17">
        <v>6.5600000000000005</v>
      </c>
      <c r="FB209" s="155" t="s">
        <v>976</v>
      </c>
      <c r="FC209" s="454">
        <v>564600406</v>
      </c>
      <c r="FD209" s="84">
        <v>5646004</v>
      </c>
      <c r="FE209" s="389">
        <f t="shared" ca="1" si="86"/>
        <v>200</v>
      </c>
    </row>
    <row r="210" spans="1:161">
      <c r="A210" s="894" t="s">
        <v>787</v>
      </c>
      <c r="B210" s="155" t="s">
        <v>976</v>
      </c>
      <c r="C210" s="392">
        <v>577518506</v>
      </c>
      <c r="D210" s="392">
        <v>5775185</v>
      </c>
      <c r="E210" s="2" t="s">
        <v>721</v>
      </c>
      <c r="F210" s="92" t="s">
        <v>989</v>
      </c>
      <c r="G210" s="2">
        <v>100</v>
      </c>
      <c r="H210" s="229">
        <v>0</v>
      </c>
      <c r="I210" s="229">
        <v>100</v>
      </c>
      <c r="J210" s="229">
        <v>96</v>
      </c>
      <c r="K210" s="229">
        <v>0</v>
      </c>
      <c r="L210" s="229">
        <v>196</v>
      </c>
      <c r="M210" s="388">
        <v>0</v>
      </c>
      <c r="N210" s="388">
        <v>0</v>
      </c>
      <c r="O210" s="388">
        <v>0</v>
      </c>
      <c r="P210" s="388">
        <v>0</v>
      </c>
      <c r="Q210" s="388">
        <v>0</v>
      </c>
      <c r="R210" s="388">
        <v>0</v>
      </c>
      <c r="S210" s="388">
        <v>0</v>
      </c>
      <c r="T210" s="388">
        <v>0</v>
      </c>
      <c r="U210" s="388">
        <v>0</v>
      </c>
      <c r="V210" s="388">
        <v>0</v>
      </c>
      <c r="W210" s="388">
        <v>0</v>
      </c>
      <c r="X210" s="388">
        <v>0</v>
      </c>
      <c r="Y210" s="388">
        <v>0</v>
      </c>
      <c r="Z210" s="388">
        <v>0</v>
      </c>
      <c r="AA210" s="388">
        <v>0</v>
      </c>
      <c r="AB210" s="388">
        <v>0</v>
      </c>
      <c r="AC210" s="388">
        <v>0</v>
      </c>
      <c r="AD210" s="388">
        <v>0</v>
      </c>
      <c r="AE210" s="388">
        <v>0</v>
      </c>
      <c r="AF210" s="388">
        <v>0</v>
      </c>
      <c r="AG210" s="388">
        <v>0</v>
      </c>
      <c r="AH210" s="388">
        <v>0</v>
      </c>
      <c r="AI210" s="388">
        <v>0</v>
      </c>
      <c r="AJ210" s="388">
        <v>0</v>
      </c>
      <c r="AK210" s="388">
        <v>0</v>
      </c>
      <c r="AL210" s="388">
        <v>0</v>
      </c>
      <c r="AM210" s="388">
        <v>0</v>
      </c>
      <c r="AN210" s="388">
        <v>0</v>
      </c>
      <c r="AO210" s="388">
        <v>0</v>
      </c>
      <c r="AP210" s="388">
        <v>0</v>
      </c>
      <c r="AQ210" s="388">
        <v>0</v>
      </c>
      <c r="AR210" s="388">
        <v>0</v>
      </c>
      <c r="AS210" s="388">
        <v>0</v>
      </c>
      <c r="AT210" s="388">
        <v>0</v>
      </c>
      <c r="AU210" s="388">
        <v>0</v>
      </c>
      <c r="AV210" s="388">
        <v>0</v>
      </c>
      <c r="AW210" s="388">
        <v>0</v>
      </c>
      <c r="AX210" s="388">
        <v>0</v>
      </c>
      <c r="AY210" s="388">
        <v>0</v>
      </c>
      <c r="AZ210" s="388">
        <v>0</v>
      </c>
      <c r="BA210" s="388">
        <v>0</v>
      </c>
      <c r="BB210" s="388">
        <v>0</v>
      </c>
      <c r="BC210" s="388">
        <v>0</v>
      </c>
      <c r="BD210" s="388">
        <v>0</v>
      </c>
      <c r="BE210" s="388">
        <v>0</v>
      </c>
      <c r="BF210" s="388">
        <v>0</v>
      </c>
      <c r="BG210" s="388">
        <v>0</v>
      </c>
      <c r="BH210" s="388">
        <v>0</v>
      </c>
      <c r="BI210" s="388">
        <v>0</v>
      </c>
      <c r="BJ210" s="388">
        <v>0</v>
      </c>
      <c r="BK210" s="388">
        <v>0</v>
      </c>
      <c r="BL210" s="388">
        <v>0</v>
      </c>
      <c r="BM210" s="388">
        <v>0</v>
      </c>
      <c r="BN210" s="388">
        <v>0</v>
      </c>
      <c r="BO210" s="388">
        <v>0</v>
      </c>
      <c r="BP210" s="388">
        <v>0</v>
      </c>
      <c r="BQ210" s="388">
        <v>0</v>
      </c>
      <c r="BR210" s="388">
        <v>0</v>
      </c>
      <c r="BS210" s="388">
        <v>0</v>
      </c>
      <c r="BT210" s="388">
        <v>0</v>
      </c>
      <c r="BU210" s="388">
        <v>0</v>
      </c>
      <c r="BV210" s="388">
        <v>0</v>
      </c>
      <c r="BW210" s="388">
        <v>0</v>
      </c>
      <c r="BX210" s="388">
        <v>0</v>
      </c>
      <c r="BY210" s="388">
        <v>0</v>
      </c>
      <c r="BZ210" s="388">
        <v>0</v>
      </c>
      <c r="CA210" s="388">
        <v>0</v>
      </c>
      <c r="CB210" s="388">
        <v>0</v>
      </c>
      <c r="CC210" s="388">
        <v>0</v>
      </c>
      <c r="CD210" s="388">
        <v>0</v>
      </c>
      <c r="CE210" s="388">
        <v>0</v>
      </c>
      <c r="CF210" s="388">
        <v>0</v>
      </c>
      <c r="CG210" s="388">
        <v>0</v>
      </c>
      <c r="CH210" s="388">
        <v>0</v>
      </c>
      <c r="CI210" s="388">
        <v>0</v>
      </c>
      <c r="CJ210" s="388">
        <v>0</v>
      </c>
      <c r="CK210" s="388">
        <v>0</v>
      </c>
      <c r="CL210" s="388">
        <v>0</v>
      </c>
      <c r="CM210" s="388">
        <v>0</v>
      </c>
      <c r="CN210" s="388">
        <v>0</v>
      </c>
      <c r="CO210" s="388">
        <v>0</v>
      </c>
      <c r="CP210" s="388">
        <v>0</v>
      </c>
      <c r="CQ210" s="388">
        <v>0</v>
      </c>
      <c r="CR210" s="388">
        <v>0</v>
      </c>
      <c r="CS210" s="388">
        <v>0</v>
      </c>
      <c r="CT210" s="388">
        <v>0</v>
      </c>
      <c r="CU210" s="388">
        <v>0</v>
      </c>
      <c r="CV210" s="388">
        <v>0</v>
      </c>
      <c r="CW210" s="388">
        <v>0</v>
      </c>
      <c r="CX210" s="388">
        <v>0</v>
      </c>
      <c r="CY210" s="388">
        <v>0</v>
      </c>
      <c r="CZ210" s="388">
        <v>0</v>
      </c>
      <c r="DA210" s="388">
        <v>0</v>
      </c>
      <c r="DB210" s="388">
        <v>0</v>
      </c>
      <c r="DC210" s="388">
        <v>0</v>
      </c>
      <c r="DD210" s="388">
        <v>0</v>
      </c>
      <c r="DE210" s="388">
        <v>0</v>
      </c>
      <c r="DF210" s="388">
        <v>0</v>
      </c>
      <c r="DG210" s="387">
        <v>0</v>
      </c>
      <c r="DH210" s="31">
        <v>0</v>
      </c>
      <c r="DI210" s="28">
        <v>0</v>
      </c>
      <c r="DJ210" s="30">
        <v>0</v>
      </c>
      <c r="DK210" s="29">
        <v>0</v>
      </c>
      <c r="DL210" s="235">
        <v>0</v>
      </c>
      <c r="DM210" s="28">
        <v>0</v>
      </c>
      <c r="DN210" s="288">
        <v>0</v>
      </c>
      <c r="DO210" s="285">
        <v>0</v>
      </c>
      <c r="DP210" s="235">
        <v>0</v>
      </c>
      <c r="DQ210" s="28">
        <v>0</v>
      </c>
      <c r="DR210" s="30">
        <v>0</v>
      </c>
      <c r="DS210" s="285">
        <v>0</v>
      </c>
      <c r="DT210" s="235">
        <v>0</v>
      </c>
      <c r="DU210" s="28">
        <v>0</v>
      </c>
      <c r="DV210" s="30">
        <v>0</v>
      </c>
      <c r="DW210" s="285">
        <v>0</v>
      </c>
      <c r="DX210" s="235">
        <v>0</v>
      </c>
      <c r="DY210" s="28">
        <v>0</v>
      </c>
      <c r="DZ210" s="30">
        <v>0</v>
      </c>
      <c r="EA210" s="285">
        <v>0</v>
      </c>
      <c r="EB210" s="235">
        <v>0</v>
      </c>
      <c r="EC210" s="28">
        <v>0</v>
      </c>
      <c r="ED210" s="30">
        <v>0</v>
      </c>
      <c r="EE210" s="285">
        <v>0</v>
      </c>
      <c r="EF210" s="235">
        <v>0</v>
      </c>
      <c r="EG210" s="28">
        <v>0</v>
      </c>
      <c r="EH210" s="288">
        <v>0</v>
      </c>
      <c r="EI210" s="285">
        <v>0</v>
      </c>
      <c r="EJ210" s="235">
        <v>0</v>
      </c>
      <c r="EK210" s="28">
        <f t="shared" ca="1" si="85"/>
        <v>0</v>
      </c>
      <c r="EL210" s="30" t="e">
        <f ca="1">IF(#REF!=$B210,"",SUMIF($B$6:$B227,$B210,EK$6:EK$185))</f>
        <v>#REF!</v>
      </c>
      <c r="EM210" s="436">
        <v>10</v>
      </c>
      <c r="EN210" s="436">
        <f t="shared" si="87"/>
        <v>1000</v>
      </c>
      <c r="EO210" s="437">
        <f t="shared" si="88"/>
        <v>1E-3</v>
      </c>
      <c r="EP210" s="437">
        <f t="shared" si="77"/>
        <v>1.0499999999999999E-3</v>
      </c>
      <c r="EQ210" s="436">
        <f t="shared" ca="1" si="89"/>
        <v>0</v>
      </c>
      <c r="ER210" s="443">
        <v>6.3E-2</v>
      </c>
      <c r="ES210" s="446">
        <f t="shared" ca="1" si="83"/>
        <v>0</v>
      </c>
      <c r="ET210" s="446">
        <f t="shared" ca="1" si="84"/>
        <v>0</v>
      </c>
      <c r="EU210" s="446"/>
      <c r="EV210" s="446"/>
      <c r="EW210" s="446"/>
      <c r="EX210" s="17">
        <v>800080</v>
      </c>
      <c r="EY210" s="17" t="s">
        <v>978</v>
      </c>
      <c r="EZ210" s="17">
        <v>100</v>
      </c>
      <c r="FA210" s="17">
        <v>7.4600000000000009</v>
      </c>
      <c r="FB210" s="155" t="s">
        <v>976</v>
      </c>
      <c r="FC210" s="454">
        <v>577518506</v>
      </c>
      <c r="FD210" s="84">
        <v>5775185</v>
      </c>
      <c r="FE210" s="389">
        <f t="shared" ca="1" si="86"/>
        <v>200</v>
      </c>
    </row>
    <row r="211" spans="1:161">
      <c r="A211" s="894" t="s">
        <v>787</v>
      </c>
      <c r="B211" s="155" t="s">
        <v>976</v>
      </c>
      <c r="C211" s="392">
        <v>577518604</v>
      </c>
      <c r="D211" s="392">
        <v>5775186</v>
      </c>
      <c r="E211" s="2" t="s">
        <v>721</v>
      </c>
      <c r="F211" s="92" t="s">
        <v>990</v>
      </c>
      <c r="G211" s="2">
        <v>100</v>
      </c>
      <c r="H211" s="229">
        <v>0</v>
      </c>
      <c r="I211" s="229">
        <v>0</v>
      </c>
      <c r="J211" s="229">
        <v>22</v>
      </c>
      <c r="K211" s="229">
        <v>0</v>
      </c>
      <c r="L211" s="229">
        <v>22</v>
      </c>
      <c r="M211" s="388">
        <v>0</v>
      </c>
      <c r="N211" s="388">
        <v>0</v>
      </c>
      <c r="O211" s="388">
        <v>0</v>
      </c>
      <c r="P211" s="388">
        <v>0</v>
      </c>
      <c r="Q211" s="388">
        <v>0</v>
      </c>
      <c r="R211" s="388">
        <v>0</v>
      </c>
      <c r="S211" s="388">
        <v>0</v>
      </c>
      <c r="T211" s="388">
        <v>0</v>
      </c>
      <c r="U211" s="388">
        <v>0</v>
      </c>
      <c r="V211" s="388">
        <v>0</v>
      </c>
      <c r="W211" s="388">
        <v>0</v>
      </c>
      <c r="X211" s="388">
        <v>0</v>
      </c>
      <c r="Y211" s="388">
        <v>0</v>
      </c>
      <c r="Z211" s="388">
        <v>0</v>
      </c>
      <c r="AA211" s="388">
        <v>0</v>
      </c>
      <c r="AB211" s="388">
        <v>0</v>
      </c>
      <c r="AC211" s="388">
        <v>0</v>
      </c>
      <c r="AD211" s="388">
        <v>0</v>
      </c>
      <c r="AE211" s="388">
        <v>0</v>
      </c>
      <c r="AF211" s="388">
        <v>0</v>
      </c>
      <c r="AG211" s="388">
        <v>0</v>
      </c>
      <c r="AH211" s="388">
        <v>0</v>
      </c>
      <c r="AI211" s="388">
        <v>0</v>
      </c>
      <c r="AJ211" s="388">
        <v>0</v>
      </c>
      <c r="AK211" s="388">
        <v>0</v>
      </c>
      <c r="AL211" s="388">
        <v>0</v>
      </c>
      <c r="AM211" s="388">
        <v>0</v>
      </c>
      <c r="AN211" s="388">
        <v>0</v>
      </c>
      <c r="AO211" s="388">
        <v>0</v>
      </c>
      <c r="AP211" s="388">
        <v>0</v>
      </c>
      <c r="AQ211" s="388">
        <v>0</v>
      </c>
      <c r="AR211" s="388">
        <v>0</v>
      </c>
      <c r="AS211" s="388">
        <v>0</v>
      </c>
      <c r="AT211" s="388">
        <v>0</v>
      </c>
      <c r="AU211" s="388">
        <v>0</v>
      </c>
      <c r="AV211" s="388">
        <v>0</v>
      </c>
      <c r="AW211" s="388">
        <v>0</v>
      </c>
      <c r="AX211" s="388">
        <v>0</v>
      </c>
      <c r="AY211" s="388">
        <v>0</v>
      </c>
      <c r="AZ211" s="388">
        <v>0</v>
      </c>
      <c r="BA211" s="388">
        <v>0</v>
      </c>
      <c r="BB211" s="388">
        <v>0</v>
      </c>
      <c r="BC211" s="388">
        <v>0</v>
      </c>
      <c r="BD211" s="388">
        <v>0</v>
      </c>
      <c r="BE211" s="388">
        <v>0</v>
      </c>
      <c r="BF211" s="388">
        <v>0</v>
      </c>
      <c r="BG211" s="388">
        <v>0</v>
      </c>
      <c r="BH211" s="388">
        <v>0</v>
      </c>
      <c r="BI211" s="388">
        <v>0</v>
      </c>
      <c r="BJ211" s="388">
        <v>0</v>
      </c>
      <c r="BK211" s="388">
        <v>0</v>
      </c>
      <c r="BL211" s="388">
        <v>0</v>
      </c>
      <c r="BM211" s="388">
        <v>0</v>
      </c>
      <c r="BN211" s="388">
        <v>0</v>
      </c>
      <c r="BO211" s="388">
        <v>0</v>
      </c>
      <c r="BP211" s="388">
        <v>0</v>
      </c>
      <c r="BQ211" s="388">
        <v>0</v>
      </c>
      <c r="BR211" s="388">
        <v>0</v>
      </c>
      <c r="BS211" s="388">
        <v>0</v>
      </c>
      <c r="BT211" s="388">
        <v>0</v>
      </c>
      <c r="BU211" s="388">
        <v>0</v>
      </c>
      <c r="BV211" s="388">
        <v>0</v>
      </c>
      <c r="BW211" s="388">
        <v>0</v>
      </c>
      <c r="BX211" s="388">
        <v>0</v>
      </c>
      <c r="BY211" s="388">
        <v>0</v>
      </c>
      <c r="BZ211" s="388">
        <v>0</v>
      </c>
      <c r="CA211" s="388">
        <v>0</v>
      </c>
      <c r="CB211" s="388">
        <v>0</v>
      </c>
      <c r="CC211" s="388">
        <v>0</v>
      </c>
      <c r="CD211" s="388">
        <v>0</v>
      </c>
      <c r="CE211" s="388">
        <v>0</v>
      </c>
      <c r="CF211" s="388">
        <v>0</v>
      </c>
      <c r="CG211" s="388">
        <v>0</v>
      </c>
      <c r="CH211" s="388">
        <v>0</v>
      </c>
      <c r="CI211" s="388">
        <v>0</v>
      </c>
      <c r="CJ211" s="388">
        <v>0</v>
      </c>
      <c r="CK211" s="388">
        <v>0</v>
      </c>
      <c r="CL211" s="388">
        <v>0</v>
      </c>
      <c r="CM211" s="388">
        <v>0</v>
      </c>
      <c r="CN211" s="388">
        <v>0</v>
      </c>
      <c r="CO211" s="388">
        <v>0</v>
      </c>
      <c r="CP211" s="388">
        <v>0</v>
      </c>
      <c r="CQ211" s="388">
        <v>0</v>
      </c>
      <c r="CR211" s="388">
        <v>0</v>
      </c>
      <c r="CS211" s="388">
        <v>0</v>
      </c>
      <c r="CT211" s="388">
        <v>0</v>
      </c>
      <c r="CU211" s="388">
        <v>0</v>
      </c>
      <c r="CV211" s="388">
        <v>0</v>
      </c>
      <c r="CW211" s="388">
        <v>0</v>
      </c>
      <c r="CX211" s="388">
        <v>0</v>
      </c>
      <c r="CY211" s="388">
        <v>0</v>
      </c>
      <c r="CZ211" s="388">
        <v>0</v>
      </c>
      <c r="DA211" s="388">
        <v>0</v>
      </c>
      <c r="DB211" s="388">
        <v>0</v>
      </c>
      <c r="DC211" s="388">
        <v>0</v>
      </c>
      <c r="DD211" s="388">
        <v>0</v>
      </c>
      <c r="DE211" s="388">
        <v>0</v>
      </c>
      <c r="DF211" s="388">
        <v>0</v>
      </c>
      <c r="DG211" s="387">
        <v>0</v>
      </c>
      <c r="DH211" s="31">
        <v>0</v>
      </c>
      <c r="DI211" s="28">
        <v>0</v>
      </c>
      <c r="DJ211" s="30">
        <v>0</v>
      </c>
      <c r="DK211" s="29">
        <v>0</v>
      </c>
      <c r="DL211" s="235">
        <v>0</v>
      </c>
      <c r="DM211" s="28">
        <v>0</v>
      </c>
      <c r="DN211" s="288">
        <v>0</v>
      </c>
      <c r="DO211" s="285">
        <v>0</v>
      </c>
      <c r="DP211" s="235">
        <v>0</v>
      </c>
      <c r="DQ211" s="28">
        <v>0</v>
      </c>
      <c r="DR211" s="30">
        <v>0</v>
      </c>
      <c r="DS211" s="285">
        <v>0</v>
      </c>
      <c r="DT211" s="235">
        <v>0</v>
      </c>
      <c r="DU211" s="28">
        <v>0</v>
      </c>
      <c r="DV211" s="30">
        <v>0</v>
      </c>
      <c r="DW211" s="285">
        <v>0</v>
      </c>
      <c r="DX211" s="235">
        <v>0</v>
      </c>
      <c r="DY211" s="28">
        <v>0</v>
      </c>
      <c r="DZ211" s="30">
        <v>0</v>
      </c>
      <c r="EA211" s="285">
        <v>0</v>
      </c>
      <c r="EB211" s="235">
        <v>0</v>
      </c>
      <c r="EC211" s="28">
        <v>0</v>
      </c>
      <c r="ED211" s="30">
        <v>0</v>
      </c>
      <c r="EE211" s="285">
        <v>0</v>
      </c>
      <c r="EF211" s="235">
        <v>0</v>
      </c>
      <c r="EG211" s="28">
        <v>0</v>
      </c>
      <c r="EH211" s="288">
        <v>0</v>
      </c>
      <c r="EI211" s="285">
        <v>0</v>
      </c>
      <c r="EJ211" s="235">
        <v>0</v>
      </c>
      <c r="EK211" s="28">
        <f t="shared" ca="1" si="85"/>
        <v>0</v>
      </c>
      <c r="EL211" s="30" t="str">
        <f ca="1">IF($B212=$B211,"",SUMIF($B$6:$B229,$B211,EK$6:EK$185))</f>
        <v/>
      </c>
      <c r="EM211" s="436">
        <v>10</v>
      </c>
      <c r="EN211" s="436">
        <f t="shared" si="87"/>
        <v>1000</v>
      </c>
      <c r="EO211" s="437">
        <f t="shared" si="88"/>
        <v>1E-3</v>
      </c>
      <c r="EP211" s="437">
        <f t="shared" si="77"/>
        <v>1.0499999999999999E-3</v>
      </c>
      <c r="EQ211" s="436">
        <f t="shared" ca="1" si="89"/>
        <v>0</v>
      </c>
      <c r="ER211" s="443">
        <v>6.3E-2</v>
      </c>
      <c r="ES211" s="446">
        <f t="shared" ca="1" si="83"/>
        <v>0</v>
      </c>
      <c r="ET211" s="446">
        <f t="shared" ca="1" si="84"/>
        <v>0</v>
      </c>
      <c r="EU211" s="446"/>
      <c r="EV211" s="446"/>
      <c r="EW211" s="446"/>
      <c r="EX211" s="17">
        <v>800080</v>
      </c>
      <c r="EY211" s="17" t="s">
        <v>978</v>
      </c>
      <c r="EZ211" s="17">
        <v>100</v>
      </c>
      <c r="FA211" s="17">
        <v>8.3000000000000007</v>
      </c>
      <c r="FB211" s="155" t="s">
        <v>976</v>
      </c>
      <c r="FC211" s="454">
        <v>577518604</v>
      </c>
      <c r="FD211" s="84">
        <v>5775186</v>
      </c>
      <c r="FE211" s="389">
        <f t="shared" ca="1" si="86"/>
        <v>200</v>
      </c>
    </row>
    <row r="212" spans="1:161" ht="15.75" customHeight="1">
      <c r="A212" s="894" t="s">
        <v>787</v>
      </c>
      <c r="B212" s="155" t="s">
        <v>976</v>
      </c>
      <c r="C212" s="392">
        <v>566559003</v>
      </c>
      <c r="D212" s="392">
        <v>5665590</v>
      </c>
      <c r="E212" s="2" t="s">
        <v>721</v>
      </c>
      <c r="F212" s="92" t="s">
        <v>991</v>
      </c>
      <c r="G212" s="2">
        <v>100</v>
      </c>
      <c r="H212" s="229">
        <v>0</v>
      </c>
      <c r="I212" s="229">
        <v>0</v>
      </c>
      <c r="J212" s="229">
        <v>0</v>
      </c>
      <c r="K212" s="229">
        <v>0</v>
      </c>
      <c r="L212" s="229">
        <v>0</v>
      </c>
      <c r="M212" s="388">
        <v>0</v>
      </c>
      <c r="N212" s="388">
        <v>0</v>
      </c>
      <c r="O212" s="388">
        <v>0</v>
      </c>
      <c r="P212" s="388">
        <v>0</v>
      </c>
      <c r="Q212" s="388">
        <v>0</v>
      </c>
      <c r="R212" s="388">
        <v>0</v>
      </c>
      <c r="S212" s="388">
        <v>0</v>
      </c>
      <c r="T212" s="388">
        <v>0</v>
      </c>
      <c r="U212" s="388">
        <v>0</v>
      </c>
      <c r="V212" s="388">
        <v>0</v>
      </c>
      <c r="W212" s="388">
        <v>0</v>
      </c>
      <c r="X212" s="388">
        <v>0</v>
      </c>
      <c r="Y212" s="388">
        <v>0</v>
      </c>
      <c r="Z212" s="388">
        <v>0</v>
      </c>
      <c r="AA212" s="388">
        <v>0</v>
      </c>
      <c r="AB212" s="388">
        <v>0</v>
      </c>
      <c r="AC212" s="388">
        <v>0</v>
      </c>
      <c r="AD212" s="388">
        <v>0</v>
      </c>
      <c r="AE212" s="388">
        <v>0</v>
      </c>
      <c r="AF212" s="388">
        <v>0</v>
      </c>
      <c r="AG212" s="388">
        <v>0</v>
      </c>
      <c r="AH212" s="388">
        <v>0</v>
      </c>
      <c r="AI212" s="388">
        <v>0</v>
      </c>
      <c r="AJ212" s="388">
        <v>0</v>
      </c>
      <c r="AK212" s="388">
        <v>0</v>
      </c>
      <c r="AL212" s="388">
        <v>0</v>
      </c>
      <c r="AM212" s="388">
        <v>0</v>
      </c>
      <c r="AN212" s="388">
        <v>0</v>
      </c>
      <c r="AO212" s="388">
        <v>0</v>
      </c>
      <c r="AP212" s="388">
        <v>0</v>
      </c>
      <c r="AQ212" s="388">
        <v>0</v>
      </c>
      <c r="AR212" s="388">
        <v>0</v>
      </c>
      <c r="AS212" s="388">
        <v>0</v>
      </c>
      <c r="AT212" s="388">
        <v>0</v>
      </c>
      <c r="AU212" s="388">
        <v>0</v>
      </c>
      <c r="AV212" s="388">
        <v>0</v>
      </c>
      <c r="AW212" s="388">
        <v>0</v>
      </c>
      <c r="AX212" s="388">
        <v>0</v>
      </c>
      <c r="AY212" s="388">
        <v>0</v>
      </c>
      <c r="AZ212" s="388">
        <v>0</v>
      </c>
      <c r="BA212" s="388">
        <v>0</v>
      </c>
      <c r="BB212" s="388">
        <v>0</v>
      </c>
      <c r="BC212" s="388">
        <v>0</v>
      </c>
      <c r="BD212" s="388">
        <v>0</v>
      </c>
      <c r="BE212" s="388">
        <v>0</v>
      </c>
      <c r="BF212" s="388">
        <v>0</v>
      </c>
      <c r="BG212" s="388">
        <v>0</v>
      </c>
      <c r="BH212" s="388">
        <v>0</v>
      </c>
      <c r="BI212" s="388">
        <v>0</v>
      </c>
      <c r="BJ212" s="388">
        <v>0</v>
      </c>
      <c r="BK212" s="388">
        <v>0</v>
      </c>
      <c r="BL212" s="388">
        <v>0</v>
      </c>
      <c r="BM212" s="388">
        <v>0</v>
      </c>
      <c r="BN212" s="388">
        <v>0</v>
      </c>
      <c r="BO212" s="388">
        <v>0</v>
      </c>
      <c r="BP212" s="388">
        <v>0</v>
      </c>
      <c r="BQ212" s="388">
        <v>0</v>
      </c>
      <c r="BR212" s="388">
        <v>0</v>
      </c>
      <c r="BS212" s="388">
        <v>0</v>
      </c>
      <c r="BT212" s="388">
        <v>0</v>
      </c>
      <c r="BU212" s="388">
        <v>0</v>
      </c>
      <c r="BV212" s="388">
        <v>0</v>
      </c>
      <c r="BW212" s="388">
        <v>0</v>
      </c>
      <c r="BX212" s="388">
        <v>0</v>
      </c>
      <c r="BY212" s="388">
        <v>0</v>
      </c>
      <c r="BZ212" s="388">
        <v>0</v>
      </c>
      <c r="CA212" s="388">
        <v>0</v>
      </c>
      <c r="CB212" s="388">
        <v>0</v>
      </c>
      <c r="CC212" s="388">
        <v>0</v>
      </c>
      <c r="CD212" s="388">
        <v>0</v>
      </c>
      <c r="CE212" s="388">
        <v>0</v>
      </c>
      <c r="CF212" s="388">
        <v>0</v>
      </c>
      <c r="CG212" s="388">
        <v>0</v>
      </c>
      <c r="CH212" s="388">
        <v>0</v>
      </c>
      <c r="CI212" s="388">
        <v>0</v>
      </c>
      <c r="CJ212" s="388">
        <v>0</v>
      </c>
      <c r="CK212" s="388">
        <v>0</v>
      </c>
      <c r="CL212" s="388">
        <v>0</v>
      </c>
      <c r="CM212" s="388">
        <v>0</v>
      </c>
      <c r="CN212" s="388">
        <v>0</v>
      </c>
      <c r="CO212" s="388">
        <v>0</v>
      </c>
      <c r="CP212" s="388">
        <v>0</v>
      </c>
      <c r="CQ212" s="388">
        <v>0</v>
      </c>
      <c r="CR212" s="388">
        <v>0</v>
      </c>
      <c r="CS212" s="388">
        <v>0</v>
      </c>
      <c r="CT212" s="388">
        <v>0</v>
      </c>
      <c r="CU212" s="388">
        <v>0</v>
      </c>
      <c r="CV212" s="388">
        <v>0</v>
      </c>
      <c r="CW212" s="388">
        <v>0</v>
      </c>
      <c r="CX212" s="388">
        <v>0</v>
      </c>
      <c r="CY212" s="388">
        <v>0</v>
      </c>
      <c r="CZ212" s="388">
        <v>0</v>
      </c>
      <c r="DA212" s="388">
        <v>0</v>
      </c>
      <c r="DB212" s="388">
        <v>0</v>
      </c>
      <c r="DC212" s="388">
        <v>0</v>
      </c>
      <c r="DD212" s="388">
        <v>0</v>
      </c>
      <c r="DE212" s="388">
        <v>0</v>
      </c>
      <c r="DF212" s="388">
        <v>0</v>
      </c>
      <c r="DG212" s="387">
        <v>0</v>
      </c>
      <c r="DH212" s="31">
        <v>0</v>
      </c>
      <c r="DI212" s="28">
        <v>0</v>
      </c>
      <c r="DJ212" s="30">
        <v>0</v>
      </c>
      <c r="DK212" s="29">
        <v>0</v>
      </c>
      <c r="DL212" s="235">
        <v>0</v>
      </c>
      <c r="DM212" s="28">
        <v>0</v>
      </c>
      <c r="DN212" s="288">
        <v>0</v>
      </c>
      <c r="DO212" s="285">
        <v>0</v>
      </c>
      <c r="DP212" s="235">
        <v>0</v>
      </c>
      <c r="DQ212" s="28">
        <v>0</v>
      </c>
      <c r="DR212" s="30">
        <v>0</v>
      </c>
      <c r="DS212" s="285">
        <v>0</v>
      </c>
      <c r="DT212" s="235">
        <v>0</v>
      </c>
      <c r="DU212" s="28">
        <v>0</v>
      </c>
      <c r="DV212" s="30">
        <v>0</v>
      </c>
      <c r="DW212" s="285">
        <v>0</v>
      </c>
      <c r="DX212" s="235">
        <v>0</v>
      </c>
      <c r="DY212" s="28">
        <v>0</v>
      </c>
      <c r="DZ212" s="30">
        <v>0</v>
      </c>
      <c r="EA212" s="285">
        <v>0</v>
      </c>
      <c r="EB212" s="235">
        <v>0</v>
      </c>
      <c r="EC212" s="28">
        <v>0</v>
      </c>
      <c r="ED212" s="30">
        <v>0</v>
      </c>
      <c r="EE212" s="285">
        <v>0</v>
      </c>
      <c r="EF212" s="235">
        <v>0</v>
      </c>
      <c r="EG212" s="28">
        <v>0</v>
      </c>
      <c r="EH212" s="288">
        <v>0</v>
      </c>
      <c r="EI212" s="285">
        <v>0</v>
      </c>
      <c r="EJ212" s="235">
        <v>0</v>
      </c>
      <c r="EK212" s="28">
        <f t="shared" ca="1" si="85"/>
        <v>0</v>
      </c>
      <c r="EL212" s="30" t="str">
        <f ca="1">IF($B213=$B212,"",SUMIF($B$6:$B230,$B212,EK$6:EK$185))</f>
        <v/>
      </c>
      <c r="EM212" s="436">
        <v>10</v>
      </c>
      <c r="EN212" s="436">
        <f t="shared" si="87"/>
        <v>1000</v>
      </c>
      <c r="EO212" s="437"/>
      <c r="EP212" s="437">
        <f t="shared" si="77"/>
        <v>0</v>
      </c>
      <c r="EQ212" s="436">
        <f t="shared" ca="1" si="89"/>
        <v>0</v>
      </c>
      <c r="ER212" s="443">
        <v>6.3E-2</v>
      </c>
      <c r="ES212" s="446">
        <f t="shared" ca="1" si="83"/>
        <v>0</v>
      </c>
      <c r="ET212" s="446">
        <f t="shared" ca="1" si="84"/>
        <v>0</v>
      </c>
      <c r="EU212" s="446"/>
      <c r="EV212" s="446"/>
      <c r="EW212" s="446"/>
      <c r="FB212" s="155" t="s">
        <v>976</v>
      </c>
      <c r="FC212" s="323">
        <v>566559003</v>
      </c>
      <c r="FD212" s="84">
        <v>5665590</v>
      </c>
      <c r="FE212" s="389">
        <f t="shared" ca="1" si="86"/>
        <v>100</v>
      </c>
    </row>
    <row r="213" spans="1:161">
      <c r="A213" s="894" t="s">
        <v>787</v>
      </c>
      <c r="B213" s="155" t="s">
        <v>976</v>
      </c>
      <c r="C213" s="392">
        <v>566516503</v>
      </c>
      <c r="D213" s="392">
        <v>5665165</v>
      </c>
      <c r="E213" s="2" t="s">
        <v>721</v>
      </c>
      <c r="F213" s="92" t="s">
        <v>992</v>
      </c>
      <c r="G213" s="2">
        <v>100</v>
      </c>
      <c r="H213" s="229">
        <v>0</v>
      </c>
      <c r="I213" s="229">
        <v>0</v>
      </c>
      <c r="J213" s="229">
        <v>20</v>
      </c>
      <c r="K213" s="229">
        <v>0</v>
      </c>
      <c r="L213" s="229">
        <v>20</v>
      </c>
      <c r="M213" s="388">
        <v>0</v>
      </c>
      <c r="N213" s="388">
        <v>0</v>
      </c>
      <c r="O213" s="388">
        <v>0</v>
      </c>
      <c r="P213" s="388">
        <v>0</v>
      </c>
      <c r="Q213" s="388">
        <v>0</v>
      </c>
      <c r="R213" s="388">
        <v>0</v>
      </c>
      <c r="S213" s="388">
        <v>0</v>
      </c>
      <c r="T213" s="388">
        <v>0</v>
      </c>
      <c r="U213" s="388">
        <v>0</v>
      </c>
      <c r="V213" s="388">
        <v>0</v>
      </c>
      <c r="W213" s="388">
        <v>0</v>
      </c>
      <c r="X213" s="388">
        <v>0</v>
      </c>
      <c r="Y213" s="388">
        <v>0</v>
      </c>
      <c r="Z213" s="388">
        <v>0</v>
      </c>
      <c r="AA213" s="388">
        <v>0</v>
      </c>
      <c r="AB213" s="388">
        <v>0</v>
      </c>
      <c r="AC213" s="388">
        <v>0</v>
      </c>
      <c r="AD213" s="388">
        <v>0</v>
      </c>
      <c r="AE213" s="388">
        <v>0</v>
      </c>
      <c r="AF213" s="388">
        <v>0</v>
      </c>
      <c r="AG213" s="388">
        <v>0</v>
      </c>
      <c r="AH213" s="388">
        <v>0</v>
      </c>
      <c r="AI213" s="388">
        <v>0</v>
      </c>
      <c r="AJ213" s="388">
        <v>0</v>
      </c>
      <c r="AK213" s="388">
        <v>0</v>
      </c>
      <c r="AL213" s="388">
        <v>0</v>
      </c>
      <c r="AM213" s="388">
        <v>0</v>
      </c>
      <c r="AN213" s="388">
        <v>0</v>
      </c>
      <c r="AO213" s="388">
        <v>0</v>
      </c>
      <c r="AP213" s="388">
        <v>0</v>
      </c>
      <c r="AQ213" s="388">
        <v>0</v>
      </c>
      <c r="AR213" s="388">
        <v>0</v>
      </c>
      <c r="AS213" s="388">
        <v>0</v>
      </c>
      <c r="AT213" s="388">
        <v>0</v>
      </c>
      <c r="AU213" s="388">
        <v>0</v>
      </c>
      <c r="AV213" s="388">
        <v>0</v>
      </c>
      <c r="AW213" s="388">
        <v>0</v>
      </c>
      <c r="AX213" s="388">
        <v>0</v>
      </c>
      <c r="AY213" s="388">
        <v>0</v>
      </c>
      <c r="AZ213" s="388">
        <v>0</v>
      </c>
      <c r="BA213" s="388">
        <v>0</v>
      </c>
      <c r="BB213" s="388">
        <v>0</v>
      </c>
      <c r="BC213" s="388">
        <v>0</v>
      </c>
      <c r="BD213" s="388">
        <v>0</v>
      </c>
      <c r="BE213" s="388">
        <v>0</v>
      </c>
      <c r="BF213" s="388">
        <v>0</v>
      </c>
      <c r="BG213" s="388">
        <v>0</v>
      </c>
      <c r="BH213" s="388">
        <v>0</v>
      </c>
      <c r="BI213" s="388">
        <v>0</v>
      </c>
      <c r="BJ213" s="388">
        <v>0</v>
      </c>
      <c r="BK213" s="388">
        <v>0</v>
      </c>
      <c r="BL213" s="388">
        <v>0</v>
      </c>
      <c r="BM213" s="388">
        <v>0</v>
      </c>
      <c r="BN213" s="388">
        <v>0</v>
      </c>
      <c r="BO213" s="388">
        <v>0</v>
      </c>
      <c r="BP213" s="388">
        <v>0</v>
      </c>
      <c r="BQ213" s="388">
        <v>0</v>
      </c>
      <c r="BR213" s="388">
        <v>0</v>
      </c>
      <c r="BS213" s="388">
        <v>0</v>
      </c>
      <c r="BT213" s="388">
        <v>0</v>
      </c>
      <c r="BU213" s="388">
        <v>0</v>
      </c>
      <c r="BV213" s="388">
        <v>0</v>
      </c>
      <c r="BW213" s="388">
        <v>0</v>
      </c>
      <c r="BX213" s="388">
        <v>0</v>
      </c>
      <c r="BY213" s="388">
        <v>0</v>
      </c>
      <c r="BZ213" s="388">
        <v>0</v>
      </c>
      <c r="CA213" s="388">
        <v>0</v>
      </c>
      <c r="CB213" s="388">
        <v>0</v>
      </c>
      <c r="CC213" s="388">
        <v>0</v>
      </c>
      <c r="CD213" s="388">
        <v>0</v>
      </c>
      <c r="CE213" s="388">
        <v>0</v>
      </c>
      <c r="CF213" s="388">
        <v>0</v>
      </c>
      <c r="CG213" s="388">
        <v>0</v>
      </c>
      <c r="CH213" s="388">
        <v>0</v>
      </c>
      <c r="CI213" s="388">
        <v>0</v>
      </c>
      <c r="CJ213" s="388">
        <v>0</v>
      </c>
      <c r="CK213" s="388">
        <v>0</v>
      </c>
      <c r="CL213" s="388">
        <v>0</v>
      </c>
      <c r="CM213" s="388">
        <v>0</v>
      </c>
      <c r="CN213" s="388">
        <v>0</v>
      </c>
      <c r="CO213" s="388">
        <v>0</v>
      </c>
      <c r="CP213" s="388">
        <v>0</v>
      </c>
      <c r="CQ213" s="388">
        <v>0</v>
      </c>
      <c r="CR213" s="388">
        <v>0</v>
      </c>
      <c r="CS213" s="388">
        <v>0</v>
      </c>
      <c r="CT213" s="388">
        <v>0</v>
      </c>
      <c r="CU213" s="388">
        <v>0</v>
      </c>
      <c r="CV213" s="388">
        <v>0</v>
      </c>
      <c r="CW213" s="388">
        <v>0</v>
      </c>
      <c r="CX213" s="388">
        <v>0</v>
      </c>
      <c r="CY213" s="388">
        <v>0</v>
      </c>
      <c r="CZ213" s="388">
        <v>0</v>
      </c>
      <c r="DA213" s="388">
        <v>0</v>
      </c>
      <c r="DB213" s="388">
        <v>0</v>
      </c>
      <c r="DC213" s="388">
        <v>0</v>
      </c>
      <c r="DD213" s="388">
        <v>0</v>
      </c>
      <c r="DE213" s="388">
        <v>0</v>
      </c>
      <c r="DF213" s="388">
        <v>0</v>
      </c>
      <c r="DG213" s="387">
        <v>0</v>
      </c>
      <c r="DH213" s="31">
        <v>0</v>
      </c>
      <c r="DI213" s="28">
        <v>0</v>
      </c>
      <c r="DJ213" s="30">
        <v>0</v>
      </c>
      <c r="DK213" s="29">
        <v>0</v>
      </c>
      <c r="DL213" s="235">
        <v>0</v>
      </c>
      <c r="DM213" s="28">
        <v>0</v>
      </c>
      <c r="DN213" s="288">
        <v>0</v>
      </c>
      <c r="DO213" s="285">
        <v>0</v>
      </c>
      <c r="DP213" s="235">
        <v>0</v>
      </c>
      <c r="DQ213" s="28">
        <v>0</v>
      </c>
      <c r="DR213" s="30">
        <v>0</v>
      </c>
      <c r="DS213" s="285">
        <v>0</v>
      </c>
      <c r="DT213" s="235">
        <v>0</v>
      </c>
      <c r="DU213" s="28">
        <v>0</v>
      </c>
      <c r="DV213" s="30">
        <v>0</v>
      </c>
      <c r="DW213" s="285">
        <v>0</v>
      </c>
      <c r="DX213" s="235">
        <v>0</v>
      </c>
      <c r="DY213" s="28">
        <v>0</v>
      </c>
      <c r="DZ213" s="30">
        <v>0</v>
      </c>
      <c r="EA213" s="285">
        <v>0</v>
      </c>
      <c r="EB213" s="235">
        <v>0</v>
      </c>
      <c r="EC213" s="28">
        <v>0</v>
      </c>
      <c r="ED213" s="30">
        <v>0</v>
      </c>
      <c r="EE213" s="285">
        <v>0</v>
      </c>
      <c r="EF213" s="235">
        <v>0</v>
      </c>
      <c r="EG213" s="28">
        <v>0</v>
      </c>
      <c r="EH213" s="288">
        <v>0</v>
      </c>
      <c r="EI213" s="285">
        <v>0</v>
      </c>
      <c r="EJ213" s="235">
        <v>0</v>
      </c>
      <c r="EK213" s="28">
        <f t="shared" ca="1" si="85"/>
        <v>0</v>
      </c>
      <c r="EL213" s="30" t="str">
        <f ca="1">IF($B214=$B213,"",SUMIF($B$6:$B231,$B213,EK$6:EK$185))</f>
        <v/>
      </c>
      <c r="EM213" s="436">
        <v>10</v>
      </c>
      <c r="EN213" s="436">
        <f t="shared" si="87"/>
        <v>1000</v>
      </c>
      <c r="EO213" s="437"/>
      <c r="EP213" s="437">
        <f t="shared" si="77"/>
        <v>0</v>
      </c>
      <c r="EQ213" s="436">
        <f t="shared" ca="1" si="89"/>
        <v>0</v>
      </c>
      <c r="ER213" s="443">
        <v>6.3E-2</v>
      </c>
      <c r="ES213" s="446">
        <f t="shared" ca="1" si="83"/>
        <v>0</v>
      </c>
      <c r="ET213" s="446">
        <f t="shared" ca="1" si="84"/>
        <v>0</v>
      </c>
      <c r="EU213" s="446"/>
      <c r="EV213" s="446"/>
      <c r="EW213" s="446"/>
      <c r="FB213" s="155" t="s">
        <v>976</v>
      </c>
      <c r="FC213" s="323">
        <v>566516503</v>
      </c>
      <c r="FD213" s="84">
        <v>5665165</v>
      </c>
      <c r="FE213" s="389">
        <f t="shared" ca="1" si="86"/>
        <v>100</v>
      </c>
    </row>
    <row r="214" spans="1:161">
      <c r="A214" s="894" t="s">
        <v>787</v>
      </c>
      <c r="B214" s="155" t="s">
        <v>976</v>
      </c>
      <c r="C214" s="392">
        <v>639072701</v>
      </c>
      <c r="D214" s="392">
        <v>6390727</v>
      </c>
      <c r="E214" s="2" t="s">
        <v>721</v>
      </c>
      <c r="F214" s="92" t="s">
        <v>993</v>
      </c>
      <c r="G214" s="2">
        <v>100</v>
      </c>
      <c r="H214" s="229">
        <v>0</v>
      </c>
      <c r="I214" s="229">
        <v>700</v>
      </c>
      <c r="J214" s="229">
        <v>36</v>
      </c>
      <c r="K214" s="229">
        <v>0</v>
      </c>
      <c r="L214" s="229">
        <v>736</v>
      </c>
      <c r="M214" s="388">
        <v>0</v>
      </c>
      <c r="N214" s="388">
        <v>0</v>
      </c>
      <c r="O214" s="388">
        <v>0</v>
      </c>
      <c r="P214" s="388">
        <v>0</v>
      </c>
      <c r="Q214" s="388">
        <v>0</v>
      </c>
      <c r="R214" s="388">
        <v>0</v>
      </c>
      <c r="S214" s="388">
        <v>0</v>
      </c>
      <c r="T214" s="388">
        <v>0</v>
      </c>
      <c r="U214" s="388">
        <v>0</v>
      </c>
      <c r="V214" s="388">
        <v>0</v>
      </c>
      <c r="W214" s="388">
        <v>0</v>
      </c>
      <c r="X214" s="388">
        <v>0</v>
      </c>
      <c r="Y214" s="388">
        <v>0</v>
      </c>
      <c r="Z214" s="388">
        <v>0</v>
      </c>
      <c r="AA214" s="388">
        <v>0</v>
      </c>
      <c r="AB214" s="388">
        <v>0</v>
      </c>
      <c r="AC214" s="388">
        <v>0</v>
      </c>
      <c r="AD214" s="388">
        <v>0</v>
      </c>
      <c r="AE214" s="388">
        <v>0</v>
      </c>
      <c r="AF214" s="388">
        <v>0</v>
      </c>
      <c r="AG214" s="388">
        <v>0</v>
      </c>
      <c r="AH214" s="388">
        <v>0</v>
      </c>
      <c r="AI214" s="388">
        <v>0</v>
      </c>
      <c r="AJ214" s="388">
        <v>0</v>
      </c>
      <c r="AK214" s="388">
        <v>0</v>
      </c>
      <c r="AL214" s="388">
        <v>0</v>
      </c>
      <c r="AM214" s="388">
        <v>0</v>
      </c>
      <c r="AN214" s="388">
        <v>0</v>
      </c>
      <c r="AO214" s="388">
        <v>0</v>
      </c>
      <c r="AP214" s="388">
        <v>0</v>
      </c>
      <c r="AQ214" s="388">
        <v>0</v>
      </c>
      <c r="AR214" s="388">
        <v>0</v>
      </c>
      <c r="AS214" s="388">
        <v>0</v>
      </c>
      <c r="AT214" s="388">
        <v>0</v>
      </c>
      <c r="AU214" s="388">
        <v>0</v>
      </c>
      <c r="AV214" s="388">
        <v>0</v>
      </c>
      <c r="AW214" s="388">
        <v>0</v>
      </c>
      <c r="AX214" s="388">
        <v>0</v>
      </c>
      <c r="AY214" s="388">
        <v>0</v>
      </c>
      <c r="AZ214" s="388">
        <v>0</v>
      </c>
      <c r="BA214" s="388">
        <v>0</v>
      </c>
      <c r="BB214" s="388">
        <v>0</v>
      </c>
      <c r="BC214" s="388">
        <v>0</v>
      </c>
      <c r="BD214" s="388">
        <v>0</v>
      </c>
      <c r="BE214" s="388">
        <v>0</v>
      </c>
      <c r="BF214" s="388">
        <v>0</v>
      </c>
      <c r="BG214" s="388">
        <v>0</v>
      </c>
      <c r="BH214" s="388">
        <v>0</v>
      </c>
      <c r="BI214" s="388">
        <v>0</v>
      </c>
      <c r="BJ214" s="388">
        <v>0</v>
      </c>
      <c r="BK214" s="388">
        <v>0</v>
      </c>
      <c r="BL214" s="388">
        <v>0</v>
      </c>
      <c r="BM214" s="388">
        <v>0</v>
      </c>
      <c r="BN214" s="388">
        <v>0</v>
      </c>
      <c r="BO214" s="388">
        <v>0</v>
      </c>
      <c r="BP214" s="388">
        <v>0</v>
      </c>
      <c r="BQ214" s="388">
        <v>0</v>
      </c>
      <c r="BR214" s="388">
        <v>0</v>
      </c>
      <c r="BS214" s="388">
        <v>0</v>
      </c>
      <c r="BT214" s="388">
        <v>0</v>
      </c>
      <c r="BU214" s="388">
        <v>0</v>
      </c>
      <c r="BV214" s="388">
        <v>0</v>
      </c>
      <c r="BW214" s="388">
        <v>0</v>
      </c>
      <c r="BX214" s="388">
        <v>0</v>
      </c>
      <c r="BY214" s="388">
        <v>0</v>
      </c>
      <c r="BZ214" s="388">
        <v>0</v>
      </c>
      <c r="CA214" s="388">
        <v>0</v>
      </c>
      <c r="CB214" s="388">
        <v>0</v>
      </c>
      <c r="CC214" s="388">
        <v>0</v>
      </c>
      <c r="CD214" s="388">
        <v>0</v>
      </c>
      <c r="CE214" s="388">
        <v>0</v>
      </c>
      <c r="CF214" s="388">
        <v>0</v>
      </c>
      <c r="CG214" s="388">
        <v>0</v>
      </c>
      <c r="CH214" s="388">
        <v>0</v>
      </c>
      <c r="CI214" s="388">
        <v>0</v>
      </c>
      <c r="CJ214" s="388">
        <v>0</v>
      </c>
      <c r="CK214" s="388">
        <v>0</v>
      </c>
      <c r="CL214" s="388">
        <v>0</v>
      </c>
      <c r="CM214" s="388">
        <v>0</v>
      </c>
      <c r="CN214" s="388">
        <v>0</v>
      </c>
      <c r="CO214" s="388">
        <v>0</v>
      </c>
      <c r="CP214" s="388">
        <v>0</v>
      </c>
      <c r="CQ214" s="388">
        <v>0</v>
      </c>
      <c r="CR214" s="388">
        <v>0</v>
      </c>
      <c r="CS214" s="388">
        <v>0</v>
      </c>
      <c r="CT214" s="388">
        <v>0</v>
      </c>
      <c r="CU214" s="388">
        <v>0</v>
      </c>
      <c r="CV214" s="388">
        <v>0</v>
      </c>
      <c r="CW214" s="388">
        <v>0</v>
      </c>
      <c r="CX214" s="388">
        <v>0</v>
      </c>
      <c r="CY214" s="388">
        <v>0</v>
      </c>
      <c r="CZ214" s="388">
        <v>0</v>
      </c>
      <c r="DA214" s="388">
        <v>0</v>
      </c>
      <c r="DB214" s="388">
        <v>0</v>
      </c>
      <c r="DC214" s="388">
        <v>0</v>
      </c>
      <c r="DD214" s="388">
        <v>0</v>
      </c>
      <c r="DE214" s="388">
        <v>0</v>
      </c>
      <c r="DF214" s="388">
        <v>0</v>
      </c>
      <c r="DG214" s="387">
        <v>0</v>
      </c>
      <c r="DH214" s="31">
        <v>0</v>
      </c>
      <c r="DI214" s="28">
        <v>0</v>
      </c>
      <c r="DJ214" s="30">
        <v>0</v>
      </c>
      <c r="DK214" s="29">
        <v>0</v>
      </c>
      <c r="DL214" s="235">
        <v>0</v>
      </c>
      <c r="DM214" s="28">
        <v>0</v>
      </c>
      <c r="DN214" s="288">
        <v>0</v>
      </c>
      <c r="DO214" s="285">
        <v>0</v>
      </c>
      <c r="DP214" s="235">
        <v>0</v>
      </c>
      <c r="DQ214" s="28">
        <v>0</v>
      </c>
      <c r="DR214" s="30">
        <v>0</v>
      </c>
      <c r="DS214" s="285">
        <v>0</v>
      </c>
      <c r="DT214" s="235">
        <v>0</v>
      </c>
      <c r="DU214" s="28">
        <v>0</v>
      </c>
      <c r="DV214" s="30">
        <v>0</v>
      </c>
      <c r="DW214" s="285">
        <v>0</v>
      </c>
      <c r="DX214" s="235">
        <v>0</v>
      </c>
      <c r="DY214" s="28">
        <v>0</v>
      </c>
      <c r="DZ214" s="30">
        <v>0</v>
      </c>
      <c r="EA214" s="285">
        <v>0</v>
      </c>
      <c r="EB214" s="235">
        <v>0</v>
      </c>
      <c r="EC214" s="28">
        <v>0</v>
      </c>
      <c r="ED214" s="30">
        <v>0</v>
      </c>
      <c r="EE214" s="285">
        <v>0</v>
      </c>
      <c r="EF214" s="235">
        <v>0</v>
      </c>
      <c r="EG214" s="28">
        <v>0</v>
      </c>
      <c r="EH214" s="288">
        <v>0</v>
      </c>
      <c r="EI214" s="285">
        <v>0</v>
      </c>
      <c r="EJ214" s="235">
        <v>0</v>
      </c>
      <c r="EK214" s="28">
        <f t="shared" ca="1" si="85"/>
        <v>0</v>
      </c>
      <c r="EL214" s="30">
        <f ca="1">IF($B215=$B214,"",SUMIF($B$6:$B232,$B214,EK$6:EK$185))</f>
        <v>0</v>
      </c>
      <c r="EM214" s="436">
        <v>10</v>
      </c>
      <c r="EN214" s="436">
        <f t="shared" si="87"/>
        <v>1000</v>
      </c>
      <c r="EO214" s="437">
        <f t="shared" si="88"/>
        <v>1E-3</v>
      </c>
      <c r="EP214" s="437">
        <f t="shared" si="77"/>
        <v>1.0499999999999999E-3</v>
      </c>
      <c r="EQ214" s="436">
        <f t="shared" ca="1" si="89"/>
        <v>0</v>
      </c>
      <c r="ER214" s="443">
        <v>6.3E-2</v>
      </c>
      <c r="ES214" s="446">
        <f t="shared" ca="1" si="83"/>
        <v>0</v>
      </c>
      <c r="ET214" s="446">
        <f t="shared" ca="1" si="84"/>
        <v>0</v>
      </c>
      <c r="EU214" s="446"/>
      <c r="EV214" s="446"/>
      <c r="EW214" s="446"/>
      <c r="FB214" s="155" t="s">
        <v>976</v>
      </c>
      <c r="FC214" s="323">
        <v>639072701</v>
      </c>
      <c r="FD214" s="84">
        <v>6390727</v>
      </c>
      <c r="FE214" s="389">
        <f t="shared" ca="1" si="86"/>
        <v>0</v>
      </c>
    </row>
    <row r="215" spans="1:161">
      <c r="I215" s="81"/>
      <c r="EO215" s="437"/>
      <c r="EP215" s="437"/>
      <c r="EQ215" s="436"/>
      <c r="ER215" s="436"/>
      <c r="ES215" s="443"/>
      <c r="ET215" s="446"/>
      <c r="EU215" s="446"/>
      <c r="EV215" s="446"/>
      <c r="EW215" s="446"/>
      <c r="EY215" s="389"/>
      <c r="FE215" s="389">
        <f>SUM(AO215:AU215)</f>
        <v>0</v>
      </c>
    </row>
    <row r="216" spans="1:161">
      <c r="I216" s="81"/>
      <c r="EO216" s="437"/>
      <c r="EP216" s="437"/>
      <c r="EQ216" s="436"/>
      <c r="ER216" s="436"/>
      <c r="ES216" s="443"/>
      <c r="ET216" s="446"/>
      <c r="EU216" s="446"/>
      <c r="EV216" s="446"/>
      <c r="EW216" s="446"/>
      <c r="EY216" s="389"/>
    </row>
    <row r="217" spans="1:161">
      <c r="I217" s="81"/>
      <c r="EO217" s="437"/>
      <c r="EP217" s="437"/>
      <c r="EQ217" s="436"/>
      <c r="ER217" s="436"/>
      <c r="ES217" s="443"/>
      <c r="ET217" s="446"/>
      <c r="EU217" s="446"/>
      <c r="EV217" s="446"/>
      <c r="EW217" s="446"/>
      <c r="EY217" s="389"/>
    </row>
    <row r="218" spans="1:161"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81"/>
      <c r="AZ218" s="34"/>
      <c r="BA218" s="81"/>
      <c r="BB218" s="34"/>
      <c r="BC218" s="81"/>
      <c r="BG218" s="81"/>
    </row>
    <row r="219" spans="1:161"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81"/>
      <c r="AZ219" s="34"/>
      <c r="BA219" s="81"/>
      <c r="BB219" s="34"/>
      <c r="BC219" s="81"/>
      <c r="BG219" s="81"/>
    </row>
    <row r="220" spans="1:161"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81"/>
      <c r="AZ220" s="34"/>
      <c r="BA220" s="81"/>
      <c r="BB220" s="34"/>
      <c r="BC220" s="81"/>
      <c r="BG220" s="81"/>
    </row>
    <row r="221" spans="1:161"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81"/>
      <c r="AZ221" s="34"/>
      <c r="BA221" s="81"/>
      <c r="BB221" s="34"/>
      <c r="BC221" s="81"/>
      <c r="BG221" s="81"/>
    </row>
    <row r="222" spans="1:161">
      <c r="AP222" s="34"/>
      <c r="AQ222" s="34"/>
      <c r="AR222" s="34"/>
      <c r="AS222" s="34"/>
      <c r="AT222" s="34"/>
      <c r="AU222" s="34"/>
      <c r="AV222" s="34"/>
      <c r="AW222" s="34"/>
      <c r="AX222" s="34"/>
      <c r="AY222" s="81"/>
      <c r="AZ222" s="34"/>
      <c r="BA222" s="81"/>
      <c r="BB222" s="34"/>
      <c r="BC222" s="81"/>
    </row>
    <row r="223" spans="1:161">
      <c r="AP223" s="34"/>
      <c r="AQ223" s="34"/>
      <c r="AR223" s="34"/>
      <c r="AS223" s="34"/>
      <c r="AT223" s="34"/>
      <c r="AU223" s="34"/>
      <c r="AV223" s="34"/>
      <c r="AW223" s="34"/>
      <c r="AX223" s="34"/>
      <c r="AY223" s="81"/>
      <c r="AZ223" s="34"/>
      <c r="BA223" s="81"/>
      <c r="BB223" s="34"/>
      <c r="BC223" s="81"/>
    </row>
    <row r="224" spans="1:161">
      <c r="AP224" s="34"/>
      <c r="AQ224" s="34"/>
      <c r="AR224" s="34"/>
      <c r="AS224" s="34"/>
      <c r="AT224" s="34"/>
      <c r="AU224" s="34"/>
      <c r="AV224" s="34"/>
      <c r="AW224" s="34"/>
      <c r="AX224" s="34"/>
      <c r="AY224" s="81"/>
      <c r="AZ224" s="34"/>
      <c r="BA224" s="81"/>
      <c r="BB224" s="34"/>
      <c r="BC224" s="81"/>
    </row>
    <row r="225" spans="42:55">
      <c r="AP225" s="34"/>
      <c r="AQ225" s="34"/>
      <c r="AR225" s="34"/>
      <c r="AS225" s="34"/>
      <c r="AT225" s="34"/>
      <c r="AU225" s="34"/>
      <c r="AV225" s="34"/>
      <c r="AW225" s="34"/>
      <c r="AX225" s="34"/>
      <c r="AY225" s="81"/>
      <c r="AZ225" s="34"/>
      <c r="BA225" s="81"/>
      <c r="BB225" s="34"/>
      <c r="BC225" s="81"/>
    </row>
    <row r="226" spans="42:55">
      <c r="AP226" s="34"/>
      <c r="AQ226" s="34"/>
      <c r="AR226" s="34"/>
      <c r="AS226" s="34"/>
      <c r="AT226" s="34"/>
      <c r="AU226" s="34"/>
      <c r="AV226" s="34"/>
      <c r="AW226" s="34"/>
      <c r="AX226" s="34"/>
      <c r="AY226" s="81"/>
      <c r="AZ226" s="34"/>
      <c r="BA226" s="81"/>
      <c r="BB226" s="34"/>
      <c r="BC226" s="81"/>
    </row>
    <row r="227" spans="42:55">
      <c r="AP227" s="34"/>
      <c r="AQ227" s="34"/>
      <c r="AR227" s="34"/>
      <c r="AS227" s="34"/>
      <c r="AT227" s="34"/>
      <c r="AU227" s="34"/>
      <c r="AV227" s="34"/>
      <c r="AW227" s="34"/>
      <c r="AX227" s="34"/>
      <c r="AY227" s="81"/>
      <c r="AZ227" s="34"/>
      <c r="BA227" s="81"/>
      <c r="BB227" s="34"/>
      <c r="BC227" s="81"/>
    </row>
    <row r="228" spans="42:55">
      <c r="AP228" s="34"/>
      <c r="AQ228" s="34"/>
      <c r="AR228" s="34"/>
      <c r="AS228" s="34"/>
      <c r="AT228" s="34"/>
      <c r="AU228" s="34"/>
      <c r="AV228" s="34"/>
      <c r="AW228" s="34"/>
      <c r="AX228" s="34"/>
      <c r="AY228" s="81"/>
      <c r="AZ228" s="34"/>
      <c r="BA228" s="81"/>
      <c r="BB228" s="34"/>
      <c r="BC228" s="81"/>
    </row>
    <row r="229" spans="42:55">
      <c r="AP229" s="34"/>
      <c r="AQ229" s="34"/>
      <c r="AR229" s="34"/>
      <c r="AS229" s="34"/>
      <c r="AT229" s="34"/>
      <c r="AU229" s="34"/>
      <c r="AV229" s="34"/>
      <c r="AW229" s="34"/>
      <c r="AX229" s="34"/>
      <c r="AY229" s="81"/>
      <c r="AZ229" s="34"/>
      <c r="BA229" s="81"/>
      <c r="BB229" s="34"/>
      <c r="BC229" s="81"/>
    </row>
  </sheetData>
  <autoFilter ref="A5:EY5" xr:uid="{00000000-0009-0000-0000-000001000000}"/>
  <mergeCells count="5">
    <mergeCell ref="FA4:FA5"/>
    <mergeCell ref="EM4:EO4"/>
    <mergeCell ref="ER4:ET4"/>
    <mergeCell ref="EX4:EY4"/>
    <mergeCell ref="EZ4:EZ5"/>
  </mergeCells>
  <phoneticPr fontId="140" type="noConversion"/>
  <conditionalFormatting sqref="M3:DF4">
    <cfRule type="cellIs" dxfId="19" priority="368" operator="equal">
      <formula>"Sun"</formula>
    </cfRule>
  </conditionalFormatting>
  <conditionalFormatting sqref="L222:L1048576 L219:AO221 AP219:AX229 L2:L3 L218:AX218 L6:L214">
    <cfRule type="cellIs" dxfId="18" priority="337" operator="lessThan">
      <formula>-1</formula>
    </cfRule>
  </conditionalFormatting>
  <conditionalFormatting sqref="C1:C1048576">
    <cfRule type="duplicateValues" dxfId="17" priority="7"/>
  </conditionalFormatting>
  <conditionalFormatting sqref="EI3">
    <cfRule type="cellIs" dxfId="16" priority="6" operator="equal">
      <formula>"Sun"</formula>
    </cfRule>
  </conditionalFormatting>
  <conditionalFormatting sqref="DS4">
    <cfRule type="cellIs" dxfId="15" priority="5" operator="equal">
      <formula>"Sun"</formula>
    </cfRule>
  </conditionalFormatting>
  <conditionalFormatting sqref="DO3">
    <cfRule type="cellIs" dxfId="14" priority="4" operator="equal">
      <formula>"Sun"</formula>
    </cfRule>
  </conditionalFormatting>
  <conditionalFormatting sqref="DS3">
    <cfRule type="cellIs" dxfId="13" priority="3" operator="equal">
      <formula>"Sun"</formula>
    </cfRule>
  </conditionalFormatting>
  <conditionalFormatting sqref="DW3">
    <cfRule type="cellIs" dxfId="12" priority="2" operator="equal">
      <formula>"Sun"</formula>
    </cfRule>
  </conditionalFormatting>
  <conditionalFormatting sqref="DG3">
    <cfRule type="cellIs" dxfId="11" priority="1" operator="equal">
      <formula>"Sun"</formula>
    </cfRule>
  </conditionalFormatting>
  <pageMargins left="0.7" right="0.7" top="0.75" bottom="0.75" header="0.3" footer="0.3"/>
  <pageSetup paperSize="9" scale="80" orientation="landscape" r:id="rId1"/>
  <ignoredErrors>
    <ignoredError sqref="AA1 AH1 EL189 EL192 J1" formula="1"/>
    <ignoredError sqref="EL149 EL154 EL1" evalError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Q298"/>
  <sheetViews>
    <sheetView topLeftCell="I1" workbookViewId="0">
      <pane xSplit="2" ySplit="1" topLeftCell="M257" activePane="bottomRight" state="frozen"/>
      <selection pane="topRight" activeCell="O1" sqref="O1"/>
      <selection pane="bottomLeft" activeCell="I2" sqref="I2"/>
      <selection pane="bottomRight" activeCell="N257" sqref="N257"/>
    </sheetView>
  </sheetViews>
  <sheetFormatPr defaultColWidth="9.109375" defaultRowHeight="14.4"/>
  <cols>
    <col min="1" max="1" width="13.5546875" style="17" bestFit="1" customWidth="1"/>
    <col min="2" max="4" width="9.109375" style="17"/>
    <col min="5" max="5" width="13.5546875" style="17" bestFit="1" customWidth="1"/>
    <col min="6" max="6" width="11.44140625" style="17" bestFit="1" customWidth="1"/>
    <col min="7" max="7" width="20.5546875" style="17" customWidth="1"/>
    <col min="8" max="8" width="24.6640625" style="17" customWidth="1"/>
    <col min="9" max="9" width="9.109375" style="17"/>
    <col min="10" max="10" width="13.88671875" style="270" bestFit="1" customWidth="1"/>
    <col min="11" max="12" width="20.88671875" style="270" bestFit="1" customWidth="1"/>
    <col min="13" max="13" width="16.44140625" style="270" bestFit="1" customWidth="1"/>
    <col min="14" max="14" width="41.109375" style="17" bestFit="1" customWidth="1"/>
    <col min="15" max="15" width="19.33203125" style="17" bestFit="1" customWidth="1"/>
    <col min="16" max="16" width="9.109375" style="270"/>
    <col min="17" max="17" width="13.88671875" style="270" bestFit="1" customWidth="1"/>
    <col min="18" max="16384" width="9.109375" style="17"/>
  </cols>
  <sheetData>
    <row r="1" spans="1:17">
      <c r="H1" s="17" t="s">
        <v>994</v>
      </c>
      <c r="I1" s="605" t="s">
        <v>765</v>
      </c>
      <c r="J1" s="640" t="s">
        <v>766</v>
      </c>
      <c r="K1" s="643" t="s">
        <v>11</v>
      </c>
      <c r="L1" s="643" t="s">
        <v>767</v>
      </c>
      <c r="M1" s="643" t="s">
        <v>13</v>
      </c>
      <c r="N1" s="605" t="s">
        <v>14</v>
      </c>
      <c r="O1" s="605" t="s">
        <v>995</v>
      </c>
      <c r="P1" s="643" t="s">
        <v>996</v>
      </c>
      <c r="Q1" s="640" t="s">
        <v>766</v>
      </c>
    </row>
    <row r="2" spans="1:17">
      <c r="A2" s="98" t="s">
        <v>997</v>
      </c>
      <c r="D2" s="82" t="s">
        <v>998</v>
      </c>
      <c r="E2" s="36" t="s">
        <v>999</v>
      </c>
      <c r="F2" s="36" t="s">
        <v>339</v>
      </c>
      <c r="G2" s="17" t="e">
        <f>VLOOKUP(E2,#REF!,1,)</f>
        <v>#REF!</v>
      </c>
      <c r="H2" s="17" t="s">
        <v>999</v>
      </c>
      <c r="I2" s="606" t="s">
        <v>1000</v>
      </c>
      <c r="J2" s="607" t="s">
        <v>24</v>
      </c>
      <c r="K2" s="618" t="s">
        <v>25</v>
      </c>
      <c r="L2" s="618" t="s">
        <v>1001</v>
      </c>
      <c r="M2" s="618" t="s">
        <v>1002</v>
      </c>
      <c r="N2" s="608" t="s">
        <v>27</v>
      </c>
      <c r="O2" s="609"/>
      <c r="P2" s="626"/>
      <c r="Q2" s="607" t="s">
        <v>24</v>
      </c>
    </row>
    <row r="3" spans="1:17">
      <c r="A3" s="98" t="s">
        <v>1003</v>
      </c>
      <c r="D3" s="82" t="s">
        <v>998</v>
      </c>
      <c r="E3" s="36" t="s">
        <v>1004</v>
      </c>
      <c r="F3" s="36" t="s">
        <v>314</v>
      </c>
      <c r="G3" s="17" t="e">
        <f>VLOOKUP(E3,#REF!,1,)</f>
        <v>#REF!</v>
      </c>
      <c r="H3" s="17" t="s">
        <v>1005</v>
      </c>
      <c r="I3" s="606" t="s">
        <v>1000</v>
      </c>
      <c r="J3" s="607" t="s">
        <v>24</v>
      </c>
      <c r="K3" s="618" t="s">
        <v>28</v>
      </c>
      <c r="L3" s="618" t="s">
        <v>29</v>
      </c>
      <c r="M3" s="618" t="s">
        <v>1002</v>
      </c>
      <c r="N3" s="610" t="s">
        <v>30</v>
      </c>
      <c r="O3" s="609"/>
      <c r="P3" s="626"/>
      <c r="Q3" s="607" t="s">
        <v>24</v>
      </c>
    </row>
    <row r="4" spans="1:17">
      <c r="A4" s="98" t="s">
        <v>1006</v>
      </c>
      <c r="D4" s="82" t="s">
        <v>998</v>
      </c>
      <c r="E4" s="36" t="s">
        <v>1007</v>
      </c>
      <c r="F4" s="36" t="s">
        <v>319</v>
      </c>
      <c r="G4" s="17" t="e">
        <f>VLOOKUP(E4,#REF!,1,)</f>
        <v>#REF!</v>
      </c>
      <c r="H4" s="17" t="s">
        <v>1008</v>
      </c>
      <c r="I4" s="606" t="s">
        <v>1000</v>
      </c>
      <c r="J4" s="644" t="s">
        <v>292</v>
      </c>
      <c r="K4" s="617">
        <v>641283816</v>
      </c>
      <c r="L4" s="617">
        <v>641283816</v>
      </c>
      <c r="M4" s="618" t="s">
        <v>1002</v>
      </c>
      <c r="N4" s="611" t="s">
        <v>293</v>
      </c>
      <c r="O4" s="609"/>
      <c r="P4" s="649">
        <v>44818</v>
      </c>
      <c r="Q4" s="644" t="s">
        <v>292</v>
      </c>
    </row>
    <row r="5" spans="1:17">
      <c r="A5" s="98" t="s">
        <v>1009</v>
      </c>
      <c r="D5" s="82" t="s">
        <v>998</v>
      </c>
      <c r="E5" s="36" t="s">
        <v>1010</v>
      </c>
      <c r="F5" s="36" t="s">
        <v>321</v>
      </c>
      <c r="G5" s="17" t="e">
        <f>VLOOKUP(E5,#REF!,1,)</f>
        <v>#REF!</v>
      </c>
      <c r="H5" s="17" t="s">
        <v>320</v>
      </c>
      <c r="I5" s="606" t="s">
        <v>1000</v>
      </c>
      <c r="J5" s="644" t="s">
        <v>292</v>
      </c>
      <c r="K5" s="617">
        <v>644942416</v>
      </c>
      <c r="L5" s="617">
        <v>644942416</v>
      </c>
      <c r="M5" s="618" t="s">
        <v>1002</v>
      </c>
      <c r="N5" s="611" t="s">
        <v>294</v>
      </c>
      <c r="O5" s="609"/>
      <c r="P5" s="649"/>
      <c r="Q5" s="644" t="s">
        <v>292</v>
      </c>
    </row>
    <row r="6" spans="1:17">
      <c r="A6" s="98" t="s">
        <v>1011</v>
      </c>
      <c r="D6" s="82" t="s">
        <v>998</v>
      </c>
      <c r="E6" s="36" t="s">
        <v>997</v>
      </c>
      <c r="F6" s="36" t="s">
        <v>323</v>
      </c>
      <c r="G6" s="17" t="e">
        <f>VLOOKUP(E6,#REF!,1,)</f>
        <v>#REF!</v>
      </c>
      <c r="H6" s="17" t="s">
        <v>1012</v>
      </c>
      <c r="I6" s="606" t="s">
        <v>1000</v>
      </c>
      <c r="J6" s="612" t="s">
        <v>791</v>
      </c>
      <c r="K6" s="624" t="s">
        <v>661</v>
      </c>
      <c r="L6" s="624" t="s">
        <v>661</v>
      </c>
      <c r="M6" s="618" t="s">
        <v>1002</v>
      </c>
      <c r="N6" s="611" t="s">
        <v>662</v>
      </c>
      <c r="O6" s="609"/>
      <c r="P6" s="626"/>
      <c r="Q6" s="612" t="s">
        <v>791</v>
      </c>
    </row>
    <row r="7" spans="1:17">
      <c r="A7" s="98" t="s">
        <v>1013</v>
      </c>
      <c r="D7" s="82" t="s">
        <v>998</v>
      </c>
      <c r="E7" s="36" t="s">
        <v>1006</v>
      </c>
      <c r="F7" s="36" t="s">
        <v>317</v>
      </c>
      <c r="G7" s="17" t="e">
        <f>VLOOKUP(E7,#REF!,1,)</f>
        <v>#REF!</v>
      </c>
      <c r="H7" s="17" t="s">
        <v>1014</v>
      </c>
      <c r="I7" s="606" t="s">
        <v>1000</v>
      </c>
      <c r="J7" s="612" t="s">
        <v>791</v>
      </c>
      <c r="K7" s="624" t="s">
        <v>663</v>
      </c>
      <c r="L7" s="624" t="s">
        <v>663</v>
      </c>
      <c r="M7" s="618" t="s">
        <v>1002</v>
      </c>
      <c r="N7" s="611" t="s">
        <v>664</v>
      </c>
      <c r="O7" s="609"/>
      <c r="P7" s="626"/>
      <c r="Q7" s="612" t="s">
        <v>791</v>
      </c>
    </row>
    <row r="8" spans="1:17">
      <c r="A8" s="98" t="s">
        <v>1015</v>
      </c>
      <c r="D8" s="82" t="s">
        <v>998</v>
      </c>
      <c r="E8" s="36" t="s">
        <v>1016</v>
      </c>
      <c r="F8" s="36" t="s">
        <v>325</v>
      </c>
      <c r="G8" s="17" t="e">
        <f>VLOOKUP(E8,#REF!,1,)</f>
        <v>#REF!</v>
      </c>
      <c r="H8" s="17" t="s">
        <v>1017</v>
      </c>
      <c r="I8" s="606" t="s">
        <v>1000</v>
      </c>
      <c r="J8" s="612" t="s">
        <v>791</v>
      </c>
      <c r="K8" s="624" t="s">
        <v>665</v>
      </c>
      <c r="L8" s="624" t="s">
        <v>665</v>
      </c>
      <c r="M8" s="618" t="s">
        <v>1002</v>
      </c>
      <c r="N8" s="611" t="s">
        <v>666</v>
      </c>
      <c r="O8" s="609"/>
      <c r="P8" s="626"/>
      <c r="Q8" s="612" t="s">
        <v>791</v>
      </c>
    </row>
    <row r="9" spans="1:17">
      <c r="A9" s="98" t="s">
        <v>1018</v>
      </c>
      <c r="D9" s="82" t="s">
        <v>998</v>
      </c>
      <c r="E9" s="36" t="s">
        <v>1019</v>
      </c>
      <c r="F9" s="36" t="s">
        <v>327</v>
      </c>
      <c r="G9" s="17" t="e">
        <f>VLOOKUP(E9,#REF!,1,)</f>
        <v>#REF!</v>
      </c>
      <c r="H9" s="17" t="s">
        <v>1020</v>
      </c>
      <c r="I9" s="606" t="s">
        <v>1000</v>
      </c>
      <c r="J9" s="612" t="s">
        <v>791</v>
      </c>
      <c r="K9" s="624" t="s">
        <v>667</v>
      </c>
      <c r="L9" s="624" t="s">
        <v>667</v>
      </c>
      <c r="M9" s="618" t="s">
        <v>1002</v>
      </c>
      <c r="N9" s="611" t="s">
        <v>668</v>
      </c>
      <c r="O9" s="609"/>
      <c r="P9" s="626"/>
      <c r="Q9" s="612" t="s">
        <v>791</v>
      </c>
    </row>
    <row r="10" spans="1:17">
      <c r="A10" s="98" t="s">
        <v>1021</v>
      </c>
      <c r="D10" s="82" t="s">
        <v>998</v>
      </c>
      <c r="E10" s="36" t="s">
        <v>1011</v>
      </c>
      <c r="F10" s="36" t="s">
        <v>329</v>
      </c>
      <c r="G10" s="17" t="e">
        <f>VLOOKUP(E10,#REF!,1,)</f>
        <v>#REF!</v>
      </c>
      <c r="H10" s="17" t="s">
        <v>1011</v>
      </c>
      <c r="I10" s="606" t="s">
        <v>1000</v>
      </c>
      <c r="J10" s="612" t="s">
        <v>791</v>
      </c>
      <c r="K10" s="624" t="s">
        <v>669</v>
      </c>
      <c r="L10" s="624" t="s">
        <v>669</v>
      </c>
      <c r="M10" s="618" t="s">
        <v>1002</v>
      </c>
      <c r="N10" s="611" t="s">
        <v>670</v>
      </c>
      <c r="O10" s="609"/>
      <c r="P10" s="626"/>
      <c r="Q10" s="612" t="s">
        <v>791</v>
      </c>
    </row>
    <row r="11" spans="1:17">
      <c r="A11" s="98" t="s">
        <v>1016</v>
      </c>
      <c r="D11" s="82" t="s">
        <v>998</v>
      </c>
      <c r="E11" s="36" t="s">
        <v>1003</v>
      </c>
      <c r="F11" s="36" t="s">
        <v>331</v>
      </c>
      <c r="G11" s="17" t="e">
        <f>VLOOKUP(E11,#REF!,1,)</f>
        <v>#REF!</v>
      </c>
      <c r="H11" s="17" t="s">
        <v>1022</v>
      </c>
      <c r="I11" s="606" t="s">
        <v>1000</v>
      </c>
      <c r="J11" s="612" t="s">
        <v>791</v>
      </c>
      <c r="K11" s="624" t="s">
        <v>671</v>
      </c>
      <c r="L11" s="624" t="s">
        <v>671</v>
      </c>
      <c r="M11" s="618" t="s">
        <v>1002</v>
      </c>
      <c r="N11" s="611" t="s">
        <v>672</v>
      </c>
      <c r="O11" s="609"/>
      <c r="P11" s="626"/>
      <c r="Q11" s="612" t="s">
        <v>791</v>
      </c>
    </row>
    <row r="12" spans="1:17">
      <c r="A12" s="98" t="s">
        <v>1023</v>
      </c>
      <c r="D12" s="82" t="s">
        <v>998</v>
      </c>
      <c r="E12" s="36" t="s">
        <v>1009</v>
      </c>
      <c r="F12" s="36" t="s">
        <v>333</v>
      </c>
      <c r="G12" s="17" t="e">
        <f>VLOOKUP(E12,#REF!,1,)</f>
        <v>#REF!</v>
      </c>
      <c r="H12" s="17" t="s">
        <v>1024</v>
      </c>
      <c r="I12" s="606" t="s">
        <v>1000</v>
      </c>
      <c r="J12" s="612" t="s">
        <v>791</v>
      </c>
      <c r="K12" s="624" t="s">
        <v>673</v>
      </c>
      <c r="L12" s="624" t="s">
        <v>673</v>
      </c>
      <c r="M12" s="618" t="s">
        <v>1002</v>
      </c>
      <c r="N12" s="611" t="s">
        <v>670</v>
      </c>
      <c r="O12" s="609"/>
      <c r="P12" s="626"/>
      <c r="Q12" s="612" t="s">
        <v>791</v>
      </c>
    </row>
    <row r="13" spans="1:17">
      <c r="A13" s="98" t="s">
        <v>1019</v>
      </c>
      <c r="D13" s="82" t="s">
        <v>998</v>
      </c>
      <c r="E13" s="36" t="s">
        <v>1023</v>
      </c>
      <c r="F13" s="36" t="s">
        <v>335</v>
      </c>
      <c r="G13" s="17" t="e">
        <f>VLOOKUP(E13,#REF!,1,)</f>
        <v>#REF!</v>
      </c>
      <c r="H13" s="17" t="s">
        <v>1025</v>
      </c>
      <c r="I13" s="606" t="s">
        <v>1000</v>
      </c>
      <c r="J13" s="612" t="s">
        <v>791</v>
      </c>
      <c r="K13" s="624" t="s">
        <v>674</v>
      </c>
      <c r="L13" s="624" t="s">
        <v>674</v>
      </c>
      <c r="M13" s="618" t="s">
        <v>1002</v>
      </c>
      <c r="N13" s="611" t="s">
        <v>675</v>
      </c>
      <c r="O13" s="609"/>
      <c r="P13" s="626"/>
      <c r="Q13" s="612" t="s">
        <v>791</v>
      </c>
    </row>
    <row r="14" spans="1:17">
      <c r="A14" s="98" t="s">
        <v>1026</v>
      </c>
      <c r="D14" s="82" t="s">
        <v>998</v>
      </c>
      <c r="E14" s="36" t="s">
        <v>1026</v>
      </c>
      <c r="F14" s="36" t="s">
        <v>337</v>
      </c>
      <c r="G14" s="17" t="e">
        <f>VLOOKUP(E14,#REF!,1,)</f>
        <v>#REF!</v>
      </c>
      <c r="H14" s="17" t="s">
        <v>1027</v>
      </c>
      <c r="I14" s="606" t="s">
        <v>1000</v>
      </c>
      <c r="J14" s="612" t="s">
        <v>791</v>
      </c>
      <c r="K14" s="624" t="s">
        <v>676</v>
      </c>
      <c r="L14" s="624" t="s">
        <v>676</v>
      </c>
      <c r="M14" s="618" t="s">
        <v>1002</v>
      </c>
      <c r="N14" s="611" t="s">
        <v>677</v>
      </c>
      <c r="O14" s="609"/>
      <c r="P14" s="626"/>
      <c r="Q14" s="612" t="s">
        <v>791</v>
      </c>
    </row>
    <row r="15" spans="1:17">
      <c r="A15" s="98" t="s">
        <v>1007</v>
      </c>
      <c r="D15" s="99" t="s">
        <v>998</v>
      </c>
      <c r="E15" s="100"/>
      <c r="F15" s="100"/>
      <c r="G15" s="17" t="e">
        <f>VLOOKUP(E15,#REF!,1,)</f>
        <v>#REF!</v>
      </c>
      <c r="I15" s="606" t="s">
        <v>1000</v>
      </c>
      <c r="J15" s="612" t="s">
        <v>791</v>
      </c>
      <c r="K15" s="4" t="s">
        <v>678</v>
      </c>
      <c r="L15" s="624" t="s">
        <v>678</v>
      </c>
      <c r="M15" s="618" t="s">
        <v>1002</v>
      </c>
      <c r="N15" s="611" t="s">
        <v>677</v>
      </c>
      <c r="O15" s="609"/>
      <c r="P15" s="626"/>
      <c r="Q15" s="612" t="s">
        <v>791</v>
      </c>
    </row>
    <row r="16" spans="1:17">
      <c r="A16" s="98" t="s">
        <v>1028</v>
      </c>
      <c r="D16" s="79" t="s">
        <v>1029</v>
      </c>
      <c r="E16" s="38" t="s">
        <v>410</v>
      </c>
      <c r="F16" s="38" t="s">
        <v>59</v>
      </c>
      <c r="G16" s="17" t="e">
        <f>VLOOKUP(E16,#REF!,1,)</f>
        <v>#REF!</v>
      </c>
      <c r="H16" s="867" t="s">
        <v>410</v>
      </c>
      <c r="I16" s="606" t="s">
        <v>1000</v>
      </c>
      <c r="J16" s="612" t="s">
        <v>791</v>
      </c>
      <c r="K16" s="624" t="s">
        <v>679</v>
      </c>
      <c r="L16" s="624" t="s">
        <v>679</v>
      </c>
      <c r="M16" s="618" t="s">
        <v>1002</v>
      </c>
      <c r="N16" s="611" t="s">
        <v>680</v>
      </c>
      <c r="O16" s="609"/>
      <c r="P16" s="626"/>
      <c r="Q16" s="612" t="s">
        <v>791</v>
      </c>
    </row>
    <row r="17" spans="1:17">
      <c r="A17" s="98" t="s">
        <v>1030</v>
      </c>
      <c r="D17" s="79" t="s">
        <v>1029</v>
      </c>
      <c r="E17" s="36" t="s">
        <v>340</v>
      </c>
      <c r="F17" s="36" t="s">
        <v>341</v>
      </c>
      <c r="G17" s="17" t="e">
        <f>VLOOKUP(E17,#REF!,1,)</f>
        <v>#REF!</v>
      </c>
      <c r="H17" s="17" t="s">
        <v>411</v>
      </c>
      <c r="I17" s="606" t="s">
        <v>1000</v>
      </c>
      <c r="J17" s="612" t="s">
        <v>791</v>
      </c>
      <c r="K17" s="624" t="s">
        <v>681</v>
      </c>
      <c r="L17" s="624" t="s">
        <v>681</v>
      </c>
      <c r="M17" s="618" t="s">
        <v>1002</v>
      </c>
      <c r="N17" s="611" t="s">
        <v>682</v>
      </c>
      <c r="O17" s="609"/>
      <c r="P17" s="626"/>
      <c r="Q17" s="612" t="s">
        <v>791</v>
      </c>
    </row>
    <row r="18" spans="1:17">
      <c r="A18" s="98" t="s">
        <v>1031</v>
      </c>
      <c r="D18" s="79" t="s">
        <v>1029</v>
      </c>
      <c r="E18" s="39" t="s">
        <v>1013</v>
      </c>
      <c r="F18" s="36" t="s">
        <v>343</v>
      </c>
      <c r="G18" s="17" t="e">
        <f>VLOOKUP(E18,#REF!,1,)</f>
        <v>#REF!</v>
      </c>
      <c r="H18" s="17" t="s">
        <v>1013</v>
      </c>
      <c r="I18" s="606" t="s">
        <v>1000</v>
      </c>
      <c r="J18" s="612" t="s">
        <v>791</v>
      </c>
      <c r="K18" s="624" t="s">
        <v>683</v>
      </c>
      <c r="L18" s="624" t="s">
        <v>683</v>
      </c>
      <c r="M18" s="618" t="s">
        <v>1002</v>
      </c>
      <c r="N18" s="611" t="s">
        <v>684</v>
      </c>
      <c r="O18" s="609"/>
      <c r="P18" s="626"/>
      <c r="Q18" s="612" t="s">
        <v>791</v>
      </c>
    </row>
    <row r="19" spans="1:17">
      <c r="A19" s="98" t="s">
        <v>1032</v>
      </c>
      <c r="D19" s="79" t="s">
        <v>1029</v>
      </c>
      <c r="E19" s="39" t="s">
        <v>1018</v>
      </c>
      <c r="F19" s="36" t="s">
        <v>346</v>
      </c>
      <c r="G19" s="17" t="e">
        <f>VLOOKUP(E19,#REF!,1,)</f>
        <v>#REF!</v>
      </c>
      <c r="H19" s="17" t="s">
        <v>1018</v>
      </c>
      <c r="I19" s="606" t="s">
        <v>1000</v>
      </c>
      <c r="J19" s="612" t="s">
        <v>791</v>
      </c>
      <c r="K19" s="624" t="s">
        <v>685</v>
      </c>
      <c r="L19" s="624" t="s">
        <v>685</v>
      </c>
      <c r="M19" s="618" t="s">
        <v>1002</v>
      </c>
      <c r="N19" s="611" t="s">
        <v>686</v>
      </c>
      <c r="O19" s="609"/>
      <c r="P19" s="626"/>
      <c r="Q19" s="612" t="s">
        <v>791</v>
      </c>
    </row>
    <row r="20" spans="1:17">
      <c r="D20" s="79" t="s">
        <v>1029</v>
      </c>
      <c r="E20" s="39" t="s">
        <v>1028</v>
      </c>
      <c r="F20" s="36" t="s">
        <v>348</v>
      </c>
      <c r="G20" s="17" t="e">
        <f>VLOOKUP(E20,#REF!,1,)</f>
        <v>#REF!</v>
      </c>
      <c r="H20" s="17" t="s">
        <v>1028</v>
      </c>
      <c r="I20" s="606" t="s">
        <v>1000</v>
      </c>
      <c r="J20" s="612" t="s">
        <v>791</v>
      </c>
      <c r="K20" s="624" t="s">
        <v>687</v>
      </c>
      <c r="L20" s="624" t="s">
        <v>687</v>
      </c>
      <c r="M20" s="618" t="s">
        <v>1002</v>
      </c>
      <c r="N20" s="611" t="s">
        <v>686</v>
      </c>
      <c r="O20" s="609"/>
      <c r="P20" s="626"/>
      <c r="Q20" s="612" t="s">
        <v>791</v>
      </c>
    </row>
    <row r="21" spans="1:17">
      <c r="D21" s="79" t="s">
        <v>1029</v>
      </c>
      <c r="E21" s="39" t="s">
        <v>1031</v>
      </c>
      <c r="F21" s="36" t="s">
        <v>350</v>
      </c>
      <c r="G21" s="17" t="e">
        <f>VLOOKUP(E21,#REF!,1,)</f>
        <v>#REF!</v>
      </c>
      <c r="H21" s="17" t="s">
        <v>1031</v>
      </c>
      <c r="I21" s="606" t="s">
        <v>1000</v>
      </c>
      <c r="J21" s="612" t="s">
        <v>791</v>
      </c>
      <c r="K21" s="624" t="s">
        <v>688</v>
      </c>
      <c r="L21" s="624" t="s">
        <v>688</v>
      </c>
      <c r="M21" s="618" t="s">
        <v>1002</v>
      </c>
      <c r="N21" s="611" t="s">
        <v>686</v>
      </c>
      <c r="O21" s="609"/>
      <c r="P21" s="626"/>
      <c r="Q21" s="612" t="s">
        <v>791</v>
      </c>
    </row>
    <row r="22" spans="1:17">
      <c r="D22" s="79" t="s">
        <v>1029</v>
      </c>
      <c r="E22" s="39" t="s">
        <v>1015</v>
      </c>
      <c r="F22" s="36" t="s">
        <v>352</v>
      </c>
      <c r="G22" s="17" t="e">
        <f>VLOOKUP(E22,#REF!,1,)</f>
        <v>#REF!</v>
      </c>
      <c r="H22" s="17" t="s">
        <v>1015</v>
      </c>
      <c r="I22" s="606" t="s">
        <v>1000</v>
      </c>
      <c r="J22" s="612" t="s">
        <v>791</v>
      </c>
      <c r="K22" s="624" t="s">
        <v>689</v>
      </c>
      <c r="L22" s="624" t="s">
        <v>689</v>
      </c>
      <c r="M22" s="618" t="s">
        <v>1002</v>
      </c>
      <c r="N22" s="611" t="s">
        <v>690</v>
      </c>
      <c r="O22" s="609"/>
      <c r="P22" s="626"/>
      <c r="Q22" s="612" t="s">
        <v>791</v>
      </c>
    </row>
    <row r="23" spans="1:17">
      <c r="D23" s="79" t="s">
        <v>1029</v>
      </c>
      <c r="E23" s="39" t="s">
        <v>1021</v>
      </c>
      <c r="F23" s="36" t="s">
        <v>355</v>
      </c>
      <c r="G23" s="17" t="e">
        <f>VLOOKUP(E23,#REF!,1,)</f>
        <v>#REF!</v>
      </c>
      <c r="H23" s="17" t="s">
        <v>1021</v>
      </c>
      <c r="I23" s="606" t="s">
        <v>1000</v>
      </c>
      <c r="J23" s="612" t="s">
        <v>791</v>
      </c>
      <c r="K23" s="624" t="s">
        <v>691</v>
      </c>
      <c r="L23" s="624" t="s">
        <v>691</v>
      </c>
      <c r="M23" s="618" t="s">
        <v>1002</v>
      </c>
      <c r="N23" s="611" t="s">
        <v>675</v>
      </c>
      <c r="O23" s="609"/>
      <c r="P23" s="626"/>
      <c r="Q23" s="612" t="s">
        <v>791</v>
      </c>
    </row>
    <row r="24" spans="1:17">
      <c r="D24" s="79" t="s">
        <v>1029</v>
      </c>
      <c r="E24" s="39" t="s">
        <v>1030</v>
      </c>
      <c r="F24" s="36" t="s">
        <v>358</v>
      </c>
      <c r="G24" s="17" t="e">
        <f>VLOOKUP(E24,#REF!,1,)</f>
        <v>#REF!</v>
      </c>
      <c r="H24" s="17" t="s">
        <v>1030</v>
      </c>
      <c r="I24" s="606" t="s">
        <v>1000</v>
      </c>
      <c r="J24" s="613" t="s">
        <v>297</v>
      </c>
      <c r="K24" s="624" t="s">
        <v>298</v>
      </c>
      <c r="L24" s="624" t="s">
        <v>298</v>
      </c>
      <c r="M24" s="618" t="s">
        <v>1002</v>
      </c>
      <c r="N24" s="611" t="s">
        <v>299</v>
      </c>
      <c r="O24" s="609"/>
      <c r="P24" s="626"/>
      <c r="Q24" s="613" t="s">
        <v>297</v>
      </c>
    </row>
    <row r="25" spans="1:17">
      <c r="D25" s="79" t="s">
        <v>1029</v>
      </c>
      <c r="E25" s="39" t="s">
        <v>1032</v>
      </c>
      <c r="F25" s="36" t="s">
        <v>360</v>
      </c>
      <c r="G25" s="17" t="e">
        <f>VLOOKUP(E25,#REF!,1,)</f>
        <v>#REF!</v>
      </c>
      <c r="H25" s="17" t="s">
        <v>1032</v>
      </c>
      <c r="I25" s="606" t="s">
        <v>1000</v>
      </c>
      <c r="J25" s="613" t="s">
        <v>297</v>
      </c>
      <c r="K25" s="624" t="s">
        <v>300</v>
      </c>
      <c r="L25" s="624" t="s">
        <v>300</v>
      </c>
      <c r="M25" s="618" t="s">
        <v>1002</v>
      </c>
      <c r="N25" s="611" t="s">
        <v>299</v>
      </c>
      <c r="O25" s="609"/>
      <c r="P25" s="626"/>
      <c r="Q25" s="613" t="s">
        <v>297</v>
      </c>
    </row>
    <row r="26" spans="1:17">
      <c r="D26" s="99" t="s">
        <v>1029</v>
      </c>
      <c r="E26" s="100"/>
      <c r="F26" s="100"/>
      <c r="I26" s="606" t="s">
        <v>1000</v>
      </c>
      <c r="J26" s="613" t="s">
        <v>308</v>
      </c>
      <c r="K26" s="624" t="s">
        <v>307</v>
      </c>
      <c r="L26" s="624" t="s">
        <v>306</v>
      </c>
      <c r="M26" s="618" t="s">
        <v>1002</v>
      </c>
      <c r="N26" s="611"/>
      <c r="O26" s="609"/>
      <c r="P26" s="626"/>
      <c r="Q26" s="613" t="s">
        <v>308</v>
      </c>
    </row>
    <row r="27" spans="1:17">
      <c r="I27" s="606" t="s">
        <v>1000</v>
      </c>
      <c r="J27" s="613" t="s">
        <v>308</v>
      </c>
      <c r="K27" s="624" t="s">
        <v>307</v>
      </c>
      <c r="L27" s="624" t="s">
        <v>307</v>
      </c>
      <c r="M27" s="618" t="s">
        <v>1002</v>
      </c>
      <c r="N27" s="611"/>
      <c r="O27" s="609"/>
      <c r="P27" s="626"/>
      <c r="Q27" s="613" t="s">
        <v>308</v>
      </c>
    </row>
    <row r="28" spans="1:17">
      <c r="I28" s="606" t="s">
        <v>1000</v>
      </c>
      <c r="J28" s="614" t="s">
        <v>309</v>
      </c>
      <c r="K28" s="624" t="s">
        <v>302</v>
      </c>
      <c r="L28" s="624" t="s">
        <v>302</v>
      </c>
      <c r="M28" s="618" t="s">
        <v>1002</v>
      </c>
      <c r="N28" s="611" t="s">
        <v>299</v>
      </c>
      <c r="O28" s="609"/>
      <c r="P28" s="626"/>
      <c r="Q28" s="614" t="s">
        <v>309</v>
      </c>
    </row>
    <row r="29" spans="1:17">
      <c r="I29" s="606" t="s">
        <v>1000</v>
      </c>
      <c r="J29" s="614" t="s">
        <v>309</v>
      </c>
      <c r="K29" s="624" t="s">
        <v>304</v>
      </c>
      <c r="L29" s="624" t="s">
        <v>304</v>
      </c>
      <c r="M29" s="618" t="s">
        <v>1002</v>
      </c>
      <c r="N29" s="611" t="s">
        <v>299</v>
      </c>
      <c r="O29" s="609"/>
      <c r="P29" s="626"/>
      <c r="Q29" s="614" t="s">
        <v>309</v>
      </c>
    </row>
    <row r="30" spans="1:17">
      <c r="I30" s="606" t="s">
        <v>1000</v>
      </c>
      <c r="J30" s="615" t="s">
        <v>295</v>
      </c>
      <c r="K30" s="624" t="s">
        <v>296</v>
      </c>
      <c r="L30" s="624" t="s">
        <v>296</v>
      </c>
      <c r="M30" s="618" t="s">
        <v>1002</v>
      </c>
      <c r="N30" s="611" t="s">
        <v>806</v>
      </c>
      <c r="O30" s="609"/>
      <c r="P30" s="626"/>
      <c r="Q30" s="615" t="s">
        <v>295</v>
      </c>
    </row>
    <row r="31" spans="1:17">
      <c r="I31" s="606" t="s">
        <v>1000</v>
      </c>
      <c r="J31" s="616" t="s">
        <v>171</v>
      </c>
      <c r="K31" s="645" t="s">
        <v>1033</v>
      </c>
      <c r="L31" s="624" t="s">
        <v>1033</v>
      </c>
      <c r="M31" s="618" t="s">
        <v>1002</v>
      </c>
      <c r="N31" s="611" t="s">
        <v>1034</v>
      </c>
      <c r="O31" s="609"/>
      <c r="P31" s="626"/>
      <c r="Q31" s="616" t="s">
        <v>171</v>
      </c>
    </row>
    <row r="32" spans="1:17">
      <c r="I32" s="606" t="s">
        <v>1000</v>
      </c>
      <c r="J32" s="616" t="s">
        <v>171</v>
      </c>
      <c r="K32" s="645" t="s">
        <v>1035</v>
      </c>
      <c r="L32" s="624" t="s">
        <v>1035</v>
      </c>
      <c r="M32" s="618" t="s">
        <v>1002</v>
      </c>
      <c r="N32" s="611" t="s">
        <v>1036</v>
      </c>
      <c r="O32" s="609"/>
      <c r="P32" s="626"/>
      <c r="Q32" s="616" t="s">
        <v>171</v>
      </c>
    </row>
    <row r="33" spans="9:17">
      <c r="I33" s="606" t="s">
        <v>1000</v>
      </c>
      <c r="J33" s="616" t="s">
        <v>171</v>
      </c>
      <c r="K33" s="645" t="s">
        <v>1037</v>
      </c>
      <c r="L33" s="624" t="s">
        <v>1038</v>
      </c>
      <c r="M33" s="618" t="s">
        <v>1002</v>
      </c>
      <c r="N33" s="611" t="s">
        <v>1039</v>
      </c>
      <c r="O33" s="609"/>
      <c r="P33" s="626"/>
      <c r="Q33" s="616" t="s">
        <v>171</v>
      </c>
    </row>
    <row r="34" spans="9:17">
      <c r="I34" s="606" t="s">
        <v>1000</v>
      </c>
      <c r="J34" s="616" t="s">
        <v>171</v>
      </c>
      <c r="K34" s="645" t="s">
        <v>198</v>
      </c>
      <c r="L34" s="624" t="s">
        <v>198</v>
      </c>
      <c r="M34" s="618" t="s">
        <v>1002</v>
      </c>
      <c r="N34" s="611" t="s">
        <v>857</v>
      </c>
      <c r="O34" s="609"/>
      <c r="P34" s="649">
        <v>44876</v>
      </c>
      <c r="Q34" s="616" t="s">
        <v>171</v>
      </c>
    </row>
    <row r="35" spans="9:17">
      <c r="I35" s="606" t="s">
        <v>1000</v>
      </c>
      <c r="J35" s="617" t="s">
        <v>598</v>
      </c>
      <c r="K35" s="624">
        <v>447230007</v>
      </c>
      <c r="L35" s="624">
        <v>447230007</v>
      </c>
      <c r="M35" s="618" t="s">
        <v>1002</v>
      </c>
      <c r="N35" s="611" t="s">
        <v>808</v>
      </c>
      <c r="O35" s="609"/>
      <c r="P35" s="626"/>
      <c r="Q35" s="617" t="s">
        <v>598</v>
      </c>
    </row>
    <row r="36" spans="9:17">
      <c r="I36" s="606" t="s">
        <v>1000</v>
      </c>
      <c r="J36" s="617" t="s">
        <v>598</v>
      </c>
      <c r="K36" s="624">
        <v>447250009</v>
      </c>
      <c r="L36" s="624">
        <v>447250009</v>
      </c>
      <c r="M36" s="618" t="s">
        <v>1002</v>
      </c>
      <c r="N36" s="611" t="s">
        <v>810</v>
      </c>
      <c r="O36" s="609"/>
      <c r="P36" s="626"/>
      <c r="Q36" s="617" t="s">
        <v>598</v>
      </c>
    </row>
    <row r="37" spans="9:17">
      <c r="I37" s="606" t="s">
        <v>1000</v>
      </c>
      <c r="J37" s="617" t="s">
        <v>598</v>
      </c>
      <c r="K37" s="624">
        <v>448010005</v>
      </c>
      <c r="L37" s="624">
        <v>448010005</v>
      </c>
      <c r="M37" s="618" t="s">
        <v>1002</v>
      </c>
      <c r="N37" s="611" t="s">
        <v>811</v>
      </c>
      <c r="O37" s="609"/>
      <c r="P37" s="649">
        <v>44744</v>
      </c>
      <c r="Q37" s="617" t="s">
        <v>598</v>
      </c>
    </row>
    <row r="38" spans="9:17">
      <c r="I38" s="606" t="s">
        <v>1000</v>
      </c>
      <c r="J38" s="617" t="s">
        <v>598</v>
      </c>
      <c r="K38" s="624">
        <v>448000005</v>
      </c>
      <c r="L38" s="624">
        <v>448000005</v>
      </c>
      <c r="M38" s="618" t="s">
        <v>1002</v>
      </c>
      <c r="N38" s="611" t="s">
        <v>813</v>
      </c>
      <c r="O38" s="609"/>
      <c r="P38" s="626"/>
      <c r="Q38" s="617" t="s">
        <v>598</v>
      </c>
    </row>
    <row r="39" spans="9:17">
      <c r="I39" s="606" t="s">
        <v>1000</v>
      </c>
      <c r="J39" s="617" t="s">
        <v>1040</v>
      </c>
      <c r="K39" s="624" t="s">
        <v>1041</v>
      </c>
      <c r="L39" s="624" t="s">
        <v>1041</v>
      </c>
      <c r="M39" s="618" t="s">
        <v>1002</v>
      </c>
      <c r="N39" s="611" t="s">
        <v>944</v>
      </c>
      <c r="O39" s="609"/>
      <c r="P39" s="626"/>
      <c r="Q39" s="617" t="s">
        <v>1040</v>
      </c>
    </row>
    <row r="40" spans="9:17">
      <c r="I40" s="606" t="s">
        <v>1000</v>
      </c>
      <c r="J40" s="617" t="s">
        <v>1040</v>
      </c>
      <c r="K40" s="624" t="s">
        <v>1042</v>
      </c>
      <c r="L40" s="624" t="s">
        <v>1042</v>
      </c>
      <c r="M40" s="618" t="s">
        <v>1002</v>
      </c>
      <c r="N40" s="611" t="s">
        <v>1043</v>
      </c>
      <c r="O40" s="609"/>
      <c r="P40" s="626"/>
      <c r="Q40" s="617" t="s">
        <v>1040</v>
      </c>
    </row>
    <row r="41" spans="9:17">
      <c r="I41" s="606" t="s">
        <v>1000</v>
      </c>
      <c r="J41" s="617" t="s">
        <v>1040</v>
      </c>
      <c r="K41" s="624" t="s">
        <v>1044</v>
      </c>
      <c r="L41" s="624" t="s">
        <v>1044</v>
      </c>
      <c r="M41" s="618" t="s">
        <v>1002</v>
      </c>
      <c r="N41" s="611" t="s">
        <v>1045</v>
      </c>
      <c r="O41" s="609"/>
      <c r="P41" s="626"/>
      <c r="Q41" s="617" t="s">
        <v>1040</v>
      </c>
    </row>
    <row r="42" spans="9:17">
      <c r="I42" s="606" t="s">
        <v>1000</v>
      </c>
      <c r="J42" s="617" t="s">
        <v>1040</v>
      </c>
      <c r="K42" s="624" t="s">
        <v>1046</v>
      </c>
      <c r="L42" s="624" t="s">
        <v>1046</v>
      </c>
      <c r="M42" s="618" t="s">
        <v>1002</v>
      </c>
      <c r="N42" s="611" t="s">
        <v>1047</v>
      </c>
      <c r="O42" s="609"/>
      <c r="P42" s="626"/>
      <c r="Q42" s="617" t="s">
        <v>1040</v>
      </c>
    </row>
    <row r="43" spans="9:17">
      <c r="I43" s="606" t="s">
        <v>1000</v>
      </c>
      <c r="J43" s="617" t="s">
        <v>1040</v>
      </c>
      <c r="K43" s="624" t="s">
        <v>1048</v>
      </c>
      <c r="L43" s="624" t="s">
        <v>1048</v>
      </c>
      <c r="M43" s="618" t="s">
        <v>1002</v>
      </c>
      <c r="N43" s="611" t="s">
        <v>823</v>
      </c>
      <c r="O43" s="609"/>
      <c r="P43" s="626"/>
      <c r="Q43" s="617" t="s">
        <v>1040</v>
      </c>
    </row>
    <row r="44" spans="9:17">
      <c r="I44" s="606" t="s">
        <v>1000</v>
      </c>
      <c r="J44" s="617" t="s">
        <v>1040</v>
      </c>
      <c r="K44" s="624" t="s">
        <v>1049</v>
      </c>
      <c r="L44" s="624" t="s">
        <v>1049</v>
      </c>
      <c r="M44" s="618" t="s">
        <v>1002</v>
      </c>
      <c r="N44" s="611" t="s">
        <v>824</v>
      </c>
      <c r="O44" s="609"/>
      <c r="P44" s="626"/>
      <c r="Q44" s="617" t="s">
        <v>1040</v>
      </c>
    </row>
    <row r="45" spans="9:17">
      <c r="I45" s="606" t="s">
        <v>1000</v>
      </c>
      <c r="J45" s="617" t="s">
        <v>1040</v>
      </c>
      <c r="K45" s="624" t="s">
        <v>1050</v>
      </c>
      <c r="L45" s="624" t="s">
        <v>1050</v>
      </c>
      <c r="M45" s="618" t="s">
        <v>1002</v>
      </c>
      <c r="N45" s="611" t="s">
        <v>825</v>
      </c>
      <c r="O45" s="609"/>
      <c r="P45" s="626"/>
      <c r="Q45" s="617" t="s">
        <v>1040</v>
      </c>
    </row>
    <row r="46" spans="9:17">
      <c r="I46" s="606" t="s">
        <v>1000</v>
      </c>
      <c r="J46" s="614" t="s">
        <v>1051</v>
      </c>
      <c r="K46" s="624" t="s">
        <v>1052</v>
      </c>
      <c r="L46" s="624" t="s">
        <v>1053</v>
      </c>
      <c r="M46" s="618" t="s">
        <v>1002</v>
      </c>
      <c r="N46" s="611" t="s">
        <v>823</v>
      </c>
      <c r="O46" s="609"/>
      <c r="P46" s="626"/>
      <c r="Q46" s="614" t="s">
        <v>1051</v>
      </c>
    </row>
    <row r="47" spans="9:17">
      <c r="I47" s="606" t="s">
        <v>1000</v>
      </c>
      <c r="J47" s="614" t="s">
        <v>1051</v>
      </c>
      <c r="K47" s="624" t="s">
        <v>1054</v>
      </c>
      <c r="L47" s="624" t="s">
        <v>1053</v>
      </c>
      <c r="M47" s="618" t="s">
        <v>1002</v>
      </c>
      <c r="N47" s="611" t="s">
        <v>824</v>
      </c>
      <c r="O47" s="609"/>
      <c r="P47" s="626"/>
      <c r="Q47" s="614" t="s">
        <v>1051</v>
      </c>
    </row>
    <row r="48" spans="9:17">
      <c r="I48" s="606" t="s">
        <v>1000</v>
      </c>
      <c r="J48" s="617" t="s">
        <v>863</v>
      </c>
      <c r="K48" s="624" t="s">
        <v>1055</v>
      </c>
      <c r="L48" s="624" t="s">
        <v>77</v>
      </c>
      <c r="M48" s="618" t="s">
        <v>1002</v>
      </c>
      <c r="N48" s="611" t="s">
        <v>865</v>
      </c>
      <c r="O48" s="609"/>
      <c r="P48" s="649">
        <v>44670</v>
      </c>
      <c r="Q48" s="617" t="s">
        <v>863</v>
      </c>
    </row>
    <row r="49" spans="9:17">
      <c r="I49" s="606" t="s">
        <v>1000</v>
      </c>
      <c r="J49" s="617" t="s">
        <v>863</v>
      </c>
      <c r="K49" s="624" t="s">
        <v>1056</v>
      </c>
      <c r="L49" s="624" t="s">
        <v>82</v>
      </c>
      <c r="M49" s="618" t="s">
        <v>1002</v>
      </c>
      <c r="N49" s="611" t="s">
        <v>866</v>
      </c>
      <c r="O49" s="609"/>
      <c r="P49" s="649">
        <v>44670</v>
      </c>
      <c r="Q49" s="617" t="s">
        <v>863</v>
      </c>
    </row>
    <row r="50" spans="9:17">
      <c r="I50" s="606" t="s">
        <v>1000</v>
      </c>
      <c r="J50" s="617" t="s">
        <v>863</v>
      </c>
      <c r="K50" s="624" t="s">
        <v>79</v>
      </c>
      <c r="L50" s="624" t="s">
        <v>80</v>
      </c>
      <c r="M50" s="618" t="s">
        <v>1002</v>
      </c>
      <c r="N50" s="611" t="s">
        <v>864</v>
      </c>
      <c r="O50" s="609"/>
      <c r="P50" s="626"/>
      <c r="Q50" s="617" t="s">
        <v>863</v>
      </c>
    </row>
    <row r="51" spans="9:17">
      <c r="I51" s="606" t="s">
        <v>1000</v>
      </c>
      <c r="J51" s="617" t="s">
        <v>863</v>
      </c>
      <c r="K51" s="624" t="s">
        <v>1057</v>
      </c>
      <c r="L51" s="624" t="s">
        <v>1058</v>
      </c>
      <c r="M51" s="618" t="s">
        <v>1002</v>
      </c>
      <c r="N51" s="611" t="s">
        <v>1059</v>
      </c>
      <c r="O51" s="609" t="s">
        <v>1060</v>
      </c>
      <c r="P51" s="626"/>
      <c r="Q51" s="617" t="s">
        <v>863</v>
      </c>
    </row>
    <row r="52" spans="9:17">
      <c r="I52" s="606" t="s">
        <v>1000</v>
      </c>
      <c r="J52" s="619" t="s">
        <v>207</v>
      </c>
      <c r="K52" s="618" t="s">
        <v>1061</v>
      </c>
      <c r="L52" s="618" t="s">
        <v>209</v>
      </c>
      <c r="M52" s="618" t="s">
        <v>1002</v>
      </c>
      <c r="N52" s="610" t="s">
        <v>868</v>
      </c>
      <c r="O52" s="609" t="s">
        <v>1062</v>
      </c>
      <c r="P52" s="649">
        <v>44107</v>
      </c>
      <c r="Q52" s="619" t="s">
        <v>207</v>
      </c>
    </row>
    <row r="53" spans="9:17">
      <c r="I53" s="606" t="s">
        <v>1000</v>
      </c>
      <c r="J53" s="619" t="s">
        <v>207</v>
      </c>
      <c r="K53" s="618" t="s">
        <v>1063</v>
      </c>
      <c r="L53" s="618" t="s">
        <v>212</v>
      </c>
      <c r="M53" s="618" t="s">
        <v>1002</v>
      </c>
      <c r="N53" s="610" t="s">
        <v>869</v>
      </c>
      <c r="O53" s="609" t="s">
        <v>1062</v>
      </c>
      <c r="P53" s="649">
        <v>44107</v>
      </c>
      <c r="Q53" s="619" t="s">
        <v>207</v>
      </c>
    </row>
    <row r="54" spans="9:17">
      <c r="I54" s="606" t="s">
        <v>1000</v>
      </c>
      <c r="J54" s="619" t="s">
        <v>207</v>
      </c>
      <c r="K54" s="618" t="s">
        <v>1064</v>
      </c>
      <c r="L54" s="618" t="s">
        <v>214</v>
      </c>
      <c r="M54" s="618" t="s">
        <v>1002</v>
      </c>
      <c r="N54" s="610" t="s">
        <v>823</v>
      </c>
      <c r="O54" s="609" t="s">
        <v>1062</v>
      </c>
      <c r="P54" s="649">
        <v>44107</v>
      </c>
      <c r="Q54" s="619" t="s">
        <v>207</v>
      </c>
    </row>
    <row r="55" spans="9:17">
      <c r="I55" s="606" t="s">
        <v>1000</v>
      </c>
      <c r="J55" s="619" t="s">
        <v>867</v>
      </c>
      <c r="K55" s="618" t="s">
        <v>1065</v>
      </c>
      <c r="L55" s="618" t="s">
        <v>216</v>
      </c>
      <c r="M55" s="618" t="s">
        <v>1002</v>
      </c>
      <c r="N55" s="610" t="s">
        <v>870</v>
      </c>
      <c r="O55" s="609"/>
      <c r="P55" s="626"/>
      <c r="Q55" s="619" t="s">
        <v>867</v>
      </c>
    </row>
    <row r="56" spans="9:17">
      <c r="I56" s="606" t="s">
        <v>1000</v>
      </c>
      <c r="J56" s="619" t="s">
        <v>207</v>
      </c>
      <c r="K56" s="618" t="s">
        <v>1066</v>
      </c>
      <c r="L56" s="618" t="s">
        <v>218</v>
      </c>
      <c r="M56" s="618" t="s">
        <v>1002</v>
      </c>
      <c r="N56" s="610" t="s">
        <v>870</v>
      </c>
      <c r="O56" s="609" t="s">
        <v>1062</v>
      </c>
      <c r="P56" s="649">
        <v>44107</v>
      </c>
      <c r="Q56" s="619" t="s">
        <v>207</v>
      </c>
    </row>
    <row r="57" spans="9:17">
      <c r="I57" s="606" t="s">
        <v>1000</v>
      </c>
      <c r="J57" s="619" t="s">
        <v>207</v>
      </c>
      <c r="K57" s="618" t="s">
        <v>1067</v>
      </c>
      <c r="L57" s="618" t="s">
        <v>1067</v>
      </c>
      <c r="M57" s="618" t="s">
        <v>1002</v>
      </c>
      <c r="N57" s="610" t="s">
        <v>873</v>
      </c>
      <c r="O57" s="609" t="s">
        <v>1062</v>
      </c>
      <c r="P57" s="649">
        <v>44107</v>
      </c>
      <c r="Q57" s="619" t="s">
        <v>207</v>
      </c>
    </row>
    <row r="58" spans="9:17">
      <c r="I58" s="606" t="s">
        <v>1000</v>
      </c>
      <c r="J58" s="619" t="s">
        <v>207</v>
      </c>
      <c r="K58" s="618" t="s">
        <v>1068</v>
      </c>
      <c r="L58" s="618" t="s">
        <v>1068</v>
      </c>
      <c r="M58" s="618" t="s">
        <v>1002</v>
      </c>
      <c r="N58" s="610" t="s">
        <v>874</v>
      </c>
      <c r="O58" s="609" t="s">
        <v>1062</v>
      </c>
      <c r="P58" s="649">
        <v>44107</v>
      </c>
      <c r="Q58" s="619" t="s">
        <v>207</v>
      </c>
    </row>
    <row r="59" spans="9:17">
      <c r="I59" s="606" t="s">
        <v>1000</v>
      </c>
      <c r="J59" s="619" t="s">
        <v>867</v>
      </c>
      <c r="K59" s="646" t="s">
        <v>1069</v>
      </c>
      <c r="L59" s="618" t="s">
        <v>209</v>
      </c>
      <c r="M59" s="618" t="s">
        <v>1002</v>
      </c>
      <c r="N59" s="610" t="s">
        <v>868</v>
      </c>
      <c r="O59" s="609"/>
      <c r="P59" s="626"/>
      <c r="Q59" s="619" t="s">
        <v>867</v>
      </c>
    </row>
    <row r="60" spans="9:17">
      <c r="I60" s="606" t="s">
        <v>1000</v>
      </c>
      <c r="J60" s="619" t="s">
        <v>867</v>
      </c>
      <c r="K60" s="646" t="s">
        <v>211</v>
      </c>
      <c r="L60" s="618" t="s">
        <v>212</v>
      </c>
      <c r="M60" s="618" t="s">
        <v>1002</v>
      </c>
      <c r="N60" s="610" t="s">
        <v>869</v>
      </c>
      <c r="O60" s="609"/>
      <c r="P60" s="626"/>
      <c r="Q60" s="619" t="s">
        <v>867</v>
      </c>
    </row>
    <row r="61" spans="9:17">
      <c r="I61" s="606" t="s">
        <v>1000</v>
      </c>
      <c r="J61" s="619" t="s">
        <v>867</v>
      </c>
      <c r="K61" s="646" t="s">
        <v>213</v>
      </c>
      <c r="L61" s="618" t="s">
        <v>214</v>
      </c>
      <c r="M61" s="618" t="s">
        <v>1002</v>
      </c>
      <c r="N61" s="610" t="s">
        <v>823</v>
      </c>
      <c r="O61" s="609"/>
      <c r="P61" s="626"/>
      <c r="Q61" s="619" t="s">
        <v>867</v>
      </c>
    </row>
    <row r="62" spans="9:17">
      <c r="I62" s="606" t="s">
        <v>1000</v>
      </c>
      <c r="J62" s="619" t="s">
        <v>867</v>
      </c>
      <c r="K62" s="646" t="s">
        <v>217</v>
      </c>
      <c r="L62" s="618" t="s">
        <v>218</v>
      </c>
      <c r="M62" s="618" t="s">
        <v>1002</v>
      </c>
      <c r="N62" s="610" t="s">
        <v>870</v>
      </c>
      <c r="O62" s="609"/>
      <c r="P62" s="626"/>
      <c r="Q62" s="619" t="s">
        <v>867</v>
      </c>
    </row>
    <row r="63" spans="9:17">
      <c r="I63" s="606" t="s">
        <v>1000</v>
      </c>
      <c r="J63" s="619" t="s">
        <v>867</v>
      </c>
      <c r="K63" s="646" t="s">
        <v>219</v>
      </c>
      <c r="L63" s="618" t="s">
        <v>1067</v>
      </c>
      <c r="M63" s="618" t="s">
        <v>1002</v>
      </c>
      <c r="N63" s="610" t="s">
        <v>873</v>
      </c>
      <c r="O63" s="609"/>
      <c r="P63" s="626"/>
      <c r="Q63" s="619" t="s">
        <v>867</v>
      </c>
    </row>
    <row r="64" spans="9:17">
      <c r="I64" s="606" t="s">
        <v>1000</v>
      </c>
      <c r="J64" s="619" t="s">
        <v>867</v>
      </c>
      <c r="K64" s="646" t="s">
        <v>221</v>
      </c>
      <c r="L64" s="618" t="s">
        <v>1068</v>
      </c>
      <c r="M64" s="618" t="s">
        <v>1002</v>
      </c>
      <c r="N64" s="610" t="s">
        <v>874</v>
      </c>
      <c r="O64" s="609"/>
      <c r="P64" s="626"/>
      <c r="Q64" s="619" t="s">
        <v>867</v>
      </c>
    </row>
    <row r="65" spans="9:17">
      <c r="I65" s="606" t="s">
        <v>1000</v>
      </c>
      <c r="J65" s="620" t="s">
        <v>33</v>
      </c>
      <c r="K65" s="618" t="s">
        <v>1070</v>
      </c>
      <c r="L65" s="618" t="s">
        <v>1071</v>
      </c>
      <c r="M65" s="618" t="s">
        <v>1002</v>
      </c>
      <c r="N65" s="608" t="s">
        <v>875</v>
      </c>
      <c r="O65" s="609"/>
      <c r="P65" s="626"/>
      <c r="Q65" s="620" t="s">
        <v>33</v>
      </c>
    </row>
    <row r="66" spans="9:17">
      <c r="I66" s="606" t="s">
        <v>1000</v>
      </c>
      <c r="J66" s="620" t="s">
        <v>33</v>
      </c>
      <c r="K66" s="618" t="s">
        <v>1072</v>
      </c>
      <c r="L66" s="618" t="s">
        <v>35</v>
      </c>
      <c r="M66" s="618" t="s">
        <v>1002</v>
      </c>
      <c r="N66" s="608" t="s">
        <v>1073</v>
      </c>
      <c r="O66" s="609"/>
      <c r="P66" s="626"/>
      <c r="Q66" s="620" t="s">
        <v>33</v>
      </c>
    </row>
    <row r="67" spans="9:17">
      <c r="I67" s="606" t="s">
        <v>1000</v>
      </c>
      <c r="J67" s="620" t="s">
        <v>1074</v>
      </c>
      <c r="K67" s="618" t="s">
        <v>1075</v>
      </c>
      <c r="L67" s="618" t="s">
        <v>1076</v>
      </c>
      <c r="M67" s="618" t="s">
        <v>1002</v>
      </c>
      <c r="N67" s="608" t="s">
        <v>875</v>
      </c>
      <c r="O67" s="609"/>
      <c r="P67" s="626"/>
      <c r="Q67" s="620" t="s">
        <v>1074</v>
      </c>
    </row>
    <row r="68" spans="9:17">
      <c r="I68" s="606" t="s">
        <v>1000</v>
      </c>
      <c r="J68" s="614" t="s">
        <v>876</v>
      </c>
      <c r="K68" s="618" t="s">
        <v>1077</v>
      </c>
      <c r="L68" s="618" t="s">
        <v>877</v>
      </c>
      <c r="M68" s="618" t="s">
        <v>1002</v>
      </c>
      <c r="N68" s="608" t="s">
        <v>878</v>
      </c>
      <c r="O68" s="609"/>
      <c r="P68" s="649">
        <v>44744</v>
      </c>
      <c r="Q68" s="614" t="s">
        <v>876</v>
      </c>
    </row>
    <row r="69" spans="9:17">
      <c r="I69" s="606" t="s">
        <v>1000</v>
      </c>
      <c r="J69" s="614" t="s">
        <v>876</v>
      </c>
      <c r="K69" s="618" t="s">
        <v>1078</v>
      </c>
      <c r="L69" s="618" t="s">
        <v>1079</v>
      </c>
      <c r="M69" s="618" t="s">
        <v>1002</v>
      </c>
      <c r="N69" s="608" t="s">
        <v>1080</v>
      </c>
      <c r="O69" s="609"/>
      <c r="P69" s="649">
        <v>44744</v>
      </c>
      <c r="Q69" s="614" t="s">
        <v>876</v>
      </c>
    </row>
    <row r="70" spans="9:17">
      <c r="I70" s="606" t="s">
        <v>1000</v>
      </c>
      <c r="J70" s="614" t="s">
        <v>876</v>
      </c>
      <c r="K70" s="618" t="s">
        <v>67</v>
      </c>
      <c r="L70" s="618" t="s">
        <v>1081</v>
      </c>
      <c r="M70" s="618" t="s">
        <v>1002</v>
      </c>
      <c r="N70" s="608" t="s">
        <v>1082</v>
      </c>
      <c r="O70" s="609"/>
      <c r="P70" s="626"/>
      <c r="Q70" s="614" t="s">
        <v>876</v>
      </c>
    </row>
    <row r="71" spans="9:17">
      <c r="I71" s="606" t="s">
        <v>1000</v>
      </c>
      <c r="J71" s="617" t="s">
        <v>1083</v>
      </c>
      <c r="K71" s="624" t="s">
        <v>1084</v>
      </c>
      <c r="L71" s="624" t="s">
        <v>888</v>
      </c>
      <c r="M71" s="618" t="s">
        <v>1002</v>
      </c>
      <c r="N71" s="611" t="s">
        <v>889</v>
      </c>
      <c r="O71" s="609"/>
      <c r="P71" s="626"/>
      <c r="Q71" s="617" t="s">
        <v>1083</v>
      </c>
    </row>
    <row r="72" spans="9:17">
      <c r="I72" s="606" t="s">
        <v>1000</v>
      </c>
      <c r="J72" s="617" t="s">
        <v>1083</v>
      </c>
      <c r="K72" s="624" t="s">
        <v>880</v>
      </c>
      <c r="L72" s="624" t="s">
        <v>881</v>
      </c>
      <c r="M72" s="618" t="s">
        <v>1002</v>
      </c>
      <c r="N72" s="611" t="s">
        <v>882</v>
      </c>
      <c r="O72" s="609"/>
      <c r="P72" s="626"/>
      <c r="Q72" s="617" t="s">
        <v>1083</v>
      </c>
    </row>
    <row r="73" spans="9:17">
      <c r="I73" s="606" t="s">
        <v>1000</v>
      </c>
      <c r="J73" s="617" t="s">
        <v>1083</v>
      </c>
      <c r="K73" s="624" t="s">
        <v>883</v>
      </c>
      <c r="L73" s="624" t="s">
        <v>884</v>
      </c>
      <c r="M73" s="618" t="s">
        <v>1002</v>
      </c>
      <c r="N73" s="611" t="s">
        <v>885</v>
      </c>
      <c r="O73" s="609"/>
      <c r="P73" s="626"/>
      <c r="Q73" s="617" t="s">
        <v>1083</v>
      </c>
    </row>
    <row r="74" spans="9:17">
      <c r="I74" s="606" t="s">
        <v>1000</v>
      </c>
      <c r="J74" s="617" t="s">
        <v>279</v>
      </c>
      <c r="K74" s="624" t="s">
        <v>280</v>
      </c>
      <c r="L74" s="624" t="s">
        <v>281</v>
      </c>
      <c r="M74" s="618" t="s">
        <v>1002</v>
      </c>
      <c r="N74" s="611" t="s">
        <v>891</v>
      </c>
      <c r="O74" s="609"/>
      <c r="P74" s="626"/>
      <c r="Q74" s="617" t="s">
        <v>279</v>
      </c>
    </row>
    <row r="75" spans="9:17">
      <c r="I75" s="606" t="s">
        <v>1000</v>
      </c>
      <c r="J75" s="617" t="s">
        <v>279</v>
      </c>
      <c r="K75" s="624" t="s">
        <v>283</v>
      </c>
      <c r="L75" s="624" t="s">
        <v>284</v>
      </c>
      <c r="M75" s="618" t="s">
        <v>1002</v>
      </c>
      <c r="N75" s="611" t="s">
        <v>892</v>
      </c>
      <c r="O75" s="609"/>
      <c r="P75" s="626"/>
      <c r="Q75" s="617" t="s">
        <v>279</v>
      </c>
    </row>
    <row r="76" spans="9:17">
      <c r="I76" s="606" t="s">
        <v>1000</v>
      </c>
      <c r="J76" s="617" t="s">
        <v>479</v>
      </c>
      <c r="K76" s="624" t="s">
        <v>480</v>
      </c>
      <c r="L76" s="624" t="s">
        <v>481</v>
      </c>
      <c r="M76" s="618" t="s">
        <v>1002</v>
      </c>
      <c r="N76" s="611" t="s">
        <v>860</v>
      </c>
      <c r="O76" s="609"/>
      <c r="P76" s="649">
        <v>44744</v>
      </c>
      <c r="Q76" s="617" t="s">
        <v>479</v>
      </c>
    </row>
    <row r="77" spans="9:17">
      <c r="I77" s="606" t="s">
        <v>1000</v>
      </c>
      <c r="J77" s="617" t="s">
        <v>479</v>
      </c>
      <c r="K77" s="624" t="s">
        <v>484</v>
      </c>
      <c r="L77" s="624" t="s">
        <v>485</v>
      </c>
      <c r="M77" s="618" t="s">
        <v>1002</v>
      </c>
      <c r="N77" s="611" t="s">
        <v>860</v>
      </c>
      <c r="O77" s="609"/>
      <c r="P77" s="649">
        <v>44744</v>
      </c>
      <c r="Q77" s="617" t="s">
        <v>479</v>
      </c>
    </row>
    <row r="78" spans="9:17">
      <c r="I78" s="606" t="s">
        <v>1000</v>
      </c>
      <c r="J78" s="617" t="s">
        <v>479</v>
      </c>
      <c r="K78" s="624" t="s">
        <v>486</v>
      </c>
      <c r="L78" s="624" t="s">
        <v>487</v>
      </c>
      <c r="M78" s="618" t="s">
        <v>1002</v>
      </c>
      <c r="N78" s="611" t="s">
        <v>1085</v>
      </c>
      <c r="O78" s="609"/>
      <c r="P78" s="649">
        <v>44744</v>
      </c>
      <c r="Q78" s="617" t="s">
        <v>479</v>
      </c>
    </row>
    <row r="79" spans="9:17">
      <c r="I79" s="606" t="s">
        <v>1000</v>
      </c>
      <c r="J79" s="617" t="s">
        <v>479</v>
      </c>
      <c r="K79" s="624" t="s">
        <v>488</v>
      </c>
      <c r="L79" s="624" t="s">
        <v>489</v>
      </c>
      <c r="M79" s="618" t="s">
        <v>1002</v>
      </c>
      <c r="N79" s="611" t="s">
        <v>861</v>
      </c>
      <c r="O79" s="609"/>
      <c r="P79" s="649">
        <v>44744</v>
      </c>
      <c r="Q79" s="617" t="s">
        <v>479</v>
      </c>
    </row>
    <row r="80" spans="9:17">
      <c r="I80" s="606" t="s">
        <v>1000</v>
      </c>
      <c r="J80" s="617" t="s">
        <v>479</v>
      </c>
      <c r="K80" s="624" t="s">
        <v>490</v>
      </c>
      <c r="L80" s="624" t="s">
        <v>491</v>
      </c>
      <c r="M80" s="618" t="s">
        <v>1002</v>
      </c>
      <c r="N80" s="611" t="s">
        <v>861</v>
      </c>
      <c r="O80" s="609"/>
      <c r="P80" s="649">
        <v>44744</v>
      </c>
      <c r="Q80" s="617" t="s">
        <v>479</v>
      </c>
    </row>
    <row r="81" spans="9:17">
      <c r="I81" s="606" t="s">
        <v>1000</v>
      </c>
      <c r="J81" s="617" t="s">
        <v>479</v>
      </c>
      <c r="K81" s="624" t="s">
        <v>492</v>
      </c>
      <c r="L81" s="624" t="s">
        <v>1086</v>
      </c>
      <c r="M81" s="618" t="s">
        <v>1002</v>
      </c>
      <c r="N81" s="611" t="s">
        <v>861</v>
      </c>
      <c r="O81" s="609"/>
      <c r="P81" s="649">
        <v>44744</v>
      </c>
      <c r="Q81" s="617" t="s">
        <v>479</v>
      </c>
    </row>
    <row r="82" spans="9:17">
      <c r="I82" s="606" t="s">
        <v>1000</v>
      </c>
      <c r="J82" s="617" t="s">
        <v>479</v>
      </c>
      <c r="K82" s="624" t="s">
        <v>494</v>
      </c>
      <c r="L82" s="624" t="s">
        <v>495</v>
      </c>
      <c r="M82" s="618" t="s">
        <v>1002</v>
      </c>
      <c r="N82" s="611" t="s">
        <v>858</v>
      </c>
      <c r="O82" s="609"/>
      <c r="P82" s="626"/>
      <c r="Q82" s="617" t="s">
        <v>479</v>
      </c>
    </row>
    <row r="83" spans="9:17">
      <c r="I83" s="606" t="s">
        <v>1000</v>
      </c>
      <c r="J83" s="617" t="s">
        <v>479</v>
      </c>
      <c r="K83" s="624" t="s">
        <v>496</v>
      </c>
      <c r="L83" s="624" t="s">
        <v>497</v>
      </c>
      <c r="M83" s="618" t="s">
        <v>1002</v>
      </c>
      <c r="N83" s="611" t="s">
        <v>897</v>
      </c>
      <c r="O83" s="609"/>
      <c r="P83" s="626"/>
      <c r="Q83" s="617" t="s">
        <v>479</v>
      </c>
    </row>
    <row r="84" spans="9:17">
      <c r="I84" s="606" t="s">
        <v>1000</v>
      </c>
      <c r="J84" s="617" t="s">
        <v>479</v>
      </c>
      <c r="K84" s="624" t="s">
        <v>1087</v>
      </c>
      <c r="L84" s="624" t="s">
        <v>499</v>
      </c>
      <c r="M84" s="618" t="s">
        <v>1002</v>
      </c>
      <c r="N84" s="611" t="s">
        <v>895</v>
      </c>
      <c r="O84" s="609"/>
      <c r="P84" s="626"/>
      <c r="Q84" s="617" t="s">
        <v>479</v>
      </c>
    </row>
    <row r="85" spans="9:17">
      <c r="I85" s="606" t="s">
        <v>1000</v>
      </c>
      <c r="J85" s="617" t="s">
        <v>479</v>
      </c>
      <c r="K85" s="624" t="s">
        <v>1088</v>
      </c>
      <c r="L85" s="624" t="s">
        <v>501</v>
      </c>
      <c r="M85" s="618" t="s">
        <v>1002</v>
      </c>
      <c r="N85" s="611" t="s">
        <v>895</v>
      </c>
      <c r="O85" s="609"/>
      <c r="P85" s="626"/>
      <c r="Q85" s="617" t="s">
        <v>479</v>
      </c>
    </row>
    <row r="86" spans="9:17">
      <c r="I86" s="606" t="s">
        <v>1000</v>
      </c>
      <c r="J86" s="617" t="s">
        <v>479</v>
      </c>
      <c r="K86" s="624" t="s">
        <v>1089</v>
      </c>
      <c r="L86" s="624" t="s">
        <v>1090</v>
      </c>
      <c r="M86" s="618" t="s">
        <v>1002</v>
      </c>
      <c r="N86" s="611" t="s">
        <v>896</v>
      </c>
      <c r="O86" s="609"/>
      <c r="P86" s="626"/>
      <c r="Q86" s="617" t="s">
        <v>479</v>
      </c>
    </row>
    <row r="87" spans="9:17">
      <c r="I87" s="606" t="s">
        <v>1000</v>
      </c>
      <c r="J87" s="617" t="s">
        <v>479</v>
      </c>
      <c r="K87" s="624" t="s">
        <v>1091</v>
      </c>
      <c r="L87" s="624" t="s">
        <v>503</v>
      </c>
      <c r="M87" s="618" t="s">
        <v>1002</v>
      </c>
      <c r="N87" s="611" t="s">
        <v>1092</v>
      </c>
      <c r="O87" s="609"/>
      <c r="P87" s="626"/>
      <c r="Q87" s="617" t="s">
        <v>479</v>
      </c>
    </row>
    <row r="88" spans="9:17">
      <c r="I88" s="606" t="s">
        <v>1000</v>
      </c>
      <c r="J88" s="617" t="s">
        <v>479</v>
      </c>
      <c r="K88" s="624" t="s">
        <v>504</v>
      </c>
      <c r="L88" s="624" t="s">
        <v>505</v>
      </c>
      <c r="M88" s="618" t="s">
        <v>1002</v>
      </c>
      <c r="N88" s="611" t="s">
        <v>894</v>
      </c>
      <c r="O88" s="609"/>
      <c r="P88" s="649">
        <v>44744</v>
      </c>
      <c r="Q88" s="617" t="s">
        <v>479</v>
      </c>
    </row>
    <row r="89" spans="9:17">
      <c r="I89" s="606" t="s">
        <v>1000</v>
      </c>
      <c r="J89" s="617" t="s">
        <v>479</v>
      </c>
      <c r="K89" s="624" t="s">
        <v>506</v>
      </c>
      <c r="L89" s="624" t="s">
        <v>507</v>
      </c>
      <c r="M89" s="618" t="s">
        <v>1002</v>
      </c>
      <c r="N89" s="611" t="s">
        <v>1093</v>
      </c>
      <c r="O89" s="609"/>
      <c r="P89" s="649">
        <v>44744</v>
      </c>
      <c r="Q89" s="617" t="s">
        <v>479</v>
      </c>
    </row>
    <row r="90" spans="9:17">
      <c r="I90" s="606" t="s">
        <v>1000</v>
      </c>
      <c r="J90" s="620" t="s">
        <v>245</v>
      </c>
      <c r="K90" s="623">
        <v>398525007</v>
      </c>
      <c r="L90" s="623">
        <v>3985250</v>
      </c>
      <c r="M90" s="618" t="s">
        <v>1002</v>
      </c>
      <c r="N90" s="608" t="s">
        <v>903</v>
      </c>
      <c r="O90" s="609"/>
      <c r="P90" s="626"/>
      <c r="Q90" s="620" t="s">
        <v>245</v>
      </c>
    </row>
    <row r="91" spans="9:17">
      <c r="I91" s="606" t="s">
        <v>1000</v>
      </c>
      <c r="J91" s="620" t="s">
        <v>245</v>
      </c>
      <c r="K91" s="623">
        <v>398525211</v>
      </c>
      <c r="L91" s="623">
        <v>3985252</v>
      </c>
      <c r="M91" s="618" t="s">
        <v>1002</v>
      </c>
      <c r="N91" s="608" t="s">
        <v>906</v>
      </c>
      <c r="O91" s="609"/>
      <c r="P91" s="626"/>
      <c r="Q91" s="620" t="s">
        <v>245</v>
      </c>
    </row>
    <row r="92" spans="9:17">
      <c r="I92" s="606" t="s">
        <v>1000</v>
      </c>
      <c r="J92" s="620" t="s">
        <v>245</v>
      </c>
      <c r="K92" s="623">
        <v>398577909</v>
      </c>
      <c r="L92" s="623">
        <v>3985779</v>
      </c>
      <c r="M92" s="618" t="s">
        <v>1002</v>
      </c>
      <c r="N92" s="608" t="s">
        <v>907</v>
      </c>
      <c r="O92" s="609"/>
      <c r="P92" s="626"/>
      <c r="Q92" s="620" t="s">
        <v>245</v>
      </c>
    </row>
    <row r="93" spans="9:17">
      <c r="I93" s="606" t="s">
        <v>1000</v>
      </c>
      <c r="J93" s="620" t="s">
        <v>245</v>
      </c>
      <c r="K93" s="623">
        <v>398578607</v>
      </c>
      <c r="L93" s="623">
        <v>3985786</v>
      </c>
      <c r="M93" s="618" t="s">
        <v>1002</v>
      </c>
      <c r="N93" s="608" t="s">
        <v>905</v>
      </c>
      <c r="O93" s="609"/>
      <c r="P93" s="626"/>
      <c r="Q93" s="620" t="s">
        <v>245</v>
      </c>
    </row>
    <row r="94" spans="9:17">
      <c r="I94" s="606" t="s">
        <v>1000</v>
      </c>
      <c r="J94" s="620" t="s">
        <v>245</v>
      </c>
      <c r="K94" s="623">
        <v>398674009</v>
      </c>
      <c r="L94" s="623">
        <v>3986740</v>
      </c>
      <c r="M94" s="618" t="s">
        <v>1002</v>
      </c>
      <c r="N94" s="608" t="s">
        <v>908</v>
      </c>
      <c r="O94" s="609"/>
      <c r="P94" s="626"/>
      <c r="Q94" s="620" t="s">
        <v>245</v>
      </c>
    </row>
    <row r="95" spans="9:17">
      <c r="I95" s="606" t="s">
        <v>1000</v>
      </c>
      <c r="J95" s="607" t="s">
        <v>698</v>
      </c>
      <c r="K95" s="618" t="s">
        <v>1094</v>
      </c>
      <c r="L95" s="618" t="s">
        <v>91</v>
      </c>
      <c r="M95" s="618" t="s">
        <v>1002</v>
      </c>
      <c r="N95" s="608" t="s">
        <v>1095</v>
      </c>
      <c r="O95" s="609"/>
      <c r="P95" s="626"/>
      <c r="Q95" s="607" t="s">
        <v>698</v>
      </c>
    </row>
    <row r="96" spans="9:17">
      <c r="I96" s="606" t="s">
        <v>1000</v>
      </c>
      <c r="J96" s="607" t="s">
        <v>698</v>
      </c>
      <c r="K96" s="618" t="s">
        <v>196</v>
      </c>
      <c r="L96" s="618" t="s">
        <v>93</v>
      </c>
      <c r="M96" s="618" t="s">
        <v>1002</v>
      </c>
      <c r="N96" s="608" t="s">
        <v>1096</v>
      </c>
      <c r="O96" s="609"/>
      <c r="P96" s="626"/>
      <c r="Q96" s="607" t="s">
        <v>698</v>
      </c>
    </row>
    <row r="97" spans="9:17">
      <c r="I97" s="606" t="s">
        <v>1000</v>
      </c>
      <c r="J97" s="607" t="s">
        <v>1097</v>
      </c>
      <c r="K97" s="618" t="s">
        <v>94</v>
      </c>
      <c r="L97" s="618" t="s">
        <v>95</v>
      </c>
      <c r="M97" s="618" t="s">
        <v>1002</v>
      </c>
      <c r="N97" s="608" t="s">
        <v>1098</v>
      </c>
      <c r="O97" s="609"/>
      <c r="P97" s="626"/>
      <c r="Q97" s="607" t="s">
        <v>1097</v>
      </c>
    </row>
    <row r="98" spans="9:17">
      <c r="I98" s="606" t="s">
        <v>1000</v>
      </c>
      <c r="J98" s="607" t="s">
        <v>698</v>
      </c>
      <c r="K98" s="618" t="s">
        <v>1099</v>
      </c>
      <c r="L98" s="618" t="s">
        <v>99</v>
      </c>
      <c r="M98" s="618" t="s">
        <v>1002</v>
      </c>
      <c r="N98" s="608" t="s">
        <v>1100</v>
      </c>
      <c r="O98" s="609"/>
      <c r="P98" s="626"/>
      <c r="Q98" s="607" t="s">
        <v>698</v>
      </c>
    </row>
    <row r="99" spans="9:17">
      <c r="I99" s="606" t="s">
        <v>1000</v>
      </c>
      <c r="J99" s="607" t="s">
        <v>698</v>
      </c>
      <c r="K99" s="618" t="s">
        <v>197</v>
      </c>
      <c r="L99" s="618" t="s">
        <v>101</v>
      </c>
      <c r="M99" s="618" t="s">
        <v>1002</v>
      </c>
      <c r="N99" s="608" t="s">
        <v>1101</v>
      </c>
      <c r="O99" s="609"/>
      <c r="P99" s="626"/>
      <c r="Q99" s="607" t="s">
        <v>698</v>
      </c>
    </row>
    <row r="100" spans="9:17">
      <c r="I100" s="606" t="s">
        <v>1000</v>
      </c>
      <c r="J100" s="607" t="s">
        <v>698</v>
      </c>
      <c r="K100" s="618" t="s">
        <v>102</v>
      </c>
      <c r="L100" s="618" t="s">
        <v>103</v>
      </c>
      <c r="M100" s="618" t="s">
        <v>1002</v>
      </c>
      <c r="N100" s="608" t="s">
        <v>1102</v>
      </c>
      <c r="O100" s="609"/>
      <c r="P100" s="626"/>
      <c r="Q100" s="607" t="s">
        <v>698</v>
      </c>
    </row>
    <row r="101" spans="9:17">
      <c r="I101" s="606" t="s">
        <v>1000</v>
      </c>
      <c r="J101" s="607" t="s">
        <v>698</v>
      </c>
      <c r="K101" s="618" t="s">
        <v>1103</v>
      </c>
      <c r="L101" s="618" t="s">
        <v>105</v>
      </c>
      <c r="M101" s="618" t="s">
        <v>1002</v>
      </c>
      <c r="N101" s="608" t="s">
        <v>1104</v>
      </c>
      <c r="O101" s="609"/>
      <c r="P101" s="626"/>
      <c r="Q101" s="607" t="s">
        <v>698</v>
      </c>
    </row>
    <row r="102" spans="9:17">
      <c r="I102" s="606" t="s">
        <v>1000</v>
      </c>
      <c r="J102" s="607" t="s">
        <v>698</v>
      </c>
      <c r="K102" s="618" t="s">
        <v>1105</v>
      </c>
      <c r="L102" s="618" t="s">
        <v>107</v>
      </c>
      <c r="M102" s="618" t="s">
        <v>1002</v>
      </c>
      <c r="N102" s="608" t="s">
        <v>1106</v>
      </c>
      <c r="O102" s="609"/>
      <c r="P102" s="649">
        <v>44826</v>
      </c>
      <c r="Q102" s="607" t="s">
        <v>698</v>
      </c>
    </row>
    <row r="103" spans="9:17">
      <c r="I103" s="606" t="s">
        <v>1000</v>
      </c>
      <c r="J103" s="614" t="s">
        <v>998</v>
      </c>
      <c r="K103" s="623" t="s">
        <v>999</v>
      </c>
      <c r="L103" s="624" t="s">
        <v>339</v>
      </c>
      <c r="M103" s="618" t="s">
        <v>1002</v>
      </c>
      <c r="N103" s="611" t="s">
        <v>932</v>
      </c>
      <c r="O103" s="609"/>
      <c r="P103" s="649">
        <v>44744</v>
      </c>
      <c r="Q103" s="614" t="s">
        <v>998</v>
      </c>
    </row>
    <row r="104" spans="9:17">
      <c r="I104" s="606" t="s">
        <v>1000</v>
      </c>
      <c r="J104" s="614" t="s">
        <v>998</v>
      </c>
      <c r="K104" s="623" t="s">
        <v>1005</v>
      </c>
      <c r="L104" s="624" t="s">
        <v>314</v>
      </c>
      <c r="M104" s="618" t="s">
        <v>1002</v>
      </c>
      <c r="N104" s="611" t="s">
        <v>934</v>
      </c>
      <c r="O104" s="609"/>
      <c r="P104" s="649">
        <v>44744</v>
      </c>
      <c r="Q104" s="614" t="s">
        <v>998</v>
      </c>
    </row>
    <row r="105" spans="9:17">
      <c r="I105" s="606" t="s">
        <v>1000</v>
      </c>
      <c r="J105" s="614" t="s">
        <v>998</v>
      </c>
      <c r="K105" s="623" t="s">
        <v>1008</v>
      </c>
      <c r="L105" s="624" t="s">
        <v>319</v>
      </c>
      <c r="M105" s="618" t="s">
        <v>1002</v>
      </c>
      <c r="N105" s="611" t="s">
        <v>935</v>
      </c>
      <c r="O105" s="609"/>
      <c r="P105" s="626"/>
      <c r="Q105" s="614" t="s">
        <v>998</v>
      </c>
    </row>
    <row r="106" spans="9:17">
      <c r="I106" s="606" t="s">
        <v>1000</v>
      </c>
      <c r="J106" s="614" t="s">
        <v>998</v>
      </c>
      <c r="K106" s="624" t="s">
        <v>320</v>
      </c>
      <c r="L106" s="624" t="s">
        <v>321</v>
      </c>
      <c r="M106" s="618" t="s">
        <v>1002</v>
      </c>
      <c r="N106" s="611" t="s">
        <v>936</v>
      </c>
      <c r="O106" s="609"/>
      <c r="P106" s="626"/>
      <c r="Q106" s="614" t="s">
        <v>998</v>
      </c>
    </row>
    <row r="107" spans="9:17">
      <c r="I107" s="606" t="s">
        <v>1000</v>
      </c>
      <c r="J107" s="614" t="s">
        <v>998</v>
      </c>
      <c r="K107" s="624" t="s">
        <v>1012</v>
      </c>
      <c r="L107" s="624" t="s">
        <v>323</v>
      </c>
      <c r="M107" s="618" t="s">
        <v>1002</v>
      </c>
      <c r="N107" s="611" t="s">
        <v>937</v>
      </c>
      <c r="O107" s="609"/>
      <c r="P107" s="626"/>
      <c r="Q107" s="614" t="s">
        <v>998</v>
      </c>
    </row>
    <row r="108" spans="9:17">
      <c r="I108" s="606" t="s">
        <v>1000</v>
      </c>
      <c r="J108" s="614" t="s">
        <v>998</v>
      </c>
      <c r="K108" s="624" t="s">
        <v>1014</v>
      </c>
      <c r="L108" s="624" t="s">
        <v>317</v>
      </c>
      <c r="M108" s="618" t="s">
        <v>1002</v>
      </c>
      <c r="N108" s="611" t="s">
        <v>938</v>
      </c>
      <c r="O108" s="609"/>
      <c r="P108" s="626"/>
      <c r="Q108" s="614" t="s">
        <v>998</v>
      </c>
    </row>
    <row r="109" spans="9:17">
      <c r="I109" s="606" t="s">
        <v>1000</v>
      </c>
      <c r="J109" s="614" t="s">
        <v>998</v>
      </c>
      <c r="K109" s="624" t="s">
        <v>1017</v>
      </c>
      <c r="L109" s="624" t="s">
        <v>325</v>
      </c>
      <c r="M109" s="618" t="s">
        <v>1002</v>
      </c>
      <c r="N109" s="611" t="s">
        <v>939</v>
      </c>
      <c r="O109" s="609"/>
      <c r="P109" s="626"/>
      <c r="Q109" s="614" t="s">
        <v>998</v>
      </c>
    </row>
    <row r="110" spans="9:17">
      <c r="I110" s="606" t="s">
        <v>1000</v>
      </c>
      <c r="J110" s="614" t="s">
        <v>998</v>
      </c>
      <c r="K110" s="624" t="s">
        <v>1020</v>
      </c>
      <c r="L110" s="624" t="s">
        <v>327</v>
      </c>
      <c r="M110" s="618" t="s">
        <v>1002</v>
      </c>
      <c r="N110" s="611" t="s">
        <v>939</v>
      </c>
      <c r="O110" s="609"/>
      <c r="P110" s="626"/>
      <c r="Q110" s="614" t="s">
        <v>998</v>
      </c>
    </row>
    <row r="111" spans="9:17">
      <c r="I111" s="606" t="s">
        <v>1000</v>
      </c>
      <c r="J111" s="614" t="s">
        <v>998</v>
      </c>
      <c r="K111" s="624" t="s">
        <v>1011</v>
      </c>
      <c r="L111" s="624" t="s">
        <v>329</v>
      </c>
      <c r="M111" s="618" t="s">
        <v>1002</v>
      </c>
      <c r="N111" s="611" t="s">
        <v>940</v>
      </c>
      <c r="O111" s="609"/>
      <c r="P111" s="626"/>
      <c r="Q111" s="614" t="s">
        <v>998</v>
      </c>
    </row>
    <row r="112" spans="9:17">
      <c r="I112" s="606" t="s">
        <v>1000</v>
      </c>
      <c r="J112" s="614" t="s">
        <v>998</v>
      </c>
      <c r="K112" s="624" t="s">
        <v>1022</v>
      </c>
      <c r="L112" s="624" t="s">
        <v>331</v>
      </c>
      <c r="M112" s="618" t="s">
        <v>1002</v>
      </c>
      <c r="N112" s="611" t="s">
        <v>941</v>
      </c>
      <c r="O112" s="609"/>
      <c r="P112" s="626"/>
      <c r="Q112" s="614" t="s">
        <v>998</v>
      </c>
    </row>
    <row r="113" spans="9:17">
      <c r="I113" s="606" t="s">
        <v>1000</v>
      </c>
      <c r="J113" s="614" t="s">
        <v>998</v>
      </c>
      <c r="K113" s="624" t="s">
        <v>1024</v>
      </c>
      <c r="L113" s="624" t="s">
        <v>333</v>
      </c>
      <c r="M113" s="618" t="s">
        <v>1002</v>
      </c>
      <c r="N113" s="611" t="s">
        <v>942</v>
      </c>
      <c r="O113" s="609"/>
      <c r="P113" s="626"/>
      <c r="Q113" s="614" t="s">
        <v>998</v>
      </c>
    </row>
    <row r="114" spans="9:17">
      <c r="I114" s="606" t="s">
        <v>1000</v>
      </c>
      <c r="J114" s="614" t="s">
        <v>998</v>
      </c>
      <c r="K114" s="624" t="s">
        <v>1025</v>
      </c>
      <c r="L114" s="624" t="s">
        <v>335</v>
      </c>
      <c r="M114" s="618" t="s">
        <v>1002</v>
      </c>
      <c r="N114" s="611" t="s">
        <v>943</v>
      </c>
      <c r="O114" s="609"/>
      <c r="P114" s="626"/>
      <c r="Q114" s="614" t="s">
        <v>998</v>
      </c>
    </row>
    <row r="115" spans="9:17">
      <c r="I115" s="606" t="s">
        <v>1000</v>
      </c>
      <c r="J115" s="614" t="s">
        <v>998</v>
      </c>
      <c r="K115" s="624" t="s">
        <v>1027</v>
      </c>
      <c r="L115" s="624" t="s">
        <v>337</v>
      </c>
      <c r="M115" s="618" t="s">
        <v>1002</v>
      </c>
      <c r="N115" s="611" t="s">
        <v>943</v>
      </c>
      <c r="O115" s="609"/>
      <c r="P115" s="626"/>
      <c r="Q115" s="614" t="s">
        <v>998</v>
      </c>
    </row>
    <row r="116" spans="9:17">
      <c r="I116" s="606" t="s">
        <v>1000</v>
      </c>
      <c r="J116" s="617" t="s">
        <v>1029</v>
      </c>
      <c r="K116" s="624" t="s">
        <v>410</v>
      </c>
      <c r="L116" s="624" t="s">
        <v>59</v>
      </c>
      <c r="M116" s="618" t="s">
        <v>1002</v>
      </c>
      <c r="N116" s="611" t="s">
        <v>944</v>
      </c>
      <c r="O116" s="609"/>
      <c r="P116" s="649">
        <v>44791</v>
      </c>
      <c r="Q116" s="617" t="s">
        <v>1029</v>
      </c>
    </row>
    <row r="117" spans="9:17">
      <c r="I117" s="606" t="s">
        <v>1000</v>
      </c>
      <c r="J117" s="617" t="s">
        <v>1029</v>
      </c>
      <c r="K117" s="624" t="s">
        <v>411</v>
      </c>
      <c r="L117" s="624" t="s">
        <v>341</v>
      </c>
      <c r="M117" s="618" t="s">
        <v>1002</v>
      </c>
      <c r="N117" s="611" t="s">
        <v>945</v>
      </c>
      <c r="O117" s="609"/>
      <c r="P117" s="649">
        <v>44791</v>
      </c>
      <c r="Q117" s="617" t="s">
        <v>1029</v>
      </c>
    </row>
    <row r="118" spans="9:17">
      <c r="I118" s="606" t="s">
        <v>1000</v>
      </c>
      <c r="J118" s="617" t="s">
        <v>1029</v>
      </c>
      <c r="K118" s="624" t="s">
        <v>1013</v>
      </c>
      <c r="L118" s="624" t="s">
        <v>343</v>
      </c>
      <c r="M118" s="618" t="s">
        <v>1002</v>
      </c>
      <c r="N118" s="611" t="s">
        <v>945</v>
      </c>
      <c r="O118" s="609"/>
      <c r="P118" s="626"/>
      <c r="Q118" s="617" t="s">
        <v>1029</v>
      </c>
    </row>
    <row r="119" spans="9:17">
      <c r="I119" s="606" t="s">
        <v>1000</v>
      </c>
      <c r="J119" s="617" t="s">
        <v>1029</v>
      </c>
      <c r="K119" s="624" t="s">
        <v>1018</v>
      </c>
      <c r="L119" s="624" t="s">
        <v>346</v>
      </c>
      <c r="M119" s="618" t="s">
        <v>1002</v>
      </c>
      <c r="N119" s="611" t="s">
        <v>946</v>
      </c>
      <c r="O119" s="609"/>
      <c r="P119" s="626"/>
      <c r="Q119" s="617" t="s">
        <v>1029</v>
      </c>
    </row>
    <row r="120" spans="9:17">
      <c r="I120" s="606" t="s">
        <v>1000</v>
      </c>
      <c r="J120" s="617" t="s">
        <v>1029</v>
      </c>
      <c r="K120" s="624" t="s">
        <v>1028</v>
      </c>
      <c r="L120" s="624" t="s">
        <v>348</v>
      </c>
      <c r="M120" s="618" t="s">
        <v>1002</v>
      </c>
      <c r="N120" s="611" t="s">
        <v>947</v>
      </c>
      <c r="O120" s="609"/>
      <c r="P120" s="626"/>
      <c r="Q120" s="617" t="s">
        <v>1029</v>
      </c>
    </row>
    <row r="121" spans="9:17">
      <c r="I121" s="606" t="s">
        <v>1000</v>
      </c>
      <c r="J121" s="617" t="s">
        <v>1029</v>
      </c>
      <c r="K121" s="624" t="s">
        <v>1031</v>
      </c>
      <c r="L121" s="624" t="s">
        <v>350</v>
      </c>
      <c r="M121" s="618" t="s">
        <v>1002</v>
      </c>
      <c r="N121" s="611" t="s">
        <v>947</v>
      </c>
      <c r="O121" s="609"/>
      <c r="P121" s="626"/>
      <c r="Q121" s="617" t="s">
        <v>1029</v>
      </c>
    </row>
    <row r="122" spans="9:17">
      <c r="I122" s="606" t="s">
        <v>1000</v>
      </c>
      <c r="J122" s="617" t="s">
        <v>1029</v>
      </c>
      <c r="K122" s="624" t="s">
        <v>1015</v>
      </c>
      <c r="L122" s="624" t="s">
        <v>352</v>
      </c>
      <c r="M122" s="618" t="s">
        <v>1002</v>
      </c>
      <c r="N122" s="611" t="s">
        <v>948</v>
      </c>
      <c r="O122" s="609"/>
      <c r="P122" s="626"/>
      <c r="Q122" s="617" t="s">
        <v>1029</v>
      </c>
    </row>
    <row r="123" spans="9:17">
      <c r="I123" s="606" t="s">
        <v>1000</v>
      </c>
      <c r="J123" s="617" t="s">
        <v>1029</v>
      </c>
      <c r="K123" s="624" t="s">
        <v>1021</v>
      </c>
      <c r="L123" s="624" t="s">
        <v>355</v>
      </c>
      <c r="M123" s="618" t="s">
        <v>1002</v>
      </c>
      <c r="N123" s="611" t="s">
        <v>949</v>
      </c>
      <c r="O123" s="609"/>
      <c r="P123" s="626"/>
      <c r="Q123" s="617" t="s">
        <v>1029</v>
      </c>
    </row>
    <row r="124" spans="9:17">
      <c r="I124" s="606" t="s">
        <v>1000</v>
      </c>
      <c r="J124" s="617" t="s">
        <v>1029</v>
      </c>
      <c r="K124" s="624" t="s">
        <v>1030</v>
      </c>
      <c r="L124" s="624" t="s">
        <v>358</v>
      </c>
      <c r="M124" s="618" t="s">
        <v>1002</v>
      </c>
      <c r="N124" s="611" t="s">
        <v>950</v>
      </c>
      <c r="O124" s="609"/>
      <c r="P124" s="626"/>
      <c r="Q124" s="617" t="s">
        <v>1029</v>
      </c>
    </row>
    <row r="125" spans="9:17">
      <c r="I125" s="606" t="s">
        <v>1000</v>
      </c>
      <c r="J125" s="617" t="s">
        <v>1029</v>
      </c>
      <c r="K125" s="624" t="s">
        <v>1032</v>
      </c>
      <c r="L125" s="624" t="s">
        <v>360</v>
      </c>
      <c r="M125" s="618" t="s">
        <v>1002</v>
      </c>
      <c r="N125" s="611" t="s">
        <v>950</v>
      </c>
      <c r="O125" s="609"/>
      <c r="P125" s="626"/>
      <c r="Q125" s="617" t="s">
        <v>1029</v>
      </c>
    </row>
    <row r="126" spans="9:17">
      <c r="I126" s="606" t="s">
        <v>1107</v>
      </c>
      <c r="J126" s="621" t="s">
        <v>581</v>
      </c>
      <c r="K126" s="868" t="s">
        <v>582</v>
      </c>
      <c r="L126" s="869" t="s">
        <v>582</v>
      </c>
      <c r="M126" s="618" t="s">
        <v>1002</v>
      </c>
      <c r="N126" s="611"/>
      <c r="O126" s="80"/>
      <c r="P126" s="618" t="s">
        <v>1108</v>
      </c>
      <c r="Q126" s="621" t="s">
        <v>581</v>
      </c>
    </row>
    <row r="127" spans="9:17">
      <c r="I127" s="606" t="s">
        <v>1107</v>
      </c>
      <c r="J127" s="621" t="s">
        <v>581</v>
      </c>
      <c r="K127" s="647" t="s">
        <v>584</v>
      </c>
      <c r="L127" s="624" t="s">
        <v>584</v>
      </c>
      <c r="M127" s="618" t="s">
        <v>1002</v>
      </c>
      <c r="N127" s="611"/>
      <c r="O127" s="80"/>
      <c r="P127" s="618" t="s">
        <v>1108</v>
      </c>
      <c r="Q127" s="621" t="s">
        <v>581</v>
      </c>
    </row>
    <row r="128" spans="9:17">
      <c r="I128" s="606" t="s">
        <v>1107</v>
      </c>
      <c r="J128" s="621" t="s">
        <v>581</v>
      </c>
      <c r="K128" s="647" t="s">
        <v>583</v>
      </c>
      <c r="L128" s="624" t="s">
        <v>583</v>
      </c>
      <c r="M128" s="618" t="s">
        <v>1002</v>
      </c>
      <c r="N128" s="611"/>
      <c r="O128" s="80"/>
      <c r="P128" s="618" t="s">
        <v>1108</v>
      </c>
      <c r="Q128" s="621" t="s">
        <v>581</v>
      </c>
    </row>
    <row r="129" spans="9:17">
      <c r="I129" s="609" t="s">
        <v>1109</v>
      </c>
      <c r="J129" s="626" t="s">
        <v>660</v>
      </c>
      <c r="K129" s="624" t="s">
        <v>661</v>
      </c>
      <c r="L129" s="624" t="s">
        <v>661</v>
      </c>
      <c r="M129" s="618" t="s">
        <v>1002</v>
      </c>
      <c r="N129" s="611"/>
      <c r="O129" s="609"/>
      <c r="P129" s="649">
        <v>44571</v>
      </c>
      <c r="Q129" s="626" t="s">
        <v>660</v>
      </c>
    </row>
    <row r="130" spans="9:17">
      <c r="I130" s="609" t="s">
        <v>1109</v>
      </c>
      <c r="J130" s="626" t="s">
        <v>660</v>
      </c>
      <c r="K130" s="624" t="s">
        <v>663</v>
      </c>
      <c r="L130" s="624" t="s">
        <v>663</v>
      </c>
      <c r="M130" s="618" t="s">
        <v>1002</v>
      </c>
      <c r="N130" s="611"/>
      <c r="O130" s="609"/>
      <c r="P130" s="649">
        <v>44571</v>
      </c>
      <c r="Q130" s="626" t="s">
        <v>660</v>
      </c>
    </row>
    <row r="131" spans="9:17">
      <c r="I131" s="609" t="s">
        <v>1109</v>
      </c>
      <c r="J131" s="626" t="s">
        <v>660</v>
      </c>
      <c r="K131" s="624" t="s">
        <v>667</v>
      </c>
      <c r="L131" s="624" t="s">
        <v>667</v>
      </c>
      <c r="M131" s="618" t="s">
        <v>1002</v>
      </c>
      <c r="N131" s="611"/>
      <c r="O131" s="609"/>
      <c r="P131" s="649">
        <v>44571</v>
      </c>
      <c r="Q131" s="626" t="s">
        <v>660</v>
      </c>
    </row>
    <row r="132" spans="9:17">
      <c r="I132" s="609" t="s">
        <v>1109</v>
      </c>
      <c r="J132" s="626" t="s">
        <v>660</v>
      </c>
      <c r="K132" s="624" t="s">
        <v>669</v>
      </c>
      <c r="L132" s="624" t="s">
        <v>669</v>
      </c>
      <c r="M132" s="618" t="s">
        <v>1002</v>
      </c>
      <c r="N132" s="611"/>
      <c r="O132" s="609"/>
      <c r="P132" s="649">
        <v>44571</v>
      </c>
      <c r="Q132" s="626" t="s">
        <v>660</v>
      </c>
    </row>
    <row r="133" spans="9:17">
      <c r="I133" s="609" t="s">
        <v>1109</v>
      </c>
      <c r="J133" s="626" t="s">
        <v>660</v>
      </c>
      <c r="K133" s="624" t="s">
        <v>671</v>
      </c>
      <c r="L133" s="624" t="s">
        <v>671</v>
      </c>
      <c r="M133" s="618" t="s">
        <v>1002</v>
      </c>
      <c r="N133" s="611"/>
      <c r="O133" s="609"/>
      <c r="P133" s="649">
        <v>44571</v>
      </c>
      <c r="Q133" s="626" t="s">
        <v>660</v>
      </c>
    </row>
    <row r="134" spans="9:17">
      <c r="I134" s="609" t="s">
        <v>1109</v>
      </c>
      <c r="J134" s="626" t="s">
        <v>660</v>
      </c>
      <c r="K134" s="624" t="s">
        <v>674</v>
      </c>
      <c r="L134" s="624" t="s">
        <v>674</v>
      </c>
      <c r="M134" s="618" t="s">
        <v>1002</v>
      </c>
      <c r="N134" s="611"/>
      <c r="O134" s="609"/>
      <c r="P134" s="649">
        <v>44571</v>
      </c>
      <c r="Q134" s="626" t="s">
        <v>660</v>
      </c>
    </row>
    <row r="135" spans="9:17">
      <c r="I135" s="609" t="s">
        <v>1109</v>
      </c>
      <c r="J135" s="626" t="s">
        <v>660</v>
      </c>
      <c r="K135" s="624" t="s">
        <v>676</v>
      </c>
      <c r="L135" s="624" t="s">
        <v>676</v>
      </c>
      <c r="M135" s="618" t="s">
        <v>1002</v>
      </c>
      <c r="N135" s="611"/>
      <c r="O135" s="609"/>
      <c r="P135" s="649">
        <v>44571</v>
      </c>
      <c r="Q135" s="626" t="s">
        <v>660</v>
      </c>
    </row>
    <row r="136" spans="9:17">
      <c r="I136" s="609" t="s">
        <v>1109</v>
      </c>
      <c r="J136" s="626" t="s">
        <v>660</v>
      </c>
      <c r="K136" s="624" t="s">
        <v>679</v>
      </c>
      <c r="L136" s="624" t="s">
        <v>679</v>
      </c>
      <c r="M136" s="618" t="s">
        <v>1002</v>
      </c>
      <c r="N136" s="611"/>
      <c r="O136" s="609"/>
      <c r="P136" s="649">
        <v>44571</v>
      </c>
      <c r="Q136" s="626" t="s">
        <v>660</v>
      </c>
    </row>
    <row r="137" spans="9:17">
      <c r="I137" s="609" t="s">
        <v>1109</v>
      </c>
      <c r="J137" s="626" t="s">
        <v>660</v>
      </c>
      <c r="K137" s="624" t="s">
        <v>681</v>
      </c>
      <c r="L137" s="624" t="s">
        <v>681</v>
      </c>
      <c r="M137" s="618" t="s">
        <v>1002</v>
      </c>
      <c r="N137" s="611"/>
      <c r="O137" s="609"/>
      <c r="P137" s="649">
        <v>44571</v>
      </c>
      <c r="Q137" s="626" t="s">
        <v>660</v>
      </c>
    </row>
    <row r="138" spans="9:17">
      <c r="I138" s="609" t="s">
        <v>1109</v>
      </c>
      <c r="J138" s="626" t="s">
        <v>660</v>
      </c>
      <c r="K138" s="624" t="s">
        <v>685</v>
      </c>
      <c r="L138" s="624" t="s">
        <v>685</v>
      </c>
      <c r="M138" s="618" t="s">
        <v>1002</v>
      </c>
      <c r="N138" s="611"/>
      <c r="O138" s="609"/>
      <c r="P138" s="649">
        <v>44571</v>
      </c>
      <c r="Q138" s="626" t="s">
        <v>660</v>
      </c>
    </row>
    <row r="139" spans="9:17">
      <c r="I139" s="609" t="s">
        <v>1109</v>
      </c>
      <c r="J139" s="626" t="s">
        <v>660</v>
      </c>
      <c r="K139" s="624" t="s">
        <v>689</v>
      </c>
      <c r="L139" s="624" t="s">
        <v>689</v>
      </c>
      <c r="M139" s="618" t="s">
        <v>1002</v>
      </c>
      <c r="N139" s="611"/>
      <c r="O139" s="609"/>
      <c r="P139" s="649">
        <v>44571</v>
      </c>
      <c r="Q139" s="626" t="s">
        <v>660</v>
      </c>
    </row>
    <row r="140" spans="9:17">
      <c r="I140" s="609"/>
      <c r="J140" s="619" t="s">
        <v>1110</v>
      </c>
      <c r="K140" s="622" t="s">
        <v>1111</v>
      </c>
      <c r="L140" s="648" t="s">
        <v>1112</v>
      </c>
      <c r="M140" s="618" t="s">
        <v>1002</v>
      </c>
      <c r="N140" s="609"/>
      <c r="O140" s="609"/>
      <c r="P140" s="649">
        <v>44744</v>
      </c>
      <c r="Q140" s="619" t="s">
        <v>1110</v>
      </c>
    </row>
    <row r="141" spans="9:17">
      <c r="I141" s="609"/>
      <c r="J141" s="619" t="s">
        <v>1110</v>
      </c>
      <c r="K141" s="622" t="s">
        <v>1113</v>
      </c>
      <c r="L141" s="648" t="s">
        <v>1112</v>
      </c>
      <c r="M141" s="618" t="s">
        <v>1002</v>
      </c>
      <c r="N141" s="609"/>
      <c r="O141" s="609"/>
      <c r="P141" s="649">
        <v>44744</v>
      </c>
      <c r="Q141" s="619" t="s">
        <v>1110</v>
      </c>
    </row>
    <row r="142" spans="9:17">
      <c r="I142" s="609"/>
      <c r="J142" s="619" t="s">
        <v>1110</v>
      </c>
      <c r="K142" s="622" t="s">
        <v>1114</v>
      </c>
      <c r="L142" s="626" t="s">
        <v>1115</v>
      </c>
      <c r="M142" s="618" t="s">
        <v>1002</v>
      </c>
      <c r="N142" s="609"/>
      <c r="O142" s="609"/>
      <c r="P142" s="649">
        <v>44744</v>
      </c>
      <c r="Q142" s="619" t="s">
        <v>1110</v>
      </c>
    </row>
    <row r="143" spans="9:17">
      <c r="I143" s="609"/>
      <c r="J143" s="619" t="s">
        <v>1110</v>
      </c>
      <c r="K143" s="622" t="s">
        <v>1116</v>
      </c>
      <c r="L143" s="626" t="s">
        <v>1117</v>
      </c>
      <c r="M143" s="618" t="s">
        <v>1002</v>
      </c>
      <c r="N143" s="609"/>
      <c r="O143" s="609"/>
      <c r="P143" s="649">
        <v>44744</v>
      </c>
      <c r="Q143" s="619" t="s">
        <v>1110</v>
      </c>
    </row>
    <row r="144" spans="9:17">
      <c r="I144" s="609"/>
      <c r="J144" s="619" t="s">
        <v>1110</v>
      </c>
      <c r="K144" s="622" t="s">
        <v>1118</v>
      </c>
      <c r="L144" s="626" t="s">
        <v>1119</v>
      </c>
      <c r="M144" s="618" t="s">
        <v>1002</v>
      </c>
      <c r="N144" s="609"/>
      <c r="O144" s="609"/>
      <c r="P144" s="649">
        <v>44744</v>
      </c>
      <c r="Q144" s="619" t="s">
        <v>1110</v>
      </c>
    </row>
    <row r="145" spans="9:17">
      <c r="I145" s="609"/>
      <c r="J145" s="619" t="s">
        <v>1110</v>
      </c>
      <c r="K145" s="622" t="s">
        <v>1120</v>
      </c>
      <c r="L145" s="626" t="s">
        <v>1121</v>
      </c>
      <c r="M145" s="618" t="s">
        <v>1002</v>
      </c>
      <c r="N145" s="609"/>
      <c r="O145" s="609"/>
      <c r="P145" s="649">
        <v>44744</v>
      </c>
      <c r="Q145" s="619" t="s">
        <v>1110</v>
      </c>
    </row>
    <row r="146" spans="9:17">
      <c r="I146" s="609"/>
      <c r="J146" s="617" t="s">
        <v>367</v>
      </c>
      <c r="K146" s="614" t="s">
        <v>1122</v>
      </c>
      <c r="L146" s="624" t="s">
        <v>59</v>
      </c>
      <c r="M146" s="618" t="s">
        <v>1002</v>
      </c>
      <c r="N146" s="609"/>
      <c r="O146" s="609"/>
      <c r="P146" s="649">
        <v>44791</v>
      </c>
      <c r="Q146" s="617" t="s">
        <v>367</v>
      </c>
    </row>
    <row r="147" spans="9:17">
      <c r="I147" s="609"/>
      <c r="J147" s="617" t="s">
        <v>367</v>
      </c>
      <c r="K147" s="617" t="s">
        <v>412</v>
      </c>
      <c r="L147" s="624" t="s">
        <v>346</v>
      </c>
      <c r="M147" s="618" t="s">
        <v>1002</v>
      </c>
      <c r="N147" s="609"/>
      <c r="O147" s="609"/>
      <c r="P147" s="649">
        <v>44791</v>
      </c>
      <c r="Q147" s="617" t="s">
        <v>367</v>
      </c>
    </row>
    <row r="148" spans="9:17">
      <c r="I148" s="609"/>
      <c r="J148" s="617" t="s">
        <v>367</v>
      </c>
      <c r="K148" s="617" t="s">
        <v>413</v>
      </c>
      <c r="L148" s="624" t="s">
        <v>348</v>
      </c>
      <c r="M148" s="618" t="s">
        <v>1002</v>
      </c>
      <c r="N148" s="609"/>
      <c r="O148" s="609"/>
      <c r="P148" s="649">
        <v>44791</v>
      </c>
      <c r="Q148" s="617" t="s">
        <v>367</v>
      </c>
    </row>
    <row r="149" spans="9:17">
      <c r="I149" s="609"/>
      <c r="J149" s="617" t="s">
        <v>367</v>
      </c>
      <c r="K149" s="617" t="s">
        <v>414</v>
      </c>
      <c r="L149" s="624" t="s">
        <v>350</v>
      </c>
      <c r="M149" s="618" t="s">
        <v>1002</v>
      </c>
      <c r="N149" s="609"/>
      <c r="O149" s="609"/>
      <c r="P149" s="649">
        <v>44791</v>
      </c>
      <c r="Q149" s="617" t="s">
        <v>367</v>
      </c>
    </row>
    <row r="150" spans="9:17">
      <c r="I150" s="609"/>
      <c r="J150" s="617" t="s">
        <v>367</v>
      </c>
      <c r="K150" s="617" t="s">
        <v>351</v>
      </c>
      <c r="L150" s="624" t="s">
        <v>352</v>
      </c>
      <c r="M150" s="618" t="s">
        <v>1002</v>
      </c>
      <c r="N150" s="609"/>
      <c r="O150" s="609"/>
      <c r="P150" s="649">
        <v>44791</v>
      </c>
      <c r="Q150" s="617" t="s">
        <v>367</v>
      </c>
    </row>
    <row r="151" spans="9:17">
      <c r="I151" s="609"/>
      <c r="J151" s="617" t="s">
        <v>367</v>
      </c>
      <c r="K151" s="617" t="s">
        <v>354</v>
      </c>
      <c r="L151" s="624" t="s">
        <v>355</v>
      </c>
      <c r="M151" s="618" t="s">
        <v>1002</v>
      </c>
      <c r="N151" s="609"/>
      <c r="O151" s="609"/>
      <c r="P151" s="649">
        <v>44791</v>
      </c>
      <c r="Q151" s="617" t="s">
        <v>367</v>
      </c>
    </row>
    <row r="152" spans="9:17">
      <c r="I152" s="609"/>
      <c r="J152" s="617" t="s">
        <v>367</v>
      </c>
      <c r="K152" s="617" t="s">
        <v>415</v>
      </c>
      <c r="L152" s="624" t="s">
        <v>358</v>
      </c>
      <c r="M152" s="618" t="s">
        <v>1002</v>
      </c>
      <c r="N152" s="609"/>
      <c r="O152" s="609"/>
      <c r="P152" s="649">
        <v>44791</v>
      </c>
      <c r="Q152" s="617" t="s">
        <v>367</v>
      </c>
    </row>
    <row r="153" spans="9:17">
      <c r="I153" s="609"/>
      <c r="J153" s="617" t="s">
        <v>367</v>
      </c>
      <c r="K153" s="617" t="s">
        <v>416</v>
      </c>
      <c r="L153" s="624" t="s">
        <v>360</v>
      </c>
      <c r="M153" s="618" t="s">
        <v>1002</v>
      </c>
      <c r="N153" s="609"/>
      <c r="O153" s="609"/>
      <c r="P153" s="649">
        <v>44791</v>
      </c>
      <c r="Q153" s="617" t="s">
        <v>367</v>
      </c>
    </row>
    <row r="154" spans="9:17">
      <c r="I154" s="609"/>
      <c r="J154" s="617" t="s">
        <v>367</v>
      </c>
      <c r="K154" s="617" t="s">
        <v>412</v>
      </c>
      <c r="L154" s="624" t="s">
        <v>346</v>
      </c>
      <c r="M154" s="618" t="s">
        <v>1002</v>
      </c>
      <c r="N154" s="609"/>
      <c r="O154" s="609"/>
      <c r="P154" s="649">
        <v>44818</v>
      </c>
      <c r="Q154" s="617" t="s">
        <v>367</v>
      </c>
    </row>
    <row r="155" spans="9:17">
      <c r="I155" s="609"/>
      <c r="J155" s="617" t="s">
        <v>1123</v>
      </c>
      <c r="K155" s="623" t="s">
        <v>498</v>
      </c>
      <c r="L155" s="624" t="s">
        <v>499</v>
      </c>
      <c r="M155" s="618" t="s">
        <v>1002</v>
      </c>
      <c r="N155" s="609"/>
      <c r="O155" s="609"/>
      <c r="P155" s="649">
        <v>44826</v>
      </c>
      <c r="Q155" s="617" t="s">
        <v>1123</v>
      </c>
    </row>
    <row r="156" spans="9:17">
      <c r="I156" s="609"/>
      <c r="J156" s="617" t="s">
        <v>1123</v>
      </c>
      <c r="K156" s="623" t="s">
        <v>500</v>
      </c>
      <c r="L156" s="624" t="s">
        <v>501</v>
      </c>
      <c r="M156" s="618" t="s">
        <v>1002</v>
      </c>
      <c r="N156" s="609"/>
      <c r="O156" s="609"/>
      <c r="P156" s="649">
        <v>44826</v>
      </c>
      <c r="Q156" s="617" t="s">
        <v>1123</v>
      </c>
    </row>
    <row r="157" spans="9:17">
      <c r="I157" s="609"/>
      <c r="J157" s="617" t="s">
        <v>1123</v>
      </c>
      <c r="K157" s="623" t="s">
        <v>1089</v>
      </c>
      <c r="L157" s="624" t="s">
        <v>1090</v>
      </c>
      <c r="M157" s="618" t="s">
        <v>1002</v>
      </c>
      <c r="N157" s="609"/>
      <c r="O157" s="609"/>
      <c r="P157" s="649">
        <v>44826</v>
      </c>
      <c r="Q157" s="617" t="s">
        <v>1123</v>
      </c>
    </row>
    <row r="158" spans="9:17">
      <c r="I158" s="609"/>
      <c r="J158" s="617" t="s">
        <v>1123</v>
      </c>
      <c r="K158" s="623" t="s">
        <v>1091</v>
      </c>
      <c r="L158" s="624" t="s">
        <v>503</v>
      </c>
      <c r="M158" s="618" t="s">
        <v>1002</v>
      </c>
      <c r="N158" s="609"/>
      <c r="O158" s="609"/>
      <c r="P158" s="649">
        <v>44826</v>
      </c>
      <c r="Q158" s="617" t="s">
        <v>1123</v>
      </c>
    </row>
    <row r="159" spans="9:17">
      <c r="I159" s="609"/>
      <c r="J159" s="617" t="s">
        <v>1123</v>
      </c>
      <c r="K159" s="623" t="s">
        <v>502</v>
      </c>
      <c r="L159" s="624" t="s">
        <v>503</v>
      </c>
      <c r="M159" s="618" t="s">
        <v>1002</v>
      </c>
      <c r="N159" s="609"/>
      <c r="O159" s="609"/>
      <c r="P159" s="649">
        <v>44826</v>
      </c>
      <c r="Q159" s="617" t="s">
        <v>1123</v>
      </c>
    </row>
    <row r="160" spans="9:17">
      <c r="I160" s="609"/>
      <c r="J160" s="617" t="s">
        <v>1123</v>
      </c>
      <c r="K160" s="624" t="s">
        <v>1124</v>
      </c>
      <c r="L160" s="624" t="s">
        <v>1125</v>
      </c>
      <c r="M160" s="618" t="s">
        <v>1002</v>
      </c>
      <c r="N160" s="609"/>
      <c r="O160" s="609"/>
      <c r="P160" s="649">
        <v>44826</v>
      </c>
      <c r="Q160" s="617" t="s">
        <v>1123</v>
      </c>
    </row>
    <row r="161" spans="9:17">
      <c r="I161" s="609"/>
      <c r="J161" s="617" t="s">
        <v>85</v>
      </c>
      <c r="K161" s="625" t="s">
        <v>204</v>
      </c>
      <c r="L161" s="625" t="s">
        <v>87</v>
      </c>
      <c r="M161" s="618" t="s">
        <v>1002</v>
      </c>
      <c r="N161" s="609"/>
      <c r="O161" s="609"/>
      <c r="P161" s="649">
        <v>44826</v>
      </c>
      <c r="Q161" s="617" t="s">
        <v>85</v>
      </c>
    </row>
    <row r="162" spans="9:17">
      <c r="I162" s="609"/>
      <c r="J162" s="617" t="s">
        <v>85</v>
      </c>
      <c r="K162" s="625" t="s">
        <v>1126</v>
      </c>
      <c r="L162" s="625" t="s">
        <v>91</v>
      </c>
      <c r="M162" s="618" t="s">
        <v>1002</v>
      </c>
      <c r="N162" s="609"/>
      <c r="O162" s="609"/>
      <c r="P162" s="649">
        <v>44826</v>
      </c>
      <c r="Q162" s="617" t="s">
        <v>85</v>
      </c>
    </row>
    <row r="163" spans="9:17">
      <c r="I163" s="609"/>
      <c r="J163" s="617" t="s">
        <v>85</v>
      </c>
      <c r="K163" s="625" t="s">
        <v>1127</v>
      </c>
      <c r="L163" s="625" t="s">
        <v>93</v>
      </c>
      <c r="M163" s="618" t="s">
        <v>1002</v>
      </c>
      <c r="N163" s="609"/>
      <c r="O163" s="609"/>
      <c r="P163" s="649">
        <v>44826</v>
      </c>
      <c r="Q163" s="617" t="s">
        <v>85</v>
      </c>
    </row>
    <row r="164" spans="9:17">
      <c r="I164" s="609"/>
      <c r="J164" s="617" t="s">
        <v>85</v>
      </c>
      <c r="K164" s="625" t="s">
        <v>206</v>
      </c>
      <c r="L164" s="625" t="s">
        <v>97</v>
      </c>
      <c r="M164" s="618" t="s">
        <v>1002</v>
      </c>
      <c r="N164" s="609"/>
      <c r="O164" s="609"/>
      <c r="P164" s="649">
        <v>44826</v>
      </c>
      <c r="Q164" s="617" t="s">
        <v>85</v>
      </c>
    </row>
    <row r="165" spans="9:17">
      <c r="I165" s="609"/>
      <c r="J165" s="617" t="s">
        <v>85</v>
      </c>
      <c r="K165" s="625" t="s">
        <v>1128</v>
      </c>
      <c r="L165" s="625" t="s">
        <v>99</v>
      </c>
      <c r="M165" s="618" t="s">
        <v>1002</v>
      </c>
      <c r="N165" s="609"/>
      <c r="O165" s="609"/>
      <c r="P165" s="649">
        <v>44826</v>
      </c>
      <c r="Q165" s="617" t="s">
        <v>85</v>
      </c>
    </row>
    <row r="166" spans="9:17">
      <c r="I166" s="609"/>
      <c r="J166" s="617" t="s">
        <v>85</v>
      </c>
      <c r="K166" s="625" t="s">
        <v>200</v>
      </c>
      <c r="L166" s="625" t="s">
        <v>101</v>
      </c>
      <c r="M166" s="618" t="s">
        <v>1002</v>
      </c>
      <c r="N166" s="609"/>
      <c r="O166" s="609"/>
      <c r="P166" s="649">
        <v>44826</v>
      </c>
      <c r="Q166" s="617" t="s">
        <v>85</v>
      </c>
    </row>
    <row r="167" spans="9:17">
      <c r="I167" s="609"/>
      <c r="J167" s="617" t="s">
        <v>85</v>
      </c>
      <c r="K167" s="625" t="s">
        <v>1103</v>
      </c>
      <c r="L167" s="625" t="s">
        <v>105</v>
      </c>
      <c r="M167" s="618" t="s">
        <v>1002</v>
      </c>
      <c r="N167" s="609"/>
      <c r="O167" s="609"/>
      <c r="P167" s="649">
        <v>44826</v>
      </c>
      <c r="Q167" s="617" t="s">
        <v>85</v>
      </c>
    </row>
    <row r="168" spans="9:17">
      <c r="I168" s="609"/>
      <c r="J168" s="617" t="s">
        <v>85</v>
      </c>
      <c r="K168" s="625" t="s">
        <v>1105</v>
      </c>
      <c r="L168" s="625" t="s">
        <v>107</v>
      </c>
      <c r="M168" s="618" t="s">
        <v>1002</v>
      </c>
      <c r="N168" s="609"/>
      <c r="O168" s="609"/>
      <c r="P168" s="649">
        <v>44826</v>
      </c>
      <c r="Q168" s="617" t="s">
        <v>85</v>
      </c>
    </row>
    <row r="169" spans="9:17">
      <c r="I169" s="609"/>
      <c r="J169" s="617" t="s">
        <v>85</v>
      </c>
      <c r="K169" s="624" t="s">
        <v>201</v>
      </c>
      <c r="L169" s="625" t="s">
        <v>109</v>
      </c>
      <c r="M169" s="618" t="s">
        <v>1002</v>
      </c>
      <c r="N169" s="609"/>
      <c r="O169" s="609"/>
      <c r="P169" s="649">
        <v>44826</v>
      </c>
      <c r="Q169" s="617" t="s">
        <v>85</v>
      </c>
    </row>
    <row r="170" spans="9:17">
      <c r="I170" s="609"/>
      <c r="J170" s="617" t="s">
        <v>85</v>
      </c>
      <c r="K170" s="624" t="s">
        <v>203</v>
      </c>
      <c r="L170" s="625" t="s">
        <v>111</v>
      </c>
      <c r="M170" s="618" t="s">
        <v>1002</v>
      </c>
      <c r="N170" s="609"/>
      <c r="O170" s="609"/>
      <c r="P170" s="649">
        <v>44826</v>
      </c>
      <c r="Q170" s="617" t="s">
        <v>85</v>
      </c>
    </row>
    <row r="171" spans="9:17">
      <c r="I171" s="609"/>
      <c r="J171" s="617" t="s">
        <v>85</v>
      </c>
      <c r="K171" s="625" t="s">
        <v>1129</v>
      </c>
      <c r="L171" s="625" t="s">
        <v>113</v>
      </c>
      <c r="M171" s="618" t="s">
        <v>1002</v>
      </c>
      <c r="N171" s="609"/>
      <c r="O171" s="609"/>
      <c r="P171" s="649">
        <v>44826</v>
      </c>
      <c r="Q171" s="617" t="s">
        <v>85</v>
      </c>
    </row>
    <row r="172" spans="9:17">
      <c r="I172" s="609"/>
      <c r="J172" s="617" t="s">
        <v>85</v>
      </c>
      <c r="K172" s="625" t="s">
        <v>1130</v>
      </c>
      <c r="L172" s="625" t="s">
        <v>115</v>
      </c>
      <c r="M172" s="618" t="s">
        <v>1002</v>
      </c>
      <c r="N172" s="609"/>
      <c r="O172" s="609"/>
      <c r="P172" s="649">
        <v>44826</v>
      </c>
      <c r="Q172" s="617" t="s">
        <v>85</v>
      </c>
    </row>
    <row r="173" spans="9:17">
      <c r="I173" s="609"/>
      <c r="J173" s="617" t="s">
        <v>1123</v>
      </c>
      <c r="K173" s="624" t="s">
        <v>508</v>
      </c>
      <c r="L173" s="624" t="s">
        <v>509</v>
      </c>
      <c r="M173" s="618" t="s">
        <v>1002</v>
      </c>
      <c r="N173" s="609"/>
      <c r="O173" s="609"/>
      <c r="P173" s="649">
        <v>44863</v>
      </c>
      <c r="Q173" s="617" t="s">
        <v>1123</v>
      </c>
    </row>
    <row r="174" spans="9:17">
      <c r="I174" s="609"/>
      <c r="J174" s="617" t="s">
        <v>1123</v>
      </c>
      <c r="K174" s="624" t="s">
        <v>510</v>
      </c>
      <c r="L174" s="624" t="s">
        <v>511</v>
      </c>
      <c r="M174" s="618" t="s">
        <v>1002</v>
      </c>
      <c r="N174" s="609"/>
      <c r="O174" s="609"/>
      <c r="P174" s="649">
        <v>44863</v>
      </c>
      <c r="Q174" s="617" t="s">
        <v>1123</v>
      </c>
    </row>
    <row r="175" spans="9:17">
      <c r="I175" s="609"/>
      <c r="J175" s="617" t="s">
        <v>1123</v>
      </c>
      <c r="K175" s="624" t="s">
        <v>512</v>
      </c>
      <c r="L175" s="624" t="s">
        <v>513</v>
      </c>
      <c r="M175" s="618" t="s">
        <v>1002</v>
      </c>
      <c r="N175" s="609"/>
      <c r="O175" s="609"/>
      <c r="P175" s="649">
        <v>44863</v>
      </c>
      <c r="Q175" s="617" t="s">
        <v>1123</v>
      </c>
    </row>
    <row r="176" spans="9:17">
      <c r="I176" s="609"/>
      <c r="J176" s="617" t="s">
        <v>1123</v>
      </c>
      <c r="K176" s="624" t="s">
        <v>514</v>
      </c>
      <c r="L176" s="624" t="s">
        <v>515</v>
      </c>
      <c r="M176" s="618" t="s">
        <v>1002</v>
      </c>
      <c r="N176" s="609"/>
      <c r="O176" s="609"/>
      <c r="P176" s="649">
        <v>44863</v>
      </c>
      <c r="Q176" s="617" t="s">
        <v>1123</v>
      </c>
    </row>
    <row r="177" spans="9:17">
      <c r="I177" s="609"/>
      <c r="J177" s="617" t="s">
        <v>1123</v>
      </c>
      <c r="K177" s="624" t="s">
        <v>516</v>
      </c>
      <c r="L177" s="624" t="s">
        <v>517</v>
      </c>
      <c r="M177" s="618" t="s">
        <v>1002</v>
      </c>
      <c r="N177" s="609"/>
      <c r="O177" s="609"/>
      <c r="P177" s="649">
        <v>44863</v>
      </c>
      <c r="Q177" s="617" t="s">
        <v>1123</v>
      </c>
    </row>
    <row r="178" spans="9:17">
      <c r="I178" s="609"/>
      <c r="J178" s="617" t="s">
        <v>1123</v>
      </c>
      <c r="K178" s="624" t="s">
        <v>518</v>
      </c>
      <c r="L178" s="624" t="s">
        <v>519</v>
      </c>
      <c r="M178" s="618" t="s">
        <v>1002</v>
      </c>
      <c r="N178" s="609"/>
      <c r="O178" s="609"/>
      <c r="P178" s="649">
        <v>44863</v>
      </c>
      <c r="Q178" s="617" t="s">
        <v>1123</v>
      </c>
    </row>
    <row r="179" spans="9:17">
      <c r="I179" s="609"/>
      <c r="J179" s="617" t="s">
        <v>1131</v>
      </c>
      <c r="K179" s="624" t="s">
        <v>1132</v>
      </c>
      <c r="L179" s="624" t="s">
        <v>1132</v>
      </c>
      <c r="M179" s="618" t="s">
        <v>1002</v>
      </c>
      <c r="N179" s="609"/>
      <c r="O179" s="609"/>
      <c r="P179" s="649">
        <v>44863</v>
      </c>
      <c r="Q179" s="617" t="s">
        <v>1131</v>
      </c>
    </row>
    <row r="180" spans="9:17">
      <c r="I180" s="609"/>
      <c r="J180" s="617" t="s">
        <v>1131</v>
      </c>
      <c r="K180" s="624" t="s">
        <v>1133</v>
      </c>
      <c r="L180" s="624" t="s">
        <v>1133</v>
      </c>
      <c r="M180" s="618" t="s">
        <v>1002</v>
      </c>
      <c r="N180" s="609"/>
      <c r="O180" s="609"/>
      <c r="P180" s="649">
        <v>44876</v>
      </c>
      <c r="Q180" s="617" t="s">
        <v>1131</v>
      </c>
    </row>
    <row r="181" spans="9:17">
      <c r="I181" s="609"/>
      <c r="J181" s="617" t="s">
        <v>1131</v>
      </c>
      <c r="K181" s="624" t="s">
        <v>1134</v>
      </c>
      <c r="L181" s="624" t="s">
        <v>1134</v>
      </c>
      <c r="M181" s="618" t="s">
        <v>1002</v>
      </c>
      <c r="N181" s="609"/>
      <c r="O181" s="609"/>
      <c r="P181" s="649">
        <v>44876</v>
      </c>
      <c r="Q181" s="617" t="s">
        <v>1131</v>
      </c>
    </row>
    <row r="182" spans="9:17">
      <c r="I182" s="609"/>
      <c r="J182" s="617" t="s">
        <v>1131</v>
      </c>
      <c r="K182" s="624" t="s">
        <v>1135</v>
      </c>
      <c r="L182" s="624" t="s">
        <v>1135</v>
      </c>
      <c r="M182" s="618" t="s">
        <v>1002</v>
      </c>
      <c r="N182" s="609"/>
      <c r="O182" s="609"/>
      <c r="P182" s="649">
        <v>44876</v>
      </c>
      <c r="Q182" s="617" t="s">
        <v>1131</v>
      </c>
    </row>
    <row r="183" spans="9:17">
      <c r="I183" s="609"/>
      <c r="J183" s="614" t="s">
        <v>1051</v>
      </c>
      <c r="K183" s="623" t="s">
        <v>1136</v>
      </c>
      <c r="L183" s="624" t="s">
        <v>1053</v>
      </c>
      <c r="M183" s="618" t="s">
        <v>1002</v>
      </c>
      <c r="N183" s="609"/>
      <c r="O183" s="609"/>
      <c r="P183" s="649">
        <v>44876</v>
      </c>
      <c r="Q183" s="614" t="s">
        <v>1051</v>
      </c>
    </row>
    <row r="184" spans="9:17">
      <c r="I184" s="609"/>
      <c r="J184" s="614" t="s">
        <v>1051</v>
      </c>
      <c r="K184" s="623" t="s">
        <v>1137</v>
      </c>
      <c r="L184" s="624" t="s">
        <v>1053</v>
      </c>
      <c r="M184" s="618" t="s">
        <v>1002</v>
      </c>
      <c r="N184" s="609"/>
      <c r="O184" s="609"/>
      <c r="P184" s="649">
        <v>44876</v>
      </c>
      <c r="Q184" s="614" t="s">
        <v>1051</v>
      </c>
    </row>
    <row r="185" spans="9:17">
      <c r="I185" s="609"/>
      <c r="J185" s="614" t="s">
        <v>1051</v>
      </c>
      <c r="K185" s="620" t="s">
        <v>1138</v>
      </c>
      <c r="L185" s="624" t="s">
        <v>1053</v>
      </c>
      <c r="M185" s="618" t="s">
        <v>1002</v>
      </c>
      <c r="N185" s="609"/>
      <c r="O185" s="609"/>
      <c r="P185" s="649">
        <v>44876</v>
      </c>
      <c r="Q185" s="614" t="s">
        <v>1051</v>
      </c>
    </row>
    <row r="186" spans="9:17">
      <c r="I186" s="609"/>
      <c r="J186" s="614" t="s">
        <v>1051</v>
      </c>
      <c r="K186" s="620" t="s">
        <v>1139</v>
      </c>
      <c r="L186" s="624" t="s">
        <v>1053</v>
      </c>
      <c r="M186" s="618" t="s">
        <v>1002</v>
      </c>
      <c r="N186" s="609"/>
      <c r="O186" s="609"/>
      <c r="P186" s="649">
        <v>44876</v>
      </c>
      <c r="Q186" s="614" t="s">
        <v>1051</v>
      </c>
    </row>
    <row r="187" spans="9:17">
      <c r="I187" s="609"/>
      <c r="J187" s="626" t="s">
        <v>659</v>
      </c>
      <c r="K187" s="626">
        <v>30447401</v>
      </c>
      <c r="L187" s="626">
        <v>30447401</v>
      </c>
      <c r="M187" s="618" t="s">
        <v>1002</v>
      </c>
      <c r="N187" s="609"/>
      <c r="O187" s="609"/>
      <c r="P187" s="649">
        <v>44876</v>
      </c>
      <c r="Q187" s="626" t="s">
        <v>659</v>
      </c>
    </row>
    <row r="188" spans="9:17">
      <c r="I188" s="609"/>
      <c r="J188" s="626" t="s">
        <v>659</v>
      </c>
      <c r="K188" s="626">
        <v>30447501</v>
      </c>
      <c r="L188" s="626">
        <v>30447501</v>
      </c>
      <c r="M188" s="618" t="s">
        <v>1002</v>
      </c>
      <c r="N188" s="609"/>
      <c r="O188" s="609"/>
      <c r="P188" s="649">
        <v>44876</v>
      </c>
      <c r="Q188" s="626" t="s">
        <v>659</v>
      </c>
    </row>
    <row r="189" spans="9:17">
      <c r="I189" s="609"/>
      <c r="J189" s="617" t="s">
        <v>704</v>
      </c>
      <c r="K189" s="627">
        <v>29300704</v>
      </c>
      <c r="L189" s="624">
        <v>29300704</v>
      </c>
      <c r="M189" s="618" t="s">
        <v>1002</v>
      </c>
      <c r="N189" s="609"/>
      <c r="O189" s="609"/>
      <c r="P189" s="649">
        <v>44876</v>
      </c>
      <c r="Q189" s="617" t="s">
        <v>704</v>
      </c>
    </row>
    <row r="190" spans="9:17">
      <c r="I190" s="609"/>
      <c r="J190" s="614" t="s">
        <v>171</v>
      </c>
      <c r="K190" s="628" t="s">
        <v>199</v>
      </c>
      <c r="L190" s="628" t="s">
        <v>199</v>
      </c>
      <c r="M190" s="618" t="s">
        <v>1002</v>
      </c>
      <c r="N190" s="609"/>
      <c r="O190" s="609"/>
      <c r="P190" s="649">
        <v>44876</v>
      </c>
      <c r="Q190" s="614" t="s">
        <v>171</v>
      </c>
    </row>
    <row r="191" spans="9:17">
      <c r="J191" s="155" t="s">
        <v>603</v>
      </c>
      <c r="K191" s="158" t="s">
        <v>604</v>
      </c>
      <c r="L191" s="2" t="s">
        <v>604</v>
      </c>
      <c r="M191" s="618" t="s">
        <v>1002</v>
      </c>
      <c r="P191" s="698">
        <v>45132</v>
      </c>
      <c r="Q191" s="155" t="s">
        <v>1051</v>
      </c>
    </row>
    <row r="192" spans="9:17">
      <c r="J192" s="155" t="s">
        <v>603</v>
      </c>
      <c r="K192" s="158" t="s">
        <v>605</v>
      </c>
      <c r="L192" s="2" t="s">
        <v>605</v>
      </c>
      <c r="M192" s="618" t="s">
        <v>1002</v>
      </c>
      <c r="P192" s="698">
        <v>45132</v>
      </c>
      <c r="Q192" s="155" t="s">
        <v>1051</v>
      </c>
    </row>
    <row r="193" spans="10:17">
      <c r="J193" s="155" t="s">
        <v>603</v>
      </c>
      <c r="K193" s="158" t="s">
        <v>611</v>
      </c>
      <c r="L193" s="231" t="s">
        <v>612</v>
      </c>
      <c r="M193" s="618" t="s">
        <v>1002</v>
      </c>
      <c r="P193" s="698">
        <v>45132</v>
      </c>
      <c r="Q193" s="155" t="s">
        <v>1051</v>
      </c>
    </row>
    <row r="194" spans="10:17">
      <c r="J194" s="155" t="s">
        <v>614</v>
      </c>
      <c r="K194" s="151" t="s">
        <v>618</v>
      </c>
      <c r="L194" s="84" t="s">
        <v>616</v>
      </c>
      <c r="M194" s="618" t="s">
        <v>1002</v>
      </c>
      <c r="P194" s="698">
        <v>45132</v>
      </c>
      <c r="Q194" s="270" t="s">
        <v>614</v>
      </c>
    </row>
    <row r="195" spans="10:17">
      <c r="J195" s="155" t="s">
        <v>614</v>
      </c>
      <c r="K195" s="151" t="s">
        <v>620</v>
      </c>
      <c r="L195" s="84" t="s">
        <v>620</v>
      </c>
      <c r="M195" s="618" t="s">
        <v>1002</v>
      </c>
      <c r="P195" s="698">
        <v>45132</v>
      </c>
      <c r="Q195" s="270" t="s">
        <v>614</v>
      </c>
    </row>
    <row r="196" spans="10:17">
      <c r="J196" s="158" t="s">
        <v>645</v>
      </c>
      <c r="K196" s="151" t="s">
        <v>646</v>
      </c>
      <c r="L196" s="84" t="s">
        <v>646</v>
      </c>
      <c r="M196" s="618" t="s">
        <v>1002</v>
      </c>
      <c r="P196" s="698">
        <v>45132</v>
      </c>
      <c r="Q196" s="270" t="s">
        <v>1140</v>
      </c>
    </row>
    <row r="197" spans="10:17">
      <c r="J197" s="158" t="s">
        <v>645</v>
      </c>
      <c r="K197" s="151" t="s">
        <v>647</v>
      </c>
      <c r="L197" s="84" t="s">
        <v>647</v>
      </c>
      <c r="M197" s="618" t="s">
        <v>1002</v>
      </c>
      <c r="P197" s="698">
        <v>45132</v>
      </c>
      <c r="Q197" s="270" t="s">
        <v>1140</v>
      </c>
    </row>
    <row r="198" spans="10:17">
      <c r="J198" s="158" t="s">
        <v>645</v>
      </c>
      <c r="K198" s="151" t="s">
        <v>648</v>
      </c>
      <c r="L198" s="84" t="s">
        <v>648</v>
      </c>
      <c r="M198" s="618" t="s">
        <v>1002</v>
      </c>
      <c r="P198" s="698">
        <v>45132</v>
      </c>
      <c r="Q198" s="270" t="s">
        <v>1140</v>
      </c>
    </row>
    <row r="199" spans="10:17">
      <c r="J199" s="158" t="s">
        <v>645</v>
      </c>
      <c r="K199" s="151" t="s">
        <v>649</v>
      </c>
      <c r="L199" s="84" t="s">
        <v>649</v>
      </c>
      <c r="M199" s="618" t="s">
        <v>1002</v>
      </c>
      <c r="P199" s="698">
        <v>45132</v>
      </c>
      <c r="Q199" s="270" t="s">
        <v>1140</v>
      </c>
    </row>
    <row r="200" spans="10:17">
      <c r="J200" s="155" t="s">
        <v>859</v>
      </c>
      <c r="K200" s="1" t="s">
        <v>520</v>
      </c>
      <c r="L200" s="256" t="s">
        <v>521</v>
      </c>
      <c r="M200" s="618" t="s">
        <v>1002</v>
      </c>
      <c r="P200" s="698">
        <v>45132</v>
      </c>
      <c r="Q200" s="155" t="s">
        <v>859</v>
      </c>
    </row>
    <row r="201" spans="10:17">
      <c r="J201" s="155" t="s">
        <v>859</v>
      </c>
      <c r="K201" s="1" t="s">
        <v>522</v>
      </c>
      <c r="L201" s="256" t="s">
        <v>523</v>
      </c>
      <c r="M201" s="618" t="s">
        <v>1002</v>
      </c>
      <c r="P201" s="698">
        <v>45132</v>
      </c>
      <c r="Q201" s="155" t="s">
        <v>859</v>
      </c>
    </row>
    <row r="202" spans="10:17">
      <c r="J202" s="155" t="s">
        <v>859</v>
      </c>
      <c r="K202" s="1" t="s">
        <v>524</v>
      </c>
      <c r="L202" s="256" t="s">
        <v>525</v>
      </c>
      <c r="M202" s="618" t="s">
        <v>1002</v>
      </c>
      <c r="P202" s="698">
        <v>45132</v>
      </c>
      <c r="Q202" s="155" t="s">
        <v>859</v>
      </c>
    </row>
    <row r="203" spans="10:17">
      <c r="J203" s="155" t="s">
        <v>859</v>
      </c>
      <c r="K203" s="1" t="s">
        <v>526</v>
      </c>
      <c r="L203" s="256" t="s">
        <v>527</v>
      </c>
      <c r="M203" s="618" t="s">
        <v>1002</v>
      </c>
      <c r="P203" s="698">
        <v>45132</v>
      </c>
      <c r="Q203" s="155" t="s">
        <v>859</v>
      </c>
    </row>
    <row r="204" spans="10:17">
      <c r="J204" s="155" t="s">
        <v>859</v>
      </c>
      <c r="K204" s="1" t="s">
        <v>528</v>
      </c>
      <c r="L204" s="256" t="s">
        <v>529</v>
      </c>
      <c r="M204" s="618" t="s">
        <v>1002</v>
      </c>
      <c r="P204" s="698">
        <v>45132</v>
      </c>
      <c r="Q204" s="155" t="s">
        <v>859</v>
      </c>
    </row>
    <row r="205" spans="10:17">
      <c r="J205" s="155" t="s">
        <v>859</v>
      </c>
      <c r="K205" s="1" t="s">
        <v>530</v>
      </c>
      <c r="L205" s="256" t="s">
        <v>531</v>
      </c>
      <c r="M205" s="618" t="s">
        <v>1002</v>
      </c>
      <c r="P205" s="698">
        <v>45132</v>
      </c>
      <c r="Q205" s="155" t="s">
        <v>859</v>
      </c>
    </row>
    <row r="206" spans="10:17">
      <c r="J206" s="155" t="s">
        <v>886</v>
      </c>
      <c r="K206" s="1" t="s">
        <v>1141</v>
      </c>
      <c r="L206" s="2" t="s">
        <v>881</v>
      </c>
      <c r="M206" s="618" t="s">
        <v>1002</v>
      </c>
      <c r="P206" s="698">
        <v>45132</v>
      </c>
      <c r="Q206" s="155" t="s">
        <v>1142</v>
      </c>
    </row>
    <row r="207" spans="10:17">
      <c r="J207" s="155" t="s">
        <v>279</v>
      </c>
      <c r="K207" s="179" t="s">
        <v>1143</v>
      </c>
      <c r="L207" s="367" t="s">
        <v>281</v>
      </c>
      <c r="M207" s="618" t="s">
        <v>1002</v>
      </c>
      <c r="P207" s="698">
        <v>45132</v>
      </c>
      <c r="Q207" s="155" t="s">
        <v>279</v>
      </c>
    </row>
    <row r="208" spans="10:17">
      <c r="J208" s="155" t="s">
        <v>879</v>
      </c>
      <c r="K208" s="4" t="s">
        <v>1084</v>
      </c>
      <c r="L208" s="2" t="s">
        <v>888</v>
      </c>
      <c r="M208" s="618" t="s">
        <v>1002</v>
      </c>
      <c r="P208" s="698">
        <v>45132</v>
      </c>
      <c r="Q208" s="155" t="s">
        <v>879</v>
      </c>
    </row>
    <row r="209" spans="9:17">
      <c r="J209" s="232" t="s">
        <v>867</v>
      </c>
      <c r="K209" s="86" t="s">
        <v>219</v>
      </c>
      <c r="L209" s="225" t="s">
        <v>220</v>
      </c>
      <c r="M209" s="618" t="s">
        <v>1002</v>
      </c>
      <c r="P209" s="698">
        <v>45136</v>
      </c>
      <c r="Q209" s="232" t="s">
        <v>867</v>
      </c>
    </row>
    <row r="210" spans="9:17">
      <c r="J210" s="232" t="s">
        <v>867</v>
      </c>
      <c r="K210" s="86" t="s">
        <v>221</v>
      </c>
      <c r="L210" s="225" t="s">
        <v>222</v>
      </c>
      <c r="M210" s="618" t="s">
        <v>1002</v>
      </c>
      <c r="P210" s="698">
        <v>45136</v>
      </c>
      <c r="Q210" s="232" t="s">
        <v>867</v>
      </c>
    </row>
    <row r="211" spans="9:17">
      <c r="I211" s="286" t="s">
        <v>1144</v>
      </c>
      <c r="J211" s="155" t="s">
        <v>976</v>
      </c>
      <c r="K211" s="454">
        <v>566559001</v>
      </c>
      <c r="L211" s="84">
        <v>5665590</v>
      </c>
      <c r="M211" s="618" t="s">
        <v>1002</v>
      </c>
      <c r="O211" s="17" t="s">
        <v>1145</v>
      </c>
      <c r="P211" s="698">
        <v>45161</v>
      </c>
    </row>
    <row r="212" spans="9:17">
      <c r="I212" s="286" t="s">
        <v>1144</v>
      </c>
      <c r="J212" s="155" t="s">
        <v>976</v>
      </c>
      <c r="K212" s="454">
        <v>566516501</v>
      </c>
      <c r="L212" s="84">
        <v>5665165</v>
      </c>
      <c r="M212" s="618" t="s">
        <v>1002</v>
      </c>
      <c r="P212" s="698">
        <v>45161</v>
      </c>
    </row>
    <row r="213" spans="9:17">
      <c r="I213" s="17" t="s">
        <v>1146</v>
      </c>
      <c r="J213" s="155" t="s">
        <v>976</v>
      </c>
      <c r="K213" s="454">
        <v>566559805</v>
      </c>
      <c r="L213" s="84">
        <v>5665598</v>
      </c>
      <c r="M213" s="618" t="s">
        <v>1002</v>
      </c>
    </row>
    <row r="214" spans="9:17">
      <c r="I214" s="17" t="s">
        <v>1146</v>
      </c>
      <c r="J214" s="155" t="s">
        <v>976</v>
      </c>
      <c r="K214" s="454">
        <v>566561305</v>
      </c>
      <c r="L214" s="84">
        <v>5665613</v>
      </c>
      <c r="O214" s="17" t="s">
        <v>1147</v>
      </c>
      <c r="P214" s="698">
        <v>45282</v>
      </c>
      <c r="Q214" s="155" t="s">
        <v>976</v>
      </c>
    </row>
    <row r="215" spans="9:17">
      <c r="I215" s="17" t="s">
        <v>1146</v>
      </c>
      <c r="J215" s="155" t="s">
        <v>976</v>
      </c>
      <c r="K215" s="454">
        <v>567301805</v>
      </c>
      <c r="L215" s="84">
        <v>5673018</v>
      </c>
      <c r="O215" s="17" t="s">
        <v>1147</v>
      </c>
      <c r="P215" s="698">
        <v>45282</v>
      </c>
      <c r="Q215" s="155" t="s">
        <v>976</v>
      </c>
    </row>
    <row r="216" spans="9:17">
      <c r="I216" s="17" t="s">
        <v>1146</v>
      </c>
      <c r="J216" s="155" t="s">
        <v>976</v>
      </c>
      <c r="K216" s="454">
        <v>567302102</v>
      </c>
      <c r="L216" s="84">
        <v>5673021</v>
      </c>
      <c r="O216" s="17" t="s">
        <v>1147</v>
      </c>
      <c r="P216" s="698">
        <v>45282</v>
      </c>
      <c r="Q216" s="155" t="s">
        <v>976</v>
      </c>
    </row>
    <row r="217" spans="9:17">
      <c r="I217" s="17" t="s">
        <v>1146</v>
      </c>
      <c r="J217" s="155" t="s">
        <v>976</v>
      </c>
      <c r="K217" s="454">
        <v>567302302</v>
      </c>
      <c r="L217" s="84">
        <v>5673023</v>
      </c>
      <c r="O217" s="17" t="s">
        <v>1147</v>
      </c>
      <c r="P217" s="698">
        <v>45282</v>
      </c>
      <c r="Q217" s="155" t="s">
        <v>976</v>
      </c>
    </row>
    <row r="218" spans="9:17">
      <c r="I218" s="17" t="s">
        <v>1146</v>
      </c>
      <c r="J218" s="155" t="s">
        <v>976</v>
      </c>
      <c r="K218" s="454">
        <v>566421804</v>
      </c>
      <c r="L218" s="84">
        <v>5664218</v>
      </c>
      <c r="O218" s="17" t="s">
        <v>1147</v>
      </c>
      <c r="P218" s="698">
        <v>45282</v>
      </c>
      <c r="Q218" s="155" t="s">
        <v>976</v>
      </c>
    </row>
    <row r="219" spans="9:17">
      <c r="I219" s="17" t="s">
        <v>1146</v>
      </c>
      <c r="J219" s="155" t="s">
        <v>976</v>
      </c>
      <c r="K219" s="454">
        <v>588048604</v>
      </c>
      <c r="L219" s="84">
        <v>5880486</v>
      </c>
      <c r="O219" s="17" t="s">
        <v>1147</v>
      </c>
      <c r="P219" s="698">
        <v>45282</v>
      </c>
      <c r="Q219" s="155" t="s">
        <v>976</v>
      </c>
    </row>
    <row r="220" spans="9:17">
      <c r="I220" s="17" t="s">
        <v>1146</v>
      </c>
      <c r="J220" s="155" t="s">
        <v>976</v>
      </c>
      <c r="K220" s="454">
        <v>600978904</v>
      </c>
      <c r="L220" s="84">
        <v>6009789</v>
      </c>
      <c r="O220" s="17" t="s">
        <v>1147</v>
      </c>
      <c r="P220" s="698">
        <v>45282</v>
      </c>
      <c r="Q220" s="155" t="s">
        <v>976</v>
      </c>
    </row>
    <row r="221" spans="9:17">
      <c r="I221" s="17" t="s">
        <v>1146</v>
      </c>
      <c r="J221" s="155" t="s">
        <v>976</v>
      </c>
      <c r="K221" s="454">
        <v>600979204</v>
      </c>
      <c r="L221" s="84">
        <v>6009792</v>
      </c>
      <c r="O221" s="17" t="s">
        <v>1147</v>
      </c>
      <c r="P221" s="698">
        <v>45282</v>
      </c>
      <c r="Q221" s="155" t="s">
        <v>976</v>
      </c>
    </row>
    <row r="222" spans="9:17">
      <c r="I222" s="17" t="s">
        <v>1146</v>
      </c>
      <c r="J222" s="155" t="s">
        <v>976</v>
      </c>
      <c r="K222" s="454">
        <v>600979304</v>
      </c>
      <c r="L222" s="84">
        <v>6009793</v>
      </c>
      <c r="O222" s="17" t="s">
        <v>1147</v>
      </c>
      <c r="P222" s="698">
        <v>45282</v>
      </c>
      <c r="Q222" s="155" t="s">
        <v>976</v>
      </c>
    </row>
    <row r="223" spans="9:17">
      <c r="I223" s="17" t="s">
        <v>1146</v>
      </c>
      <c r="J223" s="155" t="s">
        <v>976</v>
      </c>
      <c r="K223" s="454">
        <v>564544204</v>
      </c>
      <c r="L223" s="84">
        <v>5645442</v>
      </c>
      <c r="O223" s="17" t="s">
        <v>1147</v>
      </c>
      <c r="P223" s="698">
        <v>45282</v>
      </c>
      <c r="Q223" s="155" t="s">
        <v>976</v>
      </c>
    </row>
    <row r="224" spans="9:17">
      <c r="I224" s="17" t="s">
        <v>1146</v>
      </c>
      <c r="J224" s="155" t="s">
        <v>976</v>
      </c>
      <c r="K224" s="454">
        <v>564600404</v>
      </c>
      <c r="L224" s="84">
        <v>5646004</v>
      </c>
      <c r="O224" s="17" t="s">
        <v>1147</v>
      </c>
      <c r="P224" s="698">
        <v>45282</v>
      </c>
      <c r="Q224" s="155" t="s">
        <v>976</v>
      </c>
    </row>
    <row r="225" spans="9:17">
      <c r="I225" s="17" t="s">
        <v>1146</v>
      </c>
      <c r="J225" s="155" t="s">
        <v>976</v>
      </c>
      <c r="K225" s="454">
        <v>577518504</v>
      </c>
      <c r="L225" s="84">
        <v>5775185</v>
      </c>
      <c r="O225" s="17" t="s">
        <v>1147</v>
      </c>
      <c r="P225" s="698">
        <v>45282</v>
      </c>
      <c r="Q225" s="155" t="s">
        <v>976</v>
      </c>
    </row>
    <row r="226" spans="9:17">
      <c r="I226" s="17" t="s">
        <v>1146</v>
      </c>
      <c r="J226" s="155" t="s">
        <v>976</v>
      </c>
      <c r="K226" s="454">
        <v>577518604</v>
      </c>
      <c r="L226" s="84">
        <v>5775186</v>
      </c>
      <c r="O226" s="17" t="s">
        <v>1147</v>
      </c>
      <c r="P226" s="698">
        <v>45282</v>
      </c>
      <c r="Q226" s="155" t="s">
        <v>976</v>
      </c>
    </row>
    <row r="227" spans="9:17">
      <c r="I227" s="17" t="s">
        <v>1146</v>
      </c>
      <c r="J227" s="155" t="s">
        <v>976</v>
      </c>
      <c r="K227" s="323">
        <v>566559002</v>
      </c>
      <c r="L227" s="84">
        <v>5665590</v>
      </c>
      <c r="O227" s="17" t="s">
        <v>1147</v>
      </c>
      <c r="P227" s="698">
        <v>45282</v>
      </c>
      <c r="Q227" s="155" t="s">
        <v>976</v>
      </c>
    </row>
    <row r="228" spans="9:17">
      <c r="I228" s="17" t="s">
        <v>1146</v>
      </c>
      <c r="J228" s="155" t="s">
        <v>976</v>
      </c>
      <c r="K228" s="323">
        <v>566516502</v>
      </c>
      <c r="L228" s="84">
        <v>5665165</v>
      </c>
      <c r="O228" s="17" t="s">
        <v>1147</v>
      </c>
      <c r="P228" s="698">
        <v>45282</v>
      </c>
      <c r="Q228" s="155" t="s">
        <v>976</v>
      </c>
    </row>
    <row r="229" spans="9:17">
      <c r="I229" s="17" t="s">
        <v>1146</v>
      </c>
      <c r="J229" s="155" t="s">
        <v>976</v>
      </c>
      <c r="K229" s="323"/>
      <c r="L229" s="84">
        <v>6390727</v>
      </c>
      <c r="P229" s="698">
        <v>45346</v>
      </c>
    </row>
    <row r="230" spans="9:17">
      <c r="I230" s="286" t="s">
        <v>1148</v>
      </c>
      <c r="J230" s="249" t="s">
        <v>920</v>
      </c>
      <c r="K230" s="8" t="s">
        <v>86</v>
      </c>
      <c r="L230" s="252" t="s">
        <v>87</v>
      </c>
      <c r="M230" s="225" t="s">
        <v>912</v>
      </c>
      <c r="P230" s="698">
        <v>45346</v>
      </c>
      <c r="Q230" s="436">
        <v>15</v>
      </c>
    </row>
    <row r="231" spans="9:17">
      <c r="I231" s="286" t="s">
        <v>1148</v>
      </c>
      <c r="J231" s="249" t="s">
        <v>920</v>
      </c>
      <c r="K231" s="8" t="s">
        <v>90</v>
      </c>
      <c r="L231" s="252" t="s">
        <v>91</v>
      </c>
      <c r="M231" s="225" t="s">
        <v>912</v>
      </c>
      <c r="P231" s="698">
        <v>45346</v>
      </c>
      <c r="Q231" s="436">
        <v>15</v>
      </c>
    </row>
    <row r="232" spans="9:17">
      <c r="I232" s="286" t="s">
        <v>1148</v>
      </c>
      <c r="J232" s="249" t="s">
        <v>920</v>
      </c>
      <c r="K232" s="8" t="s">
        <v>90</v>
      </c>
      <c r="L232" s="252" t="s">
        <v>93</v>
      </c>
      <c r="M232" s="225" t="s">
        <v>912</v>
      </c>
      <c r="P232" s="698">
        <v>45346</v>
      </c>
      <c r="Q232" s="436">
        <v>15</v>
      </c>
    </row>
    <row r="233" spans="9:17">
      <c r="I233" s="286" t="s">
        <v>1148</v>
      </c>
      <c r="J233" s="249" t="s">
        <v>920</v>
      </c>
      <c r="K233" s="8" t="s">
        <v>1149</v>
      </c>
      <c r="L233" s="252" t="s">
        <v>93</v>
      </c>
      <c r="M233" s="225" t="s">
        <v>912</v>
      </c>
      <c r="P233" s="698">
        <v>45346</v>
      </c>
      <c r="Q233" s="436">
        <v>15</v>
      </c>
    </row>
    <row r="234" spans="9:17">
      <c r="I234" s="286" t="s">
        <v>1148</v>
      </c>
      <c r="J234" s="249" t="s">
        <v>920</v>
      </c>
      <c r="K234" s="7" t="s">
        <v>92</v>
      </c>
      <c r="L234" s="252" t="s">
        <v>93</v>
      </c>
      <c r="M234" s="225" t="s">
        <v>912</v>
      </c>
      <c r="P234" s="698">
        <v>45346</v>
      </c>
      <c r="Q234" s="436">
        <v>15</v>
      </c>
    </row>
    <row r="235" spans="9:17">
      <c r="I235" s="286" t="s">
        <v>1148</v>
      </c>
      <c r="J235" s="249" t="s">
        <v>920</v>
      </c>
      <c r="K235" s="8" t="s">
        <v>96</v>
      </c>
      <c r="L235" s="252" t="s">
        <v>97</v>
      </c>
      <c r="M235" s="225" t="s">
        <v>912</v>
      </c>
      <c r="P235" s="698">
        <v>45346</v>
      </c>
      <c r="Q235" s="436">
        <v>15</v>
      </c>
    </row>
    <row r="236" spans="9:17">
      <c r="I236" s="286" t="s">
        <v>1148</v>
      </c>
      <c r="J236" s="249" t="s">
        <v>920</v>
      </c>
      <c r="K236" s="8" t="s">
        <v>98</v>
      </c>
      <c r="L236" s="252" t="s">
        <v>99</v>
      </c>
      <c r="M236" s="225" t="s">
        <v>912</v>
      </c>
      <c r="P236" s="698">
        <v>45346</v>
      </c>
      <c r="Q236" s="436">
        <v>15</v>
      </c>
    </row>
    <row r="237" spans="9:17">
      <c r="I237" s="286" t="s">
        <v>1148</v>
      </c>
      <c r="J237" s="249" t="s">
        <v>920</v>
      </c>
      <c r="K237" s="8" t="s">
        <v>1150</v>
      </c>
      <c r="L237" s="252" t="s">
        <v>101</v>
      </c>
      <c r="M237" s="225" t="s">
        <v>912</v>
      </c>
      <c r="P237" s="698">
        <v>45346</v>
      </c>
      <c r="Q237" s="436">
        <v>15</v>
      </c>
    </row>
    <row r="238" spans="9:17">
      <c r="I238" s="286" t="s">
        <v>1148</v>
      </c>
      <c r="J238" s="249" t="s">
        <v>920</v>
      </c>
      <c r="K238" s="7" t="s">
        <v>100</v>
      </c>
      <c r="L238" s="252" t="s">
        <v>101</v>
      </c>
      <c r="M238" s="225" t="s">
        <v>912</v>
      </c>
      <c r="P238" s="698">
        <v>45346</v>
      </c>
      <c r="Q238" s="436">
        <v>15</v>
      </c>
    </row>
    <row r="239" spans="9:17">
      <c r="I239" s="286" t="s">
        <v>1148</v>
      </c>
      <c r="J239" s="249" t="s">
        <v>920</v>
      </c>
      <c r="K239" s="8" t="s">
        <v>104</v>
      </c>
      <c r="L239" s="252" t="s">
        <v>105</v>
      </c>
      <c r="M239" s="225" t="s">
        <v>912</v>
      </c>
      <c r="P239" s="698">
        <v>45346</v>
      </c>
      <c r="Q239" s="436">
        <v>15</v>
      </c>
    </row>
    <row r="240" spans="9:17">
      <c r="I240" s="286" t="s">
        <v>1148</v>
      </c>
      <c r="J240" s="249" t="s">
        <v>920</v>
      </c>
      <c r="K240" s="8" t="s">
        <v>106</v>
      </c>
      <c r="L240" s="252" t="s">
        <v>107</v>
      </c>
      <c r="M240" s="225" t="s">
        <v>912</v>
      </c>
      <c r="P240" s="698">
        <v>45346</v>
      </c>
      <c r="Q240" s="436">
        <v>15</v>
      </c>
    </row>
    <row r="241" spans="9:17">
      <c r="I241" s="286" t="s">
        <v>1148</v>
      </c>
      <c r="J241" s="249" t="s">
        <v>920</v>
      </c>
      <c r="K241" s="179" t="s">
        <v>108</v>
      </c>
      <c r="L241" s="252" t="s">
        <v>109</v>
      </c>
      <c r="M241" s="225" t="s">
        <v>912</v>
      </c>
      <c r="P241" s="698">
        <v>45346</v>
      </c>
      <c r="Q241" s="436">
        <v>15</v>
      </c>
    </row>
    <row r="242" spans="9:17">
      <c r="I242" s="286" t="s">
        <v>1148</v>
      </c>
      <c r="J242" s="249" t="s">
        <v>920</v>
      </c>
      <c r="K242" s="179" t="s">
        <v>110</v>
      </c>
      <c r="L242" s="252" t="s">
        <v>111</v>
      </c>
      <c r="M242" s="225" t="s">
        <v>912</v>
      </c>
      <c r="P242" s="698">
        <v>45346</v>
      </c>
      <c r="Q242" s="436">
        <v>15</v>
      </c>
    </row>
    <row r="243" spans="9:17">
      <c r="I243" s="286" t="s">
        <v>1148</v>
      </c>
      <c r="J243" s="249" t="s">
        <v>920</v>
      </c>
      <c r="K243" s="8" t="s">
        <v>112</v>
      </c>
      <c r="L243" s="252" t="s">
        <v>113</v>
      </c>
      <c r="M243" s="225" t="s">
        <v>912</v>
      </c>
      <c r="P243" s="698">
        <v>45346</v>
      </c>
      <c r="Q243" s="436">
        <v>15</v>
      </c>
    </row>
    <row r="244" spans="9:17">
      <c r="I244" s="286" t="s">
        <v>1148</v>
      </c>
      <c r="J244" s="249" t="s">
        <v>920</v>
      </c>
      <c r="K244" s="8" t="s">
        <v>114</v>
      </c>
      <c r="L244" s="252" t="s">
        <v>115</v>
      </c>
      <c r="M244" s="225" t="s">
        <v>912</v>
      </c>
      <c r="P244" s="698">
        <v>45346</v>
      </c>
      <c r="Q244" s="436">
        <v>15</v>
      </c>
    </row>
    <row r="245" spans="9:17">
      <c r="I245" s="286" t="s">
        <v>1148</v>
      </c>
      <c r="J245" s="249" t="s">
        <v>920</v>
      </c>
      <c r="K245" s="8" t="s">
        <v>116</v>
      </c>
      <c r="L245" s="252" t="s">
        <v>117</v>
      </c>
      <c r="M245" s="225" t="s">
        <v>912</v>
      </c>
      <c r="P245" s="698">
        <v>45346</v>
      </c>
      <c r="Q245" s="436">
        <v>15</v>
      </c>
    </row>
    <row r="246" spans="9:17">
      <c r="I246" s="286" t="s">
        <v>1148</v>
      </c>
      <c r="J246" s="249" t="s">
        <v>920</v>
      </c>
      <c r="K246" s="8" t="s">
        <v>118</v>
      </c>
      <c r="L246" s="252" t="s">
        <v>119</v>
      </c>
      <c r="M246" s="225" t="s">
        <v>912</v>
      </c>
      <c r="P246" s="698">
        <v>45346</v>
      </c>
      <c r="Q246" s="436">
        <v>15</v>
      </c>
    </row>
    <row r="247" spans="9:17">
      <c r="I247" s="286" t="s">
        <v>1148</v>
      </c>
      <c r="J247" s="249" t="s">
        <v>920</v>
      </c>
      <c r="K247" s="8" t="s">
        <v>120</v>
      </c>
      <c r="L247" s="252" t="s">
        <v>121</v>
      </c>
      <c r="M247" s="225" t="s">
        <v>912</v>
      </c>
      <c r="P247" s="698">
        <v>45346</v>
      </c>
      <c r="Q247" s="436">
        <v>15</v>
      </c>
    </row>
    <row r="248" spans="9:17">
      <c r="I248" s="286" t="s">
        <v>1148</v>
      </c>
      <c r="J248" s="249" t="s">
        <v>920</v>
      </c>
      <c r="K248" s="8" t="s">
        <v>124</v>
      </c>
      <c r="L248" s="252" t="s">
        <v>125</v>
      </c>
      <c r="M248" s="225" t="s">
        <v>912</v>
      </c>
      <c r="P248" s="698">
        <v>45346</v>
      </c>
      <c r="Q248" s="436">
        <v>15</v>
      </c>
    </row>
    <row r="249" spans="9:17">
      <c r="I249" s="286" t="s">
        <v>1148</v>
      </c>
      <c r="J249" s="249" t="s">
        <v>920</v>
      </c>
      <c r="K249" s="8" t="s">
        <v>126</v>
      </c>
      <c r="L249" s="252" t="s">
        <v>127</v>
      </c>
      <c r="M249" s="225" t="s">
        <v>912</v>
      </c>
      <c r="P249" s="698">
        <v>45346</v>
      </c>
      <c r="Q249" s="436">
        <v>15</v>
      </c>
    </row>
    <row r="250" spans="9:17">
      <c r="I250" s="286" t="s">
        <v>1148</v>
      </c>
      <c r="J250" s="249" t="s">
        <v>920</v>
      </c>
      <c r="K250" s="8" t="s">
        <v>128</v>
      </c>
      <c r="L250" s="252" t="s">
        <v>129</v>
      </c>
      <c r="M250" s="225" t="s">
        <v>912</v>
      </c>
      <c r="P250" s="698">
        <v>45346</v>
      </c>
      <c r="Q250" s="436">
        <v>15</v>
      </c>
    </row>
    <row r="251" spans="9:17">
      <c r="I251" s="286" t="s">
        <v>1151</v>
      </c>
      <c r="J251" s="155" t="s">
        <v>976</v>
      </c>
      <c r="K251" s="454">
        <v>566561308</v>
      </c>
      <c r="L251" s="151">
        <v>5665613</v>
      </c>
      <c r="M251" s="2" t="s">
        <v>721</v>
      </c>
      <c r="O251" s="17" t="s">
        <v>1147</v>
      </c>
      <c r="P251" s="887">
        <v>45360</v>
      </c>
      <c r="Q251" s="404" t="s">
        <v>979</v>
      </c>
    </row>
    <row r="252" spans="9:17">
      <c r="I252" s="286" t="s">
        <v>1151</v>
      </c>
      <c r="J252" s="155" t="s">
        <v>976</v>
      </c>
      <c r="K252" s="454">
        <v>567301808</v>
      </c>
      <c r="L252" s="151">
        <v>5673018</v>
      </c>
      <c r="M252" s="2" t="s">
        <v>721</v>
      </c>
      <c r="O252" s="17" t="s">
        <v>1147</v>
      </c>
      <c r="P252" s="887">
        <v>45360</v>
      </c>
      <c r="Q252" s="404" t="s">
        <v>980</v>
      </c>
    </row>
    <row r="253" spans="9:17">
      <c r="I253" s="286" t="s">
        <v>1151</v>
      </c>
      <c r="J253" s="155" t="s">
        <v>976</v>
      </c>
      <c r="K253" s="151">
        <v>564544204</v>
      </c>
      <c r="L253" s="151">
        <v>5645442</v>
      </c>
      <c r="M253" s="2" t="s">
        <v>721</v>
      </c>
      <c r="O253" s="17" t="s">
        <v>1147</v>
      </c>
      <c r="P253" s="887">
        <v>45360</v>
      </c>
      <c r="Q253" s="404" t="s">
        <v>986</v>
      </c>
    </row>
    <row r="254" spans="9:17">
      <c r="I254" s="286" t="s">
        <v>1151</v>
      </c>
      <c r="J254" s="155" t="s">
        <v>976</v>
      </c>
      <c r="K254" s="392">
        <v>566559002</v>
      </c>
      <c r="L254" s="151">
        <v>5665590</v>
      </c>
      <c r="M254" s="2" t="s">
        <v>721</v>
      </c>
      <c r="O254" s="17" t="s">
        <v>1147</v>
      </c>
      <c r="P254" s="887">
        <v>45360</v>
      </c>
      <c r="Q254" s="404" t="s">
        <v>991</v>
      </c>
    </row>
    <row r="255" spans="9:17">
      <c r="I255" s="286" t="s">
        <v>1151</v>
      </c>
      <c r="J255" s="155" t="s">
        <v>976</v>
      </c>
      <c r="K255" s="392">
        <v>566516502</v>
      </c>
      <c r="L255" s="151">
        <v>5665165</v>
      </c>
      <c r="M255" s="2" t="s">
        <v>721</v>
      </c>
      <c r="O255" s="17" t="s">
        <v>1147</v>
      </c>
      <c r="P255" s="887">
        <v>45360</v>
      </c>
      <c r="Q255" s="404" t="s">
        <v>992</v>
      </c>
    </row>
    <row r="256" spans="9:17">
      <c r="I256" s="286" t="s">
        <v>1152</v>
      </c>
      <c r="J256" s="155" t="s">
        <v>622</v>
      </c>
      <c r="K256" s="4" t="s">
        <v>623</v>
      </c>
      <c r="L256" s="4">
        <v>447580103</v>
      </c>
      <c r="M256" s="225" t="s">
        <v>195</v>
      </c>
      <c r="N256" s="92"/>
      <c r="O256" s="2" t="s">
        <v>1153</v>
      </c>
      <c r="P256" s="892">
        <v>45372</v>
      </c>
      <c r="Q256" s="92" t="s">
        <v>832</v>
      </c>
    </row>
    <row r="257" spans="9:17">
      <c r="I257" s="286" t="s">
        <v>1152</v>
      </c>
      <c r="J257" s="155" t="s">
        <v>622</v>
      </c>
      <c r="K257" s="4" t="s">
        <v>625</v>
      </c>
      <c r="L257" s="4">
        <v>447600103</v>
      </c>
      <c r="M257" s="225" t="s">
        <v>195</v>
      </c>
      <c r="N257" s="92"/>
      <c r="O257" s="2" t="s">
        <v>1153</v>
      </c>
      <c r="P257" s="892">
        <v>45372</v>
      </c>
      <c r="Q257" s="92" t="s">
        <v>833</v>
      </c>
    </row>
    <row r="258" spans="9:17">
      <c r="I258" s="286" t="s">
        <v>1154</v>
      </c>
      <c r="J258" s="117" t="s">
        <v>659</v>
      </c>
      <c r="K258" s="323">
        <v>30447402</v>
      </c>
      <c r="L258" s="151">
        <v>30447402</v>
      </c>
      <c r="M258" s="2" t="s">
        <v>195</v>
      </c>
      <c r="N258" s="92"/>
      <c r="O258" s="2"/>
      <c r="P258" s="892">
        <v>45387</v>
      </c>
      <c r="Q258" s="92" t="s">
        <v>1155</v>
      </c>
    </row>
    <row r="259" spans="9:17">
      <c r="I259" s="286" t="s">
        <v>1154</v>
      </c>
      <c r="J259" s="117" t="s">
        <v>659</v>
      </c>
      <c r="K259" s="323">
        <v>30447502</v>
      </c>
      <c r="L259" s="151">
        <v>30447502</v>
      </c>
      <c r="M259" s="2" t="s">
        <v>195</v>
      </c>
      <c r="N259" s="92"/>
      <c r="O259" s="2"/>
      <c r="P259" s="892">
        <v>45387</v>
      </c>
      <c r="Q259" s="92" t="s">
        <v>1156</v>
      </c>
    </row>
    <row r="260" spans="9:17">
      <c r="I260" s="286" t="s">
        <v>1154</v>
      </c>
      <c r="J260" s="155" t="s">
        <v>1157</v>
      </c>
      <c r="K260" s="350" t="s">
        <v>714</v>
      </c>
      <c r="L260" s="884">
        <v>25264102</v>
      </c>
      <c r="M260" s="2" t="s">
        <v>195</v>
      </c>
      <c r="N260" s="92"/>
      <c r="O260" s="2"/>
      <c r="P260" s="892">
        <v>45387</v>
      </c>
      <c r="Q260" s="92" t="s">
        <v>1158</v>
      </c>
    </row>
    <row r="261" spans="9:17">
      <c r="I261" s="286" t="s">
        <v>1154</v>
      </c>
      <c r="J261" s="155" t="s">
        <v>1157</v>
      </c>
      <c r="K261" s="350" t="s">
        <v>715</v>
      </c>
      <c r="L261" s="884">
        <v>25264403</v>
      </c>
      <c r="M261" s="2" t="s">
        <v>195</v>
      </c>
      <c r="N261" s="92"/>
      <c r="O261" s="2"/>
      <c r="P261" s="892">
        <v>45387</v>
      </c>
      <c r="Q261" s="92" t="s">
        <v>1159</v>
      </c>
    </row>
    <row r="262" spans="9:17">
      <c r="I262" s="286" t="s">
        <v>1154</v>
      </c>
      <c r="J262" s="155" t="s">
        <v>1157</v>
      </c>
      <c r="K262" s="350" t="s">
        <v>716</v>
      </c>
      <c r="L262" s="884">
        <v>25264902</v>
      </c>
      <c r="M262" s="2" t="s">
        <v>195</v>
      </c>
      <c r="N262" s="92"/>
      <c r="O262" s="2"/>
      <c r="P262" s="892">
        <v>45387</v>
      </c>
      <c r="Q262" s="92" t="s">
        <v>1159</v>
      </c>
    </row>
    <row r="263" spans="9:17">
      <c r="I263" s="286" t="s">
        <v>1154</v>
      </c>
      <c r="J263" s="155" t="s">
        <v>1157</v>
      </c>
      <c r="K263" s="350" t="s">
        <v>717</v>
      </c>
      <c r="L263" s="884">
        <v>25280501</v>
      </c>
      <c r="M263" s="2" t="s">
        <v>195</v>
      </c>
      <c r="N263" s="92"/>
      <c r="O263" s="2"/>
      <c r="P263" s="892">
        <v>45387</v>
      </c>
      <c r="Q263" s="92" t="s">
        <v>1160</v>
      </c>
    </row>
    <row r="264" spans="9:17">
      <c r="I264" s="286" t="s">
        <v>1154</v>
      </c>
      <c r="J264" s="155" t="s">
        <v>1157</v>
      </c>
      <c r="K264" s="350" t="s">
        <v>718</v>
      </c>
      <c r="L264" s="884">
        <v>25280601</v>
      </c>
      <c r="M264" s="2" t="s">
        <v>195</v>
      </c>
      <c r="N264" s="92"/>
      <c r="O264" s="2"/>
      <c r="P264" s="892">
        <v>45387</v>
      </c>
      <c r="Q264" s="92" t="s">
        <v>1161</v>
      </c>
    </row>
    <row r="265" spans="9:17">
      <c r="I265" s="286" t="s">
        <v>1154</v>
      </c>
      <c r="J265" s="155" t="s">
        <v>1157</v>
      </c>
      <c r="K265" s="350" t="s">
        <v>719</v>
      </c>
      <c r="L265" s="884">
        <v>25280901</v>
      </c>
      <c r="M265" s="2" t="s">
        <v>195</v>
      </c>
      <c r="N265" s="92"/>
      <c r="O265" s="2"/>
      <c r="P265" s="892">
        <v>45387</v>
      </c>
      <c r="Q265" s="92" t="s">
        <v>1161</v>
      </c>
    </row>
    <row r="266" spans="9:17">
      <c r="I266" s="286" t="s">
        <v>1154</v>
      </c>
      <c r="J266" s="203" t="s">
        <v>33</v>
      </c>
      <c r="K266" s="169" t="s">
        <v>34</v>
      </c>
      <c r="L266" s="86" t="s">
        <v>35</v>
      </c>
      <c r="M266" s="225" t="s">
        <v>36</v>
      </c>
      <c r="N266" s="227"/>
      <c r="O266" s="228" t="s">
        <v>1162</v>
      </c>
      <c r="P266" s="892">
        <v>45387</v>
      </c>
      <c r="Q266" s="226" t="s">
        <v>1073</v>
      </c>
    </row>
    <row r="267" spans="9:17">
      <c r="I267" s="286" t="s">
        <v>1154</v>
      </c>
      <c r="J267" s="203" t="s">
        <v>33</v>
      </c>
      <c r="K267" s="458" t="s">
        <v>50</v>
      </c>
      <c r="L267" s="458" t="s">
        <v>35</v>
      </c>
      <c r="M267" s="225" t="s">
        <v>36</v>
      </c>
      <c r="N267" s="227"/>
      <c r="O267" s="228" t="s">
        <v>1162</v>
      </c>
      <c r="P267" s="892">
        <v>45387</v>
      </c>
      <c r="Q267" s="226" t="s">
        <v>1073</v>
      </c>
    </row>
    <row r="268" spans="9:17">
      <c r="I268" s="286" t="s">
        <v>1154</v>
      </c>
      <c r="J268" s="203" t="s">
        <v>33</v>
      </c>
      <c r="K268" s="169" t="s">
        <v>39</v>
      </c>
      <c r="L268" s="86" t="s">
        <v>40</v>
      </c>
      <c r="M268" s="225" t="s">
        <v>36</v>
      </c>
      <c r="N268" s="227"/>
      <c r="O268" s="228" t="s">
        <v>1162</v>
      </c>
      <c r="P268" s="892">
        <v>45387</v>
      </c>
      <c r="Q268" s="226" t="s">
        <v>875</v>
      </c>
    </row>
    <row r="269" spans="9:17">
      <c r="I269" s="286" t="s">
        <v>1154</v>
      </c>
      <c r="J269" s="155" t="s">
        <v>876</v>
      </c>
      <c r="K269" s="169" t="s">
        <v>65</v>
      </c>
      <c r="L269" s="151" t="s">
        <v>1079</v>
      </c>
      <c r="M269" s="225" t="s">
        <v>36</v>
      </c>
      <c r="N269" s="227"/>
      <c r="O269" s="228" t="s">
        <v>1162</v>
      </c>
      <c r="P269" s="892">
        <v>45387</v>
      </c>
      <c r="Q269" s="226" t="s">
        <v>1163</v>
      </c>
    </row>
    <row r="270" spans="9:17">
      <c r="I270" s="286" t="s">
        <v>1154</v>
      </c>
      <c r="J270" s="155" t="s">
        <v>876</v>
      </c>
      <c r="K270" s="86" t="s">
        <v>67</v>
      </c>
      <c r="L270" s="10" t="s">
        <v>1081</v>
      </c>
      <c r="M270" s="225" t="s">
        <v>36</v>
      </c>
      <c r="N270" s="227"/>
      <c r="O270" s="228" t="s">
        <v>1162</v>
      </c>
      <c r="P270" s="892">
        <v>45387</v>
      </c>
      <c r="Q270" s="226" t="s">
        <v>1082</v>
      </c>
    </row>
    <row r="271" spans="9:17">
      <c r="I271" s="286" t="s">
        <v>1154</v>
      </c>
      <c r="J271" s="155" t="s">
        <v>562</v>
      </c>
      <c r="K271" s="179" t="s">
        <v>565</v>
      </c>
      <c r="L271" s="179" t="s">
        <v>572</v>
      </c>
      <c r="M271" s="2" t="s">
        <v>893</v>
      </c>
      <c r="N271" s="92"/>
      <c r="O271" s="228" t="s">
        <v>1164</v>
      </c>
      <c r="P271" s="892">
        <v>45387</v>
      </c>
      <c r="Q271" s="92" t="s">
        <v>899</v>
      </c>
    </row>
    <row r="272" spans="9:17">
      <c r="I272" s="286" t="s">
        <v>1154</v>
      </c>
      <c r="J272" s="155" t="s">
        <v>562</v>
      </c>
      <c r="K272" s="179" t="s">
        <v>569</v>
      </c>
      <c r="L272" s="179" t="s">
        <v>574</v>
      </c>
      <c r="M272" s="2" t="s">
        <v>893</v>
      </c>
      <c r="N272" s="92"/>
      <c r="O272" s="228" t="s">
        <v>1164</v>
      </c>
      <c r="P272" s="892">
        <v>45387</v>
      </c>
      <c r="Q272" s="92" t="s">
        <v>900</v>
      </c>
    </row>
    <row r="273" spans="9:17">
      <c r="I273" s="286" t="s">
        <v>1154</v>
      </c>
      <c r="J273" s="155" t="s">
        <v>562</v>
      </c>
      <c r="K273" s="179" t="s">
        <v>563</v>
      </c>
      <c r="L273" s="179" t="s">
        <v>575</v>
      </c>
      <c r="M273" s="2" t="s">
        <v>893</v>
      </c>
      <c r="N273" s="92"/>
      <c r="O273" s="228" t="s">
        <v>1164</v>
      </c>
      <c r="P273" s="892">
        <v>45387</v>
      </c>
      <c r="Q273" s="92" t="s">
        <v>899</v>
      </c>
    </row>
    <row r="274" spans="9:17">
      <c r="I274" s="286" t="s">
        <v>1154</v>
      </c>
      <c r="J274" s="155" t="s">
        <v>562</v>
      </c>
      <c r="K274" s="179" t="s">
        <v>567</v>
      </c>
      <c r="L274" s="179" t="s">
        <v>576</v>
      </c>
      <c r="M274" s="2" t="s">
        <v>893</v>
      </c>
      <c r="N274" s="92"/>
      <c r="O274" s="228" t="s">
        <v>1164</v>
      </c>
      <c r="P274" s="892">
        <v>45387</v>
      </c>
      <c r="Q274" s="92" t="s">
        <v>901</v>
      </c>
    </row>
    <row r="275" spans="9:17">
      <c r="I275" s="286" t="s">
        <v>1154</v>
      </c>
      <c r="J275" s="203" t="s">
        <v>245</v>
      </c>
      <c r="K275" s="153">
        <v>398525007</v>
      </c>
      <c r="L275" s="153">
        <v>13985250</v>
      </c>
      <c r="M275" s="225" t="s">
        <v>902</v>
      </c>
      <c r="N275" s="227"/>
      <c r="O275" s="228" t="s">
        <v>1165</v>
      </c>
      <c r="P275" s="892">
        <v>45387</v>
      </c>
      <c r="Q275" s="226" t="s">
        <v>903</v>
      </c>
    </row>
    <row r="276" spans="9:17">
      <c r="I276" s="286" t="s">
        <v>787</v>
      </c>
      <c r="J276" s="158" t="s">
        <v>645</v>
      </c>
      <c r="K276" s="151" t="s">
        <v>652</v>
      </c>
      <c r="L276" s="151" t="s">
        <v>652</v>
      </c>
      <c r="M276" s="225" t="s">
        <v>195</v>
      </c>
      <c r="N276" s="92"/>
      <c r="O276" s="2" t="s">
        <v>1166</v>
      </c>
      <c r="P276" s="892">
        <v>45387</v>
      </c>
      <c r="Q276" s="92" t="s">
        <v>848</v>
      </c>
    </row>
    <row r="277" spans="9:17">
      <c r="I277" s="286" t="s">
        <v>787</v>
      </c>
      <c r="J277" s="158" t="s">
        <v>645</v>
      </c>
      <c r="K277" s="151" t="s">
        <v>653</v>
      </c>
      <c r="L277" s="151" t="s">
        <v>653</v>
      </c>
      <c r="M277" s="225" t="s">
        <v>195</v>
      </c>
      <c r="N277" s="92"/>
      <c r="O277" s="2" t="s">
        <v>1166</v>
      </c>
      <c r="P277" s="892">
        <v>45387</v>
      </c>
      <c r="Q277" s="92" t="s">
        <v>849</v>
      </c>
    </row>
    <row r="278" spans="9:17">
      <c r="I278" s="286" t="s">
        <v>787</v>
      </c>
      <c r="J278" s="117" t="s">
        <v>659</v>
      </c>
      <c r="K278" s="151">
        <v>30448801</v>
      </c>
      <c r="L278" s="151">
        <v>30448801</v>
      </c>
      <c r="M278" s="2" t="s">
        <v>195</v>
      </c>
      <c r="N278" s="92"/>
      <c r="O278" s="2"/>
      <c r="P278" s="892">
        <v>45387</v>
      </c>
      <c r="Q278" s="92" t="s">
        <v>1167</v>
      </c>
    </row>
    <row r="279" spans="9:17">
      <c r="I279" s="286" t="s">
        <v>787</v>
      </c>
      <c r="J279" s="249" t="s">
        <v>1168</v>
      </c>
      <c r="K279" s="350">
        <v>25249003</v>
      </c>
      <c r="L279" s="884">
        <v>25249003</v>
      </c>
      <c r="M279" s="2" t="s">
        <v>195</v>
      </c>
      <c r="N279" s="92"/>
      <c r="O279" s="2"/>
      <c r="P279" s="892">
        <v>45387</v>
      </c>
      <c r="Q279" s="92" t="s">
        <v>1169</v>
      </c>
    </row>
    <row r="280" spans="9:17">
      <c r="I280" s="286" t="s">
        <v>787</v>
      </c>
      <c r="J280" s="249" t="s">
        <v>1168</v>
      </c>
      <c r="K280" s="350">
        <v>25249102</v>
      </c>
      <c r="L280" s="884">
        <v>25249102</v>
      </c>
      <c r="M280" s="2" t="s">
        <v>195</v>
      </c>
      <c r="N280" s="92"/>
      <c r="O280" s="2"/>
      <c r="P280" s="892">
        <v>45387</v>
      </c>
      <c r="Q280" s="92" t="s">
        <v>1170</v>
      </c>
    </row>
    <row r="281" spans="9:17">
      <c r="I281" s="286" t="s">
        <v>787</v>
      </c>
      <c r="J281" s="249" t="s">
        <v>1168</v>
      </c>
      <c r="K281" s="350">
        <v>25249202</v>
      </c>
      <c r="L281" s="884">
        <v>25249202</v>
      </c>
      <c r="M281" s="2" t="s">
        <v>195</v>
      </c>
      <c r="N281" s="92"/>
      <c r="O281" s="2"/>
      <c r="P281" s="892">
        <v>45387</v>
      </c>
      <c r="Q281" s="92" t="s">
        <v>1169</v>
      </c>
    </row>
    <row r="282" spans="9:17">
      <c r="I282" s="286" t="s">
        <v>787</v>
      </c>
      <c r="J282" s="249" t="s">
        <v>1168</v>
      </c>
      <c r="K282" s="350">
        <v>25249302</v>
      </c>
      <c r="L282" s="884">
        <v>25249302</v>
      </c>
      <c r="M282" s="2" t="s">
        <v>195</v>
      </c>
      <c r="N282" s="92"/>
      <c r="O282" s="2"/>
      <c r="P282" s="892">
        <v>45387</v>
      </c>
      <c r="Q282" s="92" t="s">
        <v>1170</v>
      </c>
    </row>
    <row r="283" spans="9:17">
      <c r="I283" s="286" t="s">
        <v>787</v>
      </c>
      <c r="J283" s="249" t="s">
        <v>1168</v>
      </c>
      <c r="K283" s="350">
        <v>25249402</v>
      </c>
      <c r="L283" s="884">
        <v>25249402</v>
      </c>
      <c r="M283" s="2" t="s">
        <v>195</v>
      </c>
      <c r="N283" s="92"/>
      <c r="O283" s="2"/>
      <c r="P283" s="892">
        <v>45387</v>
      </c>
      <c r="Q283" s="92" t="s">
        <v>1169</v>
      </c>
    </row>
    <row r="284" spans="9:17">
      <c r="I284" s="286" t="s">
        <v>787</v>
      </c>
      <c r="J284" s="249" t="s">
        <v>1168</v>
      </c>
      <c r="K284" s="350">
        <v>25249503</v>
      </c>
      <c r="L284" s="884">
        <v>25249503</v>
      </c>
      <c r="M284" s="2" t="s">
        <v>195</v>
      </c>
      <c r="N284" s="92"/>
      <c r="O284" s="2"/>
      <c r="P284" s="892">
        <v>45387</v>
      </c>
      <c r="Q284" s="92" t="s">
        <v>1170</v>
      </c>
    </row>
    <row r="285" spans="9:17">
      <c r="I285" s="286" t="s">
        <v>787</v>
      </c>
      <c r="J285" s="249" t="s">
        <v>1168</v>
      </c>
      <c r="K285" s="350">
        <v>25249603</v>
      </c>
      <c r="L285" s="884">
        <v>25249603</v>
      </c>
      <c r="M285" s="2" t="s">
        <v>195</v>
      </c>
      <c r="N285" s="92"/>
      <c r="O285" s="2"/>
      <c r="P285" s="892">
        <v>45387</v>
      </c>
      <c r="Q285" s="92" t="s">
        <v>1169</v>
      </c>
    </row>
    <row r="286" spans="9:17">
      <c r="I286" s="286" t="s">
        <v>787</v>
      </c>
      <c r="J286" s="249" t="s">
        <v>1168</v>
      </c>
      <c r="K286" s="350">
        <v>25248903</v>
      </c>
      <c r="L286" s="884">
        <v>25248903</v>
      </c>
      <c r="M286" s="2" t="s">
        <v>195</v>
      </c>
      <c r="N286" s="92"/>
      <c r="O286" s="2"/>
      <c r="P286" s="892">
        <v>45387</v>
      </c>
      <c r="Q286" s="92" t="s">
        <v>1170</v>
      </c>
    </row>
    <row r="287" spans="9:17">
      <c r="I287" s="286" t="s">
        <v>787</v>
      </c>
      <c r="J287" s="158" t="s">
        <v>365</v>
      </c>
      <c r="K287" s="155" t="s">
        <v>322</v>
      </c>
      <c r="L287" s="4" t="s">
        <v>323</v>
      </c>
      <c r="M287" s="225" t="s">
        <v>36</v>
      </c>
      <c r="N287" s="92" t="s">
        <v>937</v>
      </c>
      <c r="O287" s="374">
        <v>100</v>
      </c>
      <c r="P287" s="892">
        <v>45387</v>
      </c>
    </row>
    <row r="288" spans="9:17">
      <c r="I288" s="286" t="s">
        <v>787</v>
      </c>
      <c r="J288" s="158" t="s">
        <v>365</v>
      </c>
      <c r="K288" s="155" t="s">
        <v>316</v>
      </c>
      <c r="L288" s="4" t="s">
        <v>317</v>
      </c>
      <c r="M288" s="225" t="s">
        <v>36</v>
      </c>
      <c r="N288" s="92" t="s">
        <v>938</v>
      </c>
      <c r="O288" s="374">
        <v>100</v>
      </c>
      <c r="P288" s="892">
        <v>45387</v>
      </c>
    </row>
    <row r="289" spans="9:16">
      <c r="I289" s="286" t="s">
        <v>787</v>
      </c>
      <c r="J289" s="158" t="s">
        <v>365</v>
      </c>
      <c r="K289" s="155" t="s">
        <v>328</v>
      </c>
      <c r="L289" s="4" t="s">
        <v>329</v>
      </c>
      <c r="M289" s="225" t="s">
        <v>36</v>
      </c>
      <c r="N289" s="92" t="s">
        <v>940</v>
      </c>
      <c r="O289" s="374">
        <v>50</v>
      </c>
      <c r="P289" s="892">
        <v>45387</v>
      </c>
    </row>
    <row r="290" spans="9:16">
      <c r="I290" s="286" t="s">
        <v>787</v>
      </c>
      <c r="J290" s="158" t="s">
        <v>365</v>
      </c>
      <c r="K290" s="155" t="s">
        <v>330</v>
      </c>
      <c r="L290" s="4" t="s">
        <v>331</v>
      </c>
      <c r="M290" s="225" t="s">
        <v>36</v>
      </c>
      <c r="N290" s="92" t="s">
        <v>941</v>
      </c>
      <c r="O290" s="374">
        <v>100</v>
      </c>
      <c r="P290" s="892">
        <v>45387</v>
      </c>
    </row>
    <row r="291" spans="9:16">
      <c r="I291" s="286" t="s">
        <v>787</v>
      </c>
      <c r="J291" s="158" t="s">
        <v>365</v>
      </c>
      <c r="K291" s="155" t="s">
        <v>332</v>
      </c>
      <c r="L291" s="4" t="s">
        <v>333</v>
      </c>
      <c r="M291" s="225" t="s">
        <v>36</v>
      </c>
      <c r="N291" s="92" t="s">
        <v>942</v>
      </c>
      <c r="O291" s="374">
        <v>100</v>
      </c>
      <c r="P291" s="892">
        <v>45387</v>
      </c>
    </row>
    <row r="292" spans="9:16">
      <c r="I292" s="286" t="s">
        <v>787</v>
      </c>
      <c r="J292" s="155" t="s">
        <v>367</v>
      </c>
      <c r="K292" s="155" t="s">
        <v>342</v>
      </c>
      <c r="L292" s="4" t="s">
        <v>343</v>
      </c>
      <c r="M292" s="225" t="s">
        <v>36</v>
      </c>
      <c r="N292" s="92" t="s">
        <v>945</v>
      </c>
      <c r="O292" s="374">
        <v>100</v>
      </c>
      <c r="P292" s="892">
        <v>45387</v>
      </c>
    </row>
    <row r="293" spans="9:16">
      <c r="I293" s="286" t="s">
        <v>787</v>
      </c>
      <c r="J293" s="158" t="s">
        <v>365</v>
      </c>
      <c r="K293" s="865" t="s">
        <v>1008</v>
      </c>
      <c r="L293" s="4" t="s">
        <v>319</v>
      </c>
      <c r="M293" s="225" t="s">
        <v>36</v>
      </c>
      <c r="N293" s="92" t="s">
        <v>935</v>
      </c>
      <c r="O293" s="374">
        <v>100</v>
      </c>
      <c r="P293" s="892">
        <v>45387</v>
      </c>
    </row>
    <row r="294" spans="9:16">
      <c r="I294" s="286" t="s">
        <v>787</v>
      </c>
      <c r="J294" s="117" t="s">
        <v>1171</v>
      </c>
      <c r="K294" s="163" t="s">
        <v>697</v>
      </c>
      <c r="L294" s="151">
        <v>321057</v>
      </c>
      <c r="M294" s="2" t="s">
        <v>195</v>
      </c>
      <c r="P294" s="892">
        <v>45387</v>
      </c>
    </row>
    <row r="295" spans="9:16">
      <c r="I295" s="286" t="s">
        <v>787</v>
      </c>
      <c r="J295" s="155" t="s">
        <v>971</v>
      </c>
      <c r="K295" s="4">
        <v>29308401</v>
      </c>
      <c r="L295" s="4">
        <v>29308401</v>
      </c>
      <c r="M295" s="2" t="s">
        <v>964</v>
      </c>
      <c r="N295" s="92" t="s">
        <v>967</v>
      </c>
      <c r="O295" s="2">
        <v>400</v>
      </c>
      <c r="P295" s="892">
        <v>45387</v>
      </c>
    </row>
    <row r="296" spans="9:16">
      <c r="I296" s="286" t="s">
        <v>787</v>
      </c>
      <c r="J296" s="155" t="s">
        <v>974</v>
      </c>
      <c r="K296" s="151" t="s">
        <v>709</v>
      </c>
      <c r="L296" s="151">
        <v>29324301</v>
      </c>
      <c r="M296" s="2" t="s">
        <v>964</v>
      </c>
      <c r="N296" s="404" t="s">
        <v>975</v>
      </c>
      <c r="O296" s="2">
        <v>200</v>
      </c>
      <c r="P296" s="892">
        <v>45387</v>
      </c>
    </row>
    <row r="297" spans="9:16">
      <c r="I297" s="286" t="s">
        <v>787</v>
      </c>
      <c r="J297" s="155" t="s">
        <v>970</v>
      </c>
      <c r="K297" s="4">
        <v>29302001</v>
      </c>
      <c r="L297" s="4">
        <v>29302001</v>
      </c>
      <c r="M297" s="2" t="s">
        <v>964</v>
      </c>
      <c r="P297" s="892">
        <v>45387</v>
      </c>
    </row>
    <row r="298" spans="9:16">
      <c r="I298" s="286" t="s">
        <v>787</v>
      </c>
      <c r="J298" s="155" t="s">
        <v>970</v>
      </c>
      <c r="K298" s="4">
        <v>29302901</v>
      </c>
      <c r="L298" s="4">
        <v>29302901</v>
      </c>
      <c r="M298" s="2" t="s">
        <v>964</v>
      </c>
      <c r="P298" s="892">
        <v>45387</v>
      </c>
    </row>
  </sheetData>
  <conditionalFormatting sqref="K95:L10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{90634FFD-DD3F-4AA7-898E-ACF0CF17BF31}</x14:id>
        </ext>
      </extLst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0:L19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{F1F3BEDB-A323-4E34-82A4-BE72AC846BF5}</x14:id>
        </ext>
      </extLst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634FFD-DD3F-4AA7-898E-ACF0CF17BF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K95:L102</xm:sqref>
        </x14:conditionalFormatting>
        <x14:conditionalFormatting xmlns:xm="http://schemas.microsoft.com/office/excel/2006/main">
          <x14:cfRule type="dataBar" id="{F1F3BEDB-A323-4E34-82A4-BE72AC846B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K190:L190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AC841"/>
  <sheetViews>
    <sheetView zoomScaleNormal="100" workbookViewId="0">
      <pane xSplit="1" ySplit="3" topLeftCell="I844" activePane="bottomRight" state="frozen"/>
      <selection pane="topRight" activeCell="C1562" sqref="C1562"/>
      <selection pane="bottomLeft" activeCell="C1562" sqref="C1562"/>
      <selection pane="bottomRight" activeCell="I844" sqref="I844"/>
    </sheetView>
  </sheetViews>
  <sheetFormatPr defaultRowHeight="14.4"/>
  <cols>
    <col min="1" max="1" width="13.6640625" customWidth="1"/>
    <col min="2" max="2" width="18" style="35" customWidth="1"/>
    <col min="3" max="3" width="18" hidden="1" customWidth="1"/>
    <col min="4" max="4" width="19.5546875" hidden="1" customWidth="1"/>
    <col min="5" max="5" width="11.6640625" customWidth="1"/>
    <col min="6" max="7" width="11.5546875" hidden="1" customWidth="1"/>
    <col min="8" max="8" width="12.33203125" customWidth="1"/>
    <col min="9" max="9" width="11" customWidth="1"/>
    <col min="10" max="10" width="13.109375" customWidth="1"/>
    <col min="11" max="11" width="11.109375" customWidth="1"/>
    <col min="12" max="12" width="14" customWidth="1"/>
    <col min="13" max="13" width="7.88671875" customWidth="1"/>
    <col min="14" max="14" width="17.44140625" customWidth="1"/>
    <col min="15" max="15" width="19" customWidth="1"/>
    <col min="16" max="16" width="27.44140625" customWidth="1"/>
  </cols>
  <sheetData>
    <row r="1" spans="1:16" s="21" customFormat="1" ht="12.75" customHeight="1">
      <c r="B1" s="711"/>
      <c r="C1" s="514"/>
      <c r="E1" s="21" t="s">
        <v>1172</v>
      </c>
      <c r="F1" s="21">
        <v>1000</v>
      </c>
    </row>
    <row r="2" spans="1:16" s="23" customFormat="1" ht="19.5" customHeight="1">
      <c r="A2" s="514" t="s">
        <v>1173</v>
      </c>
      <c r="B2" s="712"/>
      <c r="D2" s="515"/>
      <c r="F2" s="516"/>
      <c r="G2" s="516"/>
      <c r="H2" s="516"/>
      <c r="I2" s="516"/>
      <c r="J2" s="516" t="s">
        <v>3</v>
      </c>
    </row>
    <row r="3" spans="1:16" s="73" customFormat="1" ht="33.75" customHeight="1">
      <c r="A3" s="661" t="s">
        <v>10</v>
      </c>
      <c r="B3" s="713" t="s">
        <v>11</v>
      </c>
      <c r="C3" s="661" t="s">
        <v>1174</v>
      </c>
      <c r="D3" s="517" t="s">
        <v>12</v>
      </c>
      <c r="E3" s="517" t="s">
        <v>13</v>
      </c>
      <c r="F3" s="660" t="s">
        <v>1175</v>
      </c>
      <c r="G3" s="660"/>
      <c r="H3" s="518" t="s">
        <v>1176</v>
      </c>
      <c r="I3" s="518" t="s">
        <v>1177</v>
      </c>
      <c r="J3" s="518" t="s">
        <v>1178</v>
      </c>
      <c r="K3" s="260" t="s">
        <v>21</v>
      </c>
      <c r="L3" s="260" t="s">
        <v>22</v>
      </c>
      <c r="M3" s="260" t="s">
        <v>1179</v>
      </c>
      <c r="N3" s="260" t="s">
        <v>1180</v>
      </c>
      <c r="O3" s="213" t="s">
        <v>1181</v>
      </c>
      <c r="P3" s="213" t="s">
        <v>1182</v>
      </c>
    </row>
    <row r="4" spans="1:16">
      <c r="A4" s="662" t="s">
        <v>698</v>
      </c>
      <c r="B4" s="710" t="s">
        <v>94</v>
      </c>
      <c r="C4" s="105"/>
      <c r="D4" s="105" t="s">
        <v>138</v>
      </c>
      <c r="E4" s="105" t="s">
        <v>1183</v>
      </c>
      <c r="F4" s="105" t="s">
        <v>1184</v>
      </c>
      <c r="G4" s="105"/>
      <c r="H4" s="105">
        <v>15</v>
      </c>
      <c r="I4" s="105">
        <v>15</v>
      </c>
      <c r="J4" s="105"/>
      <c r="K4" s="105"/>
      <c r="L4" s="519">
        <v>43931</v>
      </c>
      <c r="M4" s="105" t="s">
        <v>1185</v>
      </c>
      <c r="N4" s="110"/>
      <c r="O4" s="105"/>
      <c r="P4" s="110"/>
    </row>
    <row r="5" spans="1:16">
      <c r="A5" s="662" t="s">
        <v>698</v>
      </c>
      <c r="B5" s="710" t="s">
        <v>1186</v>
      </c>
      <c r="C5" s="105"/>
      <c r="D5" s="105" t="s">
        <v>1187</v>
      </c>
      <c r="E5" s="105" t="s">
        <v>1183</v>
      </c>
      <c r="F5" s="105" t="s">
        <v>1184</v>
      </c>
      <c r="G5" s="105"/>
      <c r="H5" s="105">
        <v>15</v>
      </c>
      <c r="I5" s="105">
        <v>15</v>
      </c>
      <c r="J5" s="105"/>
      <c r="K5" s="105"/>
      <c r="L5" s="519">
        <v>43931</v>
      </c>
      <c r="M5" s="105" t="s">
        <v>1185</v>
      </c>
      <c r="N5" s="110"/>
      <c r="O5" s="105"/>
      <c r="P5" s="110"/>
    </row>
    <row r="6" spans="1:16">
      <c r="A6" s="662" t="s">
        <v>698</v>
      </c>
      <c r="B6" s="710" t="s">
        <v>1188</v>
      </c>
      <c r="C6" s="105"/>
      <c r="D6" s="105" t="s">
        <v>145</v>
      </c>
      <c r="E6" s="105" t="s">
        <v>1183</v>
      </c>
      <c r="F6" s="105" t="s">
        <v>1184</v>
      </c>
      <c r="G6" s="105"/>
      <c r="H6" s="105">
        <v>15</v>
      </c>
      <c r="I6" s="105">
        <v>15</v>
      </c>
      <c r="J6" s="105"/>
      <c r="K6" s="105"/>
      <c r="L6" s="519">
        <v>43931</v>
      </c>
      <c r="M6" s="105" t="s">
        <v>1185</v>
      </c>
      <c r="N6" s="110"/>
      <c r="O6" s="105"/>
      <c r="P6" s="110"/>
    </row>
    <row r="7" spans="1:16">
      <c r="A7" s="662" t="s">
        <v>698</v>
      </c>
      <c r="B7" s="710" t="s">
        <v>1189</v>
      </c>
      <c r="C7" s="105"/>
      <c r="D7" s="105" t="s">
        <v>1190</v>
      </c>
      <c r="E7" s="105" t="s">
        <v>1183</v>
      </c>
      <c r="F7" s="105" t="s">
        <v>1184</v>
      </c>
      <c r="G7" s="105"/>
      <c r="H7" s="105">
        <v>15</v>
      </c>
      <c r="I7" s="105">
        <v>15</v>
      </c>
      <c r="J7" s="105"/>
      <c r="K7" s="105"/>
      <c r="L7" s="519">
        <v>43931</v>
      </c>
      <c r="M7" s="105" t="s">
        <v>1185</v>
      </c>
      <c r="N7" s="110"/>
      <c r="O7" s="105"/>
      <c r="P7" s="110"/>
    </row>
    <row r="8" spans="1:16">
      <c r="A8" s="662" t="s">
        <v>698</v>
      </c>
      <c r="B8" s="714" t="s">
        <v>1037</v>
      </c>
      <c r="C8" s="520"/>
      <c r="D8" s="520" t="s">
        <v>93</v>
      </c>
      <c r="E8" s="520" t="s">
        <v>1191</v>
      </c>
      <c r="F8" s="520" t="s">
        <v>1184</v>
      </c>
      <c r="G8" s="520"/>
      <c r="H8" s="521">
        <v>3</v>
      </c>
      <c r="I8" s="521">
        <v>3</v>
      </c>
      <c r="J8" s="522"/>
      <c r="K8" s="105"/>
      <c r="L8" s="519">
        <v>43932</v>
      </c>
      <c r="M8" s="105" t="s">
        <v>1192</v>
      </c>
      <c r="N8" s="110"/>
      <c r="O8" s="105"/>
      <c r="P8" s="110"/>
    </row>
    <row r="9" spans="1:16">
      <c r="A9" s="662" t="s">
        <v>698</v>
      </c>
      <c r="B9" s="714" t="s">
        <v>1035</v>
      </c>
      <c r="C9" s="520"/>
      <c r="D9" s="520" t="s">
        <v>101</v>
      </c>
      <c r="E9" s="520" t="s">
        <v>1191</v>
      </c>
      <c r="F9" s="520" t="s">
        <v>1184</v>
      </c>
      <c r="G9" s="520"/>
      <c r="H9" s="521">
        <v>3</v>
      </c>
      <c r="I9" s="521">
        <v>3</v>
      </c>
      <c r="J9" s="522"/>
      <c r="K9" s="105"/>
      <c r="L9" s="519">
        <v>43932</v>
      </c>
      <c r="M9" s="105" t="s">
        <v>1192</v>
      </c>
      <c r="N9" s="110"/>
      <c r="O9" s="105"/>
      <c r="P9" s="110"/>
    </row>
    <row r="10" spans="1:16">
      <c r="A10" s="663" t="s">
        <v>698</v>
      </c>
      <c r="B10" s="715" t="s">
        <v>1193</v>
      </c>
      <c r="C10" s="523"/>
      <c r="D10" s="523" t="s">
        <v>91</v>
      </c>
      <c r="E10" s="520" t="s">
        <v>1191</v>
      </c>
      <c r="F10" s="520" t="s">
        <v>1184</v>
      </c>
      <c r="G10" s="520"/>
      <c r="H10" s="521">
        <v>3</v>
      </c>
      <c r="I10" s="521">
        <v>3</v>
      </c>
      <c r="J10" s="105"/>
      <c r="K10" s="105"/>
      <c r="L10" s="519">
        <v>43932</v>
      </c>
      <c r="M10" s="105" t="s">
        <v>1192</v>
      </c>
      <c r="N10" s="110"/>
      <c r="O10" s="105"/>
      <c r="P10" s="110"/>
    </row>
    <row r="11" spans="1:16">
      <c r="A11" s="662" t="s">
        <v>698</v>
      </c>
      <c r="B11" s="714" t="s">
        <v>1194</v>
      </c>
      <c r="C11" s="520"/>
      <c r="D11" s="520" t="s">
        <v>99</v>
      </c>
      <c r="E11" s="520" t="s">
        <v>1191</v>
      </c>
      <c r="F11" s="520" t="s">
        <v>1184</v>
      </c>
      <c r="G11" s="520"/>
      <c r="H11" s="521">
        <v>3</v>
      </c>
      <c r="I11" s="521">
        <v>3</v>
      </c>
      <c r="J11" s="105"/>
      <c r="K11" s="105"/>
      <c r="L11" s="519">
        <v>43932</v>
      </c>
      <c r="M11" s="105" t="s">
        <v>1192</v>
      </c>
      <c r="N11" s="110"/>
      <c r="O11" s="105"/>
      <c r="P11" s="110"/>
    </row>
    <row r="12" spans="1:16">
      <c r="A12" s="684"/>
      <c r="B12" s="710" t="s">
        <v>1195</v>
      </c>
      <c r="C12" s="105"/>
      <c r="D12" s="105" t="s">
        <v>314</v>
      </c>
      <c r="E12" s="520" t="s">
        <v>1196</v>
      </c>
      <c r="F12" s="520" t="s">
        <v>1184</v>
      </c>
      <c r="G12" s="520"/>
      <c r="H12" s="105">
        <v>10</v>
      </c>
      <c r="I12" s="105"/>
      <c r="J12" s="105"/>
      <c r="K12" s="105"/>
      <c r="L12" s="519">
        <v>43931</v>
      </c>
      <c r="M12" s="105" t="s">
        <v>1185</v>
      </c>
      <c r="N12" s="110"/>
      <c r="O12" s="105"/>
      <c r="P12" s="110"/>
    </row>
    <row r="13" spans="1:16">
      <c r="A13" s="684"/>
      <c r="B13" s="710" t="s">
        <v>1197</v>
      </c>
      <c r="C13" s="105"/>
      <c r="D13" s="105" t="s">
        <v>59</v>
      </c>
      <c r="E13" s="520" t="s">
        <v>1196</v>
      </c>
      <c r="F13" s="520" t="s">
        <v>1184</v>
      </c>
      <c r="G13" s="520"/>
      <c r="H13" s="105">
        <v>20</v>
      </c>
      <c r="I13" s="105"/>
      <c r="J13" s="105"/>
      <c r="K13" s="105"/>
      <c r="L13" s="519">
        <v>43931</v>
      </c>
      <c r="M13" s="105" t="s">
        <v>1185</v>
      </c>
      <c r="N13" s="110"/>
      <c r="O13" s="105"/>
      <c r="P13" s="110"/>
    </row>
    <row r="14" spans="1:16">
      <c r="A14" s="684"/>
      <c r="B14" s="710" t="s">
        <v>1198</v>
      </c>
      <c r="C14" s="105"/>
      <c r="D14" s="105" t="s">
        <v>341</v>
      </c>
      <c r="E14" s="520" t="s">
        <v>1196</v>
      </c>
      <c r="F14" s="520" t="s">
        <v>1184</v>
      </c>
      <c r="G14" s="520"/>
      <c r="H14" s="105">
        <v>10</v>
      </c>
      <c r="I14" s="105"/>
      <c r="J14" s="105"/>
      <c r="K14" s="105"/>
      <c r="L14" s="519">
        <v>43931</v>
      </c>
      <c r="M14" s="105" t="s">
        <v>1185</v>
      </c>
      <c r="N14" s="110"/>
      <c r="O14" s="105"/>
      <c r="P14" s="110"/>
    </row>
    <row r="15" spans="1:16">
      <c r="A15" s="684"/>
      <c r="B15" s="710" t="s">
        <v>1199</v>
      </c>
      <c r="C15" s="105"/>
      <c r="D15" s="105" t="s">
        <v>1200</v>
      </c>
      <c r="E15" s="520" t="s">
        <v>1196</v>
      </c>
      <c r="F15" s="520" t="s">
        <v>1184</v>
      </c>
      <c r="G15" s="520"/>
      <c r="H15" s="105">
        <v>15</v>
      </c>
      <c r="I15" s="105"/>
      <c r="J15" s="105"/>
      <c r="K15" s="105"/>
      <c r="L15" s="519">
        <v>43931</v>
      </c>
      <c r="M15" s="105" t="s">
        <v>1185</v>
      </c>
      <c r="N15" s="110"/>
      <c r="O15" s="105"/>
      <c r="P15" s="110"/>
    </row>
    <row r="16" spans="1:16">
      <c r="A16" s="684"/>
      <c r="B16" s="710" t="s">
        <v>1201</v>
      </c>
      <c r="C16" s="105"/>
      <c r="D16" s="105" t="s">
        <v>1202</v>
      </c>
      <c r="E16" s="520" t="s">
        <v>1196</v>
      </c>
      <c r="F16" s="520" t="s">
        <v>1184</v>
      </c>
      <c r="G16" s="520"/>
      <c r="H16" s="105">
        <v>15</v>
      </c>
      <c r="I16" s="105"/>
      <c r="J16" s="105"/>
      <c r="K16" s="105"/>
      <c r="L16" s="519">
        <v>43931</v>
      </c>
      <c r="M16" s="105" t="s">
        <v>1185</v>
      </c>
      <c r="N16" s="110"/>
      <c r="O16" s="105"/>
      <c r="P16" s="110"/>
    </row>
    <row r="17" spans="1:16">
      <c r="A17" s="684"/>
      <c r="B17" s="710" t="s">
        <v>1203</v>
      </c>
      <c r="C17" s="105"/>
      <c r="D17" s="105" t="s">
        <v>1204</v>
      </c>
      <c r="E17" s="520" t="s">
        <v>1196</v>
      </c>
      <c r="F17" s="520" t="s">
        <v>1184</v>
      </c>
      <c r="G17" s="520"/>
      <c r="H17" s="105">
        <v>15</v>
      </c>
      <c r="I17" s="105"/>
      <c r="J17" s="105"/>
      <c r="K17" s="105"/>
      <c r="L17" s="519">
        <v>43931</v>
      </c>
      <c r="M17" s="105" t="s">
        <v>1185</v>
      </c>
      <c r="N17" s="110"/>
      <c r="O17" s="105"/>
      <c r="P17" s="110"/>
    </row>
    <row r="18" spans="1:16">
      <c r="A18" s="684"/>
      <c r="B18" s="710" t="s">
        <v>1205</v>
      </c>
      <c r="C18" s="105"/>
      <c r="D18" s="105" t="s">
        <v>1206</v>
      </c>
      <c r="E18" s="520" t="s">
        <v>1196</v>
      </c>
      <c r="F18" s="520" t="s">
        <v>1184</v>
      </c>
      <c r="G18" s="520"/>
      <c r="H18" s="105">
        <v>15</v>
      </c>
      <c r="I18" s="105"/>
      <c r="J18" s="105"/>
      <c r="K18" s="105"/>
      <c r="L18" s="519">
        <v>43931</v>
      </c>
      <c r="M18" s="105" t="s">
        <v>1185</v>
      </c>
      <c r="N18" s="110"/>
      <c r="O18" s="105"/>
      <c r="P18" s="110"/>
    </row>
    <row r="19" spans="1:16">
      <c r="A19" s="684"/>
      <c r="B19" s="710" t="s">
        <v>1207</v>
      </c>
      <c r="C19" s="105"/>
      <c r="D19" s="524" t="s">
        <v>339</v>
      </c>
      <c r="E19" s="520" t="s">
        <v>1196</v>
      </c>
      <c r="F19" s="520" t="s">
        <v>1184</v>
      </c>
      <c r="G19" s="520"/>
      <c r="H19" s="105">
        <v>20</v>
      </c>
      <c r="I19" s="105"/>
      <c r="J19" s="105"/>
      <c r="K19" s="105"/>
      <c r="L19" s="519">
        <v>43931</v>
      </c>
      <c r="M19" s="105" t="s">
        <v>1185</v>
      </c>
      <c r="N19" s="110"/>
      <c r="O19" s="105"/>
      <c r="P19" s="110"/>
    </row>
    <row r="20" spans="1:16">
      <c r="A20" s="684"/>
      <c r="B20" s="710" t="s">
        <v>1208</v>
      </c>
      <c r="C20" s="105"/>
      <c r="D20" s="105" t="s">
        <v>319</v>
      </c>
      <c r="E20" s="520" t="s">
        <v>1196</v>
      </c>
      <c r="F20" s="520" t="s">
        <v>1184</v>
      </c>
      <c r="G20" s="520"/>
      <c r="H20" s="105">
        <v>15</v>
      </c>
      <c r="I20" s="105"/>
      <c r="J20" s="105"/>
      <c r="K20" s="105"/>
      <c r="L20" s="519">
        <v>43931</v>
      </c>
      <c r="M20" s="105" t="s">
        <v>1185</v>
      </c>
      <c r="N20" s="110"/>
      <c r="O20" s="105"/>
      <c r="P20" s="110"/>
    </row>
    <row r="21" spans="1:16">
      <c r="A21" s="684"/>
      <c r="B21" s="710" t="s">
        <v>1010</v>
      </c>
      <c r="C21" s="105"/>
      <c r="D21" s="105" t="s">
        <v>321</v>
      </c>
      <c r="E21" s="520" t="s">
        <v>1196</v>
      </c>
      <c r="F21" s="520" t="s">
        <v>1184</v>
      </c>
      <c r="G21" s="520"/>
      <c r="H21" s="105">
        <v>10</v>
      </c>
      <c r="I21" s="105"/>
      <c r="J21" s="105"/>
      <c r="K21" s="105"/>
      <c r="L21" s="519">
        <v>43931</v>
      </c>
      <c r="M21" s="105" t="s">
        <v>1185</v>
      </c>
      <c r="N21" s="110"/>
      <c r="O21" s="105"/>
      <c r="P21" s="110"/>
    </row>
    <row r="22" spans="1:16">
      <c r="A22" s="684"/>
      <c r="B22" s="710" t="s">
        <v>1209</v>
      </c>
      <c r="C22" s="105"/>
      <c r="D22" s="105" t="s">
        <v>1038</v>
      </c>
      <c r="E22" s="520" t="s">
        <v>1196</v>
      </c>
      <c r="F22" s="520" t="s">
        <v>1184</v>
      </c>
      <c r="G22" s="520"/>
      <c r="H22" s="105">
        <v>10</v>
      </c>
      <c r="I22" s="105"/>
      <c r="J22" s="105"/>
      <c r="K22" s="105"/>
      <c r="L22" s="519">
        <v>43931</v>
      </c>
      <c r="M22" s="105" t="s">
        <v>1185</v>
      </c>
      <c r="N22" s="110"/>
      <c r="O22" s="105"/>
      <c r="P22" s="110"/>
    </row>
    <row r="23" spans="1:16">
      <c r="A23" s="684"/>
      <c r="B23" s="710" t="s">
        <v>1210</v>
      </c>
      <c r="C23" s="105"/>
      <c r="D23" s="105" t="s">
        <v>1211</v>
      </c>
      <c r="E23" s="520" t="s">
        <v>1196</v>
      </c>
      <c r="F23" s="520" t="s">
        <v>1184</v>
      </c>
      <c r="G23" s="520"/>
      <c r="H23" s="105">
        <v>15</v>
      </c>
      <c r="I23" s="105"/>
      <c r="J23" s="105"/>
      <c r="K23" s="105"/>
      <c r="L23" s="519">
        <v>43931</v>
      </c>
      <c r="M23" s="105" t="s">
        <v>1185</v>
      </c>
      <c r="N23" s="110"/>
      <c r="O23" s="105"/>
      <c r="P23" s="110"/>
    </row>
    <row r="24" spans="1:16">
      <c r="A24" s="684"/>
      <c r="B24" s="710" t="s">
        <v>1212</v>
      </c>
      <c r="C24" s="105"/>
      <c r="D24" s="105" t="s">
        <v>1213</v>
      </c>
      <c r="E24" s="520" t="s">
        <v>1196</v>
      </c>
      <c r="F24" s="520" t="s">
        <v>1184</v>
      </c>
      <c r="G24" s="520"/>
      <c r="H24" s="105">
        <v>10</v>
      </c>
      <c r="I24" s="105"/>
      <c r="J24" s="105"/>
      <c r="K24" s="105"/>
      <c r="L24" s="519">
        <v>43931</v>
      </c>
      <c r="M24" s="105" t="s">
        <v>1185</v>
      </c>
      <c r="N24" s="110"/>
      <c r="O24" s="105"/>
      <c r="P24" s="110"/>
    </row>
    <row r="25" spans="1:16">
      <c r="A25" s="684"/>
      <c r="B25" s="710" t="s">
        <v>1214</v>
      </c>
      <c r="C25" s="105"/>
      <c r="D25" s="105" t="s">
        <v>1215</v>
      </c>
      <c r="E25" s="520" t="s">
        <v>1196</v>
      </c>
      <c r="F25" s="520" t="s">
        <v>1184</v>
      </c>
      <c r="G25" s="520"/>
      <c r="H25" s="105">
        <v>10</v>
      </c>
      <c r="I25" s="105"/>
      <c r="J25" s="105"/>
      <c r="K25" s="105"/>
      <c r="L25" s="519">
        <v>43931</v>
      </c>
      <c r="M25" s="105" t="s">
        <v>1185</v>
      </c>
      <c r="N25" s="110"/>
      <c r="O25" s="105"/>
      <c r="P25" s="110"/>
    </row>
    <row r="26" spans="1:16">
      <c r="A26" s="684"/>
      <c r="B26" s="710" t="s">
        <v>1216</v>
      </c>
      <c r="C26" s="105"/>
      <c r="D26" s="105" t="s">
        <v>1217</v>
      </c>
      <c r="E26" s="520" t="s">
        <v>1196</v>
      </c>
      <c r="F26" s="520" t="s">
        <v>1184</v>
      </c>
      <c r="G26" s="520"/>
      <c r="H26" s="105">
        <v>10</v>
      </c>
      <c r="I26" s="105"/>
      <c r="J26" s="105"/>
      <c r="K26" s="105"/>
      <c r="L26" s="519">
        <v>43931</v>
      </c>
      <c r="M26" s="105" t="s">
        <v>1185</v>
      </c>
      <c r="N26" s="110"/>
      <c r="O26" s="105"/>
      <c r="P26" s="110"/>
    </row>
    <row r="27" spans="1:16">
      <c r="A27" s="684"/>
      <c r="B27" s="710" t="s">
        <v>1195</v>
      </c>
      <c r="C27" s="105"/>
      <c r="D27" s="105" t="s">
        <v>314</v>
      </c>
      <c r="E27" s="520" t="s">
        <v>1196</v>
      </c>
      <c r="F27" s="520" t="s">
        <v>1218</v>
      </c>
      <c r="G27" s="520"/>
      <c r="H27" s="105">
        <v>3</v>
      </c>
      <c r="I27" s="105"/>
      <c r="J27" s="105"/>
      <c r="K27" s="105"/>
      <c r="L27" s="519">
        <v>43931</v>
      </c>
      <c r="M27" s="105" t="s">
        <v>1185</v>
      </c>
      <c r="N27" s="110"/>
      <c r="O27" s="105"/>
      <c r="P27" s="110"/>
    </row>
    <row r="28" spans="1:16">
      <c r="A28" s="684"/>
      <c r="B28" s="710" t="s">
        <v>1197</v>
      </c>
      <c r="C28" s="105"/>
      <c r="D28" s="105" t="s">
        <v>59</v>
      </c>
      <c r="E28" s="520" t="s">
        <v>1196</v>
      </c>
      <c r="F28" s="520" t="s">
        <v>1218</v>
      </c>
      <c r="G28" s="520"/>
      <c r="H28" s="105">
        <v>3</v>
      </c>
      <c r="I28" s="105"/>
      <c r="J28" s="105"/>
      <c r="K28" s="105"/>
      <c r="L28" s="519">
        <v>43931</v>
      </c>
      <c r="M28" s="105" t="s">
        <v>1185</v>
      </c>
      <c r="N28" s="110"/>
      <c r="O28" s="105"/>
      <c r="P28" s="110"/>
    </row>
    <row r="29" spans="1:16">
      <c r="A29" s="684"/>
      <c r="B29" s="710" t="s">
        <v>1198</v>
      </c>
      <c r="C29" s="105"/>
      <c r="D29" s="105" t="s">
        <v>341</v>
      </c>
      <c r="E29" s="520" t="s">
        <v>1196</v>
      </c>
      <c r="F29" s="520" t="s">
        <v>1218</v>
      </c>
      <c r="G29" s="520"/>
      <c r="H29" s="105">
        <v>3</v>
      </c>
      <c r="I29" s="105"/>
      <c r="J29" s="105"/>
      <c r="K29" s="105"/>
      <c r="L29" s="519">
        <v>43931</v>
      </c>
      <c r="M29" s="105" t="s">
        <v>1185</v>
      </c>
      <c r="N29" s="110"/>
      <c r="O29" s="105"/>
      <c r="P29" s="110"/>
    </row>
    <row r="30" spans="1:16">
      <c r="A30" s="684"/>
      <c r="B30" s="710" t="s">
        <v>1199</v>
      </c>
      <c r="C30" s="105"/>
      <c r="D30" s="105" t="s">
        <v>1200</v>
      </c>
      <c r="E30" s="520" t="s">
        <v>1196</v>
      </c>
      <c r="F30" s="520" t="s">
        <v>1218</v>
      </c>
      <c r="G30" s="520"/>
      <c r="H30" s="105">
        <v>3</v>
      </c>
      <c r="I30" s="105"/>
      <c r="J30" s="105"/>
      <c r="K30" s="105"/>
      <c r="L30" s="519">
        <v>43931</v>
      </c>
      <c r="M30" s="105" t="s">
        <v>1185</v>
      </c>
      <c r="N30" s="110"/>
      <c r="O30" s="105"/>
      <c r="P30" s="110"/>
    </row>
    <row r="31" spans="1:16">
      <c r="A31" s="684"/>
      <c r="B31" s="710" t="s">
        <v>1201</v>
      </c>
      <c r="C31" s="105"/>
      <c r="D31" s="105" t="s">
        <v>1202</v>
      </c>
      <c r="E31" s="520" t="s">
        <v>1196</v>
      </c>
      <c r="F31" s="520" t="s">
        <v>1218</v>
      </c>
      <c r="G31" s="520"/>
      <c r="H31" s="105">
        <v>3</v>
      </c>
      <c r="I31" s="105"/>
      <c r="J31" s="105"/>
      <c r="K31" s="105"/>
      <c r="L31" s="519">
        <v>43931</v>
      </c>
      <c r="M31" s="105" t="s">
        <v>1185</v>
      </c>
      <c r="N31" s="110"/>
      <c r="O31" s="105"/>
      <c r="P31" s="110"/>
    </row>
    <row r="32" spans="1:16">
      <c r="A32" s="684"/>
      <c r="B32" s="710" t="s">
        <v>1203</v>
      </c>
      <c r="C32" s="105"/>
      <c r="D32" s="105" t="s">
        <v>1204</v>
      </c>
      <c r="E32" s="520" t="s">
        <v>1196</v>
      </c>
      <c r="F32" s="520" t="s">
        <v>1218</v>
      </c>
      <c r="G32" s="520"/>
      <c r="H32" s="105">
        <v>3</v>
      </c>
      <c r="I32" s="105"/>
      <c r="J32" s="105"/>
      <c r="K32" s="105"/>
      <c r="L32" s="519">
        <v>43931</v>
      </c>
      <c r="M32" s="105" t="s">
        <v>1185</v>
      </c>
      <c r="N32" s="110"/>
      <c r="O32" s="105"/>
      <c r="P32" s="110"/>
    </row>
    <row r="33" spans="1:16">
      <c r="A33" s="684"/>
      <c r="B33" s="710" t="s">
        <v>1205</v>
      </c>
      <c r="C33" s="105"/>
      <c r="D33" s="105" t="s">
        <v>1206</v>
      </c>
      <c r="E33" s="520" t="s">
        <v>1196</v>
      </c>
      <c r="F33" s="520" t="s">
        <v>1218</v>
      </c>
      <c r="G33" s="520"/>
      <c r="H33" s="105">
        <v>3</v>
      </c>
      <c r="I33" s="105"/>
      <c r="J33" s="105"/>
      <c r="K33" s="105"/>
      <c r="L33" s="519">
        <v>43931</v>
      </c>
      <c r="M33" s="105" t="s">
        <v>1185</v>
      </c>
      <c r="N33" s="110"/>
      <c r="O33" s="105"/>
      <c r="P33" s="110"/>
    </row>
    <row r="34" spans="1:16">
      <c r="A34" s="684"/>
      <c r="B34" s="710" t="s">
        <v>1207</v>
      </c>
      <c r="C34" s="105"/>
      <c r="D34" s="524" t="s">
        <v>339</v>
      </c>
      <c r="E34" s="520" t="s">
        <v>1196</v>
      </c>
      <c r="F34" s="520" t="s">
        <v>1218</v>
      </c>
      <c r="G34" s="520"/>
      <c r="H34" s="105">
        <v>3</v>
      </c>
      <c r="I34" s="105"/>
      <c r="J34" s="105"/>
      <c r="K34" s="105"/>
      <c r="L34" s="519">
        <v>43931</v>
      </c>
      <c r="M34" s="105" t="s">
        <v>1185</v>
      </c>
      <c r="N34" s="110"/>
      <c r="O34" s="105"/>
      <c r="P34" s="110"/>
    </row>
    <row r="35" spans="1:16">
      <c r="A35" s="684"/>
      <c r="B35" s="710" t="s">
        <v>1208</v>
      </c>
      <c r="C35" s="105"/>
      <c r="D35" s="105" t="s">
        <v>319</v>
      </c>
      <c r="E35" s="520" t="s">
        <v>1196</v>
      </c>
      <c r="F35" s="520" t="s">
        <v>1218</v>
      </c>
      <c r="G35" s="520"/>
      <c r="H35" s="105">
        <v>3</v>
      </c>
      <c r="I35" s="105"/>
      <c r="J35" s="105"/>
      <c r="K35" s="105"/>
      <c r="L35" s="519">
        <v>43931</v>
      </c>
      <c r="M35" s="105" t="s">
        <v>1185</v>
      </c>
      <c r="N35" s="110"/>
      <c r="O35" s="105"/>
      <c r="P35" s="110"/>
    </row>
    <row r="36" spans="1:16">
      <c r="A36" s="684"/>
      <c r="B36" s="710" t="s">
        <v>1010</v>
      </c>
      <c r="C36" s="105"/>
      <c r="D36" s="105" t="s">
        <v>321</v>
      </c>
      <c r="E36" s="520" t="s">
        <v>1196</v>
      </c>
      <c r="F36" s="520" t="s">
        <v>1218</v>
      </c>
      <c r="G36" s="520"/>
      <c r="H36" s="105">
        <v>3</v>
      </c>
      <c r="I36" s="105"/>
      <c r="J36" s="105"/>
      <c r="K36" s="105"/>
      <c r="L36" s="519">
        <v>43931</v>
      </c>
      <c r="M36" s="105" t="s">
        <v>1185</v>
      </c>
      <c r="N36" s="110"/>
      <c r="O36" s="105"/>
      <c r="P36" s="110"/>
    </row>
    <row r="37" spans="1:16">
      <c r="A37" s="684"/>
      <c r="B37" s="710" t="s">
        <v>1209</v>
      </c>
      <c r="C37" s="105"/>
      <c r="D37" s="105" t="s">
        <v>1038</v>
      </c>
      <c r="E37" s="520" t="s">
        <v>1196</v>
      </c>
      <c r="F37" s="520" t="s">
        <v>1218</v>
      </c>
      <c r="G37" s="520"/>
      <c r="H37" s="105">
        <v>3</v>
      </c>
      <c r="I37" s="105"/>
      <c r="J37" s="105"/>
      <c r="K37" s="105"/>
      <c r="L37" s="519">
        <v>43931</v>
      </c>
      <c r="M37" s="105" t="s">
        <v>1185</v>
      </c>
      <c r="N37" s="110"/>
      <c r="O37" s="105"/>
      <c r="P37" s="110"/>
    </row>
    <row r="38" spans="1:16">
      <c r="A38" s="684"/>
      <c r="B38" s="710" t="s">
        <v>1210</v>
      </c>
      <c r="C38" s="105"/>
      <c r="D38" s="105" t="s">
        <v>1211</v>
      </c>
      <c r="E38" s="520" t="s">
        <v>1196</v>
      </c>
      <c r="F38" s="520" t="s">
        <v>1218</v>
      </c>
      <c r="G38" s="520"/>
      <c r="H38" s="105">
        <v>3</v>
      </c>
      <c r="I38" s="105"/>
      <c r="J38" s="105"/>
      <c r="K38" s="105"/>
      <c r="L38" s="519">
        <v>43931</v>
      </c>
      <c r="M38" s="105" t="s">
        <v>1185</v>
      </c>
      <c r="N38" s="110"/>
      <c r="O38" s="105"/>
      <c r="P38" s="110"/>
    </row>
    <row r="39" spans="1:16">
      <c r="A39" s="684"/>
      <c r="B39" s="710" t="s">
        <v>1212</v>
      </c>
      <c r="C39" s="105"/>
      <c r="D39" s="105" t="s">
        <v>1213</v>
      </c>
      <c r="E39" s="520" t="s">
        <v>1196</v>
      </c>
      <c r="F39" s="520" t="s">
        <v>1218</v>
      </c>
      <c r="G39" s="520"/>
      <c r="H39" s="105">
        <v>3</v>
      </c>
      <c r="I39" s="105"/>
      <c r="J39" s="105"/>
      <c r="K39" s="105"/>
      <c r="L39" s="519">
        <v>43931</v>
      </c>
      <c r="M39" s="105" t="s">
        <v>1185</v>
      </c>
      <c r="N39" s="110"/>
      <c r="O39" s="105"/>
      <c r="P39" s="110"/>
    </row>
    <row r="40" spans="1:16">
      <c r="A40" s="684"/>
      <c r="B40" s="710" t="s">
        <v>1214</v>
      </c>
      <c r="C40" s="105"/>
      <c r="D40" s="105" t="s">
        <v>1215</v>
      </c>
      <c r="E40" s="520" t="s">
        <v>1196</v>
      </c>
      <c r="F40" s="520" t="s">
        <v>1218</v>
      </c>
      <c r="G40" s="520"/>
      <c r="H40" s="105">
        <v>3</v>
      </c>
      <c r="I40" s="105"/>
      <c r="J40" s="105"/>
      <c r="K40" s="105"/>
      <c r="L40" s="519">
        <v>43931</v>
      </c>
      <c r="M40" s="105" t="s">
        <v>1185</v>
      </c>
      <c r="N40" s="110"/>
      <c r="O40" s="105"/>
      <c r="P40" s="110"/>
    </row>
    <row r="41" spans="1:16">
      <c r="A41" s="684"/>
      <c r="B41" s="710" t="s">
        <v>1216</v>
      </c>
      <c r="C41" s="105"/>
      <c r="D41" s="105" t="s">
        <v>1217</v>
      </c>
      <c r="E41" s="520" t="s">
        <v>1196</v>
      </c>
      <c r="F41" s="520" t="s">
        <v>1218</v>
      </c>
      <c r="G41" s="520"/>
      <c r="H41" s="105">
        <v>3</v>
      </c>
      <c r="I41" s="105"/>
      <c r="J41" s="105"/>
      <c r="K41" s="105"/>
      <c r="L41" s="519">
        <v>43931</v>
      </c>
      <c r="M41" s="105" t="s">
        <v>1185</v>
      </c>
      <c r="N41" s="110"/>
      <c r="O41" s="105"/>
      <c r="P41" s="110"/>
    </row>
    <row r="42" spans="1:16">
      <c r="A42" s="664" t="s">
        <v>31</v>
      </c>
      <c r="B42" s="710" t="s">
        <v>25</v>
      </c>
      <c r="C42" s="105"/>
      <c r="D42" s="105"/>
      <c r="E42" s="105" t="s">
        <v>1219</v>
      </c>
      <c r="F42" s="520" t="s">
        <v>1220</v>
      </c>
      <c r="G42" s="520"/>
      <c r="H42" s="105">
        <v>5</v>
      </c>
      <c r="I42" s="105"/>
      <c r="J42" s="105"/>
      <c r="K42" s="105"/>
      <c r="L42" s="519">
        <v>43932</v>
      </c>
      <c r="M42" s="105" t="s">
        <v>1185</v>
      </c>
      <c r="N42" s="110"/>
      <c r="O42" s="105"/>
      <c r="P42" s="110"/>
    </row>
    <row r="43" spans="1:16">
      <c r="A43" s="684" t="s">
        <v>295</v>
      </c>
      <c r="B43" s="710" t="s">
        <v>296</v>
      </c>
      <c r="C43" s="105"/>
      <c r="D43" s="105"/>
      <c r="E43" s="105" t="s">
        <v>1219</v>
      </c>
      <c r="F43" s="520" t="s">
        <v>1220</v>
      </c>
      <c r="G43" s="520"/>
      <c r="H43" s="105">
        <v>5</v>
      </c>
      <c r="I43" s="105"/>
      <c r="J43" s="105"/>
      <c r="K43" s="105"/>
      <c r="L43" s="519">
        <v>43961</v>
      </c>
      <c r="M43" s="105" t="s">
        <v>1185</v>
      </c>
      <c r="N43" s="110"/>
      <c r="O43" s="105"/>
      <c r="P43" s="110"/>
    </row>
    <row r="44" spans="1:16">
      <c r="A44" s="684" t="s">
        <v>297</v>
      </c>
      <c r="B44" s="710" t="s">
        <v>298</v>
      </c>
      <c r="C44" s="105"/>
      <c r="D44" s="105" t="s">
        <v>298</v>
      </c>
      <c r="E44" s="105" t="s">
        <v>1219</v>
      </c>
      <c r="F44" s="520" t="s">
        <v>1221</v>
      </c>
      <c r="G44" s="520"/>
      <c r="H44" s="105">
        <v>20</v>
      </c>
      <c r="I44" s="105"/>
      <c r="J44" s="105"/>
      <c r="K44" s="105"/>
      <c r="L44" s="105"/>
      <c r="M44" s="105" t="s">
        <v>1185</v>
      </c>
      <c r="N44" s="110"/>
      <c r="O44" s="105"/>
      <c r="P44" s="110"/>
    </row>
    <row r="45" spans="1:16">
      <c r="A45" s="684" t="s">
        <v>297</v>
      </c>
      <c r="B45" s="710" t="s">
        <v>300</v>
      </c>
      <c r="C45" s="105"/>
      <c r="D45" s="105" t="s">
        <v>300</v>
      </c>
      <c r="E45" s="105" t="s">
        <v>1219</v>
      </c>
      <c r="F45" s="105"/>
      <c r="G45" s="105"/>
      <c r="H45" s="105"/>
      <c r="I45" s="105"/>
      <c r="J45" s="105"/>
      <c r="K45" s="105"/>
      <c r="L45" s="105"/>
      <c r="M45" s="105" t="s">
        <v>1185</v>
      </c>
      <c r="N45" s="110"/>
      <c r="O45" s="105"/>
      <c r="P45" s="110"/>
    </row>
    <row r="46" spans="1:16">
      <c r="A46" s="684" t="s">
        <v>698</v>
      </c>
      <c r="B46" s="710" t="s">
        <v>1094</v>
      </c>
      <c r="C46" s="105"/>
      <c r="D46" s="105"/>
      <c r="E46" s="105"/>
      <c r="F46" s="520" t="s">
        <v>1184</v>
      </c>
      <c r="G46" s="520"/>
      <c r="H46" s="105">
        <v>5</v>
      </c>
      <c r="I46" s="105"/>
      <c r="J46" s="105"/>
      <c r="K46" s="519">
        <v>43979</v>
      </c>
      <c r="L46" s="519">
        <v>43983</v>
      </c>
      <c r="M46" s="105" t="s">
        <v>1185</v>
      </c>
      <c r="N46" s="110"/>
      <c r="O46" s="105"/>
      <c r="P46" s="110"/>
    </row>
    <row r="47" spans="1:16">
      <c r="A47" s="684" t="s">
        <v>698</v>
      </c>
      <c r="B47" s="710" t="s">
        <v>196</v>
      </c>
      <c r="C47" s="105"/>
      <c r="D47" s="105"/>
      <c r="E47" s="105"/>
      <c r="F47" s="520" t="s">
        <v>1184</v>
      </c>
      <c r="G47" s="520"/>
      <c r="H47" s="105">
        <v>5</v>
      </c>
      <c r="I47" s="105"/>
      <c r="J47" s="105"/>
      <c r="K47" s="519">
        <v>43979</v>
      </c>
      <c r="L47" s="519">
        <v>43983</v>
      </c>
      <c r="M47" s="105" t="s">
        <v>1185</v>
      </c>
      <c r="N47" s="110"/>
      <c r="O47" s="105"/>
      <c r="P47" s="110"/>
    </row>
    <row r="48" spans="1:16">
      <c r="A48" s="684" t="s">
        <v>698</v>
      </c>
      <c r="B48" s="710" t="s">
        <v>1099</v>
      </c>
      <c r="C48" s="105"/>
      <c r="D48" s="105"/>
      <c r="E48" s="105"/>
      <c r="F48" s="520" t="s">
        <v>1184</v>
      </c>
      <c r="G48" s="520"/>
      <c r="H48" s="105">
        <v>5</v>
      </c>
      <c r="I48" s="105"/>
      <c r="J48" s="105"/>
      <c r="K48" s="519">
        <v>43979</v>
      </c>
      <c r="L48" s="519">
        <v>43983</v>
      </c>
      <c r="M48" s="105" t="s">
        <v>1185</v>
      </c>
      <c r="N48" s="110"/>
      <c r="O48" s="105"/>
      <c r="P48" s="110"/>
    </row>
    <row r="49" spans="1:16">
      <c r="A49" s="684" t="s">
        <v>698</v>
      </c>
      <c r="B49" s="710" t="s">
        <v>197</v>
      </c>
      <c r="C49" s="105"/>
      <c r="D49" s="105"/>
      <c r="E49" s="105"/>
      <c r="F49" s="520" t="s">
        <v>1184</v>
      </c>
      <c r="G49" s="520"/>
      <c r="H49" s="105">
        <v>5</v>
      </c>
      <c r="I49" s="105"/>
      <c r="J49" s="105"/>
      <c r="K49" s="519">
        <v>43979</v>
      </c>
      <c r="L49" s="519">
        <v>43983</v>
      </c>
      <c r="M49" s="105" t="s">
        <v>1185</v>
      </c>
      <c r="N49" s="110"/>
      <c r="O49" s="105"/>
      <c r="P49" s="110"/>
    </row>
    <row r="50" spans="1:16">
      <c r="A50" s="684" t="s">
        <v>245</v>
      </c>
      <c r="B50" s="710">
        <v>398525007</v>
      </c>
      <c r="C50" s="105"/>
      <c r="D50" s="105"/>
      <c r="E50" s="105"/>
      <c r="F50" s="520" t="s">
        <v>1184</v>
      </c>
      <c r="G50" s="520"/>
      <c r="H50" s="105">
        <v>5</v>
      </c>
      <c r="I50" s="105"/>
      <c r="J50" s="105"/>
      <c r="K50" s="519">
        <v>43979</v>
      </c>
      <c r="L50" s="519">
        <v>43983</v>
      </c>
      <c r="M50" s="105" t="s">
        <v>1185</v>
      </c>
      <c r="N50" s="110"/>
      <c r="O50" s="105"/>
      <c r="P50" s="110"/>
    </row>
    <row r="51" spans="1:16">
      <c r="A51" s="684" t="s">
        <v>245</v>
      </c>
      <c r="B51" s="710">
        <v>398674009</v>
      </c>
      <c r="C51" s="105"/>
      <c r="D51" s="105"/>
      <c r="E51" s="105"/>
      <c r="F51" s="520" t="s">
        <v>1184</v>
      </c>
      <c r="G51" s="520"/>
      <c r="H51" s="105">
        <v>5</v>
      </c>
      <c r="I51" s="105"/>
      <c r="J51" s="105"/>
      <c r="K51" s="519">
        <v>43979</v>
      </c>
      <c r="L51" s="519">
        <v>43983</v>
      </c>
      <c r="M51" s="105" t="s">
        <v>1185</v>
      </c>
      <c r="N51" s="110"/>
      <c r="O51" s="105"/>
      <c r="P51" s="110"/>
    </row>
    <row r="52" spans="1:16">
      <c r="A52" s="684" t="s">
        <v>698</v>
      </c>
      <c r="B52" s="710" t="s">
        <v>1094</v>
      </c>
      <c r="C52" s="105"/>
      <c r="D52" s="105"/>
      <c r="E52" s="105"/>
      <c r="F52" s="520" t="s">
        <v>1184</v>
      </c>
      <c r="G52" s="520"/>
      <c r="H52" s="105">
        <v>3</v>
      </c>
      <c r="I52" s="105"/>
      <c r="J52" s="105"/>
      <c r="K52" s="519">
        <v>43979</v>
      </c>
      <c r="L52" s="519">
        <v>43983</v>
      </c>
      <c r="M52" s="105" t="s">
        <v>1185</v>
      </c>
      <c r="N52" s="110"/>
      <c r="O52" s="105"/>
      <c r="P52" s="110"/>
    </row>
    <row r="53" spans="1:16">
      <c r="A53" s="684" t="s">
        <v>698</v>
      </c>
      <c r="B53" s="710" t="s">
        <v>196</v>
      </c>
      <c r="C53" s="105"/>
      <c r="D53" s="105"/>
      <c r="E53" s="105"/>
      <c r="F53" s="520" t="s">
        <v>1184</v>
      </c>
      <c r="G53" s="520"/>
      <c r="H53" s="105">
        <v>3</v>
      </c>
      <c r="I53" s="105"/>
      <c r="J53" s="105"/>
      <c r="K53" s="519">
        <v>43979</v>
      </c>
      <c r="L53" s="519">
        <v>43983</v>
      </c>
      <c r="M53" s="105" t="s">
        <v>1185</v>
      </c>
      <c r="N53" s="110"/>
      <c r="O53" s="105"/>
      <c r="P53" s="110"/>
    </row>
    <row r="54" spans="1:16">
      <c r="A54" s="684" t="s">
        <v>698</v>
      </c>
      <c r="B54" s="710" t="s">
        <v>1099</v>
      </c>
      <c r="C54" s="105"/>
      <c r="D54" s="105"/>
      <c r="E54" s="105"/>
      <c r="F54" s="520" t="s">
        <v>1184</v>
      </c>
      <c r="G54" s="520"/>
      <c r="H54" s="105">
        <v>3</v>
      </c>
      <c r="I54" s="105"/>
      <c r="J54" s="105"/>
      <c r="K54" s="519">
        <v>43979</v>
      </c>
      <c r="L54" s="519">
        <v>43983</v>
      </c>
      <c r="M54" s="105" t="s">
        <v>1185</v>
      </c>
      <c r="N54" s="110"/>
      <c r="O54" s="105"/>
      <c r="P54" s="110"/>
    </row>
    <row r="55" spans="1:16">
      <c r="A55" s="684" t="s">
        <v>698</v>
      </c>
      <c r="B55" s="710" t="s">
        <v>197</v>
      </c>
      <c r="C55" s="105"/>
      <c r="D55" s="105"/>
      <c r="E55" s="105"/>
      <c r="F55" s="520" t="s">
        <v>1184</v>
      </c>
      <c r="G55" s="520"/>
      <c r="H55" s="105">
        <v>3</v>
      </c>
      <c r="I55" s="105"/>
      <c r="J55" s="105"/>
      <c r="K55" s="519">
        <v>43979</v>
      </c>
      <c r="L55" s="519">
        <v>43983</v>
      </c>
      <c r="M55" s="105" t="s">
        <v>1185</v>
      </c>
      <c r="N55" s="110"/>
      <c r="O55" s="105"/>
      <c r="P55" s="110"/>
    </row>
    <row r="56" spans="1:16">
      <c r="A56" s="684" t="s">
        <v>660</v>
      </c>
      <c r="B56" s="716" t="s">
        <v>687</v>
      </c>
      <c r="C56" s="525"/>
      <c r="D56" s="105"/>
      <c r="E56" s="105"/>
      <c r="F56" s="520" t="s">
        <v>1184</v>
      </c>
      <c r="G56" s="520"/>
      <c r="H56" s="105">
        <v>18</v>
      </c>
      <c r="I56" s="105"/>
      <c r="J56" s="105"/>
      <c r="K56" s="519"/>
      <c r="L56" s="519">
        <v>43993</v>
      </c>
      <c r="M56" s="105" t="s">
        <v>1185</v>
      </c>
      <c r="N56" s="110"/>
      <c r="O56" s="105"/>
      <c r="P56" s="110"/>
    </row>
    <row r="57" spans="1:16">
      <c r="A57" s="684" t="s">
        <v>660</v>
      </c>
      <c r="B57" s="716" t="s">
        <v>685</v>
      </c>
      <c r="C57" s="525"/>
      <c r="D57" s="105"/>
      <c r="E57" s="105"/>
      <c r="F57" s="520" t="s">
        <v>1184</v>
      </c>
      <c r="G57" s="520"/>
      <c r="H57" s="105">
        <v>18</v>
      </c>
      <c r="I57" s="105"/>
      <c r="J57" s="105"/>
      <c r="K57" s="519"/>
      <c r="L57" s="519">
        <v>43993</v>
      </c>
      <c r="M57" s="105" t="s">
        <v>1185</v>
      </c>
      <c r="N57" s="110"/>
      <c r="O57" s="105"/>
      <c r="P57" s="110"/>
    </row>
    <row r="58" spans="1:16">
      <c r="A58" s="684" t="s">
        <v>660</v>
      </c>
      <c r="B58" s="716" t="s">
        <v>678</v>
      </c>
      <c r="C58" s="525"/>
      <c r="D58" s="105"/>
      <c r="E58" s="105"/>
      <c r="F58" s="520" t="s">
        <v>1184</v>
      </c>
      <c r="G58" s="520"/>
      <c r="H58" s="105">
        <v>18</v>
      </c>
      <c r="I58" s="105"/>
      <c r="J58" s="105"/>
      <c r="K58" s="519"/>
      <c r="L58" s="519">
        <v>43993</v>
      </c>
      <c r="M58" s="105" t="s">
        <v>1185</v>
      </c>
      <c r="N58" s="110"/>
      <c r="O58" s="105"/>
      <c r="P58" s="110"/>
    </row>
    <row r="59" spans="1:16">
      <c r="A59" s="684" t="s">
        <v>660</v>
      </c>
      <c r="B59" s="716" t="s">
        <v>676</v>
      </c>
      <c r="C59" s="525"/>
      <c r="D59" s="105"/>
      <c r="E59" s="105"/>
      <c r="F59" s="520" t="s">
        <v>1184</v>
      </c>
      <c r="G59" s="520"/>
      <c r="H59" s="105">
        <v>18</v>
      </c>
      <c r="I59" s="105"/>
      <c r="J59" s="105"/>
      <c r="K59" s="519"/>
      <c r="L59" s="519">
        <v>43993</v>
      </c>
      <c r="M59" s="105" t="s">
        <v>1185</v>
      </c>
      <c r="N59" s="110"/>
      <c r="O59" s="105"/>
      <c r="P59" s="110"/>
    </row>
    <row r="60" spans="1:16">
      <c r="A60" s="684" t="s">
        <v>660</v>
      </c>
      <c r="B60" s="716" t="s">
        <v>673</v>
      </c>
      <c r="C60" s="525"/>
      <c r="D60" s="105"/>
      <c r="E60" s="105"/>
      <c r="F60" s="520" t="s">
        <v>1184</v>
      </c>
      <c r="G60" s="520"/>
      <c r="H60" s="105">
        <v>18</v>
      </c>
      <c r="I60" s="105"/>
      <c r="J60" s="105"/>
      <c r="K60" s="519"/>
      <c r="L60" s="519">
        <v>43993</v>
      </c>
      <c r="M60" s="105" t="s">
        <v>1185</v>
      </c>
      <c r="N60" s="110"/>
      <c r="O60" s="105"/>
      <c r="P60" s="110"/>
    </row>
    <row r="61" spans="1:16">
      <c r="A61" s="684" t="s">
        <v>660</v>
      </c>
      <c r="B61" s="716" t="s">
        <v>665</v>
      </c>
      <c r="C61" s="525"/>
      <c r="D61" s="105"/>
      <c r="E61" s="105"/>
      <c r="F61" s="520" t="s">
        <v>1184</v>
      </c>
      <c r="G61" s="520"/>
      <c r="H61" s="105">
        <v>18</v>
      </c>
      <c r="I61" s="105"/>
      <c r="J61" s="105"/>
      <c r="K61" s="519"/>
      <c r="L61" s="519">
        <v>43993</v>
      </c>
      <c r="M61" s="105" t="s">
        <v>1185</v>
      </c>
      <c r="N61" s="110"/>
      <c r="O61" s="105"/>
      <c r="P61" s="110"/>
    </row>
    <row r="62" spans="1:16">
      <c r="A62" s="684" t="s">
        <v>660</v>
      </c>
      <c r="B62" s="716" t="s">
        <v>671</v>
      </c>
      <c r="C62" s="525"/>
      <c r="D62" s="105"/>
      <c r="E62" s="105"/>
      <c r="F62" s="520" t="s">
        <v>1184</v>
      </c>
      <c r="G62" s="520"/>
      <c r="H62" s="105">
        <v>18</v>
      </c>
      <c r="I62" s="105"/>
      <c r="J62" s="105"/>
      <c r="K62" s="519"/>
      <c r="L62" s="519">
        <v>43993</v>
      </c>
      <c r="M62" s="105" t="s">
        <v>1185</v>
      </c>
      <c r="N62" s="110"/>
      <c r="O62" s="105"/>
      <c r="P62" s="110"/>
    </row>
    <row r="63" spans="1:16">
      <c r="A63" s="684" t="s">
        <v>660</v>
      </c>
      <c r="B63" s="716" t="s">
        <v>663</v>
      </c>
      <c r="C63" s="525"/>
      <c r="D63" s="105"/>
      <c r="E63" s="105"/>
      <c r="F63" s="520" t="s">
        <v>1184</v>
      </c>
      <c r="G63" s="520"/>
      <c r="H63" s="105">
        <v>18</v>
      </c>
      <c r="I63" s="105"/>
      <c r="J63" s="105"/>
      <c r="K63" s="519"/>
      <c r="L63" s="519">
        <v>43993</v>
      </c>
      <c r="M63" s="105" t="s">
        <v>1185</v>
      </c>
      <c r="N63" s="110"/>
      <c r="O63" s="105"/>
      <c r="P63" s="110"/>
    </row>
    <row r="64" spans="1:16">
      <c r="A64" s="684" t="s">
        <v>207</v>
      </c>
      <c r="B64" s="710" t="s">
        <v>1069</v>
      </c>
      <c r="C64" s="105"/>
      <c r="D64" s="105"/>
      <c r="E64" s="105" t="s">
        <v>1222</v>
      </c>
      <c r="F64" s="520" t="s">
        <v>1184</v>
      </c>
      <c r="G64" s="520"/>
      <c r="H64" s="105">
        <v>6</v>
      </c>
      <c r="I64" s="105"/>
      <c r="J64" s="105"/>
      <c r="K64" s="105"/>
      <c r="L64" s="105"/>
      <c r="M64" s="105" t="s">
        <v>1185</v>
      </c>
      <c r="N64" s="110"/>
      <c r="O64" s="105"/>
      <c r="P64" s="110"/>
    </row>
    <row r="65" spans="1:16">
      <c r="A65" s="684" t="s">
        <v>207</v>
      </c>
      <c r="B65" s="710" t="s">
        <v>211</v>
      </c>
      <c r="C65" s="105"/>
      <c r="D65" s="105"/>
      <c r="E65" s="105" t="s">
        <v>1222</v>
      </c>
      <c r="F65" s="520" t="s">
        <v>1184</v>
      </c>
      <c r="G65" s="520"/>
      <c r="H65" s="105">
        <v>6</v>
      </c>
      <c r="I65" s="105"/>
      <c r="J65" s="105"/>
      <c r="K65" s="105"/>
      <c r="L65" s="105"/>
      <c r="M65" s="105" t="s">
        <v>1185</v>
      </c>
      <c r="N65" s="110"/>
      <c r="O65" s="105"/>
      <c r="P65" s="110"/>
    </row>
    <row r="66" spans="1:16">
      <c r="A66" s="684" t="s">
        <v>207</v>
      </c>
      <c r="B66" s="710" t="s">
        <v>213</v>
      </c>
      <c r="C66" s="105"/>
      <c r="D66" s="105"/>
      <c r="E66" s="105" t="s">
        <v>1222</v>
      </c>
      <c r="F66" s="520" t="s">
        <v>1184</v>
      </c>
      <c r="G66" s="520"/>
      <c r="H66" s="105">
        <v>3</v>
      </c>
      <c r="I66" s="105"/>
      <c r="J66" s="105"/>
      <c r="K66" s="105"/>
      <c r="L66" s="105"/>
      <c r="M66" s="105" t="s">
        <v>1185</v>
      </c>
      <c r="N66" s="110"/>
      <c r="O66" s="105"/>
      <c r="P66" s="110"/>
    </row>
    <row r="67" spans="1:16">
      <c r="A67" s="684" t="s">
        <v>207</v>
      </c>
      <c r="B67" s="710" t="s">
        <v>213</v>
      </c>
      <c r="C67" s="105"/>
      <c r="D67" s="105"/>
      <c r="E67" s="105" t="s">
        <v>1222</v>
      </c>
      <c r="F67" s="520" t="s">
        <v>1184</v>
      </c>
      <c r="G67" s="520"/>
      <c r="H67" s="105">
        <v>3</v>
      </c>
      <c r="I67" s="105"/>
      <c r="J67" s="105"/>
      <c r="K67" s="105"/>
      <c r="L67" s="105"/>
      <c r="M67" s="105" t="s">
        <v>1185</v>
      </c>
      <c r="N67" s="110"/>
      <c r="O67" s="105"/>
      <c r="P67" s="110"/>
    </row>
    <row r="68" spans="1:16">
      <c r="A68" s="684" t="s">
        <v>207</v>
      </c>
      <c r="B68" s="710" t="s">
        <v>217</v>
      </c>
      <c r="C68" s="105"/>
      <c r="D68" s="105"/>
      <c r="E68" s="105" t="s">
        <v>1222</v>
      </c>
      <c r="F68" s="520" t="s">
        <v>1184</v>
      </c>
      <c r="G68" s="520"/>
      <c r="H68" s="105">
        <v>3</v>
      </c>
      <c r="I68" s="105"/>
      <c r="J68" s="105"/>
      <c r="K68" s="105"/>
      <c r="L68" s="105"/>
      <c r="M68" s="105" t="s">
        <v>1185</v>
      </c>
      <c r="N68" s="110"/>
      <c r="O68" s="105"/>
      <c r="P68" s="110"/>
    </row>
    <row r="69" spans="1:16">
      <c r="A69" s="684" t="s">
        <v>207</v>
      </c>
      <c r="B69" s="710" t="s">
        <v>219</v>
      </c>
      <c r="C69" s="105"/>
      <c r="D69" s="105"/>
      <c r="E69" s="105" t="s">
        <v>1222</v>
      </c>
      <c r="F69" s="520" t="s">
        <v>1184</v>
      </c>
      <c r="G69" s="520"/>
      <c r="H69" s="105">
        <v>3</v>
      </c>
      <c r="I69" s="105"/>
      <c r="J69" s="105"/>
      <c r="K69" s="105"/>
      <c r="L69" s="105"/>
      <c r="M69" s="105" t="s">
        <v>1185</v>
      </c>
      <c r="N69" s="110"/>
      <c r="O69" s="105"/>
      <c r="P69" s="110"/>
    </row>
    <row r="70" spans="1:16">
      <c r="A70" s="684" t="s">
        <v>207</v>
      </c>
      <c r="B70" s="710" t="s">
        <v>221</v>
      </c>
      <c r="C70" s="105"/>
      <c r="D70" s="105"/>
      <c r="E70" s="105" t="s">
        <v>1222</v>
      </c>
      <c r="F70" s="520" t="s">
        <v>1184</v>
      </c>
      <c r="G70" s="520"/>
      <c r="H70" s="105">
        <v>3</v>
      </c>
      <c r="I70" s="105"/>
      <c r="J70" s="105"/>
      <c r="K70" s="105"/>
      <c r="L70" s="105"/>
      <c r="M70" s="105" t="s">
        <v>1185</v>
      </c>
      <c r="N70" s="110"/>
      <c r="O70" s="105"/>
      <c r="P70" s="110"/>
    </row>
    <row r="71" spans="1:16">
      <c r="A71" s="665" t="s">
        <v>1223</v>
      </c>
      <c r="B71" s="717" t="s">
        <v>999</v>
      </c>
      <c r="C71" s="527"/>
      <c r="D71" s="527" t="s">
        <v>339</v>
      </c>
      <c r="E71" s="105" t="s">
        <v>1222</v>
      </c>
      <c r="F71" s="520" t="s">
        <v>1224</v>
      </c>
      <c r="G71" s="520"/>
      <c r="H71" s="105">
        <v>2</v>
      </c>
      <c r="I71" s="105"/>
      <c r="J71" s="105"/>
      <c r="K71" s="519">
        <v>44011</v>
      </c>
      <c r="L71" s="519">
        <v>44015</v>
      </c>
      <c r="M71" s="105" t="s">
        <v>1185</v>
      </c>
      <c r="N71" s="110"/>
      <c r="O71" s="952" t="s">
        <v>1225</v>
      </c>
      <c r="P71" s="110"/>
    </row>
    <row r="72" spans="1:16">
      <c r="A72" s="665" t="s">
        <v>1223</v>
      </c>
      <c r="B72" s="717" t="s">
        <v>1004</v>
      </c>
      <c r="C72" s="527"/>
      <c r="D72" s="527" t="s">
        <v>314</v>
      </c>
      <c r="E72" s="105" t="s">
        <v>1222</v>
      </c>
      <c r="F72" s="520" t="s">
        <v>1224</v>
      </c>
      <c r="G72" s="520"/>
      <c r="H72" s="105">
        <v>2</v>
      </c>
      <c r="I72" s="105"/>
      <c r="J72" s="105"/>
      <c r="K72" s="519">
        <v>44011</v>
      </c>
      <c r="L72" s="519">
        <v>44015</v>
      </c>
      <c r="M72" s="105" t="s">
        <v>1185</v>
      </c>
      <c r="N72" s="110"/>
      <c r="O72" s="953"/>
      <c r="P72" s="110"/>
    </row>
    <row r="73" spans="1:16">
      <c r="A73" s="665" t="s">
        <v>1223</v>
      </c>
      <c r="B73" s="717" t="s">
        <v>1226</v>
      </c>
      <c r="C73" s="527"/>
      <c r="D73" s="527" t="s">
        <v>319</v>
      </c>
      <c r="E73" s="105" t="s">
        <v>1222</v>
      </c>
      <c r="F73" s="520" t="s">
        <v>1224</v>
      </c>
      <c r="G73" s="520"/>
      <c r="H73" s="105">
        <v>2</v>
      </c>
      <c r="I73" s="105"/>
      <c r="J73" s="105"/>
      <c r="K73" s="519">
        <v>44011</v>
      </c>
      <c r="L73" s="519">
        <v>44015</v>
      </c>
      <c r="M73" s="105" t="s">
        <v>1185</v>
      </c>
      <c r="N73" s="110"/>
      <c r="O73" s="953"/>
      <c r="P73" s="110"/>
    </row>
    <row r="74" spans="1:16">
      <c r="A74" s="665" t="s">
        <v>1223</v>
      </c>
      <c r="B74" s="717" t="s">
        <v>1010</v>
      </c>
      <c r="C74" s="527"/>
      <c r="D74" s="527" t="s">
        <v>321</v>
      </c>
      <c r="E74" s="105" t="s">
        <v>1222</v>
      </c>
      <c r="F74" s="520" t="s">
        <v>1224</v>
      </c>
      <c r="G74" s="520"/>
      <c r="H74" s="105">
        <v>2</v>
      </c>
      <c r="I74" s="105"/>
      <c r="J74" s="105"/>
      <c r="K74" s="519">
        <v>44011</v>
      </c>
      <c r="L74" s="519">
        <v>44015</v>
      </c>
      <c r="M74" s="105" t="s">
        <v>1185</v>
      </c>
      <c r="N74" s="110"/>
      <c r="O74" s="953"/>
      <c r="P74" s="110"/>
    </row>
    <row r="75" spans="1:16">
      <c r="A75" s="665" t="s">
        <v>1223</v>
      </c>
      <c r="B75" s="717" t="s">
        <v>1227</v>
      </c>
      <c r="C75" s="527"/>
      <c r="D75" s="527" t="s">
        <v>59</v>
      </c>
      <c r="E75" s="105" t="s">
        <v>1222</v>
      </c>
      <c r="F75" s="520" t="s">
        <v>1224</v>
      </c>
      <c r="G75" s="520"/>
      <c r="H75" s="105">
        <v>2</v>
      </c>
      <c r="I75" s="105"/>
      <c r="J75" s="105"/>
      <c r="K75" s="519">
        <v>44011</v>
      </c>
      <c r="L75" s="519">
        <v>44015</v>
      </c>
      <c r="M75" s="105" t="s">
        <v>1185</v>
      </c>
      <c r="N75" s="110"/>
      <c r="O75" s="953"/>
      <c r="P75" s="110"/>
    </row>
    <row r="76" spans="1:16">
      <c r="A76" s="665" t="s">
        <v>1223</v>
      </c>
      <c r="B76" s="717" t="s">
        <v>411</v>
      </c>
      <c r="C76" s="527"/>
      <c r="D76" s="527" t="s">
        <v>341</v>
      </c>
      <c r="E76" s="105" t="s">
        <v>1222</v>
      </c>
      <c r="F76" s="520" t="s">
        <v>1224</v>
      </c>
      <c r="G76" s="520"/>
      <c r="H76" s="105">
        <v>2</v>
      </c>
      <c r="I76" s="105"/>
      <c r="J76" s="105"/>
      <c r="K76" s="519">
        <v>44011</v>
      </c>
      <c r="L76" s="519">
        <v>44015</v>
      </c>
      <c r="M76" s="105" t="s">
        <v>1185</v>
      </c>
      <c r="N76" s="110"/>
      <c r="O76" s="953"/>
      <c r="P76" s="110"/>
    </row>
    <row r="77" spans="1:16">
      <c r="A77" s="665" t="s">
        <v>1223</v>
      </c>
      <c r="B77" s="717" t="s">
        <v>1228</v>
      </c>
      <c r="C77" s="527"/>
      <c r="D77" s="527" t="s">
        <v>323</v>
      </c>
      <c r="E77" s="105" t="s">
        <v>1222</v>
      </c>
      <c r="F77" s="520" t="s">
        <v>1224</v>
      </c>
      <c r="G77" s="520"/>
      <c r="H77" s="105">
        <v>2</v>
      </c>
      <c r="I77" s="105"/>
      <c r="J77" s="105"/>
      <c r="K77" s="519">
        <v>44011</v>
      </c>
      <c r="L77" s="519">
        <v>44015</v>
      </c>
      <c r="M77" s="105" t="s">
        <v>1185</v>
      </c>
      <c r="N77" s="110"/>
      <c r="O77" s="953"/>
      <c r="P77" s="110"/>
    </row>
    <row r="78" spans="1:16">
      <c r="A78" s="665" t="s">
        <v>1223</v>
      </c>
      <c r="B78" s="717" t="s">
        <v>1229</v>
      </c>
      <c r="C78" s="527"/>
      <c r="D78" s="527" t="s">
        <v>317</v>
      </c>
      <c r="E78" s="105" t="s">
        <v>1222</v>
      </c>
      <c r="F78" s="520" t="s">
        <v>1224</v>
      </c>
      <c r="G78" s="520"/>
      <c r="H78" s="105">
        <v>2</v>
      </c>
      <c r="I78" s="105"/>
      <c r="J78" s="105"/>
      <c r="K78" s="519">
        <v>44011</v>
      </c>
      <c r="L78" s="519">
        <v>44015</v>
      </c>
      <c r="M78" s="105" t="s">
        <v>1185</v>
      </c>
      <c r="N78" s="110"/>
      <c r="O78" s="953"/>
      <c r="P78" s="110"/>
    </row>
    <row r="79" spans="1:16">
      <c r="A79" s="665" t="s">
        <v>1223</v>
      </c>
      <c r="B79" s="717" t="s">
        <v>1230</v>
      </c>
      <c r="C79" s="527"/>
      <c r="D79" s="527" t="s">
        <v>325</v>
      </c>
      <c r="E79" s="105" t="s">
        <v>1222</v>
      </c>
      <c r="F79" s="520" t="s">
        <v>1224</v>
      </c>
      <c r="G79" s="520"/>
      <c r="H79" s="105">
        <v>2</v>
      </c>
      <c r="I79" s="105"/>
      <c r="J79" s="105"/>
      <c r="K79" s="519">
        <v>44011</v>
      </c>
      <c r="L79" s="519">
        <v>44015</v>
      </c>
      <c r="M79" s="105" t="s">
        <v>1185</v>
      </c>
      <c r="N79" s="110"/>
      <c r="O79" s="953"/>
      <c r="P79" s="110"/>
    </row>
    <row r="80" spans="1:16">
      <c r="A80" s="665" t="s">
        <v>1223</v>
      </c>
      <c r="B80" s="717" t="s">
        <v>1231</v>
      </c>
      <c r="C80" s="527"/>
      <c r="D80" s="527" t="s">
        <v>327</v>
      </c>
      <c r="E80" s="105" t="s">
        <v>1222</v>
      </c>
      <c r="F80" s="520" t="s">
        <v>1224</v>
      </c>
      <c r="G80" s="520"/>
      <c r="H80" s="105">
        <v>2</v>
      </c>
      <c r="I80" s="105"/>
      <c r="J80" s="105"/>
      <c r="K80" s="519">
        <v>44011</v>
      </c>
      <c r="L80" s="519">
        <v>44015</v>
      </c>
      <c r="M80" s="105" t="s">
        <v>1185</v>
      </c>
      <c r="N80" s="110"/>
      <c r="O80" s="953"/>
      <c r="P80" s="110"/>
    </row>
    <row r="81" spans="1:16">
      <c r="A81" s="665" t="s">
        <v>1223</v>
      </c>
      <c r="B81" s="717" t="s">
        <v>1232</v>
      </c>
      <c r="C81" s="527"/>
      <c r="D81" s="527" t="s">
        <v>329</v>
      </c>
      <c r="E81" s="105" t="s">
        <v>1222</v>
      </c>
      <c r="F81" s="520" t="s">
        <v>1224</v>
      </c>
      <c r="G81" s="520"/>
      <c r="H81" s="105">
        <v>2</v>
      </c>
      <c r="I81" s="105"/>
      <c r="J81" s="105"/>
      <c r="K81" s="519">
        <v>44011</v>
      </c>
      <c r="L81" s="519">
        <v>44015</v>
      </c>
      <c r="M81" s="105" t="s">
        <v>1185</v>
      </c>
      <c r="N81" s="110"/>
      <c r="O81" s="953"/>
      <c r="P81" s="110"/>
    </row>
    <row r="82" spans="1:16">
      <c r="A82" s="665" t="s">
        <v>1223</v>
      </c>
      <c r="B82" s="717" t="s">
        <v>1233</v>
      </c>
      <c r="C82" s="527"/>
      <c r="D82" s="527" t="s">
        <v>331</v>
      </c>
      <c r="E82" s="105" t="s">
        <v>1222</v>
      </c>
      <c r="F82" s="520" t="s">
        <v>1224</v>
      </c>
      <c r="G82" s="520"/>
      <c r="H82" s="105">
        <v>2</v>
      </c>
      <c r="I82" s="105"/>
      <c r="J82" s="105"/>
      <c r="K82" s="519">
        <v>44011</v>
      </c>
      <c r="L82" s="519">
        <v>44015</v>
      </c>
      <c r="M82" s="105" t="s">
        <v>1185</v>
      </c>
      <c r="N82" s="110"/>
      <c r="O82" s="953"/>
      <c r="P82" s="110"/>
    </row>
    <row r="83" spans="1:16">
      <c r="A83" s="665" t="s">
        <v>1223</v>
      </c>
      <c r="B83" s="717" t="s">
        <v>1234</v>
      </c>
      <c r="C83" s="527"/>
      <c r="D83" s="527" t="s">
        <v>333</v>
      </c>
      <c r="E83" s="105" t="s">
        <v>1222</v>
      </c>
      <c r="F83" s="520" t="s">
        <v>1224</v>
      </c>
      <c r="G83" s="520"/>
      <c r="H83" s="105">
        <v>2</v>
      </c>
      <c r="I83" s="105"/>
      <c r="J83" s="105"/>
      <c r="K83" s="519">
        <v>44011</v>
      </c>
      <c r="L83" s="519">
        <v>44015</v>
      </c>
      <c r="M83" s="105" t="s">
        <v>1185</v>
      </c>
      <c r="N83" s="110"/>
      <c r="O83" s="953"/>
      <c r="P83" s="110"/>
    </row>
    <row r="84" spans="1:16">
      <c r="A84" s="665" t="s">
        <v>1223</v>
      </c>
      <c r="B84" s="717" t="s">
        <v>1235</v>
      </c>
      <c r="C84" s="527"/>
      <c r="D84" s="527" t="s">
        <v>335</v>
      </c>
      <c r="E84" s="105" t="s">
        <v>1222</v>
      </c>
      <c r="F84" s="520" t="s">
        <v>1224</v>
      </c>
      <c r="G84" s="520"/>
      <c r="H84" s="105">
        <v>2</v>
      </c>
      <c r="I84" s="105"/>
      <c r="J84" s="105"/>
      <c r="K84" s="519">
        <v>44011</v>
      </c>
      <c r="L84" s="519">
        <v>44015</v>
      </c>
      <c r="M84" s="105" t="s">
        <v>1185</v>
      </c>
      <c r="N84" s="110"/>
      <c r="O84" s="953"/>
      <c r="P84" s="110"/>
    </row>
    <row r="85" spans="1:16">
      <c r="A85" s="665" t="s">
        <v>1223</v>
      </c>
      <c r="B85" s="718" t="s">
        <v>1236</v>
      </c>
      <c r="C85" s="528"/>
      <c r="D85" s="527" t="s">
        <v>337</v>
      </c>
      <c r="E85" s="105" t="s">
        <v>1222</v>
      </c>
      <c r="F85" s="520" t="s">
        <v>1224</v>
      </c>
      <c r="G85" s="520"/>
      <c r="H85" s="105">
        <v>2</v>
      </c>
      <c r="I85" s="105"/>
      <c r="J85" s="105"/>
      <c r="K85" s="519">
        <v>44011</v>
      </c>
      <c r="L85" s="519">
        <v>44015</v>
      </c>
      <c r="M85" s="105" t="s">
        <v>1185</v>
      </c>
      <c r="N85" s="110"/>
      <c r="O85" s="953"/>
      <c r="P85" s="110"/>
    </row>
    <row r="86" spans="1:16">
      <c r="A86" s="665" t="s">
        <v>1223</v>
      </c>
      <c r="B86" s="717" t="s">
        <v>1237</v>
      </c>
      <c r="C86" s="527"/>
      <c r="D86" s="527" t="s">
        <v>343</v>
      </c>
      <c r="E86" s="105" t="s">
        <v>1222</v>
      </c>
      <c r="F86" s="520" t="s">
        <v>1224</v>
      </c>
      <c r="G86" s="520"/>
      <c r="H86" s="105">
        <v>2</v>
      </c>
      <c r="I86" s="105"/>
      <c r="J86" s="105"/>
      <c r="K86" s="519">
        <v>44011</v>
      </c>
      <c r="L86" s="519">
        <v>44015</v>
      </c>
      <c r="M86" s="105" t="s">
        <v>1185</v>
      </c>
      <c r="N86" s="110"/>
      <c r="O86" s="953"/>
      <c r="P86" s="110"/>
    </row>
    <row r="87" spans="1:16">
      <c r="A87" s="665" t="s">
        <v>1223</v>
      </c>
      <c r="B87" s="717" t="s">
        <v>1238</v>
      </c>
      <c r="C87" s="527"/>
      <c r="D87" s="527" t="s">
        <v>346</v>
      </c>
      <c r="E87" s="105" t="s">
        <v>1222</v>
      </c>
      <c r="F87" s="520" t="s">
        <v>1224</v>
      </c>
      <c r="G87" s="520"/>
      <c r="H87" s="105">
        <v>2</v>
      </c>
      <c r="I87" s="105"/>
      <c r="J87" s="105"/>
      <c r="K87" s="519">
        <v>44011</v>
      </c>
      <c r="L87" s="519">
        <v>44015</v>
      </c>
      <c r="M87" s="105" t="s">
        <v>1185</v>
      </c>
      <c r="N87" s="110"/>
      <c r="O87" s="953"/>
      <c r="P87" s="110"/>
    </row>
    <row r="88" spans="1:16">
      <c r="A88" s="665" t="s">
        <v>1223</v>
      </c>
      <c r="B88" s="717" t="s">
        <v>1239</v>
      </c>
      <c r="C88" s="527"/>
      <c r="D88" s="527" t="s">
        <v>348</v>
      </c>
      <c r="E88" s="105" t="s">
        <v>1222</v>
      </c>
      <c r="F88" s="520" t="s">
        <v>1224</v>
      </c>
      <c r="G88" s="520"/>
      <c r="H88" s="105">
        <v>2</v>
      </c>
      <c r="I88" s="105"/>
      <c r="J88" s="105"/>
      <c r="K88" s="519">
        <v>44011</v>
      </c>
      <c r="L88" s="519">
        <v>44015</v>
      </c>
      <c r="M88" s="105" t="s">
        <v>1185</v>
      </c>
      <c r="N88" s="110"/>
      <c r="O88" s="953"/>
      <c r="P88" s="110"/>
    </row>
    <row r="89" spans="1:16">
      <c r="A89" s="665" t="s">
        <v>1223</v>
      </c>
      <c r="B89" s="717" t="s">
        <v>1240</v>
      </c>
      <c r="C89" s="527"/>
      <c r="D89" s="527" t="s">
        <v>350</v>
      </c>
      <c r="E89" s="105" t="s">
        <v>1222</v>
      </c>
      <c r="F89" s="520" t="s">
        <v>1224</v>
      </c>
      <c r="G89" s="520"/>
      <c r="H89" s="105">
        <v>2</v>
      </c>
      <c r="I89" s="105"/>
      <c r="J89" s="105"/>
      <c r="K89" s="519">
        <v>44011</v>
      </c>
      <c r="L89" s="519">
        <v>44015</v>
      </c>
      <c r="M89" s="105" t="s">
        <v>1185</v>
      </c>
      <c r="N89" s="110"/>
      <c r="O89" s="953"/>
      <c r="P89" s="110"/>
    </row>
    <row r="90" spans="1:16">
      <c r="A90" s="665" t="s">
        <v>1223</v>
      </c>
      <c r="B90" s="717" t="s">
        <v>1241</v>
      </c>
      <c r="C90" s="527"/>
      <c r="D90" s="527" t="s">
        <v>352</v>
      </c>
      <c r="E90" s="105" t="s">
        <v>1222</v>
      </c>
      <c r="F90" s="520" t="s">
        <v>1224</v>
      </c>
      <c r="G90" s="520"/>
      <c r="H90" s="105">
        <v>2</v>
      </c>
      <c r="I90" s="105"/>
      <c r="J90" s="105"/>
      <c r="K90" s="519">
        <v>44011</v>
      </c>
      <c r="L90" s="519">
        <v>44015</v>
      </c>
      <c r="M90" s="105" t="s">
        <v>1185</v>
      </c>
      <c r="N90" s="110"/>
      <c r="O90" s="953"/>
      <c r="P90" s="110"/>
    </row>
    <row r="91" spans="1:16">
      <c r="A91" s="665" t="s">
        <v>1223</v>
      </c>
      <c r="B91" s="717" t="s">
        <v>1242</v>
      </c>
      <c r="C91" s="527"/>
      <c r="D91" s="527" t="s">
        <v>355</v>
      </c>
      <c r="E91" s="105" t="s">
        <v>1222</v>
      </c>
      <c r="F91" s="520" t="s">
        <v>1224</v>
      </c>
      <c r="G91" s="520"/>
      <c r="H91" s="105">
        <v>2</v>
      </c>
      <c r="I91" s="105"/>
      <c r="J91" s="105"/>
      <c r="K91" s="519">
        <v>44011</v>
      </c>
      <c r="L91" s="519">
        <v>44015</v>
      </c>
      <c r="M91" s="105" t="s">
        <v>1185</v>
      </c>
      <c r="N91" s="110"/>
      <c r="O91" s="953"/>
      <c r="P91" s="110"/>
    </row>
    <row r="92" spans="1:16">
      <c r="A92" s="665" t="s">
        <v>1223</v>
      </c>
      <c r="B92" s="717" t="s">
        <v>1243</v>
      </c>
      <c r="C92" s="527"/>
      <c r="D92" s="527" t="s">
        <v>358</v>
      </c>
      <c r="E92" s="105" t="s">
        <v>1222</v>
      </c>
      <c r="F92" s="520" t="s">
        <v>1224</v>
      </c>
      <c r="G92" s="520"/>
      <c r="H92" s="105">
        <v>2</v>
      </c>
      <c r="I92" s="105"/>
      <c r="J92" s="105"/>
      <c r="K92" s="519">
        <v>44011</v>
      </c>
      <c r="L92" s="519">
        <v>44015</v>
      </c>
      <c r="M92" s="105" t="s">
        <v>1185</v>
      </c>
      <c r="N92" s="110"/>
      <c r="O92" s="953"/>
      <c r="P92" s="110"/>
    </row>
    <row r="93" spans="1:16">
      <c r="A93" s="665" t="s">
        <v>1223</v>
      </c>
      <c r="B93" s="717" t="s">
        <v>1244</v>
      </c>
      <c r="C93" s="527"/>
      <c r="D93" s="527" t="s">
        <v>360</v>
      </c>
      <c r="E93" s="105" t="s">
        <v>1222</v>
      </c>
      <c r="F93" s="520" t="s">
        <v>1224</v>
      </c>
      <c r="G93" s="520"/>
      <c r="H93" s="105">
        <v>2</v>
      </c>
      <c r="I93" s="105"/>
      <c r="J93" s="105"/>
      <c r="K93" s="519">
        <v>44011</v>
      </c>
      <c r="L93" s="519">
        <v>44015</v>
      </c>
      <c r="M93" s="105" t="s">
        <v>1185</v>
      </c>
      <c r="N93" s="110"/>
      <c r="O93" s="953"/>
      <c r="P93" s="110"/>
    </row>
    <row r="94" spans="1:16">
      <c r="A94" s="665" t="s">
        <v>598</v>
      </c>
      <c r="B94" s="717">
        <v>447230007</v>
      </c>
      <c r="C94" s="527"/>
      <c r="D94" s="527">
        <v>447230007</v>
      </c>
      <c r="E94" s="105" t="s">
        <v>1245</v>
      </c>
      <c r="F94" s="520" t="s">
        <v>1246</v>
      </c>
      <c r="G94" s="520"/>
      <c r="H94" s="105">
        <v>10</v>
      </c>
      <c r="I94" s="105"/>
      <c r="J94" s="105"/>
      <c r="K94" s="519">
        <v>44011</v>
      </c>
      <c r="L94" s="519">
        <v>44015</v>
      </c>
      <c r="M94" s="105" t="s">
        <v>1185</v>
      </c>
      <c r="N94" s="110"/>
      <c r="O94" s="946" t="s">
        <v>1247</v>
      </c>
      <c r="P94" s="110"/>
    </row>
    <row r="95" spans="1:16">
      <c r="A95" s="665" t="s">
        <v>598</v>
      </c>
      <c r="B95" s="717">
        <v>447250009</v>
      </c>
      <c r="C95" s="527"/>
      <c r="D95" s="527">
        <v>447250009</v>
      </c>
      <c r="E95" s="105" t="s">
        <v>1245</v>
      </c>
      <c r="F95" s="520" t="s">
        <v>1246</v>
      </c>
      <c r="G95" s="520"/>
      <c r="H95" s="105">
        <v>10</v>
      </c>
      <c r="I95" s="105"/>
      <c r="J95" s="105"/>
      <c r="K95" s="519">
        <v>44011</v>
      </c>
      <c r="L95" s="519">
        <v>44015</v>
      </c>
      <c r="M95" s="105" t="s">
        <v>1185</v>
      </c>
      <c r="N95" s="110"/>
      <c r="O95" s="946"/>
      <c r="P95" s="110"/>
    </row>
    <row r="96" spans="1:16">
      <c r="A96" s="665" t="s">
        <v>598</v>
      </c>
      <c r="B96" s="717">
        <v>448010005</v>
      </c>
      <c r="C96" s="527"/>
      <c r="D96" s="527">
        <v>448010005</v>
      </c>
      <c r="E96" s="105" t="s">
        <v>1245</v>
      </c>
      <c r="F96" s="520" t="s">
        <v>1246</v>
      </c>
      <c r="G96" s="520"/>
      <c r="H96" s="105">
        <v>10</v>
      </c>
      <c r="I96" s="105"/>
      <c r="J96" s="105"/>
      <c r="K96" s="519">
        <v>44011</v>
      </c>
      <c r="L96" s="519">
        <v>44015</v>
      </c>
      <c r="M96" s="105" t="s">
        <v>1185</v>
      </c>
      <c r="N96" s="110"/>
      <c r="O96" s="946"/>
      <c r="P96" s="110"/>
    </row>
    <row r="97" spans="1:16" ht="18" customHeight="1">
      <c r="A97" s="665" t="s">
        <v>598</v>
      </c>
      <c r="B97" s="717">
        <v>448000005</v>
      </c>
      <c r="C97" s="527"/>
      <c r="D97" s="527">
        <v>448000005</v>
      </c>
      <c r="E97" s="105" t="s">
        <v>1245</v>
      </c>
      <c r="F97" s="520" t="s">
        <v>1246</v>
      </c>
      <c r="G97" s="520"/>
      <c r="H97" s="105">
        <v>10</v>
      </c>
      <c r="I97" s="105"/>
      <c r="J97" s="105"/>
      <c r="K97" s="519">
        <v>44011</v>
      </c>
      <c r="L97" s="519">
        <v>44015</v>
      </c>
      <c r="M97" s="105" t="s">
        <v>1185</v>
      </c>
      <c r="N97" s="110"/>
      <c r="O97" s="946"/>
      <c r="P97" s="110"/>
    </row>
    <row r="98" spans="1:16">
      <c r="A98" s="665" t="s">
        <v>1223</v>
      </c>
      <c r="B98" s="717" t="s">
        <v>999</v>
      </c>
      <c r="C98" s="527"/>
      <c r="D98" s="527" t="s">
        <v>339</v>
      </c>
      <c r="E98" s="105" t="s">
        <v>1248</v>
      </c>
      <c r="F98" s="520" t="s">
        <v>1249</v>
      </c>
      <c r="G98" s="520"/>
      <c r="H98" s="105">
        <v>1</v>
      </c>
      <c r="I98" s="105"/>
      <c r="J98" s="105" t="s">
        <v>1250</v>
      </c>
      <c r="K98" s="519">
        <v>44010</v>
      </c>
      <c r="L98" s="519">
        <v>44023</v>
      </c>
      <c r="M98" s="105" t="s">
        <v>1251</v>
      </c>
      <c r="N98" s="110"/>
      <c r="O98" s="947" t="s">
        <v>1247</v>
      </c>
      <c r="P98" s="110"/>
    </row>
    <row r="99" spans="1:16">
      <c r="A99" s="665" t="s">
        <v>1223</v>
      </c>
      <c r="B99" s="717" t="s">
        <v>1004</v>
      </c>
      <c r="C99" s="527"/>
      <c r="D99" s="527" t="s">
        <v>314</v>
      </c>
      <c r="E99" s="105" t="s">
        <v>1248</v>
      </c>
      <c r="F99" s="520" t="s">
        <v>1249</v>
      </c>
      <c r="G99" s="520"/>
      <c r="H99" s="105">
        <v>1</v>
      </c>
      <c r="I99" s="105"/>
      <c r="J99" s="105" t="s">
        <v>1250</v>
      </c>
      <c r="K99" s="519">
        <v>44010</v>
      </c>
      <c r="L99" s="519">
        <v>44023</v>
      </c>
      <c r="M99" s="105" t="s">
        <v>1251</v>
      </c>
      <c r="N99" s="110"/>
      <c r="O99" s="947"/>
      <c r="P99" s="110"/>
    </row>
    <row r="100" spans="1:16">
      <c r="A100" s="665" t="s">
        <v>1223</v>
      </c>
      <c r="B100" s="717" t="s">
        <v>1226</v>
      </c>
      <c r="C100" s="527"/>
      <c r="D100" s="527" t="s">
        <v>319</v>
      </c>
      <c r="E100" s="105" t="s">
        <v>1248</v>
      </c>
      <c r="F100" s="520" t="s">
        <v>1249</v>
      </c>
      <c r="G100" s="520"/>
      <c r="H100" s="105">
        <v>1</v>
      </c>
      <c r="I100" s="105"/>
      <c r="J100" s="105" t="s">
        <v>1250</v>
      </c>
      <c r="K100" s="519">
        <v>44010</v>
      </c>
      <c r="L100" s="519">
        <v>44023</v>
      </c>
      <c r="M100" s="105" t="s">
        <v>1251</v>
      </c>
      <c r="N100" s="110"/>
      <c r="O100" s="947"/>
      <c r="P100" s="110"/>
    </row>
    <row r="101" spans="1:16">
      <c r="A101" s="665" t="s">
        <v>1223</v>
      </c>
      <c r="B101" s="717" t="s">
        <v>1010</v>
      </c>
      <c r="C101" s="527"/>
      <c r="D101" s="527" t="s">
        <v>321</v>
      </c>
      <c r="E101" s="105" t="s">
        <v>1248</v>
      </c>
      <c r="F101" s="520" t="s">
        <v>1249</v>
      </c>
      <c r="G101" s="520"/>
      <c r="H101" s="105">
        <v>1</v>
      </c>
      <c r="I101" s="105"/>
      <c r="J101" s="105" t="s">
        <v>1250</v>
      </c>
      <c r="K101" s="519">
        <v>44010</v>
      </c>
      <c r="L101" s="519">
        <v>44023</v>
      </c>
      <c r="M101" s="105" t="s">
        <v>1251</v>
      </c>
      <c r="N101" s="110"/>
      <c r="O101" s="947"/>
      <c r="P101" s="110"/>
    </row>
    <row r="102" spans="1:16">
      <c r="A102" s="665" t="s">
        <v>1223</v>
      </c>
      <c r="B102" s="717" t="s">
        <v>1227</v>
      </c>
      <c r="C102" s="527"/>
      <c r="D102" s="527" t="s">
        <v>59</v>
      </c>
      <c r="E102" s="105" t="s">
        <v>1248</v>
      </c>
      <c r="F102" s="520" t="s">
        <v>1249</v>
      </c>
      <c r="G102" s="520"/>
      <c r="H102" s="105">
        <v>1</v>
      </c>
      <c r="I102" s="105"/>
      <c r="J102" s="105" t="s">
        <v>1250</v>
      </c>
      <c r="K102" s="519">
        <v>44010</v>
      </c>
      <c r="L102" s="519">
        <v>44023</v>
      </c>
      <c r="M102" s="105" t="s">
        <v>1251</v>
      </c>
      <c r="N102" s="110"/>
      <c r="O102" s="947"/>
      <c r="P102" s="110"/>
    </row>
    <row r="103" spans="1:16">
      <c r="A103" s="665" t="s">
        <v>1223</v>
      </c>
      <c r="B103" s="717" t="s">
        <v>411</v>
      </c>
      <c r="C103" s="527"/>
      <c r="D103" s="527" t="s">
        <v>341</v>
      </c>
      <c r="E103" s="105" t="s">
        <v>1248</v>
      </c>
      <c r="F103" s="520" t="s">
        <v>1249</v>
      </c>
      <c r="G103" s="520"/>
      <c r="H103" s="105">
        <v>1</v>
      </c>
      <c r="I103" s="105"/>
      <c r="J103" s="105" t="s">
        <v>1250</v>
      </c>
      <c r="K103" s="519">
        <v>44010</v>
      </c>
      <c r="L103" s="519">
        <v>44023</v>
      </c>
      <c r="M103" s="105" t="s">
        <v>1251</v>
      </c>
      <c r="N103" s="110"/>
      <c r="O103" s="947"/>
      <c r="P103" s="110"/>
    </row>
    <row r="104" spans="1:16">
      <c r="A104" s="665" t="s">
        <v>1223</v>
      </c>
      <c r="B104" s="717" t="s">
        <v>1228</v>
      </c>
      <c r="C104" s="527"/>
      <c r="D104" s="527" t="s">
        <v>323</v>
      </c>
      <c r="E104" s="105" t="s">
        <v>1248</v>
      </c>
      <c r="F104" s="520" t="s">
        <v>1249</v>
      </c>
      <c r="G104" s="520"/>
      <c r="H104" s="105">
        <v>1</v>
      </c>
      <c r="I104" s="105"/>
      <c r="J104" s="105" t="s">
        <v>1250</v>
      </c>
      <c r="K104" s="519">
        <v>44010</v>
      </c>
      <c r="L104" s="519">
        <v>44023</v>
      </c>
      <c r="M104" s="105" t="s">
        <v>1251</v>
      </c>
      <c r="N104" s="110"/>
      <c r="O104" s="947"/>
      <c r="P104" s="110"/>
    </row>
    <row r="105" spans="1:16">
      <c r="A105" s="665" t="s">
        <v>1223</v>
      </c>
      <c r="B105" s="717" t="s">
        <v>1229</v>
      </c>
      <c r="C105" s="527"/>
      <c r="D105" s="527" t="s">
        <v>317</v>
      </c>
      <c r="E105" s="105" t="s">
        <v>1248</v>
      </c>
      <c r="F105" s="520" t="s">
        <v>1249</v>
      </c>
      <c r="G105" s="520"/>
      <c r="H105" s="105">
        <v>1</v>
      </c>
      <c r="I105" s="105"/>
      <c r="J105" s="105" t="s">
        <v>1250</v>
      </c>
      <c r="K105" s="519">
        <v>44010</v>
      </c>
      <c r="L105" s="519">
        <v>44023</v>
      </c>
      <c r="M105" s="105" t="s">
        <v>1251</v>
      </c>
      <c r="N105" s="110"/>
      <c r="O105" s="947"/>
      <c r="P105" s="110"/>
    </row>
    <row r="106" spans="1:16">
      <c r="A106" s="665" t="s">
        <v>1223</v>
      </c>
      <c r="B106" s="717" t="s">
        <v>1230</v>
      </c>
      <c r="C106" s="527"/>
      <c r="D106" s="527" t="s">
        <v>325</v>
      </c>
      <c r="E106" s="105" t="s">
        <v>1248</v>
      </c>
      <c r="F106" s="520" t="s">
        <v>1249</v>
      </c>
      <c r="G106" s="520"/>
      <c r="H106" s="105">
        <v>1</v>
      </c>
      <c r="I106" s="105"/>
      <c r="J106" s="105" t="s">
        <v>1250</v>
      </c>
      <c r="K106" s="519">
        <v>44010</v>
      </c>
      <c r="L106" s="519">
        <v>44023</v>
      </c>
      <c r="M106" s="105" t="s">
        <v>1251</v>
      </c>
      <c r="N106" s="110"/>
      <c r="O106" s="947"/>
      <c r="P106" s="110"/>
    </row>
    <row r="107" spans="1:16">
      <c r="A107" s="665" t="s">
        <v>1223</v>
      </c>
      <c r="B107" s="717" t="s">
        <v>1231</v>
      </c>
      <c r="C107" s="527"/>
      <c r="D107" s="527" t="s">
        <v>327</v>
      </c>
      <c r="E107" s="105" t="s">
        <v>1248</v>
      </c>
      <c r="F107" s="520" t="s">
        <v>1249</v>
      </c>
      <c r="G107" s="520"/>
      <c r="H107" s="105">
        <v>1</v>
      </c>
      <c r="I107" s="105"/>
      <c r="J107" s="105" t="s">
        <v>1250</v>
      </c>
      <c r="K107" s="519">
        <v>44010</v>
      </c>
      <c r="L107" s="519">
        <v>44023</v>
      </c>
      <c r="M107" s="105" t="s">
        <v>1251</v>
      </c>
      <c r="N107" s="110"/>
      <c r="O107" s="947"/>
      <c r="P107" s="110"/>
    </row>
    <row r="108" spans="1:16">
      <c r="A108" s="665" t="s">
        <v>1223</v>
      </c>
      <c r="B108" s="717" t="s">
        <v>1232</v>
      </c>
      <c r="C108" s="527"/>
      <c r="D108" s="527" t="s">
        <v>329</v>
      </c>
      <c r="E108" s="105" t="s">
        <v>1248</v>
      </c>
      <c r="F108" s="520" t="s">
        <v>1249</v>
      </c>
      <c r="G108" s="520"/>
      <c r="H108" s="105">
        <v>1</v>
      </c>
      <c r="I108" s="105"/>
      <c r="J108" s="105" t="s">
        <v>1250</v>
      </c>
      <c r="K108" s="519">
        <v>44010</v>
      </c>
      <c r="L108" s="519">
        <v>44023</v>
      </c>
      <c r="M108" s="105" t="s">
        <v>1251</v>
      </c>
      <c r="N108" s="110"/>
      <c r="O108" s="947"/>
      <c r="P108" s="110"/>
    </row>
    <row r="109" spans="1:16">
      <c r="A109" s="665" t="s">
        <v>1223</v>
      </c>
      <c r="B109" s="717" t="s">
        <v>1233</v>
      </c>
      <c r="C109" s="527"/>
      <c r="D109" s="527" t="s">
        <v>331</v>
      </c>
      <c r="E109" s="105" t="s">
        <v>1248</v>
      </c>
      <c r="F109" s="520" t="s">
        <v>1249</v>
      </c>
      <c r="G109" s="520"/>
      <c r="H109" s="105">
        <v>1</v>
      </c>
      <c r="I109" s="105"/>
      <c r="J109" s="105" t="s">
        <v>1250</v>
      </c>
      <c r="K109" s="519">
        <v>44010</v>
      </c>
      <c r="L109" s="519">
        <v>44023</v>
      </c>
      <c r="M109" s="105" t="s">
        <v>1251</v>
      </c>
      <c r="N109" s="110"/>
      <c r="O109" s="947"/>
      <c r="P109" s="110"/>
    </row>
    <row r="110" spans="1:16">
      <c r="A110" s="665" t="s">
        <v>1223</v>
      </c>
      <c r="B110" s="717" t="s">
        <v>1234</v>
      </c>
      <c r="C110" s="527"/>
      <c r="D110" s="527" t="s">
        <v>333</v>
      </c>
      <c r="E110" s="105" t="s">
        <v>1248</v>
      </c>
      <c r="F110" s="520" t="s">
        <v>1249</v>
      </c>
      <c r="G110" s="520"/>
      <c r="H110" s="105">
        <v>1</v>
      </c>
      <c r="I110" s="105"/>
      <c r="J110" s="105" t="s">
        <v>1250</v>
      </c>
      <c r="K110" s="519">
        <v>44010</v>
      </c>
      <c r="L110" s="519">
        <v>44023</v>
      </c>
      <c r="M110" s="105" t="s">
        <v>1251</v>
      </c>
      <c r="N110" s="110"/>
      <c r="O110" s="947"/>
      <c r="P110" s="110"/>
    </row>
    <row r="111" spans="1:16">
      <c r="A111" s="665" t="s">
        <v>1223</v>
      </c>
      <c r="B111" s="717" t="s">
        <v>1235</v>
      </c>
      <c r="C111" s="527"/>
      <c r="D111" s="527" t="s">
        <v>335</v>
      </c>
      <c r="E111" s="105" t="s">
        <v>1248</v>
      </c>
      <c r="F111" s="520" t="s">
        <v>1249</v>
      </c>
      <c r="G111" s="520"/>
      <c r="H111" s="105">
        <v>1</v>
      </c>
      <c r="I111" s="105"/>
      <c r="J111" s="105" t="s">
        <v>1250</v>
      </c>
      <c r="K111" s="519">
        <v>44010</v>
      </c>
      <c r="L111" s="519">
        <v>44023</v>
      </c>
      <c r="M111" s="105" t="s">
        <v>1251</v>
      </c>
      <c r="N111" s="110"/>
      <c r="O111" s="947"/>
      <c r="P111" s="110"/>
    </row>
    <row r="112" spans="1:16">
      <c r="A112" s="665" t="s">
        <v>1223</v>
      </c>
      <c r="B112" s="717" t="s">
        <v>1236</v>
      </c>
      <c r="C112" s="527"/>
      <c r="D112" s="527" t="s">
        <v>337</v>
      </c>
      <c r="E112" s="105" t="s">
        <v>1248</v>
      </c>
      <c r="F112" s="520" t="s">
        <v>1249</v>
      </c>
      <c r="G112" s="520"/>
      <c r="H112" s="105">
        <v>1</v>
      </c>
      <c r="I112" s="105"/>
      <c r="J112" s="105" t="s">
        <v>1250</v>
      </c>
      <c r="K112" s="519">
        <v>44010</v>
      </c>
      <c r="L112" s="519">
        <v>44023</v>
      </c>
      <c r="M112" s="105" t="s">
        <v>1251</v>
      </c>
      <c r="N112" s="110"/>
      <c r="O112" s="947"/>
      <c r="P112" s="110"/>
    </row>
    <row r="113" spans="1:16">
      <c r="A113" s="665" t="s">
        <v>1223</v>
      </c>
      <c r="B113" s="717" t="s">
        <v>1237</v>
      </c>
      <c r="C113" s="527"/>
      <c r="D113" s="527" t="s">
        <v>343</v>
      </c>
      <c r="E113" s="105" t="s">
        <v>1248</v>
      </c>
      <c r="F113" s="520" t="s">
        <v>1249</v>
      </c>
      <c r="G113" s="520"/>
      <c r="H113" s="105">
        <v>1</v>
      </c>
      <c r="I113" s="105"/>
      <c r="J113" s="105" t="s">
        <v>1250</v>
      </c>
      <c r="K113" s="519">
        <v>44010</v>
      </c>
      <c r="L113" s="519">
        <v>44023</v>
      </c>
      <c r="M113" s="105" t="s">
        <v>1251</v>
      </c>
      <c r="N113" s="110"/>
      <c r="O113" s="947"/>
      <c r="P113" s="110"/>
    </row>
    <row r="114" spans="1:16">
      <c r="A114" s="665" t="s">
        <v>1223</v>
      </c>
      <c r="B114" s="717" t="s">
        <v>1238</v>
      </c>
      <c r="C114" s="527"/>
      <c r="D114" s="527" t="s">
        <v>346</v>
      </c>
      <c r="E114" s="105" t="s">
        <v>1248</v>
      </c>
      <c r="F114" s="520" t="s">
        <v>1249</v>
      </c>
      <c r="G114" s="520"/>
      <c r="H114" s="105">
        <v>1</v>
      </c>
      <c r="I114" s="105"/>
      <c r="J114" s="105" t="s">
        <v>1250</v>
      </c>
      <c r="K114" s="519">
        <v>44010</v>
      </c>
      <c r="L114" s="519">
        <v>44023</v>
      </c>
      <c r="M114" s="105" t="s">
        <v>1251</v>
      </c>
      <c r="N114" s="110"/>
      <c r="O114" s="947"/>
      <c r="P114" s="110"/>
    </row>
    <row r="115" spans="1:16">
      <c r="A115" s="665" t="s">
        <v>1223</v>
      </c>
      <c r="B115" s="717" t="s">
        <v>1239</v>
      </c>
      <c r="C115" s="527"/>
      <c r="D115" s="527" t="s">
        <v>348</v>
      </c>
      <c r="E115" s="105" t="s">
        <v>1248</v>
      </c>
      <c r="F115" s="520" t="s">
        <v>1249</v>
      </c>
      <c r="G115" s="520"/>
      <c r="H115" s="105">
        <v>1</v>
      </c>
      <c r="I115" s="105"/>
      <c r="J115" s="105" t="s">
        <v>1250</v>
      </c>
      <c r="K115" s="519">
        <v>44010</v>
      </c>
      <c r="L115" s="519">
        <v>44023</v>
      </c>
      <c r="M115" s="105" t="s">
        <v>1251</v>
      </c>
      <c r="N115" s="110"/>
      <c r="O115" s="947"/>
      <c r="P115" s="110"/>
    </row>
    <row r="116" spans="1:16">
      <c r="A116" s="665" t="s">
        <v>1223</v>
      </c>
      <c r="B116" s="717" t="s">
        <v>1240</v>
      </c>
      <c r="C116" s="527"/>
      <c r="D116" s="527" t="s">
        <v>350</v>
      </c>
      <c r="E116" s="105" t="s">
        <v>1248</v>
      </c>
      <c r="F116" s="520" t="s">
        <v>1249</v>
      </c>
      <c r="G116" s="520"/>
      <c r="H116" s="105">
        <v>1</v>
      </c>
      <c r="I116" s="105"/>
      <c r="J116" s="105" t="s">
        <v>1250</v>
      </c>
      <c r="K116" s="519">
        <v>44010</v>
      </c>
      <c r="L116" s="519">
        <v>44023</v>
      </c>
      <c r="M116" s="105" t="s">
        <v>1251</v>
      </c>
      <c r="N116" s="110"/>
      <c r="O116" s="947"/>
      <c r="P116" s="110"/>
    </row>
    <row r="117" spans="1:16">
      <c r="A117" s="665" t="s">
        <v>1223</v>
      </c>
      <c r="B117" s="717" t="s">
        <v>1241</v>
      </c>
      <c r="C117" s="527"/>
      <c r="D117" s="527" t="s">
        <v>352</v>
      </c>
      <c r="E117" s="105" t="s">
        <v>1248</v>
      </c>
      <c r="F117" s="520" t="s">
        <v>1249</v>
      </c>
      <c r="G117" s="520"/>
      <c r="H117" s="105">
        <v>1</v>
      </c>
      <c r="I117" s="105"/>
      <c r="J117" s="105" t="s">
        <v>1250</v>
      </c>
      <c r="K117" s="519">
        <v>44010</v>
      </c>
      <c r="L117" s="519">
        <v>44023</v>
      </c>
      <c r="M117" s="105" t="s">
        <v>1251</v>
      </c>
      <c r="N117" s="110"/>
      <c r="O117" s="947"/>
      <c r="P117" s="110"/>
    </row>
    <row r="118" spans="1:16">
      <c r="A118" s="665" t="s">
        <v>1223</v>
      </c>
      <c r="B118" s="717" t="s">
        <v>1242</v>
      </c>
      <c r="C118" s="527"/>
      <c r="D118" s="527" t="s">
        <v>355</v>
      </c>
      <c r="E118" s="105" t="s">
        <v>1248</v>
      </c>
      <c r="F118" s="520" t="s">
        <v>1249</v>
      </c>
      <c r="G118" s="520"/>
      <c r="H118" s="105">
        <v>1</v>
      </c>
      <c r="I118" s="105"/>
      <c r="J118" s="105" t="s">
        <v>1250</v>
      </c>
      <c r="K118" s="519">
        <v>44010</v>
      </c>
      <c r="L118" s="519">
        <v>44023</v>
      </c>
      <c r="M118" s="105" t="s">
        <v>1251</v>
      </c>
      <c r="N118" s="110"/>
      <c r="O118" s="947"/>
      <c r="P118" s="110"/>
    </row>
    <row r="119" spans="1:16">
      <c r="A119" s="665" t="s">
        <v>1223</v>
      </c>
      <c r="B119" s="717" t="s">
        <v>1243</v>
      </c>
      <c r="C119" s="527"/>
      <c r="D119" s="527" t="s">
        <v>358</v>
      </c>
      <c r="E119" s="105" t="s">
        <v>1248</v>
      </c>
      <c r="F119" s="520" t="s">
        <v>1249</v>
      </c>
      <c r="G119" s="520"/>
      <c r="H119" s="105">
        <v>1</v>
      </c>
      <c r="I119" s="105"/>
      <c r="J119" s="105" t="s">
        <v>1250</v>
      </c>
      <c r="K119" s="519">
        <v>44010</v>
      </c>
      <c r="L119" s="519">
        <v>44023</v>
      </c>
      <c r="M119" s="105" t="s">
        <v>1251</v>
      </c>
      <c r="N119" s="110"/>
      <c r="O119" s="947"/>
      <c r="P119" s="110"/>
    </row>
    <row r="120" spans="1:16">
      <c r="A120" s="665" t="s">
        <v>1223</v>
      </c>
      <c r="B120" s="717" t="s">
        <v>1244</v>
      </c>
      <c r="C120" s="527"/>
      <c r="D120" s="527" t="s">
        <v>360</v>
      </c>
      <c r="E120" s="105" t="s">
        <v>1248</v>
      </c>
      <c r="F120" s="520" t="s">
        <v>1249</v>
      </c>
      <c r="G120" s="520"/>
      <c r="H120" s="105">
        <v>1</v>
      </c>
      <c r="I120" s="105"/>
      <c r="J120" s="105" t="s">
        <v>1250</v>
      </c>
      <c r="K120" s="519">
        <v>44010</v>
      </c>
      <c r="L120" s="519">
        <v>44023</v>
      </c>
      <c r="M120" s="105" t="s">
        <v>1251</v>
      </c>
      <c r="N120" s="110"/>
      <c r="O120" s="947"/>
      <c r="P120" s="110"/>
    </row>
    <row r="121" spans="1:16">
      <c r="A121" s="665" t="s">
        <v>1223</v>
      </c>
      <c r="B121" s="717" t="s">
        <v>999</v>
      </c>
      <c r="C121" s="527"/>
      <c r="D121" s="527" t="s">
        <v>339</v>
      </c>
      <c r="E121" s="105" t="s">
        <v>1252</v>
      </c>
      <c r="F121" s="520" t="s">
        <v>1253</v>
      </c>
      <c r="G121" s="520"/>
      <c r="H121" s="105"/>
      <c r="I121" s="105"/>
      <c r="J121" s="105"/>
      <c r="K121" s="519">
        <v>44013</v>
      </c>
      <c r="L121" s="519">
        <v>44023</v>
      </c>
      <c r="M121" s="105" t="s">
        <v>1251</v>
      </c>
      <c r="N121" s="110"/>
      <c r="O121" s="947" t="s">
        <v>1247</v>
      </c>
      <c r="P121" s="110"/>
    </row>
    <row r="122" spans="1:16">
      <c r="A122" s="665" t="s">
        <v>1223</v>
      </c>
      <c r="B122" s="717" t="s">
        <v>1004</v>
      </c>
      <c r="C122" s="527"/>
      <c r="D122" s="527" t="s">
        <v>314</v>
      </c>
      <c r="E122" s="105" t="s">
        <v>1252</v>
      </c>
      <c r="F122" s="520" t="s">
        <v>1253</v>
      </c>
      <c r="G122" s="520"/>
      <c r="H122" s="105"/>
      <c r="I122" s="105"/>
      <c r="J122" s="105"/>
      <c r="K122" s="519">
        <v>44013</v>
      </c>
      <c r="L122" s="519">
        <v>44023</v>
      </c>
      <c r="M122" s="105" t="s">
        <v>1251</v>
      </c>
      <c r="N122" s="110"/>
      <c r="O122" s="947"/>
      <c r="P122" s="110"/>
    </row>
    <row r="123" spans="1:16">
      <c r="A123" s="665" t="s">
        <v>1223</v>
      </c>
      <c r="B123" s="717" t="s">
        <v>1226</v>
      </c>
      <c r="C123" s="527"/>
      <c r="D123" s="527" t="s">
        <v>319</v>
      </c>
      <c r="E123" s="105" t="s">
        <v>1252</v>
      </c>
      <c r="F123" s="520" t="s">
        <v>1253</v>
      </c>
      <c r="G123" s="520"/>
      <c r="H123" s="105"/>
      <c r="I123" s="105"/>
      <c r="J123" s="105"/>
      <c r="K123" s="519">
        <v>44013</v>
      </c>
      <c r="L123" s="519">
        <v>44023</v>
      </c>
      <c r="M123" s="105" t="s">
        <v>1251</v>
      </c>
      <c r="N123" s="110"/>
      <c r="O123" s="947"/>
      <c r="P123" s="110"/>
    </row>
    <row r="124" spans="1:16">
      <c r="A124" s="665" t="s">
        <v>1223</v>
      </c>
      <c r="B124" s="717" t="s">
        <v>1010</v>
      </c>
      <c r="C124" s="527"/>
      <c r="D124" s="527" t="s">
        <v>321</v>
      </c>
      <c r="E124" s="105" t="s">
        <v>1252</v>
      </c>
      <c r="F124" s="520" t="s">
        <v>1253</v>
      </c>
      <c r="G124" s="520"/>
      <c r="H124" s="105"/>
      <c r="I124" s="105"/>
      <c r="J124" s="105"/>
      <c r="K124" s="519">
        <v>44013</v>
      </c>
      <c r="L124" s="519">
        <v>44023</v>
      </c>
      <c r="M124" s="105" t="s">
        <v>1251</v>
      </c>
      <c r="N124" s="110"/>
      <c r="O124" s="947"/>
      <c r="P124" s="110"/>
    </row>
    <row r="125" spans="1:16">
      <c r="A125" s="665" t="s">
        <v>1223</v>
      </c>
      <c r="B125" s="717" t="s">
        <v>1227</v>
      </c>
      <c r="C125" s="527"/>
      <c r="D125" s="527" t="s">
        <v>59</v>
      </c>
      <c r="E125" s="105" t="s">
        <v>1252</v>
      </c>
      <c r="F125" s="520" t="s">
        <v>1253</v>
      </c>
      <c r="G125" s="520"/>
      <c r="H125" s="105"/>
      <c r="I125" s="105"/>
      <c r="J125" s="105"/>
      <c r="K125" s="519">
        <v>44013</v>
      </c>
      <c r="L125" s="519">
        <v>44023</v>
      </c>
      <c r="M125" s="105" t="s">
        <v>1251</v>
      </c>
      <c r="N125" s="110"/>
      <c r="O125" s="947"/>
      <c r="P125" s="110"/>
    </row>
    <row r="126" spans="1:16">
      <c r="A126" s="665" t="s">
        <v>1223</v>
      </c>
      <c r="B126" s="717" t="s">
        <v>411</v>
      </c>
      <c r="C126" s="527"/>
      <c r="D126" s="527" t="s">
        <v>341</v>
      </c>
      <c r="E126" s="105" t="s">
        <v>1252</v>
      </c>
      <c r="F126" s="520" t="s">
        <v>1253</v>
      </c>
      <c r="G126" s="520"/>
      <c r="H126" s="105"/>
      <c r="I126" s="105"/>
      <c r="J126" s="105"/>
      <c r="K126" s="519">
        <v>44013</v>
      </c>
      <c r="L126" s="519">
        <v>44023</v>
      </c>
      <c r="M126" s="105" t="s">
        <v>1251</v>
      </c>
      <c r="N126" s="110"/>
      <c r="O126" s="947"/>
      <c r="P126" s="110"/>
    </row>
    <row r="127" spans="1:16">
      <c r="A127" s="665" t="s">
        <v>1223</v>
      </c>
      <c r="B127" s="717" t="s">
        <v>1228</v>
      </c>
      <c r="C127" s="527"/>
      <c r="D127" s="527" t="s">
        <v>323</v>
      </c>
      <c r="E127" s="105" t="s">
        <v>1252</v>
      </c>
      <c r="F127" s="520" t="s">
        <v>1253</v>
      </c>
      <c r="G127" s="520"/>
      <c r="H127" s="105"/>
      <c r="I127" s="105"/>
      <c r="J127" s="105"/>
      <c r="K127" s="519">
        <v>44013</v>
      </c>
      <c r="L127" s="519">
        <v>44023</v>
      </c>
      <c r="M127" s="105" t="s">
        <v>1251</v>
      </c>
      <c r="N127" s="110"/>
      <c r="O127" s="947"/>
      <c r="P127" s="110"/>
    </row>
    <row r="128" spans="1:16">
      <c r="A128" s="665" t="s">
        <v>1223</v>
      </c>
      <c r="B128" s="717" t="s">
        <v>1229</v>
      </c>
      <c r="C128" s="527"/>
      <c r="D128" s="527" t="s">
        <v>317</v>
      </c>
      <c r="E128" s="105" t="s">
        <v>1252</v>
      </c>
      <c r="F128" s="520" t="s">
        <v>1253</v>
      </c>
      <c r="G128" s="520"/>
      <c r="H128" s="105"/>
      <c r="I128" s="105"/>
      <c r="J128" s="105"/>
      <c r="K128" s="519">
        <v>44013</v>
      </c>
      <c r="L128" s="519">
        <v>44023</v>
      </c>
      <c r="M128" s="105" t="s">
        <v>1251</v>
      </c>
      <c r="N128" s="110"/>
      <c r="O128" s="947"/>
      <c r="P128" s="110"/>
    </row>
    <row r="129" spans="1:16">
      <c r="A129" s="665" t="s">
        <v>1223</v>
      </c>
      <c r="B129" s="717" t="s">
        <v>1230</v>
      </c>
      <c r="C129" s="527"/>
      <c r="D129" s="527" t="s">
        <v>325</v>
      </c>
      <c r="E129" s="105" t="s">
        <v>1252</v>
      </c>
      <c r="F129" s="520" t="s">
        <v>1253</v>
      </c>
      <c r="G129" s="520"/>
      <c r="H129" s="105"/>
      <c r="I129" s="105"/>
      <c r="J129" s="105"/>
      <c r="K129" s="519">
        <v>44013</v>
      </c>
      <c r="L129" s="519">
        <v>44023</v>
      </c>
      <c r="M129" s="105" t="s">
        <v>1251</v>
      </c>
      <c r="N129" s="110"/>
      <c r="O129" s="947"/>
      <c r="P129" s="110"/>
    </row>
    <row r="130" spans="1:16">
      <c r="A130" s="665" t="s">
        <v>1223</v>
      </c>
      <c r="B130" s="717" t="s">
        <v>1231</v>
      </c>
      <c r="C130" s="527"/>
      <c r="D130" s="527" t="s">
        <v>327</v>
      </c>
      <c r="E130" s="105" t="s">
        <v>1252</v>
      </c>
      <c r="F130" s="520" t="s">
        <v>1253</v>
      </c>
      <c r="G130" s="520"/>
      <c r="H130" s="105"/>
      <c r="I130" s="105"/>
      <c r="J130" s="105"/>
      <c r="K130" s="519">
        <v>44013</v>
      </c>
      <c r="L130" s="519">
        <v>44023</v>
      </c>
      <c r="M130" s="105" t="s">
        <v>1251</v>
      </c>
      <c r="N130" s="110"/>
      <c r="O130" s="947"/>
      <c r="P130" s="110"/>
    </row>
    <row r="131" spans="1:16">
      <c r="A131" s="665" t="s">
        <v>1223</v>
      </c>
      <c r="B131" s="717" t="s">
        <v>1232</v>
      </c>
      <c r="C131" s="527"/>
      <c r="D131" s="527" t="s">
        <v>329</v>
      </c>
      <c r="E131" s="105" t="s">
        <v>1252</v>
      </c>
      <c r="F131" s="520" t="s">
        <v>1253</v>
      </c>
      <c r="G131" s="520"/>
      <c r="H131" s="105">
        <v>2</v>
      </c>
      <c r="I131" s="105"/>
      <c r="J131" s="105"/>
      <c r="K131" s="519">
        <v>44013</v>
      </c>
      <c r="L131" s="519">
        <v>44023</v>
      </c>
      <c r="M131" s="105" t="s">
        <v>1251</v>
      </c>
      <c r="N131" s="110"/>
      <c r="O131" s="947"/>
      <c r="P131" s="110"/>
    </row>
    <row r="132" spans="1:16">
      <c r="A132" s="665" t="s">
        <v>1223</v>
      </c>
      <c r="B132" s="717" t="s">
        <v>1233</v>
      </c>
      <c r="C132" s="527"/>
      <c r="D132" s="527" t="s">
        <v>331</v>
      </c>
      <c r="E132" s="105" t="s">
        <v>1252</v>
      </c>
      <c r="F132" s="520" t="s">
        <v>1253</v>
      </c>
      <c r="G132" s="520"/>
      <c r="H132" s="105">
        <v>2</v>
      </c>
      <c r="I132" s="105"/>
      <c r="J132" s="105"/>
      <c r="K132" s="519">
        <v>44013</v>
      </c>
      <c r="L132" s="519">
        <v>44023</v>
      </c>
      <c r="M132" s="105" t="s">
        <v>1251</v>
      </c>
      <c r="N132" s="110"/>
      <c r="O132" s="947"/>
      <c r="P132" s="110"/>
    </row>
    <row r="133" spans="1:16">
      <c r="A133" s="665" t="s">
        <v>1223</v>
      </c>
      <c r="B133" s="717" t="s">
        <v>1234</v>
      </c>
      <c r="C133" s="527"/>
      <c r="D133" s="527" t="s">
        <v>333</v>
      </c>
      <c r="E133" s="105" t="s">
        <v>1252</v>
      </c>
      <c r="F133" s="520" t="s">
        <v>1253</v>
      </c>
      <c r="G133" s="520"/>
      <c r="H133" s="105"/>
      <c r="I133" s="105"/>
      <c r="J133" s="105"/>
      <c r="K133" s="519">
        <v>44013</v>
      </c>
      <c r="L133" s="519">
        <v>44023</v>
      </c>
      <c r="M133" s="105" t="s">
        <v>1251</v>
      </c>
      <c r="N133" s="110"/>
      <c r="O133" s="947"/>
      <c r="P133" s="110"/>
    </row>
    <row r="134" spans="1:16">
      <c r="A134" s="665" t="s">
        <v>1223</v>
      </c>
      <c r="B134" s="717" t="s">
        <v>1235</v>
      </c>
      <c r="C134" s="527"/>
      <c r="D134" s="527" t="s">
        <v>335</v>
      </c>
      <c r="E134" s="105" t="s">
        <v>1252</v>
      </c>
      <c r="F134" s="520" t="s">
        <v>1253</v>
      </c>
      <c r="G134" s="520"/>
      <c r="H134" s="105">
        <v>2</v>
      </c>
      <c r="I134" s="105"/>
      <c r="J134" s="105"/>
      <c r="K134" s="519">
        <v>44013</v>
      </c>
      <c r="L134" s="519">
        <v>44023</v>
      </c>
      <c r="M134" s="105" t="s">
        <v>1251</v>
      </c>
      <c r="N134" s="110"/>
      <c r="O134" s="947"/>
      <c r="P134" s="110"/>
    </row>
    <row r="135" spans="1:16">
      <c r="A135" s="665" t="s">
        <v>1223</v>
      </c>
      <c r="B135" s="717" t="s">
        <v>1236</v>
      </c>
      <c r="C135" s="527"/>
      <c r="D135" s="527" t="s">
        <v>337</v>
      </c>
      <c r="E135" s="105" t="s">
        <v>1252</v>
      </c>
      <c r="F135" s="520" t="s">
        <v>1253</v>
      </c>
      <c r="G135" s="520"/>
      <c r="H135" s="105">
        <v>2</v>
      </c>
      <c r="I135" s="105"/>
      <c r="J135" s="105"/>
      <c r="K135" s="519">
        <v>44013</v>
      </c>
      <c r="L135" s="519">
        <v>44023</v>
      </c>
      <c r="M135" s="105" t="s">
        <v>1251</v>
      </c>
      <c r="N135" s="110"/>
      <c r="O135" s="947"/>
      <c r="P135" s="110"/>
    </row>
    <row r="136" spans="1:16">
      <c r="A136" s="665" t="s">
        <v>1223</v>
      </c>
      <c r="B136" s="717" t="s">
        <v>1237</v>
      </c>
      <c r="C136" s="527"/>
      <c r="D136" s="527" t="s">
        <v>343</v>
      </c>
      <c r="E136" s="105" t="s">
        <v>1252</v>
      </c>
      <c r="F136" s="520" t="s">
        <v>1253</v>
      </c>
      <c r="G136" s="520"/>
      <c r="H136" s="105">
        <v>2</v>
      </c>
      <c r="I136" s="105"/>
      <c r="J136" s="105"/>
      <c r="K136" s="519">
        <v>44013</v>
      </c>
      <c r="L136" s="519">
        <v>44023</v>
      </c>
      <c r="M136" s="105" t="s">
        <v>1251</v>
      </c>
      <c r="N136" s="110"/>
      <c r="O136" s="947"/>
      <c r="P136" s="110"/>
    </row>
    <row r="137" spans="1:16">
      <c r="A137" s="665" t="s">
        <v>1223</v>
      </c>
      <c r="B137" s="717" t="s">
        <v>1238</v>
      </c>
      <c r="C137" s="527"/>
      <c r="D137" s="527" t="s">
        <v>346</v>
      </c>
      <c r="E137" s="105" t="s">
        <v>1252</v>
      </c>
      <c r="F137" s="520" t="s">
        <v>1253</v>
      </c>
      <c r="G137" s="520"/>
      <c r="H137" s="105">
        <v>2</v>
      </c>
      <c r="I137" s="105"/>
      <c r="J137" s="105"/>
      <c r="K137" s="519">
        <v>44013</v>
      </c>
      <c r="L137" s="519">
        <v>44023</v>
      </c>
      <c r="M137" s="105" t="s">
        <v>1251</v>
      </c>
      <c r="N137" s="110"/>
      <c r="O137" s="947"/>
      <c r="P137" s="110"/>
    </row>
    <row r="138" spans="1:16">
      <c r="A138" s="665" t="s">
        <v>1223</v>
      </c>
      <c r="B138" s="717" t="s">
        <v>1239</v>
      </c>
      <c r="C138" s="527"/>
      <c r="D138" s="527" t="s">
        <v>348</v>
      </c>
      <c r="E138" s="105" t="s">
        <v>1252</v>
      </c>
      <c r="F138" s="520" t="s">
        <v>1253</v>
      </c>
      <c r="G138" s="520"/>
      <c r="H138" s="105">
        <v>2</v>
      </c>
      <c r="I138" s="105"/>
      <c r="J138" s="105"/>
      <c r="K138" s="519">
        <v>44013</v>
      </c>
      <c r="L138" s="519">
        <v>44023</v>
      </c>
      <c r="M138" s="105" t="s">
        <v>1251</v>
      </c>
      <c r="N138" s="110"/>
      <c r="O138" s="947"/>
      <c r="P138" s="110"/>
    </row>
    <row r="139" spans="1:16">
      <c r="A139" s="665" t="s">
        <v>1223</v>
      </c>
      <c r="B139" s="717" t="s">
        <v>1240</v>
      </c>
      <c r="C139" s="527"/>
      <c r="D139" s="527" t="s">
        <v>350</v>
      </c>
      <c r="E139" s="105" t="s">
        <v>1252</v>
      </c>
      <c r="F139" s="520" t="s">
        <v>1253</v>
      </c>
      <c r="G139" s="520"/>
      <c r="H139" s="105">
        <v>2</v>
      </c>
      <c r="I139" s="105"/>
      <c r="J139" s="105"/>
      <c r="K139" s="519">
        <v>44013</v>
      </c>
      <c r="L139" s="519">
        <v>44023</v>
      </c>
      <c r="M139" s="105" t="s">
        <v>1251</v>
      </c>
      <c r="N139" s="110"/>
      <c r="O139" s="947"/>
      <c r="P139" s="110"/>
    </row>
    <row r="140" spans="1:16">
      <c r="A140" s="665" t="s">
        <v>1223</v>
      </c>
      <c r="B140" s="717" t="s">
        <v>1241</v>
      </c>
      <c r="C140" s="527"/>
      <c r="D140" s="527" t="s">
        <v>352</v>
      </c>
      <c r="E140" s="105" t="s">
        <v>1252</v>
      </c>
      <c r="F140" s="520" t="s">
        <v>1253</v>
      </c>
      <c r="G140" s="520"/>
      <c r="H140" s="105">
        <v>2</v>
      </c>
      <c r="I140" s="105"/>
      <c r="J140" s="105"/>
      <c r="K140" s="519">
        <v>44013</v>
      </c>
      <c r="L140" s="519">
        <v>44023</v>
      </c>
      <c r="M140" s="105" t="s">
        <v>1251</v>
      </c>
      <c r="N140" s="110"/>
      <c r="O140" s="947"/>
      <c r="P140" s="110"/>
    </row>
    <row r="141" spans="1:16">
      <c r="A141" s="665" t="s">
        <v>1223</v>
      </c>
      <c r="B141" s="717" t="s">
        <v>1242</v>
      </c>
      <c r="C141" s="527"/>
      <c r="D141" s="527" t="s">
        <v>355</v>
      </c>
      <c r="E141" s="105" t="s">
        <v>1252</v>
      </c>
      <c r="F141" s="520" t="s">
        <v>1253</v>
      </c>
      <c r="G141" s="520"/>
      <c r="H141" s="105">
        <v>2</v>
      </c>
      <c r="I141" s="105"/>
      <c r="J141" s="105"/>
      <c r="K141" s="519">
        <v>44013</v>
      </c>
      <c r="L141" s="519">
        <v>44023</v>
      </c>
      <c r="M141" s="105" t="s">
        <v>1251</v>
      </c>
      <c r="N141" s="110"/>
      <c r="O141" s="947"/>
      <c r="P141" s="110"/>
    </row>
    <row r="142" spans="1:16">
      <c r="A142" s="665" t="s">
        <v>1223</v>
      </c>
      <c r="B142" s="717" t="s">
        <v>1243</v>
      </c>
      <c r="C142" s="527"/>
      <c r="D142" s="527" t="s">
        <v>358</v>
      </c>
      <c r="E142" s="105" t="s">
        <v>1252</v>
      </c>
      <c r="F142" s="520" t="s">
        <v>1253</v>
      </c>
      <c r="G142" s="520"/>
      <c r="H142" s="105">
        <v>2</v>
      </c>
      <c r="I142" s="105"/>
      <c r="J142" s="105"/>
      <c r="K142" s="519">
        <v>44013</v>
      </c>
      <c r="L142" s="519">
        <v>44023</v>
      </c>
      <c r="M142" s="105" t="s">
        <v>1251</v>
      </c>
      <c r="N142" s="110"/>
      <c r="O142" s="947"/>
      <c r="P142" s="110"/>
    </row>
    <row r="143" spans="1:16">
      <c r="A143" s="665" t="s">
        <v>1223</v>
      </c>
      <c r="B143" s="717" t="s">
        <v>1244</v>
      </c>
      <c r="C143" s="527"/>
      <c r="D143" s="527" t="s">
        <v>360</v>
      </c>
      <c r="E143" s="105" t="s">
        <v>1252</v>
      </c>
      <c r="F143" s="520" t="s">
        <v>1253</v>
      </c>
      <c r="G143" s="520"/>
      <c r="H143" s="105">
        <v>2</v>
      </c>
      <c r="I143" s="105"/>
      <c r="J143" s="105"/>
      <c r="K143" s="519">
        <v>44013</v>
      </c>
      <c r="L143" s="519">
        <v>44023</v>
      </c>
      <c r="M143" s="105" t="s">
        <v>1251</v>
      </c>
      <c r="N143" s="110"/>
      <c r="O143" s="947"/>
      <c r="P143" s="110"/>
    </row>
    <row r="144" spans="1:16" ht="24" customHeight="1">
      <c r="A144" s="665" t="s">
        <v>245</v>
      </c>
      <c r="B144" s="710">
        <v>398525007</v>
      </c>
      <c r="C144" s="105"/>
      <c r="D144" s="105"/>
      <c r="E144" s="105" t="s">
        <v>1254</v>
      </c>
      <c r="F144" s="520" t="s">
        <v>1255</v>
      </c>
      <c r="G144" s="520"/>
      <c r="H144" s="105">
        <v>3</v>
      </c>
      <c r="I144" s="105"/>
      <c r="J144" s="105"/>
      <c r="K144" s="519">
        <v>44012</v>
      </c>
      <c r="L144" s="519">
        <v>44015</v>
      </c>
      <c r="M144" s="105" t="s">
        <v>38</v>
      </c>
      <c r="N144" s="110"/>
      <c r="O144" s="956" t="s">
        <v>1256</v>
      </c>
      <c r="P144" s="110"/>
    </row>
    <row r="145" spans="1:16" ht="24" customHeight="1">
      <c r="A145" s="665" t="s">
        <v>245</v>
      </c>
      <c r="B145" s="710">
        <v>398674009</v>
      </c>
      <c r="C145" s="105"/>
      <c r="D145" s="105"/>
      <c r="E145" s="105" t="s">
        <v>1254</v>
      </c>
      <c r="F145" s="520" t="s">
        <v>1255</v>
      </c>
      <c r="G145" s="520"/>
      <c r="H145" s="105">
        <v>3</v>
      </c>
      <c r="I145" s="105"/>
      <c r="J145" s="105"/>
      <c r="K145" s="519">
        <v>44012</v>
      </c>
      <c r="L145" s="519">
        <v>44015</v>
      </c>
      <c r="M145" s="105" t="s">
        <v>38</v>
      </c>
      <c r="N145" s="110"/>
      <c r="O145" s="956"/>
      <c r="P145" s="110"/>
    </row>
    <row r="146" spans="1:16" ht="14.25" customHeight="1">
      <c r="A146" s="684" t="s">
        <v>297</v>
      </c>
      <c r="B146" s="710" t="s">
        <v>302</v>
      </c>
      <c r="C146" s="105"/>
      <c r="D146" s="105"/>
      <c r="E146" s="105" t="s">
        <v>1257</v>
      </c>
      <c r="F146" s="520" t="s">
        <v>1258</v>
      </c>
      <c r="G146" s="520"/>
      <c r="H146" s="105">
        <v>3</v>
      </c>
      <c r="I146" s="105"/>
      <c r="J146" s="105">
        <v>1743039</v>
      </c>
      <c r="K146" s="519">
        <v>44020</v>
      </c>
      <c r="L146" s="519">
        <v>44025</v>
      </c>
      <c r="M146" s="105" t="s">
        <v>1185</v>
      </c>
      <c r="N146" s="110"/>
      <c r="O146" s="947" t="s">
        <v>1247</v>
      </c>
      <c r="P146" s="110"/>
    </row>
    <row r="147" spans="1:16">
      <c r="A147" s="684" t="s">
        <v>297</v>
      </c>
      <c r="B147" s="710" t="s">
        <v>304</v>
      </c>
      <c r="C147" s="105"/>
      <c r="D147" s="105"/>
      <c r="E147" s="105" t="s">
        <v>1257</v>
      </c>
      <c r="F147" s="520" t="s">
        <v>1258</v>
      </c>
      <c r="G147" s="520"/>
      <c r="H147" s="105">
        <v>3</v>
      </c>
      <c r="I147" s="105"/>
      <c r="J147" s="105">
        <v>1743039</v>
      </c>
      <c r="K147" s="519">
        <v>44020</v>
      </c>
      <c r="L147" s="519">
        <v>44025</v>
      </c>
      <c r="M147" s="105" t="s">
        <v>1185</v>
      </c>
      <c r="N147" s="110"/>
      <c r="O147" s="947"/>
      <c r="P147" s="110"/>
    </row>
    <row r="148" spans="1:16">
      <c r="A148" s="684" t="s">
        <v>171</v>
      </c>
      <c r="B148" s="719" t="s">
        <v>198</v>
      </c>
      <c r="C148" s="529"/>
      <c r="D148" s="105"/>
      <c r="E148" s="105" t="s">
        <v>1259</v>
      </c>
      <c r="F148" s="105" t="s">
        <v>1260</v>
      </c>
      <c r="G148" s="105"/>
      <c r="H148" s="105">
        <v>3</v>
      </c>
      <c r="I148" s="105"/>
      <c r="J148" s="105">
        <v>1743038</v>
      </c>
      <c r="K148" s="519">
        <v>44020</v>
      </c>
      <c r="L148" s="519">
        <v>44029</v>
      </c>
      <c r="M148" s="105" t="s">
        <v>1185</v>
      </c>
      <c r="N148" s="110"/>
      <c r="O148" s="954" t="s">
        <v>1261</v>
      </c>
      <c r="P148" s="110"/>
    </row>
    <row r="149" spans="1:16">
      <c r="A149" s="684" t="s">
        <v>171</v>
      </c>
      <c r="B149" s="719" t="s">
        <v>196</v>
      </c>
      <c r="C149" s="529"/>
      <c r="D149" s="105"/>
      <c r="E149" s="105" t="s">
        <v>1259</v>
      </c>
      <c r="F149" s="105" t="s">
        <v>1260</v>
      </c>
      <c r="G149" s="105"/>
      <c r="H149" s="105">
        <v>3</v>
      </c>
      <c r="I149" s="105"/>
      <c r="J149" s="105">
        <v>1743038</v>
      </c>
      <c r="K149" s="519">
        <v>44020</v>
      </c>
      <c r="L149" s="519">
        <v>44029</v>
      </c>
      <c r="M149" s="105" t="s">
        <v>1185</v>
      </c>
      <c r="N149" s="110"/>
      <c r="O149" s="955"/>
      <c r="P149" s="110"/>
    </row>
    <row r="150" spans="1:16">
      <c r="A150" s="684" t="s">
        <v>171</v>
      </c>
      <c r="B150" s="719" t="s">
        <v>197</v>
      </c>
      <c r="C150" s="529"/>
      <c r="D150" s="105"/>
      <c r="E150" s="105" t="s">
        <v>1259</v>
      </c>
      <c r="F150" s="105" t="s">
        <v>1260</v>
      </c>
      <c r="G150" s="105"/>
      <c r="H150" s="105">
        <v>3</v>
      </c>
      <c r="I150" s="105"/>
      <c r="J150" s="105">
        <v>1743038</v>
      </c>
      <c r="K150" s="519">
        <v>44020</v>
      </c>
      <c r="L150" s="519">
        <v>44029</v>
      </c>
      <c r="M150" s="105" t="s">
        <v>1185</v>
      </c>
      <c r="N150" s="110"/>
      <c r="O150" s="955"/>
      <c r="P150" s="110"/>
    </row>
    <row r="151" spans="1:16" ht="20.25" customHeight="1">
      <c r="A151" s="684" t="s">
        <v>1074</v>
      </c>
      <c r="B151" s="719" t="s">
        <v>1262</v>
      </c>
      <c r="C151" s="529"/>
      <c r="D151" s="105"/>
      <c r="E151" s="105" t="s">
        <v>1263</v>
      </c>
      <c r="F151" s="105" t="s">
        <v>1264</v>
      </c>
      <c r="G151" s="105"/>
      <c r="H151" s="105">
        <v>3</v>
      </c>
      <c r="I151" s="105"/>
      <c r="J151" s="105" t="s">
        <v>1265</v>
      </c>
      <c r="K151" s="519">
        <v>44033</v>
      </c>
      <c r="L151" s="519">
        <v>44055</v>
      </c>
      <c r="M151" s="105" t="s">
        <v>38</v>
      </c>
      <c r="N151" s="110"/>
      <c r="O151" s="208" t="s">
        <v>1225</v>
      </c>
      <c r="P151" s="110"/>
    </row>
    <row r="152" spans="1:16">
      <c r="A152" s="684" t="s">
        <v>1223</v>
      </c>
      <c r="B152" s="719" t="s">
        <v>1230</v>
      </c>
      <c r="C152" s="529"/>
      <c r="D152" s="105"/>
      <c r="E152" s="105" t="s">
        <v>1266</v>
      </c>
      <c r="F152" s="105" t="s">
        <v>1267</v>
      </c>
      <c r="G152" s="105"/>
      <c r="H152" s="105">
        <v>20</v>
      </c>
      <c r="I152" s="105"/>
      <c r="J152" s="105">
        <v>1743039</v>
      </c>
      <c r="K152" s="105"/>
      <c r="L152" s="519">
        <v>44033</v>
      </c>
      <c r="M152" s="105" t="s">
        <v>1185</v>
      </c>
      <c r="N152" s="110"/>
      <c r="O152" s="105" t="s">
        <v>1268</v>
      </c>
      <c r="P152" s="110"/>
    </row>
    <row r="153" spans="1:16">
      <c r="A153" s="684" t="s">
        <v>1223</v>
      </c>
      <c r="B153" s="719" t="s">
        <v>1235</v>
      </c>
      <c r="C153" s="529"/>
      <c r="D153" s="105"/>
      <c r="E153" s="105" t="s">
        <v>1266</v>
      </c>
      <c r="F153" s="105" t="s">
        <v>1267</v>
      </c>
      <c r="G153" s="105"/>
      <c r="H153" s="105">
        <v>10</v>
      </c>
      <c r="I153" s="105"/>
      <c r="J153" s="105">
        <v>1743039</v>
      </c>
      <c r="K153" s="105"/>
      <c r="L153" s="519">
        <v>44033</v>
      </c>
      <c r="M153" s="105" t="s">
        <v>1185</v>
      </c>
      <c r="N153" s="110"/>
      <c r="O153" s="105" t="s">
        <v>1268</v>
      </c>
      <c r="P153" s="110"/>
    </row>
    <row r="154" spans="1:16">
      <c r="A154" s="684" t="s">
        <v>1223</v>
      </c>
      <c r="B154" s="719" t="s">
        <v>1239</v>
      </c>
      <c r="C154" s="529"/>
      <c r="D154" s="105"/>
      <c r="E154" s="105" t="s">
        <v>1266</v>
      </c>
      <c r="F154" s="105" t="s">
        <v>1267</v>
      </c>
      <c r="G154" s="105"/>
      <c r="H154" s="105">
        <v>20</v>
      </c>
      <c r="I154" s="105"/>
      <c r="J154" s="105">
        <v>1743039</v>
      </c>
      <c r="K154" s="105"/>
      <c r="L154" s="519">
        <v>44033</v>
      </c>
      <c r="M154" s="105" t="s">
        <v>1185</v>
      </c>
      <c r="N154" s="110"/>
      <c r="O154" s="105" t="s">
        <v>1268</v>
      </c>
      <c r="P154" s="110"/>
    </row>
    <row r="155" spans="1:16">
      <c r="A155" s="684" t="s">
        <v>1223</v>
      </c>
      <c r="B155" s="719" t="s">
        <v>1243</v>
      </c>
      <c r="C155" s="529"/>
      <c r="D155" s="105"/>
      <c r="E155" s="105" t="s">
        <v>1266</v>
      </c>
      <c r="F155" s="105" t="s">
        <v>1267</v>
      </c>
      <c r="G155" s="105"/>
      <c r="H155" s="105">
        <v>10</v>
      </c>
      <c r="I155" s="105"/>
      <c r="J155" s="105">
        <v>1743039</v>
      </c>
      <c r="K155" s="105"/>
      <c r="L155" s="519">
        <v>44033</v>
      </c>
      <c r="M155" s="105" t="s">
        <v>1185</v>
      </c>
      <c r="N155" s="110"/>
      <c r="O155" s="105" t="s">
        <v>1268</v>
      </c>
      <c r="P155" s="110"/>
    </row>
    <row r="156" spans="1:16">
      <c r="A156" s="684" t="s">
        <v>1223</v>
      </c>
      <c r="B156" s="719" t="s">
        <v>1231</v>
      </c>
      <c r="C156" s="529"/>
      <c r="D156" s="105"/>
      <c r="E156" s="105" t="s">
        <v>1266</v>
      </c>
      <c r="F156" s="105" t="s">
        <v>1267</v>
      </c>
      <c r="G156" s="105"/>
      <c r="H156" s="105">
        <v>20</v>
      </c>
      <c r="I156" s="105"/>
      <c r="J156" s="105">
        <v>1743039</v>
      </c>
      <c r="K156" s="105"/>
      <c r="L156" s="519">
        <v>44033</v>
      </c>
      <c r="M156" s="105" t="s">
        <v>1185</v>
      </c>
      <c r="N156" s="110"/>
      <c r="O156" s="105" t="s">
        <v>1268</v>
      </c>
      <c r="P156" s="110"/>
    </row>
    <row r="157" spans="1:16">
      <c r="A157" s="684" t="s">
        <v>1223</v>
      </c>
      <c r="B157" s="719" t="s">
        <v>1236</v>
      </c>
      <c r="C157" s="529"/>
      <c r="D157" s="105"/>
      <c r="E157" s="105" t="s">
        <v>1266</v>
      </c>
      <c r="F157" s="105" t="s">
        <v>1267</v>
      </c>
      <c r="G157" s="105"/>
      <c r="H157" s="105">
        <v>10</v>
      </c>
      <c r="I157" s="105"/>
      <c r="J157" s="105">
        <v>1743039</v>
      </c>
      <c r="K157" s="105"/>
      <c r="L157" s="519">
        <v>44033</v>
      </c>
      <c r="M157" s="105" t="s">
        <v>1185</v>
      </c>
      <c r="N157" s="110"/>
      <c r="O157" s="105" t="s">
        <v>1268</v>
      </c>
      <c r="P157" s="110"/>
    </row>
    <row r="158" spans="1:16">
      <c r="A158" s="684" t="s">
        <v>1223</v>
      </c>
      <c r="B158" s="719" t="s">
        <v>1240</v>
      </c>
      <c r="C158" s="529"/>
      <c r="D158" s="105"/>
      <c r="E158" s="105" t="s">
        <v>1266</v>
      </c>
      <c r="F158" s="105" t="s">
        <v>1267</v>
      </c>
      <c r="G158" s="105"/>
      <c r="H158" s="105">
        <v>20</v>
      </c>
      <c r="I158" s="105"/>
      <c r="J158" s="105">
        <v>1743039</v>
      </c>
      <c r="K158" s="105"/>
      <c r="L158" s="519">
        <v>44033</v>
      </c>
      <c r="M158" s="105" t="s">
        <v>1185</v>
      </c>
      <c r="N158" s="110"/>
      <c r="O158" s="105" t="s">
        <v>1268</v>
      </c>
      <c r="P158" s="110"/>
    </row>
    <row r="159" spans="1:16">
      <c r="A159" s="684" t="s">
        <v>1223</v>
      </c>
      <c r="B159" s="719" t="s">
        <v>1244</v>
      </c>
      <c r="C159" s="529"/>
      <c r="D159" s="105"/>
      <c r="E159" s="105" t="s">
        <v>1266</v>
      </c>
      <c r="F159" s="105" t="s">
        <v>1267</v>
      </c>
      <c r="G159" s="105"/>
      <c r="H159" s="105">
        <v>10</v>
      </c>
      <c r="I159" s="105"/>
      <c r="J159" s="105">
        <v>1743039</v>
      </c>
      <c r="K159" s="105"/>
      <c r="L159" s="519">
        <v>44033</v>
      </c>
      <c r="M159" s="105" t="s">
        <v>1185</v>
      </c>
      <c r="N159" s="110"/>
      <c r="O159" s="105" t="s">
        <v>1268</v>
      </c>
      <c r="P159" s="110"/>
    </row>
    <row r="160" spans="1:16">
      <c r="A160" s="684" t="s">
        <v>660</v>
      </c>
      <c r="B160" s="716" t="s">
        <v>1269</v>
      </c>
      <c r="C160" s="525"/>
      <c r="D160" s="105"/>
      <c r="E160" s="105" t="s">
        <v>1270</v>
      </c>
      <c r="F160" s="105" t="s">
        <v>1271</v>
      </c>
      <c r="G160" s="105"/>
      <c r="H160" s="105">
        <v>5</v>
      </c>
      <c r="I160" s="105"/>
      <c r="J160" s="105" t="s">
        <v>1272</v>
      </c>
      <c r="K160" s="519">
        <v>44029</v>
      </c>
      <c r="L160" s="519">
        <v>44040</v>
      </c>
      <c r="M160" s="105" t="s">
        <v>1185</v>
      </c>
      <c r="N160" s="110"/>
      <c r="O160" s="947" t="s">
        <v>1247</v>
      </c>
      <c r="P160" s="110"/>
    </row>
    <row r="161" spans="1:16">
      <c r="A161" s="684" t="s">
        <v>660</v>
      </c>
      <c r="B161" s="716" t="s">
        <v>1273</v>
      </c>
      <c r="C161" s="525"/>
      <c r="D161" s="105"/>
      <c r="E161" s="105" t="s">
        <v>1270</v>
      </c>
      <c r="F161" s="105" t="s">
        <v>1271</v>
      </c>
      <c r="G161" s="105"/>
      <c r="H161" s="105">
        <v>5</v>
      </c>
      <c r="I161" s="105"/>
      <c r="J161" s="105" t="s">
        <v>1272</v>
      </c>
      <c r="K161" s="519">
        <v>44029</v>
      </c>
      <c r="L161" s="519">
        <v>44040</v>
      </c>
      <c r="M161" s="105" t="s">
        <v>1185</v>
      </c>
      <c r="N161" s="110"/>
      <c r="O161" s="947"/>
      <c r="P161" s="110"/>
    </row>
    <row r="162" spans="1:16">
      <c r="A162" s="684" t="s">
        <v>660</v>
      </c>
      <c r="B162" s="716" t="s">
        <v>1274</v>
      </c>
      <c r="C162" s="525"/>
      <c r="D162" s="105"/>
      <c r="E162" s="105" t="s">
        <v>1270</v>
      </c>
      <c r="F162" s="105" t="s">
        <v>1271</v>
      </c>
      <c r="G162" s="105"/>
      <c r="H162" s="105">
        <v>5</v>
      </c>
      <c r="I162" s="105"/>
      <c r="J162" s="105" t="s">
        <v>1272</v>
      </c>
      <c r="K162" s="519">
        <v>44029</v>
      </c>
      <c r="L162" s="519">
        <v>44040</v>
      </c>
      <c r="M162" s="105" t="s">
        <v>1185</v>
      </c>
      <c r="N162" s="110" t="s">
        <v>1275</v>
      </c>
      <c r="O162" s="947"/>
      <c r="P162" s="110"/>
    </row>
    <row r="163" spans="1:16">
      <c r="A163" s="684" t="s">
        <v>660</v>
      </c>
      <c r="B163" s="716" t="s">
        <v>1276</v>
      </c>
      <c r="C163" s="525"/>
      <c r="D163" s="105"/>
      <c r="E163" s="105" t="s">
        <v>1270</v>
      </c>
      <c r="F163" s="105" t="s">
        <v>1271</v>
      </c>
      <c r="G163" s="105"/>
      <c r="H163" s="105">
        <v>5</v>
      </c>
      <c r="I163" s="105"/>
      <c r="J163" s="105" t="s">
        <v>1272</v>
      </c>
      <c r="K163" s="519">
        <v>44029</v>
      </c>
      <c r="L163" s="519">
        <v>44040</v>
      </c>
      <c r="M163" s="105" t="s">
        <v>1185</v>
      </c>
      <c r="N163" s="110"/>
      <c r="O163" s="947"/>
      <c r="P163" s="110"/>
    </row>
    <row r="164" spans="1:16">
      <c r="A164" s="684" t="s">
        <v>660</v>
      </c>
      <c r="B164" s="716" t="s">
        <v>1277</v>
      </c>
      <c r="C164" s="525"/>
      <c r="D164" s="105"/>
      <c r="E164" s="105" t="s">
        <v>1270</v>
      </c>
      <c r="F164" s="105" t="s">
        <v>1271</v>
      </c>
      <c r="G164" s="105"/>
      <c r="H164" s="105">
        <v>5</v>
      </c>
      <c r="I164" s="105"/>
      <c r="J164" s="105" t="s">
        <v>1272</v>
      </c>
      <c r="K164" s="519">
        <v>44029</v>
      </c>
      <c r="L164" s="519">
        <v>44040</v>
      </c>
      <c r="M164" s="105" t="s">
        <v>1185</v>
      </c>
      <c r="N164" s="110"/>
      <c r="O164" s="947"/>
      <c r="P164" s="110"/>
    </row>
    <row r="165" spans="1:16">
      <c r="A165" s="684" t="s">
        <v>660</v>
      </c>
      <c r="B165" s="716" t="s">
        <v>1278</v>
      </c>
      <c r="C165" s="525"/>
      <c r="D165" s="105"/>
      <c r="E165" s="105" t="s">
        <v>1270</v>
      </c>
      <c r="F165" s="105" t="s">
        <v>1271</v>
      </c>
      <c r="G165" s="105"/>
      <c r="H165" s="105">
        <v>5</v>
      </c>
      <c r="I165" s="105"/>
      <c r="J165" s="105" t="s">
        <v>1272</v>
      </c>
      <c r="K165" s="519">
        <v>44029</v>
      </c>
      <c r="L165" s="519">
        <v>44040</v>
      </c>
      <c r="M165" s="105" t="s">
        <v>1185</v>
      </c>
      <c r="N165" s="110"/>
      <c r="O165" s="947"/>
      <c r="P165" s="110"/>
    </row>
    <row r="166" spans="1:16">
      <c r="A166" s="684" t="s">
        <v>660</v>
      </c>
      <c r="B166" s="716" t="s">
        <v>1279</v>
      </c>
      <c r="C166" s="525"/>
      <c r="D166" s="105"/>
      <c r="E166" s="105" t="s">
        <v>1270</v>
      </c>
      <c r="F166" s="105" t="s">
        <v>1271</v>
      </c>
      <c r="G166" s="105"/>
      <c r="H166" s="105">
        <v>5</v>
      </c>
      <c r="I166" s="105"/>
      <c r="J166" s="105" t="s">
        <v>1272</v>
      </c>
      <c r="K166" s="519">
        <v>44029</v>
      </c>
      <c r="L166" s="519">
        <v>44040</v>
      </c>
      <c r="M166" s="105" t="s">
        <v>1185</v>
      </c>
      <c r="N166" s="110"/>
      <c r="O166" s="947"/>
      <c r="P166" s="110"/>
    </row>
    <row r="167" spans="1:16">
      <c r="A167" s="684" t="s">
        <v>660</v>
      </c>
      <c r="B167" s="716" t="s">
        <v>1280</v>
      </c>
      <c r="C167" s="525"/>
      <c r="D167" s="105"/>
      <c r="E167" s="105" t="s">
        <v>1270</v>
      </c>
      <c r="F167" s="105" t="s">
        <v>1271</v>
      </c>
      <c r="G167" s="105"/>
      <c r="H167" s="105">
        <v>5</v>
      </c>
      <c r="I167" s="105"/>
      <c r="J167" s="105" t="s">
        <v>1272</v>
      </c>
      <c r="K167" s="519">
        <v>44029</v>
      </c>
      <c r="L167" s="519">
        <v>44040</v>
      </c>
      <c r="M167" s="105" t="s">
        <v>1185</v>
      </c>
      <c r="N167" s="110"/>
      <c r="O167" s="947"/>
      <c r="P167" s="110"/>
    </row>
    <row r="168" spans="1:16">
      <c r="A168" s="684" t="s">
        <v>1223</v>
      </c>
      <c r="B168" s="709" t="s">
        <v>999</v>
      </c>
      <c r="C168" s="530"/>
      <c r="D168" s="105"/>
      <c r="E168" s="530" t="s">
        <v>1266</v>
      </c>
      <c r="F168" s="531" t="s">
        <v>1281</v>
      </c>
      <c r="G168" s="531"/>
      <c r="H168" s="105">
        <v>5</v>
      </c>
      <c r="I168" s="105">
        <v>5</v>
      </c>
      <c r="J168" s="105" t="s">
        <v>1282</v>
      </c>
      <c r="K168" s="519">
        <v>44029</v>
      </c>
      <c r="L168" s="519">
        <v>44040</v>
      </c>
      <c r="M168" s="105" t="s">
        <v>38</v>
      </c>
      <c r="N168" s="110"/>
      <c r="O168" s="946" t="s">
        <v>1283</v>
      </c>
      <c r="P168" s="110"/>
    </row>
    <row r="169" spans="1:16">
      <c r="A169" s="684" t="s">
        <v>1223</v>
      </c>
      <c r="B169" s="709" t="s">
        <v>1226</v>
      </c>
      <c r="C169" s="530"/>
      <c r="D169" s="105"/>
      <c r="E169" s="530" t="s">
        <v>1266</v>
      </c>
      <c r="F169" s="531" t="s">
        <v>1281</v>
      </c>
      <c r="G169" s="531"/>
      <c r="H169" s="105">
        <v>5</v>
      </c>
      <c r="I169" s="105">
        <v>5</v>
      </c>
      <c r="J169" s="105" t="s">
        <v>1282</v>
      </c>
      <c r="K169" s="519">
        <v>44029</v>
      </c>
      <c r="L169" s="519">
        <v>44040</v>
      </c>
      <c r="M169" s="105" t="s">
        <v>38</v>
      </c>
      <c r="N169" s="110"/>
      <c r="O169" s="946"/>
      <c r="P169" s="110"/>
    </row>
    <row r="170" spans="1:16">
      <c r="A170" s="684" t="s">
        <v>1223</v>
      </c>
      <c r="B170" s="709" t="s">
        <v>1227</v>
      </c>
      <c r="C170" s="530"/>
      <c r="D170" s="105"/>
      <c r="E170" s="530" t="s">
        <v>1266</v>
      </c>
      <c r="F170" s="531" t="s">
        <v>1281</v>
      </c>
      <c r="G170" s="531"/>
      <c r="H170" s="105">
        <v>5</v>
      </c>
      <c r="I170" s="105">
        <v>5</v>
      </c>
      <c r="J170" s="105" t="s">
        <v>1282</v>
      </c>
      <c r="K170" s="519">
        <v>44029</v>
      </c>
      <c r="L170" s="519">
        <v>44040</v>
      </c>
      <c r="M170" s="105" t="s">
        <v>38</v>
      </c>
      <c r="N170" s="110"/>
      <c r="O170" s="946"/>
      <c r="P170" s="110"/>
    </row>
    <row r="171" spans="1:16">
      <c r="A171" s="684" t="s">
        <v>1223</v>
      </c>
      <c r="B171" s="709" t="s">
        <v>1228</v>
      </c>
      <c r="C171" s="530"/>
      <c r="D171" s="105"/>
      <c r="E171" s="530" t="s">
        <v>1266</v>
      </c>
      <c r="F171" s="531" t="s">
        <v>1281</v>
      </c>
      <c r="G171" s="531"/>
      <c r="H171" s="105">
        <v>5</v>
      </c>
      <c r="I171" s="105">
        <v>5</v>
      </c>
      <c r="J171" s="105" t="s">
        <v>1282</v>
      </c>
      <c r="K171" s="519">
        <v>44029</v>
      </c>
      <c r="L171" s="519">
        <v>44040</v>
      </c>
      <c r="M171" s="105" t="s">
        <v>38</v>
      </c>
      <c r="N171" s="110"/>
      <c r="O171" s="946"/>
      <c r="P171" s="110"/>
    </row>
    <row r="172" spans="1:16">
      <c r="A172" s="684" t="s">
        <v>1223</v>
      </c>
      <c r="B172" s="709" t="s">
        <v>1233</v>
      </c>
      <c r="C172" s="530"/>
      <c r="D172" s="105"/>
      <c r="E172" s="530" t="s">
        <v>1266</v>
      </c>
      <c r="F172" s="531" t="s">
        <v>1281</v>
      </c>
      <c r="G172" s="531"/>
      <c r="H172" s="105">
        <v>5</v>
      </c>
      <c r="I172" s="105">
        <v>5</v>
      </c>
      <c r="J172" s="105" t="s">
        <v>1282</v>
      </c>
      <c r="K172" s="519">
        <v>44029</v>
      </c>
      <c r="L172" s="519">
        <v>44040</v>
      </c>
      <c r="M172" s="105" t="s">
        <v>38</v>
      </c>
      <c r="N172" s="110"/>
      <c r="O172" s="946"/>
      <c r="P172" s="110"/>
    </row>
    <row r="173" spans="1:16">
      <c r="A173" s="684" t="s">
        <v>1223</v>
      </c>
      <c r="B173" s="709" t="s">
        <v>1004</v>
      </c>
      <c r="C173" s="530"/>
      <c r="D173" s="105"/>
      <c r="E173" s="530" t="s">
        <v>1266</v>
      </c>
      <c r="F173" s="531" t="s">
        <v>1281</v>
      </c>
      <c r="G173" s="531"/>
      <c r="H173" s="105">
        <v>5</v>
      </c>
      <c r="I173" s="105">
        <v>5</v>
      </c>
      <c r="J173" s="105" t="s">
        <v>1282</v>
      </c>
      <c r="K173" s="519">
        <v>44029</v>
      </c>
      <c r="L173" s="519">
        <v>44040</v>
      </c>
      <c r="M173" s="105" t="s">
        <v>38</v>
      </c>
      <c r="N173" s="110"/>
      <c r="O173" s="946"/>
      <c r="P173" s="110"/>
    </row>
    <row r="174" spans="1:16">
      <c r="A174" s="684" t="s">
        <v>1223</v>
      </c>
      <c r="B174" s="709" t="s">
        <v>411</v>
      </c>
      <c r="C174" s="530"/>
      <c r="D174" s="105"/>
      <c r="E174" s="530" t="s">
        <v>1266</v>
      </c>
      <c r="F174" s="531" t="s">
        <v>1281</v>
      </c>
      <c r="G174" s="531"/>
      <c r="H174" s="105">
        <v>5</v>
      </c>
      <c r="I174" s="105">
        <v>5</v>
      </c>
      <c r="J174" s="105" t="s">
        <v>1282</v>
      </c>
      <c r="K174" s="519">
        <v>44029</v>
      </c>
      <c r="L174" s="519">
        <v>44040</v>
      </c>
      <c r="M174" s="105" t="s">
        <v>38</v>
      </c>
      <c r="N174" s="110"/>
      <c r="O174" s="946"/>
      <c r="P174" s="110"/>
    </row>
    <row r="175" spans="1:16">
      <c r="A175" s="684" t="s">
        <v>33</v>
      </c>
      <c r="B175" s="720" t="s">
        <v>1072</v>
      </c>
      <c r="C175" s="532"/>
      <c r="D175" s="105"/>
      <c r="E175" s="530" t="s">
        <v>1284</v>
      </c>
      <c r="F175" s="531" t="s">
        <v>1285</v>
      </c>
      <c r="G175" s="531"/>
      <c r="H175" s="105">
        <v>10</v>
      </c>
      <c r="I175" s="105">
        <v>10</v>
      </c>
      <c r="J175" s="105"/>
      <c r="K175" s="519"/>
      <c r="L175" s="519">
        <v>44034</v>
      </c>
      <c r="M175" s="105" t="s">
        <v>1185</v>
      </c>
      <c r="N175" s="110"/>
      <c r="O175" s="105" t="s">
        <v>1247</v>
      </c>
      <c r="P175" s="110"/>
    </row>
    <row r="176" spans="1:16">
      <c r="A176" s="684" t="s">
        <v>33</v>
      </c>
      <c r="B176" s="720" t="s">
        <v>1070</v>
      </c>
      <c r="C176" s="532"/>
      <c r="D176" s="105"/>
      <c r="E176" s="530" t="s">
        <v>1284</v>
      </c>
      <c r="F176" s="531" t="s">
        <v>1285</v>
      </c>
      <c r="G176" s="531"/>
      <c r="H176" s="105">
        <v>10</v>
      </c>
      <c r="I176" s="105">
        <v>10</v>
      </c>
      <c r="J176" s="105"/>
      <c r="K176" s="519"/>
      <c r="L176" s="519">
        <v>44034</v>
      </c>
      <c r="M176" s="105" t="s">
        <v>1185</v>
      </c>
      <c r="N176" s="110"/>
      <c r="O176" s="105"/>
      <c r="P176" s="110"/>
    </row>
    <row r="177" spans="1:16" ht="13.5" customHeight="1">
      <c r="A177" s="684" t="s">
        <v>85</v>
      </c>
      <c r="B177" s="719" t="s">
        <v>1286</v>
      </c>
      <c r="C177" s="529"/>
      <c r="D177" s="105"/>
      <c r="E177" s="108" t="s">
        <v>1287</v>
      </c>
      <c r="F177" s="105"/>
      <c r="G177" s="105"/>
      <c r="H177" s="105">
        <v>20</v>
      </c>
      <c r="I177" s="105"/>
      <c r="J177" s="105"/>
      <c r="K177" s="105"/>
      <c r="L177" s="519">
        <v>44033</v>
      </c>
      <c r="M177" s="105" t="s">
        <v>1288</v>
      </c>
      <c r="N177" s="110"/>
      <c r="O177" s="108" t="s">
        <v>1289</v>
      </c>
      <c r="P177" s="110"/>
    </row>
    <row r="178" spans="1:16">
      <c r="A178" s="684" t="s">
        <v>698</v>
      </c>
      <c r="B178" s="721" t="s">
        <v>94</v>
      </c>
      <c r="C178" s="533"/>
      <c r="D178" s="105"/>
      <c r="E178" s="108" t="s">
        <v>1287</v>
      </c>
      <c r="F178" s="531" t="s">
        <v>1290</v>
      </c>
      <c r="G178" s="531"/>
      <c r="H178" s="105">
        <v>50</v>
      </c>
      <c r="I178" s="105">
        <v>2.25</v>
      </c>
      <c r="J178" s="105" t="s">
        <v>1291</v>
      </c>
      <c r="K178" s="519">
        <v>44035</v>
      </c>
      <c r="L178" s="519">
        <v>44056</v>
      </c>
      <c r="M178" s="105" t="s">
        <v>38</v>
      </c>
      <c r="N178" s="110"/>
      <c r="O178" s="944" t="s">
        <v>1292</v>
      </c>
      <c r="P178" s="110"/>
    </row>
    <row r="179" spans="1:16">
      <c r="A179" s="684" t="s">
        <v>698</v>
      </c>
      <c r="B179" s="721" t="s">
        <v>102</v>
      </c>
      <c r="C179" s="533"/>
      <c r="D179" s="105"/>
      <c r="E179" s="108" t="s">
        <v>1287</v>
      </c>
      <c r="F179" s="531" t="s">
        <v>1290</v>
      </c>
      <c r="G179" s="531"/>
      <c r="H179" s="105">
        <v>50</v>
      </c>
      <c r="I179" s="105">
        <v>2.35</v>
      </c>
      <c r="J179" s="105" t="s">
        <v>1291</v>
      </c>
      <c r="K179" s="519">
        <v>44035</v>
      </c>
      <c r="L179" s="519">
        <v>44056</v>
      </c>
      <c r="M179" s="105" t="s">
        <v>38</v>
      </c>
      <c r="N179" s="110"/>
      <c r="O179" s="945"/>
      <c r="P179" s="110"/>
    </row>
    <row r="180" spans="1:16">
      <c r="A180" s="684" t="s">
        <v>698</v>
      </c>
      <c r="B180" s="710" t="s">
        <v>1293</v>
      </c>
      <c r="C180" s="105"/>
      <c r="D180" s="105"/>
      <c r="E180" s="108" t="s">
        <v>1287</v>
      </c>
      <c r="F180" s="531" t="s">
        <v>1290</v>
      </c>
      <c r="G180" s="531"/>
      <c r="H180" s="105">
        <v>100</v>
      </c>
      <c r="I180" s="105">
        <v>7.03</v>
      </c>
      <c r="J180" s="105" t="s">
        <v>1291</v>
      </c>
      <c r="K180" s="519">
        <v>44035</v>
      </c>
      <c r="L180" s="519">
        <v>44056</v>
      </c>
      <c r="M180" s="105" t="s">
        <v>38</v>
      </c>
      <c r="N180" s="110"/>
      <c r="O180" s="945"/>
      <c r="P180" s="110"/>
    </row>
    <row r="181" spans="1:16">
      <c r="A181" s="684" t="s">
        <v>698</v>
      </c>
      <c r="B181" s="710" t="s">
        <v>1099</v>
      </c>
      <c r="C181" s="105"/>
      <c r="D181" s="105"/>
      <c r="E181" s="108" t="s">
        <v>1287</v>
      </c>
      <c r="F181" s="531" t="s">
        <v>1290</v>
      </c>
      <c r="G181" s="531"/>
      <c r="H181" s="105">
        <v>100</v>
      </c>
      <c r="I181" s="105">
        <v>7.03</v>
      </c>
      <c r="J181" s="105" t="s">
        <v>1291</v>
      </c>
      <c r="K181" s="519">
        <v>44035</v>
      </c>
      <c r="L181" s="519">
        <v>44056</v>
      </c>
      <c r="M181" s="105" t="s">
        <v>38</v>
      </c>
      <c r="N181" s="110"/>
      <c r="O181" s="945"/>
      <c r="P181" s="110"/>
    </row>
    <row r="182" spans="1:16">
      <c r="A182" s="684" t="s">
        <v>698</v>
      </c>
      <c r="B182" s="721" t="s">
        <v>196</v>
      </c>
      <c r="C182" s="533"/>
      <c r="D182" s="105"/>
      <c r="E182" s="108" t="s">
        <v>1287</v>
      </c>
      <c r="F182" s="531" t="s">
        <v>1290</v>
      </c>
      <c r="G182" s="531"/>
      <c r="H182" s="105">
        <v>100</v>
      </c>
      <c r="I182" s="105">
        <v>7.03</v>
      </c>
      <c r="J182" s="105" t="s">
        <v>1291</v>
      </c>
      <c r="K182" s="519">
        <v>44035</v>
      </c>
      <c r="L182" s="519">
        <v>44056</v>
      </c>
      <c r="M182" s="105" t="s">
        <v>38</v>
      </c>
      <c r="N182" s="110"/>
      <c r="O182" s="945"/>
      <c r="P182" s="110"/>
    </row>
    <row r="183" spans="1:16">
      <c r="A183" s="684" t="s">
        <v>698</v>
      </c>
      <c r="B183" s="721" t="s">
        <v>197</v>
      </c>
      <c r="C183" s="533"/>
      <c r="D183" s="105"/>
      <c r="E183" s="108" t="s">
        <v>1287</v>
      </c>
      <c r="F183" s="531" t="s">
        <v>1290</v>
      </c>
      <c r="G183" s="531"/>
      <c r="H183" s="105">
        <v>100</v>
      </c>
      <c r="I183" s="105">
        <v>7.03</v>
      </c>
      <c r="J183" s="105" t="s">
        <v>1291</v>
      </c>
      <c r="K183" s="519">
        <v>44035</v>
      </c>
      <c r="L183" s="519">
        <v>44056</v>
      </c>
      <c r="M183" s="105" t="s">
        <v>38</v>
      </c>
      <c r="N183" s="110"/>
      <c r="O183" s="945"/>
      <c r="P183" s="110"/>
    </row>
    <row r="184" spans="1:16">
      <c r="A184" s="684" t="s">
        <v>698</v>
      </c>
      <c r="B184" s="721" t="s">
        <v>1103</v>
      </c>
      <c r="C184" s="533"/>
      <c r="D184" s="105"/>
      <c r="E184" s="108" t="s">
        <v>1287</v>
      </c>
      <c r="F184" s="531" t="s">
        <v>1290</v>
      </c>
      <c r="G184" s="531"/>
      <c r="H184" s="105">
        <v>100</v>
      </c>
      <c r="I184" s="105">
        <v>7.06</v>
      </c>
      <c r="J184" s="105" t="s">
        <v>1291</v>
      </c>
      <c r="K184" s="519">
        <v>44035</v>
      </c>
      <c r="L184" s="519">
        <v>44056</v>
      </c>
      <c r="M184" s="105" t="s">
        <v>38</v>
      </c>
      <c r="N184" s="110"/>
      <c r="O184" s="945"/>
      <c r="P184" s="110"/>
    </row>
    <row r="185" spans="1:16">
      <c r="A185" s="684" t="s">
        <v>698</v>
      </c>
      <c r="B185" s="721" t="s">
        <v>1105</v>
      </c>
      <c r="C185" s="533"/>
      <c r="D185" s="105"/>
      <c r="E185" s="108" t="s">
        <v>1287</v>
      </c>
      <c r="F185" s="531" t="s">
        <v>1290</v>
      </c>
      <c r="G185" s="531"/>
      <c r="H185" s="105">
        <v>100</v>
      </c>
      <c r="I185" s="105">
        <v>7.06</v>
      </c>
      <c r="J185" s="105">
        <v>1743075</v>
      </c>
      <c r="K185" s="519">
        <v>44035</v>
      </c>
      <c r="L185" s="519">
        <v>44056</v>
      </c>
      <c r="M185" s="105" t="s">
        <v>38</v>
      </c>
      <c r="N185" s="110"/>
      <c r="O185" s="945"/>
      <c r="P185" s="110"/>
    </row>
    <row r="186" spans="1:16">
      <c r="A186" s="684" t="s">
        <v>698</v>
      </c>
      <c r="B186" s="721" t="s">
        <v>1103</v>
      </c>
      <c r="C186" s="533"/>
      <c r="D186" s="105"/>
      <c r="E186" s="105" t="s">
        <v>1294</v>
      </c>
      <c r="F186" s="531" t="s">
        <v>1295</v>
      </c>
      <c r="G186" s="531"/>
      <c r="H186" s="105">
        <v>3</v>
      </c>
      <c r="I186" s="105">
        <v>7.06</v>
      </c>
      <c r="J186" s="105" t="s">
        <v>1296</v>
      </c>
      <c r="K186" s="519">
        <v>44036</v>
      </c>
      <c r="L186" s="519">
        <v>44041</v>
      </c>
      <c r="M186" s="105" t="s">
        <v>38</v>
      </c>
      <c r="N186" s="110"/>
      <c r="O186" s="940" t="s">
        <v>1297</v>
      </c>
      <c r="P186" s="110"/>
    </row>
    <row r="187" spans="1:16">
      <c r="A187" s="684" t="s">
        <v>698</v>
      </c>
      <c r="B187" s="721" t="s">
        <v>1105</v>
      </c>
      <c r="C187" s="533"/>
      <c r="D187" s="105"/>
      <c r="E187" s="105" t="s">
        <v>1294</v>
      </c>
      <c r="F187" s="531" t="s">
        <v>1295</v>
      </c>
      <c r="G187" s="531"/>
      <c r="H187" s="105">
        <v>3</v>
      </c>
      <c r="I187" s="105">
        <v>7.06</v>
      </c>
      <c r="J187" s="105" t="s">
        <v>1296</v>
      </c>
      <c r="K187" s="519">
        <v>44036</v>
      </c>
      <c r="L187" s="519">
        <v>44041</v>
      </c>
      <c r="M187" s="105" t="s">
        <v>38</v>
      </c>
      <c r="N187" s="110"/>
      <c r="O187" s="946"/>
      <c r="P187" s="110"/>
    </row>
    <row r="188" spans="1:16">
      <c r="A188" s="684" t="s">
        <v>698</v>
      </c>
      <c r="B188" s="721" t="s">
        <v>102</v>
      </c>
      <c r="C188" s="533"/>
      <c r="D188" s="105"/>
      <c r="E188" s="105" t="s">
        <v>1294</v>
      </c>
      <c r="F188" s="531" t="s">
        <v>1295</v>
      </c>
      <c r="G188" s="531"/>
      <c r="H188" s="105">
        <v>3</v>
      </c>
      <c r="I188" s="105">
        <v>2.25</v>
      </c>
      <c r="J188" s="105" t="s">
        <v>1296</v>
      </c>
      <c r="K188" s="519">
        <v>44036</v>
      </c>
      <c r="L188" s="519">
        <v>44041</v>
      </c>
      <c r="M188" s="105" t="s">
        <v>38</v>
      </c>
      <c r="N188" s="110"/>
      <c r="O188" s="946"/>
      <c r="P188" s="110"/>
    </row>
    <row r="189" spans="1:16">
      <c r="A189" s="684" t="s">
        <v>171</v>
      </c>
      <c r="B189" s="721" t="s">
        <v>198</v>
      </c>
      <c r="C189" s="533"/>
      <c r="D189" s="105"/>
      <c r="E189" s="105" t="s">
        <v>1294</v>
      </c>
      <c r="F189" s="531" t="s">
        <v>1295</v>
      </c>
      <c r="G189" s="531"/>
      <c r="H189" s="105">
        <v>3</v>
      </c>
      <c r="I189" s="105">
        <v>2.4900000000000002</v>
      </c>
      <c r="J189" s="105" t="s">
        <v>1296</v>
      </c>
      <c r="K189" s="519">
        <v>44036</v>
      </c>
      <c r="L189" s="519">
        <v>44041</v>
      </c>
      <c r="M189" s="105" t="s">
        <v>38</v>
      </c>
      <c r="N189" s="110"/>
      <c r="O189" s="946"/>
      <c r="P189" s="110"/>
    </row>
    <row r="190" spans="1:16">
      <c r="A190" s="684" t="s">
        <v>660</v>
      </c>
      <c r="B190" s="716" t="s">
        <v>665</v>
      </c>
      <c r="C190" s="525"/>
      <c r="D190" s="525"/>
      <c r="E190" s="105" t="s">
        <v>1270</v>
      </c>
      <c r="F190" s="531" t="s">
        <v>1271</v>
      </c>
      <c r="G190" s="531"/>
      <c r="H190" s="105">
        <v>3</v>
      </c>
      <c r="I190" s="105"/>
      <c r="J190" s="105" t="s">
        <v>1298</v>
      </c>
      <c r="K190" s="519">
        <v>44040</v>
      </c>
      <c r="L190" s="519">
        <v>44054</v>
      </c>
      <c r="M190" s="105" t="s">
        <v>38</v>
      </c>
      <c r="N190" s="110"/>
      <c r="O190" s="105" t="s">
        <v>1299</v>
      </c>
      <c r="P190" s="110"/>
    </row>
    <row r="191" spans="1:16">
      <c r="A191" s="684" t="s">
        <v>660</v>
      </c>
      <c r="B191" s="716" t="s">
        <v>1300</v>
      </c>
      <c r="C191" s="525"/>
      <c r="D191" s="525"/>
      <c r="E191" s="105" t="s">
        <v>1270</v>
      </c>
      <c r="F191" s="531" t="s">
        <v>1271</v>
      </c>
      <c r="G191" s="531"/>
      <c r="H191" s="105">
        <v>3</v>
      </c>
      <c r="I191" s="105"/>
      <c r="J191" s="105" t="s">
        <v>1298</v>
      </c>
      <c r="K191" s="519">
        <v>44040</v>
      </c>
      <c r="L191" s="519">
        <v>44054</v>
      </c>
      <c r="M191" s="105" t="s">
        <v>38</v>
      </c>
      <c r="N191" s="110"/>
      <c r="O191" s="105" t="s">
        <v>1299</v>
      </c>
      <c r="P191" s="110"/>
    </row>
    <row r="192" spans="1:16">
      <c r="A192" s="684" t="s">
        <v>660</v>
      </c>
      <c r="B192" s="716" t="s">
        <v>1301</v>
      </c>
      <c r="C192" s="525"/>
      <c r="D192" s="525"/>
      <c r="E192" s="105" t="s">
        <v>1270</v>
      </c>
      <c r="F192" s="531" t="s">
        <v>1271</v>
      </c>
      <c r="G192" s="531"/>
      <c r="H192" s="105">
        <v>3</v>
      </c>
      <c r="I192" s="105"/>
      <c r="J192" s="105" t="s">
        <v>1298</v>
      </c>
      <c r="K192" s="519">
        <v>44040</v>
      </c>
      <c r="L192" s="519">
        <v>44054</v>
      </c>
      <c r="M192" s="105" t="s">
        <v>38</v>
      </c>
      <c r="N192" s="110"/>
      <c r="O192" s="105" t="s">
        <v>1299</v>
      </c>
      <c r="P192" s="110"/>
    </row>
    <row r="193" spans="1:16">
      <c r="A193" s="684" t="s">
        <v>660</v>
      </c>
      <c r="B193" s="716" t="s">
        <v>1302</v>
      </c>
      <c r="C193" s="525"/>
      <c r="D193" s="525"/>
      <c r="E193" s="105" t="s">
        <v>1270</v>
      </c>
      <c r="F193" s="531" t="s">
        <v>1271</v>
      </c>
      <c r="G193" s="531"/>
      <c r="H193" s="105">
        <v>3</v>
      </c>
      <c r="I193" s="105"/>
      <c r="J193" s="105" t="s">
        <v>1298</v>
      </c>
      <c r="K193" s="519">
        <v>44040</v>
      </c>
      <c r="L193" s="519">
        <v>44054</v>
      </c>
      <c r="M193" s="105" t="s">
        <v>38</v>
      </c>
      <c r="N193" s="110"/>
      <c r="O193" s="105" t="s">
        <v>1299</v>
      </c>
      <c r="P193" s="110"/>
    </row>
    <row r="194" spans="1:16">
      <c r="A194" s="684" t="s">
        <v>660</v>
      </c>
      <c r="B194" s="716" t="s">
        <v>1303</v>
      </c>
      <c r="C194" s="525"/>
      <c r="D194" s="525"/>
      <c r="E194" s="105" t="s">
        <v>1270</v>
      </c>
      <c r="F194" s="531" t="s">
        <v>1271</v>
      </c>
      <c r="G194" s="531"/>
      <c r="H194" s="105">
        <v>3</v>
      </c>
      <c r="I194" s="105"/>
      <c r="J194" s="105" t="s">
        <v>1298</v>
      </c>
      <c r="K194" s="519">
        <v>44040</v>
      </c>
      <c r="L194" s="519">
        <v>44054</v>
      </c>
      <c r="M194" s="105" t="s">
        <v>38</v>
      </c>
      <c r="N194" s="110"/>
      <c r="O194" s="105" t="s">
        <v>1299</v>
      </c>
      <c r="P194" s="110"/>
    </row>
    <row r="195" spans="1:16">
      <c r="A195" s="684" t="s">
        <v>660</v>
      </c>
      <c r="B195" s="716" t="s">
        <v>1304</v>
      </c>
      <c r="C195" s="525"/>
      <c r="D195" s="525"/>
      <c r="E195" s="105" t="s">
        <v>1270</v>
      </c>
      <c r="F195" s="531" t="s">
        <v>1271</v>
      </c>
      <c r="G195" s="531"/>
      <c r="H195" s="105">
        <v>3</v>
      </c>
      <c r="I195" s="105"/>
      <c r="J195" s="105" t="s">
        <v>1298</v>
      </c>
      <c r="K195" s="519">
        <v>44040</v>
      </c>
      <c r="L195" s="519">
        <v>44054</v>
      </c>
      <c r="M195" s="105" t="s">
        <v>38</v>
      </c>
      <c r="N195" s="110"/>
      <c r="O195" s="105" t="s">
        <v>1299</v>
      </c>
      <c r="P195" s="110"/>
    </row>
    <row r="196" spans="1:16">
      <c r="A196" s="684" t="s">
        <v>660</v>
      </c>
      <c r="B196" s="716" t="s">
        <v>1305</v>
      </c>
      <c r="C196" s="525"/>
      <c r="D196" s="525"/>
      <c r="E196" s="105" t="s">
        <v>1270</v>
      </c>
      <c r="F196" s="531" t="s">
        <v>1271</v>
      </c>
      <c r="G196" s="531"/>
      <c r="H196" s="105">
        <v>3</v>
      </c>
      <c r="I196" s="105"/>
      <c r="J196" s="105" t="s">
        <v>1298</v>
      </c>
      <c r="K196" s="519">
        <v>44040</v>
      </c>
      <c r="L196" s="519">
        <v>44054</v>
      </c>
      <c r="M196" s="105" t="s">
        <v>38</v>
      </c>
      <c r="N196" s="110"/>
      <c r="O196" s="105" t="s">
        <v>1299</v>
      </c>
      <c r="P196" s="110"/>
    </row>
    <row r="197" spans="1:16">
      <c r="A197" s="684" t="s">
        <v>660</v>
      </c>
      <c r="B197" s="716" t="s">
        <v>1306</v>
      </c>
      <c r="C197" s="525"/>
      <c r="D197" s="525"/>
      <c r="E197" s="105" t="s">
        <v>1270</v>
      </c>
      <c r="F197" s="531" t="s">
        <v>1271</v>
      </c>
      <c r="G197" s="531"/>
      <c r="H197" s="105">
        <v>3</v>
      </c>
      <c r="I197" s="105"/>
      <c r="J197" s="105" t="s">
        <v>1298</v>
      </c>
      <c r="K197" s="519">
        <v>44040</v>
      </c>
      <c r="L197" s="519">
        <v>44054</v>
      </c>
      <c r="M197" s="105" t="s">
        <v>38</v>
      </c>
      <c r="N197" s="110"/>
      <c r="O197" s="105" t="s">
        <v>1299</v>
      </c>
      <c r="P197" s="110"/>
    </row>
    <row r="198" spans="1:16">
      <c r="A198" s="684" t="s">
        <v>660</v>
      </c>
      <c r="B198" s="716" t="s">
        <v>1307</v>
      </c>
      <c r="C198" s="525"/>
      <c r="D198" s="525"/>
      <c r="E198" s="105" t="s">
        <v>1270</v>
      </c>
      <c r="F198" s="531" t="s">
        <v>1271</v>
      </c>
      <c r="G198" s="531"/>
      <c r="H198" s="105">
        <v>3</v>
      </c>
      <c r="I198" s="105"/>
      <c r="J198" s="105" t="s">
        <v>1298</v>
      </c>
      <c r="K198" s="519">
        <v>44040</v>
      </c>
      <c r="L198" s="519">
        <v>44054</v>
      </c>
      <c r="M198" s="105" t="s">
        <v>38</v>
      </c>
      <c r="N198" s="110"/>
      <c r="O198" s="105" t="s">
        <v>1299</v>
      </c>
      <c r="P198" s="110"/>
    </row>
    <row r="199" spans="1:16">
      <c r="A199" s="684" t="s">
        <v>660</v>
      </c>
      <c r="B199" s="716" t="s">
        <v>1308</v>
      </c>
      <c r="C199" s="525"/>
      <c r="D199" s="525"/>
      <c r="E199" s="105" t="s">
        <v>1270</v>
      </c>
      <c r="F199" s="531" t="s">
        <v>1271</v>
      </c>
      <c r="G199" s="531"/>
      <c r="H199" s="105">
        <v>3</v>
      </c>
      <c r="I199" s="105"/>
      <c r="J199" s="105" t="s">
        <v>1298</v>
      </c>
      <c r="K199" s="519">
        <v>44040</v>
      </c>
      <c r="L199" s="519">
        <v>44054</v>
      </c>
      <c r="M199" s="105" t="s">
        <v>38</v>
      </c>
      <c r="N199" s="110"/>
      <c r="O199" s="105" t="s">
        <v>1299</v>
      </c>
      <c r="P199" s="110"/>
    </row>
    <row r="200" spans="1:16">
      <c r="A200" s="684" t="s">
        <v>660</v>
      </c>
      <c r="B200" s="716" t="s">
        <v>1309</v>
      </c>
      <c r="C200" s="525"/>
      <c r="D200" s="525"/>
      <c r="E200" s="105" t="s">
        <v>1270</v>
      </c>
      <c r="F200" s="531" t="s">
        <v>1271</v>
      </c>
      <c r="G200" s="531"/>
      <c r="H200" s="105">
        <v>3</v>
      </c>
      <c r="I200" s="105"/>
      <c r="J200" s="105" t="s">
        <v>1298</v>
      </c>
      <c r="K200" s="519">
        <v>44040</v>
      </c>
      <c r="L200" s="519">
        <v>44054</v>
      </c>
      <c r="M200" s="105" t="s">
        <v>38</v>
      </c>
      <c r="N200" s="110"/>
      <c r="O200" s="105" t="s">
        <v>1299</v>
      </c>
      <c r="P200" s="110"/>
    </row>
    <row r="201" spans="1:16">
      <c r="A201" s="684" t="s">
        <v>660</v>
      </c>
      <c r="B201" s="716" t="s">
        <v>1310</v>
      </c>
      <c r="C201" s="525"/>
      <c r="D201" s="525"/>
      <c r="E201" s="105" t="s">
        <v>1270</v>
      </c>
      <c r="F201" s="531" t="s">
        <v>1271</v>
      </c>
      <c r="G201" s="531"/>
      <c r="H201" s="105">
        <v>3</v>
      </c>
      <c r="I201" s="105"/>
      <c r="J201" s="105" t="s">
        <v>1298</v>
      </c>
      <c r="K201" s="519">
        <v>44040</v>
      </c>
      <c r="L201" s="519">
        <v>44054</v>
      </c>
      <c r="M201" s="105" t="s">
        <v>38</v>
      </c>
      <c r="N201" s="110"/>
      <c r="O201" s="105" t="s">
        <v>1299</v>
      </c>
      <c r="P201" s="110"/>
    </row>
    <row r="202" spans="1:16">
      <c r="A202" s="684" t="s">
        <v>660</v>
      </c>
      <c r="B202" s="716" t="s">
        <v>1311</v>
      </c>
      <c r="C202" s="525"/>
      <c r="D202" s="525"/>
      <c r="E202" s="105" t="s">
        <v>1270</v>
      </c>
      <c r="F202" s="531" t="s">
        <v>1271</v>
      </c>
      <c r="G202" s="531"/>
      <c r="H202" s="105">
        <v>3</v>
      </c>
      <c r="I202" s="105"/>
      <c r="J202" s="105" t="s">
        <v>1298</v>
      </c>
      <c r="K202" s="519">
        <v>44040</v>
      </c>
      <c r="L202" s="519">
        <v>44054</v>
      </c>
      <c r="M202" s="105" t="s">
        <v>38</v>
      </c>
      <c r="N202" s="110"/>
      <c r="O202" s="105" t="s">
        <v>1299</v>
      </c>
      <c r="P202" s="110"/>
    </row>
    <row r="203" spans="1:16">
      <c r="A203" s="684" t="s">
        <v>660</v>
      </c>
      <c r="B203" s="716" t="s">
        <v>1312</v>
      </c>
      <c r="C203" s="525"/>
      <c r="D203" s="525"/>
      <c r="E203" s="105" t="s">
        <v>1270</v>
      </c>
      <c r="F203" s="531" t="s">
        <v>1271</v>
      </c>
      <c r="G203" s="531"/>
      <c r="H203" s="105">
        <v>3</v>
      </c>
      <c r="I203" s="105"/>
      <c r="J203" s="105" t="s">
        <v>1298</v>
      </c>
      <c r="K203" s="519">
        <v>44040</v>
      </c>
      <c r="L203" s="519">
        <v>44054</v>
      </c>
      <c r="M203" s="105" t="s">
        <v>38</v>
      </c>
      <c r="N203" s="110"/>
      <c r="O203" s="105" t="s">
        <v>1299</v>
      </c>
      <c r="P203" s="110"/>
    </row>
    <row r="204" spans="1:16">
      <c r="A204" s="684" t="s">
        <v>660</v>
      </c>
      <c r="B204" s="716" t="s">
        <v>1313</v>
      </c>
      <c r="C204" s="525"/>
      <c r="D204" s="525"/>
      <c r="E204" s="105" t="s">
        <v>1270</v>
      </c>
      <c r="F204" s="531" t="s">
        <v>1271</v>
      </c>
      <c r="G204" s="531"/>
      <c r="H204" s="105">
        <v>3</v>
      </c>
      <c r="I204" s="105"/>
      <c r="J204" s="105" t="s">
        <v>1298</v>
      </c>
      <c r="K204" s="519">
        <v>44040</v>
      </c>
      <c r="L204" s="519">
        <v>44054</v>
      </c>
      <c r="M204" s="105" t="s">
        <v>38</v>
      </c>
      <c r="N204" s="110"/>
      <c r="O204" s="105" t="s">
        <v>1299</v>
      </c>
      <c r="P204" s="110"/>
    </row>
    <row r="205" spans="1:16">
      <c r="A205" s="684" t="s">
        <v>660</v>
      </c>
      <c r="B205" s="716" t="s">
        <v>1314</v>
      </c>
      <c r="C205" s="525"/>
      <c r="D205" s="525"/>
      <c r="E205" s="105" t="s">
        <v>1270</v>
      </c>
      <c r="F205" s="531" t="s">
        <v>1271</v>
      </c>
      <c r="G205" s="531"/>
      <c r="H205" s="105">
        <v>3</v>
      </c>
      <c r="I205" s="105"/>
      <c r="J205" s="105" t="s">
        <v>1298</v>
      </c>
      <c r="K205" s="519">
        <v>44040</v>
      </c>
      <c r="L205" s="519">
        <v>44054</v>
      </c>
      <c r="M205" s="105" t="s">
        <v>38</v>
      </c>
      <c r="N205" s="110"/>
      <c r="O205" s="105" t="s">
        <v>1299</v>
      </c>
      <c r="P205" s="110"/>
    </row>
    <row r="206" spans="1:16">
      <c r="A206" s="684" t="s">
        <v>660</v>
      </c>
      <c r="B206" s="716" t="s">
        <v>1315</v>
      </c>
      <c r="C206" s="525"/>
      <c r="D206" s="525"/>
      <c r="E206" s="105" t="s">
        <v>1270</v>
      </c>
      <c r="F206" s="531" t="s">
        <v>1271</v>
      </c>
      <c r="G206" s="531"/>
      <c r="H206" s="105">
        <v>3</v>
      </c>
      <c r="I206" s="105"/>
      <c r="J206" s="105" t="s">
        <v>1298</v>
      </c>
      <c r="K206" s="519">
        <v>44040</v>
      </c>
      <c r="L206" s="519">
        <v>44054</v>
      </c>
      <c r="M206" s="105" t="s">
        <v>38</v>
      </c>
      <c r="N206" s="110"/>
      <c r="O206" s="105" t="s">
        <v>1299</v>
      </c>
      <c r="P206" s="110"/>
    </row>
    <row r="207" spans="1:16">
      <c r="A207" s="684" t="s">
        <v>660</v>
      </c>
      <c r="B207" s="716" t="s">
        <v>1316</v>
      </c>
      <c r="C207" s="525"/>
      <c r="D207" s="525"/>
      <c r="E207" s="105" t="s">
        <v>1270</v>
      </c>
      <c r="F207" s="531" t="s">
        <v>1271</v>
      </c>
      <c r="G207" s="531"/>
      <c r="H207" s="105">
        <v>3</v>
      </c>
      <c r="I207" s="105"/>
      <c r="J207" s="105" t="s">
        <v>1298</v>
      </c>
      <c r="K207" s="519">
        <v>44040</v>
      </c>
      <c r="L207" s="519">
        <v>44054</v>
      </c>
      <c r="M207" s="105" t="s">
        <v>38</v>
      </c>
      <c r="N207" s="110"/>
      <c r="O207" s="105" t="s">
        <v>1299</v>
      </c>
      <c r="P207" s="110"/>
    </row>
    <row r="208" spans="1:16">
      <c r="A208" s="665" t="s">
        <v>1223</v>
      </c>
      <c r="B208" s="717" t="s">
        <v>1229</v>
      </c>
      <c r="C208" s="527"/>
      <c r="D208" s="527" t="s">
        <v>335</v>
      </c>
      <c r="E208" s="105" t="s">
        <v>1248</v>
      </c>
      <c r="F208" s="520" t="s">
        <v>1249</v>
      </c>
      <c r="G208" s="520"/>
      <c r="H208" s="105">
        <v>1</v>
      </c>
      <c r="I208" s="105"/>
      <c r="J208" s="105" t="s">
        <v>1282</v>
      </c>
      <c r="K208" s="519">
        <v>44029</v>
      </c>
      <c r="L208" s="519">
        <v>44041</v>
      </c>
      <c r="M208" s="105" t="s">
        <v>38</v>
      </c>
      <c r="N208" s="110"/>
      <c r="O208" s="105" t="s">
        <v>1299</v>
      </c>
      <c r="P208" s="110"/>
    </row>
    <row r="209" spans="1:16">
      <c r="A209" s="665" t="s">
        <v>1223</v>
      </c>
      <c r="B209" s="710" t="s">
        <v>1004</v>
      </c>
      <c r="C209" s="105"/>
      <c r="D209" s="105"/>
      <c r="E209" s="105" t="s">
        <v>1248</v>
      </c>
      <c r="F209" s="520" t="s">
        <v>1249</v>
      </c>
      <c r="G209" s="520"/>
      <c r="H209" s="105">
        <v>1</v>
      </c>
      <c r="I209" s="105"/>
      <c r="J209" s="105" t="s">
        <v>1282</v>
      </c>
      <c r="K209" s="519">
        <v>44029</v>
      </c>
      <c r="L209" s="519">
        <v>44041</v>
      </c>
      <c r="M209" s="105" t="s">
        <v>38</v>
      </c>
      <c r="N209" s="110"/>
      <c r="O209" s="105" t="s">
        <v>1299</v>
      </c>
      <c r="P209" s="110"/>
    </row>
    <row r="210" spans="1:16">
      <c r="A210" s="665" t="s">
        <v>1223</v>
      </c>
      <c r="B210" s="710" t="s">
        <v>1234</v>
      </c>
      <c r="C210" s="105"/>
      <c r="D210" s="105"/>
      <c r="E210" s="105" t="s">
        <v>1248</v>
      </c>
      <c r="F210" s="520" t="s">
        <v>1249</v>
      </c>
      <c r="G210" s="520"/>
      <c r="H210" s="105">
        <v>1</v>
      </c>
      <c r="I210" s="105"/>
      <c r="J210" s="105" t="s">
        <v>1282</v>
      </c>
      <c r="K210" s="519">
        <v>44029</v>
      </c>
      <c r="L210" s="519">
        <v>44041</v>
      </c>
      <c r="M210" s="105" t="s">
        <v>38</v>
      </c>
      <c r="N210" s="110"/>
      <c r="O210" s="105" t="s">
        <v>1299</v>
      </c>
      <c r="P210" s="110"/>
    </row>
    <row r="211" spans="1:16">
      <c r="A211" s="665" t="s">
        <v>1223</v>
      </c>
      <c r="B211" s="717" t="s">
        <v>1229</v>
      </c>
      <c r="C211" s="527"/>
      <c r="D211" s="105"/>
      <c r="E211" s="105" t="s">
        <v>1222</v>
      </c>
      <c r="F211" s="520" t="s">
        <v>1224</v>
      </c>
      <c r="G211" s="520"/>
      <c r="H211" s="105">
        <v>2</v>
      </c>
      <c r="I211" s="105"/>
      <c r="J211" s="105">
        <v>1743046</v>
      </c>
      <c r="K211" s="519">
        <v>44011</v>
      </c>
      <c r="L211" s="519">
        <v>44041</v>
      </c>
      <c r="M211" s="105" t="s">
        <v>38</v>
      </c>
      <c r="N211" s="110"/>
      <c r="O211" s="105" t="s">
        <v>1299</v>
      </c>
      <c r="P211" s="110"/>
    </row>
    <row r="212" spans="1:16">
      <c r="A212" s="665" t="s">
        <v>1223</v>
      </c>
      <c r="B212" s="710" t="s">
        <v>1004</v>
      </c>
      <c r="C212" s="105"/>
      <c r="D212" s="105"/>
      <c r="E212" s="105" t="s">
        <v>1222</v>
      </c>
      <c r="F212" s="520" t="s">
        <v>1224</v>
      </c>
      <c r="G212" s="520"/>
      <c r="H212" s="105">
        <v>2</v>
      </c>
      <c r="I212" s="105"/>
      <c r="J212" s="105">
        <v>1743046</v>
      </c>
      <c r="K212" s="519">
        <v>44011</v>
      </c>
      <c r="L212" s="519">
        <v>44041</v>
      </c>
      <c r="M212" s="105" t="s">
        <v>38</v>
      </c>
      <c r="N212" s="110"/>
      <c r="O212" s="105" t="s">
        <v>1299</v>
      </c>
      <c r="P212" s="110"/>
    </row>
    <row r="213" spans="1:16">
      <c r="A213" s="665" t="s">
        <v>1223</v>
      </c>
      <c r="B213" s="710" t="s">
        <v>1234</v>
      </c>
      <c r="C213" s="105"/>
      <c r="D213" s="105"/>
      <c r="E213" s="105" t="s">
        <v>1222</v>
      </c>
      <c r="F213" s="520" t="s">
        <v>1224</v>
      </c>
      <c r="G213" s="520"/>
      <c r="H213" s="105">
        <v>2</v>
      </c>
      <c r="I213" s="105"/>
      <c r="J213" s="105">
        <v>1743046</v>
      </c>
      <c r="K213" s="519">
        <v>44011</v>
      </c>
      <c r="L213" s="519">
        <v>44041</v>
      </c>
      <c r="M213" s="105" t="s">
        <v>38</v>
      </c>
      <c r="N213" s="110"/>
      <c r="O213" s="105" t="s">
        <v>1299</v>
      </c>
      <c r="P213" s="110"/>
    </row>
    <row r="214" spans="1:16" ht="14.25" customHeight="1">
      <c r="A214" s="684" t="s">
        <v>698</v>
      </c>
      <c r="B214" s="710" t="s">
        <v>1103</v>
      </c>
      <c r="C214" s="105"/>
      <c r="D214" s="105"/>
      <c r="E214" s="105" t="s">
        <v>1317</v>
      </c>
      <c r="F214" s="105"/>
      <c r="G214" s="105"/>
      <c r="H214" s="105">
        <v>5</v>
      </c>
      <c r="I214" s="105"/>
      <c r="J214" s="105">
        <v>1743072</v>
      </c>
      <c r="K214" s="519">
        <v>44042</v>
      </c>
      <c r="L214" s="519">
        <v>44173</v>
      </c>
      <c r="M214" s="105" t="s">
        <v>38</v>
      </c>
      <c r="N214" s="110"/>
      <c r="O214" s="105" t="s">
        <v>1318</v>
      </c>
      <c r="P214" s="110"/>
    </row>
    <row r="215" spans="1:16">
      <c r="A215" s="684" t="s">
        <v>698</v>
      </c>
      <c r="B215" s="710" t="s">
        <v>1105</v>
      </c>
      <c r="C215" s="105"/>
      <c r="D215" s="105"/>
      <c r="E215" s="105" t="s">
        <v>1317</v>
      </c>
      <c r="F215" s="105"/>
      <c r="G215" s="105"/>
      <c r="H215" s="105">
        <v>5</v>
      </c>
      <c r="I215" s="105"/>
      <c r="J215" s="105">
        <v>1743072</v>
      </c>
      <c r="K215" s="519">
        <v>44042</v>
      </c>
      <c r="L215" s="519">
        <v>44173</v>
      </c>
      <c r="M215" s="105" t="s">
        <v>38</v>
      </c>
      <c r="N215" s="110"/>
      <c r="O215" s="105" t="s">
        <v>1318</v>
      </c>
      <c r="P215" s="110"/>
    </row>
    <row r="216" spans="1:16">
      <c r="A216" s="665" t="s">
        <v>1040</v>
      </c>
      <c r="B216" s="717" t="s">
        <v>1041</v>
      </c>
      <c r="C216" s="527"/>
      <c r="D216" s="527"/>
      <c r="E216" s="105" t="s">
        <v>1319</v>
      </c>
      <c r="F216" s="520" t="s">
        <v>1320</v>
      </c>
      <c r="G216" s="520"/>
      <c r="H216" s="105">
        <v>10</v>
      </c>
      <c r="I216" s="105"/>
      <c r="J216" s="105">
        <v>1743070</v>
      </c>
      <c r="K216" s="519">
        <v>44043</v>
      </c>
      <c r="L216" s="519">
        <v>44054</v>
      </c>
      <c r="M216" s="105" t="s">
        <v>38</v>
      </c>
      <c r="N216" s="110"/>
      <c r="O216" s="105" t="s">
        <v>1299</v>
      </c>
      <c r="P216" s="110"/>
    </row>
    <row r="217" spans="1:16">
      <c r="A217" s="665" t="s">
        <v>1040</v>
      </c>
      <c r="B217" s="717" t="s">
        <v>1042</v>
      </c>
      <c r="C217" s="527"/>
      <c r="D217" s="527"/>
      <c r="E217" s="105" t="s">
        <v>1319</v>
      </c>
      <c r="F217" s="520" t="s">
        <v>1320</v>
      </c>
      <c r="G217" s="520"/>
      <c r="H217" s="105">
        <v>10</v>
      </c>
      <c r="I217" s="105"/>
      <c r="J217" s="105">
        <v>1743070</v>
      </c>
      <c r="K217" s="519">
        <v>44043</v>
      </c>
      <c r="L217" s="519">
        <v>44054</v>
      </c>
      <c r="M217" s="105" t="s">
        <v>38</v>
      </c>
      <c r="N217" s="110"/>
      <c r="O217" s="105" t="s">
        <v>1299</v>
      </c>
      <c r="P217" s="110"/>
    </row>
    <row r="218" spans="1:16">
      <c r="A218" s="665" t="s">
        <v>1040</v>
      </c>
      <c r="B218" s="717" t="s">
        <v>1044</v>
      </c>
      <c r="C218" s="527"/>
      <c r="D218" s="527"/>
      <c r="E218" s="105" t="s">
        <v>1319</v>
      </c>
      <c r="F218" s="520" t="s">
        <v>1320</v>
      </c>
      <c r="G218" s="520"/>
      <c r="H218" s="105">
        <v>10</v>
      </c>
      <c r="I218" s="105"/>
      <c r="J218" s="105">
        <v>1743070</v>
      </c>
      <c r="K218" s="519">
        <v>44043</v>
      </c>
      <c r="L218" s="519">
        <v>44054</v>
      </c>
      <c r="M218" s="105" t="s">
        <v>38</v>
      </c>
      <c r="N218" s="110"/>
      <c r="O218" s="105" t="s">
        <v>1299</v>
      </c>
      <c r="P218" s="110"/>
    </row>
    <row r="219" spans="1:16">
      <c r="A219" s="665" t="s">
        <v>1040</v>
      </c>
      <c r="B219" s="717" t="s">
        <v>1046</v>
      </c>
      <c r="C219" s="527"/>
      <c r="D219" s="527"/>
      <c r="E219" s="105" t="s">
        <v>1319</v>
      </c>
      <c r="F219" s="520" t="s">
        <v>1320</v>
      </c>
      <c r="G219" s="520"/>
      <c r="H219" s="105">
        <v>10</v>
      </c>
      <c r="I219" s="105"/>
      <c r="J219" s="105">
        <v>1743070</v>
      </c>
      <c r="K219" s="519">
        <v>44043</v>
      </c>
      <c r="L219" s="519">
        <v>44054</v>
      </c>
      <c r="M219" s="105" t="s">
        <v>38</v>
      </c>
      <c r="N219" s="110"/>
      <c r="O219" s="105" t="s">
        <v>1299</v>
      </c>
      <c r="P219" s="110"/>
    </row>
    <row r="220" spans="1:16">
      <c r="A220" s="665" t="s">
        <v>1040</v>
      </c>
      <c r="B220" s="717" t="s">
        <v>1048</v>
      </c>
      <c r="C220" s="527"/>
      <c r="D220" s="527"/>
      <c r="E220" s="105" t="s">
        <v>1319</v>
      </c>
      <c r="F220" s="520" t="s">
        <v>1320</v>
      </c>
      <c r="G220" s="520"/>
      <c r="H220" s="105">
        <v>10</v>
      </c>
      <c r="I220" s="105"/>
      <c r="J220" s="105">
        <v>1743070</v>
      </c>
      <c r="K220" s="519">
        <v>44043</v>
      </c>
      <c r="L220" s="519">
        <v>44054</v>
      </c>
      <c r="M220" s="105" t="s">
        <v>38</v>
      </c>
      <c r="N220" s="110"/>
      <c r="O220" s="105" t="s">
        <v>1299</v>
      </c>
      <c r="P220" s="110"/>
    </row>
    <row r="221" spans="1:16">
      <c r="A221" s="665" t="s">
        <v>1040</v>
      </c>
      <c r="B221" s="717" t="s">
        <v>1049</v>
      </c>
      <c r="C221" s="527"/>
      <c r="D221" s="527"/>
      <c r="E221" s="105" t="s">
        <v>1319</v>
      </c>
      <c r="F221" s="520" t="s">
        <v>1320</v>
      </c>
      <c r="G221" s="520"/>
      <c r="H221" s="105">
        <v>10</v>
      </c>
      <c r="I221" s="105"/>
      <c r="J221" s="105">
        <v>1743070</v>
      </c>
      <c r="K221" s="519">
        <v>44043</v>
      </c>
      <c r="L221" s="519">
        <v>44054</v>
      </c>
      <c r="M221" s="105" t="s">
        <v>38</v>
      </c>
      <c r="N221" s="110"/>
      <c r="O221" s="105" t="s">
        <v>1299</v>
      </c>
      <c r="P221" s="110"/>
    </row>
    <row r="222" spans="1:16">
      <c r="A222" s="665" t="s">
        <v>1040</v>
      </c>
      <c r="B222" s="717" t="s">
        <v>1050</v>
      </c>
      <c r="C222" s="527"/>
      <c r="D222" s="527"/>
      <c r="E222" s="105" t="s">
        <v>1319</v>
      </c>
      <c r="F222" s="520" t="s">
        <v>1320</v>
      </c>
      <c r="G222" s="520"/>
      <c r="H222" s="105">
        <v>10</v>
      </c>
      <c r="I222" s="105"/>
      <c r="J222" s="105">
        <v>1743070</v>
      </c>
      <c r="K222" s="519">
        <v>44043</v>
      </c>
      <c r="L222" s="519">
        <v>44054</v>
      </c>
      <c r="M222" s="105" t="s">
        <v>38</v>
      </c>
      <c r="N222" s="110"/>
      <c r="O222" s="105" t="s">
        <v>1299</v>
      </c>
      <c r="P222" s="110"/>
    </row>
    <row r="223" spans="1:16" s="17" customFormat="1">
      <c r="A223" s="665" t="s">
        <v>1142</v>
      </c>
      <c r="B223" s="710" t="s">
        <v>1084</v>
      </c>
      <c r="C223" s="105"/>
      <c r="D223" s="105"/>
      <c r="E223" s="105" t="s">
        <v>1321</v>
      </c>
      <c r="F223" s="520" t="s">
        <v>1322</v>
      </c>
      <c r="G223" s="520"/>
      <c r="H223" s="105">
        <v>3</v>
      </c>
      <c r="I223" s="105"/>
      <c r="J223" s="105">
        <v>1743055</v>
      </c>
      <c r="K223" s="519">
        <v>44043</v>
      </c>
      <c r="L223" s="519">
        <v>44046</v>
      </c>
      <c r="M223" s="105" t="s">
        <v>1185</v>
      </c>
      <c r="N223" s="105"/>
      <c r="O223" s="105" t="s">
        <v>1323</v>
      </c>
      <c r="P223" s="105"/>
    </row>
    <row r="224" spans="1:16" s="17" customFormat="1">
      <c r="A224" s="665" t="s">
        <v>1142</v>
      </c>
      <c r="B224" s="710" t="s">
        <v>880</v>
      </c>
      <c r="C224" s="105"/>
      <c r="D224" s="105"/>
      <c r="E224" s="105" t="s">
        <v>1321</v>
      </c>
      <c r="F224" s="520" t="s">
        <v>1322</v>
      </c>
      <c r="G224" s="520"/>
      <c r="H224" s="105">
        <v>3</v>
      </c>
      <c r="I224" s="105"/>
      <c r="J224" s="105">
        <v>1743055</v>
      </c>
      <c r="K224" s="519">
        <v>44043</v>
      </c>
      <c r="L224" s="519">
        <v>44046</v>
      </c>
      <c r="M224" s="105" t="s">
        <v>1185</v>
      </c>
      <c r="N224" s="105"/>
      <c r="O224" s="105" t="s">
        <v>1323</v>
      </c>
      <c r="P224" s="105"/>
    </row>
    <row r="225" spans="1:16" s="17" customFormat="1">
      <c r="A225" s="665" t="s">
        <v>1142</v>
      </c>
      <c r="B225" s="710" t="s">
        <v>883</v>
      </c>
      <c r="C225" s="105"/>
      <c r="D225" s="105"/>
      <c r="E225" s="105" t="s">
        <v>1321</v>
      </c>
      <c r="F225" s="520" t="s">
        <v>1322</v>
      </c>
      <c r="G225" s="520"/>
      <c r="H225" s="105">
        <v>3</v>
      </c>
      <c r="I225" s="105"/>
      <c r="J225" s="105">
        <v>1743055</v>
      </c>
      <c r="K225" s="519">
        <v>44043</v>
      </c>
      <c r="L225" s="519">
        <v>44046</v>
      </c>
      <c r="M225" s="105" t="s">
        <v>1185</v>
      </c>
      <c r="N225" s="105"/>
      <c r="O225" s="105" t="s">
        <v>1323</v>
      </c>
      <c r="P225" s="105"/>
    </row>
    <row r="226" spans="1:16">
      <c r="A226" s="665" t="s">
        <v>698</v>
      </c>
      <c r="B226" s="690" t="s">
        <v>488</v>
      </c>
      <c r="C226" s="683"/>
      <c r="D226" s="105"/>
      <c r="E226" s="105" t="s">
        <v>1324</v>
      </c>
      <c r="F226" s="105" t="s">
        <v>1325</v>
      </c>
      <c r="G226" s="105"/>
      <c r="H226" s="105">
        <v>3</v>
      </c>
      <c r="I226" s="964">
        <v>44095</v>
      </c>
      <c r="J226" s="957">
        <v>1743136</v>
      </c>
      <c r="K226" s="519">
        <v>44079</v>
      </c>
      <c r="L226" s="519">
        <v>44084</v>
      </c>
      <c r="M226" s="105" t="s">
        <v>1185</v>
      </c>
      <c r="N226" s="110">
        <v>867.7</v>
      </c>
      <c r="O226" s="105" t="s">
        <v>1247</v>
      </c>
      <c r="P226" s="110"/>
    </row>
    <row r="227" spans="1:16">
      <c r="A227" s="665" t="s">
        <v>698</v>
      </c>
      <c r="B227" s="690" t="s">
        <v>486</v>
      </c>
      <c r="C227" s="683"/>
      <c r="D227" s="105"/>
      <c r="E227" s="105" t="s">
        <v>1324</v>
      </c>
      <c r="F227" s="105" t="s">
        <v>1325</v>
      </c>
      <c r="G227" s="105"/>
      <c r="H227" s="105">
        <v>3</v>
      </c>
      <c r="I227" s="964"/>
      <c r="J227" s="957"/>
      <c r="K227" s="519">
        <v>44079</v>
      </c>
      <c r="L227" s="519">
        <v>44084</v>
      </c>
      <c r="M227" s="105" t="s">
        <v>1185</v>
      </c>
      <c r="N227" s="110">
        <v>867.7</v>
      </c>
      <c r="O227" s="105" t="s">
        <v>1247</v>
      </c>
      <c r="P227" s="110"/>
    </row>
    <row r="228" spans="1:16">
      <c r="A228" s="665" t="s">
        <v>698</v>
      </c>
      <c r="B228" s="690" t="s">
        <v>480</v>
      </c>
      <c r="C228" s="683"/>
      <c r="D228" s="105"/>
      <c r="E228" s="105" t="s">
        <v>1324</v>
      </c>
      <c r="F228" s="105" t="s">
        <v>1325</v>
      </c>
      <c r="G228" s="105"/>
      <c r="H228" s="105">
        <v>3</v>
      </c>
      <c r="I228" s="964"/>
      <c r="J228" s="957"/>
      <c r="K228" s="519">
        <v>44079</v>
      </c>
      <c r="L228" s="519">
        <v>44084</v>
      </c>
      <c r="M228" s="105" t="s">
        <v>1185</v>
      </c>
      <c r="N228" s="110">
        <v>867.7</v>
      </c>
      <c r="O228" s="105" t="s">
        <v>1247</v>
      </c>
      <c r="P228" s="110"/>
    </row>
    <row r="229" spans="1:16">
      <c r="A229" s="665" t="s">
        <v>698</v>
      </c>
      <c r="B229" s="690" t="s">
        <v>484</v>
      </c>
      <c r="C229" s="683"/>
      <c r="D229" s="105"/>
      <c r="E229" s="105" t="s">
        <v>1324</v>
      </c>
      <c r="F229" s="105" t="s">
        <v>1325</v>
      </c>
      <c r="G229" s="105"/>
      <c r="H229" s="105">
        <v>3</v>
      </c>
      <c r="I229" s="964"/>
      <c r="J229" s="957"/>
      <c r="K229" s="519">
        <v>44079</v>
      </c>
      <c r="L229" s="519">
        <v>44084</v>
      </c>
      <c r="M229" s="105" t="s">
        <v>1185</v>
      </c>
      <c r="N229" s="110">
        <v>867.7</v>
      </c>
      <c r="O229" s="105" t="s">
        <v>1247</v>
      </c>
      <c r="P229" s="110"/>
    </row>
    <row r="230" spans="1:16">
      <c r="A230" s="665" t="s">
        <v>698</v>
      </c>
      <c r="B230" s="690" t="s">
        <v>506</v>
      </c>
      <c r="C230" s="683"/>
      <c r="D230" s="105"/>
      <c r="E230" s="105" t="s">
        <v>1324</v>
      </c>
      <c r="F230" s="105" t="s">
        <v>1325</v>
      </c>
      <c r="G230" s="105"/>
      <c r="H230" s="105">
        <v>3</v>
      </c>
      <c r="I230" s="964"/>
      <c r="J230" s="957"/>
      <c r="K230" s="519">
        <v>44079</v>
      </c>
      <c r="L230" s="519">
        <v>44084</v>
      </c>
      <c r="M230" s="105" t="s">
        <v>1185</v>
      </c>
      <c r="N230" s="110">
        <v>881.05</v>
      </c>
      <c r="O230" s="105" t="s">
        <v>1247</v>
      </c>
      <c r="P230" s="110"/>
    </row>
    <row r="231" spans="1:16">
      <c r="A231" s="665" t="s">
        <v>698</v>
      </c>
      <c r="B231" s="690" t="s">
        <v>504</v>
      </c>
      <c r="C231" s="683"/>
      <c r="D231" s="105"/>
      <c r="E231" s="105" t="s">
        <v>1324</v>
      </c>
      <c r="F231" s="105" t="s">
        <v>1325</v>
      </c>
      <c r="G231" s="105"/>
      <c r="H231" s="105">
        <v>3</v>
      </c>
      <c r="I231" s="964"/>
      <c r="J231" s="957"/>
      <c r="K231" s="519">
        <v>44079</v>
      </c>
      <c r="L231" s="519">
        <v>44084</v>
      </c>
      <c r="M231" s="105" t="s">
        <v>1185</v>
      </c>
      <c r="N231" s="110">
        <v>881.05</v>
      </c>
      <c r="O231" s="105" t="s">
        <v>1247</v>
      </c>
      <c r="P231" s="110"/>
    </row>
    <row r="232" spans="1:16">
      <c r="A232" s="665" t="s">
        <v>698</v>
      </c>
      <c r="B232" s="690" t="s">
        <v>494</v>
      </c>
      <c r="C232" s="683"/>
      <c r="D232" s="105"/>
      <c r="E232" s="105" t="s">
        <v>1324</v>
      </c>
      <c r="F232" s="105" t="s">
        <v>1325</v>
      </c>
      <c r="G232" s="105"/>
      <c r="H232" s="105">
        <v>3</v>
      </c>
      <c r="I232" s="964"/>
      <c r="J232" s="957"/>
      <c r="K232" s="519">
        <v>44079</v>
      </c>
      <c r="L232" s="519">
        <v>44084</v>
      </c>
      <c r="M232" s="105" t="s">
        <v>1185</v>
      </c>
      <c r="N232" s="110">
        <v>274.32</v>
      </c>
      <c r="O232" s="105" t="s">
        <v>1247</v>
      </c>
      <c r="P232" s="110"/>
    </row>
    <row r="233" spans="1:16">
      <c r="A233" s="665" t="s">
        <v>698</v>
      </c>
      <c r="B233" s="690" t="s">
        <v>496</v>
      </c>
      <c r="C233" s="683"/>
      <c r="D233" s="105"/>
      <c r="E233" s="105" t="s">
        <v>1324</v>
      </c>
      <c r="F233" s="105" t="s">
        <v>1325</v>
      </c>
      <c r="G233" s="105"/>
      <c r="H233" s="105">
        <v>3</v>
      </c>
      <c r="I233" s="964"/>
      <c r="J233" s="957"/>
      <c r="K233" s="519">
        <v>44079</v>
      </c>
      <c r="L233" s="519">
        <v>44084</v>
      </c>
      <c r="M233" s="105" t="s">
        <v>1185</v>
      </c>
      <c r="N233" s="110">
        <v>304.81</v>
      </c>
      <c r="O233" s="105" t="s">
        <v>1247</v>
      </c>
      <c r="P233" s="110"/>
    </row>
    <row r="234" spans="1:16">
      <c r="A234" s="665" t="s">
        <v>698</v>
      </c>
      <c r="B234" s="690" t="s">
        <v>1091</v>
      </c>
      <c r="C234" s="683"/>
      <c r="D234" s="105"/>
      <c r="E234" s="105" t="s">
        <v>1324</v>
      </c>
      <c r="F234" s="105" t="s">
        <v>1325</v>
      </c>
      <c r="G234" s="105"/>
      <c r="H234" s="105">
        <v>3</v>
      </c>
      <c r="I234" s="964"/>
      <c r="J234" s="957"/>
      <c r="K234" s="519">
        <v>44079</v>
      </c>
      <c r="L234" s="519">
        <v>44084</v>
      </c>
      <c r="M234" s="105" t="s">
        <v>1185</v>
      </c>
      <c r="N234" s="110">
        <v>296.60000000000002</v>
      </c>
      <c r="O234" s="105" t="s">
        <v>1247</v>
      </c>
      <c r="P234" s="110"/>
    </row>
    <row r="235" spans="1:16" ht="14.25" customHeight="1">
      <c r="A235" s="684" t="s">
        <v>33</v>
      </c>
      <c r="B235" s="710" t="s">
        <v>1075</v>
      </c>
      <c r="C235" s="105"/>
      <c r="D235" s="105"/>
      <c r="E235" s="105" t="s">
        <v>1326</v>
      </c>
      <c r="F235" s="105" t="s">
        <v>1327</v>
      </c>
      <c r="G235" s="105"/>
      <c r="H235" s="105">
        <v>3</v>
      </c>
      <c r="I235" s="519">
        <v>44095</v>
      </c>
      <c r="J235" s="105">
        <v>1743135</v>
      </c>
      <c r="K235" s="519">
        <v>44079</v>
      </c>
      <c r="L235" s="519">
        <v>44084</v>
      </c>
      <c r="M235" s="105" t="s">
        <v>38</v>
      </c>
      <c r="N235" s="110"/>
      <c r="O235" s="105" t="s">
        <v>1328</v>
      </c>
      <c r="P235" s="110"/>
    </row>
    <row r="236" spans="1:16">
      <c r="A236" s="684" t="s">
        <v>698</v>
      </c>
      <c r="B236" s="710" t="s">
        <v>1103</v>
      </c>
      <c r="C236" s="105"/>
      <c r="D236" s="105"/>
      <c r="E236" s="105" t="s">
        <v>1329</v>
      </c>
      <c r="F236" s="105" t="s">
        <v>1330</v>
      </c>
      <c r="G236" s="105"/>
      <c r="H236" s="105">
        <v>25</v>
      </c>
      <c r="I236" s="519">
        <v>44084</v>
      </c>
      <c r="J236" s="105">
        <v>1743118</v>
      </c>
      <c r="K236" s="519">
        <v>44083</v>
      </c>
      <c r="L236" s="519">
        <v>44084</v>
      </c>
      <c r="M236" s="105" t="s">
        <v>38</v>
      </c>
      <c r="N236" s="110"/>
      <c r="O236" s="105" t="s">
        <v>1318</v>
      </c>
      <c r="P236" s="110"/>
    </row>
    <row r="237" spans="1:16">
      <c r="A237" s="665" t="s">
        <v>297</v>
      </c>
      <c r="B237" s="710" t="s">
        <v>306</v>
      </c>
      <c r="C237" s="105"/>
      <c r="D237" s="105"/>
      <c r="E237" s="105" t="s">
        <v>1245</v>
      </c>
      <c r="F237" s="533" t="s">
        <v>1331</v>
      </c>
      <c r="G237" s="533"/>
      <c r="H237" s="105">
        <v>9</v>
      </c>
      <c r="I237" s="519">
        <v>44095</v>
      </c>
      <c r="J237" s="105">
        <v>1743135</v>
      </c>
      <c r="K237" s="519">
        <v>44090</v>
      </c>
      <c r="L237" s="519">
        <v>44095</v>
      </c>
      <c r="M237" s="105" t="s">
        <v>38</v>
      </c>
      <c r="N237" s="110">
        <v>9.3800000000000008</v>
      </c>
      <c r="O237" s="105" t="s">
        <v>1247</v>
      </c>
      <c r="P237" s="110"/>
    </row>
    <row r="238" spans="1:16">
      <c r="A238" s="665" t="s">
        <v>297</v>
      </c>
      <c r="B238" s="710" t="s">
        <v>307</v>
      </c>
      <c r="C238" s="105"/>
      <c r="D238" s="105"/>
      <c r="E238" s="105" t="s">
        <v>1245</v>
      </c>
      <c r="F238" s="533" t="s">
        <v>1331</v>
      </c>
      <c r="G238" s="533"/>
      <c r="H238" s="105">
        <v>10</v>
      </c>
      <c r="I238" s="519">
        <v>44095</v>
      </c>
      <c r="J238" s="105">
        <v>1743135</v>
      </c>
      <c r="K238" s="519">
        <v>44090</v>
      </c>
      <c r="L238" s="519">
        <v>44095</v>
      </c>
      <c r="M238" s="105" t="s">
        <v>38</v>
      </c>
      <c r="N238" s="110">
        <v>9.3800000000000008</v>
      </c>
      <c r="O238" s="105" t="s">
        <v>1247</v>
      </c>
      <c r="P238" s="110"/>
    </row>
    <row r="239" spans="1:16">
      <c r="A239" s="684" t="s">
        <v>1332</v>
      </c>
      <c r="B239" s="710" t="s">
        <v>302</v>
      </c>
      <c r="C239" s="105"/>
      <c r="D239" s="105"/>
      <c r="E239" s="105" t="s">
        <v>1333</v>
      </c>
      <c r="F239" s="105" t="s">
        <v>1334</v>
      </c>
      <c r="G239" s="105"/>
      <c r="H239" s="105">
        <v>5</v>
      </c>
      <c r="I239" s="519">
        <v>44098</v>
      </c>
      <c r="J239" s="105">
        <v>1743139</v>
      </c>
      <c r="K239" s="519">
        <v>44095</v>
      </c>
      <c r="L239" s="519">
        <v>44098</v>
      </c>
      <c r="M239" s="105" t="s">
        <v>38</v>
      </c>
      <c r="N239" s="110"/>
      <c r="O239" s="105" t="s">
        <v>1247</v>
      </c>
      <c r="P239" s="110"/>
    </row>
    <row r="240" spans="1:16">
      <c r="A240" s="684" t="s">
        <v>1332</v>
      </c>
      <c r="B240" s="710" t="s">
        <v>304</v>
      </c>
      <c r="C240" s="105"/>
      <c r="D240" s="105"/>
      <c r="E240" s="105" t="s">
        <v>1333</v>
      </c>
      <c r="F240" s="105" t="s">
        <v>1334</v>
      </c>
      <c r="G240" s="105"/>
      <c r="H240" s="105">
        <v>5</v>
      </c>
      <c r="I240" s="519">
        <v>44098</v>
      </c>
      <c r="J240" s="105">
        <v>1743139</v>
      </c>
      <c r="K240" s="519">
        <v>44095</v>
      </c>
      <c r="L240" s="519">
        <v>44098</v>
      </c>
      <c r="M240" s="105" t="s">
        <v>38</v>
      </c>
      <c r="N240" s="110"/>
      <c r="O240" s="105" t="s">
        <v>1247</v>
      </c>
      <c r="P240" s="110"/>
    </row>
    <row r="241" spans="1:16">
      <c r="A241" s="666" t="s">
        <v>998</v>
      </c>
      <c r="B241" s="717" t="s">
        <v>1011</v>
      </c>
      <c r="C241" s="527"/>
      <c r="D241" s="527" t="s">
        <v>329</v>
      </c>
      <c r="E241" s="105" t="s">
        <v>1335</v>
      </c>
      <c r="F241" s="105" t="s">
        <v>1336</v>
      </c>
      <c r="G241" s="105"/>
      <c r="H241" s="105">
        <v>2</v>
      </c>
      <c r="I241" s="519">
        <v>44121</v>
      </c>
      <c r="J241" s="105">
        <v>1743174</v>
      </c>
      <c r="K241" s="519">
        <v>44113</v>
      </c>
      <c r="L241" s="519">
        <v>44119</v>
      </c>
      <c r="M241" s="105" t="s">
        <v>38</v>
      </c>
      <c r="N241" s="110"/>
      <c r="O241" s="105" t="s">
        <v>1323</v>
      </c>
      <c r="P241" s="110"/>
    </row>
    <row r="242" spans="1:16">
      <c r="A242" s="665" t="s">
        <v>1029</v>
      </c>
      <c r="B242" s="717" t="s">
        <v>1013</v>
      </c>
      <c r="C242" s="527"/>
      <c r="D242" s="527" t="s">
        <v>343</v>
      </c>
      <c r="E242" s="105" t="s">
        <v>1335</v>
      </c>
      <c r="F242" s="105" t="s">
        <v>1336</v>
      </c>
      <c r="G242" s="105"/>
      <c r="H242" s="105">
        <v>2</v>
      </c>
      <c r="I242" s="519">
        <v>44121</v>
      </c>
      <c r="J242" s="105">
        <v>1743174</v>
      </c>
      <c r="K242" s="519">
        <v>44113</v>
      </c>
      <c r="L242" s="519">
        <v>44119</v>
      </c>
      <c r="M242" s="105" t="s">
        <v>38</v>
      </c>
      <c r="N242" s="110"/>
      <c r="O242" s="105" t="s">
        <v>1323</v>
      </c>
      <c r="P242" s="110"/>
    </row>
    <row r="243" spans="1:16">
      <c r="A243" s="665" t="s">
        <v>1029</v>
      </c>
      <c r="B243" s="717" t="s">
        <v>1018</v>
      </c>
      <c r="C243" s="527"/>
      <c r="D243" s="527" t="s">
        <v>346</v>
      </c>
      <c r="E243" s="105" t="s">
        <v>1335</v>
      </c>
      <c r="F243" s="105" t="s">
        <v>1336</v>
      </c>
      <c r="G243" s="105"/>
      <c r="H243" s="105">
        <v>2</v>
      </c>
      <c r="I243" s="519">
        <v>44121</v>
      </c>
      <c r="J243" s="105">
        <v>1743174</v>
      </c>
      <c r="K243" s="519">
        <v>44113</v>
      </c>
      <c r="L243" s="519">
        <v>44119</v>
      </c>
      <c r="M243" s="105" t="s">
        <v>38</v>
      </c>
      <c r="N243" s="110"/>
      <c r="O243" s="105" t="s">
        <v>1323</v>
      </c>
      <c r="P243" s="110"/>
    </row>
    <row r="244" spans="1:16">
      <c r="A244" s="665" t="s">
        <v>1029</v>
      </c>
      <c r="B244" s="717" t="s">
        <v>1028</v>
      </c>
      <c r="C244" s="527"/>
      <c r="D244" s="527" t="s">
        <v>348</v>
      </c>
      <c r="E244" s="105" t="s">
        <v>1335</v>
      </c>
      <c r="F244" s="105" t="s">
        <v>1336</v>
      </c>
      <c r="G244" s="105"/>
      <c r="H244" s="105">
        <v>2</v>
      </c>
      <c r="I244" s="519">
        <v>44121</v>
      </c>
      <c r="J244" s="105">
        <v>1743174</v>
      </c>
      <c r="K244" s="519">
        <v>44113</v>
      </c>
      <c r="L244" s="519">
        <v>44119</v>
      </c>
      <c r="M244" s="105" t="s">
        <v>38</v>
      </c>
      <c r="N244" s="110"/>
      <c r="O244" s="105" t="s">
        <v>1323</v>
      </c>
      <c r="P244" s="110"/>
    </row>
    <row r="245" spans="1:16">
      <c r="A245" s="665" t="s">
        <v>1029</v>
      </c>
      <c r="B245" s="717" t="s">
        <v>1031</v>
      </c>
      <c r="C245" s="527"/>
      <c r="D245" s="527" t="s">
        <v>350</v>
      </c>
      <c r="E245" s="105" t="s">
        <v>1335</v>
      </c>
      <c r="F245" s="105" t="s">
        <v>1336</v>
      </c>
      <c r="G245" s="105"/>
      <c r="H245" s="105">
        <v>2</v>
      </c>
      <c r="I245" s="519">
        <v>44121</v>
      </c>
      <c r="J245" s="105">
        <v>1743174</v>
      </c>
      <c r="K245" s="519">
        <v>44113</v>
      </c>
      <c r="L245" s="519">
        <v>44119</v>
      </c>
      <c r="M245" s="105" t="s">
        <v>38</v>
      </c>
      <c r="N245" s="110"/>
      <c r="O245" s="105" t="s">
        <v>1323</v>
      </c>
      <c r="P245" s="110"/>
    </row>
    <row r="246" spans="1:16">
      <c r="A246" s="665" t="s">
        <v>1029</v>
      </c>
      <c r="B246" s="717" t="s">
        <v>1015</v>
      </c>
      <c r="C246" s="527"/>
      <c r="D246" s="527" t="s">
        <v>352</v>
      </c>
      <c r="E246" s="105" t="s">
        <v>1335</v>
      </c>
      <c r="F246" s="105" t="s">
        <v>1336</v>
      </c>
      <c r="G246" s="105"/>
      <c r="H246" s="105">
        <v>2</v>
      </c>
      <c r="I246" s="519">
        <v>44121</v>
      </c>
      <c r="J246" s="105">
        <v>1743174</v>
      </c>
      <c r="K246" s="519">
        <v>44113</v>
      </c>
      <c r="L246" s="519">
        <v>44119</v>
      </c>
      <c r="M246" s="105" t="s">
        <v>38</v>
      </c>
      <c r="N246" s="110"/>
      <c r="O246" s="105" t="s">
        <v>1323</v>
      </c>
      <c r="P246" s="110"/>
    </row>
    <row r="247" spans="1:16">
      <c r="A247" s="665" t="s">
        <v>1029</v>
      </c>
      <c r="B247" s="717" t="s">
        <v>1021</v>
      </c>
      <c r="C247" s="527"/>
      <c r="D247" s="527" t="s">
        <v>355</v>
      </c>
      <c r="E247" s="105" t="s">
        <v>1335</v>
      </c>
      <c r="F247" s="105" t="s">
        <v>1336</v>
      </c>
      <c r="G247" s="105"/>
      <c r="H247" s="105">
        <v>2</v>
      </c>
      <c r="I247" s="519">
        <v>44121</v>
      </c>
      <c r="J247" s="105">
        <v>1743174</v>
      </c>
      <c r="K247" s="519">
        <v>44113</v>
      </c>
      <c r="L247" s="519">
        <v>44119</v>
      </c>
      <c r="M247" s="105" t="s">
        <v>38</v>
      </c>
      <c r="N247" s="110"/>
      <c r="O247" s="105" t="s">
        <v>1323</v>
      </c>
      <c r="P247" s="110"/>
    </row>
    <row r="248" spans="1:16">
      <c r="A248" s="665" t="s">
        <v>1029</v>
      </c>
      <c r="B248" s="717" t="s">
        <v>1030</v>
      </c>
      <c r="C248" s="527"/>
      <c r="D248" s="527" t="s">
        <v>358</v>
      </c>
      <c r="E248" s="105" t="s">
        <v>1335</v>
      </c>
      <c r="F248" s="105" t="s">
        <v>1336</v>
      </c>
      <c r="G248" s="105"/>
      <c r="H248" s="105">
        <v>2</v>
      </c>
      <c r="I248" s="519">
        <v>44121</v>
      </c>
      <c r="J248" s="105">
        <v>1743174</v>
      </c>
      <c r="K248" s="519">
        <v>44113</v>
      </c>
      <c r="L248" s="519">
        <v>44119</v>
      </c>
      <c r="M248" s="105" t="s">
        <v>38</v>
      </c>
      <c r="N248" s="110"/>
      <c r="O248" s="105" t="s">
        <v>1323</v>
      </c>
      <c r="P248" s="110"/>
    </row>
    <row r="249" spans="1:16">
      <c r="A249" s="665" t="s">
        <v>1029</v>
      </c>
      <c r="B249" s="717" t="s">
        <v>1032</v>
      </c>
      <c r="C249" s="527"/>
      <c r="D249" s="527" t="s">
        <v>360</v>
      </c>
      <c r="E249" s="105" t="s">
        <v>1335</v>
      </c>
      <c r="F249" s="105" t="s">
        <v>1336</v>
      </c>
      <c r="G249" s="105"/>
      <c r="H249" s="105">
        <v>2</v>
      </c>
      <c r="I249" s="519">
        <v>44121</v>
      </c>
      <c r="J249" s="105">
        <v>1743174</v>
      </c>
      <c r="K249" s="519">
        <v>44113</v>
      </c>
      <c r="L249" s="519">
        <v>44119</v>
      </c>
      <c r="M249" s="105" t="s">
        <v>38</v>
      </c>
      <c r="N249" s="110"/>
      <c r="O249" s="105" t="s">
        <v>1323</v>
      </c>
      <c r="P249" s="110"/>
    </row>
    <row r="250" spans="1:16">
      <c r="A250" s="684" t="s">
        <v>297</v>
      </c>
      <c r="B250" s="721" t="s">
        <v>307</v>
      </c>
      <c r="C250" s="533"/>
      <c r="D250" s="105"/>
      <c r="E250" s="105" t="s">
        <v>1337</v>
      </c>
      <c r="F250" s="105" t="s">
        <v>1338</v>
      </c>
      <c r="G250" s="105"/>
      <c r="H250" s="105">
        <v>5</v>
      </c>
      <c r="I250" s="519">
        <v>44132</v>
      </c>
      <c r="J250" s="105">
        <v>1743188</v>
      </c>
      <c r="K250" s="519">
        <v>44123</v>
      </c>
      <c r="L250" s="519">
        <v>44132</v>
      </c>
      <c r="M250" s="105" t="s">
        <v>38</v>
      </c>
      <c r="N250" s="110"/>
      <c r="O250" s="105" t="s">
        <v>1339</v>
      </c>
      <c r="P250" s="110"/>
    </row>
    <row r="251" spans="1:16">
      <c r="A251" s="684" t="s">
        <v>297</v>
      </c>
      <c r="B251" s="710" t="s">
        <v>306</v>
      </c>
      <c r="C251" s="105"/>
      <c r="D251" s="105"/>
      <c r="E251" s="105" t="s">
        <v>1337</v>
      </c>
      <c r="F251" s="105" t="s">
        <v>1338</v>
      </c>
      <c r="G251" s="105"/>
      <c r="H251" s="105">
        <v>5</v>
      </c>
      <c r="I251" s="519">
        <v>44132</v>
      </c>
      <c r="J251" s="105">
        <v>1743188</v>
      </c>
      <c r="K251" s="519">
        <v>44123</v>
      </c>
      <c r="L251" s="519">
        <v>44132</v>
      </c>
      <c r="M251" s="105" t="s">
        <v>38</v>
      </c>
      <c r="N251" s="110"/>
      <c r="O251" s="105"/>
      <c r="P251" s="110"/>
    </row>
    <row r="252" spans="1:16">
      <c r="A252" s="684" t="s">
        <v>279</v>
      </c>
      <c r="B252" s="710" t="s">
        <v>280</v>
      </c>
      <c r="C252" s="105"/>
      <c r="D252" s="105"/>
      <c r="E252" s="105" t="s">
        <v>1252</v>
      </c>
      <c r="F252" s="105" t="s">
        <v>1271</v>
      </c>
      <c r="G252" s="105"/>
      <c r="H252" s="105">
        <v>20</v>
      </c>
      <c r="I252" s="519">
        <v>44132</v>
      </c>
      <c r="J252" s="105">
        <v>1743189</v>
      </c>
      <c r="K252" s="519">
        <v>44124</v>
      </c>
      <c r="L252" s="519">
        <v>44133</v>
      </c>
      <c r="M252" s="105" t="s">
        <v>38</v>
      </c>
      <c r="N252" s="110"/>
      <c r="O252" s="105" t="s">
        <v>1340</v>
      </c>
      <c r="P252" s="110"/>
    </row>
    <row r="253" spans="1:16">
      <c r="A253" s="684" t="s">
        <v>279</v>
      </c>
      <c r="B253" s="710" t="s">
        <v>283</v>
      </c>
      <c r="C253" s="105"/>
      <c r="D253" s="105"/>
      <c r="E253" s="105" t="s">
        <v>1252</v>
      </c>
      <c r="F253" s="105" t="s">
        <v>1271</v>
      </c>
      <c r="G253" s="105"/>
      <c r="H253" s="105">
        <v>20</v>
      </c>
      <c r="I253" s="519">
        <v>44132</v>
      </c>
      <c r="J253" s="105">
        <v>1743189</v>
      </c>
      <c r="K253" s="519">
        <v>44124</v>
      </c>
      <c r="L253" s="519">
        <v>44133</v>
      </c>
      <c r="M253" s="105" t="s">
        <v>38</v>
      </c>
      <c r="N253" s="110"/>
      <c r="O253" s="105"/>
      <c r="P253" s="110"/>
    </row>
    <row r="254" spans="1:16">
      <c r="A254" s="684" t="s">
        <v>479</v>
      </c>
      <c r="B254" s="710" t="s">
        <v>1087</v>
      </c>
      <c r="C254" s="105"/>
      <c r="D254" s="105" t="s">
        <v>88</v>
      </c>
      <c r="E254" s="105"/>
      <c r="F254" s="105" t="s">
        <v>1341</v>
      </c>
      <c r="G254" s="105"/>
      <c r="H254" s="105">
        <v>18</v>
      </c>
      <c r="I254" s="519">
        <v>44132</v>
      </c>
      <c r="J254" s="105">
        <v>1743193</v>
      </c>
      <c r="K254" s="519">
        <v>44124</v>
      </c>
      <c r="L254" s="519">
        <v>44132</v>
      </c>
      <c r="M254" s="105" t="s">
        <v>38</v>
      </c>
      <c r="N254" s="110"/>
      <c r="O254" s="105"/>
      <c r="P254" s="110"/>
    </row>
    <row r="255" spans="1:16">
      <c r="A255" s="684" t="s">
        <v>479</v>
      </c>
      <c r="B255" s="710" t="s">
        <v>1088</v>
      </c>
      <c r="C255" s="105"/>
      <c r="D255" s="105" t="s">
        <v>88</v>
      </c>
      <c r="E255" s="105"/>
      <c r="F255" s="105" t="s">
        <v>1341</v>
      </c>
      <c r="G255" s="105"/>
      <c r="H255" s="105">
        <v>20</v>
      </c>
      <c r="I255" s="519">
        <v>44132</v>
      </c>
      <c r="J255" s="105">
        <v>1743193</v>
      </c>
      <c r="K255" s="519">
        <v>44124</v>
      </c>
      <c r="L255" s="519">
        <v>44132</v>
      </c>
      <c r="M255" s="105" t="s">
        <v>38</v>
      </c>
      <c r="N255" s="110"/>
      <c r="O255" s="105"/>
      <c r="P255" s="110"/>
    </row>
    <row r="256" spans="1:16">
      <c r="A256" s="684" t="s">
        <v>292</v>
      </c>
      <c r="B256" s="710" t="s">
        <v>1342</v>
      </c>
      <c r="C256" s="105"/>
      <c r="D256" s="105" t="s">
        <v>1343</v>
      </c>
      <c r="E256" s="105" t="s">
        <v>1344</v>
      </c>
      <c r="F256" s="105" t="s">
        <v>1345</v>
      </c>
      <c r="G256" s="105"/>
      <c r="H256" s="105">
        <v>20</v>
      </c>
      <c r="I256" s="519"/>
      <c r="J256" s="105" t="s">
        <v>1346</v>
      </c>
      <c r="K256" s="519">
        <v>44133</v>
      </c>
      <c r="L256" s="519">
        <v>44141</v>
      </c>
      <c r="M256" s="105" t="s">
        <v>38</v>
      </c>
      <c r="N256" s="110"/>
      <c r="O256" s="105" t="s">
        <v>1347</v>
      </c>
      <c r="P256" s="110"/>
    </row>
    <row r="257" spans="1:16">
      <c r="A257" s="684" t="s">
        <v>292</v>
      </c>
      <c r="B257" s="710" t="s">
        <v>1348</v>
      </c>
      <c r="C257" s="105"/>
      <c r="D257" s="105" t="s">
        <v>1343</v>
      </c>
      <c r="E257" s="105" t="s">
        <v>1344</v>
      </c>
      <c r="F257" s="105" t="s">
        <v>1345</v>
      </c>
      <c r="G257" s="105"/>
      <c r="H257" s="105">
        <v>20</v>
      </c>
      <c r="I257" s="519"/>
      <c r="J257" s="105" t="s">
        <v>1346</v>
      </c>
      <c r="K257" s="519">
        <v>44133</v>
      </c>
      <c r="L257" s="519">
        <v>44141</v>
      </c>
      <c r="M257" s="105" t="s">
        <v>38</v>
      </c>
      <c r="N257" s="110"/>
      <c r="O257" s="105" t="s">
        <v>1347</v>
      </c>
      <c r="P257" s="110"/>
    </row>
    <row r="258" spans="1:16">
      <c r="A258" s="650" t="s">
        <v>297</v>
      </c>
      <c r="B258" s="722" t="s">
        <v>1349</v>
      </c>
      <c r="C258" s="111"/>
      <c r="D258" s="111" t="s">
        <v>1343</v>
      </c>
      <c r="E258" s="111" t="s">
        <v>1257</v>
      </c>
      <c r="F258" s="111" t="s">
        <v>1350</v>
      </c>
      <c r="G258" s="111"/>
      <c r="H258" s="111">
        <v>6</v>
      </c>
      <c r="I258" s="534"/>
      <c r="J258" s="111">
        <v>17432342</v>
      </c>
      <c r="K258" s="534">
        <v>44140</v>
      </c>
      <c r="L258" s="534">
        <v>44145</v>
      </c>
      <c r="M258" s="111" t="s">
        <v>38</v>
      </c>
      <c r="N258" s="110"/>
      <c r="O258" s="111" t="s">
        <v>1347</v>
      </c>
      <c r="P258" s="110"/>
    </row>
    <row r="259" spans="1:16">
      <c r="A259" s="650" t="s">
        <v>297</v>
      </c>
      <c r="B259" s="722" t="s">
        <v>1351</v>
      </c>
      <c r="C259" s="111"/>
      <c r="D259" s="111" t="s">
        <v>1343</v>
      </c>
      <c r="E259" s="111" t="s">
        <v>1257</v>
      </c>
      <c r="F259" s="111" t="s">
        <v>1350</v>
      </c>
      <c r="G259" s="111"/>
      <c r="H259" s="111">
        <v>6</v>
      </c>
      <c r="I259" s="534"/>
      <c r="J259" s="111">
        <v>17432342</v>
      </c>
      <c r="K259" s="534">
        <v>44140</v>
      </c>
      <c r="L259" s="534">
        <v>44145</v>
      </c>
      <c r="M259" s="111" t="s">
        <v>38</v>
      </c>
      <c r="N259" s="110"/>
      <c r="O259" s="111" t="s">
        <v>1347</v>
      </c>
      <c r="P259" s="110"/>
    </row>
    <row r="260" spans="1:16">
      <c r="A260" s="650" t="s">
        <v>297</v>
      </c>
      <c r="B260" s="723" t="s">
        <v>310</v>
      </c>
      <c r="C260" s="535"/>
      <c r="D260" s="111" t="s">
        <v>1352</v>
      </c>
      <c r="E260" s="111" t="s">
        <v>1257</v>
      </c>
      <c r="F260" s="111" t="s">
        <v>1350</v>
      </c>
      <c r="G260" s="111"/>
      <c r="H260" s="111">
        <v>12</v>
      </c>
      <c r="I260" s="534"/>
      <c r="J260" s="111">
        <v>17432342</v>
      </c>
      <c r="K260" s="534">
        <v>44140</v>
      </c>
      <c r="L260" s="534">
        <v>44145</v>
      </c>
      <c r="M260" s="111" t="s">
        <v>38</v>
      </c>
      <c r="N260" s="110"/>
      <c r="O260" s="111" t="s">
        <v>1347</v>
      </c>
      <c r="P260" s="110"/>
    </row>
    <row r="261" spans="1:16">
      <c r="A261" s="650" t="s">
        <v>297</v>
      </c>
      <c r="B261" s="723" t="s">
        <v>311</v>
      </c>
      <c r="C261" s="535"/>
      <c r="D261" s="111" t="s">
        <v>1352</v>
      </c>
      <c r="E261" s="111" t="s">
        <v>1257</v>
      </c>
      <c r="F261" s="111" t="s">
        <v>1350</v>
      </c>
      <c r="G261" s="111"/>
      <c r="H261" s="111">
        <v>12</v>
      </c>
      <c r="I261" s="534"/>
      <c r="J261" s="111">
        <v>17432342</v>
      </c>
      <c r="K261" s="534">
        <v>44140</v>
      </c>
      <c r="L261" s="534">
        <v>44145</v>
      </c>
      <c r="M261" s="111" t="s">
        <v>38</v>
      </c>
      <c r="N261" s="110"/>
      <c r="O261" s="111" t="s">
        <v>1347</v>
      </c>
      <c r="P261" s="110"/>
    </row>
    <row r="262" spans="1:16" ht="71.25" customHeight="1">
      <c r="A262" s="684" t="s">
        <v>292</v>
      </c>
      <c r="B262" s="710">
        <v>641283816</v>
      </c>
      <c r="C262" s="105"/>
      <c r="D262" s="208" t="s">
        <v>1353</v>
      </c>
      <c r="E262" s="208" t="s">
        <v>1354</v>
      </c>
      <c r="F262" s="105"/>
      <c r="G262" s="105"/>
      <c r="H262" s="105">
        <v>30</v>
      </c>
      <c r="I262" s="519">
        <v>44151</v>
      </c>
      <c r="J262" s="105">
        <v>1743232</v>
      </c>
      <c r="K262" s="519">
        <v>44144</v>
      </c>
      <c r="L262" s="519">
        <v>44151</v>
      </c>
      <c r="M262" s="105" t="s">
        <v>1185</v>
      </c>
      <c r="N262" s="110"/>
      <c r="O262" s="210" t="s">
        <v>1355</v>
      </c>
      <c r="P262" s="110"/>
    </row>
    <row r="263" spans="1:16">
      <c r="A263" s="684" t="s">
        <v>292</v>
      </c>
      <c r="B263" s="710">
        <v>644942416</v>
      </c>
      <c r="C263" s="105"/>
      <c r="D263" s="105"/>
      <c r="E263" s="105"/>
      <c r="F263" s="105"/>
      <c r="G263" s="105"/>
      <c r="H263" s="105">
        <v>30</v>
      </c>
      <c r="I263" s="519">
        <v>44151</v>
      </c>
      <c r="J263" s="105">
        <v>1743232</v>
      </c>
      <c r="K263" s="105"/>
      <c r="L263" s="519">
        <v>44151</v>
      </c>
      <c r="M263" s="105" t="s">
        <v>1185</v>
      </c>
      <c r="N263" s="110"/>
      <c r="O263" s="105"/>
      <c r="P263" s="110"/>
    </row>
    <row r="264" spans="1:16" ht="21.75" customHeight="1">
      <c r="A264" s="684" t="s">
        <v>57</v>
      </c>
      <c r="B264" s="710" t="s">
        <v>1022</v>
      </c>
      <c r="C264" s="105"/>
      <c r="D264" s="105" t="s">
        <v>1356</v>
      </c>
      <c r="E264" s="105" t="s">
        <v>1323</v>
      </c>
      <c r="F264" s="105" t="s">
        <v>1246</v>
      </c>
      <c r="G264" s="105"/>
      <c r="H264" s="105">
        <v>2</v>
      </c>
      <c r="I264" s="536">
        <v>44177</v>
      </c>
      <c r="J264" s="110">
        <v>1743218</v>
      </c>
      <c r="K264" s="536">
        <v>44105</v>
      </c>
      <c r="L264" s="536">
        <v>44145</v>
      </c>
      <c r="M264" s="110" t="s">
        <v>1185</v>
      </c>
      <c r="N264" s="110"/>
      <c r="O264" s="963" t="s">
        <v>1225</v>
      </c>
      <c r="P264" s="110"/>
    </row>
    <row r="265" spans="1:16">
      <c r="A265" s="684" t="s">
        <v>57</v>
      </c>
      <c r="B265" s="710" t="s">
        <v>1012</v>
      </c>
      <c r="C265" s="105"/>
      <c r="D265" s="105" t="s">
        <v>1356</v>
      </c>
      <c r="E265" s="105" t="s">
        <v>1323</v>
      </c>
      <c r="F265" s="105" t="s">
        <v>1246</v>
      </c>
      <c r="G265" s="105"/>
      <c r="H265" s="105">
        <v>2</v>
      </c>
      <c r="I265" s="536">
        <v>44177</v>
      </c>
      <c r="J265" s="110">
        <v>1743218</v>
      </c>
      <c r="K265" s="536">
        <v>44105</v>
      </c>
      <c r="L265" s="536">
        <v>44145</v>
      </c>
      <c r="M265" s="110" t="s">
        <v>1185</v>
      </c>
      <c r="N265" s="110"/>
      <c r="O265" s="963"/>
      <c r="P265" s="110"/>
    </row>
    <row r="266" spans="1:16">
      <c r="A266" s="684" t="s">
        <v>57</v>
      </c>
      <c r="B266" s="710" t="s">
        <v>1005</v>
      </c>
      <c r="C266" s="105"/>
      <c r="D266" s="105" t="s">
        <v>1356</v>
      </c>
      <c r="E266" s="105" t="s">
        <v>1323</v>
      </c>
      <c r="F266" s="105" t="s">
        <v>1246</v>
      </c>
      <c r="G266" s="105"/>
      <c r="H266" s="105">
        <v>2</v>
      </c>
      <c r="I266" s="536">
        <v>44177</v>
      </c>
      <c r="J266" s="110">
        <v>1743218</v>
      </c>
      <c r="K266" s="536">
        <v>44105</v>
      </c>
      <c r="L266" s="536">
        <v>44145</v>
      </c>
      <c r="M266" s="110" t="s">
        <v>1185</v>
      </c>
      <c r="N266" s="110"/>
      <c r="O266" s="963"/>
      <c r="P266" s="110"/>
    </row>
    <row r="267" spans="1:16">
      <c r="A267" s="684" t="s">
        <v>57</v>
      </c>
      <c r="B267" s="710" t="s">
        <v>320</v>
      </c>
      <c r="C267" s="105"/>
      <c r="D267" s="105" t="s">
        <v>1356</v>
      </c>
      <c r="E267" s="105" t="s">
        <v>1323</v>
      </c>
      <c r="F267" s="105" t="s">
        <v>1246</v>
      </c>
      <c r="G267" s="105"/>
      <c r="H267" s="105">
        <v>2</v>
      </c>
      <c r="I267" s="536">
        <v>44177</v>
      </c>
      <c r="J267" s="110">
        <v>1743218</v>
      </c>
      <c r="K267" s="536">
        <v>44105</v>
      </c>
      <c r="L267" s="536">
        <v>44145</v>
      </c>
      <c r="M267" s="110" t="s">
        <v>1185</v>
      </c>
      <c r="N267" s="110"/>
      <c r="O267" s="963"/>
      <c r="P267" s="110"/>
    </row>
    <row r="268" spans="1:16">
      <c r="A268" s="684" t="s">
        <v>57</v>
      </c>
      <c r="B268" s="710" t="s">
        <v>410</v>
      </c>
      <c r="C268" s="105"/>
      <c r="D268" s="105" t="s">
        <v>1356</v>
      </c>
      <c r="E268" s="105" t="s">
        <v>1323</v>
      </c>
      <c r="F268" s="105" t="s">
        <v>1246</v>
      </c>
      <c r="G268" s="105"/>
      <c r="H268" s="105">
        <v>2</v>
      </c>
      <c r="I268" s="536">
        <v>44177</v>
      </c>
      <c r="J268" s="110">
        <v>1743218</v>
      </c>
      <c r="K268" s="536">
        <v>44105</v>
      </c>
      <c r="L268" s="536">
        <v>44145</v>
      </c>
      <c r="M268" s="110" t="s">
        <v>1185</v>
      </c>
      <c r="N268" s="110"/>
      <c r="O268" s="963"/>
      <c r="P268" s="110"/>
    </row>
    <row r="269" spans="1:16">
      <c r="A269" s="684" t="s">
        <v>57</v>
      </c>
      <c r="B269" s="710" t="s">
        <v>1008</v>
      </c>
      <c r="C269" s="105"/>
      <c r="D269" s="105" t="s">
        <v>1356</v>
      </c>
      <c r="E269" s="105" t="s">
        <v>1323</v>
      </c>
      <c r="F269" s="105" t="s">
        <v>1246</v>
      </c>
      <c r="G269" s="105"/>
      <c r="H269" s="105">
        <v>2</v>
      </c>
      <c r="I269" s="536">
        <v>44177</v>
      </c>
      <c r="J269" s="110">
        <v>1743218</v>
      </c>
      <c r="K269" s="536">
        <v>44105</v>
      </c>
      <c r="L269" s="536">
        <v>44145</v>
      </c>
      <c r="M269" s="110" t="s">
        <v>1185</v>
      </c>
      <c r="N269" s="110"/>
      <c r="O269" s="963"/>
      <c r="P269" s="110"/>
    </row>
    <row r="270" spans="1:16">
      <c r="A270" s="684" t="s">
        <v>57</v>
      </c>
      <c r="B270" s="710" t="s">
        <v>1024</v>
      </c>
      <c r="C270" s="105"/>
      <c r="D270" s="105" t="s">
        <v>1356</v>
      </c>
      <c r="E270" s="105" t="s">
        <v>1323</v>
      </c>
      <c r="F270" s="105" t="s">
        <v>1246</v>
      </c>
      <c r="G270" s="105"/>
      <c r="H270" s="105">
        <v>2</v>
      </c>
      <c r="I270" s="536">
        <v>44177</v>
      </c>
      <c r="J270" s="110">
        <v>1743218</v>
      </c>
      <c r="K270" s="536">
        <v>44105</v>
      </c>
      <c r="L270" s="536">
        <v>44145</v>
      </c>
      <c r="M270" s="110" t="s">
        <v>1185</v>
      </c>
      <c r="N270" s="110"/>
      <c r="O270" s="963"/>
      <c r="P270" s="110"/>
    </row>
    <row r="271" spans="1:16">
      <c r="A271" s="684" t="s">
        <v>57</v>
      </c>
      <c r="B271" s="710" t="s">
        <v>1027</v>
      </c>
      <c r="C271" s="105"/>
      <c r="D271" s="105" t="s">
        <v>1356</v>
      </c>
      <c r="E271" s="105" t="s">
        <v>1323</v>
      </c>
      <c r="F271" s="105" t="s">
        <v>1246</v>
      </c>
      <c r="G271" s="105"/>
      <c r="H271" s="105">
        <v>2</v>
      </c>
      <c r="I271" s="536">
        <v>44177</v>
      </c>
      <c r="J271" s="110">
        <v>1743218</v>
      </c>
      <c r="K271" s="536">
        <v>44105</v>
      </c>
      <c r="L271" s="536">
        <v>44145</v>
      </c>
      <c r="M271" s="110" t="s">
        <v>1185</v>
      </c>
      <c r="N271" s="110"/>
      <c r="O271" s="963"/>
      <c r="P271" s="110"/>
    </row>
    <row r="272" spans="1:16">
      <c r="A272" s="684" t="s">
        <v>57</v>
      </c>
      <c r="B272" s="710" t="s">
        <v>1020</v>
      </c>
      <c r="C272" s="105"/>
      <c r="D272" s="105" t="s">
        <v>1356</v>
      </c>
      <c r="E272" s="105" t="s">
        <v>1323</v>
      </c>
      <c r="F272" s="105" t="s">
        <v>1246</v>
      </c>
      <c r="G272" s="105"/>
      <c r="H272" s="105">
        <v>2</v>
      </c>
      <c r="I272" s="536">
        <v>44177</v>
      </c>
      <c r="J272" s="110">
        <v>1743218</v>
      </c>
      <c r="K272" s="536">
        <v>44105</v>
      </c>
      <c r="L272" s="536">
        <v>44145</v>
      </c>
      <c r="M272" s="110" t="s">
        <v>1185</v>
      </c>
      <c r="N272" s="110"/>
      <c r="O272" s="963"/>
      <c r="P272" s="110"/>
    </row>
    <row r="273" spans="1:16">
      <c r="A273" s="684" t="s">
        <v>57</v>
      </c>
      <c r="B273" s="710" t="s">
        <v>1017</v>
      </c>
      <c r="C273" s="105"/>
      <c r="D273" s="105" t="s">
        <v>1356</v>
      </c>
      <c r="E273" s="105" t="s">
        <v>1323</v>
      </c>
      <c r="F273" s="105" t="s">
        <v>1246</v>
      </c>
      <c r="G273" s="105"/>
      <c r="H273" s="105">
        <v>2</v>
      </c>
      <c r="I273" s="536">
        <v>44177</v>
      </c>
      <c r="J273" s="110">
        <v>1743218</v>
      </c>
      <c r="K273" s="536">
        <v>44105</v>
      </c>
      <c r="L273" s="536">
        <v>44145</v>
      </c>
      <c r="M273" s="110" t="s">
        <v>1185</v>
      </c>
      <c r="N273" s="110"/>
      <c r="O273" s="963"/>
      <c r="P273" s="110"/>
    </row>
    <row r="274" spans="1:16">
      <c r="A274" s="684" t="s">
        <v>57</v>
      </c>
      <c r="B274" s="710" t="s">
        <v>1025</v>
      </c>
      <c r="C274" s="105"/>
      <c r="D274" s="105" t="s">
        <v>1356</v>
      </c>
      <c r="E274" s="105" t="s">
        <v>1323</v>
      </c>
      <c r="F274" s="105" t="s">
        <v>1246</v>
      </c>
      <c r="G274" s="105"/>
      <c r="H274" s="105">
        <v>2</v>
      </c>
      <c r="I274" s="536">
        <v>44177</v>
      </c>
      <c r="J274" s="110">
        <v>1743218</v>
      </c>
      <c r="K274" s="536">
        <v>44105</v>
      </c>
      <c r="L274" s="536">
        <v>44145</v>
      </c>
      <c r="M274" s="110" t="s">
        <v>1185</v>
      </c>
      <c r="N274" s="110"/>
      <c r="O274" s="963"/>
      <c r="P274" s="110"/>
    </row>
    <row r="275" spans="1:16">
      <c r="A275" s="684" t="s">
        <v>57</v>
      </c>
      <c r="B275" s="710" t="s">
        <v>1014</v>
      </c>
      <c r="C275" s="105"/>
      <c r="D275" s="105" t="s">
        <v>1356</v>
      </c>
      <c r="E275" s="105" t="s">
        <v>1323</v>
      </c>
      <c r="F275" s="105" t="s">
        <v>1246</v>
      </c>
      <c r="G275" s="105"/>
      <c r="H275" s="105">
        <v>2</v>
      </c>
      <c r="I275" s="536">
        <v>44177</v>
      </c>
      <c r="J275" s="110">
        <v>1743218</v>
      </c>
      <c r="K275" s="536">
        <v>44105</v>
      </c>
      <c r="L275" s="536">
        <v>44145</v>
      </c>
      <c r="M275" s="110" t="s">
        <v>1185</v>
      </c>
      <c r="N275" s="110"/>
      <c r="O275" s="963"/>
      <c r="P275" s="110"/>
    </row>
    <row r="276" spans="1:16">
      <c r="A276" s="684" t="s">
        <v>479</v>
      </c>
      <c r="B276" s="690" t="s">
        <v>492</v>
      </c>
      <c r="C276" s="683"/>
      <c r="D276" s="105" t="s">
        <v>1357</v>
      </c>
      <c r="E276" s="105" t="s">
        <v>1294</v>
      </c>
      <c r="F276" s="105" t="s">
        <v>1358</v>
      </c>
      <c r="G276" s="105"/>
      <c r="H276" s="105">
        <v>3</v>
      </c>
      <c r="I276" s="519">
        <v>44151</v>
      </c>
      <c r="J276" s="681">
        <v>1743233</v>
      </c>
      <c r="K276" s="519">
        <v>44115</v>
      </c>
      <c r="L276" s="519">
        <v>44151</v>
      </c>
      <c r="M276" s="105" t="s">
        <v>1359</v>
      </c>
      <c r="N276" s="110"/>
      <c r="O276" s="105" t="s">
        <v>1328</v>
      </c>
      <c r="P276" s="110"/>
    </row>
    <row r="277" spans="1:16">
      <c r="A277" s="684" t="s">
        <v>479</v>
      </c>
      <c r="B277" s="690" t="s">
        <v>490</v>
      </c>
      <c r="C277" s="683"/>
      <c r="D277" s="105" t="s">
        <v>1357</v>
      </c>
      <c r="E277" s="105" t="s">
        <v>1294</v>
      </c>
      <c r="F277" s="105" t="s">
        <v>1360</v>
      </c>
      <c r="G277" s="105"/>
      <c r="H277" s="105">
        <v>3</v>
      </c>
      <c r="I277" s="519">
        <v>44151</v>
      </c>
      <c r="J277" s="681">
        <v>1743233</v>
      </c>
      <c r="K277" s="519">
        <v>44115</v>
      </c>
      <c r="L277" s="519">
        <v>44151</v>
      </c>
      <c r="M277" s="105" t="s">
        <v>1359</v>
      </c>
      <c r="N277" s="110"/>
      <c r="O277" s="105" t="s">
        <v>1328</v>
      </c>
      <c r="P277" s="110"/>
    </row>
    <row r="278" spans="1:16">
      <c r="A278" s="684" t="s">
        <v>479</v>
      </c>
      <c r="B278" s="690" t="s">
        <v>488</v>
      </c>
      <c r="C278" s="683"/>
      <c r="D278" s="105" t="s">
        <v>1357</v>
      </c>
      <c r="E278" s="105" t="s">
        <v>1294</v>
      </c>
      <c r="F278" s="105" t="s">
        <v>1361</v>
      </c>
      <c r="G278" s="105"/>
      <c r="H278" s="105">
        <v>2</v>
      </c>
      <c r="I278" s="519">
        <v>44151</v>
      </c>
      <c r="J278" s="681">
        <v>1743233</v>
      </c>
      <c r="K278" s="519">
        <v>44115</v>
      </c>
      <c r="L278" s="519">
        <v>44151</v>
      </c>
      <c r="M278" s="105" t="s">
        <v>1359</v>
      </c>
      <c r="N278" s="110"/>
      <c r="O278" s="105" t="s">
        <v>1328</v>
      </c>
      <c r="P278" s="110"/>
    </row>
    <row r="279" spans="1:16">
      <c r="A279" s="684" t="s">
        <v>479</v>
      </c>
      <c r="B279" s="690" t="s">
        <v>486</v>
      </c>
      <c r="C279" s="683"/>
      <c r="D279" s="105" t="s">
        <v>1357</v>
      </c>
      <c r="E279" s="105" t="s">
        <v>1294</v>
      </c>
      <c r="F279" s="105" t="s">
        <v>1362</v>
      </c>
      <c r="G279" s="105"/>
      <c r="H279" s="105">
        <v>3</v>
      </c>
      <c r="I279" s="519">
        <v>44151</v>
      </c>
      <c r="J279" s="681">
        <v>1743233</v>
      </c>
      <c r="K279" s="519">
        <v>44115</v>
      </c>
      <c r="L279" s="519">
        <v>44151</v>
      </c>
      <c r="M279" s="105" t="s">
        <v>1359</v>
      </c>
      <c r="N279" s="110"/>
      <c r="O279" s="105" t="s">
        <v>1328</v>
      </c>
      <c r="P279" s="110"/>
    </row>
    <row r="280" spans="1:16">
      <c r="A280" s="684" t="s">
        <v>479</v>
      </c>
      <c r="B280" s="690" t="s">
        <v>480</v>
      </c>
      <c r="C280" s="683"/>
      <c r="D280" s="105" t="s">
        <v>1357</v>
      </c>
      <c r="E280" s="105" t="s">
        <v>1294</v>
      </c>
      <c r="F280" s="105" t="s">
        <v>1363</v>
      </c>
      <c r="G280" s="105"/>
      <c r="H280" s="105">
        <v>3</v>
      </c>
      <c r="I280" s="519">
        <v>44151</v>
      </c>
      <c r="J280" s="681">
        <v>1743233</v>
      </c>
      <c r="K280" s="519">
        <v>44115</v>
      </c>
      <c r="L280" s="519">
        <v>44151</v>
      </c>
      <c r="M280" s="105" t="s">
        <v>1359</v>
      </c>
      <c r="N280" s="110"/>
      <c r="O280" s="105" t="s">
        <v>1328</v>
      </c>
      <c r="P280" s="110"/>
    </row>
    <row r="281" spans="1:16">
      <c r="A281" s="684" t="s">
        <v>479</v>
      </c>
      <c r="B281" s="690" t="s">
        <v>484</v>
      </c>
      <c r="C281" s="683"/>
      <c r="D281" s="105" t="s">
        <v>1357</v>
      </c>
      <c r="E281" s="105" t="s">
        <v>1294</v>
      </c>
      <c r="F281" s="105" t="s">
        <v>1364</v>
      </c>
      <c r="G281" s="105"/>
      <c r="H281" s="105">
        <v>3</v>
      </c>
      <c r="I281" s="519">
        <v>44151</v>
      </c>
      <c r="J281" s="681">
        <v>1743233</v>
      </c>
      <c r="K281" s="519">
        <v>44115</v>
      </c>
      <c r="L281" s="519">
        <v>44151</v>
      </c>
      <c r="M281" s="105" t="s">
        <v>1359</v>
      </c>
      <c r="N281" s="110"/>
      <c r="O281" s="105" t="s">
        <v>1328</v>
      </c>
      <c r="P281" s="110"/>
    </row>
    <row r="282" spans="1:16">
      <c r="A282" s="684" t="s">
        <v>479</v>
      </c>
      <c r="B282" s="710" t="s">
        <v>494</v>
      </c>
      <c r="C282" s="105"/>
      <c r="D282" s="105" t="s">
        <v>1357</v>
      </c>
      <c r="E282" s="105" t="s">
        <v>1294</v>
      </c>
      <c r="F282" s="105" t="s">
        <v>1365</v>
      </c>
      <c r="G282" s="105"/>
      <c r="H282" s="105">
        <v>3</v>
      </c>
      <c r="I282" s="519">
        <v>44151</v>
      </c>
      <c r="J282" s="681">
        <v>1743233</v>
      </c>
      <c r="K282" s="519">
        <v>44115</v>
      </c>
      <c r="L282" s="519">
        <v>44151</v>
      </c>
      <c r="M282" s="105" t="s">
        <v>1359</v>
      </c>
      <c r="N282" s="110"/>
      <c r="O282" s="105" t="s">
        <v>1328</v>
      </c>
      <c r="P282" s="110"/>
    </row>
    <row r="283" spans="1:16">
      <c r="A283" s="684" t="s">
        <v>479</v>
      </c>
      <c r="B283" s="710" t="s">
        <v>504</v>
      </c>
      <c r="C283" s="105"/>
      <c r="D283" s="105" t="s">
        <v>1357</v>
      </c>
      <c r="E283" s="105" t="s">
        <v>1294</v>
      </c>
      <c r="F283" s="105" t="s">
        <v>1366</v>
      </c>
      <c r="G283" s="105"/>
      <c r="H283" s="105">
        <v>3</v>
      </c>
      <c r="I283" s="519">
        <v>44151</v>
      </c>
      <c r="J283" s="681">
        <v>1743233</v>
      </c>
      <c r="K283" s="519">
        <v>44115</v>
      </c>
      <c r="L283" s="519">
        <v>44151</v>
      </c>
      <c r="M283" s="105" t="s">
        <v>1359</v>
      </c>
      <c r="N283" s="110"/>
      <c r="O283" s="105" t="s">
        <v>1328</v>
      </c>
      <c r="P283" s="110"/>
    </row>
    <row r="284" spans="1:16">
      <c r="A284" s="684" t="s">
        <v>479</v>
      </c>
      <c r="B284" s="710" t="s">
        <v>506</v>
      </c>
      <c r="C284" s="105"/>
      <c r="D284" s="105" t="s">
        <v>1357</v>
      </c>
      <c r="E284" s="105" t="s">
        <v>1294</v>
      </c>
      <c r="F284" s="105" t="s">
        <v>1367</v>
      </c>
      <c r="G284" s="105"/>
      <c r="H284" s="105">
        <v>3</v>
      </c>
      <c r="I284" s="519">
        <v>44151</v>
      </c>
      <c r="J284" s="681">
        <v>1743233</v>
      </c>
      <c r="K284" s="519">
        <v>44115</v>
      </c>
      <c r="L284" s="519">
        <v>44151</v>
      </c>
      <c r="M284" s="105" t="s">
        <v>1359</v>
      </c>
      <c r="N284" s="110"/>
      <c r="O284" s="105" t="s">
        <v>1328</v>
      </c>
      <c r="P284" s="110"/>
    </row>
    <row r="285" spans="1:16">
      <c r="A285" s="684" t="s">
        <v>479</v>
      </c>
      <c r="B285" s="710" t="s">
        <v>498</v>
      </c>
      <c r="C285" s="105"/>
      <c r="D285" s="105" t="s">
        <v>1357</v>
      </c>
      <c r="E285" s="105" t="s">
        <v>1294</v>
      </c>
      <c r="F285" s="105" t="s">
        <v>1368</v>
      </c>
      <c r="G285" s="105"/>
      <c r="H285" s="105">
        <v>3</v>
      </c>
      <c r="I285" s="519">
        <v>44151</v>
      </c>
      <c r="J285" s="681">
        <v>1743233</v>
      </c>
      <c r="K285" s="519">
        <v>44115</v>
      </c>
      <c r="L285" s="519">
        <v>44151</v>
      </c>
      <c r="M285" s="105" t="s">
        <v>1359</v>
      </c>
      <c r="N285" s="110"/>
      <c r="O285" s="105" t="s">
        <v>1328</v>
      </c>
      <c r="P285" s="110"/>
    </row>
    <row r="286" spans="1:16">
      <c r="A286" s="684" t="s">
        <v>479</v>
      </c>
      <c r="B286" s="710" t="s">
        <v>500</v>
      </c>
      <c r="C286" s="105"/>
      <c r="D286" s="105" t="s">
        <v>1357</v>
      </c>
      <c r="E286" s="105" t="s">
        <v>1294</v>
      </c>
      <c r="F286" s="105" t="s">
        <v>1369</v>
      </c>
      <c r="G286" s="105"/>
      <c r="H286" s="105">
        <v>3</v>
      </c>
      <c r="I286" s="519">
        <v>44151</v>
      </c>
      <c r="J286" s="681">
        <v>1743233</v>
      </c>
      <c r="K286" s="519">
        <v>44115</v>
      </c>
      <c r="L286" s="519">
        <v>44151</v>
      </c>
      <c r="M286" s="105" t="s">
        <v>1359</v>
      </c>
      <c r="N286" s="110"/>
      <c r="O286" s="105" t="s">
        <v>1328</v>
      </c>
      <c r="P286" s="110"/>
    </row>
    <row r="287" spans="1:16">
      <c r="A287" s="684" t="s">
        <v>479</v>
      </c>
      <c r="B287" s="710" t="s">
        <v>1091</v>
      </c>
      <c r="C287" s="105"/>
      <c r="D287" s="105" t="s">
        <v>1357</v>
      </c>
      <c r="E287" s="105" t="s">
        <v>1294</v>
      </c>
      <c r="F287" s="105" t="s">
        <v>1370</v>
      </c>
      <c r="G287" s="105"/>
      <c r="H287" s="105">
        <v>3</v>
      </c>
      <c r="I287" s="519">
        <v>44151</v>
      </c>
      <c r="J287" s="681">
        <v>1743233</v>
      </c>
      <c r="K287" s="519">
        <v>44115</v>
      </c>
      <c r="L287" s="519">
        <v>44151</v>
      </c>
      <c r="M287" s="105" t="s">
        <v>1359</v>
      </c>
      <c r="N287" s="110"/>
      <c r="O287" s="105" t="s">
        <v>1328</v>
      </c>
      <c r="P287" s="110"/>
    </row>
    <row r="288" spans="1:16">
      <c r="A288" s="684" t="s">
        <v>479</v>
      </c>
      <c r="B288" s="710" t="s">
        <v>496</v>
      </c>
      <c r="C288" s="105"/>
      <c r="D288" s="105" t="s">
        <v>1357</v>
      </c>
      <c r="E288" s="105" t="s">
        <v>1294</v>
      </c>
      <c r="F288" s="105" t="s">
        <v>1371</v>
      </c>
      <c r="G288" s="105"/>
      <c r="H288" s="105">
        <v>3</v>
      </c>
      <c r="I288" s="519">
        <v>44151</v>
      </c>
      <c r="J288" s="681">
        <v>1743233</v>
      </c>
      <c r="K288" s="519">
        <v>44115</v>
      </c>
      <c r="L288" s="519">
        <v>44151</v>
      </c>
      <c r="M288" s="105" t="s">
        <v>1359</v>
      </c>
      <c r="N288" s="110"/>
      <c r="O288" s="105" t="s">
        <v>1328</v>
      </c>
      <c r="P288" s="110"/>
    </row>
    <row r="289" spans="1:29">
      <c r="A289" s="684" t="s">
        <v>479</v>
      </c>
      <c r="B289" s="710" t="s">
        <v>1124</v>
      </c>
      <c r="C289" s="105"/>
      <c r="D289" s="105" t="s">
        <v>1357</v>
      </c>
      <c r="E289" s="105" t="s">
        <v>1294</v>
      </c>
      <c r="F289" s="105" t="s">
        <v>1372</v>
      </c>
      <c r="G289" s="105"/>
      <c r="H289" s="105">
        <v>3</v>
      </c>
      <c r="I289" s="519">
        <v>44151</v>
      </c>
      <c r="J289" s="681">
        <v>1743233</v>
      </c>
      <c r="K289" s="519">
        <v>44115</v>
      </c>
      <c r="L289" s="519">
        <v>44151</v>
      </c>
      <c r="M289" s="105" t="s">
        <v>1359</v>
      </c>
      <c r="N289" s="110"/>
      <c r="O289" s="105" t="s">
        <v>1328</v>
      </c>
      <c r="P289" s="110"/>
    </row>
    <row r="290" spans="1:29">
      <c r="A290" s="684" t="s">
        <v>479</v>
      </c>
      <c r="B290" s="710" t="s">
        <v>500</v>
      </c>
      <c r="C290" s="105"/>
      <c r="D290" s="105" t="s">
        <v>1373</v>
      </c>
      <c r="E290" s="110"/>
      <c r="F290" s="105" t="s">
        <v>1374</v>
      </c>
      <c r="G290" s="105"/>
      <c r="H290" s="105">
        <v>20</v>
      </c>
      <c r="I290" s="536">
        <v>44151</v>
      </c>
      <c r="J290" s="110">
        <v>1743236</v>
      </c>
      <c r="K290" s="536">
        <v>44141</v>
      </c>
      <c r="L290" s="536">
        <v>44151</v>
      </c>
      <c r="M290" s="105" t="s">
        <v>1359</v>
      </c>
      <c r="N290" s="110"/>
      <c r="O290" s="105" t="s">
        <v>1375</v>
      </c>
      <c r="P290" s="110"/>
    </row>
    <row r="291" spans="1:29">
      <c r="A291" s="684" t="s">
        <v>479</v>
      </c>
      <c r="B291" s="710" t="s">
        <v>498</v>
      </c>
      <c r="C291" s="105"/>
      <c r="D291" s="105" t="s">
        <v>1373</v>
      </c>
      <c r="E291" s="110"/>
      <c r="F291" s="105" t="s">
        <v>1376</v>
      </c>
      <c r="G291" s="105"/>
      <c r="H291" s="105">
        <v>20</v>
      </c>
      <c r="I291" s="536">
        <v>44151</v>
      </c>
      <c r="J291" s="110">
        <v>1743236</v>
      </c>
      <c r="K291" s="536">
        <v>44141</v>
      </c>
      <c r="L291" s="536">
        <v>44151</v>
      </c>
      <c r="M291" s="105" t="s">
        <v>1359</v>
      </c>
      <c r="N291" s="110"/>
      <c r="O291" s="105" t="s">
        <v>1375</v>
      </c>
      <c r="P291" s="110"/>
    </row>
    <row r="292" spans="1:29">
      <c r="A292" s="684" t="s">
        <v>479</v>
      </c>
      <c r="B292" s="710" t="s">
        <v>500</v>
      </c>
      <c r="C292" s="105"/>
      <c r="D292" s="105" t="s">
        <v>1373</v>
      </c>
      <c r="E292" s="110"/>
      <c r="F292" s="105" t="s">
        <v>1377</v>
      </c>
      <c r="G292" s="105"/>
      <c r="H292" s="105">
        <v>20</v>
      </c>
      <c r="I292" s="536">
        <v>44151</v>
      </c>
      <c r="J292" s="110">
        <v>1743236</v>
      </c>
      <c r="K292" s="536">
        <v>44141</v>
      </c>
      <c r="L292" s="536">
        <v>44151</v>
      </c>
      <c r="M292" s="105" t="s">
        <v>1359</v>
      </c>
      <c r="N292" s="110"/>
      <c r="O292" s="105" t="s">
        <v>1375</v>
      </c>
      <c r="P292" s="110"/>
    </row>
    <row r="293" spans="1:29">
      <c r="A293" s="684" t="s">
        <v>479</v>
      </c>
      <c r="B293" s="703" t="s">
        <v>498</v>
      </c>
      <c r="C293" s="110"/>
      <c r="D293" s="105" t="s">
        <v>1373</v>
      </c>
      <c r="E293" s="110"/>
      <c r="F293" s="105" t="s">
        <v>1378</v>
      </c>
      <c r="G293" s="105"/>
      <c r="H293" s="105">
        <v>18</v>
      </c>
      <c r="I293" s="536">
        <v>44151</v>
      </c>
      <c r="J293" s="110">
        <v>1743236</v>
      </c>
      <c r="K293" s="536">
        <v>44141</v>
      </c>
      <c r="L293" s="536">
        <v>44151</v>
      </c>
      <c r="M293" s="105" t="s">
        <v>1359</v>
      </c>
      <c r="N293" s="110"/>
      <c r="O293" s="105" t="s">
        <v>1375</v>
      </c>
      <c r="P293" s="110"/>
    </row>
    <row r="294" spans="1:29" ht="18.75" customHeight="1">
      <c r="A294" s="667" t="s">
        <v>479</v>
      </c>
      <c r="B294" s="724" t="s">
        <v>1087</v>
      </c>
      <c r="C294" s="106"/>
      <c r="D294" s="106" t="s">
        <v>1379</v>
      </c>
      <c r="E294" s="106"/>
      <c r="F294" s="107" t="s">
        <v>1380</v>
      </c>
      <c r="G294" s="107"/>
      <c r="H294" s="106">
        <v>10</v>
      </c>
      <c r="I294" s="537"/>
      <c r="J294" s="106"/>
      <c r="K294" s="537">
        <v>44153</v>
      </c>
      <c r="L294" s="106"/>
      <c r="M294" s="106"/>
      <c r="N294" s="110"/>
      <c r="O294" s="106" t="s">
        <v>1381</v>
      </c>
      <c r="P294" s="110"/>
    </row>
    <row r="295" spans="1:29">
      <c r="A295" s="667" t="s">
        <v>479</v>
      </c>
      <c r="B295" s="724" t="s">
        <v>1088</v>
      </c>
      <c r="C295" s="106"/>
      <c r="D295" s="106" t="s">
        <v>1379</v>
      </c>
      <c r="E295" s="106"/>
      <c r="F295" s="106" t="s">
        <v>1382</v>
      </c>
      <c r="G295" s="106"/>
      <c r="H295" s="106">
        <v>10</v>
      </c>
      <c r="I295" s="537"/>
      <c r="J295" s="106"/>
      <c r="K295" s="537">
        <v>44153</v>
      </c>
      <c r="L295" s="106"/>
      <c r="M295" s="106"/>
      <c r="N295" s="110"/>
      <c r="O295" s="106"/>
      <c r="P295" s="110"/>
    </row>
    <row r="296" spans="1:29">
      <c r="A296" s="684" t="s">
        <v>279</v>
      </c>
      <c r="B296" s="710" t="s">
        <v>280</v>
      </c>
      <c r="C296" s="105"/>
      <c r="D296" s="538" t="s">
        <v>1336</v>
      </c>
      <c r="E296" s="105" t="s">
        <v>1248</v>
      </c>
      <c r="F296" s="105"/>
      <c r="G296" s="105"/>
      <c r="H296" s="683">
        <v>3</v>
      </c>
      <c r="I296" s="519">
        <v>44168</v>
      </c>
      <c r="J296" s="105">
        <v>1743268</v>
      </c>
      <c r="K296" s="519">
        <v>44153</v>
      </c>
      <c r="L296" s="519">
        <v>44168</v>
      </c>
      <c r="M296" s="105" t="s">
        <v>1383</v>
      </c>
      <c r="N296" s="110"/>
      <c r="O296" s="105" t="s">
        <v>1323</v>
      </c>
      <c r="P296" s="110"/>
    </row>
    <row r="297" spans="1:29">
      <c r="A297" s="684" t="s">
        <v>279</v>
      </c>
      <c r="B297" s="710" t="s">
        <v>283</v>
      </c>
      <c r="C297" s="105"/>
      <c r="D297" s="538" t="s">
        <v>1336</v>
      </c>
      <c r="E297" s="105" t="s">
        <v>1248</v>
      </c>
      <c r="F297" s="105"/>
      <c r="G297" s="105"/>
      <c r="H297" s="683">
        <v>3</v>
      </c>
      <c r="I297" s="519">
        <v>44168</v>
      </c>
      <c r="J297" s="105">
        <v>1743268</v>
      </c>
      <c r="K297" s="519">
        <v>44153</v>
      </c>
      <c r="L297" s="519">
        <v>44168</v>
      </c>
      <c r="M297" s="105" t="s">
        <v>1383</v>
      </c>
      <c r="N297" s="110"/>
      <c r="O297" s="105"/>
      <c r="P297" s="110"/>
    </row>
    <row r="298" spans="1:29" s="17" customFormat="1" ht="14.25" customHeight="1">
      <c r="A298" s="668" t="s">
        <v>33</v>
      </c>
      <c r="B298" s="725" t="s">
        <v>1384</v>
      </c>
      <c r="C298" s="540"/>
      <c r="D298" s="541" t="s">
        <v>1385</v>
      </c>
      <c r="E298" s="539" t="s">
        <v>1386</v>
      </c>
      <c r="F298" s="539"/>
      <c r="G298" s="539"/>
      <c r="H298" s="539">
        <v>10</v>
      </c>
      <c r="I298" s="542">
        <v>44168</v>
      </c>
      <c r="J298" s="539">
        <v>1743271</v>
      </c>
      <c r="K298" s="542">
        <v>44153</v>
      </c>
      <c r="L298" s="542">
        <v>44167</v>
      </c>
      <c r="M298" s="105" t="s">
        <v>1383</v>
      </c>
      <c r="N298" s="110"/>
      <c r="O298" s="108" t="s">
        <v>1387</v>
      </c>
      <c r="P298" s="105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 s="17" customFormat="1">
      <c r="A299" s="668" t="s">
        <v>33</v>
      </c>
      <c r="B299" s="725" t="s">
        <v>34</v>
      </c>
      <c r="C299" s="540"/>
      <c r="D299" s="541" t="s">
        <v>1385</v>
      </c>
      <c r="E299" s="539" t="s">
        <v>1386</v>
      </c>
      <c r="F299" s="539"/>
      <c r="G299" s="539"/>
      <c r="H299" s="539">
        <v>10</v>
      </c>
      <c r="I299" s="542">
        <v>44168</v>
      </c>
      <c r="J299" s="539">
        <v>1743271</v>
      </c>
      <c r="K299" s="542">
        <v>44153</v>
      </c>
      <c r="L299" s="542">
        <v>44167</v>
      </c>
      <c r="M299" s="105" t="s">
        <v>1383</v>
      </c>
      <c r="N299" s="110"/>
      <c r="O299" s="108" t="s">
        <v>1387</v>
      </c>
      <c r="P299" s="105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 s="17" customFormat="1">
      <c r="A300" s="668" t="s">
        <v>1142</v>
      </c>
      <c r="B300" s="725" t="s">
        <v>887</v>
      </c>
      <c r="C300" s="540"/>
      <c r="D300" s="541" t="s">
        <v>1385</v>
      </c>
      <c r="E300" s="539" t="s">
        <v>1386</v>
      </c>
      <c r="F300" s="539"/>
      <c r="G300" s="539"/>
      <c r="H300" s="539">
        <v>10</v>
      </c>
      <c r="I300" s="542">
        <v>44168</v>
      </c>
      <c r="J300" s="539">
        <v>1743271</v>
      </c>
      <c r="K300" s="542">
        <v>44153</v>
      </c>
      <c r="L300" s="542">
        <v>44167</v>
      </c>
      <c r="M300" s="105" t="s">
        <v>1383</v>
      </c>
      <c r="N300" s="110"/>
      <c r="O300" s="108" t="s">
        <v>1387</v>
      </c>
      <c r="P300" s="105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 s="17" customFormat="1">
      <c r="A301" s="668" t="s">
        <v>1142</v>
      </c>
      <c r="B301" s="725" t="s">
        <v>890</v>
      </c>
      <c r="C301" s="540"/>
      <c r="D301" s="541" t="s">
        <v>1385</v>
      </c>
      <c r="E301" s="539" t="s">
        <v>1386</v>
      </c>
      <c r="F301" s="539"/>
      <c r="G301" s="539"/>
      <c r="H301" s="539">
        <v>10</v>
      </c>
      <c r="I301" s="542">
        <v>44168</v>
      </c>
      <c r="J301" s="539">
        <v>1743271</v>
      </c>
      <c r="K301" s="542">
        <v>44153</v>
      </c>
      <c r="L301" s="542">
        <v>44167</v>
      </c>
      <c r="M301" s="105" t="s">
        <v>1383</v>
      </c>
      <c r="N301" s="110"/>
      <c r="O301" s="108" t="s">
        <v>1387</v>
      </c>
      <c r="P301" s="105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 s="17" customFormat="1">
      <c r="A302" s="668" t="s">
        <v>876</v>
      </c>
      <c r="B302" s="725" t="s">
        <v>62</v>
      </c>
      <c r="C302" s="540"/>
      <c r="D302" s="541" t="s">
        <v>1385</v>
      </c>
      <c r="E302" s="539" t="s">
        <v>1386</v>
      </c>
      <c r="F302" s="539"/>
      <c r="G302" s="539"/>
      <c r="H302" s="539">
        <v>10</v>
      </c>
      <c r="I302" s="542">
        <v>44168</v>
      </c>
      <c r="J302" s="539">
        <v>1743271</v>
      </c>
      <c r="K302" s="542">
        <v>44153</v>
      </c>
      <c r="L302" s="542">
        <v>44167</v>
      </c>
      <c r="M302" s="105" t="s">
        <v>1383</v>
      </c>
      <c r="N302" s="110"/>
      <c r="O302" s="108" t="s">
        <v>1387</v>
      </c>
      <c r="P302" s="105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 s="17" customFormat="1">
      <c r="A303" s="668" t="s">
        <v>876</v>
      </c>
      <c r="B303" s="725" t="s">
        <v>65</v>
      </c>
      <c r="C303" s="540"/>
      <c r="D303" s="541" t="s">
        <v>1385</v>
      </c>
      <c r="E303" s="539" t="s">
        <v>1386</v>
      </c>
      <c r="F303" s="539"/>
      <c r="G303" s="539"/>
      <c r="H303" s="539">
        <v>10</v>
      </c>
      <c r="I303" s="542">
        <v>44168</v>
      </c>
      <c r="J303" s="539">
        <v>1743271</v>
      </c>
      <c r="K303" s="542">
        <v>44153</v>
      </c>
      <c r="L303" s="542">
        <v>44167</v>
      </c>
      <c r="M303" s="105" t="s">
        <v>1383</v>
      </c>
      <c r="N303" s="110"/>
      <c r="O303" s="108" t="s">
        <v>1387</v>
      </c>
      <c r="P303" s="105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 s="17" customFormat="1">
      <c r="A304" s="668" t="s">
        <v>863</v>
      </c>
      <c r="B304" s="725" t="s">
        <v>76</v>
      </c>
      <c r="C304" s="540"/>
      <c r="D304" s="541" t="s">
        <v>1385</v>
      </c>
      <c r="E304" s="539" t="s">
        <v>1386</v>
      </c>
      <c r="F304" s="539"/>
      <c r="G304" s="539"/>
      <c r="H304" s="539">
        <v>10</v>
      </c>
      <c r="I304" s="542">
        <v>44168</v>
      </c>
      <c r="J304" s="539">
        <v>1743271</v>
      </c>
      <c r="K304" s="542">
        <v>44153</v>
      </c>
      <c r="L304" s="542">
        <v>44167</v>
      </c>
      <c r="M304" s="105" t="s">
        <v>1383</v>
      </c>
      <c r="N304" s="110"/>
      <c r="O304" s="108" t="s">
        <v>1387</v>
      </c>
      <c r="P304" s="105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 s="17" customFormat="1">
      <c r="A305" s="668" t="s">
        <v>863</v>
      </c>
      <c r="B305" s="725" t="s">
        <v>81</v>
      </c>
      <c r="C305" s="540"/>
      <c r="D305" s="541" t="s">
        <v>1385</v>
      </c>
      <c r="E305" s="539" t="s">
        <v>1388</v>
      </c>
      <c r="F305" s="539"/>
      <c r="G305" s="539"/>
      <c r="H305" s="539">
        <v>10</v>
      </c>
      <c r="I305" s="542">
        <v>44168</v>
      </c>
      <c r="J305" s="539">
        <v>1743271</v>
      </c>
      <c r="K305" s="542">
        <v>44153</v>
      </c>
      <c r="L305" s="542">
        <v>44167</v>
      </c>
      <c r="M305" s="105" t="s">
        <v>1383</v>
      </c>
      <c r="N305" s="110"/>
      <c r="O305" s="108" t="s">
        <v>1387</v>
      </c>
      <c r="P305" s="1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 s="668" t="s">
        <v>279</v>
      </c>
      <c r="B306" s="726" t="s">
        <v>280</v>
      </c>
      <c r="C306" s="539"/>
      <c r="D306" s="541" t="s">
        <v>1336</v>
      </c>
      <c r="E306" s="539" t="s">
        <v>1266</v>
      </c>
      <c r="F306" s="539" t="s">
        <v>1389</v>
      </c>
      <c r="G306" s="539"/>
      <c r="H306" s="543">
        <v>10</v>
      </c>
      <c r="I306" s="542">
        <v>44168</v>
      </c>
      <c r="J306" s="539" t="s">
        <v>1390</v>
      </c>
      <c r="K306" s="542">
        <v>44154</v>
      </c>
      <c r="L306" s="542">
        <v>44160</v>
      </c>
      <c r="M306" s="105" t="s">
        <v>1383</v>
      </c>
      <c r="N306" s="110"/>
      <c r="O306" s="108" t="s">
        <v>1387</v>
      </c>
      <c r="P306" s="110"/>
    </row>
    <row r="307" spans="1:29">
      <c r="A307" s="684" t="s">
        <v>279</v>
      </c>
      <c r="B307" s="710" t="s">
        <v>283</v>
      </c>
      <c r="C307" s="105"/>
      <c r="D307" s="538" t="s">
        <v>1336</v>
      </c>
      <c r="E307" s="105" t="s">
        <v>1266</v>
      </c>
      <c r="F307" s="105" t="s">
        <v>1389</v>
      </c>
      <c r="G307" s="105"/>
      <c r="H307" s="683">
        <v>10</v>
      </c>
      <c r="I307" s="519">
        <v>44168</v>
      </c>
      <c r="J307" s="105" t="s">
        <v>1390</v>
      </c>
      <c r="K307" s="519">
        <v>44154</v>
      </c>
      <c r="L307" s="519">
        <v>44160</v>
      </c>
      <c r="M307" s="105" t="s">
        <v>1383</v>
      </c>
      <c r="N307" s="110"/>
      <c r="O307" s="108" t="s">
        <v>1387</v>
      </c>
      <c r="P307" s="110"/>
    </row>
    <row r="308" spans="1:29" s="17" customFormat="1">
      <c r="A308" s="684" t="s">
        <v>33</v>
      </c>
      <c r="B308" s="727" t="s">
        <v>39</v>
      </c>
      <c r="C308" s="544"/>
      <c r="D308" s="105" t="s">
        <v>1391</v>
      </c>
      <c r="E308" s="105" t="s">
        <v>1284</v>
      </c>
      <c r="F308" s="105">
        <v>10</v>
      </c>
      <c r="G308" s="105"/>
      <c r="H308" s="105">
        <v>5</v>
      </c>
      <c r="I308" s="105"/>
      <c r="J308" s="105">
        <v>1743272</v>
      </c>
      <c r="K308" s="519">
        <v>44153</v>
      </c>
      <c r="L308" s="519">
        <v>44168</v>
      </c>
      <c r="M308" s="105" t="s">
        <v>1383</v>
      </c>
      <c r="N308" s="105"/>
      <c r="O308" s="105" t="s">
        <v>1392</v>
      </c>
      <c r="P308" s="105"/>
    </row>
    <row r="309" spans="1:29" s="17" customFormat="1">
      <c r="A309" s="684" t="s">
        <v>33</v>
      </c>
      <c r="B309" s="727" t="s">
        <v>34</v>
      </c>
      <c r="C309" s="544"/>
      <c r="D309" s="105" t="s">
        <v>1391</v>
      </c>
      <c r="E309" s="105" t="s">
        <v>1284</v>
      </c>
      <c r="F309" s="105">
        <v>10</v>
      </c>
      <c r="G309" s="105"/>
      <c r="H309" s="105">
        <v>5</v>
      </c>
      <c r="I309" s="105"/>
      <c r="J309" s="105">
        <v>1743272</v>
      </c>
      <c r="K309" s="519">
        <v>44153</v>
      </c>
      <c r="L309" s="519">
        <v>44168</v>
      </c>
      <c r="M309" s="105" t="s">
        <v>1383</v>
      </c>
      <c r="N309" s="105"/>
      <c r="O309" s="105" t="s">
        <v>1392</v>
      </c>
      <c r="P309" s="105"/>
    </row>
    <row r="310" spans="1:29" s="17" customFormat="1">
      <c r="A310" s="684" t="s">
        <v>1142</v>
      </c>
      <c r="B310" s="728" t="s">
        <v>887</v>
      </c>
      <c r="C310" s="545"/>
      <c r="D310" s="538" t="s">
        <v>1393</v>
      </c>
      <c r="E310" s="105" t="s">
        <v>1386</v>
      </c>
      <c r="F310" s="105"/>
      <c r="G310" s="105"/>
      <c r="H310" s="105">
        <v>5</v>
      </c>
      <c r="I310" s="519">
        <v>44165</v>
      </c>
      <c r="J310" s="105">
        <v>1743272</v>
      </c>
      <c r="K310" s="519">
        <v>44153</v>
      </c>
      <c r="L310" s="519">
        <v>44168</v>
      </c>
      <c r="M310" s="105" t="s">
        <v>1383</v>
      </c>
      <c r="N310" s="105"/>
      <c r="O310" s="105"/>
      <c r="P310" s="105"/>
    </row>
    <row r="311" spans="1:29">
      <c r="A311" s="684" t="s">
        <v>698</v>
      </c>
      <c r="B311" s="729" t="s">
        <v>196</v>
      </c>
      <c r="C311" s="546"/>
      <c r="D311" s="105" t="s">
        <v>1391</v>
      </c>
      <c r="E311" s="105" t="s">
        <v>1394</v>
      </c>
      <c r="F311" s="105"/>
      <c r="G311" s="105"/>
      <c r="H311" s="105">
        <v>2</v>
      </c>
      <c r="I311" s="519">
        <v>44168</v>
      </c>
      <c r="J311" s="105">
        <v>1743269</v>
      </c>
      <c r="K311" s="519">
        <v>44160</v>
      </c>
      <c r="L311" s="519">
        <v>44168</v>
      </c>
      <c r="M311" s="105" t="s">
        <v>1383</v>
      </c>
      <c r="N311" s="110"/>
      <c r="O311" s="105"/>
      <c r="P311" s="110"/>
    </row>
    <row r="312" spans="1:29">
      <c r="A312" s="684" t="s">
        <v>698</v>
      </c>
      <c r="B312" s="710" t="s">
        <v>197</v>
      </c>
      <c r="C312" s="105"/>
      <c r="D312" s="105" t="s">
        <v>1391</v>
      </c>
      <c r="E312" s="105" t="s">
        <v>1394</v>
      </c>
      <c r="F312" s="105"/>
      <c r="G312" s="105"/>
      <c r="H312" s="105">
        <v>2</v>
      </c>
      <c r="I312" s="519">
        <v>44168</v>
      </c>
      <c r="J312" s="105">
        <v>1743269</v>
      </c>
      <c r="K312" s="519">
        <v>44160</v>
      </c>
      <c r="L312" s="519">
        <v>44168</v>
      </c>
      <c r="M312" s="105" t="s">
        <v>1383</v>
      </c>
      <c r="N312" s="110"/>
      <c r="O312" s="105"/>
      <c r="P312" s="110"/>
    </row>
    <row r="313" spans="1:29" s="32" customFormat="1" ht="21.75" customHeight="1">
      <c r="A313" s="669">
        <v>6522269</v>
      </c>
      <c r="B313" s="730" t="s">
        <v>1395</v>
      </c>
      <c r="C313" s="112"/>
      <c r="D313" s="112" t="s">
        <v>1396</v>
      </c>
      <c r="E313" s="112" t="s">
        <v>1394</v>
      </c>
      <c r="F313" s="112"/>
      <c r="G313" s="112"/>
      <c r="H313" s="112">
        <v>5</v>
      </c>
      <c r="I313" s="113">
        <v>44215</v>
      </c>
      <c r="J313" s="112" t="s">
        <v>1397</v>
      </c>
      <c r="K313" s="113">
        <v>44169</v>
      </c>
      <c r="L313" s="112"/>
      <c r="M313" s="105" t="s">
        <v>1383</v>
      </c>
      <c r="N313" s="211"/>
      <c r="O313" s="112" t="s">
        <v>1191</v>
      </c>
      <c r="P313" s="211"/>
    </row>
    <row r="314" spans="1:29" s="32" customFormat="1" ht="27.75" customHeight="1">
      <c r="A314" s="669"/>
      <c r="B314" s="730" t="s">
        <v>1395</v>
      </c>
      <c r="C314" s="112"/>
      <c r="D314" s="112" t="s">
        <v>1396</v>
      </c>
      <c r="E314" s="112" t="s">
        <v>1318</v>
      </c>
      <c r="F314" s="112"/>
      <c r="G314" s="112"/>
      <c r="H314" s="112">
        <v>5</v>
      </c>
      <c r="I314" s="113">
        <v>44215</v>
      </c>
      <c r="J314" s="112" t="s">
        <v>1397</v>
      </c>
      <c r="K314" s="113">
        <v>44169</v>
      </c>
      <c r="L314" s="112"/>
      <c r="M314" s="105" t="s">
        <v>1383</v>
      </c>
      <c r="N314" s="211"/>
      <c r="O314" s="114" t="s">
        <v>1398</v>
      </c>
      <c r="P314" s="211"/>
    </row>
    <row r="315" spans="1:29" ht="27" customHeight="1">
      <c r="A315" s="349" t="s">
        <v>1051</v>
      </c>
      <c r="B315" s="703" t="s">
        <v>1399</v>
      </c>
      <c r="C315" s="110"/>
      <c r="D315" s="110" t="s">
        <v>1400</v>
      </c>
      <c r="E315" s="110" t="s">
        <v>1248</v>
      </c>
      <c r="F315" s="110"/>
      <c r="G315" s="110"/>
      <c r="H315" s="105">
        <v>3</v>
      </c>
      <c r="I315" s="110"/>
      <c r="J315" s="110"/>
      <c r="K315" s="536">
        <v>44181</v>
      </c>
      <c r="L315" s="110"/>
      <c r="M315" s="110"/>
      <c r="N315" s="110"/>
      <c r="O315" s="211" t="s">
        <v>1191</v>
      </c>
      <c r="P315" s="110"/>
    </row>
    <row r="316" spans="1:29">
      <c r="A316" s="650" t="s">
        <v>1401</v>
      </c>
      <c r="B316" s="722">
        <v>29255801</v>
      </c>
      <c r="C316" s="111"/>
      <c r="D316" s="111"/>
      <c r="E316" s="111" t="s">
        <v>1402</v>
      </c>
      <c r="F316" s="111"/>
      <c r="G316" s="111"/>
      <c r="H316" s="111">
        <v>100</v>
      </c>
      <c r="I316" s="111"/>
      <c r="J316" s="111"/>
      <c r="K316" s="534">
        <v>44181</v>
      </c>
      <c r="L316" s="111"/>
      <c r="M316" s="105" t="s">
        <v>1383</v>
      </c>
      <c r="N316" s="110"/>
      <c r="O316" s="112" t="s">
        <v>1191</v>
      </c>
      <c r="P316" s="110"/>
    </row>
    <row r="317" spans="1:29">
      <c r="A317" s="650" t="s">
        <v>1401</v>
      </c>
      <c r="B317" s="722">
        <v>29244901</v>
      </c>
      <c r="C317" s="111"/>
      <c r="D317" s="111"/>
      <c r="E317" s="111" t="s">
        <v>1402</v>
      </c>
      <c r="F317" s="111"/>
      <c r="G317" s="111"/>
      <c r="H317" s="111">
        <v>100</v>
      </c>
      <c r="I317" s="111"/>
      <c r="J317" s="111"/>
      <c r="K317" s="534">
        <v>44181</v>
      </c>
      <c r="L317" s="111"/>
      <c r="M317" s="105" t="s">
        <v>1383</v>
      </c>
      <c r="N317" s="110"/>
      <c r="O317" s="112" t="s">
        <v>1191</v>
      </c>
      <c r="P317" s="110"/>
    </row>
    <row r="318" spans="1:29">
      <c r="A318" s="349" t="s">
        <v>297</v>
      </c>
      <c r="B318" s="703" t="s">
        <v>310</v>
      </c>
      <c r="C318" s="110"/>
      <c r="D318" s="110"/>
      <c r="E318" s="110" t="s">
        <v>1337</v>
      </c>
      <c r="F318" s="110"/>
      <c r="G318" s="110"/>
      <c r="H318" s="110">
        <v>5</v>
      </c>
      <c r="I318" s="110"/>
      <c r="J318" s="110">
        <v>1743310</v>
      </c>
      <c r="K318" s="110"/>
      <c r="L318" s="536">
        <v>44188</v>
      </c>
      <c r="M318" s="105" t="s">
        <v>1383</v>
      </c>
      <c r="N318" s="110"/>
      <c r="O318" s="112" t="s">
        <v>1403</v>
      </c>
      <c r="P318" s="110"/>
    </row>
    <row r="319" spans="1:29">
      <c r="A319" s="349" t="s">
        <v>297</v>
      </c>
      <c r="B319" s="703" t="s">
        <v>311</v>
      </c>
      <c r="C319" s="110"/>
      <c r="D319" s="110"/>
      <c r="E319" s="110" t="s">
        <v>1337</v>
      </c>
      <c r="F319" s="110"/>
      <c r="G319" s="110"/>
      <c r="H319" s="110">
        <v>5</v>
      </c>
      <c r="I319" s="110"/>
      <c r="J319" s="110">
        <v>1743310</v>
      </c>
      <c r="K319" s="110"/>
      <c r="L319" s="536">
        <v>44188</v>
      </c>
      <c r="M319" s="105" t="s">
        <v>1383</v>
      </c>
      <c r="N319" s="110"/>
      <c r="O319" s="112" t="s">
        <v>1403</v>
      </c>
      <c r="P319" s="110"/>
    </row>
    <row r="320" spans="1:29">
      <c r="A320" s="349" t="s">
        <v>698</v>
      </c>
      <c r="B320" s="731" t="s">
        <v>94</v>
      </c>
      <c r="C320" s="547"/>
      <c r="D320" s="110"/>
      <c r="E320" s="110" t="s">
        <v>1191</v>
      </c>
      <c r="F320" s="110"/>
      <c r="G320" s="110"/>
      <c r="H320" s="110">
        <v>100</v>
      </c>
      <c r="I320" s="110"/>
      <c r="J320" s="110">
        <v>1743357</v>
      </c>
      <c r="K320" s="110"/>
      <c r="L320" s="110"/>
      <c r="M320" s="105" t="s">
        <v>1383</v>
      </c>
      <c r="N320" s="110"/>
      <c r="O320" s="110"/>
      <c r="P320" s="110"/>
    </row>
    <row r="321" spans="1:16">
      <c r="A321" s="349" t="s">
        <v>698</v>
      </c>
      <c r="B321" s="703">
        <v>29274701</v>
      </c>
      <c r="C321" s="110"/>
      <c r="D321" s="110" t="s">
        <v>1404</v>
      </c>
      <c r="E321" s="110" t="s">
        <v>1405</v>
      </c>
      <c r="F321" s="110"/>
      <c r="G321" s="110"/>
      <c r="H321" s="110">
        <v>300</v>
      </c>
      <c r="I321" s="110"/>
      <c r="J321" s="110" t="s">
        <v>1406</v>
      </c>
      <c r="K321" s="536">
        <v>44193</v>
      </c>
      <c r="L321" s="536">
        <v>44202</v>
      </c>
      <c r="M321" s="110" t="s">
        <v>1185</v>
      </c>
      <c r="N321" s="110"/>
      <c r="O321" s="112" t="s">
        <v>1191</v>
      </c>
      <c r="P321" s="110"/>
    </row>
    <row r="322" spans="1:16">
      <c r="A322" s="349" t="s">
        <v>1051</v>
      </c>
      <c r="B322" s="703" t="s">
        <v>1138</v>
      </c>
      <c r="C322" s="110"/>
      <c r="D322" s="110" t="s">
        <v>1184</v>
      </c>
      <c r="E322" s="110" t="s">
        <v>1407</v>
      </c>
      <c r="F322" s="110"/>
      <c r="G322" s="110"/>
      <c r="H322" s="110">
        <v>3</v>
      </c>
      <c r="I322" s="110"/>
      <c r="J322" s="110">
        <v>1743361</v>
      </c>
      <c r="K322" s="536">
        <v>43841</v>
      </c>
      <c r="L322" s="110"/>
      <c r="M322" s="110" t="s">
        <v>38</v>
      </c>
      <c r="N322" s="110"/>
      <c r="O322" s="112" t="s">
        <v>1191</v>
      </c>
      <c r="P322" s="110"/>
    </row>
    <row r="323" spans="1:16">
      <c r="A323" s="349"/>
      <c r="B323" s="732" t="s">
        <v>196</v>
      </c>
      <c r="C323" s="548"/>
      <c r="D323" s="110" t="s">
        <v>1408</v>
      </c>
      <c r="E323" s="110"/>
      <c r="F323" s="110"/>
      <c r="G323" s="110"/>
      <c r="H323" s="110">
        <v>200</v>
      </c>
      <c r="I323" s="110"/>
      <c r="J323" s="110">
        <v>1743438</v>
      </c>
      <c r="K323" s="536">
        <v>44257</v>
      </c>
      <c r="L323" s="536">
        <v>44249</v>
      </c>
      <c r="M323" s="110" t="s">
        <v>38</v>
      </c>
      <c r="N323" s="110"/>
      <c r="O323" s="110"/>
      <c r="P323" s="110"/>
    </row>
    <row r="324" spans="1:16">
      <c r="A324" s="349"/>
      <c r="B324" s="703" t="s">
        <v>197</v>
      </c>
      <c r="C324" s="110"/>
      <c r="D324" s="110" t="s">
        <v>1408</v>
      </c>
      <c r="E324" s="110"/>
      <c r="F324" s="110"/>
      <c r="G324" s="110"/>
      <c r="H324" s="110">
        <v>100</v>
      </c>
      <c r="I324" s="110"/>
      <c r="J324" s="110">
        <v>1743438</v>
      </c>
      <c r="K324" s="536">
        <v>44257</v>
      </c>
      <c r="L324" s="536">
        <v>44249</v>
      </c>
      <c r="M324" s="110" t="s">
        <v>38</v>
      </c>
      <c r="N324" s="110"/>
      <c r="O324" s="110"/>
      <c r="P324" s="110"/>
    </row>
    <row r="325" spans="1:16">
      <c r="A325" s="349"/>
      <c r="B325" s="703" t="s">
        <v>1072</v>
      </c>
      <c r="C325" s="110"/>
      <c r="D325" s="110" t="s">
        <v>1408</v>
      </c>
      <c r="E325" s="110"/>
      <c r="F325" s="110"/>
      <c r="G325" s="110"/>
      <c r="H325" s="110">
        <v>100</v>
      </c>
      <c r="I325" s="110"/>
      <c r="J325" s="110">
        <v>1743438</v>
      </c>
      <c r="K325" s="536">
        <v>44257</v>
      </c>
      <c r="L325" s="110"/>
      <c r="M325" s="110" t="s">
        <v>38</v>
      </c>
      <c r="N325" s="110"/>
      <c r="O325" s="110"/>
      <c r="P325" s="110"/>
    </row>
    <row r="326" spans="1:16">
      <c r="A326" s="349" t="s">
        <v>57</v>
      </c>
      <c r="B326" s="733" t="s">
        <v>999</v>
      </c>
      <c r="C326" s="549"/>
      <c r="D326" s="110" t="s">
        <v>1409</v>
      </c>
      <c r="E326" s="110" t="s">
        <v>1252</v>
      </c>
      <c r="F326" s="110" t="s">
        <v>1410</v>
      </c>
      <c r="G326" s="110"/>
      <c r="H326" s="110">
        <v>8</v>
      </c>
      <c r="I326" s="110">
        <v>6.22</v>
      </c>
      <c r="J326" s="110">
        <v>1743442</v>
      </c>
      <c r="K326" s="536">
        <v>44230</v>
      </c>
      <c r="L326" s="536">
        <v>44251</v>
      </c>
      <c r="M326" s="110" t="s">
        <v>1185</v>
      </c>
      <c r="N326" s="110"/>
      <c r="O326" s="110" t="s">
        <v>1408</v>
      </c>
      <c r="P326" s="110"/>
    </row>
    <row r="327" spans="1:16">
      <c r="A327" s="349" t="s">
        <v>57</v>
      </c>
      <c r="B327" s="733" t="s">
        <v>1008</v>
      </c>
      <c r="C327" s="549"/>
      <c r="D327" s="110" t="s">
        <v>1409</v>
      </c>
      <c r="E327" s="110" t="s">
        <v>1252</v>
      </c>
      <c r="F327" s="110" t="s">
        <v>1411</v>
      </c>
      <c r="G327" s="110"/>
      <c r="H327" s="110">
        <v>8</v>
      </c>
      <c r="I327" s="110">
        <v>6.22</v>
      </c>
      <c r="J327" s="110">
        <v>1743442</v>
      </c>
      <c r="K327" s="536">
        <v>44230</v>
      </c>
      <c r="L327" s="536">
        <v>44251</v>
      </c>
      <c r="M327" s="110" t="s">
        <v>1185</v>
      </c>
      <c r="N327" s="110"/>
      <c r="O327" s="110" t="s">
        <v>1412</v>
      </c>
      <c r="P327" s="110"/>
    </row>
    <row r="328" spans="1:16">
      <c r="A328" s="349" t="s">
        <v>57</v>
      </c>
      <c r="B328" s="733" t="s">
        <v>410</v>
      </c>
      <c r="C328" s="549"/>
      <c r="D328" s="110" t="s">
        <v>1409</v>
      </c>
      <c r="E328" s="110" t="s">
        <v>1252</v>
      </c>
      <c r="F328" s="110" t="s">
        <v>1413</v>
      </c>
      <c r="G328" s="110"/>
      <c r="H328" s="110">
        <v>8</v>
      </c>
      <c r="I328" s="110">
        <v>5.43</v>
      </c>
      <c r="J328" s="110">
        <v>1743442</v>
      </c>
      <c r="K328" s="536">
        <v>44230</v>
      </c>
      <c r="L328" s="536">
        <v>44251</v>
      </c>
      <c r="M328" s="110" t="s">
        <v>1185</v>
      </c>
      <c r="N328" s="110"/>
      <c r="O328" s="110"/>
      <c r="P328" s="110"/>
    </row>
    <row r="329" spans="1:16">
      <c r="A329" s="349" t="s">
        <v>57</v>
      </c>
      <c r="B329" s="733" t="s">
        <v>1012</v>
      </c>
      <c r="C329" s="549"/>
      <c r="D329" s="110" t="s">
        <v>1409</v>
      </c>
      <c r="E329" s="110" t="s">
        <v>1252</v>
      </c>
      <c r="F329" s="549" t="s">
        <v>1414</v>
      </c>
      <c r="G329" s="549"/>
      <c r="H329" s="110">
        <v>8</v>
      </c>
      <c r="I329" s="110">
        <v>6.11</v>
      </c>
      <c r="J329" s="110">
        <v>1743442</v>
      </c>
      <c r="K329" s="536">
        <v>44230</v>
      </c>
      <c r="L329" s="536">
        <v>44251</v>
      </c>
      <c r="M329" s="110" t="s">
        <v>1185</v>
      </c>
      <c r="N329" s="110"/>
      <c r="O329" s="110"/>
      <c r="P329" s="110"/>
    </row>
    <row r="330" spans="1:16">
      <c r="A330" s="349" t="s">
        <v>57</v>
      </c>
      <c r="B330" s="733" t="s">
        <v>1022</v>
      </c>
      <c r="C330" s="549"/>
      <c r="D330" s="110" t="s">
        <v>1409</v>
      </c>
      <c r="E330" s="110" t="s">
        <v>1252</v>
      </c>
      <c r="F330" s="110" t="s">
        <v>1415</v>
      </c>
      <c r="G330" s="110"/>
      <c r="H330" s="110">
        <v>8</v>
      </c>
      <c r="I330" s="110">
        <v>6.11</v>
      </c>
      <c r="J330" s="110">
        <v>1743442</v>
      </c>
      <c r="K330" s="536">
        <v>44230</v>
      </c>
      <c r="L330" s="536">
        <v>44251</v>
      </c>
      <c r="M330" s="110" t="s">
        <v>1185</v>
      </c>
      <c r="N330" s="110"/>
      <c r="O330" s="110"/>
      <c r="P330" s="110"/>
    </row>
    <row r="331" spans="1:16">
      <c r="A331" s="349" t="s">
        <v>57</v>
      </c>
      <c r="B331" s="733" t="s">
        <v>1013</v>
      </c>
      <c r="C331" s="549"/>
      <c r="D331" s="110" t="s">
        <v>1409</v>
      </c>
      <c r="E331" s="110" t="s">
        <v>1252</v>
      </c>
      <c r="F331" s="110" t="s">
        <v>1416</v>
      </c>
      <c r="G331" s="110"/>
      <c r="H331" s="110">
        <v>8</v>
      </c>
      <c r="I331" s="110">
        <v>4.97</v>
      </c>
      <c r="J331" s="110">
        <v>1743442</v>
      </c>
      <c r="K331" s="536">
        <v>44230</v>
      </c>
      <c r="L331" s="536">
        <v>44251</v>
      </c>
      <c r="M331" s="110" t="s">
        <v>1185</v>
      </c>
      <c r="N331" s="110"/>
      <c r="O331" s="110"/>
      <c r="P331" s="110"/>
    </row>
    <row r="332" spans="1:16">
      <c r="A332" s="349" t="s">
        <v>57</v>
      </c>
      <c r="B332" s="733" t="s">
        <v>1015</v>
      </c>
      <c r="C332" s="549"/>
      <c r="D332" s="110" t="s">
        <v>1409</v>
      </c>
      <c r="E332" s="110" t="s">
        <v>1252</v>
      </c>
      <c r="F332" s="110" t="s">
        <v>1417</v>
      </c>
      <c r="G332" s="110"/>
      <c r="H332" s="110">
        <v>8</v>
      </c>
      <c r="I332" s="110">
        <v>4.97</v>
      </c>
      <c r="J332" s="110">
        <v>1743442</v>
      </c>
      <c r="K332" s="536">
        <v>44230</v>
      </c>
      <c r="L332" s="536">
        <v>44251</v>
      </c>
      <c r="M332" s="110" t="s">
        <v>1185</v>
      </c>
      <c r="N332" s="110"/>
      <c r="O332" s="110"/>
      <c r="P332" s="110"/>
    </row>
    <row r="333" spans="1:16">
      <c r="A333" s="349" t="s">
        <v>57</v>
      </c>
      <c r="B333" s="733" t="s">
        <v>1005</v>
      </c>
      <c r="C333" s="549"/>
      <c r="D333" s="110" t="s">
        <v>1409</v>
      </c>
      <c r="E333" s="110" t="s">
        <v>1252</v>
      </c>
      <c r="F333" s="110" t="s">
        <v>1418</v>
      </c>
      <c r="G333" s="110"/>
      <c r="H333" s="110">
        <v>8</v>
      </c>
      <c r="I333" s="110">
        <v>6.22</v>
      </c>
      <c r="J333" s="110">
        <v>1743442</v>
      </c>
      <c r="K333" s="536">
        <v>44230</v>
      </c>
      <c r="L333" s="536">
        <v>44251</v>
      </c>
      <c r="M333" s="110" t="s">
        <v>1185</v>
      </c>
      <c r="N333" s="110"/>
      <c r="O333" s="110"/>
      <c r="P333" s="110"/>
    </row>
    <row r="334" spans="1:16">
      <c r="A334" s="349" t="s">
        <v>57</v>
      </c>
      <c r="B334" s="722" t="s">
        <v>320</v>
      </c>
      <c r="C334" s="111"/>
      <c r="D334" s="110" t="s">
        <v>1409</v>
      </c>
      <c r="E334" s="110" t="s">
        <v>1252</v>
      </c>
      <c r="F334" s="110" t="s">
        <v>1419</v>
      </c>
      <c r="G334" s="110"/>
      <c r="H334" s="110">
        <v>8</v>
      </c>
      <c r="I334" s="110">
        <v>6.22</v>
      </c>
      <c r="J334" s="110">
        <v>1743442</v>
      </c>
      <c r="K334" s="536">
        <v>44230</v>
      </c>
      <c r="L334" s="536">
        <v>44251</v>
      </c>
      <c r="M334" s="110" t="s">
        <v>1185</v>
      </c>
      <c r="N334" s="110"/>
      <c r="O334" s="110"/>
      <c r="P334" s="110"/>
    </row>
    <row r="335" spans="1:16">
      <c r="A335" s="349" t="s">
        <v>57</v>
      </c>
      <c r="B335" s="722" t="s">
        <v>411</v>
      </c>
      <c r="C335" s="111"/>
      <c r="D335" s="110" t="s">
        <v>1409</v>
      </c>
      <c r="E335" s="110" t="s">
        <v>1252</v>
      </c>
      <c r="F335" s="110" t="s">
        <v>1420</v>
      </c>
      <c r="G335" s="110"/>
      <c r="H335" s="110">
        <v>8</v>
      </c>
      <c r="I335" s="110">
        <v>5.43</v>
      </c>
      <c r="J335" s="110">
        <v>1743442</v>
      </c>
      <c r="K335" s="536">
        <v>44230</v>
      </c>
      <c r="L335" s="536">
        <v>44251</v>
      </c>
      <c r="M335" s="110" t="s">
        <v>1185</v>
      </c>
      <c r="N335" s="110"/>
      <c r="O335" s="110"/>
      <c r="P335" s="110"/>
    </row>
    <row r="336" spans="1:16">
      <c r="A336" s="349" t="s">
        <v>57</v>
      </c>
      <c r="B336" s="722" t="s">
        <v>1014</v>
      </c>
      <c r="C336" s="111"/>
      <c r="D336" s="110" t="s">
        <v>1409</v>
      </c>
      <c r="E336" s="110" t="s">
        <v>1252</v>
      </c>
      <c r="F336" s="110" t="s">
        <v>1421</v>
      </c>
      <c r="G336" s="110"/>
      <c r="H336" s="110">
        <v>8</v>
      </c>
      <c r="I336" s="110">
        <v>6.11</v>
      </c>
      <c r="J336" s="110">
        <v>1743442</v>
      </c>
      <c r="K336" s="536">
        <v>44230</v>
      </c>
      <c r="L336" s="536">
        <v>44251</v>
      </c>
      <c r="M336" s="110" t="s">
        <v>1185</v>
      </c>
      <c r="N336" s="110"/>
      <c r="O336" s="110"/>
      <c r="P336" s="110"/>
    </row>
    <row r="337" spans="1:16">
      <c r="A337" s="349" t="s">
        <v>57</v>
      </c>
      <c r="B337" s="722" t="s">
        <v>1024</v>
      </c>
      <c r="C337" s="111"/>
      <c r="D337" s="110" t="s">
        <v>1409</v>
      </c>
      <c r="E337" s="110" t="s">
        <v>1252</v>
      </c>
      <c r="F337" s="110" t="s">
        <v>1422</v>
      </c>
      <c r="G337" s="110"/>
      <c r="H337" s="110">
        <v>8</v>
      </c>
      <c r="I337" s="110">
        <v>6.11</v>
      </c>
      <c r="J337" s="110">
        <v>1743442</v>
      </c>
      <c r="K337" s="536">
        <v>44230</v>
      </c>
      <c r="L337" s="536">
        <v>44251</v>
      </c>
      <c r="M337" s="110" t="s">
        <v>1185</v>
      </c>
      <c r="N337" s="110"/>
      <c r="O337" s="110"/>
      <c r="P337" s="110"/>
    </row>
    <row r="338" spans="1:16">
      <c r="A338" s="349" t="s">
        <v>57</v>
      </c>
      <c r="B338" s="722" t="s">
        <v>1011</v>
      </c>
      <c r="C338" s="111"/>
      <c r="D338" s="110" t="s">
        <v>1409</v>
      </c>
      <c r="E338" s="110" t="s">
        <v>1252</v>
      </c>
      <c r="F338" s="110" t="s">
        <v>1423</v>
      </c>
      <c r="G338" s="110"/>
      <c r="H338" s="110">
        <v>8</v>
      </c>
      <c r="I338" s="110">
        <v>3.06</v>
      </c>
      <c r="J338" s="110">
        <v>1743442</v>
      </c>
      <c r="K338" s="536">
        <v>44230</v>
      </c>
      <c r="L338" s="536">
        <v>44251</v>
      </c>
      <c r="M338" s="110" t="s">
        <v>1185</v>
      </c>
      <c r="N338" s="110"/>
      <c r="O338" s="110"/>
      <c r="P338" s="110"/>
    </row>
    <row r="339" spans="1:16">
      <c r="A339" s="349" t="s">
        <v>57</v>
      </c>
      <c r="B339" s="722" t="s">
        <v>1018</v>
      </c>
      <c r="C339" s="111"/>
      <c r="D339" s="110" t="s">
        <v>1409</v>
      </c>
      <c r="E339" s="110" t="s">
        <v>1252</v>
      </c>
      <c r="F339" s="110" t="s">
        <v>1424</v>
      </c>
      <c r="G339" s="110"/>
      <c r="H339" s="110">
        <v>8</v>
      </c>
      <c r="I339" s="110">
        <v>4.97</v>
      </c>
      <c r="J339" s="110">
        <v>1743442</v>
      </c>
      <c r="K339" s="536">
        <v>44230</v>
      </c>
      <c r="L339" s="536">
        <v>44251</v>
      </c>
      <c r="M339" s="110" t="s">
        <v>1185</v>
      </c>
      <c r="N339" s="110"/>
      <c r="O339" s="110"/>
      <c r="P339" s="110"/>
    </row>
    <row r="340" spans="1:16">
      <c r="A340" s="349" t="s">
        <v>57</v>
      </c>
      <c r="B340" s="722" t="s">
        <v>1021</v>
      </c>
      <c r="C340" s="111"/>
      <c r="D340" s="110" t="s">
        <v>1409</v>
      </c>
      <c r="E340" s="110" t="s">
        <v>1252</v>
      </c>
      <c r="F340" s="110" t="s">
        <v>1425</v>
      </c>
      <c r="G340" s="110"/>
      <c r="H340" s="110">
        <v>8</v>
      </c>
      <c r="I340" s="110">
        <v>4.97</v>
      </c>
      <c r="J340" s="110">
        <v>1743442</v>
      </c>
      <c r="K340" s="536">
        <v>44230</v>
      </c>
      <c r="L340" s="536">
        <v>44251</v>
      </c>
      <c r="M340" s="110" t="s">
        <v>1185</v>
      </c>
      <c r="N340" s="110"/>
      <c r="O340" s="110"/>
      <c r="P340" s="110"/>
    </row>
    <row r="341" spans="1:16">
      <c r="A341" s="349" t="s">
        <v>57</v>
      </c>
      <c r="B341" s="722" t="s">
        <v>1017</v>
      </c>
      <c r="C341" s="111"/>
      <c r="D341" s="110" t="s">
        <v>1409</v>
      </c>
      <c r="E341" s="110" t="s">
        <v>1252</v>
      </c>
      <c r="F341" s="110" t="s">
        <v>1426</v>
      </c>
      <c r="G341" s="110"/>
      <c r="H341" s="110">
        <v>8</v>
      </c>
      <c r="I341" s="110">
        <v>6.73</v>
      </c>
      <c r="J341" s="110">
        <v>1743442</v>
      </c>
      <c r="K341" s="536">
        <v>44230</v>
      </c>
      <c r="L341" s="536">
        <v>44251</v>
      </c>
      <c r="M341" s="110" t="s">
        <v>1185</v>
      </c>
      <c r="N341" s="110"/>
      <c r="O341" s="110"/>
      <c r="P341" s="110"/>
    </row>
    <row r="342" spans="1:16">
      <c r="A342" s="349" t="s">
        <v>57</v>
      </c>
      <c r="B342" s="722" t="s">
        <v>1025</v>
      </c>
      <c r="C342" s="111"/>
      <c r="D342" s="110" t="s">
        <v>1409</v>
      </c>
      <c r="E342" s="110" t="s">
        <v>1252</v>
      </c>
      <c r="F342" s="110" t="s">
        <v>1427</v>
      </c>
      <c r="G342" s="110"/>
      <c r="H342" s="110">
        <v>8</v>
      </c>
      <c r="I342" s="110">
        <v>6.73</v>
      </c>
      <c r="J342" s="110">
        <v>1743442</v>
      </c>
      <c r="K342" s="536">
        <v>44230</v>
      </c>
      <c r="L342" s="536">
        <v>44251</v>
      </c>
      <c r="M342" s="110" t="s">
        <v>1185</v>
      </c>
      <c r="N342" s="110"/>
      <c r="O342" s="110"/>
      <c r="P342" s="110"/>
    </row>
    <row r="343" spans="1:16">
      <c r="A343" s="349" t="s">
        <v>57</v>
      </c>
      <c r="B343" s="722" t="s">
        <v>1028</v>
      </c>
      <c r="C343" s="111"/>
      <c r="D343" s="110" t="s">
        <v>1409</v>
      </c>
      <c r="E343" s="110" t="s">
        <v>1252</v>
      </c>
      <c r="F343" s="110" t="s">
        <v>1428</v>
      </c>
      <c r="G343" s="110"/>
      <c r="H343" s="110">
        <v>8</v>
      </c>
      <c r="I343" s="110">
        <v>6.04</v>
      </c>
      <c r="J343" s="110">
        <v>1743442</v>
      </c>
      <c r="K343" s="536">
        <v>44230</v>
      </c>
      <c r="L343" s="536">
        <v>44251</v>
      </c>
      <c r="M343" s="110" t="s">
        <v>1185</v>
      </c>
      <c r="N343" s="110"/>
      <c r="O343" s="110"/>
      <c r="P343" s="110"/>
    </row>
    <row r="344" spans="1:16">
      <c r="A344" s="349" t="s">
        <v>57</v>
      </c>
      <c r="B344" s="722" t="s">
        <v>1030</v>
      </c>
      <c r="C344" s="111"/>
      <c r="D344" s="110" t="s">
        <v>1409</v>
      </c>
      <c r="E344" s="110" t="s">
        <v>1252</v>
      </c>
      <c r="F344" s="110" t="s">
        <v>1429</v>
      </c>
      <c r="G344" s="110"/>
      <c r="H344" s="110">
        <v>8</v>
      </c>
      <c r="I344" s="110">
        <v>6.04</v>
      </c>
      <c r="J344" s="110">
        <v>1743442</v>
      </c>
      <c r="K344" s="536">
        <v>44230</v>
      </c>
      <c r="L344" s="536">
        <v>44251</v>
      </c>
      <c r="M344" s="110" t="s">
        <v>1185</v>
      </c>
      <c r="N344" s="110"/>
      <c r="O344" s="110"/>
      <c r="P344" s="110"/>
    </row>
    <row r="345" spans="1:16">
      <c r="A345" s="349" t="s">
        <v>57</v>
      </c>
      <c r="B345" s="722" t="s">
        <v>1020</v>
      </c>
      <c r="C345" s="111"/>
      <c r="D345" s="110" t="s">
        <v>1409</v>
      </c>
      <c r="E345" s="110" t="s">
        <v>1252</v>
      </c>
      <c r="F345" s="110" t="s">
        <v>1430</v>
      </c>
      <c r="G345" s="110"/>
      <c r="H345" s="110">
        <v>8</v>
      </c>
      <c r="I345" s="110">
        <v>6.73</v>
      </c>
      <c r="J345" s="110">
        <v>1743442</v>
      </c>
      <c r="K345" s="536">
        <v>44230</v>
      </c>
      <c r="L345" s="536">
        <v>44251</v>
      </c>
      <c r="M345" s="110" t="s">
        <v>1185</v>
      </c>
      <c r="N345" s="110"/>
      <c r="O345" s="110"/>
      <c r="P345" s="110"/>
    </row>
    <row r="346" spans="1:16">
      <c r="A346" s="349" t="s">
        <v>57</v>
      </c>
      <c r="B346" s="722" t="s">
        <v>1027</v>
      </c>
      <c r="C346" s="111"/>
      <c r="D346" s="110" t="s">
        <v>1409</v>
      </c>
      <c r="E346" s="110" t="s">
        <v>1252</v>
      </c>
      <c r="F346" s="110" t="s">
        <v>1431</v>
      </c>
      <c r="G346" s="110"/>
      <c r="H346" s="110">
        <v>8</v>
      </c>
      <c r="I346" s="110">
        <v>6.73</v>
      </c>
      <c r="J346" s="110">
        <v>1743442</v>
      </c>
      <c r="K346" s="536">
        <v>44230</v>
      </c>
      <c r="L346" s="536">
        <v>44251</v>
      </c>
      <c r="M346" s="110" t="s">
        <v>1185</v>
      </c>
      <c r="N346" s="110"/>
      <c r="O346" s="110"/>
      <c r="P346" s="110"/>
    </row>
    <row r="347" spans="1:16">
      <c r="A347" s="349" t="s">
        <v>57</v>
      </c>
      <c r="B347" s="722" t="s">
        <v>1031</v>
      </c>
      <c r="C347" s="111"/>
      <c r="D347" s="110" t="s">
        <v>1409</v>
      </c>
      <c r="E347" s="110" t="s">
        <v>1252</v>
      </c>
      <c r="F347" s="110" t="s">
        <v>1432</v>
      </c>
      <c r="G347" s="110"/>
      <c r="H347" s="110">
        <v>8</v>
      </c>
      <c r="I347" s="110">
        <v>6.04</v>
      </c>
      <c r="J347" s="110">
        <v>1743442</v>
      </c>
      <c r="K347" s="536">
        <v>44230</v>
      </c>
      <c r="L347" s="536">
        <v>44251</v>
      </c>
      <c r="M347" s="110" t="s">
        <v>1185</v>
      </c>
      <c r="N347" s="110"/>
      <c r="O347" s="110"/>
      <c r="P347" s="110"/>
    </row>
    <row r="348" spans="1:16">
      <c r="A348" s="349" t="s">
        <v>57</v>
      </c>
      <c r="B348" s="703" t="s">
        <v>1032</v>
      </c>
      <c r="C348" s="110"/>
      <c r="D348" s="110" t="s">
        <v>1409</v>
      </c>
      <c r="E348" s="110" t="s">
        <v>1252</v>
      </c>
      <c r="F348" s="110" t="s">
        <v>1433</v>
      </c>
      <c r="G348" s="110"/>
      <c r="H348" s="110">
        <v>8</v>
      </c>
      <c r="I348" s="110">
        <v>6.04</v>
      </c>
      <c r="J348" s="110">
        <v>1743442</v>
      </c>
      <c r="K348" s="536">
        <v>44230</v>
      </c>
      <c r="L348" s="536">
        <v>44251</v>
      </c>
      <c r="M348" s="110" t="s">
        <v>1185</v>
      </c>
      <c r="N348" s="110"/>
      <c r="O348" s="110"/>
      <c r="P348" s="110"/>
    </row>
    <row r="349" spans="1:16">
      <c r="A349" s="349" t="s">
        <v>698</v>
      </c>
      <c r="B349" s="734" t="s">
        <v>201</v>
      </c>
      <c r="C349" s="211"/>
      <c r="D349" s="550" t="s">
        <v>1434</v>
      </c>
      <c r="E349" s="110" t="s">
        <v>1294</v>
      </c>
      <c r="F349" s="110"/>
      <c r="G349" s="110"/>
      <c r="H349" s="110">
        <v>10</v>
      </c>
      <c r="I349" s="110"/>
      <c r="J349" s="110"/>
      <c r="K349" s="536">
        <v>44245</v>
      </c>
      <c r="L349" s="110"/>
      <c r="M349" s="110"/>
      <c r="N349" s="110"/>
      <c r="O349" s="110"/>
      <c r="P349" s="110"/>
    </row>
    <row r="350" spans="1:16">
      <c r="A350" s="349" t="s">
        <v>698</v>
      </c>
      <c r="B350" s="734" t="s">
        <v>203</v>
      </c>
      <c r="C350" s="211"/>
      <c r="D350" s="550" t="s">
        <v>1434</v>
      </c>
      <c r="E350" s="110" t="s">
        <v>1294</v>
      </c>
      <c r="F350" s="110"/>
      <c r="G350" s="110"/>
      <c r="H350" s="110">
        <v>10</v>
      </c>
      <c r="I350" s="110"/>
      <c r="J350" s="110"/>
      <c r="K350" s="536">
        <v>44245</v>
      </c>
      <c r="L350" s="110"/>
      <c r="M350" s="110"/>
      <c r="N350" s="110"/>
      <c r="O350" s="110"/>
      <c r="P350" s="110"/>
    </row>
    <row r="351" spans="1:16">
      <c r="A351" s="349" t="s">
        <v>698</v>
      </c>
      <c r="B351" s="734" t="s">
        <v>1435</v>
      </c>
      <c r="C351" s="211"/>
      <c r="D351" s="550" t="s">
        <v>1434</v>
      </c>
      <c r="E351" s="110" t="s">
        <v>1294</v>
      </c>
      <c r="F351" s="110"/>
      <c r="G351" s="110"/>
      <c r="H351" s="110">
        <v>10</v>
      </c>
      <c r="I351" s="110"/>
      <c r="J351" s="110"/>
      <c r="K351" s="536">
        <v>44245</v>
      </c>
      <c r="L351" s="110"/>
      <c r="M351" s="110"/>
      <c r="N351" s="110"/>
      <c r="O351" s="110"/>
      <c r="P351" s="110"/>
    </row>
    <row r="352" spans="1:16">
      <c r="A352" s="349" t="s">
        <v>698</v>
      </c>
      <c r="B352" s="734" t="s">
        <v>1436</v>
      </c>
      <c r="C352" s="211"/>
      <c r="D352" s="550" t="s">
        <v>1434</v>
      </c>
      <c r="E352" s="110" t="s">
        <v>1294</v>
      </c>
      <c r="F352" s="110"/>
      <c r="G352" s="110"/>
      <c r="H352" s="110">
        <v>10</v>
      </c>
      <c r="I352" s="110"/>
      <c r="J352" s="110"/>
      <c r="K352" s="536">
        <v>44245</v>
      </c>
      <c r="L352" s="110"/>
      <c r="M352" s="110"/>
      <c r="N352" s="110"/>
      <c r="O352" s="110"/>
      <c r="P352" s="110"/>
    </row>
    <row r="353" spans="1:16" ht="15.6">
      <c r="A353" s="650" t="s">
        <v>698</v>
      </c>
      <c r="B353" s="735" t="s">
        <v>1114</v>
      </c>
      <c r="C353" s="124"/>
      <c r="D353" s="111"/>
      <c r="E353" s="111" t="s">
        <v>1437</v>
      </c>
      <c r="F353" s="111"/>
      <c r="G353" s="111"/>
      <c r="H353" s="111">
        <v>10</v>
      </c>
      <c r="I353" s="111"/>
      <c r="J353" s="111" t="s">
        <v>1438</v>
      </c>
      <c r="K353" s="534">
        <v>44246</v>
      </c>
      <c r="L353" s="534">
        <v>44257</v>
      </c>
      <c r="M353" s="111" t="s">
        <v>1185</v>
      </c>
      <c r="N353" s="110"/>
      <c r="O353" s="111" t="s">
        <v>1439</v>
      </c>
      <c r="P353" s="110"/>
    </row>
    <row r="354" spans="1:16" ht="15.6">
      <c r="A354" s="650" t="s">
        <v>698</v>
      </c>
      <c r="B354" s="735" t="s">
        <v>1116</v>
      </c>
      <c r="C354" s="124"/>
      <c r="D354" s="111"/>
      <c r="E354" s="111" t="s">
        <v>1437</v>
      </c>
      <c r="F354" s="111"/>
      <c r="G354" s="111"/>
      <c r="H354" s="111">
        <v>10</v>
      </c>
      <c r="I354" s="111"/>
      <c r="J354" s="111" t="s">
        <v>1438</v>
      </c>
      <c r="K354" s="534">
        <v>44246</v>
      </c>
      <c r="L354" s="534">
        <v>44257</v>
      </c>
      <c r="M354" s="111" t="s">
        <v>1185</v>
      </c>
      <c r="N354" s="110"/>
      <c r="O354" s="111" t="s">
        <v>1439</v>
      </c>
      <c r="P354" s="110"/>
    </row>
    <row r="355" spans="1:16" ht="15.6">
      <c r="A355" s="650" t="s">
        <v>698</v>
      </c>
      <c r="B355" s="735" t="s">
        <v>1103</v>
      </c>
      <c r="C355" s="124"/>
      <c r="D355" s="111"/>
      <c r="E355" s="111" t="s">
        <v>1437</v>
      </c>
      <c r="F355" s="111"/>
      <c r="G355" s="111"/>
      <c r="H355" s="111">
        <v>10</v>
      </c>
      <c r="I355" s="111"/>
      <c r="J355" s="111" t="s">
        <v>1438</v>
      </c>
      <c r="K355" s="534">
        <v>44246</v>
      </c>
      <c r="L355" s="534">
        <v>44257</v>
      </c>
      <c r="M355" s="111" t="s">
        <v>1185</v>
      </c>
      <c r="N355" s="110"/>
      <c r="O355" s="111" t="s">
        <v>1439</v>
      </c>
      <c r="P355" s="110"/>
    </row>
    <row r="356" spans="1:16" ht="15.6">
      <c r="A356" s="650" t="s">
        <v>698</v>
      </c>
      <c r="B356" s="735" t="s">
        <v>1105</v>
      </c>
      <c r="C356" s="124"/>
      <c r="D356" s="111"/>
      <c r="E356" s="111" t="s">
        <v>1437</v>
      </c>
      <c r="F356" s="111"/>
      <c r="G356" s="111"/>
      <c r="H356" s="111">
        <v>10</v>
      </c>
      <c r="I356" s="111"/>
      <c r="J356" s="111" t="s">
        <v>1438</v>
      </c>
      <c r="K356" s="534">
        <v>44246</v>
      </c>
      <c r="L356" s="534">
        <v>44257</v>
      </c>
      <c r="M356" s="111" t="s">
        <v>1185</v>
      </c>
      <c r="N356" s="110"/>
      <c r="O356" s="111" t="s">
        <v>1439</v>
      </c>
      <c r="P356" s="110"/>
    </row>
    <row r="357" spans="1:16" ht="15.6">
      <c r="A357" s="684" t="s">
        <v>598</v>
      </c>
      <c r="B357" s="736">
        <v>447230007</v>
      </c>
      <c r="C357" s="551"/>
      <c r="D357" s="105" t="s">
        <v>1440</v>
      </c>
      <c r="E357" s="105" t="s">
        <v>1441</v>
      </c>
      <c r="F357" s="105"/>
      <c r="G357" s="105"/>
      <c r="H357" s="105">
        <v>10</v>
      </c>
      <c r="I357" s="105"/>
      <c r="J357" s="552">
        <v>1743458</v>
      </c>
      <c r="K357" s="519">
        <v>44249</v>
      </c>
      <c r="L357" s="519">
        <v>44257</v>
      </c>
      <c r="M357" s="105" t="s">
        <v>1185</v>
      </c>
      <c r="N357" s="110"/>
      <c r="O357" s="105" t="s">
        <v>1442</v>
      </c>
      <c r="P357" s="110"/>
    </row>
    <row r="358" spans="1:16" ht="15.6">
      <c r="A358" s="684" t="s">
        <v>598</v>
      </c>
      <c r="B358" s="710">
        <v>447250009</v>
      </c>
      <c r="C358" s="105"/>
      <c r="D358" s="105" t="s">
        <v>1440</v>
      </c>
      <c r="E358" s="105"/>
      <c r="F358" s="105"/>
      <c r="G358" s="105"/>
      <c r="H358" s="105">
        <v>10</v>
      </c>
      <c r="I358" s="105"/>
      <c r="J358" s="552">
        <v>1743458</v>
      </c>
      <c r="K358" s="519">
        <v>44249</v>
      </c>
      <c r="L358" s="519">
        <v>44257</v>
      </c>
      <c r="M358" s="105" t="s">
        <v>1185</v>
      </c>
      <c r="N358" s="110"/>
      <c r="O358" s="105" t="s">
        <v>1442</v>
      </c>
      <c r="P358" s="110"/>
    </row>
    <row r="359" spans="1:16" ht="15.6">
      <c r="A359" s="650" t="s">
        <v>479</v>
      </c>
      <c r="B359" s="737" t="s">
        <v>484</v>
      </c>
      <c r="C359" s="553"/>
      <c r="D359" s="111" t="s">
        <v>1356</v>
      </c>
      <c r="E359" s="554" t="s">
        <v>1443</v>
      </c>
      <c r="F359" s="110"/>
      <c r="G359" s="110"/>
      <c r="H359" s="555">
        <v>4</v>
      </c>
      <c r="I359" s="111">
        <v>7.89</v>
      </c>
      <c r="J359" s="111">
        <v>1743447</v>
      </c>
      <c r="K359" s="534">
        <v>44231</v>
      </c>
      <c r="L359" s="534">
        <v>44251</v>
      </c>
      <c r="M359" s="111" t="s">
        <v>1185</v>
      </c>
      <c r="N359" s="110"/>
      <c r="O359" s="110"/>
      <c r="P359" s="110"/>
    </row>
    <row r="360" spans="1:16" ht="15">
      <c r="A360" s="650" t="s">
        <v>479</v>
      </c>
      <c r="B360" s="737" t="s">
        <v>480</v>
      </c>
      <c r="C360" s="553"/>
      <c r="D360" s="111" t="s">
        <v>1356</v>
      </c>
      <c r="E360" s="111" t="s">
        <v>1405</v>
      </c>
      <c r="F360" s="110"/>
      <c r="G360" s="110"/>
      <c r="H360" s="555">
        <v>4</v>
      </c>
      <c r="I360" s="111">
        <v>7.89</v>
      </c>
      <c r="J360" s="111">
        <v>1743447</v>
      </c>
      <c r="K360" s="534">
        <v>44231</v>
      </c>
      <c r="L360" s="534">
        <v>44251</v>
      </c>
      <c r="M360" s="111" t="s">
        <v>1185</v>
      </c>
      <c r="N360" s="110"/>
      <c r="O360" s="110"/>
      <c r="P360" s="110"/>
    </row>
    <row r="361" spans="1:16" ht="15">
      <c r="A361" s="650" t="s">
        <v>479</v>
      </c>
      <c r="B361" s="737" t="s">
        <v>494</v>
      </c>
      <c r="C361" s="553"/>
      <c r="D361" s="111" t="s">
        <v>1356</v>
      </c>
      <c r="E361" s="111" t="s">
        <v>1405</v>
      </c>
      <c r="F361" s="110"/>
      <c r="G361" s="110"/>
      <c r="H361" s="555">
        <v>8</v>
      </c>
      <c r="I361" s="111">
        <v>2.4900000000000002</v>
      </c>
      <c r="J361" s="111">
        <v>1743447</v>
      </c>
      <c r="K361" s="534">
        <v>44231</v>
      </c>
      <c r="L361" s="534">
        <v>44251</v>
      </c>
      <c r="M361" s="111" t="s">
        <v>1185</v>
      </c>
      <c r="N361" s="110"/>
      <c r="O361" s="110"/>
      <c r="P361" s="110"/>
    </row>
    <row r="362" spans="1:16">
      <c r="A362" s="670" t="s">
        <v>292</v>
      </c>
      <c r="B362" s="738">
        <v>641283816</v>
      </c>
      <c r="C362" s="556"/>
      <c r="D362" s="683" t="s">
        <v>1444</v>
      </c>
      <c r="E362" s="105"/>
      <c r="F362" s="105"/>
      <c r="G362" s="105"/>
      <c r="H362" s="557">
        <v>20</v>
      </c>
      <c r="I362" s="105"/>
      <c r="J362" s="105">
        <v>1743454</v>
      </c>
      <c r="K362" s="105"/>
      <c r="L362" s="519">
        <v>44257</v>
      </c>
      <c r="M362" s="105" t="s">
        <v>1185</v>
      </c>
      <c r="N362" s="110"/>
      <c r="O362" s="105" t="s">
        <v>1445</v>
      </c>
      <c r="P362" s="110"/>
    </row>
    <row r="363" spans="1:16">
      <c r="A363" s="684" t="s">
        <v>1343</v>
      </c>
      <c r="B363" s="739" t="s">
        <v>1395</v>
      </c>
      <c r="C363" s="558"/>
      <c r="D363" s="105" t="s">
        <v>1396</v>
      </c>
      <c r="E363" s="105" t="s">
        <v>1446</v>
      </c>
      <c r="F363" s="105"/>
      <c r="G363" s="105"/>
      <c r="H363" s="557">
        <v>17</v>
      </c>
      <c r="I363" s="105">
        <v>7</v>
      </c>
      <c r="J363" s="105" t="s">
        <v>1447</v>
      </c>
      <c r="K363" s="105"/>
      <c r="L363" s="519">
        <v>44257</v>
      </c>
      <c r="M363" s="105" t="s">
        <v>1185</v>
      </c>
      <c r="N363" s="110"/>
      <c r="O363" s="105" t="s">
        <v>26</v>
      </c>
      <c r="P363" s="110"/>
    </row>
    <row r="364" spans="1:16">
      <c r="A364" s="684" t="s">
        <v>245</v>
      </c>
      <c r="B364" s="710">
        <v>398525007</v>
      </c>
      <c r="C364" s="105"/>
      <c r="D364" s="105" t="s">
        <v>1448</v>
      </c>
      <c r="E364" s="105"/>
      <c r="F364" s="105"/>
      <c r="G364" s="105"/>
      <c r="H364" s="105">
        <v>5</v>
      </c>
      <c r="I364" s="105"/>
      <c r="J364" s="105">
        <v>1743457</v>
      </c>
      <c r="K364" s="519">
        <v>44256</v>
      </c>
      <c r="L364" s="519">
        <v>44257</v>
      </c>
      <c r="M364" s="105" t="s">
        <v>1185</v>
      </c>
      <c r="N364" s="110"/>
      <c r="O364" s="105"/>
      <c r="P364" s="110"/>
    </row>
    <row r="365" spans="1:16">
      <c r="A365" s="684" t="s">
        <v>245</v>
      </c>
      <c r="B365" s="710">
        <v>398525211</v>
      </c>
      <c r="C365" s="105"/>
      <c r="D365" s="105" t="s">
        <v>1448</v>
      </c>
      <c r="E365" s="105"/>
      <c r="F365" s="105"/>
      <c r="G365" s="105"/>
      <c r="H365" s="105">
        <v>5</v>
      </c>
      <c r="I365" s="105"/>
      <c r="J365" s="105">
        <v>1743457</v>
      </c>
      <c r="K365" s="519">
        <v>44256</v>
      </c>
      <c r="L365" s="519">
        <v>44257</v>
      </c>
      <c r="M365" s="105" t="s">
        <v>1185</v>
      </c>
      <c r="N365" s="110"/>
      <c r="O365" s="105" t="s">
        <v>1449</v>
      </c>
      <c r="P365" s="110"/>
    </row>
    <row r="366" spans="1:16">
      <c r="A366" s="684" t="s">
        <v>245</v>
      </c>
      <c r="B366" s="710">
        <v>398577909</v>
      </c>
      <c r="C366" s="105"/>
      <c r="D366" s="105" t="s">
        <v>1448</v>
      </c>
      <c r="E366" s="105"/>
      <c r="F366" s="105"/>
      <c r="G366" s="105"/>
      <c r="H366" s="105">
        <v>5</v>
      </c>
      <c r="I366" s="105"/>
      <c r="J366" s="105">
        <v>1743457</v>
      </c>
      <c r="K366" s="519">
        <v>44256</v>
      </c>
      <c r="L366" s="519">
        <v>44257</v>
      </c>
      <c r="M366" s="105" t="s">
        <v>1185</v>
      </c>
      <c r="N366" s="110"/>
      <c r="O366" s="105" t="s">
        <v>1450</v>
      </c>
      <c r="P366" s="110"/>
    </row>
    <row r="367" spans="1:16">
      <c r="A367" s="684" t="s">
        <v>245</v>
      </c>
      <c r="B367" s="710">
        <v>398578607</v>
      </c>
      <c r="C367" s="105"/>
      <c r="D367" s="105" t="s">
        <v>1448</v>
      </c>
      <c r="E367" s="105"/>
      <c r="F367" s="105"/>
      <c r="G367" s="105"/>
      <c r="H367" s="105">
        <v>5</v>
      </c>
      <c r="I367" s="105"/>
      <c r="J367" s="105">
        <v>1743457</v>
      </c>
      <c r="K367" s="519">
        <v>44256</v>
      </c>
      <c r="L367" s="519">
        <v>44257</v>
      </c>
      <c r="M367" s="105" t="s">
        <v>1185</v>
      </c>
      <c r="N367" s="110"/>
      <c r="O367" s="105"/>
      <c r="P367" s="110"/>
    </row>
    <row r="368" spans="1:16">
      <c r="A368" s="684" t="s">
        <v>245</v>
      </c>
      <c r="B368" s="710">
        <v>398674009</v>
      </c>
      <c r="C368" s="105"/>
      <c r="D368" s="105" t="s">
        <v>1448</v>
      </c>
      <c r="E368" s="105"/>
      <c r="F368" s="105"/>
      <c r="G368" s="105"/>
      <c r="H368" s="105">
        <v>5</v>
      </c>
      <c r="I368" s="105"/>
      <c r="J368" s="105">
        <v>1743457</v>
      </c>
      <c r="K368" s="519">
        <v>44256</v>
      </c>
      <c r="L368" s="519">
        <v>44257</v>
      </c>
      <c r="M368" s="105" t="s">
        <v>1185</v>
      </c>
      <c r="N368" s="110"/>
      <c r="O368" s="105"/>
      <c r="P368" s="110"/>
    </row>
    <row r="369" spans="1:16">
      <c r="A369" s="670" t="s">
        <v>292</v>
      </c>
      <c r="B369" s="738">
        <v>641283816</v>
      </c>
      <c r="C369" s="556"/>
      <c r="D369" s="683" t="s">
        <v>1444</v>
      </c>
      <c r="E369" s="559" t="s">
        <v>1451</v>
      </c>
      <c r="F369" s="105"/>
      <c r="G369" s="105"/>
      <c r="H369" s="557">
        <v>20</v>
      </c>
      <c r="I369" s="105"/>
      <c r="J369" s="110">
        <v>1743473</v>
      </c>
      <c r="K369" s="519">
        <v>44254</v>
      </c>
      <c r="L369" s="536">
        <v>44263</v>
      </c>
      <c r="M369" s="105" t="s">
        <v>1185</v>
      </c>
      <c r="N369" s="110"/>
      <c r="O369" s="105" t="s">
        <v>1445</v>
      </c>
      <c r="P369" s="110"/>
    </row>
    <row r="370" spans="1:16">
      <c r="A370" s="349" t="s">
        <v>1452</v>
      </c>
      <c r="B370" s="703">
        <v>29245401</v>
      </c>
      <c r="C370" s="110"/>
      <c r="D370" s="110"/>
      <c r="E370" s="110" t="s">
        <v>1453</v>
      </c>
      <c r="F370" s="110" t="s">
        <v>1454</v>
      </c>
      <c r="G370" s="110"/>
      <c r="H370" s="110">
        <v>100</v>
      </c>
      <c r="I370" s="110"/>
      <c r="J370" s="110" t="s">
        <v>1455</v>
      </c>
      <c r="K370" s="110"/>
      <c r="L370" s="536">
        <v>44270</v>
      </c>
      <c r="M370" s="110" t="s">
        <v>38</v>
      </c>
      <c r="N370" s="110"/>
      <c r="O370" s="110" t="s">
        <v>1191</v>
      </c>
      <c r="P370" s="110"/>
    </row>
    <row r="371" spans="1:16">
      <c r="A371" s="349" t="s">
        <v>1452</v>
      </c>
      <c r="B371" s="703">
        <v>29255801</v>
      </c>
      <c r="C371" s="110"/>
      <c r="D371" s="110"/>
      <c r="E371" s="110" t="s">
        <v>1453</v>
      </c>
      <c r="F371" s="110"/>
      <c r="G371" s="110"/>
      <c r="H371" s="110">
        <v>100</v>
      </c>
      <c r="I371" s="110"/>
      <c r="J371" s="110" t="s">
        <v>1455</v>
      </c>
      <c r="K371" s="110"/>
      <c r="L371" s="536">
        <v>44270</v>
      </c>
      <c r="M371" s="110" t="s">
        <v>38</v>
      </c>
      <c r="N371" s="110"/>
      <c r="O371" s="110" t="s">
        <v>1191</v>
      </c>
      <c r="P371" s="110"/>
    </row>
    <row r="372" spans="1:16">
      <c r="A372" s="349" t="s">
        <v>1452</v>
      </c>
      <c r="B372" s="703">
        <v>29255801</v>
      </c>
      <c r="C372" s="110"/>
      <c r="D372" s="110"/>
      <c r="E372" s="110" t="s">
        <v>1453</v>
      </c>
      <c r="F372" s="110"/>
      <c r="G372" s="110"/>
      <c r="H372" s="110">
        <v>100</v>
      </c>
      <c r="I372" s="110"/>
      <c r="J372" s="110" t="s">
        <v>1455</v>
      </c>
      <c r="K372" s="110"/>
      <c r="L372" s="536">
        <v>44270</v>
      </c>
      <c r="M372" s="110" t="s">
        <v>38</v>
      </c>
      <c r="N372" s="110"/>
      <c r="O372" s="110" t="s">
        <v>1191</v>
      </c>
      <c r="P372" s="110"/>
    </row>
    <row r="373" spans="1:16">
      <c r="A373" s="349" t="s">
        <v>1452</v>
      </c>
      <c r="B373" s="703">
        <v>29252501</v>
      </c>
      <c r="C373" s="110"/>
      <c r="D373" s="110"/>
      <c r="E373" s="110" t="s">
        <v>1453</v>
      </c>
      <c r="F373" s="110"/>
      <c r="G373" s="110"/>
      <c r="H373" s="110">
        <v>100</v>
      </c>
      <c r="I373" s="110"/>
      <c r="J373" s="110" t="s">
        <v>1455</v>
      </c>
      <c r="K373" s="110"/>
      <c r="L373" s="536">
        <v>44270</v>
      </c>
      <c r="M373" s="110" t="s">
        <v>38</v>
      </c>
      <c r="N373" s="110"/>
      <c r="O373" s="110" t="s">
        <v>1191</v>
      </c>
      <c r="P373" s="110"/>
    </row>
    <row r="374" spans="1:16">
      <c r="A374" s="349"/>
      <c r="B374" s="703" t="s">
        <v>1456</v>
      </c>
      <c r="C374" s="110"/>
      <c r="D374" s="110"/>
      <c r="E374" s="110"/>
      <c r="F374" s="110" t="s">
        <v>1457</v>
      </c>
      <c r="G374" s="110"/>
      <c r="H374" s="110">
        <v>8</v>
      </c>
      <c r="I374" s="110"/>
      <c r="J374" s="110"/>
      <c r="K374" s="536">
        <v>44263</v>
      </c>
      <c r="L374" s="536"/>
      <c r="M374" s="105"/>
      <c r="N374" s="110"/>
      <c r="O374" s="110" t="s">
        <v>1458</v>
      </c>
      <c r="P374" s="110"/>
    </row>
    <row r="375" spans="1:16" s="32" customFormat="1" ht="65.25" customHeight="1">
      <c r="A375" s="671" t="s">
        <v>1459</v>
      </c>
      <c r="B375" s="740" t="s">
        <v>201</v>
      </c>
      <c r="C375" s="138"/>
      <c r="D375" s="211"/>
      <c r="E375" s="211"/>
      <c r="F375" s="211"/>
      <c r="G375" s="211"/>
      <c r="H375" s="211">
        <v>7</v>
      </c>
      <c r="I375" s="211"/>
      <c r="J375" s="211">
        <v>1743535</v>
      </c>
      <c r="K375" s="139">
        <v>44265</v>
      </c>
      <c r="L375" s="139">
        <v>44291</v>
      </c>
      <c r="M375" s="211" t="s">
        <v>38</v>
      </c>
      <c r="N375" s="211"/>
      <c r="O375" s="962" t="s">
        <v>1460</v>
      </c>
      <c r="P375" s="211"/>
    </row>
    <row r="376" spans="1:16" s="32" customFormat="1" ht="65.25" customHeight="1">
      <c r="A376" s="671" t="s">
        <v>1459</v>
      </c>
      <c r="B376" s="740" t="s">
        <v>203</v>
      </c>
      <c r="C376" s="138"/>
      <c r="D376" s="211" t="s">
        <v>1461</v>
      </c>
      <c r="E376" s="211" t="s">
        <v>1446</v>
      </c>
      <c r="F376" s="211"/>
      <c r="G376" s="211"/>
      <c r="H376" s="211">
        <v>7</v>
      </c>
      <c r="I376" s="211"/>
      <c r="J376" s="211">
        <v>1743535</v>
      </c>
      <c r="K376" s="139">
        <v>44265</v>
      </c>
      <c r="L376" s="139">
        <v>44291</v>
      </c>
      <c r="M376" s="211" t="s">
        <v>38</v>
      </c>
      <c r="N376" s="211"/>
      <c r="O376" s="962"/>
      <c r="P376" s="211"/>
    </row>
    <row r="377" spans="1:16">
      <c r="A377" s="349" t="s">
        <v>24</v>
      </c>
      <c r="B377" s="703" t="s">
        <v>1001</v>
      </c>
      <c r="C377" s="110"/>
      <c r="D377" s="110" t="s">
        <v>1462</v>
      </c>
      <c r="E377" s="110"/>
      <c r="F377" s="110"/>
      <c r="G377" s="110"/>
      <c r="H377" s="110">
        <v>20</v>
      </c>
      <c r="I377" s="110"/>
      <c r="J377" s="110"/>
      <c r="K377" s="110"/>
      <c r="L377" s="110"/>
      <c r="M377" s="110" t="s">
        <v>38</v>
      </c>
      <c r="N377" s="110"/>
      <c r="O377" s="110" t="s">
        <v>1463</v>
      </c>
      <c r="P377" s="110"/>
    </row>
    <row r="378" spans="1:16" ht="17.399999999999999">
      <c r="A378" s="349" t="s">
        <v>1464</v>
      </c>
      <c r="B378" s="741" t="s">
        <v>1465</v>
      </c>
      <c r="C378" s="560"/>
      <c r="D378" s="110"/>
      <c r="E378" s="110"/>
      <c r="F378" s="110"/>
      <c r="G378" s="110"/>
      <c r="H378" s="560" t="s">
        <v>1466</v>
      </c>
      <c r="I378" s="110"/>
      <c r="J378" s="110">
        <v>1743500</v>
      </c>
      <c r="K378" s="536">
        <v>44271</v>
      </c>
      <c r="L378" s="110"/>
      <c r="M378" s="110" t="s">
        <v>38</v>
      </c>
      <c r="N378" s="110"/>
      <c r="O378" s="110" t="s">
        <v>1467</v>
      </c>
      <c r="P378" s="110"/>
    </row>
    <row r="379" spans="1:16" ht="87">
      <c r="A379" s="349" t="s">
        <v>1464</v>
      </c>
      <c r="B379" s="741" t="s">
        <v>1468</v>
      </c>
      <c r="C379" s="560"/>
      <c r="D379" s="110"/>
      <c r="E379" s="110"/>
      <c r="F379" s="110"/>
      <c r="G379" s="110"/>
      <c r="H379" s="560" t="s">
        <v>1469</v>
      </c>
      <c r="I379" s="110"/>
      <c r="J379" s="110"/>
      <c r="K379" s="110"/>
      <c r="L379" s="110"/>
      <c r="M379" s="110"/>
      <c r="N379" s="110"/>
      <c r="O379" s="137" t="s">
        <v>1470</v>
      </c>
      <c r="P379" s="110"/>
    </row>
    <row r="380" spans="1:16" ht="34.799999999999997">
      <c r="A380" s="349" t="s">
        <v>1464</v>
      </c>
      <c r="B380" s="741" t="s">
        <v>1471</v>
      </c>
      <c r="C380" s="560"/>
      <c r="D380" s="110"/>
      <c r="E380" s="110"/>
      <c r="F380" s="110"/>
      <c r="G380" s="110"/>
      <c r="H380" s="560" t="s">
        <v>1472</v>
      </c>
      <c r="I380" s="110"/>
      <c r="J380" s="110"/>
      <c r="K380" s="110"/>
      <c r="L380" s="110"/>
      <c r="M380" s="110"/>
      <c r="N380" s="110"/>
      <c r="O380" s="137" t="s">
        <v>1473</v>
      </c>
      <c r="P380" s="110"/>
    </row>
    <row r="381" spans="1:16" ht="69.599999999999994">
      <c r="A381" s="349" t="s">
        <v>876</v>
      </c>
      <c r="B381" s="741" t="s">
        <v>63</v>
      </c>
      <c r="C381" s="560"/>
      <c r="D381" s="110"/>
      <c r="E381" s="110"/>
      <c r="F381" s="110"/>
      <c r="G381" s="110"/>
      <c r="H381" s="560" t="s">
        <v>1474</v>
      </c>
      <c r="I381" s="110"/>
      <c r="J381" s="110"/>
      <c r="K381" s="110"/>
      <c r="L381" s="110"/>
      <c r="M381" s="110"/>
      <c r="N381" s="110"/>
      <c r="O381" s="137" t="s">
        <v>1475</v>
      </c>
      <c r="P381" s="110"/>
    </row>
    <row r="382" spans="1:16" ht="17.399999999999999">
      <c r="A382" s="349" t="s">
        <v>876</v>
      </c>
      <c r="B382" s="741" t="s">
        <v>66</v>
      </c>
      <c r="C382" s="560"/>
      <c r="D382" s="110"/>
      <c r="E382" s="110"/>
      <c r="F382" s="110"/>
      <c r="G382" s="110"/>
      <c r="H382" s="560" t="s">
        <v>1476</v>
      </c>
      <c r="I382" s="110"/>
      <c r="J382" s="110"/>
      <c r="K382" s="110"/>
      <c r="L382" s="110"/>
      <c r="M382" s="110"/>
      <c r="N382" s="110"/>
      <c r="O382" s="110"/>
      <c r="P382" s="110"/>
    </row>
    <row r="383" spans="1:16" ht="17.399999999999999">
      <c r="A383" s="349" t="s">
        <v>876</v>
      </c>
      <c r="B383" s="741" t="s">
        <v>68</v>
      </c>
      <c r="C383" s="560"/>
      <c r="D383" s="110"/>
      <c r="E383" s="110"/>
      <c r="F383" s="110"/>
      <c r="G383" s="110"/>
      <c r="H383" s="560" t="s">
        <v>1477</v>
      </c>
      <c r="I383" s="110"/>
      <c r="J383" s="110"/>
      <c r="K383" s="110"/>
      <c r="L383" s="110"/>
      <c r="M383" s="110"/>
      <c r="N383" s="110"/>
      <c r="O383" s="110"/>
      <c r="P383" s="110"/>
    </row>
    <row r="384" spans="1:16">
      <c r="A384" s="349"/>
      <c r="B384" s="742" t="s">
        <v>1105</v>
      </c>
      <c r="C384" s="561"/>
      <c r="D384" s="110"/>
      <c r="E384" s="105">
        <v>113984955</v>
      </c>
      <c r="F384" s="110">
        <v>113985063</v>
      </c>
      <c r="G384" s="110"/>
      <c r="H384" s="105">
        <v>3</v>
      </c>
      <c r="I384" s="110">
        <v>3</v>
      </c>
      <c r="J384" s="110">
        <v>1743597</v>
      </c>
      <c r="K384" s="536">
        <v>44272</v>
      </c>
      <c r="L384" s="110"/>
      <c r="M384" s="110" t="s">
        <v>38</v>
      </c>
      <c r="N384" s="110"/>
      <c r="O384" s="110" t="s">
        <v>1478</v>
      </c>
      <c r="P384" s="110"/>
    </row>
    <row r="385" spans="1:16">
      <c r="A385" s="349"/>
      <c r="B385" s="742" t="s">
        <v>1118</v>
      </c>
      <c r="C385" s="561"/>
      <c r="D385" s="110"/>
      <c r="E385" s="105"/>
      <c r="F385" s="105">
        <v>113984984</v>
      </c>
      <c r="G385" s="105"/>
      <c r="H385" s="105">
        <v>3</v>
      </c>
      <c r="I385" s="110">
        <v>3</v>
      </c>
      <c r="J385" s="110">
        <v>1743597</v>
      </c>
      <c r="K385" s="536">
        <v>44272</v>
      </c>
      <c r="L385" s="110"/>
      <c r="M385" s="110" t="s">
        <v>38</v>
      </c>
      <c r="N385" s="110"/>
      <c r="O385" s="110" t="s">
        <v>1479</v>
      </c>
      <c r="P385" s="110"/>
    </row>
    <row r="386" spans="1:16" ht="27.75" customHeight="1">
      <c r="A386" s="349"/>
      <c r="B386" s="742" t="s">
        <v>102</v>
      </c>
      <c r="C386" s="561"/>
      <c r="D386" s="110"/>
      <c r="E386" s="105"/>
      <c r="F386" s="105">
        <v>113984969</v>
      </c>
      <c r="G386" s="105"/>
      <c r="H386" s="105">
        <v>3</v>
      </c>
      <c r="I386" s="110">
        <v>3</v>
      </c>
      <c r="J386" s="110">
        <v>1743597</v>
      </c>
      <c r="K386" s="536">
        <v>44272</v>
      </c>
      <c r="L386" s="110"/>
      <c r="M386" s="110" t="s">
        <v>38</v>
      </c>
      <c r="N386" s="110"/>
      <c r="O386" s="140" t="s">
        <v>1480</v>
      </c>
      <c r="P386" s="110"/>
    </row>
    <row r="387" spans="1:16">
      <c r="A387" s="349"/>
      <c r="B387" s="743" t="s">
        <v>1111</v>
      </c>
      <c r="C387" s="562"/>
      <c r="D387" s="110"/>
      <c r="E387" s="105"/>
      <c r="F387" s="105">
        <v>113985063</v>
      </c>
      <c r="G387" s="105"/>
      <c r="H387" s="105">
        <v>3</v>
      </c>
      <c r="I387" s="110">
        <v>3</v>
      </c>
      <c r="J387" s="110">
        <v>1743597</v>
      </c>
      <c r="K387" s="536">
        <v>44272</v>
      </c>
      <c r="L387" s="110"/>
      <c r="M387" s="110" t="s">
        <v>38</v>
      </c>
      <c r="N387" s="110"/>
      <c r="O387" s="110" t="s">
        <v>1481</v>
      </c>
      <c r="P387" s="110"/>
    </row>
    <row r="388" spans="1:16">
      <c r="A388" s="349"/>
      <c r="B388" s="743" t="s">
        <v>1099</v>
      </c>
      <c r="C388" s="562"/>
      <c r="D388" s="110"/>
      <c r="E388" s="105"/>
      <c r="F388" s="105">
        <v>113985053</v>
      </c>
      <c r="G388" s="105"/>
      <c r="H388" s="105">
        <v>3</v>
      </c>
      <c r="I388" s="110">
        <v>3</v>
      </c>
      <c r="J388" s="110">
        <v>1743597</v>
      </c>
      <c r="K388" s="536">
        <v>44272</v>
      </c>
      <c r="L388" s="110"/>
      <c r="M388" s="110" t="s">
        <v>38</v>
      </c>
      <c r="N388" s="110"/>
      <c r="O388" s="110"/>
      <c r="P388" s="110"/>
    </row>
    <row r="389" spans="1:16">
      <c r="A389" s="349"/>
      <c r="B389" s="743" t="s">
        <v>197</v>
      </c>
      <c r="C389" s="562"/>
      <c r="D389" s="110"/>
      <c r="E389" s="105"/>
      <c r="F389" s="105">
        <v>113984959</v>
      </c>
      <c r="G389" s="105"/>
      <c r="H389" s="105">
        <v>3</v>
      </c>
      <c r="I389" s="110">
        <v>3</v>
      </c>
      <c r="J389" s="110">
        <v>1743597</v>
      </c>
      <c r="K389" s="536">
        <v>44272</v>
      </c>
      <c r="L389" s="110"/>
      <c r="M389" s="110" t="s">
        <v>38</v>
      </c>
      <c r="N389" s="110"/>
      <c r="O389" s="110"/>
      <c r="P389" s="110"/>
    </row>
    <row r="390" spans="1:16">
      <c r="A390" s="672" t="s">
        <v>581</v>
      </c>
      <c r="B390" s="744" t="s">
        <v>582</v>
      </c>
      <c r="C390" s="563"/>
      <c r="D390" s="110"/>
      <c r="E390" s="563" t="s">
        <v>1482</v>
      </c>
      <c r="F390" s="563"/>
      <c r="G390" s="563"/>
      <c r="H390" s="564">
        <v>5</v>
      </c>
      <c r="I390" s="564">
        <v>5</v>
      </c>
      <c r="J390" s="110">
        <v>1743456</v>
      </c>
      <c r="K390" s="536">
        <v>44272</v>
      </c>
      <c r="L390" s="536">
        <v>44294</v>
      </c>
      <c r="M390" s="110" t="s">
        <v>38</v>
      </c>
      <c r="N390" s="110"/>
      <c r="O390" s="110" t="s">
        <v>1483</v>
      </c>
      <c r="P390" s="110"/>
    </row>
    <row r="391" spans="1:16">
      <c r="A391" s="672" t="s">
        <v>581</v>
      </c>
      <c r="B391" s="744" t="s">
        <v>584</v>
      </c>
      <c r="C391" s="563"/>
      <c r="D391" s="110"/>
      <c r="E391" s="563" t="s">
        <v>1482</v>
      </c>
      <c r="F391" s="563"/>
      <c r="G391" s="563"/>
      <c r="H391" s="563">
        <v>5</v>
      </c>
      <c r="I391" s="563">
        <v>5</v>
      </c>
      <c r="J391" s="110">
        <v>1743456</v>
      </c>
      <c r="K391" s="536">
        <v>44272</v>
      </c>
      <c r="L391" s="536">
        <v>44294</v>
      </c>
      <c r="M391" s="110" t="s">
        <v>38</v>
      </c>
      <c r="N391" s="110"/>
      <c r="O391" s="110" t="s">
        <v>1483</v>
      </c>
      <c r="P391" s="110"/>
    </row>
    <row r="392" spans="1:16">
      <c r="A392" s="672" t="s">
        <v>581</v>
      </c>
      <c r="B392" s="744" t="s">
        <v>583</v>
      </c>
      <c r="C392" s="563"/>
      <c r="D392" s="110"/>
      <c r="E392" s="563" t="s">
        <v>1482</v>
      </c>
      <c r="F392" s="563"/>
      <c r="G392" s="563"/>
      <c r="H392" s="563">
        <v>5</v>
      </c>
      <c r="I392" s="563">
        <v>5</v>
      </c>
      <c r="J392" s="110">
        <v>1743456</v>
      </c>
      <c r="K392" s="536">
        <v>44272</v>
      </c>
      <c r="L392" s="536">
        <v>44294</v>
      </c>
      <c r="M392" s="110" t="s">
        <v>38</v>
      </c>
      <c r="N392" s="110"/>
      <c r="O392" s="110" t="s">
        <v>1483</v>
      </c>
      <c r="P392" s="110"/>
    </row>
    <row r="393" spans="1:16">
      <c r="A393" s="349" t="s">
        <v>1484</v>
      </c>
      <c r="B393" s="703" t="s">
        <v>1485</v>
      </c>
      <c r="C393" s="110"/>
      <c r="D393" s="110" t="s">
        <v>1486</v>
      </c>
      <c r="E393" s="110"/>
      <c r="F393" s="110"/>
      <c r="G393" s="110"/>
      <c r="H393" s="110"/>
      <c r="I393" s="110"/>
      <c r="J393" s="110"/>
      <c r="K393" s="536">
        <v>44273</v>
      </c>
      <c r="L393" s="536">
        <v>44301</v>
      </c>
      <c r="M393" s="110" t="s">
        <v>38</v>
      </c>
      <c r="N393" s="110"/>
      <c r="O393" s="187" t="s">
        <v>1487</v>
      </c>
      <c r="P393" s="110"/>
    </row>
    <row r="394" spans="1:16">
      <c r="A394" s="349" t="s">
        <v>1488</v>
      </c>
      <c r="B394" s="703">
        <v>398674009</v>
      </c>
      <c r="C394" s="110"/>
      <c r="D394" s="110" t="s">
        <v>1489</v>
      </c>
      <c r="E394" s="110" t="s">
        <v>1489</v>
      </c>
      <c r="F394" s="110"/>
      <c r="G394" s="110"/>
      <c r="H394" s="110">
        <v>5</v>
      </c>
      <c r="I394" s="110">
        <v>5</v>
      </c>
      <c r="J394" s="110">
        <v>1743531</v>
      </c>
      <c r="K394" s="536">
        <v>44285</v>
      </c>
      <c r="L394" s="536">
        <v>44288</v>
      </c>
      <c r="M394" s="110" t="s">
        <v>1383</v>
      </c>
      <c r="N394" s="110"/>
      <c r="O394" s="188" t="s">
        <v>1490</v>
      </c>
      <c r="P394" s="110"/>
    </row>
    <row r="395" spans="1:16">
      <c r="A395" s="673" t="s">
        <v>598</v>
      </c>
      <c r="B395" s="733">
        <v>447230007</v>
      </c>
      <c r="C395" s="549"/>
      <c r="D395" s="110"/>
      <c r="E395" s="549" t="s">
        <v>1491</v>
      </c>
      <c r="F395" s="549" t="s">
        <v>1492</v>
      </c>
      <c r="G395" s="549"/>
      <c r="H395" s="549">
        <v>20</v>
      </c>
      <c r="I395" s="549"/>
      <c r="J395" s="549"/>
      <c r="K395" s="565">
        <v>44300</v>
      </c>
      <c r="L395" s="549"/>
      <c r="M395" s="549"/>
      <c r="N395" s="110">
        <v>1743491</v>
      </c>
      <c r="O395" s="191" t="s">
        <v>1493</v>
      </c>
      <c r="P395" s="110"/>
    </row>
    <row r="396" spans="1:16">
      <c r="A396" s="673" t="s">
        <v>598</v>
      </c>
      <c r="B396" s="733">
        <v>447250009</v>
      </c>
      <c r="C396" s="549"/>
      <c r="D396" s="110"/>
      <c r="E396" s="549" t="s">
        <v>1491</v>
      </c>
      <c r="F396" s="549" t="s">
        <v>1492</v>
      </c>
      <c r="G396" s="549"/>
      <c r="H396" s="549">
        <v>20</v>
      </c>
      <c r="I396" s="549"/>
      <c r="J396" s="549"/>
      <c r="K396" s="565">
        <v>44300</v>
      </c>
      <c r="L396" s="549"/>
      <c r="M396" s="549"/>
      <c r="N396" s="110">
        <v>1743491</v>
      </c>
      <c r="O396" s="191" t="s">
        <v>1493</v>
      </c>
      <c r="P396" s="110"/>
    </row>
    <row r="397" spans="1:16">
      <c r="A397" s="349" t="s">
        <v>85</v>
      </c>
      <c r="B397" s="728" t="s">
        <v>201</v>
      </c>
      <c r="C397" s="545"/>
      <c r="D397" s="110"/>
      <c r="E397" s="105" t="s">
        <v>1446</v>
      </c>
      <c r="F397" s="105"/>
      <c r="G397" s="105"/>
      <c r="H397" s="105">
        <v>2</v>
      </c>
      <c r="I397" s="110">
        <v>2</v>
      </c>
      <c r="J397" s="110">
        <v>1743586</v>
      </c>
      <c r="K397" s="536">
        <v>44301</v>
      </c>
      <c r="L397" s="536">
        <v>44316</v>
      </c>
      <c r="M397" s="110" t="s">
        <v>38</v>
      </c>
      <c r="N397" s="110"/>
      <c r="O397" s="189" t="s">
        <v>1494</v>
      </c>
      <c r="P397" s="110"/>
    </row>
    <row r="398" spans="1:16">
      <c r="A398" s="349" t="s">
        <v>85</v>
      </c>
      <c r="B398" s="728" t="s">
        <v>1129</v>
      </c>
      <c r="C398" s="545"/>
      <c r="D398" s="110"/>
      <c r="E398" s="105" t="s">
        <v>1446</v>
      </c>
      <c r="F398" s="105"/>
      <c r="G398" s="105"/>
      <c r="H398" s="105">
        <v>2</v>
      </c>
      <c r="I398" s="110">
        <v>2</v>
      </c>
      <c r="J398" s="110">
        <v>1743586</v>
      </c>
      <c r="K398" s="536">
        <v>44301</v>
      </c>
      <c r="L398" s="536">
        <v>44316</v>
      </c>
      <c r="M398" s="110" t="s">
        <v>38</v>
      </c>
      <c r="N398" s="110"/>
      <c r="O398" s="189" t="s">
        <v>1494</v>
      </c>
      <c r="P398" s="110"/>
    </row>
    <row r="399" spans="1:16">
      <c r="A399" s="349" t="s">
        <v>1495</v>
      </c>
      <c r="B399" s="703" t="s">
        <v>1133</v>
      </c>
      <c r="C399" s="110"/>
      <c r="D399" s="110"/>
      <c r="E399" s="110" t="s">
        <v>1496</v>
      </c>
      <c r="F399" s="110"/>
      <c r="G399" s="110"/>
      <c r="H399" s="110">
        <v>5</v>
      </c>
      <c r="I399" s="110">
        <v>5</v>
      </c>
      <c r="J399" s="110">
        <v>1746567</v>
      </c>
      <c r="K399" s="536">
        <v>44302</v>
      </c>
      <c r="L399" s="536">
        <v>44305</v>
      </c>
      <c r="M399" s="110" t="s">
        <v>38</v>
      </c>
      <c r="N399" s="110"/>
      <c r="O399" s="189" t="s">
        <v>195</v>
      </c>
      <c r="P399" s="110"/>
    </row>
    <row r="400" spans="1:16">
      <c r="A400" s="349" t="s">
        <v>1495</v>
      </c>
      <c r="B400" s="703" t="s">
        <v>1132</v>
      </c>
      <c r="C400" s="110"/>
      <c r="D400" s="110"/>
      <c r="E400" s="110" t="s">
        <v>1496</v>
      </c>
      <c r="F400" s="110"/>
      <c r="G400" s="110"/>
      <c r="H400" s="110">
        <v>5</v>
      </c>
      <c r="I400" s="110">
        <v>5</v>
      </c>
      <c r="J400" s="110">
        <v>1746567</v>
      </c>
      <c r="K400" s="536">
        <v>44302</v>
      </c>
      <c r="L400" s="536">
        <v>44305</v>
      </c>
      <c r="M400" s="110" t="s">
        <v>38</v>
      </c>
      <c r="N400" s="110"/>
      <c r="O400" s="189" t="s">
        <v>195</v>
      </c>
      <c r="P400" s="110"/>
    </row>
    <row r="401" spans="1:16">
      <c r="A401" s="349" t="s">
        <v>1495</v>
      </c>
      <c r="B401" s="703" t="s">
        <v>1134</v>
      </c>
      <c r="C401" s="110"/>
      <c r="D401" s="110"/>
      <c r="E401" s="110" t="s">
        <v>1496</v>
      </c>
      <c r="F401" s="110"/>
      <c r="G401" s="110"/>
      <c r="H401" s="110">
        <v>5</v>
      </c>
      <c r="I401" s="110">
        <v>5</v>
      </c>
      <c r="J401" s="110">
        <v>1746567</v>
      </c>
      <c r="K401" s="536">
        <v>44302</v>
      </c>
      <c r="L401" s="536">
        <v>44305</v>
      </c>
      <c r="M401" s="110" t="s">
        <v>38</v>
      </c>
      <c r="N401" s="110"/>
      <c r="O401" s="189" t="s">
        <v>195</v>
      </c>
      <c r="P401" s="110"/>
    </row>
    <row r="402" spans="1:16">
      <c r="A402" s="349" t="s">
        <v>1495</v>
      </c>
      <c r="B402" s="703" t="s">
        <v>1135</v>
      </c>
      <c r="C402" s="110"/>
      <c r="D402" s="110"/>
      <c r="E402" s="110" t="s">
        <v>1496</v>
      </c>
      <c r="F402" s="110"/>
      <c r="G402" s="110"/>
      <c r="H402" s="110">
        <v>5</v>
      </c>
      <c r="I402" s="110">
        <v>5</v>
      </c>
      <c r="J402" s="110">
        <v>1746567</v>
      </c>
      <c r="K402" s="536">
        <v>44302</v>
      </c>
      <c r="L402" s="536">
        <v>44305</v>
      </c>
      <c r="M402" s="110" t="s">
        <v>38</v>
      </c>
      <c r="N402" s="110"/>
      <c r="O402" s="189" t="s">
        <v>195</v>
      </c>
      <c r="P402" s="110"/>
    </row>
    <row r="403" spans="1:16">
      <c r="A403" s="682"/>
      <c r="B403" s="690"/>
      <c r="C403" s="683"/>
      <c r="D403" s="566" t="s">
        <v>1497</v>
      </c>
      <c r="E403" s="683"/>
      <c r="F403" s="105"/>
      <c r="G403" s="105"/>
      <c r="H403" s="683">
        <v>100</v>
      </c>
      <c r="I403" s="567"/>
      <c r="J403" s="110"/>
      <c r="K403" s="536">
        <v>44306</v>
      </c>
      <c r="L403" s="536">
        <v>44260</v>
      </c>
      <c r="M403" s="110"/>
      <c r="N403" s="110"/>
      <c r="O403" s="189" t="s">
        <v>1498</v>
      </c>
      <c r="P403" s="110"/>
    </row>
    <row r="404" spans="1:16">
      <c r="A404" s="682"/>
      <c r="B404" s="690">
        <v>5222507</v>
      </c>
      <c r="C404" s="683"/>
      <c r="D404" s="566" t="s">
        <v>1499</v>
      </c>
      <c r="E404" s="190"/>
      <c r="F404" s="105"/>
      <c r="G404" s="105"/>
      <c r="H404" s="961">
        <v>200</v>
      </c>
      <c r="I404" s="567"/>
      <c r="J404" s="110"/>
      <c r="K404" s="536">
        <v>44306</v>
      </c>
      <c r="L404" s="110"/>
      <c r="M404" s="110"/>
      <c r="N404" s="110"/>
      <c r="O404" s="189" t="s">
        <v>1498</v>
      </c>
      <c r="P404" s="110"/>
    </row>
    <row r="405" spans="1:16">
      <c r="A405" s="682"/>
      <c r="B405" s="690">
        <v>5239267</v>
      </c>
      <c r="C405" s="683"/>
      <c r="D405" s="566" t="s">
        <v>1500</v>
      </c>
      <c r="E405" s="190"/>
      <c r="F405" s="105"/>
      <c r="G405" s="105"/>
      <c r="H405" s="961"/>
      <c r="I405" s="567"/>
      <c r="J405" s="110" t="s">
        <v>1501</v>
      </c>
      <c r="K405" s="536">
        <v>44306</v>
      </c>
      <c r="L405" s="536">
        <v>44260</v>
      </c>
      <c r="M405" s="110" t="s">
        <v>38</v>
      </c>
      <c r="N405" s="110"/>
      <c r="O405" s="189" t="s">
        <v>1498</v>
      </c>
      <c r="P405" s="110"/>
    </row>
    <row r="406" spans="1:16">
      <c r="A406" s="960" t="s">
        <v>1502</v>
      </c>
      <c r="B406" s="745">
        <v>5385024</v>
      </c>
      <c r="C406" s="568"/>
      <c r="D406" s="683" t="s">
        <v>1503</v>
      </c>
      <c r="E406" s="566">
        <v>29245401</v>
      </c>
      <c r="F406" s="105"/>
      <c r="G406" s="105"/>
      <c r="H406" s="683">
        <v>200</v>
      </c>
      <c r="I406" s="567"/>
      <c r="J406" s="110" t="s">
        <v>1501</v>
      </c>
      <c r="K406" s="536">
        <v>44306</v>
      </c>
      <c r="L406" s="536">
        <v>44260</v>
      </c>
      <c r="M406" s="110" t="s">
        <v>38</v>
      </c>
      <c r="N406" s="110"/>
      <c r="O406" s="189" t="s">
        <v>1498</v>
      </c>
      <c r="P406" s="110"/>
    </row>
    <row r="407" spans="1:16">
      <c r="A407" s="960"/>
      <c r="B407" s="745">
        <v>5385026</v>
      </c>
      <c r="C407" s="568"/>
      <c r="D407" s="683" t="s">
        <v>1504</v>
      </c>
      <c r="E407" s="683">
        <v>29255801</v>
      </c>
      <c r="F407" s="105"/>
      <c r="G407" s="105"/>
      <c r="H407" s="683">
        <v>200</v>
      </c>
      <c r="I407" s="567"/>
      <c r="J407" s="110" t="s">
        <v>1501</v>
      </c>
      <c r="K407" s="536">
        <v>44306</v>
      </c>
      <c r="L407" s="536">
        <v>44260</v>
      </c>
      <c r="M407" s="110" t="s">
        <v>38</v>
      </c>
      <c r="N407" s="110"/>
      <c r="O407" s="189" t="s">
        <v>1498</v>
      </c>
      <c r="P407" s="110"/>
    </row>
    <row r="408" spans="1:16">
      <c r="A408" s="682" t="s">
        <v>1505</v>
      </c>
      <c r="B408" s="690">
        <v>5402457</v>
      </c>
      <c r="C408" s="683"/>
      <c r="D408" s="683" t="s">
        <v>1506</v>
      </c>
      <c r="E408" s="683">
        <v>29252502</v>
      </c>
      <c r="F408" s="105"/>
      <c r="G408" s="105"/>
      <c r="H408" s="683">
        <v>100</v>
      </c>
      <c r="I408" s="567"/>
      <c r="J408" s="110" t="s">
        <v>1501</v>
      </c>
      <c r="K408" s="536">
        <v>44306</v>
      </c>
      <c r="L408" s="536">
        <v>44260</v>
      </c>
      <c r="M408" s="110" t="s">
        <v>38</v>
      </c>
      <c r="N408" s="110"/>
      <c r="O408" s="189" t="s">
        <v>1498</v>
      </c>
      <c r="P408" s="110"/>
    </row>
    <row r="409" spans="1:16">
      <c r="A409" s="349" t="s">
        <v>581</v>
      </c>
      <c r="B409" s="703"/>
      <c r="C409" s="110"/>
      <c r="D409" s="110"/>
      <c r="E409" s="110" t="s">
        <v>1507</v>
      </c>
      <c r="F409" s="110" t="s">
        <v>1508</v>
      </c>
      <c r="G409" s="110"/>
      <c r="H409" s="110">
        <v>10</v>
      </c>
      <c r="I409" s="110" t="s">
        <v>1509</v>
      </c>
      <c r="J409" s="110">
        <v>1743617</v>
      </c>
      <c r="K409" s="536">
        <v>44312</v>
      </c>
      <c r="L409" s="536">
        <v>44321</v>
      </c>
      <c r="M409" s="110" t="s">
        <v>38</v>
      </c>
      <c r="N409" s="110"/>
      <c r="O409" s="189" t="s">
        <v>1483</v>
      </c>
      <c r="P409" s="110"/>
    </row>
    <row r="410" spans="1:16" ht="15">
      <c r="A410" s="674" t="s">
        <v>479</v>
      </c>
      <c r="B410" s="746" t="s">
        <v>1510</v>
      </c>
      <c r="C410" s="570"/>
      <c r="D410" s="242" t="s">
        <v>1511</v>
      </c>
      <c r="E410" s="571" t="s">
        <v>1512</v>
      </c>
      <c r="F410" s="110"/>
      <c r="G410" s="110"/>
      <c r="H410" s="572">
        <v>42</v>
      </c>
      <c r="I410" s="569"/>
      <c r="J410" s="569"/>
      <c r="K410" s="573">
        <v>44330</v>
      </c>
      <c r="L410" s="110"/>
      <c r="M410" s="110"/>
      <c r="N410" s="110"/>
      <c r="O410" s="189" t="s">
        <v>1513</v>
      </c>
      <c r="P410" s="110"/>
    </row>
    <row r="411" spans="1:16" ht="15">
      <c r="A411" s="674" t="s">
        <v>479</v>
      </c>
      <c r="B411" s="746" t="s">
        <v>1514</v>
      </c>
      <c r="C411" s="570"/>
      <c r="D411" s="242" t="s">
        <v>1511</v>
      </c>
      <c r="E411" s="571" t="s">
        <v>1515</v>
      </c>
      <c r="F411" s="110"/>
      <c r="G411" s="110"/>
      <c r="H411" s="572">
        <v>42</v>
      </c>
      <c r="I411" s="569"/>
      <c r="J411" s="569"/>
      <c r="K411" s="573">
        <v>44330</v>
      </c>
      <c r="L411" s="110"/>
      <c r="M411" s="110"/>
      <c r="N411" s="110"/>
      <c r="O411" s="189" t="s">
        <v>1513</v>
      </c>
      <c r="P411" s="110"/>
    </row>
    <row r="412" spans="1:16" ht="15">
      <c r="A412" s="674" t="s">
        <v>479</v>
      </c>
      <c r="B412" s="746" t="s">
        <v>1516</v>
      </c>
      <c r="C412" s="570"/>
      <c r="D412" s="242" t="s">
        <v>1034</v>
      </c>
      <c r="E412" s="571" t="s">
        <v>1517</v>
      </c>
      <c r="F412" s="110"/>
      <c r="G412" s="110"/>
      <c r="H412" s="572">
        <v>83</v>
      </c>
      <c r="I412" s="569"/>
      <c r="J412" s="569"/>
      <c r="K412" s="573">
        <v>44330</v>
      </c>
      <c r="L412" s="110"/>
      <c r="M412" s="110"/>
      <c r="N412" s="110"/>
      <c r="O412" s="189" t="s">
        <v>1513</v>
      </c>
      <c r="P412" s="110"/>
    </row>
    <row r="413" spans="1:16" ht="15">
      <c r="A413" s="349" t="s">
        <v>292</v>
      </c>
      <c r="B413" s="747">
        <v>641283816</v>
      </c>
      <c r="C413" s="574"/>
      <c r="D413" s="201"/>
      <c r="E413" s="575"/>
      <c r="F413" s="110"/>
      <c r="G413" s="110"/>
      <c r="H413" s="576">
        <v>21</v>
      </c>
      <c r="I413" s="576">
        <v>21</v>
      </c>
      <c r="J413" s="110">
        <v>1743766</v>
      </c>
      <c r="K413" s="536">
        <v>44372</v>
      </c>
      <c r="L413" s="536">
        <v>44392</v>
      </c>
      <c r="M413" s="110" t="s">
        <v>38</v>
      </c>
      <c r="N413" s="110" t="s">
        <v>1518</v>
      </c>
      <c r="O413" s="189"/>
      <c r="P413" s="110"/>
    </row>
    <row r="414" spans="1:16" ht="15">
      <c r="A414" s="349" t="s">
        <v>292</v>
      </c>
      <c r="B414" s="747">
        <v>644942416</v>
      </c>
      <c r="C414" s="574"/>
      <c r="D414" s="201"/>
      <c r="E414" s="575"/>
      <c r="F414" s="110"/>
      <c r="G414" s="110"/>
      <c r="H414" s="576">
        <v>21</v>
      </c>
      <c r="I414" s="576">
        <v>21</v>
      </c>
      <c r="J414" s="110">
        <v>1743766</v>
      </c>
      <c r="K414" s="536">
        <v>44372</v>
      </c>
      <c r="L414" s="536">
        <v>44392</v>
      </c>
      <c r="M414" s="110" t="s">
        <v>38</v>
      </c>
      <c r="N414" s="110" t="s">
        <v>1518</v>
      </c>
      <c r="O414" s="189"/>
      <c r="P414" s="110"/>
    </row>
    <row r="415" spans="1:16" s="17" customFormat="1">
      <c r="A415" s="684" t="s">
        <v>207</v>
      </c>
      <c r="B415" s="710" t="s">
        <v>211</v>
      </c>
      <c r="C415" s="105"/>
      <c r="D415" s="105" t="s">
        <v>1519</v>
      </c>
      <c r="E415" s="105"/>
      <c r="F415" s="105">
        <v>1743623</v>
      </c>
      <c r="G415" s="105"/>
      <c r="H415" s="105">
        <v>11</v>
      </c>
      <c r="I415" s="105">
        <v>11</v>
      </c>
      <c r="J415" s="105">
        <v>1743768</v>
      </c>
      <c r="K415" s="519">
        <v>44372</v>
      </c>
      <c r="L415" s="519">
        <v>44394</v>
      </c>
      <c r="M415" s="105" t="s">
        <v>38</v>
      </c>
      <c r="N415" s="105"/>
      <c r="O415" s="214" t="s">
        <v>1520</v>
      </c>
      <c r="P415" s="105"/>
    </row>
    <row r="416" spans="1:16" ht="28.8">
      <c r="A416" s="675" t="s">
        <v>1401</v>
      </c>
      <c r="B416" s="748">
        <v>25108902</v>
      </c>
      <c r="C416" s="578"/>
      <c r="D416" s="578" t="s">
        <v>1521</v>
      </c>
      <c r="E416" s="577"/>
      <c r="F416" s="577"/>
      <c r="G416" s="577"/>
      <c r="H416" s="577">
        <v>20</v>
      </c>
      <c r="I416" s="577">
        <v>20</v>
      </c>
      <c r="J416" s="577">
        <v>1743773</v>
      </c>
      <c r="K416" s="579">
        <v>44392</v>
      </c>
      <c r="L416" s="519">
        <v>44394</v>
      </c>
      <c r="M416" s="105" t="s">
        <v>38</v>
      </c>
      <c r="N416" s="110"/>
      <c r="O416" s="212" t="s">
        <v>1522</v>
      </c>
      <c r="P416" s="110"/>
    </row>
    <row r="417" spans="1:16" ht="19.5" customHeight="1">
      <c r="A417" s="675" t="s">
        <v>1401</v>
      </c>
      <c r="B417" s="748">
        <v>25109102</v>
      </c>
      <c r="C417" s="578"/>
      <c r="D417" s="577"/>
      <c r="E417" s="577"/>
      <c r="F417" s="577"/>
      <c r="G417" s="577"/>
      <c r="H417" s="577">
        <v>20</v>
      </c>
      <c r="I417" s="577">
        <v>20</v>
      </c>
      <c r="J417" s="577">
        <v>1743773</v>
      </c>
      <c r="K417" s="579">
        <v>44392</v>
      </c>
      <c r="L417" s="519">
        <v>44394</v>
      </c>
      <c r="M417" s="105" t="s">
        <v>38</v>
      </c>
      <c r="N417" s="110"/>
      <c r="O417" s="212" t="s">
        <v>1523</v>
      </c>
      <c r="P417" s="110"/>
    </row>
    <row r="418" spans="1:16">
      <c r="A418" s="675" t="s">
        <v>1401</v>
      </c>
      <c r="B418" s="748">
        <v>25109203</v>
      </c>
      <c r="C418" s="578"/>
      <c r="D418" s="577"/>
      <c r="E418" s="577"/>
      <c r="F418" s="577"/>
      <c r="G418" s="577"/>
      <c r="H418" s="577">
        <v>20</v>
      </c>
      <c r="I418" s="577">
        <v>20</v>
      </c>
      <c r="J418" s="577">
        <v>1743773</v>
      </c>
      <c r="K418" s="579">
        <v>44392</v>
      </c>
      <c r="L418" s="519">
        <v>44394</v>
      </c>
      <c r="M418" s="105" t="s">
        <v>38</v>
      </c>
      <c r="N418" s="110"/>
      <c r="O418" s="212" t="s">
        <v>1524</v>
      </c>
      <c r="P418" s="110"/>
    </row>
    <row r="419" spans="1:16">
      <c r="A419" s="675" t="s">
        <v>1401</v>
      </c>
      <c r="B419" s="748">
        <v>25109402</v>
      </c>
      <c r="C419" s="578"/>
      <c r="D419" s="577"/>
      <c r="E419" s="577"/>
      <c r="F419" s="577"/>
      <c r="G419" s="577"/>
      <c r="H419" s="577">
        <v>20</v>
      </c>
      <c r="I419" s="577">
        <v>20</v>
      </c>
      <c r="J419" s="577">
        <v>1743773</v>
      </c>
      <c r="K419" s="579">
        <v>44392</v>
      </c>
      <c r="L419" s="519">
        <v>44394</v>
      </c>
      <c r="M419" s="105" t="s">
        <v>38</v>
      </c>
      <c r="N419" s="110"/>
      <c r="O419" s="207" t="s">
        <v>1191</v>
      </c>
      <c r="P419" s="110"/>
    </row>
    <row r="420" spans="1:16" s="17" customFormat="1">
      <c r="A420" s="684" t="s">
        <v>245</v>
      </c>
      <c r="B420" s="690">
        <v>398525007</v>
      </c>
      <c r="C420" s="683"/>
      <c r="D420" s="105" t="s">
        <v>1184</v>
      </c>
      <c r="E420" s="215" t="s">
        <v>1525</v>
      </c>
      <c r="F420" s="105"/>
      <c r="G420" s="105"/>
      <c r="H420" s="105">
        <v>10</v>
      </c>
      <c r="I420" s="105">
        <v>10</v>
      </c>
      <c r="J420" s="105">
        <v>1743769</v>
      </c>
      <c r="K420" s="519">
        <v>44392</v>
      </c>
      <c r="L420" s="519">
        <v>44394</v>
      </c>
      <c r="M420" s="105" t="s">
        <v>38</v>
      </c>
      <c r="N420" s="105"/>
      <c r="O420" s="215" t="s">
        <v>1525</v>
      </c>
      <c r="P420" s="105"/>
    </row>
    <row r="421" spans="1:16" s="17" customFormat="1">
      <c r="A421" s="684" t="s">
        <v>245</v>
      </c>
      <c r="B421" s="749">
        <v>398525211</v>
      </c>
      <c r="C421" s="215"/>
      <c r="D421" s="105" t="s">
        <v>1184</v>
      </c>
      <c r="E421" s="215" t="s">
        <v>1525</v>
      </c>
      <c r="F421" s="105"/>
      <c r="G421" s="105"/>
      <c r="H421" s="105">
        <v>10</v>
      </c>
      <c r="I421" s="105">
        <v>10</v>
      </c>
      <c r="J421" s="105">
        <v>1743769</v>
      </c>
      <c r="K421" s="519">
        <v>44392</v>
      </c>
      <c r="L421" s="519">
        <v>44394</v>
      </c>
      <c r="M421" s="105" t="s">
        <v>38</v>
      </c>
      <c r="N421" s="105"/>
      <c r="O421" s="215" t="s">
        <v>1525</v>
      </c>
      <c r="P421" s="105"/>
    </row>
    <row r="422" spans="1:16" s="17" customFormat="1">
      <c r="A422" s="684" t="s">
        <v>245</v>
      </c>
      <c r="B422" s="749">
        <v>398577909</v>
      </c>
      <c r="C422" s="215"/>
      <c r="D422" s="105" t="s">
        <v>1184</v>
      </c>
      <c r="E422" s="215" t="s">
        <v>1525</v>
      </c>
      <c r="F422" s="105"/>
      <c r="G422" s="105"/>
      <c r="H422" s="105">
        <v>10</v>
      </c>
      <c r="I422" s="105">
        <v>10</v>
      </c>
      <c r="J422" s="105">
        <v>1743769</v>
      </c>
      <c r="K422" s="519">
        <v>44392</v>
      </c>
      <c r="L422" s="519">
        <v>44394</v>
      </c>
      <c r="M422" s="105" t="s">
        <v>38</v>
      </c>
      <c r="N422" s="105"/>
      <c r="O422" s="215" t="s">
        <v>1525</v>
      </c>
      <c r="P422" s="105"/>
    </row>
    <row r="423" spans="1:16" s="17" customFormat="1">
      <c r="A423" s="684" t="s">
        <v>245</v>
      </c>
      <c r="B423" s="749">
        <v>398578607</v>
      </c>
      <c r="C423" s="215"/>
      <c r="D423" s="105" t="s">
        <v>1184</v>
      </c>
      <c r="E423" s="215" t="s">
        <v>1525</v>
      </c>
      <c r="F423" s="105"/>
      <c r="G423" s="105"/>
      <c r="H423" s="105">
        <v>10</v>
      </c>
      <c r="I423" s="105">
        <v>10</v>
      </c>
      <c r="J423" s="105">
        <v>1743769</v>
      </c>
      <c r="K423" s="519">
        <v>44392</v>
      </c>
      <c r="L423" s="519">
        <v>44394</v>
      </c>
      <c r="M423" s="105" t="s">
        <v>38</v>
      </c>
      <c r="N423" s="105"/>
      <c r="O423" s="215" t="s">
        <v>1525</v>
      </c>
      <c r="P423" s="105"/>
    </row>
    <row r="424" spans="1:16" s="17" customFormat="1">
      <c r="A424" s="684" t="s">
        <v>245</v>
      </c>
      <c r="B424" s="749">
        <v>398674009</v>
      </c>
      <c r="C424" s="215"/>
      <c r="D424" s="105" t="s">
        <v>1184</v>
      </c>
      <c r="E424" s="215" t="s">
        <v>1525</v>
      </c>
      <c r="F424" s="105"/>
      <c r="G424" s="105"/>
      <c r="H424" s="105">
        <v>10</v>
      </c>
      <c r="I424" s="105">
        <v>10</v>
      </c>
      <c r="J424" s="105">
        <v>1743769</v>
      </c>
      <c r="K424" s="519">
        <v>44392</v>
      </c>
      <c r="L424" s="519">
        <v>44394</v>
      </c>
      <c r="M424" s="105" t="s">
        <v>38</v>
      </c>
      <c r="N424" s="105"/>
      <c r="O424" s="215" t="s">
        <v>1525</v>
      </c>
      <c r="P424" s="105"/>
    </row>
    <row r="425" spans="1:16">
      <c r="A425" s="676" t="s">
        <v>245</v>
      </c>
      <c r="B425" s="750">
        <v>398525007</v>
      </c>
      <c r="C425" s="206"/>
      <c r="D425" s="205" t="s">
        <v>1184</v>
      </c>
      <c r="E425" s="205" t="s">
        <v>1526</v>
      </c>
      <c r="F425" s="205"/>
      <c r="G425" s="205"/>
      <c r="H425" s="205">
        <v>1</v>
      </c>
      <c r="I425" s="205">
        <v>1</v>
      </c>
      <c r="J425" s="205">
        <v>1743771</v>
      </c>
      <c r="K425" s="580">
        <v>44392</v>
      </c>
      <c r="L425" s="519">
        <v>44394</v>
      </c>
      <c r="M425" s="105" t="s">
        <v>38</v>
      </c>
      <c r="N425" s="110"/>
      <c r="O425" s="205" t="s">
        <v>1527</v>
      </c>
      <c r="P425" s="110"/>
    </row>
    <row r="426" spans="1:16">
      <c r="A426" s="676" t="s">
        <v>245</v>
      </c>
      <c r="B426" s="690">
        <v>398525211</v>
      </c>
      <c r="C426" s="683"/>
      <c r="D426" s="205" t="s">
        <v>1184</v>
      </c>
      <c r="E426" s="205" t="s">
        <v>1526</v>
      </c>
      <c r="F426" s="205"/>
      <c r="G426" s="205"/>
      <c r="H426" s="205">
        <v>1</v>
      </c>
      <c r="I426" s="205">
        <v>1</v>
      </c>
      <c r="J426" s="205">
        <v>1743771</v>
      </c>
      <c r="K426" s="580">
        <v>44392</v>
      </c>
      <c r="L426" s="519">
        <v>44394</v>
      </c>
      <c r="M426" s="105" t="s">
        <v>38</v>
      </c>
      <c r="N426" s="110"/>
      <c r="O426" s="205" t="s">
        <v>1527</v>
      </c>
      <c r="P426" s="110"/>
    </row>
    <row r="427" spans="1:16">
      <c r="A427" s="676" t="s">
        <v>245</v>
      </c>
      <c r="B427" s="690">
        <v>398577909</v>
      </c>
      <c r="C427" s="683"/>
      <c r="D427" s="205" t="s">
        <v>1184</v>
      </c>
      <c r="E427" s="205" t="s">
        <v>1526</v>
      </c>
      <c r="F427" s="205"/>
      <c r="G427" s="205"/>
      <c r="H427" s="205">
        <v>1</v>
      </c>
      <c r="I427" s="205">
        <v>1</v>
      </c>
      <c r="J427" s="205">
        <v>1743771</v>
      </c>
      <c r="K427" s="580">
        <v>44392</v>
      </c>
      <c r="L427" s="519">
        <v>44394</v>
      </c>
      <c r="M427" s="105" t="s">
        <v>38</v>
      </c>
      <c r="N427" s="110"/>
      <c r="O427" s="205" t="s">
        <v>1527</v>
      </c>
      <c r="P427" s="110"/>
    </row>
    <row r="428" spans="1:16">
      <c r="A428" s="676" t="s">
        <v>245</v>
      </c>
      <c r="B428" s="690">
        <v>398578607</v>
      </c>
      <c r="C428" s="683"/>
      <c r="D428" s="205" t="s">
        <v>1184</v>
      </c>
      <c r="E428" s="205" t="s">
        <v>1526</v>
      </c>
      <c r="F428" s="205"/>
      <c r="G428" s="205"/>
      <c r="H428" s="205">
        <v>1</v>
      </c>
      <c r="I428" s="205">
        <v>1</v>
      </c>
      <c r="J428" s="205">
        <v>1743771</v>
      </c>
      <c r="K428" s="580">
        <v>44392</v>
      </c>
      <c r="L428" s="519">
        <v>44394</v>
      </c>
      <c r="M428" s="105" t="s">
        <v>38</v>
      </c>
      <c r="N428" s="110"/>
      <c r="O428" s="205" t="s">
        <v>1527</v>
      </c>
      <c r="P428" s="110"/>
    </row>
    <row r="429" spans="1:16">
      <c r="A429" s="676" t="s">
        <v>245</v>
      </c>
      <c r="B429" s="750">
        <v>398674009</v>
      </c>
      <c r="C429" s="206"/>
      <c r="D429" s="205" t="s">
        <v>1184</v>
      </c>
      <c r="E429" s="205" t="s">
        <v>1526</v>
      </c>
      <c r="F429" s="205"/>
      <c r="G429" s="205"/>
      <c r="H429" s="205">
        <v>1</v>
      </c>
      <c r="I429" s="205">
        <v>1</v>
      </c>
      <c r="J429" s="205">
        <v>1743771</v>
      </c>
      <c r="K429" s="580">
        <v>44392</v>
      </c>
      <c r="L429" s="519">
        <v>44394</v>
      </c>
      <c r="M429" s="105" t="s">
        <v>38</v>
      </c>
      <c r="N429" s="110"/>
      <c r="O429" s="205" t="s">
        <v>1527</v>
      </c>
      <c r="P429" s="110"/>
    </row>
    <row r="430" spans="1:16">
      <c r="A430" s="684" t="s">
        <v>245</v>
      </c>
      <c r="B430" s="690">
        <v>398525007</v>
      </c>
      <c r="C430" s="683"/>
      <c r="D430" s="105" t="s">
        <v>1184</v>
      </c>
      <c r="E430" s="105" t="s">
        <v>1528</v>
      </c>
      <c r="F430" s="105"/>
      <c r="G430" s="105"/>
      <c r="H430" s="105">
        <v>5</v>
      </c>
      <c r="I430" s="105">
        <v>5</v>
      </c>
      <c r="J430" s="105">
        <v>1743770</v>
      </c>
      <c r="K430" s="519">
        <v>44392</v>
      </c>
      <c r="L430" s="519">
        <v>44394</v>
      </c>
      <c r="M430" s="105" t="s">
        <v>38</v>
      </c>
      <c r="N430" s="110"/>
      <c r="O430" s="110" t="s">
        <v>1528</v>
      </c>
      <c r="P430" s="110"/>
    </row>
    <row r="431" spans="1:16">
      <c r="A431" s="684" t="s">
        <v>245</v>
      </c>
      <c r="B431" s="690">
        <v>398525211</v>
      </c>
      <c r="C431" s="683"/>
      <c r="D431" s="105" t="s">
        <v>1184</v>
      </c>
      <c r="E431" s="105" t="s">
        <v>1528</v>
      </c>
      <c r="F431" s="105"/>
      <c r="G431" s="105"/>
      <c r="H431" s="105">
        <v>5</v>
      </c>
      <c r="I431" s="105">
        <v>5</v>
      </c>
      <c r="J431" s="105">
        <v>1743770</v>
      </c>
      <c r="K431" s="519">
        <v>44392</v>
      </c>
      <c r="L431" s="519">
        <v>44394</v>
      </c>
      <c r="M431" s="105" t="s">
        <v>38</v>
      </c>
      <c r="N431" s="110"/>
      <c r="O431" s="110" t="s">
        <v>1529</v>
      </c>
      <c r="P431" s="110"/>
    </row>
    <row r="432" spans="1:16">
      <c r="A432" s="684" t="s">
        <v>245</v>
      </c>
      <c r="B432" s="690">
        <v>398577909</v>
      </c>
      <c r="C432" s="683"/>
      <c r="D432" s="105" t="s">
        <v>1184</v>
      </c>
      <c r="E432" s="105" t="s">
        <v>1528</v>
      </c>
      <c r="F432" s="105"/>
      <c r="G432" s="105"/>
      <c r="H432" s="105">
        <v>5</v>
      </c>
      <c r="I432" s="105">
        <v>5</v>
      </c>
      <c r="J432" s="105">
        <v>1743770</v>
      </c>
      <c r="K432" s="519">
        <v>44392</v>
      </c>
      <c r="L432" s="519">
        <v>44394</v>
      </c>
      <c r="M432" s="105" t="s">
        <v>38</v>
      </c>
      <c r="N432" s="110"/>
      <c r="O432" s="110" t="s">
        <v>1529</v>
      </c>
      <c r="P432" s="110"/>
    </row>
    <row r="433" spans="1:16">
      <c r="A433" s="684" t="s">
        <v>245</v>
      </c>
      <c r="B433" s="690">
        <v>398578607</v>
      </c>
      <c r="C433" s="683"/>
      <c r="D433" s="105" t="s">
        <v>1184</v>
      </c>
      <c r="E433" s="105" t="s">
        <v>1528</v>
      </c>
      <c r="F433" s="105"/>
      <c r="G433" s="105"/>
      <c r="H433" s="105">
        <v>5</v>
      </c>
      <c r="I433" s="105">
        <v>5</v>
      </c>
      <c r="J433" s="105">
        <v>1743770</v>
      </c>
      <c r="K433" s="519">
        <v>44392</v>
      </c>
      <c r="L433" s="519">
        <v>44394</v>
      </c>
      <c r="M433" s="105" t="s">
        <v>38</v>
      </c>
      <c r="N433" s="110"/>
      <c r="O433" s="110" t="s">
        <v>1529</v>
      </c>
      <c r="P433" s="110"/>
    </row>
    <row r="434" spans="1:16">
      <c r="A434" s="684" t="s">
        <v>245</v>
      </c>
      <c r="B434" s="690">
        <v>398674009</v>
      </c>
      <c r="C434" s="683"/>
      <c r="D434" s="105" t="s">
        <v>1184</v>
      </c>
      <c r="E434" s="105" t="s">
        <v>1528</v>
      </c>
      <c r="F434" s="105"/>
      <c r="G434" s="105"/>
      <c r="H434" s="105">
        <v>5</v>
      </c>
      <c r="I434" s="105">
        <v>5</v>
      </c>
      <c r="J434" s="105">
        <v>1743770</v>
      </c>
      <c r="K434" s="519">
        <v>44392</v>
      </c>
      <c r="L434" s="519">
        <v>44394</v>
      </c>
      <c r="M434" s="105" t="s">
        <v>38</v>
      </c>
      <c r="N434" s="110"/>
      <c r="O434" s="110" t="s">
        <v>1529</v>
      </c>
      <c r="P434" s="110"/>
    </row>
    <row r="435" spans="1:16">
      <c r="A435" s="349" t="s">
        <v>292</v>
      </c>
      <c r="B435" s="703">
        <v>641283816</v>
      </c>
      <c r="C435" s="110"/>
      <c r="D435" s="105" t="s">
        <v>1184</v>
      </c>
      <c r="E435" s="110" t="s">
        <v>1530</v>
      </c>
      <c r="F435" s="110"/>
      <c r="G435" s="110"/>
      <c r="H435" s="110">
        <v>3</v>
      </c>
      <c r="I435" s="110">
        <v>3</v>
      </c>
      <c r="J435" s="110">
        <v>1743799</v>
      </c>
      <c r="K435" s="536">
        <v>44410</v>
      </c>
      <c r="L435" s="536">
        <v>44411</v>
      </c>
      <c r="M435" s="105" t="s">
        <v>38</v>
      </c>
      <c r="N435" s="105" t="s">
        <v>1531</v>
      </c>
      <c r="O435" s="110" t="s">
        <v>1532</v>
      </c>
      <c r="P435" s="110"/>
    </row>
    <row r="436" spans="1:16">
      <c r="A436" s="349" t="s">
        <v>698</v>
      </c>
      <c r="B436" s="751" t="s">
        <v>204</v>
      </c>
      <c r="C436" s="216"/>
      <c r="D436" s="216" t="s">
        <v>1533</v>
      </c>
      <c r="E436" s="110" t="s">
        <v>1287</v>
      </c>
      <c r="F436" s="110"/>
      <c r="G436" s="110"/>
      <c r="H436" s="110">
        <v>1</v>
      </c>
      <c r="I436" s="110">
        <v>1</v>
      </c>
      <c r="J436" s="110">
        <v>1743798</v>
      </c>
      <c r="K436" s="536">
        <v>44410</v>
      </c>
      <c r="L436" s="536">
        <v>44411</v>
      </c>
      <c r="M436" s="105" t="s">
        <v>38</v>
      </c>
      <c r="N436" s="216"/>
      <c r="O436" s="110" t="s">
        <v>1534</v>
      </c>
      <c r="P436" s="110"/>
    </row>
    <row r="437" spans="1:16">
      <c r="A437" s="349" t="s">
        <v>698</v>
      </c>
      <c r="B437" s="751" t="s">
        <v>206</v>
      </c>
      <c r="C437" s="216"/>
      <c r="D437" s="216" t="s">
        <v>1535</v>
      </c>
      <c r="E437" s="110" t="s">
        <v>1287</v>
      </c>
      <c r="F437" s="110"/>
      <c r="G437" s="110"/>
      <c r="H437" s="110">
        <v>1</v>
      </c>
      <c r="I437" s="110">
        <v>1</v>
      </c>
      <c r="J437" s="110">
        <v>1743798</v>
      </c>
      <c r="K437" s="536">
        <v>44410</v>
      </c>
      <c r="L437" s="536">
        <v>44411</v>
      </c>
      <c r="M437" s="105" t="s">
        <v>38</v>
      </c>
      <c r="N437" s="216"/>
      <c r="O437" s="110" t="s">
        <v>1534</v>
      </c>
      <c r="P437" s="110"/>
    </row>
    <row r="438" spans="1:16">
      <c r="A438" s="349" t="s">
        <v>698</v>
      </c>
      <c r="B438" s="751" t="s">
        <v>1129</v>
      </c>
      <c r="C438" s="216"/>
      <c r="D438" s="216" t="s">
        <v>1121</v>
      </c>
      <c r="E438" s="110" t="s">
        <v>1287</v>
      </c>
      <c r="F438" s="110"/>
      <c r="G438" s="110"/>
      <c r="H438" s="110">
        <v>1</v>
      </c>
      <c r="I438" s="110">
        <v>1</v>
      </c>
      <c r="J438" s="110">
        <v>1743798</v>
      </c>
      <c r="K438" s="536">
        <v>44410</v>
      </c>
      <c r="L438" s="536">
        <v>44411</v>
      </c>
      <c r="M438" s="105" t="s">
        <v>38</v>
      </c>
      <c r="N438" s="216"/>
      <c r="O438" s="110" t="s">
        <v>1534</v>
      </c>
      <c r="P438" s="110"/>
    </row>
    <row r="439" spans="1:16">
      <c r="A439" s="349" t="s">
        <v>698</v>
      </c>
      <c r="B439" s="751" t="s">
        <v>1130</v>
      </c>
      <c r="C439" s="216"/>
      <c r="D439" s="216" t="s">
        <v>1536</v>
      </c>
      <c r="E439" s="110" t="s">
        <v>1287</v>
      </c>
      <c r="F439" s="110"/>
      <c r="G439" s="110"/>
      <c r="H439" s="110">
        <v>1</v>
      </c>
      <c r="I439" s="110">
        <v>1</v>
      </c>
      <c r="J439" s="110">
        <v>1743798</v>
      </c>
      <c r="K439" s="536">
        <v>44410</v>
      </c>
      <c r="L439" s="536">
        <v>44411</v>
      </c>
      <c r="M439" s="105" t="s">
        <v>38</v>
      </c>
      <c r="N439" s="216"/>
      <c r="O439" s="110" t="s">
        <v>1534</v>
      </c>
      <c r="P439" s="110"/>
    </row>
    <row r="440" spans="1:16">
      <c r="A440" s="349"/>
      <c r="B440" s="703"/>
      <c r="C440" s="110"/>
      <c r="D440" s="110" t="s">
        <v>1537</v>
      </c>
      <c r="E440" s="110" t="s">
        <v>1538</v>
      </c>
      <c r="F440" s="110"/>
      <c r="G440" s="110"/>
      <c r="H440" s="110">
        <v>6</v>
      </c>
      <c r="I440" s="110"/>
      <c r="J440" s="110">
        <v>1743716</v>
      </c>
      <c r="K440" s="536">
        <v>3</v>
      </c>
      <c r="L440" s="536">
        <v>44422</v>
      </c>
      <c r="M440" s="105" t="s">
        <v>38</v>
      </c>
      <c r="N440" s="110"/>
      <c r="O440" s="110"/>
      <c r="P440" s="110"/>
    </row>
    <row r="441" spans="1:16">
      <c r="A441" s="349" t="s">
        <v>171</v>
      </c>
      <c r="B441" s="703" t="s">
        <v>199</v>
      </c>
      <c r="C441" s="110"/>
      <c r="D441" s="110" t="s">
        <v>1539</v>
      </c>
      <c r="E441" s="110" t="s">
        <v>1540</v>
      </c>
      <c r="F441" s="110"/>
      <c r="G441" s="110"/>
      <c r="H441" s="110">
        <v>3</v>
      </c>
      <c r="I441" s="110"/>
      <c r="J441" s="110">
        <v>1743832</v>
      </c>
      <c r="K441" s="536">
        <v>44428</v>
      </c>
      <c r="L441" s="110"/>
      <c r="M441" s="965" t="s">
        <v>1541</v>
      </c>
      <c r="N441" s="110" t="s">
        <v>1542</v>
      </c>
      <c r="O441" s="110" t="s">
        <v>1543</v>
      </c>
      <c r="P441" s="110"/>
    </row>
    <row r="442" spans="1:16">
      <c r="A442" s="349" t="s">
        <v>479</v>
      </c>
      <c r="B442" s="752" t="s">
        <v>494</v>
      </c>
      <c r="C442" s="581"/>
      <c r="D442" s="110" t="s">
        <v>1544</v>
      </c>
      <c r="E442" s="110" t="s">
        <v>1540</v>
      </c>
      <c r="F442" s="110"/>
      <c r="G442" s="110"/>
      <c r="H442" s="569">
        <v>3</v>
      </c>
      <c r="I442" s="110"/>
      <c r="J442" s="110">
        <v>1743832</v>
      </c>
      <c r="K442" s="536">
        <v>44428</v>
      </c>
      <c r="L442" s="536">
        <v>44431</v>
      </c>
      <c r="M442" s="965"/>
      <c r="N442" s="110"/>
      <c r="O442" s="110" t="s">
        <v>1543</v>
      </c>
      <c r="P442" s="110"/>
    </row>
    <row r="443" spans="1:16">
      <c r="A443" s="349" t="s">
        <v>1401</v>
      </c>
      <c r="B443" s="753">
        <v>29251904</v>
      </c>
      <c r="C443" s="582"/>
      <c r="D443" s="110" t="s">
        <v>1544</v>
      </c>
      <c r="E443" s="110" t="s">
        <v>1540</v>
      </c>
      <c r="F443" s="110"/>
      <c r="G443" s="110"/>
      <c r="H443" s="110">
        <v>4</v>
      </c>
      <c r="I443" s="110"/>
      <c r="J443" s="110">
        <v>1743832</v>
      </c>
      <c r="K443" s="536">
        <v>44428</v>
      </c>
      <c r="L443" s="110"/>
      <c r="M443" s="965"/>
      <c r="N443" s="110"/>
      <c r="O443" s="110" t="s">
        <v>1543</v>
      </c>
      <c r="P443" s="110"/>
    </row>
    <row r="444" spans="1:16">
      <c r="A444" s="349" t="s">
        <v>292</v>
      </c>
      <c r="B444" s="703">
        <v>641283816</v>
      </c>
      <c r="C444" s="110"/>
      <c r="D444" s="110" t="s">
        <v>1184</v>
      </c>
      <c r="E444" s="110" t="s">
        <v>1545</v>
      </c>
      <c r="F444" s="110"/>
      <c r="G444" s="110"/>
      <c r="H444" s="110">
        <v>12</v>
      </c>
      <c r="I444" s="110"/>
      <c r="J444" s="110">
        <v>1743812</v>
      </c>
      <c r="K444" s="536">
        <v>44438</v>
      </c>
      <c r="L444" s="110"/>
      <c r="M444" s="110"/>
      <c r="N444" s="110" t="s">
        <v>1546</v>
      </c>
      <c r="O444" s="110"/>
      <c r="P444" s="110"/>
    </row>
    <row r="445" spans="1:16">
      <c r="A445" s="349" t="s">
        <v>598</v>
      </c>
      <c r="B445" s="703">
        <v>447230007</v>
      </c>
      <c r="C445" s="110"/>
      <c r="D445" s="110" t="s">
        <v>1547</v>
      </c>
      <c r="E445" s="110"/>
      <c r="F445" s="110"/>
      <c r="G445" s="110"/>
      <c r="H445" s="110">
        <v>10</v>
      </c>
      <c r="I445" s="110"/>
      <c r="J445" s="110">
        <v>1743872</v>
      </c>
      <c r="K445" s="110"/>
      <c r="L445" s="110"/>
      <c r="M445" s="110"/>
      <c r="N445" s="110">
        <v>1743491</v>
      </c>
      <c r="O445" s="349" t="s">
        <v>1548</v>
      </c>
      <c r="P445" s="110"/>
    </row>
    <row r="446" spans="1:16">
      <c r="A446" s="349" t="s">
        <v>598</v>
      </c>
      <c r="B446" s="703">
        <v>447250009</v>
      </c>
      <c r="C446" s="110"/>
      <c r="D446" s="110" t="s">
        <v>1547</v>
      </c>
      <c r="E446" s="110"/>
      <c r="F446" s="110"/>
      <c r="G446" s="110"/>
      <c r="H446" s="110">
        <v>10</v>
      </c>
      <c r="I446" s="110"/>
      <c r="J446" s="110">
        <v>1743872</v>
      </c>
      <c r="K446" s="110"/>
      <c r="L446" s="536">
        <v>44457</v>
      </c>
      <c r="M446" s="110"/>
      <c r="N446" s="110">
        <v>1743491</v>
      </c>
      <c r="O446" s="349" t="s">
        <v>1548</v>
      </c>
      <c r="P446" s="110"/>
    </row>
    <row r="447" spans="1:16">
      <c r="A447" s="349" t="s">
        <v>292</v>
      </c>
      <c r="B447" s="703">
        <v>641283816</v>
      </c>
      <c r="C447" s="110"/>
      <c r="D447" s="110" t="s">
        <v>1549</v>
      </c>
      <c r="E447" s="110"/>
      <c r="F447" s="110"/>
      <c r="G447" s="110"/>
      <c r="H447" s="110">
        <v>30</v>
      </c>
      <c r="I447" s="110"/>
      <c r="J447" s="110">
        <v>1743873</v>
      </c>
      <c r="K447" s="536">
        <v>44459</v>
      </c>
      <c r="L447" s="110"/>
      <c r="M447" s="110"/>
      <c r="N447" s="110"/>
      <c r="O447" s="240" t="s">
        <v>1550</v>
      </c>
      <c r="P447" s="110"/>
    </row>
    <row r="448" spans="1:16">
      <c r="A448" s="349" t="s">
        <v>292</v>
      </c>
      <c r="B448" s="703">
        <v>641283816</v>
      </c>
      <c r="C448" s="110"/>
      <c r="D448" s="110" t="s">
        <v>1549</v>
      </c>
      <c r="E448" s="110"/>
      <c r="F448" s="110"/>
      <c r="G448" s="110"/>
      <c r="H448" s="110">
        <v>10</v>
      </c>
      <c r="I448" s="110"/>
      <c r="J448" s="110">
        <v>1743873</v>
      </c>
      <c r="K448" s="536">
        <v>44459</v>
      </c>
      <c r="L448" s="110"/>
      <c r="M448" s="110"/>
      <c r="N448" s="110"/>
      <c r="O448" s="241" t="s">
        <v>1551</v>
      </c>
      <c r="P448" s="110"/>
    </row>
    <row r="449" spans="1:16">
      <c r="A449" s="349" t="s">
        <v>292</v>
      </c>
      <c r="B449" s="703">
        <v>641283816</v>
      </c>
      <c r="C449" s="110"/>
      <c r="D449" s="110" t="s">
        <v>1549</v>
      </c>
      <c r="E449" s="110"/>
      <c r="F449" s="110"/>
      <c r="G449" s="110"/>
      <c r="H449" s="110">
        <v>30</v>
      </c>
      <c r="I449" s="110"/>
      <c r="J449" s="110">
        <v>1743928</v>
      </c>
      <c r="K449" s="536">
        <v>44501</v>
      </c>
      <c r="L449" s="110"/>
      <c r="M449" s="110"/>
      <c r="N449" s="110"/>
      <c r="O449" s="241" t="s">
        <v>1318</v>
      </c>
      <c r="P449" s="110"/>
    </row>
    <row r="450" spans="1:16">
      <c r="A450" s="349" t="s">
        <v>292</v>
      </c>
      <c r="B450" s="703">
        <v>641283816</v>
      </c>
      <c r="C450" s="110"/>
      <c r="D450" s="110" t="s">
        <v>1549</v>
      </c>
      <c r="E450" s="110"/>
      <c r="F450" s="110"/>
      <c r="G450" s="110"/>
      <c r="H450" s="110">
        <v>30</v>
      </c>
      <c r="I450" s="110"/>
      <c r="J450" s="110">
        <v>1743928</v>
      </c>
      <c r="K450" s="536">
        <v>44501</v>
      </c>
      <c r="L450" s="110"/>
      <c r="M450" s="110"/>
      <c r="N450" s="110"/>
      <c r="O450" s="241" t="s">
        <v>1318</v>
      </c>
      <c r="P450" s="110"/>
    </row>
    <row r="451" spans="1:16">
      <c r="A451" s="349" t="s">
        <v>292</v>
      </c>
      <c r="B451" s="703">
        <v>641283816</v>
      </c>
      <c r="C451" s="110"/>
      <c r="D451" s="110" t="s">
        <v>1549</v>
      </c>
      <c r="E451" s="110"/>
      <c r="F451" s="110"/>
      <c r="G451" s="110"/>
      <c r="H451" s="110">
        <v>30</v>
      </c>
      <c r="I451" s="110"/>
      <c r="J451" s="110">
        <v>1743928</v>
      </c>
      <c r="K451" s="536">
        <v>44501</v>
      </c>
      <c r="L451" s="110"/>
      <c r="M451" s="110"/>
      <c r="N451" s="110"/>
      <c r="O451" s="241" t="s">
        <v>1318</v>
      </c>
      <c r="P451" s="110"/>
    </row>
    <row r="452" spans="1:16">
      <c r="A452" s="349" t="s">
        <v>1488</v>
      </c>
      <c r="B452" s="703">
        <v>398578607</v>
      </c>
      <c r="C452" s="110"/>
      <c r="D452" s="110" t="s">
        <v>1549</v>
      </c>
      <c r="E452" s="110" t="s">
        <v>1552</v>
      </c>
      <c r="F452" s="110"/>
      <c r="G452" s="110"/>
      <c r="H452" s="110">
        <v>5</v>
      </c>
      <c r="I452" s="110"/>
      <c r="J452" s="110" t="s">
        <v>1553</v>
      </c>
      <c r="K452" s="536">
        <v>44508</v>
      </c>
      <c r="L452" s="536">
        <v>44508</v>
      </c>
      <c r="M452" s="110"/>
      <c r="N452" s="110"/>
      <c r="O452" s="241" t="s">
        <v>1318</v>
      </c>
      <c r="P452" s="110"/>
    </row>
    <row r="453" spans="1:16">
      <c r="A453" s="349" t="s">
        <v>1488</v>
      </c>
      <c r="B453" s="703">
        <v>398578607</v>
      </c>
      <c r="C453" s="110"/>
      <c r="D453" s="110" t="s">
        <v>1549</v>
      </c>
      <c r="E453" s="110" t="s">
        <v>1284</v>
      </c>
      <c r="F453" s="110"/>
      <c r="G453" s="110"/>
      <c r="H453" s="110">
        <v>3</v>
      </c>
      <c r="I453" s="110"/>
      <c r="J453" s="110">
        <v>1743944</v>
      </c>
      <c r="K453" s="536">
        <v>44508</v>
      </c>
      <c r="L453" s="536">
        <v>44508</v>
      </c>
      <c r="M453" s="110"/>
      <c r="N453" s="110"/>
      <c r="O453" s="241" t="s">
        <v>1191</v>
      </c>
      <c r="P453" s="110"/>
    </row>
    <row r="454" spans="1:16">
      <c r="A454" s="349" t="s">
        <v>297</v>
      </c>
      <c r="B454" s="703">
        <v>6463158</v>
      </c>
      <c r="C454" s="110"/>
      <c r="D454" s="110" t="s">
        <v>1554</v>
      </c>
      <c r="E454" s="110" t="s">
        <v>1344</v>
      </c>
      <c r="F454" s="110"/>
      <c r="G454" s="110"/>
      <c r="H454" s="110">
        <v>10</v>
      </c>
      <c r="I454" s="110"/>
      <c r="J454" s="110">
        <v>1743959</v>
      </c>
      <c r="K454" s="536">
        <v>44510</v>
      </c>
      <c r="L454" s="536">
        <v>44515</v>
      </c>
      <c r="M454" s="110" t="s">
        <v>1383</v>
      </c>
      <c r="N454" s="110"/>
      <c r="O454" s="241" t="s">
        <v>1555</v>
      </c>
      <c r="P454" s="110"/>
    </row>
    <row r="455" spans="1:16">
      <c r="A455" s="349" t="s">
        <v>297</v>
      </c>
      <c r="B455" s="703">
        <v>6463160</v>
      </c>
      <c r="C455" s="110"/>
      <c r="D455" s="110" t="s">
        <v>1554</v>
      </c>
      <c r="E455" s="110" t="s">
        <v>1344</v>
      </c>
      <c r="F455" s="110"/>
      <c r="G455" s="110"/>
      <c r="H455" s="110">
        <v>10</v>
      </c>
      <c r="I455" s="110"/>
      <c r="J455" s="110">
        <v>1743959</v>
      </c>
      <c r="K455" s="536">
        <v>44510</v>
      </c>
      <c r="L455" s="536">
        <v>44515</v>
      </c>
      <c r="M455" s="110" t="s">
        <v>1383</v>
      </c>
      <c r="N455" s="110"/>
      <c r="O455" s="241" t="s">
        <v>1555</v>
      </c>
      <c r="P455" s="110"/>
    </row>
    <row r="456" spans="1:16">
      <c r="A456" s="349" t="s">
        <v>297</v>
      </c>
      <c r="B456" s="703">
        <v>6463158</v>
      </c>
      <c r="C456" s="110"/>
      <c r="D456" s="110" t="s">
        <v>1556</v>
      </c>
      <c r="E456" s="110" t="s">
        <v>1344</v>
      </c>
      <c r="F456" s="110"/>
      <c r="G456" s="110"/>
      <c r="H456" s="110">
        <v>10</v>
      </c>
      <c r="I456" s="110"/>
      <c r="J456" s="110">
        <v>1743959</v>
      </c>
      <c r="K456" s="536">
        <v>44510</v>
      </c>
      <c r="L456" s="536">
        <v>44515</v>
      </c>
      <c r="M456" s="110" t="s">
        <v>1383</v>
      </c>
      <c r="N456" s="110"/>
      <c r="O456" s="241" t="s">
        <v>1555</v>
      </c>
      <c r="P456" s="110"/>
    </row>
    <row r="457" spans="1:16">
      <c r="A457" s="349" t="s">
        <v>297</v>
      </c>
      <c r="B457" s="703">
        <v>6463160</v>
      </c>
      <c r="C457" s="110"/>
      <c r="D457" s="110" t="s">
        <v>1556</v>
      </c>
      <c r="E457" s="110" t="s">
        <v>1344</v>
      </c>
      <c r="F457" s="110"/>
      <c r="G457" s="110"/>
      <c r="H457" s="110">
        <v>10</v>
      </c>
      <c r="I457" s="110"/>
      <c r="J457" s="110">
        <v>1743959</v>
      </c>
      <c r="K457" s="536">
        <v>44510</v>
      </c>
      <c r="L457" s="536">
        <v>44515</v>
      </c>
      <c r="M457" s="110" t="s">
        <v>1383</v>
      </c>
      <c r="N457" s="110"/>
      <c r="O457" s="241" t="s">
        <v>1555</v>
      </c>
      <c r="P457" s="110"/>
    </row>
    <row r="458" spans="1:16">
      <c r="A458" s="349" t="s">
        <v>292</v>
      </c>
      <c r="B458" s="754">
        <v>6463158</v>
      </c>
      <c r="C458" s="583"/>
      <c r="D458" s="201" t="s">
        <v>1557</v>
      </c>
      <c r="E458" s="110" t="s">
        <v>1344</v>
      </c>
      <c r="F458" s="110"/>
      <c r="G458" s="110"/>
      <c r="H458" s="110">
        <v>30</v>
      </c>
      <c r="I458" s="110"/>
      <c r="J458" s="110">
        <v>1743974</v>
      </c>
      <c r="K458" s="536">
        <v>44518</v>
      </c>
      <c r="L458" s="536">
        <v>44523</v>
      </c>
      <c r="M458" s="110" t="s">
        <v>1383</v>
      </c>
      <c r="N458" s="110"/>
      <c r="O458" s="241" t="s">
        <v>1555</v>
      </c>
      <c r="P458" s="110"/>
    </row>
    <row r="459" spans="1:16">
      <c r="A459" s="349" t="s">
        <v>292</v>
      </c>
      <c r="B459" s="703">
        <v>6463160</v>
      </c>
      <c r="C459" s="110"/>
      <c r="D459" s="201" t="s">
        <v>1558</v>
      </c>
      <c r="E459" s="110" t="s">
        <v>1344</v>
      </c>
      <c r="F459" s="110"/>
      <c r="G459" s="110"/>
      <c r="H459" s="110">
        <v>40</v>
      </c>
      <c r="I459" s="110"/>
      <c r="J459" s="110">
        <v>1743974</v>
      </c>
      <c r="K459" s="536">
        <v>44518</v>
      </c>
      <c r="L459" s="536">
        <v>44523</v>
      </c>
      <c r="M459" s="110" t="s">
        <v>1383</v>
      </c>
      <c r="N459" s="110"/>
      <c r="O459" s="241" t="s">
        <v>1555</v>
      </c>
      <c r="P459" s="110"/>
    </row>
    <row r="460" spans="1:16">
      <c r="A460" s="349" t="s">
        <v>292</v>
      </c>
      <c r="B460" s="703"/>
      <c r="C460" s="110"/>
      <c r="D460" s="201" t="s">
        <v>1559</v>
      </c>
      <c r="E460" s="110" t="s">
        <v>1344</v>
      </c>
      <c r="F460" s="110"/>
      <c r="G460" s="110"/>
      <c r="H460" s="110">
        <v>30</v>
      </c>
      <c r="I460" s="110"/>
      <c r="J460" s="110">
        <v>1743974</v>
      </c>
      <c r="K460" s="536">
        <v>44518</v>
      </c>
      <c r="L460" s="536">
        <v>44523</v>
      </c>
      <c r="M460" s="110" t="s">
        <v>1383</v>
      </c>
      <c r="N460" s="110"/>
      <c r="O460" s="241" t="s">
        <v>1555</v>
      </c>
      <c r="P460" s="110"/>
    </row>
    <row r="461" spans="1:16" s="17" customFormat="1">
      <c r="A461" s="677" t="s">
        <v>85</v>
      </c>
      <c r="B461" s="690" t="s">
        <v>196</v>
      </c>
      <c r="C461" s="683"/>
      <c r="D461" s="105"/>
      <c r="E461" s="105" t="s">
        <v>1560</v>
      </c>
      <c r="F461" s="105"/>
      <c r="G461" s="105"/>
      <c r="H461" s="683">
        <v>5</v>
      </c>
      <c r="I461" s="105"/>
      <c r="J461" s="105">
        <v>1744003</v>
      </c>
      <c r="K461" s="519">
        <v>44524</v>
      </c>
      <c r="L461" s="519">
        <v>44534</v>
      </c>
      <c r="M461" s="105" t="s">
        <v>1383</v>
      </c>
      <c r="N461" s="105"/>
      <c r="O461" s="244" t="s">
        <v>1561</v>
      </c>
      <c r="P461" s="105"/>
    </row>
    <row r="462" spans="1:16" s="17" customFormat="1">
      <c r="A462" s="677" t="s">
        <v>85</v>
      </c>
      <c r="B462" s="690" t="s">
        <v>197</v>
      </c>
      <c r="C462" s="683"/>
      <c r="D462" s="105"/>
      <c r="E462" s="105" t="s">
        <v>1560</v>
      </c>
      <c r="F462" s="105"/>
      <c r="G462" s="105"/>
      <c r="H462" s="683">
        <v>5</v>
      </c>
      <c r="I462" s="105"/>
      <c r="J462" s="105">
        <v>1744003</v>
      </c>
      <c r="K462" s="519">
        <v>44524</v>
      </c>
      <c r="L462" s="519">
        <v>44534</v>
      </c>
      <c r="M462" s="105" t="s">
        <v>1383</v>
      </c>
      <c r="N462" s="105"/>
      <c r="O462" s="244" t="s">
        <v>1561</v>
      </c>
      <c r="P462" s="105"/>
    </row>
    <row r="463" spans="1:16" s="17" customFormat="1">
      <c r="A463" s="677" t="s">
        <v>85</v>
      </c>
      <c r="B463" s="690" t="s">
        <v>1129</v>
      </c>
      <c r="C463" s="683"/>
      <c r="D463" s="105"/>
      <c r="E463" s="105" t="s">
        <v>1560</v>
      </c>
      <c r="F463" s="105"/>
      <c r="G463" s="105"/>
      <c r="H463" s="683">
        <v>1</v>
      </c>
      <c r="I463" s="105"/>
      <c r="J463" s="105">
        <v>1744003</v>
      </c>
      <c r="K463" s="519">
        <v>44524</v>
      </c>
      <c r="L463" s="519">
        <v>44534</v>
      </c>
      <c r="M463" s="105" t="s">
        <v>1383</v>
      </c>
      <c r="N463" s="105"/>
      <c r="O463" s="244" t="s">
        <v>1561</v>
      </c>
      <c r="P463" s="105"/>
    </row>
    <row r="464" spans="1:16" s="17" customFormat="1">
      <c r="A464" s="677" t="s">
        <v>859</v>
      </c>
      <c r="B464" s="690" t="s">
        <v>492</v>
      </c>
      <c r="C464" s="683"/>
      <c r="D464" s="105"/>
      <c r="E464" s="105" t="s">
        <v>1560</v>
      </c>
      <c r="F464" s="105"/>
      <c r="G464" s="105"/>
      <c r="H464" s="683">
        <v>1</v>
      </c>
      <c r="I464" s="105"/>
      <c r="J464" s="105">
        <v>1744003</v>
      </c>
      <c r="K464" s="519">
        <v>44524</v>
      </c>
      <c r="L464" s="519">
        <v>44534</v>
      </c>
      <c r="M464" s="105" t="s">
        <v>1383</v>
      </c>
      <c r="N464" s="105"/>
      <c r="O464" s="244" t="s">
        <v>1561</v>
      </c>
      <c r="P464" s="105"/>
    </row>
    <row r="465" spans="1:16" s="17" customFormat="1">
      <c r="A465" s="677" t="s">
        <v>859</v>
      </c>
      <c r="B465" s="690" t="s">
        <v>490</v>
      </c>
      <c r="C465" s="683"/>
      <c r="D465" s="105"/>
      <c r="E465" s="105" t="s">
        <v>1560</v>
      </c>
      <c r="F465" s="105"/>
      <c r="G465" s="105"/>
      <c r="H465" s="683">
        <v>3</v>
      </c>
      <c r="I465" s="105"/>
      <c r="J465" s="105">
        <v>1744003</v>
      </c>
      <c r="K465" s="519">
        <v>44524</v>
      </c>
      <c r="L465" s="519">
        <v>44534</v>
      </c>
      <c r="M465" s="105" t="s">
        <v>1383</v>
      </c>
      <c r="N465" s="105"/>
      <c r="O465" s="244" t="s">
        <v>1561</v>
      </c>
      <c r="P465" s="105"/>
    </row>
    <row r="466" spans="1:16" s="17" customFormat="1">
      <c r="A466" s="677" t="s">
        <v>859</v>
      </c>
      <c r="B466" s="690" t="s">
        <v>484</v>
      </c>
      <c r="C466" s="683"/>
      <c r="D466" s="105"/>
      <c r="E466" s="105" t="s">
        <v>1560</v>
      </c>
      <c r="F466" s="105"/>
      <c r="G466" s="105"/>
      <c r="H466" s="683">
        <v>1</v>
      </c>
      <c r="I466" s="105"/>
      <c r="J466" s="105">
        <v>1744003</v>
      </c>
      <c r="K466" s="519">
        <v>44524</v>
      </c>
      <c r="L466" s="519">
        <v>44534</v>
      </c>
      <c r="M466" s="105" t="s">
        <v>1383</v>
      </c>
      <c r="N466" s="105"/>
      <c r="O466" s="244" t="s">
        <v>1561</v>
      </c>
      <c r="P466" s="105"/>
    </row>
    <row r="467" spans="1:16" s="17" customFormat="1">
      <c r="A467" s="677" t="s">
        <v>859</v>
      </c>
      <c r="B467" s="690" t="s">
        <v>480</v>
      </c>
      <c r="C467" s="683"/>
      <c r="D467" s="105"/>
      <c r="E467" s="105" t="s">
        <v>1560</v>
      </c>
      <c r="F467" s="105"/>
      <c r="G467" s="105"/>
      <c r="H467" s="683">
        <v>1</v>
      </c>
      <c r="I467" s="105"/>
      <c r="J467" s="105">
        <v>1744003</v>
      </c>
      <c r="K467" s="519">
        <v>44524</v>
      </c>
      <c r="L467" s="519">
        <v>44534</v>
      </c>
      <c r="M467" s="105" t="s">
        <v>1383</v>
      </c>
      <c r="N467" s="105"/>
      <c r="O467" s="244" t="s">
        <v>1561</v>
      </c>
      <c r="P467" s="105"/>
    </row>
    <row r="468" spans="1:16" s="17" customFormat="1">
      <c r="A468" s="684" t="s">
        <v>85</v>
      </c>
      <c r="B468" s="710" t="s">
        <v>204</v>
      </c>
      <c r="C468" s="105"/>
      <c r="D468" s="105">
        <v>7.3869999999999996</v>
      </c>
      <c r="E468" s="533" t="s">
        <v>1461</v>
      </c>
      <c r="F468" s="105"/>
      <c r="G468" s="105"/>
      <c r="H468" s="105">
        <v>20</v>
      </c>
      <c r="I468" s="105" t="s">
        <v>1562</v>
      </c>
      <c r="J468" s="105">
        <v>1744002</v>
      </c>
      <c r="K468" s="519">
        <v>44527</v>
      </c>
      <c r="L468" s="519">
        <v>44534</v>
      </c>
      <c r="M468" s="105" t="s">
        <v>1383</v>
      </c>
      <c r="N468" s="105"/>
      <c r="O468" s="244" t="s">
        <v>1561</v>
      </c>
      <c r="P468" s="105"/>
    </row>
    <row r="469" spans="1:16" s="17" customFormat="1">
      <c r="A469" s="684" t="s">
        <v>85</v>
      </c>
      <c r="B469" s="710" t="s">
        <v>94</v>
      </c>
      <c r="C469" s="105"/>
      <c r="D469" s="105">
        <v>1.722</v>
      </c>
      <c r="E469" s="533" t="s">
        <v>1461</v>
      </c>
      <c r="F469" s="105"/>
      <c r="G469" s="105"/>
      <c r="H469" s="105">
        <v>20</v>
      </c>
      <c r="I469" s="105" t="s">
        <v>1562</v>
      </c>
      <c r="J469" s="105">
        <v>1744002</v>
      </c>
      <c r="K469" s="519">
        <v>44527</v>
      </c>
      <c r="L469" s="519">
        <v>44534</v>
      </c>
      <c r="M469" s="105" t="s">
        <v>1383</v>
      </c>
      <c r="N469" s="105"/>
      <c r="O469" s="244" t="s">
        <v>1561</v>
      </c>
      <c r="P469" s="105"/>
    </row>
    <row r="470" spans="1:16" s="17" customFormat="1">
      <c r="A470" s="684" t="s">
        <v>292</v>
      </c>
      <c r="B470" s="710">
        <v>641283816</v>
      </c>
      <c r="C470" s="105"/>
      <c r="D470" s="105"/>
      <c r="E470" s="105" t="s">
        <v>1563</v>
      </c>
      <c r="F470" s="105"/>
      <c r="G470" s="105"/>
      <c r="H470" s="105">
        <v>10</v>
      </c>
      <c r="I470" s="105"/>
      <c r="J470" s="105">
        <v>1744015</v>
      </c>
      <c r="K470" s="519">
        <v>44540</v>
      </c>
      <c r="L470" s="519">
        <v>44541</v>
      </c>
      <c r="M470" s="105" t="s">
        <v>1383</v>
      </c>
      <c r="N470" s="105"/>
      <c r="O470" s="244" t="s">
        <v>1561</v>
      </c>
      <c r="P470" s="105"/>
    </row>
    <row r="471" spans="1:16" s="17" customFormat="1">
      <c r="A471" s="684" t="s">
        <v>292</v>
      </c>
      <c r="B471" s="755" t="s">
        <v>1564</v>
      </c>
      <c r="C471" s="584"/>
      <c r="D471" s="527" t="s">
        <v>310</v>
      </c>
      <c r="E471" s="110" t="s">
        <v>1565</v>
      </c>
      <c r="F471" s="105"/>
      <c r="G471" s="105"/>
      <c r="H471" s="105">
        <v>3</v>
      </c>
      <c r="I471" s="105"/>
      <c r="J471" s="105">
        <v>1744039</v>
      </c>
      <c r="K471" s="519">
        <v>44546</v>
      </c>
      <c r="L471" s="519">
        <v>44554</v>
      </c>
      <c r="M471" s="105" t="s">
        <v>1383</v>
      </c>
      <c r="N471" s="105" t="s">
        <v>1566</v>
      </c>
      <c r="O471" s="105" t="s">
        <v>26</v>
      </c>
      <c r="P471" s="105"/>
    </row>
    <row r="472" spans="1:16" s="17" customFormat="1">
      <c r="A472" s="684" t="s">
        <v>292</v>
      </c>
      <c r="B472" s="755" t="s">
        <v>1567</v>
      </c>
      <c r="C472" s="584"/>
      <c r="D472" s="527" t="s">
        <v>311</v>
      </c>
      <c r="E472" s="110" t="s">
        <v>1565</v>
      </c>
      <c r="F472" s="105"/>
      <c r="G472" s="105"/>
      <c r="H472" s="105">
        <v>3</v>
      </c>
      <c r="I472" s="105"/>
      <c r="J472" s="105">
        <v>1744039</v>
      </c>
      <c r="K472" s="519">
        <v>44546</v>
      </c>
      <c r="L472" s="519">
        <v>44554</v>
      </c>
      <c r="M472" s="105" t="s">
        <v>1383</v>
      </c>
      <c r="N472" s="105" t="s">
        <v>1566</v>
      </c>
      <c r="O472" s="105" t="s">
        <v>26</v>
      </c>
      <c r="P472" s="105"/>
    </row>
    <row r="473" spans="1:16" s="17" customFormat="1">
      <c r="A473" s="684"/>
      <c r="B473" s="710"/>
      <c r="C473" s="105"/>
      <c r="D473" s="526">
        <v>641283816</v>
      </c>
      <c r="E473" s="105"/>
      <c r="F473" s="105"/>
      <c r="G473" s="105"/>
      <c r="H473" s="105"/>
      <c r="I473" s="105"/>
      <c r="J473" s="105"/>
      <c r="K473" s="519"/>
      <c r="L473" s="105"/>
      <c r="M473" s="105" t="s">
        <v>1383</v>
      </c>
      <c r="N473" s="105"/>
      <c r="O473" s="105"/>
      <c r="P473" s="105"/>
    </row>
    <row r="474" spans="1:16" s="17" customFormat="1">
      <c r="A474" s="684" t="s">
        <v>292</v>
      </c>
      <c r="B474" s="710">
        <v>641283816</v>
      </c>
      <c r="C474" s="105"/>
      <c r="D474" s="526">
        <v>644942416</v>
      </c>
      <c r="E474" s="105"/>
      <c r="F474" s="105"/>
      <c r="G474" s="105"/>
      <c r="H474" s="105">
        <v>10</v>
      </c>
      <c r="I474" s="105"/>
      <c r="J474" s="105">
        <v>1744065</v>
      </c>
      <c r="K474" s="105"/>
      <c r="L474" s="105"/>
      <c r="M474" s="105" t="s">
        <v>1383</v>
      </c>
      <c r="N474" s="105"/>
      <c r="O474" s="105" t="s">
        <v>1568</v>
      </c>
      <c r="P474" s="105"/>
    </row>
    <row r="475" spans="1:16" s="17" customFormat="1">
      <c r="A475" s="684" t="s">
        <v>698</v>
      </c>
      <c r="B475" s="756" t="s">
        <v>1516</v>
      </c>
      <c r="C475" s="245"/>
      <c r="D475" s="105"/>
      <c r="E475" s="105" t="s">
        <v>1569</v>
      </c>
      <c r="F475" s="105"/>
      <c r="G475" s="105"/>
      <c r="H475" s="105">
        <v>6</v>
      </c>
      <c r="I475" s="105"/>
      <c r="J475" s="105">
        <v>1744063</v>
      </c>
      <c r="K475" s="105"/>
      <c r="L475" s="105"/>
      <c r="M475" s="105" t="s">
        <v>1383</v>
      </c>
      <c r="N475" s="105" t="s">
        <v>1570</v>
      </c>
      <c r="O475" s="105" t="s">
        <v>1561</v>
      </c>
      <c r="P475" s="105"/>
    </row>
    <row r="476" spans="1:16" s="17" customFormat="1">
      <c r="A476" s="684" t="s">
        <v>698</v>
      </c>
      <c r="B476" s="710" t="s">
        <v>1571</v>
      </c>
      <c r="C476" s="105"/>
      <c r="D476" s="105"/>
      <c r="E476" s="105" t="s">
        <v>1569</v>
      </c>
      <c r="F476" s="105"/>
      <c r="G476" s="105"/>
      <c r="H476" s="105">
        <v>6</v>
      </c>
      <c r="I476" s="105"/>
      <c r="J476" s="105">
        <v>1744063</v>
      </c>
      <c r="K476" s="105"/>
      <c r="L476" s="105"/>
      <c r="M476" s="105" t="s">
        <v>1383</v>
      </c>
      <c r="N476" s="105" t="s">
        <v>1570</v>
      </c>
      <c r="O476" s="105" t="s">
        <v>1561</v>
      </c>
      <c r="P476" s="105"/>
    </row>
    <row r="477" spans="1:16" s="17" customFormat="1">
      <c r="A477" s="684" t="s">
        <v>698</v>
      </c>
      <c r="B477" s="710" t="s">
        <v>1572</v>
      </c>
      <c r="C477" s="105"/>
      <c r="D477" s="105"/>
      <c r="E477" s="105" t="s">
        <v>1569</v>
      </c>
      <c r="F477" s="105"/>
      <c r="G477" s="105"/>
      <c r="H477" s="105">
        <v>6</v>
      </c>
      <c r="I477" s="105"/>
      <c r="J477" s="105">
        <v>1744063</v>
      </c>
      <c r="K477" s="105"/>
      <c r="L477" s="105"/>
      <c r="M477" s="105" t="s">
        <v>1383</v>
      </c>
      <c r="N477" s="105" t="s">
        <v>1570</v>
      </c>
      <c r="O477" s="105" t="s">
        <v>1561</v>
      </c>
      <c r="P477" s="105"/>
    </row>
    <row r="478" spans="1:16" s="17" customFormat="1">
      <c r="A478" s="684" t="s">
        <v>614</v>
      </c>
      <c r="B478" s="710" t="s">
        <v>615</v>
      </c>
      <c r="C478" s="105"/>
      <c r="D478" s="105"/>
      <c r="E478" s="105" t="s">
        <v>1573</v>
      </c>
      <c r="F478" s="105">
        <v>5</v>
      </c>
      <c r="G478" s="105"/>
      <c r="H478" s="105">
        <v>3</v>
      </c>
      <c r="I478" s="105">
        <v>3</v>
      </c>
      <c r="J478" s="105">
        <v>1744127</v>
      </c>
      <c r="K478" s="105"/>
      <c r="L478" s="519">
        <v>44609</v>
      </c>
      <c r="M478" s="105" t="s">
        <v>1383</v>
      </c>
      <c r="N478" s="105" t="s">
        <v>1574</v>
      </c>
      <c r="O478" s="105" t="s">
        <v>26</v>
      </c>
      <c r="P478" s="105"/>
    </row>
    <row r="479" spans="1:16" s="17" customFormat="1">
      <c r="A479" s="684" t="s">
        <v>614</v>
      </c>
      <c r="B479" s="710" t="s">
        <v>616</v>
      </c>
      <c r="C479" s="105"/>
      <c r="D479" s="105"/>
      <c r="E479" s="105" t="s">
        <v>1573</v>
      </c>
      <c r="F479" s="105">
        <v>5</v>
      </c>
      <c r="G479" s="105"/>
      <c r="H479" s="105">
        <v>3</v>
      </c>
      <c r="I479" s="105">
        <v>3</v>
      </c>
      <c r="J479" s="105">
        <v>1744127</v>
      </c>
      <c r="K479" s="105"/>
      <c r="L479" s="519">
        <v>44609</v>
      </c>
      <c r="M479" s="105" t="s">
        <v>38</v>
      </c>
      <c r="N479" s="105"/>
      <c r="O479" s="105" t="s">
        <v>26</v>
      </c>
      <c r="P479" s="105"/>
    </row>
    <row r="480" spans="1:16" s="17" customFormat="1">
      <c r="A480" s="684" t="s">
        <v>614</v>
      </c>
      <c r="B480" s="710" t="s">
        <v>617</v>
      </c>
      <c r="C480" s="105"/>
      <c r="D480" s="105"/>
      <c r="E480" s="105" t="s">
        <v>1573</v>
      </c>
      <c r="F480" s="105">
        <v>4.3</v>
      </c>
      <c r="G480" s="105"/>
      <c r="H480" s="105">
        <v>3</v>
      </c>
      <c r="I480" s="105">
        <v>3</v>
      </c>
      <c r="J480" s="105">
        <v>1744127</v>
      </c>
      <c r="K480" s="105"/>
      <c r="L480" s="519">
        <v>44609</v>
      </c>
      <c r="M480" s="105" t="s">
        <v>38</v>
      </c>
      <c r="N480" s="105"/>
      <c r="O480" s="105" t="s">
        <v>26</v>
      </c>
      <c r="P480" s="105"/>
    </row>
    <row r="481" spans="1:16" s="17" customFormat="1">
      <c r="A481" s="684" t="s">
        <v>614</v>
      </c>
      <c r="B481" s="710" t="s">
        <v>618</v>
      </c>
      <c r="C481" s="105"/>
      <c r="D481" s="105"/>
      <c r="E481" s="105" t="s">
        <v>1573</v>
      </c>
      <c r="F481" s="105">
        <v>4.7699999999999996</v>
      </c>
      <c r="G481" s="105"/>
      <c r="H481" s="105">
        <v>3</v>
      </c>
      <c r="I481" s="105">
        <v>3</v>
      </c>
      <c r="J481" s="105">
        <v>1744127</v>
      </c>
      <c r="K481" s="105"/>
      <c r="L481" s="519">
        <v>44609</v>
      </c>
      <c r="M481" s="105" t="s">
        <v>38</v>
      </c>
      <c r="N481" s="105"/>
      <c r="O481" s="105" t="s">
        <v>26</v>
      </c>
      <c r="P481" s="105"/>
    </row>
    <row r="482" spans="1:16" s="17" customFormat="1">
      <c r="A482" s="684" t="s">
        <v>614</v>
      </c>
      <c r="B482" s="710" t="s">
        <v>620</v>
      </c>
      <c r="C482" s="105"/>
      <c r="D482" s="105"/>
      <c r="E482" s="105" t="s">
        <v>1573</v>
      </c>
      <c r="F482" s="105">
        <v>4.7699999999999996</v>
      </c>
      <c r="G482" s="105"/>
      <c r="H482" s="105">
        <v>3</v>
      </c>
      <c r="I482" s="105">
        <v>3</v>
      </c>
      <c r="J482" s="105">
        <v>1744127</v>
      </c>
      <c r="K482" s="105"/>
      <c r="L482" s="519">
        <v>44609</v>
      </c>
      <c r="M482" s="105" t="s">
        <v>38</v>
      </c>
      <c r="N482" s="105"/>
      <c r="O482" s="105" t="s">
        <v>26</v>
      </c>
      <c r="P482" s="105"/>
    </row>
    <row r="483" spans="1:16" s="17" customFormat="1">
      <c r="A483" s="966" t="s">
        <v>1575</v>
      </c>
      <c r="B483" s="757" t="s">
        <v>1576</v>
      </c>
      <c r="C483" s="585"/>
      <c r="D483" s="586" t="s">
        <v>86</v>
      </c>
      <c r="E483" s="105"/>
      <c r="F483" s="105"/>
      <c r="G483" s="105"/>
      <c r="H483" s="586">
        <v>5</v>
      </c>
      <c r="I483" s="105">
        <v>5</v>
      </c>
      <c r="J483" s="105">
        <v>1744151</v>
      </c>
      <c r="K483" s="519">
        <v>44610</v>
      </c>
      <c r="L483" s="519">
        <v>44623</v>
      </c>
      <c r="M483" s="105" t="s">
        <v>38</v>
      </c>
      <c r="N483" s="105"/>
      <c r="O483" s="105" t="s">
        <v>26</v>
      </c>
      <c r="P483" s="105"/>
    </row>
    <row r="484" spans="1:16" s="17" customFormat="1">
      <c r="A484" s="966"/>
      <c r="B484" s="757" t="s">
        <v>1577</v>
      </c>
      <c r="C484" s="585"/>
      <c r="D484" s="586" t="s">
        <v>96</v>
      </c>
      <c r="E484" s="105"/>
      <c r="F484" s="105"/>
      <c r="G484" s="105"/>
      <c r="H484" s="586">
        <v>5</v>
      </c>
      <c r="I484" s="105">
        <v>5</v>
      </c>
      <c r="J484" s="105">
        <v>1744151</v>
      </c>
      <c r="K484" s="519">
        <v>44610</v>
      </c>
      <c r="L484" s="519">
        <v>44623</v>
      </c>
      <c r="M484" s="105" t="s">
        <v>38</v>
      </c>
      <c r="N484" s="105"/>
      <c r="O484" s="105"/>
      <c r="P484" s="105"/>
    </row>
    <row r="485" spans="1:16" s="17" customFormat="1">
      <c r="A485" s="966"/>
      <c r="B485" s="757" t="s">
        <v>1578</v>
      </c>
      <c r="C485" s="585"/>
      <c r="D485" s="586" t="s">
        <v>90</v>
      </c>
      <c r="E485" s="105"/>
      <c r="F485" s="105"/>
      <c r="G485" s="105"/>
      <c r="H485" s="586">
        <v>5</v>
      </c>
      <c r="I485" s="105">
        <v>5</v>
      </c>
      <c r="J485" s="105">
        <v>1744151</v>
      </c>
      <c r="K485" s="519">
        <v>44610</v>
      </c>
      <c r="L485" s="519">
        <v>44623</v>
      </c>
      <c r="M485" s="105" t="s">
        <v>38</v>
      </c>
      <c r="N485" s="105"/>
      <c r="O485" s="105"/>
      <c r="P485" s="105"/>
    </row>
    <row r="486" spans="1:16" s="17" customFormat="1">
      <c r="A486" s="966"/>
      <c r="B486" s="757" t="s">
        <v>1579</v>
      </c>
      <c r="C486" s="585"/>
      <c r="D486" s="586" t="s">
        <v>98</v>
      </c>
      <c r="E486" s="105"/>
      <c r="F486" s="105"/>
      <c r="G486" s="105"/>
      <c r="H486" s="586">
        <v>5</v>
      </c>
      <c r="I486" s="105">
        <v>5</v>
      </c>
      <c r="J486" s="105">
        <v>1744151</v>
      </c>
      <c r="K486" s="519">
        <v>44610</v>
      </c>
      <c r="L486" s="519">
        <v>44623</v>
      </c>
      <c r="M486" s="105" t="s">
        <v>38</v>
      </c>
      <c r="N486" s="105"/>
      <c r="O486" s="105"/>
      <c r="P486" s="105"/>
    </row>
    <row r="487" spans="1:16">
      <c r="A487" s="966"/>
      <c r="B487" s="757" t="s">
        <v>1580</v>
      </c>
      <c r="C487" s="585"/>
      <c r="D487" s="586" t="s">
        <v>104</v>
      </c>
      <c r="E487" s="110"/>
      <c r="F487" s="110"/>
      <c r="G487" s="110"/>
      <c r="H487" s="586">
        <v>5</v>
      </c>
      <c r="I487" s="105">
        <v>5</v>
      </c>
      <c r="J487" s="105">
        <v>1744151</v>
      </c>
      <c r="K487" s="519">
        <v>44610</v>
      </c>
      <c r="L487" s="519">
        <v>44623</v>
      </c>
      <c r="M487" s="105" t="s">
        <v>38</v>
      </c>
      <c r="N487" s="110"/>
      <c r="O487" s="110"/>
      <c r="P487" s="110"/>
    </row>
    <row r="488" spans="1:16">
      <c r="A488" s="966"/>
      <c r="B488" s="757" t="s">
        <v>1581</v>
      </c>
      <c r="C488" s="585"/>
      <c r="D488" s="586" t="s">
        <v>106</v>
      </c>
      <c r="E488" s="110"/>
      <c r="F488" s="110"/>
      <c r="G488" s="110"/>
      <c r="H488" s="586">
        <v>5</v>
      </c>
      <c r="I488" s="105">
        <v>5</v>
      </c>
      <c r="J488" s="105">
        <v>1744151</v>
      </c>
      <c r="K488" s="519">
        <v>44610</v>
      </c>
      <c r="L488" s="519">
        <v>44623</v>
      </c>
      <c r="M488" s="105" t="s">
        <v>38</v>
      </c>
      <c r="N488" s="110"/>
      <c r="O488" s="110"/>
      <c r="P488" s="110"/>
    </row>
    <row r="489" spans="1:16">
      <c r="A489" s="966"/>
      <c r="B489" s="757" t="s">
        <v>1582</v>
      </c>
      <c r="C489" s="585"/>
      <c r="D489" s="586" t="s">
        <v>1583</v>
      </c>
      <c r="E489" s="110"/>
      <c r="F489" s="110"/>
      <c r="G489" s="110"/>
      <c r="H489" s="586">
        <v>5</v>
      </c>
      <c r="I489" s="105">
        <v>5</v>
      </c>
      <c r="J489" s="105">
        <v>1744151</v>
      </c>
      <c r="K489" s="519">
        <v>44610</v>
      </c>
      <c r="L489" s="519">
        <v>44623</v>
      </c>
      <c r="M489" s="105" t="s">
        <v>38</v>
      </c>
      <c r="N489" s="110"/>
      <c r="O489" s="110"/>
      <c r="P489" s="110"/>
    </row>
    <row r="490" spans="1:16">
      <c r="A490" s="966"/>
      <c r="B490" s="757" t="s">
        <v>1582</v>
      </c>
      <c r="C490" s="585"/>
      <c r="D490" s="586" t="s">
        <v>1584</v>
      </c>
      <c r="E490" s="110"/>
      <c r="F490" s="110"/>
      <c r="G490" s="110"/>
      <c r="H490" s="586">
        <v>5</v>
      </c>
      <c r="I490" s="105">
        <v>5</v>
      </c>
      <c r="J490" s="105">
        <v>1744151</v>
      </c>
      <c r="K490" s="519">
        <v>44610</v>
      </c>
      <c r="L490" s="519">
        <v>44623</v>
      </c>
      <c r="M490" s="105" t="s">
        <v>38</v>
      </c>
      <c r="N490" s="110"/>
      <c r="O490" s="110"/>
      <c r="P490" s="110"/>
    </row>
    <row r="491" spans="1:16">
      <c r="A491" s="966"/>
      <c r="B491" s="757" t="s">
        <v>1585</v>
      </c>
      <c r="C491" s="585"/>
      <c r="D491" s="586" t="s">
        <v>112</v>
      </c>
      <c r="E491" s="110"/>
      <c r="F491" s="110"/>
      <c r="G491" s="110"/>
      <c r="H491" s="586">
        <v>5</v>
      </c>
      <c r="I491" s="105">
        <v>5</v>
      </c>
      <c r="J491" s="105">
        <v>1744151</v>
      </c>
      <c r="K491" s="519">
        <v>44610</v>
      </c>
      <c r="L491" s="519">
        <v>44623</v>
      </c>
      <c r="M491" s="105" t="s">
        <v>38</v>
      </c>
      <c r="N491" s="110"/>
      <c r="O491" s="110"/>
      <c r="P491" s="110"/>
    </row>
    <row r="492" spans="1:16">
      <c r="A492" s="966"/>
      <c r="B492" s="757" t="s">
        <v>1586</v>
      </c>
      <c r="C492" s="585"/>
      <c r="D492" s="586" t="s">
        <v>114</v>
      </c>
      <c r="E492" s="110"/>
      <c r="F492" s="110"/>
      <c r="G492" s="110"/>
      <c r="H492" s="586">
        <v>5</v>
      </c>
      <c r="I492" s="105">
        <v>5</v>
      </c>
      <c r="J492" s="105">
        <v>1744151</v>
      </c>
      <c r="K492" s="519">
        <v>44610</v>
      </c>
      <c r="L492" s="519">
        <v>44623</v>
      </c>
      <c r="M492" s="105" t="s">
        <v>38</v>
      </c>
      <c r="N492" s="110"/>
      <c r="O492" s="110"/>
      <c r="P492" s="110"/>
    </row>
    <row r="493" spans="1:16">
      <c r="A493" s="966"/>
      <c r="B493" s="757" t="s">
        <v>1587</v>
      </c>
      <c r="C493" s="585"/>
      <c r="D493" s="586" t="s">
        <v>108</v>
      </c>
      <c r="E493" s="110"/>
      <c r="F493" s="110"/>
      <c r="G493" s="110"/>
      <c r="H493" s="586">
        <v>5</v>
      </c>
      <c r="I493" s="105">
        <v>5</v>
      </c>
      <c r="J493" s="105">
        <v>1744151</v>
      </c>
      <c r="K493" s="519">
        <v>44610</v>
      </c>
      <c r="L493" s="519">
        <v>44623</v>
      </c>
      <c r="M493" s="105" t="s">
        <v>38</v>
      </c>
      <c r="N493" s="110"/>
      <c r="O493" s="110"/>
      <c r="P493" s="110"/>
    </row>
    <row r="494" spans="1:16">
      <c r="A494" s="966"/>
      <c r="B494" s="757" t="s">
        <v>1588</v>
      </c>
      <c r="C494" s="585"/>
      <c r="D494" s="586" t="s">
        <v>110</v>
      </c>
      <c r="E494" s="110"/>
      <c r="F494" s="110"/>
      <c r="G494" s="110"/>
      <c r="H494" s="586">
        <v>5</v>
      </c>
      <c r="I494" s="105">
        <v>5</v>
      </c>
      <c r="J494" s="105">
        <v>1744151</v>
      </c>
      <c r="K494" s="519">
        <v>44610</v>
      </c>
      <c r="L494" s="519">
        <v>44623</v>
      </c>
      <c r="M494" s="105" t="s">
        <v>38</v>
      </c>
      <c r="N494" s="110"/>
      <c r="O494" s="110"/>
      <c r="P494" s="110"/>
    </row>
    <row r="495" spans="1:16">
      <c r="A495" s="966"/>
      <c r="B495" s="757" t="s">
        <v>1589</v>
      </c>
      <c r="C495" s="585"/>
      <c r="D495" s="586" t="s">
        <v>116</v>
      </c>
      <c r="E495" s="110"/>
      <c r="F495" s="110"/>
      <c r="G495" s="110"/>
      <c r="H495" s="586">
        <v>5</v>
      </c>
      <c r="I495" s="105">
        <v>5</v>
      </c>
      <c r="J495" s="105">
        <v>1744151</v>
      </c>
      <c r="K495" s="519">
        <v>44610</v>
      </c>
      <c r="L495" s="519">
        <v>44623</v>
      </c>
      <c r="M495" s="105" t="s">
        <v>38</v>
      </c>
      <c r="N495" s="110"/>
      <c r="O495" s="110"/>
      <c r="P495" s="110"/>
    </row>
    <row r="496" spans="1:16">
      <c r="A496" s="966"/>
      <c r="B496" s="757" t="s">
        <v>1590</v>
      </c>
      <c r="C496" s="585"/>
      <c r="D496" s="586" t="s">
        <v>124</v>
      </c>
      <c r="E496" s="110"/>
      <c r="F496" s="110"/>
      <c r="G496" s="110"/>
      <c r="H496" s="586">
        <v>5</v>
      </c>
      <c r="I496" s="105">
        <v>5</v>
      </c>
      <c r="J496" s="105">
        <v>1744151</v>
      </c>
      <c r="K496" s="519">
        <v>44610</v>
      </c>
      <c r="L496" s="519">
        <v>44623</v>
      </c>
      <c r="M496" s="105" t="s">
        <v>38</v>
      </c>
      <c r="N496" s="110"/>
      <c r="O496" s="110"/>
      <c r="P496" s="110"/>
    </row>
    <row r="497" spans="1:16">
      <c r="A497" s="966"/>
      <c r="B497" s="757" t="s">
        <v>1591</v>
      </c>
      <c r="C497" s="585"/>
      <c r="D497" s="586" t="s">
        <v>118</v>
      </c>
      <c r="E497" s="110"/>
      <c r="F497" s="110"/>
      <c r="G497" s="110"/>
      <c r="H497" s="586">
        <v>5</v>
      </c>
      <c r="I497" s="105">
        <v>5</v>
      </c>
      <c r="J497" s="105">
        <v>1744151</v>
      </c>
      <c r="K497" s="519">
        <v>44610</v>
      </c>
      <c r="L497" s="519">
        <v>44623</v>
      </c>
      <c r="M497" s="105" t="s">
        <v>38</v>
      </c>
      <c r="N497" s="110"/>
      <c r="O497" s="110"/>
      <c r="P497" s="110"/>
    </row>
    <row r="498" spans="1:16">
      <c r="A498" s="966"/>
      <c r="B498" s="757" t="s">
        <v>1592</v>
      </c>
      <c r="C498" s="585"/>
      <c r="D498" s="586" t="s">
        <v>126</v>
      </c>
      <c r="E498" s="110"/>
      <c r="F498" s="110"/>
      <c r="G498" s="110"/>
      <c r="H498" s="586">
        <v>5</v>
      </c>
      <c r="I498" s="105">
        <v>5</v>
      </c>
      <c r="J498" s="105">
        <v>1744151</v>
      </c>
      <c r="K498" s="519">
        <v>44610</v>
      </c>
      <c r="L498" s="519">
        <v>44623</v>
      </c>
      <c r="M498" s="105" t="s">
        <v>38</v>
      </c>
      <c r="N498" s="110"/>
      <c r="O498" s="110"/>
      <c r="P498" s="110"/>
    </row>
    <row r="499" spans="1:16">
      <c r="A499" s="966"/>
      <c r="B499" s="757" t="s">
        <v>1593</v>
      </c>
      <c r="C499" s="585"/>
      <c r="D499" s="586" t="s">
        <v>120</v>
      </c>
      <c r="E499" s="110"/>
      <c r="F499" s="110"/>
      <c r="G499" s="110"/>
      <c r="H499" s="586">
        <v>5</v>
      </c>
      <c r="I499" s="105">
        <v>5</v>
      </c>
      <c r="J499" s="105">
        <v>1744151</v>
      </c>
      <c r="K499" s="519">
        <v>44610</v>
      </c>
      <c r="L499" s="519">
        <v>44623</v>
      </c>
      <c r="M499" s="105" t="s">
        <v>38</v>
      </c>
      <c r="N499" s="110"/>
      <c r="O499" s="110"/>
      <c r="P499" s="110"/>
    </row>
    <row r="500" spans="1:16">
      <c r="A500" s="966"/>
      <c r="B500" s="757" t="s">
        <v>1594</v>
      </c>
      <c r="C500" s="585"/>
      <c r="D500" s="586" t="s">
        <v>128</v>
      </c>
      <c r="E500" s="110"/>
      <c r="F500" s="110"/>
      <c r="G500" s="110"/>
      <c r="H500" s="586">
        <v>5</v>
      </c>
      <c r="I500" s="105">
        <v>5</v>
      </c>
      <c r="J500" s="105">
        <v>1744151</v>
      </c>
      <c r="K500" s="519">
        <v>44610</v>
      </c>
      <c r="L500" s="519">
        <v>44623</v>
      </c>
      <c r="M500" s="105" t="s">
        <v>38</v>
      </c>
      <c r="N500" s="110"/>
      <c r="O500" s="110"/>
      <c r="P500" s="110"/>
    </row>
    <row r="501" spans="1:16">
      <c r="A501" s="967" t="s">
        <v>1595</v>
      </c>
      <c r="B501" s="757" t="s">
        <v>1596</v>
      </c>
      <c r="C501" s="585"/>
      <c r="D501" s="586" t="s">
        <v>1149</v>
      </c>
      <c r="E501" s="110"/>
      <c r="F501" s="110"/>
      <c r="G501" s="110"/>
      <c r="H501" s="586">
        <v>5</v>
      </c>
      <c r="I501" s="105">
        <v>5</v>
      </c>
      <c r="J501" s="110"/>
      <c r="K501" s="110"/>
      <c r="L501" s="110"/>
      <c r="M501" s="110"/>
      <c r="N501" s="110"/>
      <c r="O501" s="110"/>
      <c r="P501" s="110"/>
    </row>
    <row r="502" spans="1:16">
      <c r="A502" s="967"/>
      <c r="B502" s="757" t="s">
        <v>1597</v>
      </c>
      <c r="C502" s="585"/>
      <c r="D502" s="586" t="s">
        <v>1150</v>
      </c>
      <c r="E502" s="110"/>
      <c r="F502" s="110"/>
      <c r="G502" s="110"/>
      <c r="H502" s="586">
        <v>5</v>
      </c>
      <c r="I502" s="105">
        <v>5</v>
      </c>
      <c r="J502" s="110"/>
      <c r="K502" s="110"/>
      <c r="L502" s="110"/>
      <c r="M502" s="110"/>
      <c r="N502" s="110"/>
      <c r="O502" s="110"/>
      <c r="P502" s="110"/>
    </row>
    <row r="503" spans="1:16" ht="26.25" customHeight="1">
      <c r="A503" s="671" t="s">
        <v>1598</v>
      </c>
      <c r="B503" s="743" t="s">
        <v>510</v>
      </c>
      <c r="C503" s="562"/>
      <c r="D503" s="110" t="s">
        <v>1486</v>
      </c>
      <c r="E503" s="110" t="s">
        <v>1599</v>
      </c>
      <c r="F503" s="110"/>
      <c r="G503" s="110"/>
      <c r="H503" s="105">
        <v>2</v>
      </c>
      <c r="I503" s="536">
        <v>44615</v>
      </c>
      <c r="J503" s="110">
        <v>1744140</v>
      </c>
      <c r="K503" s="536">
        <v>44613</v>
      </c>
      <c r="L503" s="536">
        <v>44616</v>
      </c>
      <c r="M503" s="110" t="s">
        <v>38</v>
      </c>
      <c r="N503" s="110"/>
      <c r="O503" s="959" t="s">
        <v>1600</v>
      </c>
      <c r="P503" s="110"/>
    </row>
    <row r="504" spans="1:16">
      <c r="A504" s="671" t="s">
        <v>1598</v>
      </c>
      <c r="B504" s="743" t="s">
        <v>508</v>
      </c>
      <c r="C504" s="562"/>
      <c r="D504" s="110" t="s">
        <v>1486</v>
      </c>
      <c r="E504" s="110" t="s">
        <v>1599</v>
      </c>
      <c r="F504" s="110"/>
      <c r="G504" s="110"/>
      <c r="H504" s="105">
        <v>2</v>
      </c>
      <c r="I504" s="536">
        <v>44615</v>
      </c>
      <c r="J504" s="110">
        <v>1744140</v>
      </c>
      <c r="K504" s="536">
        <v>44613</v>
      </c>
      <c r="L504" s="536">
        <v>44616</v>
      </c>
      <c r="M504" s="110" t="s">
        <v>38</v>
      </c>
      <c r="N504" s="110"/>
      <c r="O504" s="959"/>
      <c r="P504" s="110"/>
    </row>
    <row r="505" spans="1:16">
      <c r="A505" s="671" t="s">
        <v>1598</v>
      </c>
      <c r="B505" s="743" t="s">
        <v>514</v>
      </c>
      <c r="C505" s="562"/>
      <c r="D505" s="110" t="s">
        <v>1486</v>
      </c>
      <c r="E505" s="110" t="s">
        <v>1599</v>
      </c>
      <c r="F505" s="110"/>
      <c r="G505" s="110"/>
      <c r="H505" s="105">
        <v>2</v>
      </c>
      <c r="I505" s="536">
        <v>44615</v>
      </c>
      <c r="J505" s="110">
        <v>1744140</v>
      </c>
      <c r="K505" s="536">
        <v>44613</v>
      </c>
      <c r="L505" s="536">
        <v>44616</v>
      </c>
      <c r="M505" s="110" t="s">
        <v>38</v>
      </c>
      <c r="N505" s="110"/>
      <c r="O505" s="959"/>
      <c r="P505" s="110"/>
    </row>
    <row r="506" spans="1:16">
      <c r="A506" s="671" t="s">
        <v>1598</v>
      </c>
      <c r="B506" s="743" t="s">
        <v>512</v>
      </c>
      <c r="C506" s="562"/>
      <c r="D506" s="110" t="s">
        <v>1486</v>
      </c>
      <c r="E506" s="110" t="s">
        <v>1599</v>
      </c>
      <c r="F506" s="110"/>
      <c r="G506" s="110"/>
      <c r="H506" s="105">
        <v>2</v>
      </c>
      <c r="I506" s="536">
        <v>44615</v>
      </c>
      <c r="J506" s="110">
        <v>1744140</v>
      </c>
      <c r="K506" s="536">
        <v>44613</v>
      </c>
      <c r="L506" s="536">
        <v>44616</v>
      </c>
      <c r="M506" s="110" t="s">
        <v>38</v>
      </c>
      <c r="N506" s="110"/>
      <c r="O506" s="959"/>
      <c r="P506" s="110"/>
    </row>
    <row r="507" spans="1:16">
      <c r="A507" s="671" t="s">
        <v>1598</v>
      </c>
      <c r="B507" s="743" t="s">
        <v>518</v>
      </c>
      <c r="C507" s="562"/>
      <c r="D507" s="110" t="s">
        <v>1486</v>
      </c>
      <c r="E507" s="110" t="s">
        <v>1599</v>
      </c>
      <c r="F507" s="110"/>
      <c r="G507" s="110"/>
      <c r="H507" s="110">
        <v>2</v>
      </c>
      <c r="I507" s="536">
        <v>44615</v>
      </c>
      <c r="J507" s="110">
        <v>1744140</v>
      </c>
      <c r="K507" s="536">
        <v>44613</v>
      </c>
      <c r="L507" s="536">
        <v>44616</v>
      </c>
      <c r="M507" s="110" t="s">
        <v>38</v>
      </c>
      <c r="N507" s="110"/>
      <c r="O507" s="959"/>
      <c r="P507" s="110"/>
    </row>
    <row r="508" spans="1:16">
      <c r="A508" s="671" t="s">
        <v>1598</v>
      </c>
      <c r="B508" s="743" t="s">
        <v>516</v>
      </c>
      <c r="C508" s="562"/>
      <c r="D508" s="110" t="s">
        <v>1486</v>
      </c>
      <c r="E508" s="110" t="s">
        <v>1599</v>
      </c>
      <c r="F508" s="110"/>
      <c r="G508" s="110"/>
      <c r="H508" s="110">
        <v>2</v>
      </c>
      <c r="I508" s="536">
        <v>44615</v>
      </c>
      <c r="J508" s="110">
        <v>1744140</v>
      </c>
      <c r="K508" s="536">
        <v>44613</v>
      </c>
      <c r="L508" s="536">
        <v>44616</v>
      </c>
      <c r="M508" s="110" t="s">
        <v>38</v>
      </c>
      <c r="N508" s="110"/>
      <c r="O508" s="959"/>
      <c r="P508" s="110"/>
    </row>
    <row r="509" spans="1:16" s="17" customFormat="1" ht="43.2">
      <c r="A509" s="349" t="s">
        <v>1601</v>
      </c>
      <c r="B509" s="743" t="s">
        <v>1149</v>
      </c>
      <c r="C509" s="562"/>
      <c r="D509" s="110" t="s">
        <v>1486</v>
      </c>
      <c r="E509" s="105"/>
      <c r="F509" s="105"/>
      <c r="G509" s="105"/>
      <c r="H509" s="105">
        <v>5</v>
      </c>
      <c r="I509" s="519">
        <v>44620</v>
      </c>
      <c r="J509" s="105">
        <v>1744141</v>
      </c>
      <c r="K509" s="519">
        <v>44610</v>
      </c>
      <c r="L509" s="536">
        <v>44597</v>
      </c>
      <c r="M509" s="105"/>
      <c r="N509" s="105"/>
      <c r="O509" s="209" t="s">
        <v>1602</v>
      </c>
      <c r="P509" s="105"/>
    </row>
    <row r="510" spans="1:16" s="17" customFormat="1" ht="43.2">
      <c r="A510" s="349" t="s">
        <v>1601</v>
      </c>
      <c r="B510" s="743" t="s">
        <v>1150</v>
      </c>
      <c r="C510" s="562"/>
      <c r="D510" s="110" t="s">
        <v>1486</v>
      </c>
      <c r="E510" s="105"/>
      <c r="F510" s="105"/>
      <c r="G510" s="105"/>
      <c r="H510" s="105">
        <v>5</v>
      </c>
      <c r="I510" s="519">
        <v>44620</v>
      </c>
      <c r="J510" s="105">
        <v>1744141</v>
      </c>
      <c r="K510" s="519">
        <v>44610</v>
      </c>
      <c r="L510" s="536">
        <v>44597</v>
      </c>
      <c r="M510" s="105"/>
      <c r="N510" s="105"/>
      <c r="O510" s="209" t="s">
        <v>1602</v>
      </c>
      <c r="P510" s="105"/>
    </row>
    <row r="511" spans="1:16">
      <c r="A511" s="349" t="s">
        <v>1601</v>
      </c>
      <c r="B511" s="710" t="s">
        <v>90</v>
      </c>
      <c r="C511" s="105"/>
      <c r="D511" s="110" t="s">
        <v>1603</v>
      </c>
      <c r="E511" s="110" t="s">
        <v>1604</v>
      </c>
      <c r="F511" s="587">
        <v>6.2023537086032299</v>
      </c>
      <c r="G511" s="587"/>
      <c r="H511" s="110">
        <v>2</v>
      </c>
      <c r="I511" s="110" t="s">
        <v>1605</v>
      </c>
      <c r="J511" s="110"/>
      <c r="K511" s="536">
        <v>44615</v>
      </c>
      <c r="L511" s="110"/>
      <c r="M511" s="110"/>
      <c r="N511" s="110" t="s">
        <v>1606</v>
      </c>
      <c r="O511" s="110"/>
      <c r="P511" s="110"/>
    </row>
    <row r="512" spans="1:16">
      <c r="A512" s="349" t="s">
        <v>1601</v>
      </c>
      <c r="B512" s="710" t="s">
        <v>1149</v>
      </c>
      <c r="C512" s="105"/>
      <c r="D512" s="110" t="s">
        <v>1603</v>
      </c>
      <c r="E512" s="110" t="s">
        <v>1604</v>
      </c>
      <c r="F512" s="587">
        <v>6.202</v>
      </c>
      <c r="G512" s="587"/>
      <c r="H512" s="110">
        <v>2</v>
      </c>
      <c r="I512" s="110" t="s">
        <v>1605</v>
      </c>
      <c r="J512" s="110"/>
      <c r="K512" s="536">
        <v>44615</v>
      </c>
      <c r="L512" s="110"/>
      <c r="M512" s="110"/>
      <c r="N512" s="110" t="s">
        <v>1606</v>
      </c>
      <c r="O512" s="110"/>
      <c r="P512" s="110"/>
    </row>
    <row r="513" spans="1:16">
      <c r="A513" s="349" t="s">
        <v>1601</v>
      </c>
      <c r="B513" s="710" t="s">
        <v>108</v>
      </c>
      <c r="C513" s="105"/>
      <c r="D513" s="110" t="s">
        <v>1603</v>
      </c>
      <c r="E513" s="110" t="s">
        <v>1604</v>
      </c>
      <c r="F513" s="587">
        <v>7.0871270869446219</v>
      </c>
      <c r="G513" s="587"/>
      <c r="H513" s="110">
        <v>2</v>
      </c>
      <c r="I513" s="110" t="s">
        <v>1605</v>
      </c>
      <c r="J513" s="110"/>
      <c r="K513" s="536">
        <v>44615</v>
      </c>
      <c r="L513" s="110"/>
      <c r="M513" s="110"/>
      <c r="N513" s="110" t="s">
        <v>1606</v>
      </c>
      <c r="O513" s="110"/>
      <c r="P513" s="110"/>
    </row>
    <row r="514" spans="1:16">
      <c r="A514" s="349" t="s">
        <v>1601</v>
      </c>
      <c r="B514" s="726" t="s">
        <v>118</v>
      </c>
      <c r="C514" s="539"/>
      <c r="D514" s="110" t="s">
        <v>1603</v>
      </c>
      <c r="E514" s="110" t="s">
        <v>1604</v>
      </c>
      <c r="F514" s="587">
        <v>7.2910000000000004</v>
      </c>
      <c r="G514" s="587"/>
      <c r="H514" s="110">
        <v>2</v>
      </c>
      <c r="I514" s="110" t="s">
        <v>1605</v>
      </c>
      <c r="J514" s="110"/>
      <c r="K514" s="536">
        <v>44615</v>
      </c>
      <c r="L514" s="110"/>
      <c r="M514" s="110"/>
      <c r="N514" s="110" t="s">
        <v>1606</v>
      </c>
      <c r="O514" s="110"/>
      <c r="P514" s="110"/>
    </row>
    <row r="515" spans="1:16">
      <c r="A515" s="671" t="s">
        <v>1598</v>
      </c>
      <c r="B515" s="726" t="s">
        <v>510</v>
      </c>
      <c r="C515" s="539"/>
      <c r="D515" s="110" t="s">
        <v>1603</v>
      </c>
      <c r="E515" s="110" t="s">
        <v>1604</v>
      </c>
      <c r="F515" s="110">
        <v>7.89</v>
      </c>
      <c r="G515" s="110"/>
      <c r="H515" s="110">
        <v>2</v>
      </c>
      <c r="I515" s="110" t="s">
        <v>1605</v>
      </c>
      <c r="J515" s="110"/>
      <c r="K515" s="536">
        <v>44615</v>
      </c>
      <c r="L515" s="110"/>
      <c r="M515" s="110"/>
      <c r="N515" s="110" t="s">
        <v>1606</v>
      </c>
      <c r="O515" s="110"/>
      <c r="P515" s="110"/>
    </row>
    <row r="516" spans="1:16">
      <c r="A516" s="671" t="s">
        <v>1598</v>
      </c>
      <c r="B516" s="726" t="s">
        <v>512</v>
      </c>
      <c r="C516" s="539"/>
      <c r="D516" s="110" t="s">
        <v>1603</v>
      </c>
      <c r="E516" s="110" t="s">
        <v>1604</v>
      </c>
      <c r="F516" s="110">
        <v>7.9</v>
      </c>
      <c r="G516" s="110"/>
      <c r="H516" s="110">
        <v>2</v>
      </c>
      <c r="I516" s="110" t="s">
        <v>1605</v>
      </c>
      <c r="J516" s="110"/>
      <c r="K516" s="536">
        <v>44615</v>
      </c>
      <c r="L516" s="110"/>
      <c r="M516" s="110"/>
      <c r="N516" s="110" t="s">
        <v>1606</v>
      </c>
      <c r="O516" s="110"/>
      <c r="P516" s="110"/>
    </row>
    <row r="517" spans="1:16">
      <c r="A517" s="671" t="s">
        <v>1598</v>
      </c>
      <c r="B517" s="726" t="s">
        <v>518</v>
      </c>
      <c r="C517" s="539"/>
      <c r="D517" s="110" t="s">
        <v>1603</v>
      </c>
      <c r="E517" s="110" t="s">
        <v>1604</v>
      </c>
      <c r="F517" s="110">
        <v>8.01</v>
      </c>
      <c r="G517" s="110"/>
      <c r="H517" s="110">
        <v>2</v>
      </c>
      <c r="I517" s="110" t="s">
        <v>1605</v>
      </c>
      <c r="J517" s="110"/>
      <c r="K517" s="536">
        <v>44615</v>
      </c>
      <c r="L517" s="110"/>
      <c r="M517" s="110"/>
      <c r="N517" s="110" t="s">
        <v>1606</v>
      </c>
      <c r="O517" s="110"/>
      <c r="P517" s="110"/>
    </row>
    <row r="518" spans="1:16" ht="21" customHeight="1">
      <c r="A518" s="349" t="s">
        <v>57</v>
      </c>
      <c r="B518" s="733" t="s">
        <v>338</v>
      </c>
      <c r="C518" s="549"/>
      <c r="D518" s="110" t="s">
        <v>1607</v>
      </c>
      <c r="E518" s="110" t="s">
        <v>1323</v>
      </c>
      <c r="F518" s="110">
        <v>6.03</v>
      </c>
      <c r="G518" s="110"/>
      <c r="H518" s="110">
        <v>3</v>
      </c>
      <c r="I518" s="536">
        <v>44623</v>
      </c>
      <c r="J518" s="110">
        <v>1744157</v>
      </c>
      <c r="K518" s="536">
        <v>44616</v>
      </c>
      <c r="L518" s="536">
        <v>44623</v>
      </c>
      <c r="M518" s="110" t="s">
        <v>38</v>
      </c>
      <c r="N518" s="110"/>
      <c r="O518" s="140" t="s">
        <v>1608</v>
      </c>
      <c r="P518" s="110"/>
    </row>
    <row r="519" spans="1:16">
      <c r="A519" s="349" t="s">
        <v>57</v>
      </c>
      <c r="B519" s="733" t="s">
        <v>318</v>
      </c>
      <c r="C519" s="549"/>
      <c r="D519" s="110" t="s">
        <v>1607</v>
      </c>
      <c r="E519" s="110" t="s">
        <v>1323</v>
      </c>
      <c r="F519" s="110">
        <v>6.03</v>
      </c>
      <c r="G519" s="110"/>
      <c r="H519" s="110">
        <v>3</v>
      </c>
      <c r="I519" s="536">
        <v>44623</v>
      </c>
      <c r="J519" s="110">
        <v>1744157</v>
      </c>
      <c r="K519" s="536">
        <v>44616</v>
      </c>
      <c r="L519" s="536">
        <v>44623</v>
      </c>
      <c r="M519" s="110" t="s">
        <v>38</v>
      </c>
      <c r="N519" s="110"/>
      <c r="O519" s="110" t="s">
        <v>1609</v>
      </c>
      <c r="P519" s="110"/>
    </row>
    <row r="520" spans="1:16">
      <c r="A520" s="349" t="s">
        <v>57</v>
      </c>
      <c r="B520" s="733" t="s">
        <v>410</v>
      </c>
      <c r="C520" s="549"/>
      <c r="D520" s="110" t="s">
        <v>1607</v>
      </c>
      <c r="E520" s="110" t="s">
        <v>1323</v>
      </c>
      <c r="F520" s="110">
        <v>5.27</v>
      </c>
      <c r="G520" s="110"/>
      <c r="H520" s="110">
        <v>3</v>
      </c>
      <c r="I520" s="536">
        <v>44623</v>
      </c>
      <c r="J520" s="110">
        <v>1744157</v>
      </c>
      <c r="K520" s="536">
        <v>44616</v>
      </c>
      <c r="L520" s="536">
        <v>44623</v>
      </c>
      <c r="M520" s="110" t="s">
        <v>38</v>
      </c>
      <c r="N520" s="110"/>
      <c r="O520" s="110" t="s">
        <v>1610</v>
      </c>
      <c r="P520" s="110"/>
    </row>
    <row r="521" spans="1:16">
      <c r="A521" s="349" t="s">
        <v>57</v>
      </c>
      <c r="B521" s="733" t="s">
        <v>322</v>
      </c>
      <c r="C521" s="549"/>
      <c r="D521" s="110" t="s">
        <v>1607</v>
      </c>
      <c r="E521" s="110" t="s">
        <v>1323</v>
      </c>
      <c r="F521" s="110">
        <v>5.93</v>
      </c>
      <c r="G521" s="110"/>
      <c r="H521" s="110">
        <v>3</v>
      </c>
      <c r="I521" s="536">
        <v>44623</v>
      </c>
      <c r="J521" s="110">
        <v>1744157</v>
      </c>
      <c r="K521" s="536">
        <v>44616</v>
      </c>
      <c r="L521" s="536">
        <v>44623</v>
      </c>
      <c r="M521" s="110" t="s">
        <v>38</v>
      </c>
      <c r="N521" s="110"/>
      <c r="O521" s="110" t="s">
        <v>1611</v>
      </c>
      <c r="P521" s="110"/>
    </row>
    <row r="522" spans="1:16">
      <c r="A522" s="349" t="s">
        <v>57</v>
      </c>
      <c r="B522" s="733" t="s">
        <v>324</v>
      </c>
      <c r="C522" s="549"/>
      <c r="D522" s="110" t="s">
        <v>1607</v>
      </c>
      <c r="E522" s="110" t="s">
        <v>1323</v>
      </c>
      <c r="F522" s="110">
        <v>6.53</v>
      </c>
      <c r="G522" s="110"/>
      <c r="H522" s="110">
        <v>3</v>
      </c>
      <c r="I522" s="536">
        <v>44623</v>
      </c>
      <c r="J522" s="110">
        <v>1744157</v>
      </c>
      <c r="K522" s="536">
        <v>44616</v>
      </c>
      <c r="L522" s="536">
        <v>44623</v>
      </c>
      <c r="M522" s="110" t="s">
        <v>38</v>
      </c>
      <c r="N522" s="110"/>
      <c r="O522" s="110"/>
      <c r="P522" s="110"/>
    </row>
    <row r="523" spans="1:16">
      <c r="A523" s="349" t="s">
        <v>57</v>
      </c>
      <c r="B523" s="733" t="s">
        <v>328</v>
      </c>
      <c r="C523" s="549"/>
      <c r="D523" s="110" t="s">
        <v>1607</v>
      </c>
      <c r="E523" s="110" t="s">
        <v>1323</v>
      </c>
      <c r="F523" s="110">
        <v>2.97</v>
      </c>
      <c r="G523" s="110"/>
      <c r="H523" s="110">
        <v>3</v>
      </c>
      <c r="I523" s="536">
        <v>44623</v>
      </c>
      <c r="J523" s="110">
        <v>1744157</v>
      </c>
      <c r="K523" s="536">
        <v>44616</v>
      </c>
      <c r="L523" s="536">
        <v>44623</v>
      </c>
      <c r="M523" s="110" t="s">
        <v>38</v>
      </c>
      <c r="N523" s="110"/>
      <c r="O523" s="110"/>
      <c r="P523" s="110"/>
    </row>
    <row r="524" spans="1:16">
      <c r="A524" s="349" t="s">
        <v>57</v>
      </c>
      <c r="B524" s="733" t="s">
        <v>330</v>
      </c>
      <c r="C524" s="549"/>
      <c r="D524" s="110" t="s">
        <v>1607</v>
      </c>
      <c r="E524" s="110" t="s">
        <v>1323</v>
      </c>
      <c r="F524" s="110">
        <v>5.93</v>
      </c>
      <c r="G524" s="110"/>
      <c r="H524" s="110">
        <v>3</v>
      </c>
      <c r="I524" s="536">
        <v>44623</v>
      </c>
      <c r="J524" s="110">
        <v>1744157</v>
      </c>
      <c r="K524" s="536">
        <v>44616</v>
      </c>
      <c r="L524" s="536">
        <v>44623</v>
      </c>
      <c r="M524" s="110" t="s">
        <v>38</v>
      </c>
      <c r="N524" s="110"/>
      <c r="O524" s="110"/>
      <c r="P524" s="110"/>
    </row>
    <row r="525" spans="1:16">
      <c r="A525" s="349" t="s">
        <v>57</v>
      </c>
      <c r="B525" s="733" t="s">
        <v>334</v>
      </c>
      <c r="C525" s="549"/>
      <c r="D525" s="110" t="s">
        <v>1607</v>
      </c>
      <c r="E525" s="110" t="s">
        <v>1323</v>
      </c>
      <c r="F525" s="110">
        <v>6.53</v>
      </c>
      <c r="G525" s="110"/>
      <c r="H525" s="110">
        <v>3</v>
      </c>
      <c r="I525" s="536">
        <v>44623</v>
      </c>
      <c r="J525" s="110">
        <v>1744157</v>
      </c>
      <c r="K525" s="536">
        <v>44616</v>
      </c>
      <c r="L525" s="536">
        <v>44623</v>
      </c>
      <c r="M525" s="110" t="s">
        <v>38</v>
      </c>
      <c r="N525" s="110"/>
      <c r="O525" s="110"/>
      <c r="P525" s="110"/>
    </row>
    <row r="526" spans="1:16">
      <c r="A526" s="349" t="s">
        <v>57</v>
      </c>
      <c r="B526" s="710" t="s">
        <v>342</v>
      </c>
      <c r="C526" s="105"/>
      <c r="D526" s="110" t="s">
        <v>1607</v>
      </c>
      <c r="E526" s="110" t="s">
        <v>1323</v>
      </c>
      <c r="F526" s="110">
        <v>4.82</v>
      </c>
      <c r="G526" s="110"/>
      <c r="H526" s="110">
        <v>3</v>
      </c>
      <c r="I526" s="536">
        <v>44623</v>
      </c>
      <c r="J526" s="110">
        <v>1744157</v>
      </c>
      <c r="K526" s="536">
        <v>44616</v>
      </c>
      <c r="L526" s="536">
        <v>44623</v>
      </c>
      <c r="M526" s="110" t="s">
        <v>38</v>
      </c>
      <c r="N526" s="110"/>
      <c r="O526" s="110"/>
      <c r="P526" s="110"/>
    </row>
    <row r="527" spans="1:16">
      <c r="A527" s="349" t="s">
        <v>57</v>
      </c>
      <c r="B527" s="710" t="s">
        <v>413</v>
      </c>
      <c r="C527" s="105"/>
      <c r="D527" s="110" t="s">
        <v>1607</v>
      </c>
      <c r="E527" s="110" t="s">
        <v>1323</v>
      </c>
      <c r="F527" s="110">
        <v>5.86</v>
      </c>
      <c r="G527" s="110"/>
      <c r="H527" s="110">
        <v>3</v>
      </c>
      <c r="I527" s="536">
        <v>44623</v>
      </c>
      <c r="J527" s="110">
        <v>1744157</v>
      </c>
      <c r="K527" s="536">
        <v>44616</v>
      </c>
      <c r="L527" s="536">
        <v>44623</v>
      </c>
      <c r="M527" s="110" t="s">
        <v>38</v>
      </c>
      <c r="N527" s="110"/>
      <c r="O527" s="110"/>
      <c r="P527" s="110"/>
    </row>
    <row r="528" spans="1:16">
      <c r="A528" s="349" t="s">
        <v>57</v>
      </c>
      <c r="B528" s="710" t="s">
        <v>351</v>
      </c>
      <c r="C528" s="105"/>
      <c r="D528" s="110" t="s">
        <v>1607</v>
      </c>
      <c r="E528" s="110" t="s">
        <v>1323</v>
      </c>
      <c r="F528" s="110">
        <v>4.82</v>
      </c>
      <c r="G528" s="110"/>
      <c r="H528" s="110">
        <v>3</v>
      </c>
      <c r="I528" s="536">
        <v>44623</v>
      </c>
      <c r="J528" s="110">
        <v>1744157</v>
      </c>
      <c r="K528" s="536">
        <v>44616</v>
      </c>
      <c r="L528" s="536">
        <v>44623</v>
      </c>
      <c r="M528" s="110" t="s">
        <v>38</v>
      </c>
      <c r="N528" s="110"/>
      <c r="O528" s="110"/>
      <c r="P528" s="110"/>
    </row>
    <row r="529" spans="1:16">
      <c r="A529" s="349" t="s">
        <v>57</v>
      </c>
      <c r="B529" s="710" t="s">
        <v>415</v>
      </c>
      <c r="C529" s="105"/>
      <c r="D529" s="110" t="s">
        <v>1607</v>
      </c>
      <c r="E529" s="110" t="s">
        <v>1323</v>
      </c>
      <c r="F529" s="110">
        <v>5.86</v>
      </c>
      <c r="G529" s="110"/>
      <c r="H529" s="110">
        <v>3</v>
      </c>
      <c r="I529" s="536">
        <v>44623</v>
      </c>
      <c r="J529" s="110">
        <v>1744157</v>
      </c>
      <c r="K529" s="536">
        <v>44616</v>
      </c>
      <c r="L529" s="536">
        <v>44623</v>
      </c>
      <c r="M529" s="110" t="s">
        <v>38</v>
      </c>
      <c r="N529" s="110"/>
      <c r="O529" s="110"/>
      <c r="P529" s="110"/>
    </row>
    <row r="530" spans="1:16">
      <c r="A530" s="349" t="s">
        <v>1612</v>
      </c>
      <c r="B530" s="710" t="s">
        <v>1127</v>
      </c>
      <c r="C530" s="105"/>
      <c r="D530" s="110" t="s">
        <v>1149</v>
      </c>
      <c r="E530" s="110" t="s">
        <v>1613</v>
      </c>
      <c r="F530" s="110"/>
      <c r="G530" s="110"/>
      <c r="H530" s="110">
        <v>2</v>
      </c>
      <c r="I530" s="536">
        <v>44627</v>
      </c>
      <c r="J530" s="110">
        <v>1744163</v>
      </c>
      <c r="K530" s="536">
        <v>44620</v>
      </c>
      <c r="L530" s="536">
        <v>44629</v>
      </c>
      <c r="M530" s="110" t="s">
        <v>38</v>
      </c>
      <c r="N530" s="110"/>
      <c r="O530" s="110" t="s">
        <v>1191</v>
      </c>
      <c r="P530" s="110"/>
    </row>
    <row r="531" spans="1:16">
      <c r="A531" s="349" t="s">
        <v>1614</v>
      </c>
      <c r="B531" s="710" t="s">
        <v>1615</v>
      </c>
      <c r="C531" s="105"/>
      <c r="D531" s="110" t="s">
        <v>510</v>
      </c>
      <c r="E531" s="110" t="s">
        <v>1613</v>
      </c>
      <c r="F531" s="110"/>
      <c r="G531" s="110"/>
      <c r="H531" s="110">
        <v>2</v>
      </c>
      <c r="I531" s="536">
        <v>44627</v>
      </c>
      <c r="J531" s="110">
        <v>1744163</v>
      </c>
      <c r="K531" s="536">
        <v>44620</v>
      </c>
      <c r="L531" s="536">
        <v>44629</v>
      </c>
      <c r="M531" s="110" t="s">
        <v>38</v>
      </c>
      <c r="N531" s="110"/>
      <c r="O531" s="110" t="s">
        <v>1191</v>
      </c>
      <c r="P531" s="110"/>
    </row>
    <row r="532" spans="1:16">
      <c r="A532" s="349" t="s">
        <v>57</v>
      </c>
      <c r="B532" s="710" t="s">
        <v>322</v>
      </c>
      <c r="C532" s="105"/>
      <c r="D532" s="110" t="s">
        <v>1616</v>
      </c>
      <c r="E532" s="110" t="s">
        <v>1323</v>
      </c>
      <c r="F532" s="110">
        <v>5.93</v>
      </c>
      <c r="G532" s="110"/>
      <c r="H532" s="110">
        <v>10</v>
      </c>
      <c r="I532" s="536">
        <v>44627</v>
      </c>
      <c r="J532" s="110">
        <v>1744164</v>
      </c>
      <c r="K532" s="536">
        <v>44587</v>
      </c>
      <c r="L532" s="536">
        <v>44625</v>
      </c>
      <c r="M532" s="110" t="s">
        <v>38</v>
      </c>
      <c r="N532" s="110" t="s">
        <v>1617</v>
      </c>
      <c r="O532" s="110"/>
      <c r="P532" s="110"/>
    </row>
    <row r="533" spans="1:16">
      <c r="A533" s="349" t="s">
        <v>57</v>
      </c>
      <c r="B533" s="710" t="s">
        <v>330</v>
      </c>
      <c r="C533" s="105"/>
      <c r="D533" s="110" t="s">
        <v>1616</v>
      </c>
      <c r="E533" s="110" t="s">
        <v>1323</v>
      </c>
      <c r="F533" s="110">
        <v>5.93</v>
      </c>
      <c r="G533" s="110"/>
      <c r="H533" s="110">
        <v>10</v>
      </c>
      <c r="I533" s="536">
        <v>44627</v>
      </c>
      <c r="J533" s="110">
        <v>1744164</v>
      </c>
      <c r="K533" s="536">
        <v>44587</v>
      </c>
      <c r="L533" s="536">
        <v>44625</v>
      </c>
      <c r="M533" s="110" t="s">
        <v>38</v>
      </c>
      <c r="N533" s="110" t="s">
        <v>1617</v>
      </c>
      <c r="O533" s="110"/>
      <c r="P533" s="110"/>
    </row>
    <row r="534" spans="1:16">
      <c r="A534" s="349" t="s">
        <v>57</v>
      </c>
      <c r="B534" s="710" t="s">
        <v>316</v>
      </c>
      <c r="C534" s="105"/>
      <c r="D534" s="110" t="s">
        <v>1616</v>
      </c>
      <c r="E534" s="110" t="s">
        <v>1323</v>
      </c>
      <c r="F534" s="110">
        <v>5.93</v>
      </c>
      <c r="G534" s="110"/>
      <c r="H534" s="110">
        <v>10</v>
      </c>
      <c r="I534" s="536">
        <v>44627</v>
      </c>
      <c r="J534" s="110">
        <v>1744164</v>
      </c>
      <c r="K534" s="536">
        <v>44587</v>
      </c>
      <c r="L534" s="536">
        <v>44625</v>
      </c>
      <c r="M534" s="110" t="s">
        <v>38</v>
      </c>
      <c r="N534" s="110" t="s">
        <v>1617</v>
      </c>
      <c r="O534" s="110"/>
      <c r="P534" s="110"/>
    </row>
    <row r="535" spans="1:16">
      <c r="A535" s="349" t="s">
        <v>57</v>
      </c>
      <c r="B535" s="710" t="s">
        <v>332</v>
      </c>
      <c r="C535" s="105"/>
      <c r="D535" s="110" t="s">
        <v>1616</v>
      </c>
      <c r="E535" s="110" t="s">
        <v>1323</v>
      </c>
      <c r="F535" s="110">
        <v>5.93</v>
      </c>
      <c r="G535" s="110"/>
      <c r="H535" s="110">
        <v>10</v>
      </c>
      <c r="I535" s="536">
        <v>44627</v>
      </c>
      <c r="J535" s="110">
        <v>1744164</v>
      </c>
      <c r="K535" s="536">
        <v>44587</v>
      </c>
      <c r="L535" s="536">
        <v>44625</v>
      </c>
      <c r="M535" s="110" t="s">
        <v>38</v>
      </c>
      <c r="N535" s="110" t="s">
        <v>1617</v>
      </c>
      <c r="O535" s="110"/>
      <c r="P535" s="110"/>
    </row>
    <row r="536" spans="1:16" ht="17.25" customHeight="1">
      <c r="A536" s="678" t="s">
        <v>479</v>
      </c>
      <c r="B536" s="758" t="s">
        <v>508</v>
      </c>
      <c r="C536" s="588"/>
      <c r="D536" s="588"/>
      <c r="E536" s="588" t="s">
        <v>1618</v>
      </c>
      <c r="F536" s="588">
        <v>7.89</v>
      </c>
      <c r="G536" s="588"/>
      <c r="H536" s="588">
        <v>7</v>
      </c>
      <c r="I536" s="536">
        <v>44642</v>
      </c>
      <c r="J536" s="110">
        <v>1744189</v>
      </c>
      <c r="K536" s="536">
        <v>44630</v>
      </c>
      <c r="L536" s="536">
        <v>44649</v>
      </c>
      <c r="M536" s="110" t="s">
        <v>38</v>
      </c>
      <c r="N536" s="110" t="s">
        <v>1619</v>
      </c>
      <c r="O536" s="110" t="s">
        <v>1191</v>
      </c>
      <c r="P536" s="110"/>
    </row>
    <row r="537" spans="1:16" ht="17.25" customHeight="1">
      <c r="A537" s="678" t="s">
        <v>479</v>
      </c>
      <c r="B537" s="758" t="s">
        <v>510</v>
      </c>
      <c r="C537" s="588"/>
      <c r="D537" s="588"/>
      <c r="E537" s="588" t="s">
        <v>1618</v>
      </c>
      <c r="F537" s="588">
        <v>7.89</v>
      </c>
      <c r="G537" s="588"/>
      <c r="H537" s="588">
        <v>7</v>
      </c>
      <c r="I537" s="536">
        <v>44642</v>
      </c>
      <c r="J537" s="110">
        <v>1744189</v>
      </c>
      <c r="K537" s="536">
        <v>44630</v>
      </c>
      <c r="L537" s="536">
        <v>44649</v>
      </c>
      <c r="M537" s="110" t="s">
        <v>38</v>
      </c>
      <c r="N537" s="110" t="s">
        <v>1619</v>
      </c>
      <c r="O537" s="110" t="s">
        <v>1191</v>
      </c>
      <c r="P537" s="110"/>
    </row>
    <row r="538" spans="1:16" s="17" customFormat="1" ht="17.25" customHeight="1">
      <c r="A538" s="684" t="s">
        <v>33</v>
      </c>
      <c r="B538" s="722" t="s">
        <v>39</v>
      </c>
      <c r="C538" s="111"/>
      <c r="D538" s="105"/>
      <c r="E538" s="111" t="s">
        <v>1323</v>
      </c>
      <c r="F538" s="105"/>
      <c r="G538" s="105"/>
      <c r="H538" s="105">
        <v>5</v>
      </c>
      <c r="I538" s="105"/>
      <c r="J538" s="105"/>
      <c r="K538" s="519">
        <v>44631</v>
      </c>
      <c r="L538" s="519">
        <v>44638</v>
      </c>
      <c r="M538" s="110" t="s">
        <v>38</v>
      </c>
      <c r="N538" s="105"/>
      <c r="O538" s="105"/>
      <c r="P538" s="105"/>
    </row>
    <row r="539" spans="1:16" s="17" customFormat="1" ht="17.25" customHeight="1">
      <c r="A539" s="684" t="s">
        <v>33</v>
      </c>
      <c r="B539" s="759" t="s">
        <v>1620</v>
      </c>
      <c r="C539" s="589"/>
      <c r="D539" s="105" t="s">
        <v>1621</v>
      </c>
      <c r="E539" s="111" t="s">
        <v>1323</v>
      </c>
      <c r="F539" s="105"/>
      <c r="G539" s="105"/>
      <c r="H539" s="105">
        <v>10</v>
      </c>
      <c r="I539" s="105"/>
      <c r="J539" s="105"/>
      <c r="K539" s="519">
        <v>44631</v>
      </c>
      <c r="L539" s="519">
        <v>44638</v>
      </c>
      <c r="M539" s="110" t="s">
        <v>38</v>
      </c>
      <c r="N539" s="105"/>
      <c r="O539" s="105"/>
      <c r="P539" s="105"/>
    </row>
    <row r="540" spans="1:16" s="17" customFormat="1" ht="17.25" customHeight="1">
      <c r="A540" s="684" t="s">
        <v>207</v>
      </c>
      <c r="B540" s="760" t="s">
        <v>208</v>
      </c>
      <c r="C540" s="205"/>
      <c r="D540" s="105"/>
      <c r="E540" s="111" t="s">
        <v>1323</v>
      </c>
      <c r="F540" s="105"/>
      <c r="G540" s="105"/>
      <c r="H540" s="105">
        <v>5</v>
      </c>
      <c r="I540" s="105"/>
      <c r="J540" s="105"/>
      <c r="K540" s="519">
        <v>44631</v>
      </c>
      <c r="L540" s="519">
        <v>44638</v>
      </c>
      <c r="M540" s="110" t="s">
        <v>38</v>
      </c>
      <c r="N540" s="105"/>
      <c r="O540" s="105"/>
      <c r="P540" s="105"/>
    </row>
    <row r="541" spans="1:16" s="17" customFormat="1" ht="17.25" customHeight="1">
      <c r="A541" s="684" t="s">
        <v>207</v>
      </c>
      <c r="B541" s="710" t="s">
        <v>1622</v>
      </c>
      <c r="C541" s="105"/>
      <c r="D541" s="105"/>
      <c r="E541" s="111" t="s">
        <v>1323</v>
      </c>
      <c r="F541" s="105"/>
      <c r="G541" s="105"/>
      <c r="H541" s="105">
        <v>10</v>
      </c>
      <c r="I541" s="105"/>
      <c r="J541" s="105"/>
      <c r="K541" s="519">
        <v>44631</v>
      </c>
      <c r="L541" s="519">
        <v>44638</v>
      </c>
      <c r="M541" s="110" t="s">
        <v>38</v>
      </c>
      <c r="N541" s="105"/>
      <c r="O541" s="105"/>
      <c r="P541" s="105"/>
    </row>
    <row r="542" spans="1:16" s="17" customFormat="1" ht="17.25" customHeight="1">
      <c r="A542" s="684" t="s">
        <v>207</v>
      </c>
      <c r="B542" s="722" t="s">
        <v>208</v>
      </c>
      <c r="C542" s="111"/>
      <c r="D542" s="105"/>
      <c r="E542" s="111" t="s">
        <v>1323</v>
      </c>
      <c r="F542" s="105"/>
      <c r="G542" s="105"/>
      <c r="H542" s="105">
        <v>10</v>
      </c>
      <c r="I542" s="105"/>
      <c r="J542" s="105"/>
      <c r="K542" s="519">
        <v>44631</v>
      </c>
      <c r="L542" s="519">
        <v>44638</v>
      </c>
      <c r="M542" s="110" t="s">
        <v>38</v>
      </c>
      <c r="N542" s="105" t="s">
        <v>1623</v>
      </c>
      <c r="O542" s="105"/>
      <c r="P542" s="105"/>
    </row>
    <row r="543" spans="1:16" ht="15">
      <c r="A543" s="349" t="s">
        <v>292</v>
      </c>
      <c r="B543" s="703">
        <v>641283816</v>
      </c>
      <c r="C543" s="110"/>
      <c r="D543" s="110"/>
      <c r="E543" s="110" t="s">
        <v>1624</v>
      </c>
      <c r="F543" s="590">
        <v>6.3170999999999999</v>
      </c>
      <c r="G543" s="590"/>
      <c r="H543" s="110">
        <v>10</v>
      </c>
      <c r="I543" s="536">
        <v>44642</v>
      </c>
      <c r="J543" s="110">
        <v>1744190</v>
      </c>
      <c r="K543" s="536">
        <v>44627</v>
      </c>
      <c r="L543" s="536">
        <v>44642</v>
      </c>
      <c r="M543" s="110" t="s">
        <v>38</v>
      </c>
      <c r="N543" s="110" t="s">
        <v>1625</v>
      </c>
      <c r="O543" s="110" t="s">
        <v>1626</v>
      </c>
      <c r="P543" s="110"/>
    </row>
    <row r="544" spans="1:16" s="17" customFormat="1" ht="18" customHeight="1">
      <c r="A544" s="684" t="s">
        <v>479</v>
      </c>
      <c r="B544" s="761" t="s">
        <v>508</v>
      </c>
      <c r="C544" s="259"/>
      <c r="D544" s="105"/>
      <c r="E544" s="105" t="s">
        <v>1437</v>
      </c>
      <c r="F544" s="591">
        <v>7.89</v>
      </c>
      <c r="G544" s="591"/>
      <c r="H544" s="259">
        <v>5</v>
      </c>
      <c r="I544" s="259">
        <v>5</v>
      </c>
      <c r="J544" s="105">
        <v>1744198</v>
      </c>
      <c r="K544" s="519">
        <v>44643</v>
      </c>
      <c r="L544" s="519">
        <v>44648</v>
      </c>
      <c r="M544" s="105" t="s">
        <v>38</v>
      </c>
      <c r="N544" s="259" t="s">
        <v>1627</v>
      </c>
      <c r="O544" s="105"/>
      <c r="P544" s="105"/>
    </row>
    <row r="545" spans="1:16" s="17" customFormat="1" ht="18" customHeight="1">
      <c r="A545" s="684" t="s">
        <v>479</v>
      </c>
      <c r="B545" s="761" t="s">
        <v>510</v>
      </c>
      <c r="C545" s="259"/>
      <c r="D545" s="105"/>
      <c r="E545" s="105" t="s">
        <v>1437</v>
      </c>
      <c r="F545" s="591">
        <v>7.89</v>
      </c>
      <c r="G545" s="591"/>
      <c r="H545" s="259">
        <v>5</v>
      </c>
      <c r="I545" s="259">
        <v>5</v>
      </c>
      <c r="J545" s="105">
        <v>1744198</v>
      </c>
      <c r="K545" s="519">
        <v>44643</v>
      </c>
      <c r="L545" s="519">
        <v>44648</v>
      </c>
      <c r="M545" s="105" t="s">
        <v>38</v>
      </c>
      <c r="N545" s="259" t="s">
        <v>1627</v>
      </c>
      <c r="O545" s="105"/>
      <c r="P545" s="105"/>
    </row>
    <row r="546" spans="1:16" s="17" customFormat="1" ht="18" customHeight="1">
      <c r="A546" s="684" t="s">
        <v>479</v>
      </c>
      <c r="B546" s="761" t="s">
        <v>512</v>
      </c>
      <c r="C546" s="259"/>
      <c r="D546" s="105"/>
      <c r="E546" s="105" t="s">
        <v>1437</v>
      </c>
      <c r="F546" s="591">
        <v>7.9</v>
      </c>
      <c r="G546" s="591"/>
      <c r="H546" s="259">
        <v>5</v>
      </c>
      <c r="I546" s="259">
        <v>5</v>
      </c>
      <c r="J546" s="105">
        <v>1744198</v>
      </c>
      <c r="K546" s="519">
        <v>44643</v>
      </c>
      <c r="L546" s="519">
        <v>44648</v>
      </c>
      <c r="M546" s="105" t="s">
        <v>38</v>
      </c>
      <c r="N546" s="259" t="s">
        <v>1627</v>
      </c>
      <c r="O546" s="105"/>
      <c r="P546" s="105"/>
    </row>
    <row r="547" spans="1:16" s="17" customFormat="1" ht="18" customHeight="1">
      <c r="A547" s="684" t="s">
        <v>479</v>
      </c>
      <c r="B547" s="761" t="s">
        <v>514</v>
      </c>
      <c r="C547" s="259"/>
      <c r="D547" s="105"/>
      <c r="E547" s="105" t="s">
        <v>1437</v>
      </c>
      <c r="F547" s="591">
        <v>7.9</v>
      </c>
      <c r="G547" s="591"/>
      <c r="H547" s="259">
        <v>5</v>
      </c>
      <c r="I547" s="259">
        <v>5</v>
      </c>
      <c r="J547" s="105">
        <v>1744198</v>
      </c>
      <c r="K547" s="519">
        <v>44643</v>
      </c>
      <c r="L547" s="519">
        <v>44648</v>
      </c>
      <c r="M547" s="105" t="s">
        <v>38</v>
      </c>
      <c r="N547" s="259" t="s">
        <v>1627</v>
      </c>
      <c r="O547" s="105"/>
      <c r="P547" s="105"/>
    </row>
    <row r="548" spans="1:16" s="17" customFormat="1" ht="18" customHeight="1">
      <c r="A548" s="684" t="s">
        <v>479</v>
      </c>
      <c r="B548" s="761" t="s">
        <v>516</v>
      </c>
      <c r="C548" s="259"/>
      <c r="D548" s="105"/>
      <c r="E548" s="105" t="s">
        <v>1437</v>
      </c>
      <c r="F548" s="591">
        <v>8.01</v>
      </c>
      <c r="G548" s="591"/>
      <c r="H548" s="259">
        <v>5</v>
      </c>
      <c r="I548" s="259">
        <v>5</v>
      </c>
      <c r="J548" s="105">
        <v>1744198</v>
      </c>
      <c r="K548" s="519">
        <v>44643</v>
      </c>
      <c r="L548" s="519">
        <v>44648</v>
      </c>
      <c r="M548" s="105" t="s">
        <v>38</v>
      </c>
      <c r="N548" s="259" t="s">
        <v>1627</v>
      </c>
      <c r="O548" s="105"/>
      <c r="P548" s="105"/>
    </row>
    <row r="549" spans="1:16" s="17" customFormat="1" ht="18" customHeight="1">
      <c r="A549" s="684" t="s">
        <v>479</v>
      </c>
      <c r="B549" s="761" t="s">
        <v>518</v>
      </c>
      <c r="C549" s="259"/>
      <c r="D549" s="105"/>
      <c r="E549" s="105" t="s">
        <v>1437</v>
      </c>
      <c r="F549" s="591">
        <v>8.01</v>
      </c>
      <c r="G549" s="591"/>
      <c r="H549" s="259">
        <v>5</v>
      </c>
      <c r="I549" s="259">
        <v>5</v>
      </c>
      <c r="J549" s="105">
        <v>1744198</v>
      </c>
      <c r="K549" s="519">
        <v>44643</v>
      </c>
      <c r="L549" s="519">
        <v>44648</v>
      </c>
      <c r="M549" s="105" t="s">
        <v>38</v>
      </c>
      <c r="N549" s="259" t="s">
        <v>1627</v>
      </c>
      <c r="O549" s="105"/>
      <c r="P549" s="105"/>
    </row>
    <row r="550" spans="1:16" s="17" customFormat="1" ht="18" customHeight="1">
      <c r="A550" s="684" t="s">
        <v>479</v>
      </c>
      <c r="B550" s="761" t="s">
        <v>494</v>
      </c>
      <c r="C550" s="259"/>
      <c r="D550" s="105"/>
      <c r="E550" s="105" t="s">
        <v>1437</v>
      </c>
      <c r="F550" s="105">
        <v>2.4900000000000002</v>
      </c>
      <c r="G550" s="105"/>
      <c r="H550" s="259">
        <v>10</v>
      </c>
      <c r="I550" s="259">
        <v>10</v>
      </c>
      <c r="J550" s="105">
        <v>1744198</v>
      </c>
      <c r="K550" s="519">
        <v>44643</v>
      </c>
      <c r="L550" s="519">
        <v>44648</v>
      </c>
      <c r="M550" s="105" t="s">
        <v>38</v>
      </c>
      <c r="N550" s="259" t="s">
        <v>1628</v>
      </c>
      <c r="O550" s="105"/>
      <c r="P550" s="105"/>
    </row>
    <row r="551" spans="1:16" s="17" customFormat="1" ht="18" customHeight="1">
      <c r="A551" s="684" t="s">
        <v>479</v>
      </c>
      <c r="B551" s="761" t="s">
        <v>496</v>
      </c>
      <c r="C551" s="259"/>
      <c r="D551" s="105"/>
      <c r="E551" s="105" t="s">
        <v>1437</v>
      </c>
      <c r="F551" s="105">
        <v>2.77</v>
      </c>
      <c r="G551" s="105"/>
      <c r="H551" s="259">
        <v>10</v>
      </c>
      <c r="I551" s="259">
        <v>10</v>
      </c>
      <c r="J551" s="105">
        <v>1744198</v>
      </c>
      <c r="K551" s="519">
        <v>44643</v>
      </c>
      <c r="L551" s="519">
        <v>44648</v>
      </c>
      <c r="M551" s="105" t="s">
        <v>38</v>
      </c>
      <c r="N551" s="259" t="s">
        <v>1628</v>
      </c>
      <c r="O551" s="105"/>
      <c r="P551" s="105"/>
    </row>
    <row r="552" spans="1:16" s="17" customFormat="1" ht="18" customHeight="1">
      <c r="A552" s="684" t="s">
        <v>479</v>
      </c>
      <c r="B552" s="761" t="s">
        <v>502</v>
      </c>
      <c r="C552" s="259"/>
      <c r="D552" s="105"/>
      <c r="E552" s="105" t="s">
        <v>1437</v>
      </c>
      <c r="F552" s="591">
        <v>2.7</v>
      </c>
      <c r="G552" s="591"/>
      <c r="H552" s="259">
        <v>10</v>
      </c>
      <c r="I552" s="259">
        <v>10</v>
      </c>
      <c r="J552" s="105">
        <v>1744198</v>
      </c>
      <c r="K552" s="519">
        <v>44643</v>
      </c>
      <c r="L552" s="519">
        <v>44648</v>
      </c>
      <c r="M552" s="105" t="s">
        <v>38</v>
      </c>
      <c r="N552" s="259" t="s">
        <v>1628</v>
      </c>
      <c r="O552" s="105"/>
      <c r="P552" s="105"/>
    </row>
    <row r="553" spans="1:16" s="17" customFormat="1" ht="18" customHeight="1">
      <c r="A553" s="684" t="s">
        <v>479</v>
      </c>
      <c r="B553" s="761" t="s">
        <v>1124</v>
      </c>
      <c r="C553" s="259"/>
      <c r="D553" s="105"/>
      <c r="E553" s="105" t="s">
        <v>1437</v>
      </c>
      <c r="F553" s="105">
        <v>2.69</v>
      </c>
      <c r="G553" s="105"/>
      <c r="H553" s="259">
        <v>5</v>
      </c>
      <c r="I553" s="259">
        <v>5</v>
      </c>
      <c r="J553" s="105">
        <v>1744198</v>
      </c>
      <c r="K553" s="519">
        <v>44643</v>
      </c>
      <c r="L553" s="519">
        <v>44648</v>
      </c>
      <c r="M553" s="105" t="s">
        <v>38</v>
      </c>
      <c r="N553" s="259" t="s">
        <v>1628</v>
      </c>
      <c r="O553" s="105"/>
      <c r="P553" s="105"/>
    </row>
    <row r="554" spans="1:16" s="17" customFormat="1" ht="18" customHeight="1">
      <c r="A554" s="684" t="s">
        <v>1629</v>
      </c>
      <c r="B554" s="761">
        <v>29312301</v>
      </c>
      <c r="C554" s="259"/>
      <c r="D554" s="105"/>
      <c r="E554" s="105" t="s">
        <v>1437</v>
      </c>
      <c r="F554" s="105">
        <v>1</v>
      </c>
      <c r="G554" s="105"/>
      <c r="H554" s="259">
        <v>20</v>
      </c>
      <c r="I554" s="259">
        <v>20</v>
      </c>
      <c r="J554" s="105">
        <v>1744198</v>
      </c>
      <c r="K554" s="519">
        <v>44643</v>
      </c>
      <c r="L554" s="519">
        <v>44648</v>
      </c>
      <c r="M554" s="105" t="s">
        <v>38</v>
      </c>
      <c r="N554" s="259" t="s">
        <v>1582</v>
      </c>
      <c r="O554" s="105"/>
      <c r="P554" s="105"/>
    </row>
    <row r="555" spans="1:16" s="17" customFormat="1" ht="18" customHeight="1">
      <c r="A555" s="684" t="s">
        <v>1629</v>
      </c>
      <c r="B555" s="761">
        <v>29312101</v>
      </c>
      <c r="C555" s="259"/>
      <c r="D555" s="105"/>
      <c r="E555" s="105" t="s">
        <v>1437</v>
      </c>
      <c r="F555" s="105">
        <v>1</v>
      </c>
      <c r="G555" s="105"/>
      <c r="H555" s="259">
        <v>20</v>
      </c>
      <c r="I555" s="259">
        <v>20</v>
      </c>
      <c r="J555" s="105">
        <v>1744198</v>
      </c>
      <c r="K555" s="519">
        <v>44643</v>
      </c>
      <c r="L555" s="519">
        <v>44648</v>
      </c>
      <c r="M555" s="105" t="s">
        <v>38</v>
      </c>
      <c r="N555" s="259" t="s">
        <v>1582</v>
      </c>
      <c r="O555" s="105"/>
      <c r="P555" s="105"/>
    </row>
    <row r="556" spans="1:16" s="17" customFormat="1" ht="18" customHeight="1">
      <c r="A556" s="684" t="s">
        <v>1629</v>
      </c>
      <c r="B556" s="761">
        <v>29312201</v>
      </c>
      <c r="C556" s="259"/>
      <c r="D556" s="105"/>
      <c r="E556" s="105" t="s">
        <v>1437</v>
      </c>
      <c r="F556" s="105">
        <v>1</v>
      </c>
      <c r="G556" s="105"/>
      <c r="H556" s="259">
        <v>20</v>
      </c>
      <c r="I556" s="259">
        <v>20</v>
      </c>
      <c r="J556" s="105">
        <v>1744198</v>
      </c>
      <c r="K556" s="519">
        <v>44643</v>
      </c>
      <c r="L556" s="519">
        <v>44648</v>
      </c>
      <c r="M556" s="105" t="s">
        <v>38</v>
      </c>
      <c r="N556" s="259" t="s">
        <v>1582</v>
      </c>
      <c r="O556" s="105"/>
      <c r="P556" s="105"/>
    </row>
    <row r="557" spans="1:16">
      <c r="A557" s="349" t="s">
        <v>85</v>
      </c>
      <c r="B557" s="703" t="s">
        <v>1103</v>
      </c>
      <c r="C557" s="110"/>
      <c r="D557" s="110"/>
      <c r="E557" s="110" t="s">
        <v>1287</v>
      </c>
      <c r="F557" s="110"/>
      <c r="G557" s="110"/>
      <c r="H557" s="110">
        <v>84</v>
      </c>
      <c r="I557" s="110"/>
      <c r="J557" s="110">
        <v>1744244</v>
      </c>
      <c r="K557" s="536">
        <v>44637</v>
      </c>
      <c r="L557" s="536">
        <v>44672</v>
      </c>
      <c r="M557" s="110"/>
      <c r="N557" s="110"/>
      <c r="O557" s="110"/>
      <c r="P557" s="110"/>
    </row>
    <row r="558" spans="1:16">
      <c r="A558" s="349" t="s">
        <v>57</v>
      </c>
      <c r="B558" s="762" t="s">
        <v>338</v>
      </c>
      <c r="C558" s="592"/>
      <c r="D558" s="110"/>
      <c r="E558" s="110" t="s">
        <v>1630</v>
      </c>
      <c r="F558" s="110">
        <v>6.03</v>
      </c>
      <c r="G558" s="110"/>
      <c r="H558" s="110">
        <v>2</v>
      </c>
      <c r="I558" s="110">
        <v>2</v>
      </c>
      <c r="J558" s="110">
        <v>1744246</v>
      </c>
      <c r="K558" s="536">
        <v>44653</v>
      </c>
      <c r="L558" s="536">
        <v>44672</v>
      </c>
      <c r="M558" s="110"/>
      <c r="N558" s="110"/>
      <c r="O558" s="110"/>
      <c r="P558" s="110"/>
    </row>
    <row r="559" spans="1:16">
      <c r="A559" s="349" t="s">
        <v>57</v>
      </c>
      <c r="B559" s="762" t="s">
        <v>313</v>
      </c>
      <c r="C559" s="592"/>
      <c r="D559" s="110"/>
      <c r="E559" s="110" t="s">
        <v>1630</v>
      </c>
      <c r="F559" s="110">
        <v>6.03</v>
      </c>
      <c r="G559" s="110"/>
      <c r="H559" s="110">
        <v>2</v>
      </c>
      <c r="I559" s="110">
        <v>2</v>
      </c>
      <c r="J559" s="110">
        <v>1744246</v>
      </c>
      <c r="K559" s="536">
        <v>44653</v>
      </c>
      <c r="L559" s="536">
        <v>44672</v>
      </c>
      <c r="M559" s="110"/>
      <c r="N559" s="110"/>
      <c r="O559" s="110"/>
      <c r="P559" s="110"/>
    </row>
    <row r="560" spans="1:16">
      <c r="A560" s="349" t="s">
        <v>57</v>
      </c>
      <c r="B560" s="763" t="s">
        <v>318</v>
      </c>
      <c r="C560" s="593"/>
      <c r="D560" s="110"/>
      <c r="E560" s="110" t="s">
        <v>1630</v>
      </c>
      <c r="F560" s="110">
        <v>6.03</v>
      </c>
      <c r="G560" s="110"/>
      <c r="H560" s="110">
        <v>2</v>
      </c>
      <c r="I560" s="110">
        <v>2</v>
      </c>
      <c r="J560" s="110">
        <v>1744246</v>
      </c>
      <c r="K560" s="536">
        <v>44653</v>
      </c>
      <c r="L560" s="536">
        <v>44672</v>
      </c>
      <c r="M560" s="110"/>
      <c r="N560" s="110"/>
      <c r="O560" s="110"/>
      <c r="P560" s="110"/>
    </row>
    <row r="561" spans="1:16">
      <c r="A561" s="349" t="s">
        <v>57</v>
      </c>
      <c r="B561" s="763" t="s">
        <v>320</v>
      </c>
      <c r="C561" s="593"/>
      <c r="D561" s="110"/>
      <c r="E561" s="110" t="s">
        <v>1630</v>
      </c>
      <c r="F561" s="110">
        <v>6.03</v>
      </c>
      <c r="G561" s="110"/>
      <c r="H561" s="110">
        <v>2</v>
      </c>
      <c r="I561" s="110">
        <v>2</v>
      </c>
      <c r="J561" s="110">
        <v>1744246</v>
      </c>
      <c r="K561" s="536">
        <v>44653</v>
      </c>
      <c r="L561" s="536">
        <v>44672</v>
      </c>
      <c r="M561" s="110"/>
      <c r="N561" s="110"/>
      <c r="O561" s="110"/>
      <c r="P561" s="110"/>
    </row>
    <row r="562" spans="1:16">
      <c r="A562" s="349" t="s">
        <v>57</v>
      </c>
      <c r="B562" s="763" t="s">
        <v>322</v>
      </c>
      <c r="C562" s="593"/>
      <c r="D562" s="110"/>
      <c r="E562" s="110" t="s">
        <v>1630</v>
      </c>
      <c r="F562" s="110">
        <v>5.93</v>
      </c>
      <c r="G562" s="110"/>
      <c r="H562" s="110">
        <v>2</v>
      </c>
      <c r="I562" s="110">
        <v>2</v>
      </c>
      <c r="J562" s="110">
        <v>1744246</v>
      </c>
      <c r="K562" s="536">
        <v>44653</v>
      </c>
      <c r="L562" s="536">
        <v>44672</v>
      </c>
      <c r="M562" s="110"/>
      <c r="N562" s="110"/>
      <c r="O562" s="110"/>
      <c r="P562" s="110"/>
    </row>
    <row r="563" spans="1:16">
      <c r="A563" s="349" t="s">
        <v>57</v>
      </c>
      <c r="B563" s="763" t="s">
        <v>316</v>
      </c>
      <c r="C563" s="593"/>
      <c r="D563" s="110"/>
      <c r="E563" s="110" t="s">
        <v>1630</v>
      </c>
      <c r="F563" s="110">
        <v>5.93</v>
      </c>
      <c r="G563" s="110"/>
      <c r="H563" s="110">
        <v>2</v>
      </c>
      <c r="I563" s="110">
        <v>2</v>
      </c>
      <c r="J563" s="110">
        <v>1744246</v>
      </c>
      <c r="K563" s="536">
        <v>44653</v>
      </c>
      <c r="L563" s="536">
        <v>44672</v>
      </c>
      <c r="M563" s="110"/>
      <c r="N563" s="110"/>
      <c r="O563" s="110"/>
      <c r="P563" s="110"/>
    </row>
    <row r="564" spans="1:16">
      <c r="A564" s="349" t="s">
        <v>57</v>
      </c>
      <c r="B564" s="763" t="s">
        <v>324</v>
      </c>
      <c r="C564" s="593"/>
      <c r="D564" s="110"/>
      <c r="E564" s="110" t="s">
        <v>1630</v>
      </c>
      <c r="F564" s="110">
        <v>6.53</v>
      </c>
      <c r="G564" s="110"/>
      <c r="H564" s="110">
        <v>2</v>
      </c>
      <c r="I564" s="110">
        <v>2</v>
      </c>
      <c r="J564" s="110">
        <v>1744246</v>
      </c>
      <c r="K564" s="536">
        <v>44653</v>
      </c>
      <c r="L564" s="536">
        <v>44672</v>
      </c>
      <c r="M564" s="110"/>
      <c r="N564" s="110"/>
      <c r="O564" s="110"/>
      <c r="P564" s="110"/>
    </row>
    <row r="565" spans="1:16">
      <c r="A565" s="349" t="s">
        <v>57</v>
      </c>
      <c r="B565" s="763" t="s">
        <v>326</v>
      </c>
      <c r="C565" s="593"/>
      <c r="D565" s="110"/>
      <c r="E565" s="110" t="s">
        <v>1630</v>
      </c>
      <c r="F565" s="110">
        <v>6.53</v>
      </c>
      <c r="G565" s="110"/>
      <c r="H565" s="110">
        <v>2</v>
      </c>
      <c r="I565" s="110">
        <v>2</v>
      </c>
      <c r="J565" s="110">
        <v>1744246</v>
      </c>
      <c r="K565" s="536">
        <v>44653</v>
      </c>
      <c r="L565" s="536">
        <v>44672</v>
      </c>
      <c r="M565" s="110"/>
      <c r="N565" s="110"/>
      <c r="O565" s="110"/>
      <c r="P565" s="110"/>
    </row>
    <row r="566" spans="1:16">
      <c r="A566" s="349" t="s">
        <v>57</v>
      </c>
      <c r="B566" s="763" t="s">
        <v>328</v>
      </c>
      <c r="C566" s="593"/>
      <c r="D566" s="110"/>
      <c r="E566" s="110" t="s">
        <v>1630</v>
      </c>
      <c r="F566" s="110">
        <v>2.97</v>
      </c>
      <c r="G566" s="110"/>
      <c r="H566" s="110">
        <v>2</v>
      </c>
      <c r="I566" s="110">
        <v>2</v>
      </c>
      <c r="J566" s="110">
        <v>1744246</v>
      </c>
      <c r="K566" s="536">
        <v>44653</v>
      </c>
      <c r="L566" s="536">
        <v>44672</v>
      </c>
      <c r="M566" s="110"/>
      <c r="N566" s="110"/>
      <c r="O566" s="110"/>
      <c r="P566" s="110"/>
    </row>
    <row r="567" spans="1:16">
      <c r="A567" s="349" t="s">
        <v>57</v>
      </c>
      <c r="B567" s="763" t="s">
        <v>330</v>
      </c>
      <c r="C567" s="593"/>
      <c r="D567" s="110"/>
      <c r="E567" s="110" t="s">
        <v>1630</v>
      </c>
      <c r="F567" s="110">
        <v>5.93</v>
      </c>
      <c r="G567" s="110"/>
      <c r="H567" s="110">
        <v>2</v>
      </c>
      <c r="I567" s="110">
        <v>2</v>
      </c>
      <c r="J567" s="110">
        <v>1744246</v>
      </c>
      <c r="K567" s="536">
        <v>44653</v>
      </c>
      <c r="L567" s="536">
        <v>44672</v>
      </c>
      <c r="M567" s="110"/>
      <c r="N567" s="110"/>
      <c r="O567" s="110"/>
      <c r="P567" s="110"/>
    </row>
    <row r="568" spans="1:16">
      <c r="A568" s="349" t="s">
        <v>57</v>
      </c>
      <c r="B568" s="763" t="s">
        <v>332</v>
      </c>
      <c r="C568" s="593"/>
      <c r="D568" s="110"/>
      <c r="E568" s="110" t="s">
        <v>1630</v>
      </c>
      <c r="F568" s="110">
        <v>5.93</v>
      </c>
      <c r="G568" s="110"/>
      <c r="H568" s="110">
        <v>2</v>
      </c>
      <c r="I568" s="110">
        <v>2</v>
      </c>
      <c r="J568" s="110">
        <v>1744246</v>
      </c>
      <c r="K568" s="536">
        <v>44653</v>
      </c>
      <c r="L568" s="536">
        <v>44672</v>
      </c>
      <c r="M568" s="110"/>
      <c r="N568" s="110"/>
      <c r="O568" s="110"/>
      <c r="P568" s="110"/>
    </row>
    <row r="569" spans="1:16">
      <c r="A569" s="349" t="s">
        <v>57</v>
      </c>
      <c r="B569" s="763" t="s">
        <v>334</v>
      </c>
      <c r="C569" s="593"/>
      <c r="D569" s="110"/>
      <c r="E569" s="110" t="s">
        <v>1630</v>
      </c>
      <c r="F569" s="110">
        <v>6.53</v>
      </c>
      <c r="G569" s="110"/>
      <c r="H569" s="110">
        <v>2</v>
      </c>
      <c r="I569" s="110">
        <v>2</v>
      </c>
      <c r="J569" s="110">
        <v>1744246</v>
      </c>
      <c r="K569" s="536">
        <v>44653</v>
      </c>
      <c r="L569" s="536">
        <v>44672</v>
      </c>
      <c r="M569" s="110"/>
      <c r="N569" s="110"/>
      <c r="O569" s="110"/>
      <c r="P569" s="110"/>
    </row>
    <row r="570" spans="1:16">
      <c r="A570" s="349" t="s">
        <v>57</v>
      </c>
      <c r="B570" s="763" t="s">
        <v>336</v>
      </c>
      <c r="C570" s="593"/>
      <c r="D570" s="110"/>
      <c r="E570" s="110" t="s">
        <v>1630</v>
      </c>
      <c r="F570" s="110">
        <v>6.53</v>
      </c>
      <c r="G570" s="110"/>
      <c r="H570" s="110">
        <v>2</v>
      </c>
      <c r="I570" s="110">
        <v>2</v>
      </c>
      <c r="J570" s="110">
        <v>1744246</v>
      </c>
      <c r="K570" s="536">
        <v>44653</v>
      </c>
      <c r="L570" s="536">
        <v>44672</v>
      </c>
      <c r="M570" s="110"/>
      <c r="N570" s="110"/>
      <c r="O570" s="110"/>
      <c r="P570" s="110"/>
    </row>
    <row r="571" spans="1:16">
      <c r="A571" s="349" t="s">
        <v>57</v>
      </c>
      <c r="B571" s="763" t="s">
        <v>1122</v>
      </c>
      <c r="C571" s="593"/>
      <c r="D571" s="110"/>
      <c r="E571" s="110" t="s">
        <v>1630</v>
      </c>
      <c r="F571" s="110">
        <v>5.27</v>
      </c>
      <c r="G571" s="110"/>
      <c r="H571" s="110">
        <v>2</v>
      </c>
      <c r="I571" s="110">
        <v>2</v>
      </c>
      <c r="J571" s="110">
        <v>1744246</v>
      </c>
      <c r="K571" s="536">
        <v>44653</v>
      </c>
      <c r="L571" s="536">
        <v>44672</v>
      </c>
      <c r="M571" s="110"/>
      <c r="N571" s="110"/>
      <c r="O571" s="110"/>
      <c r="P571" s="110"/>
    </row>
    <row r="572" spans="1:16">
      <c r="A572" s="349" t="s">
        <v>57</v>
      </c>
      <c r="B572" s="763" t="s">
        <v>340</v>
      </c>
      <c r="C572" s="593"/>
      <c r="D572" s="110"/>
      <c r="E572" s="110" t="s">
        <v>1630</v>
      </c>
      <c r="F572" s="110">
        <v>5.27</v>
      </c>
      <c r="G572" s="110"/>
      <c r="H572" s="110">
        <v>2</v>
      </c>
      <c r="I572" s="110">
        <v>2</v>
      </c>
      <c r="J572" s="110">
        <v>1744246</v>
      </c>
      <c r="K572" s="536">
        <v>44653</v>
      </c>
      <c r="L572" s="536">
        <v>44672</v>
      </c>
      <c r="M572" s="110"/>
      <c r="N572" s="110"/>
      <c r="O572" s="110"/>
      <c r="P572" s="110"/>
    </row>
    <row r="573" spans="1:16">
      <c r="A573" s="349" t="s">
        <v>57</v>
      </c>
      <c r="B573" s="763" t="s">
        <v>344</v>
      </c>
      <c r="C573" s="593"/>
      <c r="D573" s="110"/>
      <c r="E573" s="110" t="s">
        <v>1630</v>
      </c>
      <c r="F573" s="110">
        <v>4.82</v>
      </c>
      <c r="G573" s="110"/>
      <c r="H573" s="110">
        <v>2</v>
      </c>
      <c r="I573" s="110">
        <v>2</v>
      </c>
      <c r="J573" s="110">
        <v>1744246</v>
      </c>
      <c r="K573" s="536">
        <v>44653</v>
      </c>
      <c r="L573" s="536">
        <v>44672</v>
      </c>
      <c r="M573" s="110"/>
      <c r="N573" s="110"/>
      <c r="O573" s="110"/>
      <c r="P573" s="110"/>
    </row>
    <row r="574" spans="1:16">
      <c r="A574" s="349" t="s">
        <v>57</v>
      </c>
      <c r="B574" s="763" t="s">
        <v>345</v>
      </c>
      <c r="C574" s="593"/>
      <c r="D574" s="110"/>
      <c r="E574" s="110" t="s">
        <v>1630</v>
      </c>
      <c r="F574" s="110">
        <v>4.82</v>
      </c>
      <c r="G574" s="110"/>
      <c r="H574" s="110">
        <v>2</v>
      </c>
      <c r="I574" s="110">
        <v>2</v>
      </c>
      <c r="J574" s="110">
        <v>1744246</v>
      </c>
      <c r="K574" s="536">
        <v>44653</v>
      </c>
      <c r="L574" s="536">
        <v>44672</v>
      </c>
      <c r="M574" s="110"/>
      <c r="N574" s="110"/>
      <c r="O574" s="110"/>
      <c r="P574" s="110"/>
    </row>
    <row r="575" spans="1:16">
      <c r="A575" s="349" t="s">
        <v>57</v>
      </c>
      <c r="B575" s="763" t="s">
        <v>347</v>
      </c>
      <c r="C575" s="593"/>
      <c r="D575" s="110"/>
      <c r="E575" s="110" t="s">
        <v>1630</v>
      </c>
      <c r="F575" s="110">
        <v>5.86</v>
      </c>
      <c r="G575" s="110"/>
      <c r="H575" s="110">
        <v>2</v>
      </c>
      <c r="I575" s="110">
        <v>2</v>
      </c>
      <c r="J575" s="110">
        <v>1744246</v>
      </c>
      <c r="K575" s="536">
        <v>44653</v>
      </c>
      <c r="L575" s="536">
        <v>44672</v>
      </c>
      <c r="M575" s="110"/>
      <c r="N575" s="110"/>
      <c r="O575" s="110"/>
      <c r="P575" s="110"/>
    </row>
    <row r="576" spans="1:16">
      <c r="A576" s="349" t="s">
        <v>57</v>
      </c>
      <c r="B576" s="763" t="s">
        <v>349</v>
      </c>
      <c r="C576" s="593"/>
      <c r="D576" s="110"/>
      <c r="E576" s="110" t="s">
        <v>1630</v>
      </c>
      <c r="F576" s="110">
        <v>5.86</v>
      </c>
      <c r="G576" s="110"/>
      <c r="H576" s="110">
        <v>2</v>
      </c>
      <c r="I576" s="110">
        <v>2</v>
      </c>
      <c r="J576" s="110">
        <v>1744246</v>
      </c>
      <c r="K576" s="536">
        <v>44653</v>
      </c>
      <c r="L576" s="536">
        <v>44672</v>
      </c>
      <c r="M576" s="110"/>
      <c r="N576" s="110"/>
      <c r="O576" s="110"/>
      <c r="P576" s="110"/>
    </row>
    <row r="577" spans="1:16">
      <c r="A577" s="349" t="s">
        <v>57</v>
      </c>
      <c r="B577" s="763" t="s">
        <v>353</v>
      </c>
      <c r="C577" s="593"/>
      <c r="D577" s="110"/>
      <c r="E577" s="110" t="s">
        <v>1630</v>
      </c>
      <c r="F577" s="110">
        <v>4.82</v>
      </c>
      <c r="G577" s="110"/>
      <c r="H577" s="110">
        <v>2</v>
      </c>
      <c r="I577" s="110">
        <v>2</v>
      </c>
      <c r="J577" s="110">
        <v>1744246</v>
      </c>
      <c r="K577" s="536">
        <v>44653</v>
      </c>
      <c r="L577" s="536">
        <v>44672</v>
      </c>
      <c r="M577" s="110"/>
      <c r="N577" s="110"/>
      <c r="O577" s="110"/>
      <c r="P577" s="110"/>
    </row>
    <row r="578" spans="1:16">
      <c r="A578" s="349" t="s">
        <v>57</v>
      </c>
      <c r="B578" s="763" t="s">
        <v>356</v>
      </c>
      <c r="C578" s="593"/>
      <c r="D578" s="110"/>
      <c r="E578" s="110" t="s">
        <v>1630</v>
      </c>
      <c r="F578" s="110">
        <v>4.82</v>
      </c>
      <c r="G578" s="110"/>
      <c r="H578" s="110">
        <v>2</v>
      </c>
      <c r="I578" s="110">
        <v>2</v>
      </c>
      <c r="J578" s="110">
        <v>1744246</v>
      </c>
      <c r="K578" s="536">
        <v>44653</v>
      </c>
      <c r="L578" s="536">
        <v>44672</v>
      </c>
      <c r="M578" s="110"/>
      <c r="N578" s="110"/>
      <c r="O578" s="110"/>
      <c r="P578" s="110"/>
    </row>
    <row r="579" spans="1:16">
      <c r="A579" s="349" t="s">
        <v>57</v>
      </c>
      <c r="B579" s="762" t="s">
        <v>357</v>
      </c>
      <c r="C579" s="592"/>
      <c r="D579" s="110"/>
      <c r="E579" s="110" t="s">
        <v>1630</v>
      </c>
      <c r="F579" s="110">
        <v>5.86</v>
      </c>
      <c r="G579" s="110"/>
      <c r="H579" s="110">
        <v>2</v>
      </c>
      <c r="I579" s="110">
        <v>2</v>
      </c>
      <c r="J579" s="110">
        <v>1744246</v>
      </c>
      <c r="K579" s="536">
        <v>44653</v>
      </c>
      <c r="L579" s="536">
        <v>44672</v>
      </c>
      <c r="M579" s="110"/>
      <c r="N579" s="110"/>
      <c r="O579" s="110"/>
      <c r="P579" s="110"/>
    </row>
    <row r="580" spans="1:16">
      <c r="A580" s="349" t="s">
        <v>57</v>
      </c>
      <c r="B580" s="762" t="s">
        <v>359</v>
      </c>
      <c r="C580" s="592"/>
      <c r="D580" s="110"/>
      <c r="E580" s="110" t="s">
        <v>1630</v>
      </c>
      <c r="F580" s="110">
        <v>5.86</v>
      </c>
      <c r="G580" s="110"/>
      <c r="H580" s="110">
        <v>2</v>
      </c>
      <c r="I580" s="110">
        <v>2</v>
      </c>
      <c r="J580" s="110">
        <v>1744246</v>
      </c>
      <c r="K580" s="536">
        <v>44653</v>
      </c>
      <c r="L580" s="536">
        <v>44672</v>
      </c>
      <c r="M580" s="110"/>
      <c r="N580" s="110"/>
      <c r="O580" s="110"/>
      <c r="P580" s="110"/>
    </row>
    <row r="581" spans="1:16">
      <c r="A581" s="349" t="s">
        <v>292</v>
      </c>
      <c r="B581" s="703" t="s">
        <v>1631</v>
      </c>
      <c r="C581" s="110"/>
      <c r="D581" s="110"/>
      <c r="E581" s="110" t="s">
        <v>1632</v>
      </c>
      <c r="F581" s="110"/>
      <c r="G581" s="110"/>
      <c r="H581" s="110">
        <v>30</v>
      </c>
      <c r="I581" s="110"/>
      <c r="J581" s="110"/>
      <c r="K581" s="536">
        <v>44679</v>
      </c>
      <c r="L581" s="110"/>
      <c r="M581" s="110"/>
      <c r="N581" s="110"/>
      <c r="O581" s="110"/>
      <c r="P581" s="110"/>
    </row>
    <row r="582" spans="1:16">
      <c r="A582" s="679" t="s">
        <v>57</v>
      </c>
      <c r="B582" s="764" t="s">
        <v>58</v>
      </c>
      <c r="C582" s="594"/>
      <c r="D582" s="594"/>
      <c r="E582" s="594" t="s">
        <v>1386</v>
      </c>
      <c r="F582" s="594"/>
      <c r="G582" s="594"/>
      <c r="H582" s="594">
        <v>3</v>
      </c>
      <c r="I582" s="594"/>
      <c r="J582" s="594">
        <v>1744299</v>
      </c>
      <c r="K582" s="595">
        <v>44706</v>
      </c>
      <c r="L582" s="595">
        <v>44712</v>
      </c>
      <c r="M582" s="110"/>
      <c r="N582" s="110"/>
      <c r="O582" s="110"/>
      <c r="P582" s="110"/>
    </row>
    <row r="583" spans="1:16">
      <c r="A583" s="349" t="s">
        <v>1488</v>
      </c>
      <c r="B583" s="703">
        <v>398577909</v>
      </c>
      <c r="C583" s="110"/>
      <c r="D583" s="110"/>
      <c r="E583" s="110">
        <v>501146</v>
      </c>
      <c r="F583" s="110"/>
      <c r="G583" s="110"/>
      <c r="H583" s="596">
        <v>5</v>
      </c>
      <c r="I583" s="110" t="s">
        <v>1633</v>
      </c>
      <c r="J583" s="110">
        <v>1744310</v>
      </c>
      <c r="K583" s="536">
        <v>44719</v>
      </c>
      <c r="L583" s="536">
        <v>44726</v>
      </c>
      <c r="M583" s="110" t="s">
        <v>38</v>
      </c>
      <c r="N583" s="110" t="s">
        <v>1634</v>
      </c>
      <c r="O583" s="110" t="s">
        <v>1318</v>
      </c>
      <c r="P583" s="110"/>
    </row>
    <row r="584" spans="1:16">
      <c r="A584" s="349" t="s">
        <v>1488</v>
      </c>
      <c r="B584" s="703"/>
      <c r="C584" s="110"/>
      <c r="D584" s="110"/>
      <c r="E584" s="110">
        <v>501147</v>
      </c>
      <c r="F584" s="110"/>
      <c r="G584" s="110"/>
      <c r="H584" s="596">
        <v>5</v>
      </c>
      <c r="I584" s="110"/>
      <c r="J584" s="110">
        <v>1744310</v>
      </c>
      <c r="K584" s="536">
        <v>44719</v>
      </c>
      <c r="L584" s="536">
        <v>44726</v>
      </c>
      <c r="M584" s="110" t="s">
        <v>38</v>
      </c>
      <c r="N584" s="110" t="s">
        <v>1635</v>
      </c>
      <c r="O584" s="110" t="s">
        <v>1318</v>
      </c>
      <c r="P584" s="110"/>
    </row>
    <row r="585" spans="1:16">
      <c r="A585" s="349" t="s">
        <v>1488</v>
      </c>
      <c r="B585" s="703">
        <v>398578607</v>
      </c>
      <c r="C585" s="110"/>
      <c r="D585" s="110"/>
      <c r="E585" s="110">
        <v>501146</v>
      </c>
      <c r="F585" s="110"/>
      <c r="G585" s="110"/>
      <c r="H585" s="596">
        <v>5</v>
      </c>
      <c r="I585" s="110"/>
      <c r="J585" s="110">
        <v>1744310</v>
      </c>
      <c r="K585" s="536">
        <v>44719</v>
      </c>
      <c r="L585" s="536">
        <v>44726</v>
      </c>
      <c r="M585" s="110" t="s">
        <v>38</v>
      </c>
      <c r="N585" s="110" t="s">
        <v>1634</v>
      </c>
      <c r="O585" s="110" t="s">
        <v>1318</v>
      </c>
      <c r="P585" s="110"/>
    </row>
    <row r="586" spans="1:16">
      <c r="A586" s="349" t="s">
        <v>1488</v>
      </c>
      <c r="B586" s="703"/>
      <c r="C586" s="110"/>
      <c r="D586" s="110"/>
      <c r="E586" s="110">
        <v>501147</v>
      </c>
      <c r="F586" s="110"/>
      <c r="G586" s="110"/>
      <c r="H586" s="596">
        <v>5</v>
      </c>
      <c r="I586" s="110"/>
      <c r="J586" s="110">
        <v>1744310</v>
      </c>
      <c r="K586" s="536">
        <v>44719</v>
      </c>
      <c r="L586" s="536">
        <v>44726</v>
      </c>
      <c r="M586" s="110" t="s">
        <v>38</v>
      </c>
      <c r="N586" s="110" t="s">
        <v>1635</v>
      </c>
      <c r="O586" s="110" t="s">
        <v>1318</v>
      </c>
      <c r="P586" s="110"/>
    </row>
    <row r="587" spans="1:16">
      <c r="A587" s="349" t="s">
        <v>1488</v>
      </c>
      <c r="B587" s="703">
        <v>398674009</v>
      </c>
      <c r="C587" s="110"/>
      <c r="D587" s="110"/>
      <c r="E587" s="110">
        <v>501146</v>
      </c>
      <c r="F587" s="110"/>
      <c r="G587" s="110"/>
      <c r="H587" s="596">
        <v>5</v>
      </c>
      <c r="I587" s="110"/>
      <c r="J587" s="110">
        <v>1744310</v>
      </c>
      <c r="K587" s="536">
        <v>44719</v>
      </c>
      <c r="L587" s="536">
        <v>44726</v>
      </c>
      <c r="M587" s="110" t="s">
        <v>38</v>
      </c>
      <c r="N587" s="110" t="s">
        <v>1636</v>
      </c>
      <c r="O587" s="110" t="s">
        <v>1318</v>
      </c>
      <c r="P587" s="110"/>
    </row>
    <row r="588" spans="1:16">
      <c r="A588" s="349" t="s">
        <v>1488</v>
      </c>
      <c r="B588" s="703"/>
      <c r="C588" s="110"/>
      <c r="D588" s="110"/>
      <c r="E588" s="110">
        <v>501147</v>
      </c>
      <c r="F588" s="110"/>
      <c r="G588" s="110"/>
      <c r="H588" s="596">
        <v>5</v>
      </c>
      <c r="I588" s="110"/>
      <c r="J588" s="110">
        <v>1744310</v>
      </c>
      <c r="K588" s="536">
        <v>44719</v>
      </c>
      <c r="L588" s="536">
        <v>44726</v>
      </c>
      <c r="M588" s="110" t="s">
        <v>38</v>
      </c>
      <c r="N588" s="110" t="s">
        <v>1637</v>
      </c>
      <c r="O588" s="110" t="s">
        <v>1318</v>
      </c>
      <c r="P588" s="110"/>
    </row>
    <row r="589" spans="1:16" ht="108.75" customHeight="1">
      <c r="A589" s="349" t="s">
        <v>698</v>
      </c>
      <c r="B589" s="703" t="s">
        <v>92</v>
      </c>
      <c r="C589" s="110"/>
      <c r="D589" s="110"/>
      <c r="E589" s="110"/>
      <c r="F589" s="110"/>
      <c r="G589" s="110"/>
      <c r="H589" s="596">
        <v>3</v>
      </c>
      <c r="I589" s="110"/>
      <c r="J589" s="110">
        <v>1744309</v>
      </c>
      <c r="K589" s="536">
        <v>44715</v>
      </c>
      <c r="L589" s="536">
        <v>44724</v>
      </c>
      <c r="M589" s="110" t="s">
        <v>38</v>
      </c>
      <c r="N589" s="140" t="s">
        <v>1638</v>
      </c>
      <c r="O589" s="110"/>
      <c r="P589" s="110"/>
    </row>
    <row r="590" spans="1:16">
      <c r="A590" s="349"/>
      <c r="B590" s="703" t="s">
        <v>100</v>
      </c>
      <c r="C590" s="110"/>
      <c r="D590" s="110"/>
      <c r="E590" s="110"/>
      <c r="F590" s="110"/>
      <c r="G590" s="110"/>
      <c r="H590" s="596">
        <v>3</v>
      </c>
      <c r="I590" s="110"/>
      <c r="J590" s="110">
        <v>1744309</v>
      </c>
      <c r="K590" s="536">
        <v>44715</v>
      </c>
      <c r="L590" s="536">
        <v>44724</v>
      </c>
      <c r="M590" s="110" t="s">
        <v>38</v>
      </c>
      <c r="N590" s="110"/>
      <c r="O590" s="110"/>
      <c r="P590" s="110"/>
    </row>
    <row r="591" spans="1:16" ht="30">
      <c r="A591" s="349"/>
      <c r="B591" s="765" t="s">
        <v>39</v>
      </c>
      <c r="C591" s="273"/>
      <c r="D591" s="110"/>
      <c r="E591" s="110" t="s">
        <v>1620</v>
      </c>
      <c r="F591" s="110"/>
      <c r="G591" s="110"/>
      <c r="H591" s="110">
        <v>5</v>
      </c>
      <c r="I591" s="110"/>
      <c r="J591" s="110">
        <v>1744309</v>
      </c>
      <c r="K591" s="536">
        <v>44722</v>
      </c>
      <c r="L591" s="110"/>
      <c r="M591" s="110" t="s">
        <v>38</v>
      </c>
      <c r="N591" s="273" t="s">
        <v>1639</v>
      </c>
      <c r="O591" s="110"/>
      <c r="P591" s="110"/>
    </row>
    <row r="592" spans="1:16" ht="30">
      <c r="A592" s="349"/>
      <c r="B592" s="765" t="s">
        <v>79</v>
      </c>
      <c r="C592" s="273"/>
      <c r="D592" s="110"/>
      <c r="E592" s="110"/>
      <c r="F592" s="590">
        <v>5.15</v>
      </c>
      <c r="G592" s="590"/>
      <c r="H592" s="110">
        <v>5</v>
      </c>
      <c r="I592" s="110"/>
      <c r="J592" s="110">
        <v>1744309</v>
      </c>
      <c r="K592" s="536">
        <v>44722</v>
      </c>
      <c r="L592" s="110"/>
      <c r="M592" s="110" t="s">
        <v>38</v>
      </c>
      <c r="N592" s="273" t="s">
        <v>1640</v>
      </c>
      <c r="O592" s="110"/>
      <c r="P592" s="110"/>
    </row>
    <row r="593" spans="1:16" ht="18">
      <c r="A593" s="349" t="s">
        <v>596</v>
      </c>
      <c r="B593" s="703" t="s">
        <v>1641</v>
      </c>
      <c r="C593" s="110"/>
      <c r="D593" s="110"/>
      <c r="E593" s="110"/>
      <c r="F593" s="110"/>
      <c r="G593" s="110"/>
      <c r="H593" s="110">
        <v>20</v>
      </c>
      <c r="I593" s="110"/>
      <c r="J593" s="110">
        <v>1744238</v>
      </c>
      <c r="K593" s="536">
        <v>44726</v>
      </c>
      <c r="L593" s="110"/>
      <c r="M593" s="110" t="s">
        <v>38</v>
      </c>
      <c r="N593" s="685" t="s">
        <v>1642</v>
      </c>
      <c r="O593" s="110"/>
      <c r="P593" s="110"/>
    </row>
    <row r="594" spans="1:16" ht="18">
      <c r="A594" s="349" t="s">
        <v>596</v>
      </c>
      <c r="B594" s="703" t="s">
        <v>1643</v>
      </c>
      <c r="C594" s="110"/>
      <c r="D594" s="110"/>
      <c r="E594" s="110"/>
      <c r="F594" s="110"/>
      <c r="G594" s="110"/>
      <c r="H594" s="110">
        <v>20</v>
      </c>
      <c r="I594" s="110"/>
      <c r="J594" s="110">
        <v>1744238</v>
      </c>
      <c r="K594" s="536">
        <v>44726</v>
      </c>
      <c r="L594" s="110"/>
      <c r="M594" s="110" t="s">
        <v>38</v>
      </c>
      <c r="N594" s="685" t="s">
        <v>1644</v>
      </c>
      <c r="O594" s="110"/>
      <c r="P594" s="110"/>
    </row>
    <row r="595" spans="1:16" ht="18">
      <c r="A595" s="349" t="s">
        <v>596</v>
      </c>
      <c r="B595" s="703" t="s">
        <v>1645</v>
      </c>
      <c r="C595" s="110"/>
      <c r="D595" s="110"/>
      <c r="E595" s="110"/>
      <c r="F595" s="110"/>
      <c r="G595" s="110"/>
      <c r="H595" s="110">
        <v>20</v>
      </c>
      <c r="I595" s="110"/>
      <c r="J595" s="110">
        <v>1744238</v>
      </c>
      <c r="K595" s="536">
        <v>44726</v>
      </c>
      <c r="L595" s="110"/>
      <c r="M595" s="110" t="s">
        <v>38</v>
      </c>
      <c r="N595" s="685" t="s">
        <v>1646</v>
      </c>
      <c r="O595" s="110"/>
      <c r="P595" s="110"/>
    </row>
    <row r="596" spans="1:16" ht="18">
      <c r="A596" s="349" t="s">
        <v>596</v>
      </c>
      <c r="B596" s="703" t="s">
        <v>1647</v>
      </c>
      <c r="C596" s="110"/>
      <c r="D596" s="110"/>
      <c r="E596" s="110"/>
      <c r="F596" s="110"/>
      <c r="G596" s="110"/>
      <c r="H596" s="110">
        <v>20</v>
      </c>
      <c r="I596" s="110"/>
      <c r="J596" s="110">
        <v>1744238</v>
      </c>
      <c r="K596" s="536">
        <v>44726</v>
      </c>
      <c r="L596" s="110"/>
      <c r="M596" s="110" t="s">
        <v>38</v>
      </c>
      <c r="N596" s="685" t="s">
        <v>1648</v>
      </c>
      <c r="O596" s="110"/>
      <c r="P596" s="110"/>
    </row>
    <row r="597" spans="1:16" ht="18">
      <c r="A597" s="349" t="s">
        <v>596</v>
      </c>
      <c r="B597" s="703" t="s">
        <v>1649</v>
      </c>
      <c r="C597" s="110"/>
      <c r="D597" s="110"/>
      <c r="E597" s="110"/>
      <c r="F597" s="110"/>
      <c r="G597" s="110"/>
      <c r="H597" s="110">
        <v>20</v>
      </c>
      <c r="I597" s="110"/>
      <c r="J597" s="110">
        <v>1744238</v>
      </c>
      <c r="K597" s="536">
        <v>44726</v>
      </c>
      <c r="L597" s="110"/>
      <c r="M597" s="110" t="s">
        <v>38</v>
      </c>
      <c r="N597" s="685" t="s">
        <v>1650</v>
      </c>
      <c r="O597" s="110"/>
      <c r="P597" s="110"/>
    </row>
    <row r="598" spans="1:16" ht="18">
      <c r="A598" s="349" t="s">
        <v>1651</v>
      </c>
      <c r="B598" s="703" t="s">
        <v>635</v>
      </c>
      <c r="C598" s="110"/>
      <c r="D598" s="110"/>
      <c r="E598" s="110" t="s">
        <v>1652</v>
      </c>
      <c r="F598" s="110"/>
      <c r="G598" s="110"/>
      <c r="H598" s="110"/>
      <c r="I598" s="110"/>
      <c r="J598" s="110">
        <v>1744329</v>
      </c>
      <c r="K598" s="110"/>
      <c r="L598" s="110"/>
      <c r="M598" s="110"/>
      <c r="N598" s="685" t="s">
        <v>1653</v>
      </c>
      <c r="O598" s="110"/>
      <c r="P598" s="110"/>
    </row>
    <row r="599" spans="1:16" s="17" customFormat="1" ht="129.6">
      <c r="A599" s="684" t="s">
        <v>57</v>
      </c>
      <c r="B599" s="710" t="s">
        <v>58</v>
      </c>
      <c r="C599" s="105"/>
      <c r="D599" s="105"/>
      <c r="E599" s="105" t="s">
        <v>1654</v>
      </c>
      <c r="F599" s="105">
        <v>5.27</v>
      </c>
      <c r="G599" s="105"/>
      <c r="H599" s="105">
        <v>2</v>
      </c>
      <c r="I599" s="519">
        <v>44768</v>
      </c>
      <c r="J599" s="105">
        <v>1744388</v>
      </c>
      <c r="K599" s="519">
        <v>44741</v>
      </c>
      <c r="L599" s="519">
        <v>44748</v>
      </c>
      <c r="M599" s="105"/>
      <c r="N599" s="208" t="s">
        <v>1655</v>
      </c>
      <c r="O599" s="105"/>
      <c r="P599" s="105"/>
    </row>
    <row r="600" spans="1:16" s="17" customFormat="1">
      <c r="A600" s="684" t="s">
        <v>57</v>
      </c>
      <c r="B600" s="710" t="s">
        <v>340</v>
      </c>
      <c r="C600" s="105"/>
      <c r="D600" s="105"/>
      <c r="E600" s="105"/>
      <c r="F600" s="105">
        <v>5.27</v>
      </c>
      <c r="G600" s="105"/>
      <c r="H600" s="105">
        <v>2</v>
      </c>
      <c r="I600" s="519">
        <v>44768</v>
      </c>
      <c r="J600" s="105">
        <v>1744388</v>
      </c>
      <c r="K600" s="519">
        <v>44741</v>
      </c>
      <c r="L600" s="519">
        <v>44748</v>
      </c>
      <c r="M600" s="105"/>
      <c r="N600" s="105"/>
      <c r="O600" s="105"/>
      <c r="P600" s="105"/>
    </row>
    <row r="601" spans="1:16" s="17" customFormat="1">
      <c r="A601" s="684" t="s">
        <v>57</v>
      </c>
      <c r="B601" s="710" t="s">
        <v>342</v>
      </c>
      <c r="C601" s="105"/>
      <c r="D601" s="105"/>
      <c r="E601" s="105"/>
      <c r="F601" s="105">
        <v>4.82</v>
      </c>
      <c r="G601" s="105"/>
      <c r="H601" s="105">
        <v>2</v>
      </c>
      <c r="I601" s="519">
        <v>44768</v>
      </c>
      <c r="J601" s="105">
        <v>1744388</v>
      </c>
      <c r="K601" s="519">
        <v>44741</v>
      </c>
      <c r="L601" s="519">
        <v>44748</v>
      </c>
      <c r="M601" s="105"/>
      <c r="N601" s="105"/>
      <c r="O601" s="105"/>
      <c r="P601" s="105"/>
    </row>
    <row r="602" spans="1:16" s="17" customFormat="1">
      <c r="A602" s="684" t="s">
        <v>57</v>
      </c>
      <c r="B602" s="710" t="s">
        <v>324</v>
      </c>
      <c r="C602" s="105"/>
      <c r="D602" s="105"/>
      <c r="E602" s="105"/>
      <c r="F602" s="105">
        <v>6.53</v>
      </c>
      <c r="G602" s="105"/>
      <c r="H602" s="105">
        <v>2</v>
      </c>
      <c r="I602" s="519">
        <v>44768</v>
      </c>
      <c r="J602" s="105">
        <v>1744388</v>
      </c>
      <c r="K602" s="519">
        <v>44741</v>
      </c>
      <c r="L602" s="519">
        <v>44748</v>
      </c>
      <c r="M602" s="105"/>
      <c r="N602" s="105"/>
      <c r="O602" s="105"/>
      <c r="P602" s="105"/>
    </row>
    <row r="603" spans="1:16" s="17" customFormat="1">
      <c r="A603" s="684" t="s">
        <v>57</v>
      </c>
      <c r="B603" s="710" t="s">
        <v>347</v>
      </c>
      <c r="C603" s="105"/>
      <c r="D603" s="105"/>
      <c r="E603" s="105"/>
      <c r="F603" s="105">
        <v>5.86</v>
      </c>
      <c r="G603" s="105"/>
      <c r="H603" s="105">
        <v>2</v>
      </c>
      <c r="I603" s="519">
        <v>44768</v>
      </c>
      <c r="J603" s="105">
        <v>1744388</v>
      </c>
      <c r="K603" s="519">
        <v>44741</v>
      </c>
      <c r="L603" s="519">
        <v>44748</v>
      </c>
      <c r="M603" s="105"/>
      <c r="N603" s="105"/>
      <c r="O603" s="105"/>
      <c r="P603" s="105"/>
    </row>
    <row r="604" spans="1:16" s="17" customFormat="1">
      <c r="A604" s="684" t="s">
        <v>57</v>
      </c>
      <c r="B604" s="710" t="s">
        <v>357</v>
      </c>
      <c r="C604" s="105"/>
      <c r="D604" s="105"/>
      <c r="E604" s="105"/>
      <c r="F604" s="105">
        <v>5.86</v>
      </c>
      <c r="G604" s="105"/>
      <c r="H604" s="105">
        <v>2</v>
      </c>
      <c r="I604" s="519">
        <v>44768</v>
      </c>
      <c r="J604" s="105">
        <v>1744388</v>
      </c>
      <c r="K604" s="519">
        <v>44741</v>
      </c>
      <c r="L604" s="519">
        <v>44748</v>
      </c>
      <c r="M604" s="105"/>
      <c r="N604" s="105"/>
      <c r="O604" s="105"/>
      <c r="P604" s="105"/>
    </row>
    <row r="605" spans="1:16" s="17" customFormat="1">
      <c r="A605" s="684" t="s">
        <v>57</v>
      </c>
      <c r="B605" s="710" t="s">
        <v>345</v>
      </c>
      <c r="C605" s="105"/>
      <c r="D605" s="105"/>
      <c r="E605" s="105"/>
      <c r="F605" s="105">
        <v>4.82</v>
      </c>
      <c r="G605" s="105"/>
      <c r="H605" s="105">
        <v>2</v>
      </c>
      <c r="I605" s="519">
        <v>44768</v>
      </c>
      <c r="J605" s="105">
        <v>1744388</v>
      </c>
      <c r="K605" s="519">
        <v>44741</v>
      </c>
      <c r="L605" s="519">
        <v>44748</v>
      </c>
      <c r="M605" s="105"/>
      <c r="N605" s="105"/>
      <c r="O605" s="105"/>
      <c r="P605" s="105"/>
    </row>
    <row r="606" spans="1:16" s="17" customFormat="1">
      <c r="A606" s="684" t="s">
        <v>57</v>
      </c>
      <c r="B606" s="710" t="s">
        <v>356</v>
      </c>
      <c r="C606" s="105"/>
      <c r="D606" s="105"/>
      <c r="E606" s="105"/>
      <c r="F606" s="105">
        <v>5.86</v>
      </c>
      <c r="G606" s="105"/>
      <c r="H606" s="105">
        <v>2</v>
      </c>
      <c r="I606" s="519">
        <v>44768</v>
      </c>
      <c r="J606" s="105">
        <v>1744388</v>
      </c>
      <c r="K606" s="519">
        <v>44741</v>
      </c>
      <c r="L606" s="519">
        <v>44748</v>
      </c>
      <c r="M606" s="105"/>
      <c r="N606" s="105"/>
      <c r="O606" s="105"/>
      <c r="P606" s="105"/>
    </row>
    <row r="607" spans="1:16" s="17" customFormat="1">
      <c r="A607" s="684" t="s">
        <v>57</v>
      </c>
      <c r="B607" s="710" t="s">
        <v>349</v>
      </c>
      <c r="C607" s="105"/>
      <c r="D607" s="105"/>
      <c r="E607" s="105"/>
      <c r="F607" s="105">
        <v>5.86</v>
      </c>
      <c r="G607" s="105"/>
      <c r="H607" s="105">
        <v>2</v>
      </c>
      <c r="I607" s="519">
        <v>44768</v>
      </c>
      <c r="J607" s="105">
        <v>1744388</v>
      </c>
      <c r="K607" s="519">
        <v>44741</v>
      </c>
      <c r="L607" s="519">
        <v>44748</v>
      </c>
      <c r="M607" s="105"/>
      <c r="N607" s="105"/>
      <c r="O607" s="105"/>
      <c r="P607" s="105"/>
    </row>
    <row r="608" spans="1:16" s="17" customFormat="1">
      <c r="A608" s="684" t="s">
        <v>57</v>
      </c>
      <c r="B608" s="710" t="s">
        <v>359</v>
      </c>
      <c r="C608" s="105"/>
      <c r="D608" s="105"/>
      <c r="E608" s="105"/>
      <c r="F608" s="105">
        <v>5.86</v>
      </c>
      <c r="G608" s="105"/>
      <c r="H608" s="105">
        <v>2</v>
      </c>
      <c r="I608" s="519">
        <v>44768</v>
      </c>
      <c r="J608" s="105">
        <v>1744388</v>
      </c>
      <c r="K608" s="519">
        <v>44741</v>
      </c>
      <c r="L608" s="519">
        <v>44748</v>
      </c>
      <c r="M608" s="105"/>
      <c r="N608" s="105"/>
      <c r="O608" s="105"/>
      <c r="P608" s="105"/>
    </row>
    <row r="609" spans="1:16" s="17" customFormat="1" ht="41.25" customHeight="1">
      <c r="A609" s="684" t="s">
        <v>1488</v>
      </c>
      <c r="B609" s="710">
        <v>398674009</v>
      </c>
      <c r="C609" s="105"/>
      <c r="D609" s="105"/>
      <c r="E609" s="105"/>
      <c r="F609" s="105"/>
      <c r="G609" s="105"/>
      <c r="H609" s="105">
        <v>10</v>
      </c>
      <c r="I609" s="519">
        <v>44768</v>
      </c>
      <c r="J609" s="105">
        <v>1744387</v>
      </c>
      <c r="K609" s="519">
        <v>44761</v>
      </c>
      <c r="L609" s="519">
        <v>44767</v>
      </c>
      <c r="M609" s="105"/>
      <c r="N609" s="208" t="s">
        <v>1656</v>
      </c>
      <c r="O609" s="105"/>
      <c r="P609" s="105"/>
    </row>
    <row r="610" spans="1:16" s="17" customFormat="1" ht="41.25" customHeight="1">
      <c r="A610" s="684" t="s">
        <v>1488</v>
      </c>
      <c r="B610" s="710">
        <v>398525007</v>
      </c>
      <c r="C610" s="105"/>
      <c r="D610" s="105"/>
      <c r="E610" s="105"/>
      <c r="F610" s="105"/>
      <c r="G610" s="105"/>
      <c r="H610" s="105">
        <v>10</v>
      </c>
      <c r="I610" s="519">
        <v>44768</v>
      </c>
      <c r="J610" s="105">
        <v>1744387</v>
      </c>
      <c r="K610" s="519">
        <v>44761</v>
      </c>
      <c r="L610" s="519">
        <v>44767</v>
      </c>
      <c r="M610" s="105"/>
      <c r="N610" s="208"/>
      <c r="O610" s="105"/>
      <c r="P610" s="105"/>
    </row>
    <row r="611" spans="1:16" ht="129.6">
      <c r="A611" s="349" t="s">
        <v>1401</v>
      </c>
      <c r="B611" s="703">
        <v>29270506</v>
      </c>
      <c r="C611" s="110"/>
      <c r="D611" s="110"/>
      <c r="E611" s="110"/>
      <c r="F611" s="110"/>
      <c r="G611" s="110"/>
      <c r="H611" s="110">
        <v>5</v>
      </c>
      <c r="I611" s="536">
        <v>44781</v>
      </c>
      <c r="J611" s="110">
        <v>1744424</v>
      </c>
      <c r="K611" s="110"/>
      <c r="L611" s="536">
        <v>44779</v>
      </c>
      <c r="M611" s="110"/>
      <c r="N611" s="140" t="s">
        <v>1655</v>
      </c>
      <c r="O611" s="110"/>
      <c r="P611" s="110"/>
    </row>
    <row r="612" spans="1:16" ht="18">
      <c r="A612" s="650" t="s">
        <v>85</v>
      </c>
      <c r="B612" s="722" t="s">
        <v>90</v>
      </c>
      <c r="C612" s="111"/>
      <c r="D612" s="111"/>
      <c r="E612" s="111" t="s">
        <v>1657</v>
      </c>
      <c r="F612" s="111"/>
      <c r="G612" s="111"/>
      <c r="H612" s="111">
        <v>1</v>
      </c>
      <c r="I612" s="534">
        <v>44781</v>
      </c>
      <c r="J612" s="111">
        <v>1744427</v>
      </c>
      <c r="K612" s="534"/>
      <c r="L612" s="111"/>
      <c r="M612" s="111"/>
      <c r="N612" s="685" t="s">
        <v>1658</v>
      </c>
      <c r="O612" s="110"/>
      <c r="P612" s="110"/>
    </row>
    <row r="613" spans="1:16" ht="86.4">
      <c r="A613" s="349" t="s">
        <v>479</v>
      </c>
      <c r="B613" s="760" t="s">
        <v>510</v>
      </c>
      <c r="C613" s="205"/>
      <c r="D613" s="110"/>
      <c r="E613" s="110" t="s">
        <v>1659</v>
      </c>
      <c r="F613" s="110">
        <v>7.89</v>
      </c>
      <c r="G613" s="110"/>
      <c r="H613" s="110">
        <v>6</v>
      </c>
      <c r="I613" s="536">
        <v>44789</v>
      </c>
      <c r="J613" s="597" t="s">
        <v>1660</v>
      </c>
      <c r="K613" s="536">
        <v>44783</v>
      </c>
      <c r="L613" s="110"/>
      <c r="M613" s="110"/>
      <c r="N613" s="140" t="s">
        <v>1661</v>
      </c>
      <c r="O613" s="110"/>
      <c r="P613" s="110"/>
    </row>
    <row r="614" spans="1:16">
      <c r="A614" s="349" t="s">
        <v>479</v>
      </c>
      <c r="B614" s="760" t="s">
        <v>518</v>
      </c>
      <c r="C614" s="205"/>
      <c r="D614" s="110"/>
      <c r="E614" s="110" t="s">
        <v>1659</v>
      </c>
      <c r="F614" s="110">
        <v>8.01</v>
      </c>
      <c r="G614" s="110"/>
      <c r="H614" s="598">
        <v>3</v>
      </c>
      <c r="I614" s="536">
        <v>44789</v>
      </c>
      <c r="J614" s="597" t="s">
        <v>1660</v>
      </c>
      <c r="K614" s="536">
        <v>44783</v>
      </c>
      <c r="L614" s="110"/>
      <c r="M614" s="110"/>
      <c r="N614" s="110"/>
      <c r="O614" s="110"/>
      <c r="P614" s="110"/>
    </row>
    <row r="615" spans="1:16">
      <c r="A615" s="349" t="s">
        <v>479</v>
      </c>
      <c r="B615" s="760" t="s">
        <v>514</v>
      </c>
      <c r="C615" s="205"/>
      <c r="D615" s="110"/>
      <c r="E615" s="110" t="s">
        <v>1659</v>
      </c>
      <c r="F615" s="110">
        <v>7.9</v>
      </c>
      <c r="G615" s="110"/>
      <c r="H615" s="110">
        <v>6</v>
      </c>
      <c r="I615" s="536">
        <v>44789</v>
      </c>
      <c r="J615" s="597" t="s">
        <v>1660</v>
      </c>
      <c r="K615" s="536">
        <v>44783</v>
      </c>
      <c r="L615" s="110"/>
      <c r="M615" s="110"/>
      <c r="N615" s="110"/>
      <c r="O615" s="110"/>
      <c r="P615" s="110"/>
    </row>
    <row r="616" spans="1:16">
      <c r="A616" s="349" t="s">
        <v>85</v>
      </c>
      <c r="B616" s="760" t="s">
        <v>86</v>
      </c>
      <c r="C616" s="205"/>
      <c r="D616" s="110"/>
      <c r="E616" s="110" t="s">
        <v>1659</v>
      </c>
      <c r="F616" s="110">
        <v>6.2145999999999999</v>
      </c>
      <c r="G616" s="110"/>
      <c r="H616" s="110">
        <v>5</v>
      </c>
      <c r="I616" s="536">
        <v>44789</v>
      </c>
      <c r="J616" s="597" t="s">
        <v>1660</v>
      </c>
      <c r="K616" s="536">
        <v>44783</v>
      </c>
      <c r="L616" s="110"/>
      <c r="M616" s="110"/>
      <c r="N616" s="110"/>
      <c r="O616" s="110"/>
      <c r="P616" s="110"/>
    </row>
    <row r="617" spans="1:16">
      <c r="A617" s="349" t="s">
        <v>85</v>
      </c>
      <c r="B617" s="760" t="s">
        <v>90</v>
      </c>
      <c r="C617" s="205"/>
      <c r="D617" s="110"/>
      <c r="E617" s="110" t="s">
        <v>1659</v>
      </c>
      <c r="F617" s="110">
        <v>5.8106999999999998</v>
      </c>
      <c r="G617" s="110"/>
      <c r="H617" s="110">
        <v>5</v>
      </c>
      <c r="I617" s="536">
        <v>44789</v>
      </c>
      <c r="J617" s="597" t="s">
        <v>1660</v>
      </c>
      <c r="K617" s="536">
        <v>44783</v>
      </c>
      <c r="L617" s="110"/>
      <c r="M617" s="110"/>
      <c r="N617" s="110"/>
      <c r="O617" s="110"/>
      <c r="P617" s="110"/>
    </row>
    <row r="618" spans="1:16">
      <c r="A618" s="349" t="s">
        <v>85</v>
      </c>
      <c r="B618" s="710" t="s">
        <v>1662</v>
      </c>
      <c r="C618" s="105"/>
      <c r="D618" s="110"/>
      <c r="E618" s="110" t="s">
        <v>1659</v>
      </c>
      <c r="F618" s="110">
        <v>5.8455000000000004</v>
      </c>
      <c r="G618" s="110"/>
      <c r="H618" s="110">
        <v>5</v>
      </c>
      <c r="I618" s="536">
        <v>44789</v>
      </c>
      <c r="J618" s="597" t="s">
        <v>1660</v>
      </c>
      <c r="K618" s="536">
        <v>44783</v>
      </c>
      <c r="L618" s="110"/>
      <c r="M618" s="110"/>
      <c r="N618" s="110"/>
      <c r="O618" s="110"/>
      <c r="P618" s="110"/>
    </row>
    <row r="619" spans="1:16">
      <c r="A619" s="349" t="s">
        <v>85</v>
      </c>
      <c r="B619" s="760" t="s">
        <v>108</v>
      </c>
      <c r="C619" s="205"/>
      <c r="D619" s="110"/>
      <c r="E619" s="110" t="s">
        <v>1659</v>
      </c>
      <c r="F619" s="110">
        <v>6.843</v>
      </c>
      <c r="G619" s="110"/>
      <c r="H619" s="110">
        <v>5</v>
      </c>
      <c r="I619" s="536">
        <v>44789</v>
      </c>
      <c r="J619" s="597" t="s">
        <v>1660</v>
      </c>
      <c r="K619" s="536">
        <v>44783</v>
      </c>
      <c r="L619" s="110"/>
      <c r="M619" s="110"/>
      <c r="N619" s="110"/>
      <c r="O619" s="110"/>
      <c r="P619" s="110"/>
    </row>
    <row r="620" spans="1:16">
      <c r="A620" s="349" t="s">
        <v>85</v>
      </c>
      <c r="B620" s="760" t="s">
        <v>104</v>
      </c>
      <c r="C620" s="205"/>
      <c r="D620" s="110"/>
      <c r="E620" s="110" t="s">
        <v>1659</v>
      </c>
      <c r="F620" s="110">
        <v>5.7976000000000001</v>
      </c>
      <c r="G620" s="110"/>
      <c r="H620" s="110">
        <v>5</v>
      </c>
      <c r="I620" s="536">
        <v>44789</v>
      </c>
      <c r="J620" s="597" t="s">
        <v>1660</v>
      </c>
      <c r="K620" s="536">
        <v>44783</v>
      </c>
      <c r="L620" s="110"/>
      <c r="M620" s="110"/>
      <c r="N620" s="110"/>
      <c r="O620" s="110"/>
      <c r="P620" s="110"/>
    </row>
    <row r="621" spans="1:16">
      <c r="A621" s="349" t="s">
        <v>85</v>
      </c>
      <c r="B621" s="760" t="s">
        <v>112</v>
      </c>
      <c r="C621" s="205"/>
      <c r="D621" s="110"/>
      <c r="E621" s="110" t="s">
        <v>1659</v>
      </c>
      <c r="F621" s="110">
        <v>6.202</v>
      </c>
      <c r="G621" s="110"/>
      <c r="H621" s="110">
        <v>5</v>
      </c>
      <c r="I621" s="536">
        <v>44789</v>
      </c>
      <c r="J621" s="597" t="s">
        <v>1660</v>
      </c>
      <c r="K621" s="536">
        <v>44783</v>
      </c>
      <c r="L621" s="110"/>
      <c r="M621" s="110"/>
      <c r="N621" s="110"/>
      <c r="O621" s="110"/>
      <c r="P621" s="110"/>
    </row>
    <row r="622" spans="1:16">
      <c r="A622" s="349" t="s">
        <v>85</v>
      </c>
      <c r="B622" s="760" t="s">
        <v>116</v>
      </c>
      <c r="C622" s="205"/>
      <c r="D622" s="110"/>
      <c r="E622" s="110" t="s">
        <v>1659</v>
      </c>
      <c r="F622" s="110">
        <v>7.0399000000000003</v>
      </c>
      <c r="G622" s="110"/>
      <c r="H622" s="110">
        <v>5</v>
      </c>
      <c r="I622" s="536">
        <v>44789</v>
      </c>
      <c r="J622" s="597" t="s">
        <v>1660</v>
      </c>
      <c r="K622" s="536">
        <v>44783</v>
      </c>
      <c r="L622" s="110"/>
      <c r="M622" s="110"/>
      <c r="N622" s="110"/>
      <c r="O622" s="110"/>
      <c r="P622" s="110"/>
    </row>
    <row r="623" spans="1:16">
      <c r="A623" s="349" t="s">
        <v>85</v>
      </c>
      <c r="B623" s="760" t="s">
        <v>118</v>
      </c>
      <c r="C623" s="205"/>
      <c r="D623" s="110"/>
      <c r="E623" s="110" t="s">
        <v>1659</v>
      </c>
      <c r="F623" s="110">
        <v>7.0399000000000003</v>
      </c>
      <c r="G623" s="110"/>
      <c r="H623" s="110">
        <v>5</v>
      </c>
      <c r="I623" s="536">
        <v>44789</v>
      </c>
      <c r="J623" s="597" t="s">
        <v>1660</v>
      </c>
      <c r="K623" s="536">
        <v>44783</v>
      </c>
      <c r="L623" s="110"/>
      <c r="M623" s="110"/>
      <c r="N623" s="110"/>
      <c r="O623" s="110"/>
      <c r="P623" s="110"/>
    </row>
    <row r="624" spans="1:16">
      <c r="A624" s="349" t="s">
        <v>85</v>
      </c>
      <c r="B624" s="710" t="s">
        <v>120</v>
      </c>
      <c r="C624" s="105"/>
      <c r="D624" s="110"/>
      <c r="E624" s="110" t="s">
        <v>1659</v>
      </c>
      <c r="F624" s="110">
        <v>7.0399000000000003</v>
      </c>
      <c r="G624" s="110"/>
      <c r="H624" s="110">
        <v>5</v>
      </c>
      <c r="I624" s="536">
        <v>44789</v>
      </c>
      <c r="J624" s="597" t="s">
        <v>1660</v>
      </c>
      <c r="K624" s="536">
        <v>44783</v>
      </c>
      <c r="L624" s="110"/>
      <c r="M624" s="110"/>
      <c r="N624" s="110"/>
      <c r="O624" s="110"/>
      <c r="P624" s="110"/>
    </row>
    <row r="625" spans="1:16">
      <c r="A625" s="349" t="s">
        <v>85</v>
      </c>
      <c r="B625" s="703" t="s">
        <v>124</v>
      </c>
      <c r="C625" s="110"/>
      <c r="D625" s="110"/>
      <c r="E625" s="110" t="s">
        <v>1663</v>
      </c>
      <c r="F625" s="110"/>
      <c r="G625" s="110"/>
      <c r="H625" s="110">
        <v>1</v>
      </c>
      <c r="I625" s="110" t="s">
        <v>1664</v>
      </c>
      <c r="J625" s="110">
        <v>1744531</v>
      </c>
      <c r="K625" s="536">
        <v>44804</v>
      </c>
      <c r="L625" s="110"/>
      <c r="M625" s="110"/>
      <c r="N625" s="110">
        <v>1744253</v>
      </c>
      <c r="O625" s="110" t="s">
        <v>1665</v>
      </c>
      <c r="P625" s="110"/>
    </row>
    <row r="626" spans="1:16">
      <c r="A626" s="349" t="s">
        <v>85</v>
      </c>
      <c r="B626" s="703" t="s">
        <v>100</v>
      </c>
      <c r="C626" s="110"/>
      <c r="D626" s="110"/>
      <c r="E626" s="110" t="s">
        <v>1663</v>
      </c>
      <c r="F626" s="110"/>
      <c r="G626" s="110"/>
      <c r="H626" s="110">
        <v>1</v>
      </c>
      <c r="I626" s="110" t="s">
        <v>1664</v>
      </c>
      <c r="J626" s="110">
        <v>1744531</v>
      </c>
      <c r="K626" s="536">
        <v>44804</v>
      </c>
      <c r="L626" s="110"/>
      <c r="M626" s="110"/>
      <c r="N626" s="110">
        <v>1744280</v>
      </c>
      <c r="O626" s="110" t="s">
        <v>1665</v>
      </c>
      <c r="P626" s="110"/>
    </row>
    <row r="627" spans="1:16">
      <c r="A627" s="349" t="s">
        <v>57</v>
      </c>
      <c r="B627" s="703" t="s">
        <v>322</v>
      </c>
      <c r="C627" s="110"/>
      <c r="D627" s="110"/>
      <c r="E627" s="110" t="s">
        <v>1323</v>
      </c>
      <c r="F627" s="110"/>
      <c r="G627" s="110"/>
      <c r="H627" s="110">
        <v>30</v>
      </c>
      <c r="I627" s="110" t="s">
        <v>1666</v>
      </c>
      <c r="J627" s="110">
        <v>1744507</v>
      </c>
      <c r="K627" s="536">
        <v>44813</v>
      </c>
      <c r="L627" s="536">
        <v>44819</v>
      </c>
      <c r="M627" s="110" t="s">
        <v>38</v>
      </c>
      <c r="N627" s="110" t="s">
        <v>1667</v>
      </c>
      <c r="O627" s="110" t="s">
        <v>1668</v>
      </c>
      <c r="P627" s="110"/>
    </row>
    <row r="628" spans="1:16" ht="15.6">
      <c r="A628" s="349" t="s">
        <v>698</v>
      </c>
      <c r="B628" s="766" t="s">
        <v>94</v>
      </c>
      <c r="C628" s="336"/>
      <c r="D628" s="336" t="s">
        <v>94</v>
      </c>
      <c r="E628" s="110" t="s">
        <v>1669</v>
      </c>
      <c r="F628" s="599">
        <v>1.4095</v>
      </c>
      <c r="G628" s="599"/>
      <c r="H628" s="110">
        <v>6</v>
      </c>
      <c r="I628" s="110" t="s">
        <v>1670</v>
      </c>
      <c r="J628" s="110">
        <v>1744539</v>
      </c>
      <c r="K628" s="536">
        <v>44828</v>
      </c>
      <c r="L628" s="536">
        <v>44830</v>
      </c>
      <c r="M628" s="110"/>
      <c r="N628" s="686" t="s">
        <v>1671</v>
      </c>
      <c r="O628" s="110"/>
      <c r="P628" s="110"/>
    </row>
    <row r="629" spans="1:16" ht="15.6">
      <c r="A629" s="349" t="s">
        <v>698</v>
      </c>
      <c r="B629" s="766" t="s">
        <v>102</v>
      </c>
      <c r="C629" s="336"/>
      <c r="D629" s="336" t="s">
        <v>102</v>
      </c>
      <c r="E629" s="110" t="s">
        <v>1669</v>
      </c>
      <c r="F629" s="599">
        <v>1.4997</v>
      </c>
      <c r="G629" s="599"/>
      <c r="H629" s="110">
        <v>6</v>
      </c>
      <c r="I629" s="110" t="s">
        <v>1670</v>
      </c>
      <c r="J629" s="110">
        <v>1744539</v>
      </c>
      <c r="K629" s="536">
        <v>44828</v>
      </c>
      <c r="L629" s="536">
        <v>44830</v>
      </c>
      <c r="M629" s="110"/>
      <c r="N629" s="211" t="s">
        <v>1672</v>
      </c>
      <c r="O629" s="110"/>
      <c r="P629" s="110"/>
    </row>
    <row r="630" spans="1:16">
      <c r="A630" s="349"/>
      <c r="B630" s="703"/>
      <c r="C630" s="110"/>
      <c r="D630" s="110"/>
      <c r="E630" s="110"/>
      <c r="F630" s="110"/>
      <c r="G630" s="110"/>
      <c r="H630" s="110"/>
      <c r="I630" s="110"/>
      <c r="J630" s="110"/>
      <c r="K630" s="110"/>
      <c r="L630" s="110"/>
      <c r="M630" s="110"/>
      <c r="N630" s="687" t="s">
        <v>1673</v>
      </c>
      <c r="O630" s="110"/>
      <c r="P630" s="110"/>
    </row>
    <row r="631" spans="1:16">
      <c r="A631" s="349"/>
      <c r="B631" s="703"/>
      <c r="C631" s="110"/>
      <c r="D631" s="110"/>
      <c r="E631" s="110"/>
      <c r="F631" s="110"/>
      <c r="G631" s="110"/>
      <c r="H631" s="110"/>
      <c r="I631" s="110"/>
      <c r="J631" s="110"/>
      <c r="K631" s="110"/>
      <c r="L631" s="110"/>
      <c r="M631" s="110"/>
      <c r="N631" s="687" t="s">
        <v>1674</v>
      </c>
      <c r="O631" s="110"/>
      <c r="P631" s="110"/>
    </row>
    <row r="632" spans="1:16">
      <c r="A632" s="349"/>
      <c r="B632" s="703"/>
      <c r="C632" s="110"/>
      <c r="D632" s="110"/>
      <c r="E632" s="110"/>
      <c r="F632" s="110"/>
      <c r="G632" s="110"/>
      <c r="H632" s="110"/>
      <c r="I632" s="110"/>
      <c r="J632" s="110"/>
      <c r="K632" s="110"/>
      <c r="L632" s="110"/>
      <c r="M632" s="110"/>
      <c r="N632" s="687" t="s">
        <v>1675</v>
      </c>
      <c r="O632" s="110"/>
      <c r="P632" s="110"/>
    </row>
    <row r="633" spans="1:16" ht="15.6">
      <c r="A633" s="349" t="s">
        <v>698</v>
      </c>
      <c r="B633" s="703" t="s">
        <v>208</v>
      </c>
      <c r="C633" s="110"/>
      <c r="D633" s="110"/>
      <c r="E633" s="110" t="s">
        <v>1676</v>
      </c>
      <c r="F633" s="600">
        <v>6.57</v>
      </c>
      <c r="G633" s="600"/>
      <c r="H633" s="110">
        <v>8</v>
      </c>
      <c r="I633" s="110" t="s">
        <v>1677</v>
      </c>
      <c r="J633" s="110"/>
      <c r="K633" s="110"/>
      <c r="L633" s="110"/>
      <c r="M633" s="110"/>
      <c r="N633" s="688" t="s">
        <v>1653</v>
      </c>
      <c r="O633" s="110"/>
      <c r="P633" s="110"/>
    </row>
    <row r="634" spans="1:16" ht="15.6">
      <c r="A634" s="349" t="s">
        <v>698</v>
      </c>
      <c r="B634" s="703" t="s">
        <v>338</v>
      </c>
      <c r="C634" s="110"/>
      <c r="D634" s="110"/>
      <c r="E634" s="110" t="s">
        <v>1676</v>
      </c>
      <c r="F634" s="600">
        <v>6.03</v>
      </c>
      <c r="G634" s="600"/>
      <c r="H634" s="110">
        <v>8</v>
      </c>
      <c r="I634" s="110" t="s">
        <v>1677</v>
      </c>
      <c r="J634" s="110"/>
      <c r="K634" s="110"/>
      <c r="L634" s="110"/>
      <c r="M634" s="110"/>
      <c r="N634" s="688" t="s">
        <v>1678</v>
      </c>
      <c r="O634" s="110"/>
      <c r="P634" s="110"/>
    </row>
    <row r="635" spans="1:16" ht="46.5" customHeight="1">
      <c r="A635" s="349" t="s">
        <v>297</v>
      </c>
      <c r="B635" s="717" t="s">
        <v>311</v>
      </c>
      <c r="C635" s="527"/>
      <c r="D635" s="110"/>
      <c r="E635" s="110" t="s">
        <v>1679</v>
      </c>
      <c r="F635" s="110"/>
      <c r="G635" s="110"/>
      <c r="H635" s="110" t="s">
        <v>1680</v>
      </c>
      <c r="I635" s="110" t="s">
        <v>1677</v>
      </c>
      <c r="J635" s="110"/>
      <c r="K635" s="110"/>
      <c r="L635" s="110"/>
      <c r="M635" s="110"/>
      <c r="N635" s="140" t="s">
        <v>1681</v>
      </c>
      <c r="O635" s="110"/>
      <c r="P635" s="110"/>
    </row>
    <row r="636" spans="1:16">
      <c r="A636" s="349" t="s">
        <v>1343</v>
      </c>
      <c r="B636" s="767" t="s">
        <v>1682</v>
      </c>
      <c r="C636" s="601"/>
      <c r="D636" s="110"/>
      <c r="E636" s="110"/>
      <c r="F636" s="110"/>
      <c r="G636" s="110"/>
      <c r="H636" s="601">
        <v>10</v>
      </c>
      <c r="I636" s="110"/>
      <c r="J636" s="110"/>
      <c r="K636" s="110"/>
      <c r="L636" s="110"/>
      <c r="M636" s="110"/>
      <c r="N636" s="110" t="s">
        <v>1683</v>
      </c>
      <c r="O636" s="110" t="s">
        <v>1684</v>
      </c>
      <c r="P636" s="110"/>
    </row>
    <row r="637" spans="1:16">
      <c r="A637" s="349" t="s">
        <v>1343</v>
      </c>
      <c r="B637" s="767" t="s">
        <v>1685</v>
      </c>
      <c r="C637" s="601"/>
      <c r="D637" s="110"/>
      <c r="E637" s="110"/>
      <c r="F637" s="110"/>
      <c r="G637" s="110"/>
      <c r="H637" s="601">
        <v>10</v>
      </c>
      <c r="I637" s="110"/>
      <c r="J637" s="110"/>
      <c r="K637" s="110"/>
      <c r="L637" s="110"/>
      <c r="M637" s="110"/>
      <c r="N637" s="110" t="s">
        <v>1683</v>
      </c>
      <c r="O637" s="110"/>
      <c r="P637" s="110"/>
    </row>
    <row r="638" spans="1:16">
      <c r="A638" s="349" t="s">
        <v>1343</v>
      </c>
      <c r="B638" s="768" t="s">
        <v>1686</v>
      </c>
      <c r="C638" s="602"/>
      <c r="D638" s="110"/>
      <c r="E638" s="110"/>
      <c r="F638" s="110"/>
      <c r="G638" s="110"/>
      <c r="H638" s="601">
        <v>10</v>
      </c>
      <c r="I638" s="110"/>
      <c r="J638" s="110"/>
      <c r="K638" s="110"/>
      <c r="L638" s="110"/>
      <c r="M638" s="110"/>
      <c r="N638" s="110" t="s">
        <v>1683</v>
      </c>
      <c r="O638" s="110"/>
      <c r="P638" s="110"/>
    </row>
    <row r="639" spans="1:16">
      <c r="A639" s="349" t="s">
        <v>1343</v>
      </c>
      <c r="B639" s="768" t="s">
        <v>1687</v>
      </c>
      <c r="C639" s="602"/>
      <c r="D639" s="110"/>
      <c r="E639" s="110"/>
      <c r="F639" s="110"/>
      <c r="G639" s="110"/>
      <c r="H639" s="601">
        <v>10</v>
      </c>
      <c r="I639" s="110"/>
      <c r="J639" s="110"/>
      <c r="K639" s="110"/>
      <c r="L639" s="110"/>
      <c r="M639" s="110"/>
      <c r="N639" s="110" t="s">
        <v>1683</v>
      </c>
      <c r="O639" s="110"/>
      <c r="P639" s="110"/>
    </row>
    <row r="640" spans="1:16" s="17" customFormat="1" ht="129.6">
      <c r="A640" s="684" t="s">
        <v>698</v>
      </c>
      <c r="B640" s="710" t="s">
        <v>106</v>
      </c>
      <c r="C640" s="105"/>
      <c r="D640" s="105"/>
      <c r="E640" s="105"/>
      <c r="F640" s="105"/>
      <c r="G640" s="105"/>
      <c r="H640" s="105">
        <v>1</v>
      </c>
      <c r="I640" s="105"/>
      <c r="J640" s="105"/>
      <c r="K640" s="519">
        <v>44853</v>
      </c>
      <c r="L640" s="519">
        <v>44860</v>
      </c>
      <c r="M640" s="105"/>
      <c r="N640" s="208" t="s">
        <v>1688</v>
      </c>
      <c r="O640" s="105" t="s">
        <v>1665</v>
      </c>
      <c r="P640" s="105"/>
    </row>
    <row r="641" spans="1:16" s="17" customFormat="1" ht="76.5" customHeight="1">
      <c r="A641" s="684"/>
      <c r="B641" s="895" t="s">
        <v>86</v>
      </c>
      <c r="C641" s="896"/>
      <c r="D641" s="105"/>
      <c r="E641" s="105"/>
      <c r="F641" s="105"/>
      <c r="G641" s="105"/>
      <c r="H641" s="105">
        <v>1</v>
      </c>
      <c r="I641" s="105"/>
      <c r="J641" s="105"/>
      <c r="K641" s="105"/>
      <c r="L641" s="105"/>
      <c r="M641" s="105"/>
      <c r="N641" s="958" t="s">
        <v>1689</v>
      </c>
      <c r="O641" s="105" t="s">
        <v>1665</v>
      </c>
      <c r="P641" s="105"/>
    </row>
    <row r="642" spans="1:16" s="17" customFormat="1">
      <c r="A642" s="684" t="s">
        <v>698</v>
      </c>
      <c r="B642" s="895" t="s">
        <v>90</v>
      </c>
      <c r="C642" s="896"/>
      <c r="D642" s="105"/>
      <c r="E642" s="105" t="s">
        <v>1690</v>
      </c>
      <c r="F642" s="105"/>
      <c r="G642" s="105"/>
      <c r="H642" s="105">
        <v>1</v>
      </c>
      <c r="I642" s="105"/>
      <c r="J642" s="105"/>
      <c r="K642" s="105"/>
      <c r="L642" s="105"/>
      <c r="M642" s="105"/>
      <c r="N642" s="958"/>
      <c r="O642" s="105" t="s">
        <v>1665</v>
      </c>
      <c r="P642" s="105"/>
    </row>
    <row r="643" spans="1:16" s="17" customFormat="1">
      <c r="A643" s="684" t="s">
        <v>698</v>
      </c>
      <c r="B643" s="895" t="s">
        <v>1149</v>
      </c>
      <c r="C643" s="896"/>
      <c r="D643" s="105"/>
      <c r="E643" s="105" t="s">
        <v>1690</v>
      </c>
      <c r="F643" s="105"/>
      <c r="G643" s="105"/>
      <c r="H643" s="105">
        <v>1</v>
      </c>
      <c r="I643" s="105"/>
      <c r="J643" s="105"/>
      <c r="K643" s="105"/>
      <c r="L643" s="105"/>
      <c r="M643" s="105"/>
      <c r="N643" s="958"/>
      <c r="O643" s="105" t="s">
        <v>1665</v>
      </c>
      <c r="P643" s="105"/>
    </row>
    <row r="644" spans="1:16" s="17" customFormat="1">
      <c r="A644" s="684" t="s">
        <v>698</v>
      </c>
      <c r="B644" s="895" t="s">
        <v>92</v>
      </c>
      <c r="C644" s="896"/>
      <c r="D644" s="105"/>
      <c r="E644" s="105" t="s">
        <v>1690</v>
      </c>
      <c r="F644" s="105"/>
      <c r="G644" s="105"/>
      <c r="H644" s="105">
        <v>1</v>
      </c>
      <c r="I644" s="105"/>
      <c r="J644" s="105"/>
      <c r="K644" s="105"/>
      <c r="L644" s="105"/>
      <c r="M644" s="105"/>
      <c r="N644" s="958"/>
      <c r="O644" s="105" t="s">
        <v>1665</v>
      </c>
      <c r="P644" s="105"/>
    </row>
    <row r="645" spans="1:16" s="17" customFormat="1">
      <c r="A645" s="684" t="s">
        <v>698</v>
      </c>
      <c r="B645" s="895" t="s">
        <v>96</v>
      </c>
      <c r="C645" s="896"/>
      <c r="D645" s="105"/>
      <c r="E645" s="105" t="s">
        <v>1690</v>
      </c>
      <c r="F645" s="105"/>
      <c r="G645" s="105"/>
      <c r="H645" s="105">
        <v>1</v>
      </c>
      <c r="I645" s="105"/>
      <c r="J645" s="105"/>
      <c r="K645" s="105"/>
      <c r="L645" s="105"/>
      <c r="M645" s="105"/>
      <c r="N645" s="958"/>
      <c r="O645" s="105" t="s">
        <v>1665</v>
      </c>
      <c r="P645" s="105"/>
    </row>
    <row r="646" spans="1:16" s="17" customFormat="1">
      <c r="A646" s="684" t="s">
        <v>698</v>
      </c>
      <c r="B646" s="895" t="s">
        <v>98</v>
      </c>
      <c r="C646" s="896"/>
      <c r="D646" s="105"/>
      <c r="E646" s="105" t="s">
        <v>1690</v>
      </c>
      <c r="F646" s="105"/>
      <c r="G646" s="105"/>
      <c r="H646" s="105">
        <v>1</v>
      </c>
      <c r="I646" s="105"/>
      <c r="J646" s="105"/>
      <c r="K646" s="105"/>
      <c r="L646" s="105"/>
      <c r="M646" s="105"/>
      <c r="N646" s="958"/>
      <c r="O646" s="105" t="s">
        <v>1665</v>
      </c>
      <c r="P646" s="105"/>
    </row>
    <row r="647" spans="1:16" s="17" customFormat="1">
      <c r="A647" s="684" t="s">
        <v>698</v>
      </c>
      <c r="B647" s="895" t="s">
        <v>1150</v>
      </c>
      <c r="C647" s="896"/>
      <c r="D647" s="105"/>
      <c r="E647" s="105" t="s">
        <v>1690</v>
      </c>
      <c r="F647" s="105"/>
      <c r="G647" s="105"/>
      <c r="H647" s="105">
        <v>1</v>
      </c>
      <c r="I647" s="105"/>
      <c r="J647" s="105"/>
      <c r="K647" s="105"/>
      <c r="L647" s="105"/>
      <c r="M647" s="105"/>
      <c r="N647" s="958"/>
      <c r="O647" s="105" t="s">
        <v>1665</v>
      </c>
      <c r="P647" s="105"/>
    </row>
    <row r="648" spans="1:16" s="17" customFormat="1">
      <c r="A648" s="684" t="s">
        <v>698</v>
      </c>
      <c r="B648" s="895" t="s">
        <v>100</v>
      </c>
      <c r="C648" s="896"/>
      <c r="D648" s="105"/>
      <c r="E648" s="105" t="s">
        <v>1690</v>
      </c>
      <c r="F648" s="105"/>
      <c r="G648" s="105"/>
      <c r="H648" s="105">
        <v>1</v>
      </c>
      <c r="I648" s="105"/>
      <c r="J648" s="105"/>
      <c r="K648" s="105"/>
      <c r="L648" s="105"/>
      <c r="M648" s="105"/>
      <c r="N648" s="958"/>
      <c r="O648" s="105" t="s">
        <v>1665</v>
      </c>
      <c r="P648" s="105"/>
    </row>
    <row r="649" spans="1:16" s="17" customFormat="1">
      <c r="A649" s="684" t="s">
        <v>698</v>
      </c>
      <c r="B649" s="895" t="s">
        <v>108</v>
      </c>
      <c r="C649" s="896"/>
      <c r="D649" s="105"/>
      <c r="E649" s="105" t="s">
        <v>1690</v>
      </c>
      <c r="F649" s="105"/>
      <c r="G649" s="105"/>
      <c r="H649" s="105">
        <v>1</v>
      </c>
      <c r="I649" s="105"/>
      <c r="J649" s="105"/>
      <c r="K649" s="105"/>
      <c r="L649" s="105"/>
      <c r="M649" s="105"/>
      <c r="N649" s="105"/>
      <c r="O649" s="105" t="s">
        <v>1665</v>
      </c>
      <c r="P649" s="105"/>
    </row>
    <row r="650" spans="1:16" s="17" customFormat="1">
      <c r="A650" s="684" t="s">
        <v>698</v>
      </c>
      <c r="B650" s="895" t="s">
        <v>104</v>
      </c>
      <c r="C650" s="896"/>
      <c r="D650" s="105"/>
      <c r="E650" s="105" t="s">
        <v>1690</v>
      </c>
      <c r="F650" s="105"/>
      <c r="G650" s="105"/>
      <c r="H650" s="105">
        <v>1</v>
      </c>
      <c r="I650" s="105"/>
      <c r="J650" s="105"/>
      <c r="K650" s="105"/>
      <c r="L650" s="105"/>
      <c r="M650" s="105"/>
      <c r="N650" s="105"/>
      <c r="O650" s="105" t="s">
        <v>1665</v>
      </c>
      <c r="P650" s="105"/>
    </row>
    <row r="651" spans="1:16" s="17" customFormat="1">
      <c r="A651" s="684" t="s">
        <v>698</v>
      </c>
      <c r="B651" s="895" t="s">
        <v>112</v>
      </c>
      <c r="C651" s="896"/>
      <c r="D651" s="105"/>
      <c r="E651" s="105" t="s">
        <v>1690</v>
      </c>
      <c r="F651" s="105"/>
      <c r="G651" s="105"/>
      <c r="H651" s="105">
        <v>1</v>
      </c>
      <c r="I651" s="105"/>
      <c r="J651" s="105"/>
      <c r="K651" s="105"/>
      <c r="L651" s="105"/>
      <c r="M651" s="105"/>
      <c r="N651" s="105"/>
      <c r="O651" s="105" t="s">
        <v>1665</v>
      </c>
      <c r="P651" s="105"/>
    </row>
    <row r="652" spans="1:16" s="17" customFormat="1">
      <c r="A652" s="684" t="s">
        <v>698</v>
      </c>
      <c r="B652" s="895" t="s">
        <v>116</v>
      </c>
      <c r="C652" s="896"/>
      <c r="D652" s="105"/>
      <c r="E652" s="105" t="s">
        <v>1690</v>
      </c>
      <c r="F652" s="105"/>
      <c r="G652" s="105"/>
      <c r="H652" s="105">
        <v>1</v>
      </c>
      <c r="I652" s="105"/>
      <c r="J652" s="105"/>
      <c r="K652" s="105"/>
      <c r="L652" s="105"/>
      <c r="M652" s="105"/>
      <c r="N652" s="105"/>
      <c r="O652" s="105" t="s">
        <v>1665</v>
      </c>
      <c r="P652" s="105"/>
    </row>
    <row r="653" spans="1:16" s="17" customFormat="1">
      <c r="A653" s="684" t="s">
        <v>698</v>
      </c>
      <c r="B653" s="895" t="s">
        <v>118</v>
      </c>
      <c r="C653" s="896"/>
      <c r="D653" s="105"/>
      <c r="E653" s="105" t="s">
        <v>1690</v>
      </c>
      <c r="F653" s="105"/>
      <c r="G653" s="105"/>
      <c r="H653" s="105">
        <v>1</v>
      </c>
      <c r="I653" s="105"/>
      <c r="J653" s="105"/>
      <c r="K653" s="105"/>
      <c r="L653" s="105"/>
      <c r="M653" s="105"/>
      <c r="N653" s="105"/>
      <c r="O653" s="105" t="s">
        <v>1665</v>
      </c>
      <c r="P653" s="105"/>
    </row>
    <row r="654" spans="1:16" s="17" customFormat="1">
      <c r="A654" s="684" t="s">
        <v>698</v>
      </c>
      <c r="B654" s="895" t="s">
        <v>120</v>
      </c>
      <c r="C654" s="896"/>
      <c r="D654" s="105"/>
      <c r="E654" s="105" t="s">
        <v>1690</v>
      </c>
      <c r="F654" s="105"/>
      <c r="G654" s="105"/>
      <c r="H654" s="105">
        <v>1</v>
      </c>
      <c r="I654" s="105"/>
      <c r="J654" s="105"/>
      <c r="K654" s="105"/>
      <c r="L654" s="105"/>
      <c r="M654" s="105"/>
      <c r="N654" s="105"/>
      <c r="O654" s="105" t="s">
        <v>1665</v>
      </c>
      <c r="P654" s="105"/>
    </row>
    <row r="655" spans="1:16" s="17" customFormat="1">
      <c r="A655" s="684" t="s">
        <v>698</v>
      </c>
      <c r="B655" s="895" t="s">
        <v>110</v>
      </c>
      <c r="C655" s="896"/>
      <c r="D655" s="105"/>
      <c r="E655" s="105" t="s">
        <v>1690</v>
      </c>
      <c r="F655" s="105"/>
      <c r="G655" s="105"/>
      <c r="H655" s="105">
        <v>1</v>
      </c>
      <c r="I655" s="105"/>
      <c r="J655" s="105"/>
      <c r="K655" s="105"/>
      <c r="L655" s="105"/>
      <c r="M655" s="105"/>
      <c r="N655" s="105"/>
      <c r="O655" s="105" t="s">
        <v>1665</v>
      </c>
      <c r="P655" s="105"/>
    </row>
    <row r="656" spans="1:16" s="17" customFormat="1">
      <c r="A656" s="684" t="s">
        <v>698</v>
      </c>
      <c r="B656" s="895" t="s">
        <v>114</v>
      </c>
      <c r="C656" s="896"/>
      <c r="D656" s="105"/>
      <c r="E656" s="105" t="s">
        <v>1690</v>
      </c>
      <c r="F656" s="105"/>
      <c r="G656" s="105"/>
      <c r="H656" s="105">
        <v>1</v>
      </c>
      <c r="I656" s="105"/>
      <c r="J656" s="105"/>
      <c r="K656" s="105"/>
      <c r="L656" s="105"/>
      <c r="M656" s="105"/>
      <c r="N656" s="105"/>
      <c r="O656" s="105" t="s">
        <v>1665</v>
      </c>
      <c r="P656" s="105"/>
    </row>
    <row r="657" spans="1:16" s="17" customFormat="1">
      <c r="A657" s="684" t="s">
        <v>698</v>
      </c>
      <c r="B657" s="895" t="s">
        <v>124</v>
      </c>
      <c r="C657" s="896"/>
      <c r="D657" s="105"/>
      <c r="E657" s="105" t="s">
        <v>1690</v>
      </c>
      <c r="F657" s="105"/>
      <c r="G657" s="105"/>
      <c r="H657" s="105">
        <v>1</v>
      </c>
      <c r="I657" s="105"/>
      <c r="J657" s="105"/>
      <c r="K657" s="105"/>
      <c r="L657" s="105"/>
      <c r="M657" s="105"/>
      <c r="N657" s="105"/>
      <c r="O657" s="105" t="s">
        <v>1665</v>
      </c>
      <c r="P657" s="105"/>
    </row>
    <row r="658" spans="1:16" s="17" customFormat="1">
      <c r="A658" s="684" t="s">
        <v>698</v>
      </c>
      <c r="B658" s="895" t="s">
        <v>126</v>
      </c>
      <c r="C658" s="896"/>
      <c r="D658" s="105"/>
      <c r="E658" s="105" t="s">
        <v>1690</v>
      </c>
      <c r="F658" s="105"/>
      <c r="G658" s="105"/>
      <c r="H658" s="105">
        <v>1</v>
      </c>
      <c r="I658" s="105"/>
      <c r="J658" s="105"/>
      <c r="K658" s="105"/>
      <c r="L658" s="105"/>
      <c r="M658" s="105"/>
      <c r="N658" s="105"/>
      <c r="O658" s="105" t="s">
        <v>1665</v>
      </c>
      <c r="P658" s="105"/>
    </row>
    <row r="659" spans="1:16" s="17" customFormat="1">
      <c r="A659" s="684" t="s">
        <v>698</v>
      </c>
      <c r="B659" s="895" t="s">
        <v>128</v>
      </c>
      <c r="C659" s="896"/>
      <c r="D659" s="105"/>
      <c r="E659" s="105" t="s">
        <v>1690</v>
      </c>
      <c r="F659" s="105"/>
      <c r="G659" s="105"/>
      <c r="H659" s="105">
        <v>1</v>
      </c>
      <c r="I659" s="105"/>
      <c r="J659" s="105"/>
      <c r="K659" s="105"/>
      <c r="L659" s="105"/>
      <c r="M659" s="105"/>
      <c r="N659" s="105"/>
      <c r="O659" s="105" t="s">
        <v>1665</v>
      </c>
      <c r="P659" s="105"/>
    </row>
    <row r="660" spans="1:16" s="17" customFormat="1" ht="302.39999999999998">
      <c r="A660" s="684" t="s">
        <v>292</v>
      </c>
      <c r="B660" s="710"/>
      <c r="C660" s="105"/>
      <c r="D660" s="105"/>
      <c r="E660" s="105" t="s">
        <v>1691</v>
      </c>
      <c r="F660" s="105"/>
      <c r="G660" s="105"/>
      <c r="H660" s="105">
        <v>30</v>
      </c>
      <c r="I660" s="105"/>
      <c r="J660" s="105"/>
      <c r="K660" s="519">
        <v>44876</v>
      </c>
      <c r="L660" s="105"/>
      <c r="M660" s="105"/>
      <c r="N660" s="208" t="s">
        <v>1692</v>
      </c>
      <c r="O660" s="105"/>
      <c r="P660" s="105"/>
    </row>
    <row r="661" spans="1:16" s="17" customFormat="1">
      <c r="A661" s="684" t="s">
        <v>598</v>
      </c>
      <c r="B661" s="710" t="s">
        <v>599</v>
      </c>
      <c r="C661" s="105"/>
      <c r="D661" s="105"/>
      <c r="E661" s="603" t="s">
        <v>195</v>
      </c>
      <c r="F661" s="105">
        <v>6.15</v>
      </c>
      <c r="G661" s="105"/>
      <c r="H661" s="105">
        <v>5</v>
      </c>
      <c r="I661" s="105"/>
      <c r="J661" s="105"/>
      <c r="K661" s="519">
        <v>44882</v>
      </c>
      <c r="L661" s="105"/>
      <c r="M661" s="105"/>
      <c r="N661" s="105" t="s">
        <v>1693</v>
      </c>
      <c r="O661" s="105"/>
      <c r="P661" s="105"/>
    </row>
    <row r="662" spans="1:16" s="17" customFormat="1">
      <c r="A662" s="684" t="s">
        <v>596</v>
      </c>
      <c r="B662" s="710" t="s">
        <v>1694</v>
      </c>
      <c r="C662" s="105"/>
      <c r="D662" s="105"/>
      <c r="E662" s="603" t="s">
        <v>195</v>
      </c>
      <c r="F662" s="105">
        <v>0.1</v>
      </c>
      <c r="G662" s="105"/>
      <c r="H662" s="105">
        <v>5</v>
      </c>
      <c r="I662" s="105"/>
      <c r="J662" s="105"/>
      <c r="K662" s="519">
        <v>44882</v>
      </c>
      <c r="L662" s="105"/>
      <c r="M662" s="105"/>
      <c r="N662" s="105"/>
      <c r="O662" s="105"/>
      <c r="P662" s="105"/>
    </row>
    <row r="663" spans="1:16" s="17" customFormat="1">
      <c r="A663" s="684" t="s">
        <v>1695</v>
      </c>
      <c r="B663" s="710" t="s">
        <v>1696</v>
      </c>
      <c r="C663" s="105"/>
      <c r="D663" s="105">
        <v>320678</v>
      </c>
      <c r="E663" s="603" t="s">
        <v>195</v>
      </c>
      <c r="F663" s="105"/>
      <c r="G663" s="105"/>
      <c r="H663" s="105">
        <v>2700</v>
      </c>
      <c r="I663" s="105">
        <v>2700</v>
      </c>
      <c r="J663" s="105">
        <v>1744690</v>
      </c>
      <c r="K663" s="519">
        <v>44882</v>
      </c>
      <c r="L663" s="519">
        <v>44888</v>
      </c>
      <c r="M663" s="105" t="s">
        <v>38</v>
      </c>
      <c r="N663" s="105"/>
      <c r="O663" s="105"/>
      <c r="P663" s="105"/>
    </row>
    <row r="664" spans="1:16" s="17" customFormat="1">
      <c r="A664" s="684" t="s">
        <v>693</v>
      </c>
      <c r="B664" s="710" t="s">
        <v>1697</v>
      </c>
      <c r="C664" s="105"/>
      <c r="D664" s="105"/>
      <c r="E664" s="603" t="s">
        <v>195</v>
      </c>
      <c r="F664" s="105"/>
      <c r="G664" s="105"/>
      <c r="H664" s="105">
        <v>5</v>
      </c>
      <c r="I664" s="105"/>
      <c r="J664" s="105"/>
      <c r="K664" s="519">
        <v>44917</v>
      </c>
      <c r="L664" s="105"/>
      <c r="M664" s="105"/>
      <c r="N664" s="105" t="s">
        <v>1698</v>
      </c>
      <c r="O664" s="105"/>
      <c r="P664" s="105"/>
    </row>
    <row r="665" spans="1:16" s="17" customFormat="1">
      <c r="A665" s="684" t="s">
        <v>693</v>
      </c>
      <c r="B665" s="710" t="s">
        <v>1699</v>
      </c>
      <c r="C665" s="105"/>
      <c r="D665" s="105"/>
      <c r="E665" s="603" t="s">
        <v>195</v>
      </c>
      <c r="F665" s="105"/>
      <c r="G665" s="105"/>
      <c r="H665" s="105">
        <v>5</v>
      </c>
      <c r="I665" s="105"/>
      <c r="J665" s="105"/>
      <c r="K665" s="519">
        <v>44917</v>
      </c>
      <c r="L665" s="105"/>
      <c r="M665" s="105"/>
      <c r="N665" s="105" t="s">
        <v>1698</v>
      </c>
      <c r="O665" s="105"/>
      <c r="P665" s="105"/>
    </row>
    <row r="666" spans="1:16" s="17" customFormat="1" ht="86.4">
      <c r="A666" s="684" t="s">
        <v>1700</v>
      </c>
      <c r="B666" s="710" t="s">
        <v>705</v>
      </c>
      <c r="C666" s="105"/>
      <c r="D666" s="105"/>
      <c r="E666" s="105" t="s">
        <v>597</v>
      </c>
      <c r="F666" s="105"/>
      <c r="G666" s="105"/>
      <c r="H666" s="105">
        <v>5</v>
      </c>
      <c r="I666" s="105"/>
      <c r="J666" s="105"/>
      <c r="K666" s="519">
        <v>44960</v>
      </c>
      <c r="L666" s="105"/>
      <c r="M666" s="105"/>
      <c r="N666" s="208" t="s">
        <v>1701</v>
      </c>
      <c r="O666" s="105" t="s">
        <v>1702</v>
      </c>
      <c r="P666" s="105"/>
    </row>
    <row r="667" spans="1:16" s="17" customFormat="1">
      <c r="A667" s="684" t="s">
        <v>698</v>
      </c>
      <c r="B667" s="745" t="s">
        <v>131</v>
      </c>
      <c r="C667" s="568"/>
      <c r="D667" s="105"/>
      <c r="E667" s="105" t="str">
        <f>LEFT(B667,10)</f>
        <v>873356RA0B</v>
      </c>
      <c r="F667" s="105">
        <v>5.165</v>
      </c>
      <c r="G667" s="105"/>
      <c r="H667" s="897">
        <v>2</v>
      </c>
      <c r="I667" s="105">
        <f>ROUND(F667*1000,3)</f>
        <v>5165</v>
      </c>
      <c r="J667" s="105">
        <v>1744834</v>
      </c>
      <c r="K667" s="519">
        <v>44971</v>
      </c>
      <c r="L667" s="898">
        <v>44977</v>
      </c>
      <c r="M667" s="105" t="s">
        <v>38</v>
      </c>
      <c r="N667" s="138" t="s">
        <v>1658</v>
      </c>
      <c r="O667" s="105" t="s">
        <v>1702</v>
      </c>
      <c r="P667" s="105"/>
    </row>
    <row r="668" spans="1:16" s="17" customFormat="1">
      <c r="A668" s="684" t="s">
        <v>698</v>
      </c>
      <c r="B668" s="745" t="s">
        <v>139</v>
      </c>
      <c r="C668" s="568"/>
      <c r="D668" s="105"/>
      <c r="E668" s="105" t="str">
        <f t="shared" ref="E668:E685" si="0">LEFT(B668,10)</f>
        <v>873856RA0B</v>
      </c>
      <c r="F668" s="105">
        <v>5.165</v>
      </c>
      <c r="G668" s="105"/>
      <c r="H668" s="897">
        <v>2</v>
      </c>
      <c r="I668" s="105">
        <f t="shared" ref="I668:I684" si="1">ROUND(F668*1000,3)</f>
        <v>5165</v>
      </c>
      <c r="J668" s="105">
        <v>1744834</v>
      </c>
      <c r="K668" s="519">
        <v>44971</v>
      </c>
      <c r="L668" s="898">
        <v>44977</v>
      </c>
      <c r="M668" s="105" t="s">
        <v>38</v>
      </c>
      <c r="N668" s="138" t="s">
        <v>1642</v>
      </c>
      <c r="O668" s="105"/>
      <c r="P668" s="105"/>
    </row>
    <row r="669" spans="1:16" s="17" customFormat="1">
      <c r="A669" s="684" t="s">
        <v>698</v>
      </c>
      <c r="B669" s="745" t="s">
        <v>134</v>
      </c>
      <c r="C669" s="568"/>
      <c r="D669" s="105"/>
      <c r="E669" s="105" t="str">
        <f t="shared" si="0"/>
        <v>873356RA1B</v>
      </c>
      <c r="F669" s="105">
        <v>4.992</v>
      </c>
      <c r="G669" s="105"/>
      <c r="H669" s="568">
        <v>2</v>
      </c>
      <c r="I669" s="105">
        <f t="shared" si="1"/>
        <v>4992</v>
      </c>
      <c r="J669" s="105">
        <v>1744834</v>
      </c>
      <c r="K669" s="519">
        <v>44971</v>
      </c>
      <c r="L669" s="898">
        <v>44977</v>
      </c>
      <c r="M669" s="105" t="s">
        <v>38</v>
      </c>
      <c r="N669" s="138" t="s">
        <v>1644</v>
      </c>
      <c r="O669" s="105"/>
      <c r="P669" s="105"/>
    </row>
    <row r="670" spans="1:16" s="17" customFormat="1">
      <c r="A670" s="684" t="s">
        <v>698</v>
      </c>
      <c r="B670" s="745" t="s">
        <v>141</v>
      </c>
      <c r="C670" s="568"/>
      <c r="D670" s="105"/>
      <c r="E670" s="105" t="str">
        <f t="shared" si="0"/>
        <v>873856RA1B</v>
      </c>
      <c r="F670" s="105">
        <v>4.992</v>
      </c>
      <c r="G670" s="105"/>
      <c r="H670" s="568">
        <v>2</v>
      </c>
      <c r="I670" s="105">
        <f t="shared" si="1"/>
        <v>4992</v>
      </c>
      <c r="J670" s="105">
        <v>1744834</v>
      </c>
      <c r="K670" s="519">
        <v>44971</v>
      </c>
      <c r="L670" s="898">
        <v>44977</v>
      </c>
      <c r="M670" s="105" t="s">
        <v>38</v>
      </c>
      <c r="N670" s="138" t="s">
        <v>1646</v>
      </c>
      <c r="O670" s="105"/>
      <c r="P670" s="105"/>
    </row>
    <row r="671" spans="1:16" s="17" customFormat="1">
      <c r="A671" s="684" t="s">
        <v>698</v>
      </c>
      <c r="B671" s="745" t="s">
        <v>136</v>
      </c>
      <c r="C671" s="568"/>
      <c r="D671" s="105"/>
      <c r="E671" s="105" t="str">
        <f t="shared" si="0"/>
        <v>873356RA3B</v>
      </c>
      <c r="F671" s="105">
        <v>5.0220000000000002</v>
      </c>
      <c r="G671" s="105"/>
      <c r="H671" s="568">
        <v>2</v>
      </c>
      <c r="I671" s="105">
        <f t="shared" si="1"/>
        <v>5022</v>
      </c>
      <c r="J671" s="105">
        <v>1744834</v>
      </c>
      <c r="K671" s="519">
        <v>44971</v>
      </c>
      <c r="L671" s="898">
        <v>44977</v>
      </c>
      <c r="M671" s="105" t="s">
        <v>38</v>
      </c>
      <c r="N671" s="138" t="s">
        <v>1648</v>
      </c>
      <c r="O671" s="105"/>
      <c r="P671" s="105"/>
    </row>
    <row r="672" spans="1:16" s="17" customFormat="1">
      <c r="A672" s="684" t="s">
        <v>698</v>
      </c>
      <c r="B672" s="745" t="s">
        <v>143</v>
      </c>
      <c r="C672" s="568"/>
      <c r="D672" s="105"/>
      <c r="E672" s="105" t="str">
        <f t="shared" si="0"/>
        <v>873856RA3B</v>
      </c>
      <c r="F672" s="105">
        <v>5.0220000000000002</v>
      </c>
      <c r="G672" s="105"/>
      <c r="H672" s="568">
        <v>2</v>
      </c>
      <c r="I672" s="105">
        <f t="shared" si="1"/>
        <v>5022</v>
      </c>
      <c r="J672" s="105">
        <v>1744834</v>
      </c>
      <c r="K672" s="519">
        <v>44971</v>
      </c>
      <c r="L672" s="898">
        <v>44977</v>
      </c>
      <c r="M672" s="105" t="s">
        <v>38</v>
      </c>
      <c r="N672" s="105"/>
      <c r="O672" s="105"/>
      <c r="P672" s="105"/>
    </row>
    <row r="673" spans="1:16" s="17" customFormat="1">
      <c r="A673" s="684" t="s">
        <v>698</v>
      </c>
      <c r="B673" s="745" t="s">
        <v>150</v>
      </c>
      <c r="C673" s="568"/>
      <c r="D673" s="105"/>
      <c r="E673" s="105" t="str">
        <f t="shared" si="0"/>
        <v>883356RA0B</v>
      </c>
      <c r="F673" s="105">
        <v>5.9740000000000002</v>
      </c>
      <c r="G673" s="105"/>
      <c r="H673" s="568">
        <v>1</v>
      </c>
      <c r="I673" s="105">
        <f t="shared" si="1"/>
        <v>5974</v>
      </c>
      <c r="J673" s="105">
        <v>1744901</v>
      </c>
      <c r="K673" s="519">
        <v>44971</v>
      </c>
      <c r="L673" s="898">
        <v>44977</v>
      </c>
      <c r="M673" s="105" t="s">
        <v>38</v>
      </c>
      <c r="N673" s="105"/>
      <c r="O673" s="105"/>
      <c r="P673" s="105"/>
    </row>
    <row r="674" spans="1:16" s="17" customFormat="1">
      <c r="A674" s="684" t="s">
        <v>698</v>
      </c>
      <c r="B674" s="745" t="s">
        <v>152</v>
      </c>
      <c r="C674" s="568"/>
      <c r="D674" s="105"/>
      <c r="E674" s="105" t="str">
        <f t="shared" si="0"/>
        <v>883856RA0B</v>
      </c>
      <c r="F674" s="105">
        <v>5.9740000000000002</v>
      </c>
      <c r="G674" s="105"/>
      <c r="H674" s="568">
        <v>2</v>
      </c>
      <c r="I674" s="105">
        <f t="shared" si="1"/>
        <v>5974</v>
      </c>
      <c r="J674" s="105">
        <v>1744834</v>
      </c>
      <c r="K674" s="519">
        <v>44971</v>
      </c>
      <c r="L674" s="898">
        <v>44977</v>
      </c>
      <c r="M674" s="105" t="s">
        <v>38</v>
      </c>
      <c r="N674" s="105"/>
      <c r="O674" s="105"/>
      <c r="P674" s="105"/>
    </row>
    <row r="675" spans="1:16" s="17" customFormat="1">
      <c r="A675" s="684" t="s">
        <v>698</v>
      </c>
      <c r="B675" s="745" t="s">
        <v>146</v>
      </c>
      <c r="C675" s="568"/>
      <c r="D675" s="105"/>
      <c r="E675" s="105" t="str">
        <f t="shared" si="0"/>
        <v>883356RA1B</v>
      </c>
      <c r="F675" s="105">
        <v>4.9800000000000004</v>
      </c>
      <c r="G675" s="105"/>
      <c r="H675" s="568">
        <v>2</v>
      </c>
      <c r="I675" s="105">
        <f t="shared" si="1"/>
        <v>4980</v>
      </c>
      <c r="J675" s="105">
        <v>1744834</v>
      </c>
      <c r="K675" s="519">
        <v>44971</v>
      </c>
      <c r="L675" s="898">
        <v>44977</v>
      </c>
      <c r="M675" s="105" t="s">
        <v>38</v>
      </c>
      <c r="N675" s="105"/>
      <c r="O675" s="105"/>
      <c r="P675" s="105"/>
    </row>
    <row r="676" spans="1:16" s="17" customFormat="1">
      <c r="A676" s="684" t="s">
        <v>698</v>
      </c>
      <c r="B676" s="745" t="s">
        <v>148</v>
      </c>
      <c r="C676" s="568"/>
      <c r="D676" s="105"/>
      <c r="E676" s="105" t="str">
        <f t="shared" si="0"/>
        <v>883856RA1B</v>
      </c>
      <c r="F676" s="105">
        <v>4.9800000000000004</v>
      </c>
      <c r="G676" s="105"/>
      <c r="H676" s="568">
        <v>2</v>
      </c>
      <c r="I676" s="105">
        <f t="shared" si="1"/>
        <v>4980</v>
      </c>
      <c r="J676" s="105">
        <v>1744834</v>
      </c>
      <c r="K676" s="519">
        <v>44971</v>
      </c>
      <c r="L676" s="898">
        <v>44977</v>
      </c>
      <c r="M676" s="105" t="s">
        <v>38</v>
      </c>
      <c r="N676" s="105"/>
      <c r="O676" s="105"/>
      <c r="P676" s="105"/>
    </row>
    <row r="677" spans="1:16" s="17" customFormat="1">
      <c r="A677" s="684" t="s">
        <v>698</v>
      </c>
      <c r="B677" s="745" t="s">
        <v>154</v>
      </c>
      <c r="C677" s="568"/>
      <c r="D677" s="105"/>
      <c r="E677" s="105" t="str">
        <f t="shared" si="0"/>
        <v>883356RA2B</v>
      </c>
      <c r="F677" s="105">
        <v>5.1539999999999999</v>
      </c>
      <c r="G677" s="105"/>
      <c r="H677" s="568">
        <v>2</v>
      </c>
      <c r="I677" s="105">
        <f t="shared" si="1"/>
        <v>5154</v>
      </c>
      <c r="J677" s="105">
        <v>1744834</v>
      </c>
      <c r="K677" s="519">
        <v>44971</v>
      </c>
      <c r="L677" s="898">
        <v>44977</v>
      </c>
      <c r="M677" s="105" t="s">
        <v>38</v>
      </c>
      <c r="N677" s="105"/>
      <c r="O677" s="105"/>
      <c r="P677" s="105"/>
    </row>
    <row r="678" spans="1:16" s="17" customFormat="1">
      <c r="A678" s="684" t="s">
        <v>698</v>
      </c>
      <c r="B678" s="745" t="s">
        <v>156</v>
      </c>
      <c r="C678" s="568"/>
      <c r="D678" s="105"/>
      <c r="E678" s="105" t="str">
        <f t="shared" si="0"/>
        <v>883856RA2B</v>
      </c>
      <c r="F678" s="105">
        <v>5.1539999999999999</v>
      </c>
      <c r="G678" s="105"/>
      <c r="H678" s="568"/>
      <c r="I678" s="105">
        <f t="shared" si="1"/>
        <v>5154</v>
      </c>
      <c r="J678" s="105"/>
      <c r="K678" s="519">
        <v>44971</v>
      </c>
      <c r="L678" s="898">
        <v>44977</v>
      </c>
      <c r="M678" s="105" t="s">
        <v>38</v>
      </c>
      <c r="N678" s="105"/>
      <c r="O678" s="105"/>
      <c r="P678" s="105"/>
    </row>
    <row r="679" spans="1:16" s="17" customFormat="1">
      <c r="A679" s="684" t="s">
        <v>698</v>
      </c>
      <c r="B679" s="745" t="s">
        <v>158</v>
      </c>
      <c r="C679" s="568"/>
      <c r="D679" s="105"/>
      <c r="E679" s="105" t="str">
        <f t="shared" si="0"/>
        <v>883356RA5B</v>
      </c>
      <c r="F679" s="105">
        <v>6.1459999999999999</v>
      </c>
      <c r="G679" s="105"/>
      <c r="H679" s="568">
        <v>2</v>
      </c>
      <c r="I679" s="105">
        <f t="shared" si="1"/>
        <v>6146</v>
      </c>
      <c r="J679" s="105">
        <v>1744834</v>
      </c>
      <c r="K679" s="519">
        <v>44971</v>
      </c>
      <c r="L679" s="898">
        <v>44977</v>
      </c>
      <c r="M679" s="105" t="s">
        <v>38</v>
      </c>
      <c r="N679" s="105"/>
      <c r="O679" s="105"/>
      <c r="P679" s="105"/>
    </row>
    <row r="680" spans="1:16" s="17" customFormat="1">
      <c r="A680" s="684" t="s">
        <v>698</v>
      </c>
      <c r="B680" s="745" t="s">
        <v>165</v>
      </c>
      <c r="C680" s="568"/>
      <c r="D680" s="105"/>
      <c r="E680" s="105" t="str">
        <f t="shared" si="0"/>
        <v>883856RA5B</v>
      </c>
      <c r="F680" s="105">
        <v>6.1459999999999999</v>
      </c>
      <c r="G680" s="105"/>
      <c r="H680" s="568">
        <v>2</v>
      </c>
      <c r="I680" s="105">
        <f t="shared" si="1"/>
        <v>6146</v>
      </c>
      <c r="J680" s="105">
        <v>1744834</v>
      </c>
      <c r="K680" s="519">
        <v>44971</v>
      </c>
      <c r="L680" s="898">
        <v>44977</v>
      </c>
      <c r="M680" s="105" t="s">
        <v>38</v>
      </c>
      <c r="N680" s="105"/>
      <c r="O680" s="105"/>
      <c r="P680" s="105"/>
    </row>
    <row r="681" spans="1:16" s="17" customFormat="1">
      <c r="A681" s="684" t="s">
        <v>698</v>
      </c>
      <c r="B681" s="745" t="s">
        <v>160</v>
      </c>
      <c r="C681" s="568"/>
      <c r="D681" s="105"/>
      <c r="E681" s="105" t="str">
        <f t="shared" si="0"/>
        <v>883356RA6B</v>
      </c>
      <c r="F681" s="105">
        <v>6.1459999999999999</v>
      </c>
      <c r="G681" s="105"/>
      <c r="H681" s="568">
        <v>2</v>
      </c>
      <c r="I681" s="105">
        <f t="shared" si="1"/>
        <v>6146</v>
      </c>
      <c r="J681" s="105">
        <v>1744834</v>
      </c>
      <c r="K681" s="519">
        <v>44971</v>
      </c>
      <c r="L681" s="898">
        <v>44977</v>
      </c>
      <c r="M681" s="105" t="s">
        <v>38</v>
      </c>
      <c r="N681" s="105"/>
      <c r="O681" s="105"/>
      <c r="P681" s="105"/>
    </row>
    <row r="682" spans="1:16" s="17" customFormat="1">
      <c r="A682" s="684" t="s">
        <v>698</v>
      </c>
      <c r="B682" s="745" t="s">
        <v>167</v>
      </c>
      <c r="C682" s="568"/>
      <c r="D682" s="105"/>
      <c r="E682" s="105" t="str">
        <f t="shared" si="0"/>
        <v>883856RA6B</v>
      </c>
      <c r="F682" s="105">
        <v>6.1459999999999999</v>
      </c>
      <c r="G682" s="105"/>
      <c r="H682" s="568">
        <v>2</v>
      </c>
      <c r="I682" s="105">
        <f t="shared" si="1"/>
        <v>6146</v>
      </c>
      <c r="J682" s="105">
        <v>1744834</v>
      </c>
      <c r="K682" s="519">
        <v>44971</v>
      </c>
      <c r="L682" s="898">
        <v>44977</v>
      </c>
      <c r="M682" s="105" t="s">
        <v>38</v>
      </c>
      <c r="N682" s="105"/>
      <c r="O682" s="105"/>
      <c r="P682" s="105"/>
    </row>
    <row r="683" spans="1:16" s="17" customFormat="1">
      <c r="A683" s="684" t="s">
        <v>698</v>
      </c>
      <c r="B683" s="745" t="s">
        <v>162</v>
      </c>
      <c r="C683" s="568"/>
      <c r="D683" s="105"/>
      <c r="E683" s="105" t="str">
        <f t="shared" si="0"/>
        <v>883356RA7B</v>
      </c>
      <c r="F683" s="105">
        <v>6.1459999999999999</v>
      </c>
      <c r="G683" s="105"/>
      <c r="H683" s="568">
        <v>2</v>
      </c>
      <c r="I683" s="105">
        <f t="shared" si="1"/>
        <v>6146</v>
      </c>
      <c r="J683" s="105">
        <v>1744834</v>
      </c>
      <c r="K683" s="519">
        <v>44971</v>
      </c>
      <c r="L683" s="898">
        <v>44977</v>
      </c>
      <c r="M683" s="105" t="s">
        <v>38</v>
      </c>
      <c r="N683" s="105"/>
      <c r="O683" s="105"/>
      <c r="P683" s="105"/>
    </row>
    <row r="684" spans="1:16" s="17" customFormat="1">
      <c r="A684" s="684" t="s">
        <v>698</v>
      </c>
      <c r="B684" s="745" t="s">
        <v>169</v>
      </c>
      <c r="C684" s="568"/>
      <c r="D684" s="105"/>
      <c r="E684" s="105" t="str">
        <f t="shared" si="0"/>
        <v>883856RA7B</v>
      </c>
      <c r="F684" s="105">
        <v>6.1459999999999999</v>
      </c>
      <c r="G684" s="105"/>
      <c r="H684" s="568">
        <v>2</v>
      </c>
      <c r="I684" s="105">
        <f t="shared" si="1"/>
        <v>6146</v>
      </c>
      <c r="J684" s="105">
        <v>1744834</v>
      </c>
      <c r="K684" s="519">
        <v>44971</v>
      </c>
      <c r="L684" s="898">
        <v>44977</v>
      </c>
      <c r="M684" s="105" t="s">
        <v>38</v>
      </c>
      <c r="N684" s="105"/>
      <c r="O684" s="105"/>
      <c r="P684" s="105"/>
    </row>
    <row r="685" spans="1:16" s="17" customFormat="1" ht="172.8">
      <c r="A685" s="684" t="s">
        <v>85</v>
      </c>
      <c r="B685" s="710" t="s">
        <v>143</v>
      </c>
      <c r="C685" s="105"/>
      <c r="D685" s="105" t="s">
        <v>1703</v>
      </c>
      <c r="E685" s="105" t="str">
        <f t="shared" si="0"/>
        <v>873856RA3B</v>
      </c>
      <c r="F685" s="105"/>
      <c r="G685" s="105"/>
      <c r="H685" s="105">
        <v>1</v>
      </c>
      <c r="I685" s="105"/>
      <c r="J685" s="105">
        <v>1744901</v>
      </c>
      <c r="K685" s="519">
        <v>44981</v>
      </c>
      <c r="L685" s="519">
        <v>45015</v>
      </c>
      <c r="M685" s="105" t="s">
        <v>38</v>
      </c>
      <c r="N685" s="208" t="s">
        <v>1704</v>
      </c>
      <c r="O685" s="105" t="s">
        <v>1705</v>
      </c>
      <c r="P685" s="105"/>
    </row>
    <row r="686" spans="1:16" s="17" customFormat="1">
      <c r="A686" s="684" t="s">
        <v>1629</v>
      </c>
      <c r="B686" s="710">
        <v>25248903</v>
      </c>
      <c r="C686" s="105"/>
      <c r="D686" s="105" t="s">
        <v>1706</v>
      </c>
      <c r="E686" s="105" t="s">
        <v>195</v>
      </c>
      <c r="F686" s="105"/>
      <c r="G686" s="105"/>
      <c r="H686" s="105">
        <v>100</v>
      </c>
      <c r="I686" s="105"/>
      <c r="J686" s="105"/>
      <c r="K686" s="105"/>
      <c r="L686" s="105"/>
      <c r="M686" s="105" t="s">
        <v>38</v>
      </c>
      <c r="N686" s="105"/>
      <c r="O686" s="105"/>
      <c r="P686" s="105"/>
    </row>
    <row r="687" spans="1:16" s="17" customFormat="1">
      <c r="A687" s="684" t="s">
        <v>1629</v>
      </c>
      <c r="B687" s="710">
        <v>25249003</v>
      </c>
      <c r="C687" s="105"/>
      <c r="D687" s="105" t="s">
        <v>1706</v>
      </c>
      <c r="E687" s="105" t="s">
        <v>195</v>
      </c>
      <c r="F687" s="105"/>
      <c r="G687" s="105"/>
      <c r="H687" s="105">
        <v>100</v>
      </c>
      <c r="I687" s="105"/>
      <c r="J687" s="105"/>
      <c r="K687" s="105"/>
      <c r="L687" s="105"/>
      <c r="M687" s="105" t="s">
        <v>38</v>
      </c>
      <c r="N687" s="105"/>
      <c r="O687" s="105"/>
      <c r="P687" s="105"/>
    </row>
    <row r="688" spans="1:16" s="17" customFormat="1">
      <c r="A688" s="684" t="s">
        <v>1629</v>
      </c>
      <c r="B688" s="710">
        <v>25249102</v>
      </c>
      <c r="C688" s="105"/>
      <c r="D688" s="105" t="s">
        <v>1706</v>
      </c>
      <c r="E688" s="105" t="s">
        <v>195</v>
      </c>
      <c r="F688" s="105"/>
      <c r="G688" s="105"/>
      <c r="H688" s="524">
        <v>72</v>
      </c>
      <c r="I688" s="105"/>
      <c r="J688" s="105">
        <v>1744957</v>
      </c>
      <c r="K688" s="105"/>
      <c r="L688" s="105"/>
      <c r="M688" s="105" t="s">
        <v>38</v>
      </c>
      <c r="N688" s="105"/>
      <c r="O688" s="105"/>
      <c r="P688" s="105"/>
    </row>
    <row r="689" spans="1:16" s="17" customFormat="1">
      <c r="A689" s="684" t="s">
        <v>1629</v>
      </c>
      <c r="B689" s="710">
        <v>25249202</v>
      </c>
      <c r="C689" s="105"/>
      <c r="D689" s="105" t="s">
        <v>1706</v>
      </c>
      <c r="E689" s="105" t="s">
        <v>195</v>
      </c>
      <c r="F689" s="105"/>
      <c r="G689" s="105"/>
      <c r="H689" s="105">
        <v>100</v>
      </c>
      <c r="I689" s="105"/>
      <c r="J689" s="105"/>
      <c r="K689" s="105"/>
      <c r="L689" s="105"/>
      <c r="M689" s="105" t="s">
        <v>38</v>
      </c>
      <c r="N689" s="105"/>
      <c r="O689" s="105"/>
      <c r="P689" s="105"/>
    </row>
    <row r="690" spans="1:16" s="17" customFormat="1">
      <c r="A690" s="684" t="s">
        <v>1629</v>
      </c>
      <c r="B690" s="710">
        <v>25249302</v>
      </c>
      <c r="C690" s="105"/>
      <c r="D690" s="105" t="s">
        <v>1706</v>
      </c>
      <c r="E690" s="105" t="s">
        <v>195</v>
      </c>
      <c r="F690" s="105"/>
      <c r="G690" s="105"/>
      <c r="H690" s="105">
        <v>100</v>
      </c>
      <c r="I690" s="105"/>
      <c r="J690" s="105"/>
      <c r="K690" s="105"/>
      <c r="L690" s="105"/>
      <c r="M690" s="105" t="s">
        <v>38</v>
      </c>
      <c r="N690" s="105"/>
      <c r="O690" s="105"/>
      <c r="P690" s="105"/>
    </row>
    <row r="691" spans="1:16" s="17" customFormat="1">
      <c r="A691" s="684" t="s">
        <v>1629</v>
      </c>
      <c r="B691" s="710">
        <v>25249402</v>
      </c>
      <c r="C691" s="105"/>
      <c r="D691" s="105" t="s">
        <v>1706</v>
      </c>
      <c r="E691" s="105" t="s">
        <v>195</v>
      </c>
      <c r="F691" s="105"/>
      <c r="G691" s="105"/>
      <c r="H691" s="105">
        <v>100</v>
      </c>
      <c r="I691" s="105"/>
      <c r="J691" s="105"/>
      <c r="K691" s="105"/>
      <c r="L691" s="105"/>
      <c r="M691" s="105" t="s">
        <v>38</v>
      </c>
      <c r="N691" s="105"/>
      <c r="O691" s="105"/>
      <c r="P691" s="105"/>
    </row>
    <row r="692" spans="1:16" s="17" customFormat="1">
      <c r="A692" s="684" t="s">
        <v>1629</v>
      </c>
      <c r="B692" s="710">
        <v>25249503</v>
      </c>
      <c r="C692" s="105"/>
      <c r="D692" s="105" t="s">
        <v>1706</v>
      </c>
      <c r="E692" s="105" t="s">
        <v>195</v>
      </c>
      <c r="F692" s="105"/>
      <c r="G692" s="105"/>
      <c r="H692" s="524">
        <v>100</v>
      </c>
      <c r="I692" s="105"/>
      <c r="J692" s="105"/>
      <c r="K692" s="105"/>
      <c r="L692" s="105"/>
      <c r="M692" s="105"/>
      <c r="N692" s="105"/>
      <c r="O692" s="105"/>
      <c r="P692" s="105"/>
    </row>
    <row r="693" spans="1:16" s="17" customFormat="1">
      <c r="A693" s="684" t="s">
        <v>1629</v>
      </c>
      <c r="B693" s="710">
        <v>25249603</v>
      </c>
      <c r="C693" s="105"/>
      <c r="D693" s="105" t="s">
        <v>1706</v>
      </c>
      <c r="E693" s="105" t="s">
        <v>195</v>
      </c>
      <c r="F693" s="105"/>
      <c r="G693" s="105"/>
      <c r="H693" s="524">
        <v>100</v>
      </c>
      <c r="I693" s="105"/>
      <c r="J693" s="105"/>
      <c r="K693" s="105"/>
      <c r="L693" s="105"/>
      <c r="M693" s="105"/>
      <c r="N693" s="105"/>
      <c r="O693" s="105"/>
      <c r="P693" s="105"/>
    </row>
    <row r="694" spans="1:16" s="17" customFormat="1">
      <c r="A694" s="684" t="s">
        <v>698</v>
      </c>
      <c r="B694" s="899" t="s">
        <v>143</v>
      </c>
      <c r="C694" s="900"/>
      <c r="D694" s="105"/>
      <c r="E694" s="105"/>
      <c r="F694" s="105">
        <v>4.8630000000000004</v>
      </c>
      <c r="G694" s="105"/>
      <c r="H694" s="900">
        <v>1</v>
      </c>
      <c r="I694" s="105"/>
      <c r="J694" s="105">
        <v>1744957</v>
      </c>
      <c r="K694" s="105"/>
      <c r="L694" s="105"/>
      <c r="M694" s="900">
        <v>1744833</v>
      </c>
      <c r="N694" s="105"/>
      <c r="O694" s="105" t="s">
        <v>1705</v>
      </c>
      <c r="P694" s="105"/>
    </row>
    <row r="695" spans="1:16" s="17" customFormat="1">
      <c r="A695" s="684" t="s">
        <v>698</v>
      </c>
      <c r="B695" s="899" t="s">
        <v>122</v>
      </c>
      <c r="C695" s="900"/>
      <c r="D695" s="105"/>
      <c r="E695" s="105"/>
      <c r="F695" s="105">
        <v>1.4870000000000001</v>
      </c>
      <c r="G695" s="105"/>
      <c r="H695" s="900">
        <v>2</v>
      </c>
      <c r="I695" s="105"/>
      <c r="J695" s="105">
        <v>1744957</v>
      </c>
      <c r="K695" s="105"/>
      <c r="L695" s="105"/>
      <c r="M695" s="900">
        <v>1744833</v>
      </c>
      <c r="N695" s="105"/>
      <c r="O695" s="105" t="s">
        <v>1705</v>
      </c>
      <c r="P695" s="105"/>
    </row>
    <row r="696" spans="1:16" s="17" customFormat="1">
      <c r="A696" s="684" t="s">
        <v>698</v>
      </c>
      <c r="B696" s="899" t="s">
        <v>146</v>
      </c>
      <c r="C696" s="900"/>
      <c r="D696" s="105"/>
      <c r="E696" s="105"/>
      <c r="F696" s="105">
        <v>4.8230000000000004</v>
      </c>
      <c r="G696" s="105"/>
      <c r="H696" s="900">
        <v>1</v>
      </c>
      <c r="I696" s="105"/>
      <c r="J696" s="105">
        <v>1744957</v>
      </c>
      <c r="K696" s="105"/>
      <c r="L696" s="105"/>
      <c r="M696" s="900">
        <v>1744328</v>
      </c>
      <c r="N696" s="105"/>
      <c r="O696" s="105" t="s">
        <v>1705</v>
      </c>
      <c r="P696" s="105"/>
    </row>
    <row r="697" spans="1:16" s="17" customFormat="1">
      <c r="A697" s="684" t="s">
        <v>698</v>
      </c>
      <c r="B697" s="899" t="s">
        <v>141</v>
      </c>
      <c r="C697" s="900"/>
      <c r="D697" s="105"/>
      <c r="E697" s="105"/>
      <c r="F697" s="105">
        <v>4.8339999999999996</v>
      </c>
      <c r="G697" s="105"/>
      <c r="H697" s="900">
        <v>1</v>
      </c>
      <c r="I697" s="105"/>
      <c r="J697" s="105">
        <v>1744957</v>
      </c>
      <c r="K697" s="105"/>
      <c r="L697" s="105"/>
      <c r="M697" s="900">
        <v>1744775</v>
      </c>
      <c r="N697" s="105"/>
      <c r="O697" s="105" t="s">
        <v>1705</v>
      </c>
      <c r="P697" s="105"/>
    </row>
    <row r="698" spans="1:16" s="17" customFormat="1">
      <c r="A698" s="684" t="s">
        <v>698</v>
      </c>
      <c r="B698" s="899" t="s">
        <v>1707</v>
      </c>
      <c r="C698" s="900"/>
      <c r="D698" s="105"/>
      <c r="E698" s="105"/>
      <c r="F698" s="105" t="e">
        <v>#N/A</v>
      </c>
      <c r="G698" s="105"/>
      <c r="H698" s="900">
        <v>1</v>
      </c>
      <c r="I698" s="105"/>
      <c r="J698" s="105"/>
      <c r="K698" s="105"/>
      <c r="L698" s="105"/>
      <c r="M698" s="900">
        <v>1744741</v>
      </c>
      <c r="N698" s="105"/>
      <c r="O698" s="105"/>
      <c r="P698" s="105"/>
    </row>
    <row r="699" spans="1:16" s="17" customFormat="1">
      <c r="A699" s="684" t="s">
        <v>171</v>
      </c>
      <c r="B699" s="901" t="s">
        <v>699</v>
      </c>
      <c r="C699" s="897"/>
      <c r="D699" s="105" t="s">
        <v>1356</v>
      </c>
      <c r="E699" s="105" t="s">
        <v>195</v>
      </c>
      <c r="F699" s="105"/>
      <c r="G699" s="105"/>
      <c r="H699" s="105">
        <v>5</v>
      </c>
      <c r="I699" s="105"/>
      <c r="J699" s="105"/>
      <c r="K699" s="105"/>
      <c r="L699" s="105"/>
      <c r="M699" s="105"/>
      <c r="N699" s="105"/>
      <c r="O699" s="105" t="s">
        <v>1708</v>
      </c>
      <c r="P699" s="105"/>
    </row>
    <row r="700" spans="1:16" s="17" customFormat="1">
      <c r="A700" s="684" t="s">
        <v>171</v>
      </c>
      <c r="B700" s="901" t="s">
        <v>700</v>
      </c>
      <c r="C700" s="897"/>
      <c r="D700" s="105" t="s">
        <v>1356</v>
      </c>
      <c r="E700" s="105" t="s">
        <v>195</v>
      </c>
      <c r="F700" s="105"/>
      <c r="G700" s="105"/>
      <c r="H700" s="105">
        <v>5</v>
      </c>
      <c r="I700" s="105"/>
      <c r="J700" s="105"/>
      <c r="K700" s="105"/>
      <c r="L700" s="105"/>
      <c r="M700" s="105"/>
      <c r="N700" s="105"/>
      <c r="O700" s="105"/>
      <c r="P700" s="105"/>
    </row>
    <row r="701" spans="1:16" s="17" customFormat="1" ht="145.5" customHeight="1">
      <c r="A701" s="684" t="s">
        <v>33</v>
      </c>
      <c r="B701" s="710" t="s">
        <v>1384</v>
      </c>
      <c r="C701" s="105"/>
      <c r="D701" s="105" t="s">
        <v>1709</v>
      </c>
      <c r="E701" s="105" t="s">
        <v>1222</v>
      </c>
      <c r="F701" s="105"/>
      <c r="G701" s="105"/>
      <c r="H701" s="105">
        <v>3</v>
      </c>
      <c r="I701" s="105">
        <v>5</v>
      </c>
      <c r="J701" s="105">
        <v>1744953</v>
      </c>
      <c r="K701" s="105"/>
      <c r="L701" s="105"/>
      <c r="M701" s="105" t="s">
        <v>1710</v>
      </c>
      <c r="N701" s="208" t="s">
        <v>1711</v>
      </c>
      <c r="O701" s="208"/>
      <c r="P701" s="208" t="s">
        <v>1712</v>
      </c>
    </row>
    <row r="702" spans="1:16" s="17" customFormat="1" ht="115.2">
      <c r="A702" s="684" t="s">
        <v>33</v>
      </c>
      <c r="B702" s="710" t="s">
        <v>1713</v>
      </c>
      <c r="C702" s="105"/>
      <c r="D702" s="105"/>
      <c r="E702" s="105" t="s">
        <v>1222</v>
      </c>
      <c r="F702" s="105"/>
      <c r="G702" s="105"/>
      <c r="H702" s="105">
        <v>3</v>
      </c>
      <c r="I702" s="105">
        <v>5</v>
      </c>
      <c r="J702" s="105">
        <v>1744953</v>
      </c>
      <c r="K702" s="105"/>
      <c r="L702" s="105"/>
      <c r="M702" s="105" t="s">
        <v>1383</v>
      </c>
      <c r="N702" s="208" t="s">
        <v>1714</v>
      </c>
      <c r="O702" s="105" t="s">
        <v>1705</v>
      </c>
      <c r="P702" s="208" t="s">
        <v>1715</v>
      </c>
    </row>
    <row r="703" spans="1:16" s="17" customFormat="1">
      <c r="A703" s="684" t="s">
        <v>1716</v>
      </c>
      <c r="B703" s="710" t="s">
        <v>702</v>
      </c>
      <c r="C703" s="105"/>
      <c r="D703" s="105" t="s">
        <v>703</v>
      </c>
      <c r="E703" s="105"/>
      <c r="F703" s="105">
        <v>5.82</v>
      </c>
      <c r="G703" s="105"/>
      <c r="H703" s="105">
        <v>10</v>
      </c>
      <c r="I703" s="105"/>
      <c r="J703" s="105"/>
      <c r="K703" s="105"/>
      <c r="L703" s="105"/>
      <c r="M703" s="105" t="s">
        <v>1383</v>
      </c>
      <c r="N703" s="105" t="s">
        <v>1717</v>
      </c>
      <c r="O703" s="105" t="s">
        <v>1718</v>
      </c>
      <c r="P703" s="105"/>
    </row>
    <row r="704" spans="1:16" s="17" customFormat="1">
      <c r="A704" s="684" t="s">
        <v>292</v>
      </c>
      <c r="B704" s="710">
        <v>614283817</v>
      </c>
      <c r="C704" s="105"/>
      <c r="D704" s="105">
        <v>641283817</v>
      </c>
      <c r="E704" s="105" t="s">
        <v>1719</v>
      </c>
      <c r="F704" s="105"/>
      <c r="G704" s="105"/>
      <c r="H704" s="105">
        <v>2</v>
      </c>
      <c r="I704" s="519">
        <v>45078</v>
      </c>
      <c r="J704" s="105">
        <v>1745020</v>
      </c>
      <c r="K704" s="105"/>
      <c r="L704" s="105"/>
      <c r="M704" s="105" t="s">
        <v>1383</v>
      </c>
      <c r="N704" s="105" t="s">
        <v>1720</v>
      </c>
      <c r="O704" s="105" t="s">
        <v>1721</v>
      </c>
      <c r="P704" s="105"/>
    </row>
    <row r="705" spans="1:16" s="17" customFormat="1">
      <c r="A705" s="684" t="s">
        <v>1051</v>
      </c>
      <c r="B705" s="710" t="s">
        <v>606</v>
      </c>
      <c r="C705" s="105"/>
      <c r="D705" s="105" t="s">
        <v>1721</v>
      </c>
      <c r="E705" s="105"/>
      <c r="F705" s="105"/>
      <c r="G705" s="105"/>
      <c r="H705" s="105">
        <v>40</v>
      </c>
      <c r="I705" s="105"/>
      <c r="J705" s="105">
        <v>1745032</v>
      </c>
      <c r="K705" s="105"/>
      <c r="L705" s="105"/>
      <c r="M705" s="105" t="s">
        <v>1383</v>
      </c>
      <c r="N705" s="105" t="s">
        <v>1722</v>
      </c>
      <c r="O705" s="105"/>
      <c r="P705" s="105"/>
    </row>
    <row r="706" spans="1:16" s="17" customFormat="1">
      <c r="A706" s="684" t="s">
        <v>1723</v>
      </c>
      <c r="B706" s="710" t="s">
        <v>710</v>
      </c>
      <c r="C706" s="105"/>
      <c r="D706" s="105" t="s">
        <v>1486</v>
      </c>
      <c r="E706" s="105"/>
      <c r="F706" s="105"/>
      <c r="G706" s="105"/>
      <c r="H706" s="105">
        <v>6</v>
      </c>
      <c r="I706" s="105"/>
      <c r="J706" s="105">
        <v>1745034</v>
      </c>
      <c r="K706" s="519">
        <v>45069</v>
      </c>
      <c r="L706" s="519">
        <v>45077</v>
      </c>
      <c r="M706" s="105" t="s">
        <v>1383</v>
      </c>
      <c r="N706" s="105" t="s">
        <v>1724</v>
      </c>
      <c r="O706" s="105" t="s">
        <v>1725</v>
      </c>
      <c r="P706" s="105" t="s">
        <v>1726</v>
      </c>
    </row>
    <row r="707" spans="1:16" s="17" customFormat="1">
      <c r="A707" s="684" t="s">
        <v>1723</v>
      </c>
      <c r="B707" s="728">
        <v>566559805</v>
      </c>
      <c r="C707" s="902">
        <v>0</v>
      </c>
      <c r="D707" s="902">
        <v>5665598</v>
      </c>
      <c r="E707" s="105" t="s">
        <v>1386</v>
      </c>
      <c r="F707" s="105">
        <v>3.23</v>
      </c>
      <c r="G707" s="105"/>
      <c r="H707" s="902">
        <v>15</v>
      </c>
      <c r="I707" s="902">
        <v>15</v>
      </c>
      <c r="J707" s="105">
        <v>1745072</v>
      </c>
      <c r="K707" s="519">
        <v>45078</v>
      </c>
      <c r="L707" s="519">
        <v>45099</v>
      </c>
      <c r="M707" s="105" t="s">
        <v>1383</v>
      </c>
      <c r="N707" s="105" t="s">
        <v>1727</v>
      </c>
      <c r="O707" s="105"/>
      <c r="P707" s="105"/>
    </row>
    <row r="708" spans="1:16" s="17" customFormat="1">
      <c r="A708" s="684" t="s">
        <v>1723</v>
      </c>
      <c r="B708" s="728">
        <v>566561305</v>
      </c>
      <c r="C708" s="902">
        <v>0</v>
      </c>
      <c r="D708" s="902">
        <v>5665613</v>
      </c>
      <c r="E708" s="105"/>
      <c r="F708" s="105">
        <v>11.68</v>
      </c>
      <c r="G708" s="105"/>
      <c r="H708" s="902">
        <v>10</v>
      </c>
      <c r="I708" s="902">
        <v>10</v>
      </c>
      <c r="J708" s="105">
        <v>1745072</v>
      </c>
      <c r="K708" s="519">
        <v>45078</v>
      </c>
      <c r="L708" s="519">
        <v>45099</v>
      </c>
      <c r="M708" s="105" t="s">
        <v>1383</v>
      </c>
      <c r="N708" s="105" t="s">
        <v>1727</v>
      </c>
      <c r="O708" s="105"/>
      <c r="P708" s="105"/>
    </row>
    <row r="709" spans="1:16" s="17" customFormat="1">
      <c r="A709" s="684" t="s">
        <v>1723</v>
      </c>
      <c r="B709" s="728">
        <v>567301805</v>
      </c>
      <c r="C709" s="902">
        <v>0</v>
      </c>
      <c r="D709" s="902">
        <v>5673018</v>
      </c>
      <c r="E709" s="105"/>
      <c r="F709" s="105">
        <v>11.68</v>
      </c>
      <c r="G709" s="105"/>
      <c r="H709" s="902">
        <v>2</v>
      </c>
      <c r="I709" s="902">
        <v>2</v>
      </c>
      <c r="J709" s="105">
        <v>1745072</v>
      </c>
      <c r="K709" s="519">
        <v>45078</v>
      </c>
      <c r="L709" s="519">
        <v>45099</v>
      </c>
      <c r="M709" s="105" t="s">
        <v>1383</v>
      </c>
      <c r="N709" s="105" t="s">
        <v>1727</v>
      </c>
      <c r="O709" s="105"/>
      <c r="P709" s="105"/>
    </row>
    <row r="710" spans="1:16" s="17" customFormat="1">
      <c r="A710" s="684" t="s">
        <v>1723</v>
      </c>
      <c r="B710" s="728">
        <v>567302102</v>
      </c>
      <c r="C710" s="902">
        <v>0</v>
      </c>
      <c r="D710" s="902">
        <v>5673021</v>
      </c>
      <c r="E710" s="105"/>
      <c r="F710" s="105">
        <v>12.03</v>
      </c>
      <c r="G710" s="105"/>
      <c r="H710" s="902">
        <v>10</v>
      </c>
      <c r="I710" s="902">
        <v>10</v>
      </c>
      <c r="J710" s="105">
        <v>1745072</v>
      </c>
      <c r="K710" s="519">
        <v>45078</v>
      </c>
      <c r="L710" s="519">
        <v>45099</v>
      </c>
      <c r="M710" s="105" t="s">
        <v>1383</v>
      </c>
      <c r="N710" s="105" t="s">
        <v>1727</v>
      </c>
      <c r="O710" s="105"/>
      <c r="P710" s="105"/>
    </row>
    <row r="711" spans="1:16" s="17" customFormat="1">
      <c r="A711" s="684" t="s">
        <v>1723</v>
      </c>
      <c r="B711" s="728">
        <v>567302302</v>
      </c>
      <c r="C711" s="902">
        <v>0</v>
      </c>
      <c r="D711" s="902">
        <v>5673023</v>
      </c>
      <c r="E711" s="105"/>
      <c r="F711" s="105">
        <v>12.03</v>
      </c>
      <c r="G711" s="105"/>
      <c r="H711" s="902">
        <v>2</v>
      </c>
      <c r="I711" s="902">
        <v>2</v>
      </c>
      <c r="J711" s="105">
        <v>1745072</v>
      </c>
      <c r="K711" s="519">
        <v>45078</v>
      </c>
      <c r="L711" s="519">
        <v>45099</v>
      </c>
      <c r="M711" s="105" t="s">
        <v>1383</v>
      </c>
      <c r="N711" s="105" t="s">
        <v>1727</v>
      </c>
      <c r="O711" s="105"/>
      <c r="P711" s="105"/>
    </row>
    <row r="712" spans="1:16" s="17" customFormat="1">
      <c r="A712" s="684" t="s">
        <v>1723</v>
      </c>
      <c r="B712" s="728">
        <v>588048604</v>
      </c>
      <c r="C712" s="902">
        <v>0</v>
      </c>
      <c r="D712" s="902">
        <v>5880486</v>
      </c>
      <c r="E712" s="105"/>
      <c r="F712" s="105">
        <v>3.1</v>
      </c>
      <c r="G712" s="105"/>
      <c r="H712" s="902">
        <v>15</v>
      </c>
      <c r="I712" s="684">
        <v>4</v>
      </c>
      <c r="J712" s="105">
        <v>1745072</v>
      </c>
      <c r="K712" s="519">
        <v>45078</v>
      </c>
      <c r="L712" s="519">
        <v>45099</v>
      </c>
      <c r="M712" s="105" t="s">
        <v>1383</v>
      </c>
      <c r="N712" s="105" t="s">
        <v>1727</v>
      </c>
      <c r="O712" s="105"/>
      <c r="P712" s="105"/>
    </row>
    <row r="713" spans="1:16" s="17" customFormat="1">
      <c r="A713" s="684" t="s">
        <v>1723</v>
      </c>
      <c r="B713" s="728">
        <v>600978904</v>
      </c>
      <c r="C713" s="902">
        <v>0</v>
      </c>
      <c r="D713" s="902">
        <v>6009789</v>
      </c>
      <c r="E713" s="105"/>
      <c r="F713" s="105">
        <v>11.39</v>
      </c>
      <c r="G713" s="105"/>
      <c r="H713" s="902">
        <v>10</v>
      </c>
      <c r="I713" s="902">
        <v>10</v>
      </c>
      <c r="J713" s="105">
        <v>1745072</v>
      </c>
      <c r="K713" s="519">
        <v>45078</v>
      </c>
      <c r="L713" s="519">
        <v>45099</v>
      </c>
      <c r="M713" s="105" t="s">
        <v>1383</v>
      </c>
      <c r="N713" s="105" t="s">
        <v>1727</v>
      </c>
      <c r="O713" s="105"/>
      <c r="P713" s="105"/>
    </row>
    <row r="714" spans="1:16" s="17" customFormat="1">
      <c r="A714" s="684" t="s">
        <v>1723</v>
      </c>
      <c r="B714" s="728">
        <v>566421804</v>
      </c>
      <c r="C714" s="902">
        <v>0</v>
      </c>
      <c r="D714" s="902">
        <v>5664218</v>
      </c>
      <c r="E714" s="105"/>
      <c r="F714" s="105">
        <v>11.39</v>
      </c>
      <c r="G714" s="105"/>
      <c r="H714" s="902">
        <v>2</v>
      </c>
      <c r="I714" s="902">
        <v>2</v>
      </c>
      <c r="J714" s="105">
        <v>1745072</v>
      </c>
      <c r="K714" s="519">
        <v>45078</v>
      </c>
      <c r="L714" s="519">
        <v>45099</v>
      </c>
      <c r="M714" s="105" t="s">
        <v>1383</v>
      </c>
      <c r="N714" s="105" t="s">
        <v>1727</v>
      </c>
      <c r="O714" s="105"/>
      <c r="P714" s="105"/>
    </row>
    <row r="715" spans="1:16" s="17" customFormat="1">
      <c r="A715" s="684" t="s">
        <v>1723</v>
      </c>
      <c r="B715" s="728">
        <v>600979204</v>
      </c>
      <c r="C715" s="902">
        <v>0</v>
      </c>
      <c r="D715" s="902">
        <v>6009792</v>
      </c>
      <c r="E715" s="105"/>
      <c r="F715" s="105">
        <v>11.4</v>
      </c>
      <c r="G715" s="105"/>
      <c r="H715" s="902">
        <v>10</v>
      </c>
      <c r="I715" s="902">
        <v>10</v>
      </c>
      <c r="J715" s="105">
        <v>1745072</v>
      </c>
      <c r="K715" s="519">
        <v>45078</v>
      </c>
      <c r="L715" s="519">
        <v>45099</v>
      </c>
      <c r="M715" s="105" t="s">
        <v>1383</v>
      </c>
      <c r="N715" s="105" t="s">
        <v>1727</v>
      </c>
      <c r="O715" s="105"/>
      <c r="P715" s="105"/>
    </row>
    <row r="716" spans="1:16" s="17" customFormat="1">
      <c r="A716" s="684" t="s">
        <v>1723</v>
      </c>
      <c r="B716" s="728">
        <v>600979304</v>
      </c>
      <c r="C716" s="902">
        <v>0</v>
      </c>
      <c r="D716" s="902">
        <v>6009793</v>
      </c>
      <c r="E716" s="105"/>
      <c r="F716" s="105">
        <v>11.4</v>
      </c>
      <c r="G716" s="105"/>
      <c r="H716" s="902">
        <v>2</v>
      </c>
      <c r="I716" s="902">
        <v>2</v>
      </c>
      <c r="J716" s="105">
        <v>1745072</v>
      </c>
      <c r="K716" s="519">
        <v>45078</v>
      </c>
      <c r="L716" s="519">
        <v>45099</v>
      </c>
      <c r="M716" s="105" t="s">
        <v>1383</v>
      </c>
      <c r="N716" s="105" t="s">
        <v>1727</v>
      </c>
      <c r="O716" s="105"/>
      <c r="P716" s="105"/>
    </row>
    <row r="717" spans="1:16" s="17" customFormat="1">
      <c r="A717" s="684" t="s">
        <v>1723</v>
      </c>
      <c r="B717" s="728">
        <v>564600404</v>
      </c>
      <c r="C717" s="902">
        <v>0</v>
      </c>
      <c r="D717" s="902">
        <v>5646004</v>
      </c>
      <c r="E717" s="105"/>
      <c r="F717" s="105">
        <v>2.89</v>
      </c>
      <c r="G717" s="105"/>
      <c r="H717" s="902">
        <v>2</v>
      </c>
      <c r="I717" s="902">
        <v>2</v>
      </c>
      <c r="J717" s="105">
        <v>1745072</v>
      </c>
      <c r="K717" s="519">
        <v>45078</v>
      </c>
      <c r="L717" s="519">
        <v>45099</v>
      </c>
      <c r="M717" s="105" t="s">
        <v>1383</v>
      </c>
      <c r="N717" s="105" t="s">
        <v>1727</v>
      </c>
      <c r="O717" s="105"/>
      <c r="P717" s="105"/>
    </row>
    <row r="718" spans="1:16" s="17" customFormat="1">
      <c r="A718" s="684" t="s">
        <v>1723</v>
      </c>
      <c r="B718" s="728">
        <v>577518504</v>
      </c>
      <c r="C718" s="902">
        <v>0</v>
      </c>
      <c r="D718" s="902">
        <v>5775185</v>
      </c>
      <c r="E718" s="105"/>
      <c r="F718" s="105">
        <v>7.28</v>
      </c>
      <c r="G718" s="105"/>
      <c r="H718" s="902">
        <v>10</v>
      </c>
      <c r="I718" s="684">
        <v>6</v>
      </c>
      <c r="J718" s="105">
        <v>1745072</v>
      </c>
      <c r="K718" s="519">
        <v>45078</v>
      </c>
      <c r="L718" s="519">
        <v>45099</v>
      </c>
      <c r="M718" s="105" t="s">
        <v>1383</v>
      </c>
      <c r="N718" s="105" t="s">
        <v>1727</v>
      </c>
      <c r="O718" s="105"/>
      <c r="P718" s="105"/>
    </row>
    <row r="719" spans="1:16" s="17" customFormat="1">
      <c r="A719" s="684" t="s">
        <v>1723</v>
      </c>
      <c r="B719" s="728">
        <v>577518604</v>
      </c>
      <c r="C719" s="902">
        <v>0</v>
      </c>
      <c r="D719" s="902">
        <v>5775186</v>
      </c>
      <c r="E719" s="105"/>
      <c r="F719" s="105">
        <v>7.28</v>
      </c>
      <c r="G719" s="105"/>
      <c r="H719" s="902">
        <v>10</v>
      </c>
      <c r="I719" s="902">
        <v>10</v>
      </c>
      <c r="J719" s="105">
        <v>1745072</v>
      </c>
      <c r="K719" s="519">
        <v>45078</v>
      </c>
      <c r="L719" s="519">
        <v>45099</v>
      </c>
      <c r="M719" s="105" t="s">
        <v>1383</v>
      </c>
      <c r="N719" s="105" t="s">
        <v>1727</v>
      </c>
      <c r="O719" s="105"/>
      <c r="P719" s="105"/>
    </row>
    <row r="720" spans="1:16" s="17" customFormat="1">
      <c r="A720" s="684" t="s">
        <v>1723</v>
      </c>
      <c r="B720" s="728">
        <v>564544204</v>
      </c>
      <c r="C720" s="902">
        <v>0</v>
      </c>
      <c r="D720" s="902">
        <v>5645442</v>
      </c>
      <c r="E720" s="105"/>
      <c r="F720" s="105">
        <v>7.28</v>
      </c>
      <c r="G720" s="105"/>
      <c r="H720" s="902">
        <v>2</v>
      </c>
      <c r="I720" s="902">
        <v>2</v>
      </c>
      <c r="J720" s="105">
        <v>1745072</v>
      </c>
      <c r="K720" s="519">
        <v>45078</v>
      </c>
      <c r="L720" s="519">
        <v>45099</v>
      </c>
      <c r="M720" s="105" t="s">
        <v>1383</v>
      </c>
      <c r="N720" s="105" t="s">
        <v>1727</v>
      </c>
      <c r="O720" s="105"/>
      <c r="P720" s="105"/>
    </row>
    <row r="721" spans="1:16" s="17" customFormat="1" ht="16.5" customHeight="1">
      <c r="A721" s="684" t="s">
        <v>1728</v>
      </c>
      <c r="B721" s="903" t="s">
        <v>1729</v>
      </c>
      <c r="C721" s="105"/>
      <c r="D721" s="105"/>
      <c r="E721" s="105"/>
      <c r="F721" s="105">
        <v>5.2930000000000001</v>
      </c>
      <c r="G721" s="105"/>
      <c r="H721" s="902">
        <v>2</v>
      </c>
      <c r="I721" s="105">
        <f>ROUND(F721*1000,)</f>
        <v>5293</v>
      </c>
      <c r="J721" s="105"/>
      <c r="K721" s="519">
        <v>45106</v>
      </c>
      <c r="L721" s="519">
        <v>45111</v>
      </c>
      <c r="M721" s="105" t="s">
        <v>38</v>
      </c>
      <c r="N721" s="105" t="s">
        <v>1730</v>
      </c>
      <c r="O721" s="105" t="s">
        <v>1731</v>
      </c>
      <c r="P721" s="948" t="s">
        <v>1732</v>
      </c>
    </row>
    <row r="722" spans="1:16" s="17" customFormat="1">
      <c r="A722" s="684" t="s">
        <v>1728</v>
      </c>
      <c r="B722" s="903" t="s">
        <v>1733</v>
      </c>
      <c r="C722" s="105"/>
      <c r="D722" s="105"/>
      <c r="E722" s="105"/>
      <c r="F722" s="105">
        <v>5.2930000000000001</v>
      </c>
      <c r="G722" s="105"/>
      <c r="H722" s="902">
        <v>2</v>
      </c>
      <c r="I722" s="105">
        <f t="shared" ref="I722:I738" si="2">ROUND(F722*1000,)</f>
        <v>5293</v>
      </c>
      <c r="J722" s="105"/>
      <c r="K722" s="519">
        <v>45106</v>
      </c>
      <c r="L722" s="519">
        <v>45111</v>
      </c>
      <c r="M722" s="105" t="s">
        <v>38</v>
      </c>
      <c r="N722" s="105" t="s">
        <v>1730</v>
      </c>
      <c r="O722" s="105" t="s">
        <v>1731</v>
      </c>
      <c r="P722" s="948"/>
    </row>
    <row r="723" spans="1:16" s="17" customFormat="1">
      <c r="A723" s="684" t="s">
        <v>1728</v>
      </c>
      <c r="B723" s="903" t="s">
        <v>1734</v>
      </c>
      <c r="C723" s="105"/>
      <c r="D723" s="105"/>
      <c r="E723" s="105"/>
      <c r="F723" s="105">
        <v>5.1349999999999998</v>
      </c>
      <c r="G723" s="105"/>
      <c r="H723" s="902">
        <v>2</v>
      </c>
      <c r="I723" s="105">
        <f t="shared" si="2"/>
        <v>5135</v>
      </c>
      <c r="J723" s="105"/>
      <c r="K723" s="519">
        <v>45106</v>
      </c>
      <c r="L723" s="519">
        <v>45111</v>
      </c>
      <c r="M723" s="105" t="s">
        <v>38</v>
      </c>
      <c r="N723" s="105" t="s">
        <v>1730</v>
      </c>
      <c r="O723" s="105" t="s">
        <v>1731</v>
      </c>
      <c r="P723" s="948"/>
    </row>
    <row r="724" spans="1:16" s="17" customFormat="1">
      <c r="A724" s="684" t="s">
        <v>1728</v>
      </c>
      <c r="B724" s="903" t="s">
        <v>1735</v>
      </c>
      <c r="C724" s="105"/>
      <c r="D724" s="105"/>
      <c r="E724" s="105"/>
      <c r="F724" s="105">
        <v>5.1349999999999998</v>
      </c>
      <c r="G724" s="105"/>
      <c r="H724" s="902">
        <v>2</v>
      </c>
      <c r="I724" s="105">
        <f t="shared" si="2"/>
        <v>5135</v>
      </c>
      <c r="J724" s="105"/>
      <c r="K724" s="519">
        <v>45106</v>
      </c>
      <c r="L724" s="519">
        <v>45111</v>
      </c>
      <c r="M724" s="105" t="s">
        <v>38</v>
      </c>
      <c r="N724" s="105" t="s">
        <v>1730</v>
      </c>
      <c r="O724" s="105" t="s">
        <v>1731</v>
      </c>
      <c r="P724" s="948"/>
    </row>
    <row r="725" spans="1:16" s="17" customFormat="1">
      <c r="A725" s="684" t="s">
        <v>1728</v>
      </c>
      <c r="B725" s="903" t="s">
        <v>1736</v>
      </c>
      <c r="C725" s="105"/>
      <c r="D725" s="105"/>
      <c r="E725" s="105"/>
      <c r="F725" s="105">
        <v>5.1630000000000003</v>
      </c>
      <c r="G725" s="105"/>
      <c r="H725" s="902">
        <v>2</v>
      </c>
      <c r="I725" s="105">
        <f t="shared" si="2"/>
        <v>5163</v>
      </c>
      <c r="J725" s="105"/>
      <c r="K725" s="519">
        <v>45106</v>
      </c>
      <c r="L725" s="519">
        <v>45111</v>
      </c>
      <c r="M725" s="105" t="s">
        <v>38</v>
      </c>
      <c r="N725" s="105" t="s">
        <v>1730</v>
      </c>
      <c r="O725" s="105" t="s">
        <v>1731</v>
      </c>
      <c r="P725" s="948"/>
    </row>
    <row r="726" spans="1:16" s="17" customFormat="1">
      <c r="A726" s="684" t="s">
        <v>1728</v>
      </c>
      <c r="B726" s="903" t="s">
        <v>1737</v>
      </c>
      <c r="C726" s="105"/>
      <c r="D726" s="105"/>
      <c r="E726" s="105"/>
      <c r="F726" s="105">
        <v>5.1630000000000003</v>
      </c>
      <c r="G726" s="105"/>
      <c r="H726" s="902">
        <v>2</v>
      </c>
      <c r="I726" s="105">
        <f t="shared" si="2"/>
        <v>5163</v>
      </c>
      <c r="J726" s="105"/>
      <c r="K726" s="519">
        <v>45106</v>
      </c>
      <c r="L726" s="519">
        <v>45111</v>
      </c>
      <c r="M726" s="105" t="s">
        <v>38</v>
      </c>
      <c r="N726" s="105" t="s">
        <v>1730</v>
      </c>
      <c r="O726" s="105" t="s">
        <v>1731</v>
      </c>
      <c r="P726" s="948"/>
    </row>
    <row r="727" spans="1:16" s="17" customFormat="1">
      <c r="A727" s="684" t="s">
        <v>1728</v>
      </c>
      <c r="B727" s="903" t="s">
        <v>1738</v>
      </c>
      <c r="C727" s="105"/>
      <c r="D727" s="105"/>
      <c r="E727" s="105"/>
      <c r="F727" s="105">
        <v>5.4470000000000001</v>
      </c>
      <c r="G727" s="105"/>
      <c r="H727" s="902">
        <v>2</v>
      </c>
      <c r="I727" s="105">
        <f t="shared" si="2"/>
        <v>5447</v>
      </c>
      <c r="J727" s="105"/>
      <c r="K727" s="519">
        <v>45106</v>
      </c>
      <c r="L727" s="519">
        <v>45111</v>
      </c>
      <c r="M727" s="105" t="s">
        <v>38</v>
      </c>
      <c r="N727" s="105" t="s">
        <v>1730</v>
      </c>
      <c r="O727" s="105" t="s">
        <v>1731</v>
      </c>
      <c r="P727" s="948"/>
    </row>
    <row r="728" spans="1:16" s="17" customFormat="1">
      <c r="A728" s="684" t="s">
        <v>1728</v>
      </c>
      <c r="B728" s="903" t="s">
        <v>1739</v>
      </c>
      <c r="C728" s="105"/>
      <c r="D728" s="105"/>
      <c r="E728" s="105"/>
      <c r="F728" s="105">
        <v>5.4470000000000001</v>
      </c>
      <c r="G728" s="105"/>
      <c r="H728" s="902">
        <v>2</v>
      </c>
      <c r="I728" s="105">
        <f t="shared" si="2"/>
        <v>5447</v>
      </c>
      <c r="J728" s="105"/>
      <c r="K728" s="519">
        <v>45106</v>
      </c>
      <c r="L728" s="519">
        <v>45111</v>
      </c>
      <c r="M728" s="105" t="s">
        <v>38</v>
      </c>
      <c r="N728" s="105" t="s">
        <v>1730</v>
      </c>
      <c r="O728" s="105" t="s">
        <v>1731</v>
      </c>
      <c r="P728" s="948"/>
    </row>
    <row r="729" spans="1:16" s="17" customFormat="1">
      <c r="A729" s="684" t="s">
        <v>1728</v>
      </c>
      <c r="B729" s="903" t="s">
        <v>1740</v>
      </c>
      <c r="C729" s="105"/>
      <c r="D729" s="105"/>
      <c r="E729" s="105"/>
      <c r="F729" s="105">
        <v>5.125</v>
      </c>
      <c r="G729" s="105"/>
      <c r="H729" s="902">
        <v>2</v>
      </c>
      <c r="I729" s="105">
        <f t="shared" si="2"/>
        <v>5125</v>
      </c>
      <c r="J729" s="105"/>
      <c r="K729" s="519">
        <v>45106</v>
      </c>
      <c r="L729" s="519">
        <v>45111</v>
      </c>
      <c r="M729" s="105" t="s">
        <v>38</v>
      </c>
      <c r="N729" s="105" t="s">
        <v>1730</v>
      </c>
      <c r="O729" s="105" t="s">
        <v>1731</v>
      </c>
      <c r="P729" s="948"/>
    </row>
    <row r="730" spans="1:16" s="17" customFormat="1">
      <c r="A730" s="684" t="s">
        <v>1728</v>
      </c>
      <c r="B730" s="903" t="s">
        <v>1741</v>
      </c>
      <c r="C730" s="105"/>
      <c r="D730" s="105"/>
      <c r="E730" s="105"/>
      <c r="F730" s="105">
        <v>5.125</v>
      </c>
      <c r="G730" s="105"/>
      <c r="H730" s="902">
        <v>2</v>
      </c>
      <c r="I730" s="105">
        <f t="shared" si="2"/>
        <v>5125</v>
      </c>
      <c r="J730" s="105"/>
      <c r="K730" s="519">
        <v>45106</v>
      </c>
      <c r="L730" s="519">
        <v>45111</v>
      </c>
      <c r="M730" s="105" t="s">
        <v>38</v>
      </c>
      <c r="N730" s="105" t="s">
        <v>1730</v>
      </c>
      <c r="O730" s="105" t="s">
        <v>1731</v>
      </c>
      <c r="P730" s="948"/>
    </row>
    <row r="731" spans="1:16" s="17" customFormat="1">
      <c r="A731" s="684" t="s">
        <v>1728</v>
      </c>
      <c r="B731" s="903" t="s">
        <v>1742</v>
      </c>
      <c r="C731" s="105"/>
      <c r="D731" s="105"/>
      <c r="E731" s="105"/>
      <c r="F731" s="105">
        <v>5.2830000000000004</v>
      </c>
      <c r="G731" s="105"/>
      <c r="H731" s="902">
        <v>2</v>
      </c>
      <c r="I731" s="105">
        <f t="shared" si="2"/>
        <v>5283</v>
      </c>
      <c r="J731" s="105"/>
      <c r="K731" s="519">
        <v>45106</v>
      </c>
      <c r="L731" s="519">
        <v>45111</v>
      </c>
      <c r="M731" s="105" t="s">
        <v>38</v>
      </c>
      <c r="N731" s="105" t="s">
        <v>1730</v>
      </c>
      <c r="O731" s="105" t="s">
        <v>1731</v>
      </c>
      <c r="P731" s="948"/>
    </row>
    <row r="732" spans="1:16" s="17" customFormat="1">
      <c r="A732" s="684" t="s">
        <v>1728</v>
      </c>
      <c r="B732" s="903" t="s">
        <v>1743</v>
      </c>
      <c r="C732" s="105"/>
      <c r="D732" s="105"/>
      <c r="E732" s="105"/>
      <c r="F732" s="105">
        <v>5.2830000000000004</v>
      </c>
      <c r="G732" s="105"/>
      <c r="H732" s="902">
        <v>2</v>
      </c>
      <c r="I732" s="105">
        <f t="shared" si="2"/>
        <v>5283</v>
      </c>
      <c r="J732" s="105"/>
      <c r="K732" s="519">
        <v>45106</v>
      </c>
      <c r="L732" s="519">
        <v>45111</v>
      </c>
      <c r="M732" s="105" t="s">
        <v>38</v>
      </c>
      <c r="N732" s="105" t="s">
        <v>1730</v>
      </c>
      <c r="O732" s="105" t="s">
        <v>1731</v>
      </c>
      <c r="P732" s="948"/>
    </row>
    <row r="733" spans="1:16" s="17" customFormat="1">
      <c r="A733" s="684" t="s">
        <v>1728</v>
      </c>
      <c r="B733" s="904" t="s">
        <v>1744</v>
      </c>
      <c r="C733" s="105"/>
      <c r="D733" s="105"/>
      <c r="E733" s="105"/>
      <c r="F733" s="105">
        <v>5.6040000000000001</v>
      </c>
      <c r="G733" s="105"/>
      <c r="H733" s="902">
        <v>2</v>
      </c>
      <c r="I733" s="105">
        <f t="shared" si="2"/>
        <v>5604</v>
      </c>
      <c r="J733" s="105"/>
      <c r="K733" s="519">
        <v>45106</v>
      </c>
      <c r="L733" s="519">
        <v>45111</v>
      </c>
      <c r="M733" s="105" t="s">
        <v>38</v>
      </c>
      <c r="N733" s="105" t="s">
        <v>1730</v>
      </c>
      <c r="O733" s="105" t="s">
        <v>1731</v>
      </c>
      <c r="P733" s="948"/>
    </row>
    <row r="734" spans="1:16" s="17" customFormat="1">
      <c r="A734" s="684" t="s">
        <v>1728</v>
      </c>
      <c r="B734" s="904" t="s">
        <v>1745</v>
      </c>
      <c r="C734" s="105"/>
      <c r="D734" s="105"/>
      <c r="E734" s="105"/>
      <c r="F734" s="105">
        <v>5.6040000000000001</v>
      </c>
      <c r="G734" s="105"/>
      <c r="H734" s="902">
        <v>2</v>
      </c>
      <c r="I734" s="105">
        <f t="shared" si="2"/>
        <v>5604</v>
      </c>
      <c r="J734" s="105"/>
      <c r="K734" s="519">
        <v>45106</v>
      </c>
      <c r="L734" s="519">
        <v>45111</v>
      </c>
      <c r="M734" s="105" t="s">
        <v>38</v>
      </c>
      <c r="N734" s="105" t="s">
        <v>1730</v>
      </c>
      <c r="O734" s="105" t="s">
        <v>1731</v>
      </c>
      <c r="P734" s="948"/>
    </row>
    <row r="735" spans="1:16" s="17" customFormat="1">
      <c r="A735" s="684" t="s">
        <v>1728</v>
      </c>
      <c r="B735" s="904" t="s">
        <v>1746</v>
      </c>
      <c r="C735" s="105"/>
      <c r="D735" s="105"/>
      <c r="E735" s="105"/>
      <c r="F735" s="105">
        <v>5.6040000000000001</v>
      </c>
      <c r="G735" s="105"/>
      <c r="H735" s="902">
        <v>2</v>
      </c>
      <c r="I735" s="105">
        <f t="shared" si="2"/>
        <v>5604</v>
      </c>
      <c r="J735" s="105"/>
      <c r="K735" s="519">
        <v>45106</v>
      </c>
      <c r="L735" s="519">
        <v>45111</v>
      </c>
      <c r="M735" s="105" t="s">
        <v>38</v>
      </c>
      <c r="N735" s="105" t="s">
        <v>1730</v>
      </c>
      <c r="O735" s="105" t="s">
        <v>1731</v>
      </c>
      <c r="P735" s="948"/>
    </row>
    <row r="736" spans="1:16" s="17" customFormat="1">
      <c r="A736" s="684" t="s">
        <v>1728</v>
      </c>
      <c r="B736" s="904" t="s">
        <v>1747</v>
      </c>
      <c r="C736" s="105"/>
      <c r="D736" s="105"/>
      <c r="E736" s="105"/>
      <c r="F736" s="105">
        <v>5.6040000000000001</v>
      </c>
      <c r="G736" s="105"/>
      <c r="H736" s="902">
        <v>2</v>
      </c>
      <c r="I736" s="105">
        <f t="shared" si="2"/>
        <v>5604</v>
      </c>
      <c r="J736" s="105"/>
      <c r="K736" s="519">
        <v>45106</v>
      </c>
      <c r="L736" s="519">
        <v>45111</v>
      </c>
      <c r="M736" s="105" t="s">
        <v>38</v>
      </c>
      <c r="N736" s="105" t="s">
        <v>1730</v>
      </c>
      <c r="O736" s="105" t="s">
        <v>1731</v>
      </c>
      <c r="P736" s="948"/>
    </row>
    <row r="737" spans="1:16" s="17" customFormat="1">
      <c r="A737" s="684" t="s">
        <v>1728</v>
      </c>
      <c r="B737" s="904" t="s">
        <v>1748</v>
      </c>
      <c r="C737" s="105"/>
      <c r="D737" s="105"/>
      <c r="E737" s="105"/>
      <c r="F737" s="105">
        <v>5.6040000000000001</v>
      </c>
      <c r="G737" s="105"/>
      <c r="H737" s="902">
        <v>2</v>
      </c>
      <c r="I737" s="105">
        <f t="shared" si="2"/>
        <v>5604</v>
      </c>
      <c r="J737" s="105"/>
      <c r="K737" s="519">
        <v>45106</v>
      </c>
      <c r="L737" s="519">
        <v>45111</v>
      </c>
      <c r="M737" s="105" t="s">
        <v>38</v>
      </c>
      <c r="N737" s="105" t="s">
        <v>1730</v>
      </c>
      <c r="O737" s="105" t="s">
        <v>1731</v>
      </c>
      <c r="P737" s="948"/>
    </row>
    <row r="738" spans="1:16" s="17" customFormat="1" ht="15.75" customHeight="1">
      <c r="A738" s="684" t="s">
        <v>1728</v>
      </c>
      <c r="B738" s="904" t="s">
        <v>1749</v>
      </c>
      <c r="C738" s="105"/>
      <c r="D738" s="105"/>
      <c r="E738" s="105"/>
      <c r="F738" s="105">
        <v>5.6040000000000001</v>
      </c>
      <c r="G738" s="105"/>
      <c r="H738" s="902">
        <v>2</v>
      </c>
      <c r="I738" s="105">
        <f t="shared" si="2"/>
        <v>5604</v>
      </c>
      <c r="J738" s="105"/>
      <c r="K738" s="519">
        <v>45106</v>
      </c>
      <c r="L738" s="519">
        <v>45111</v>
      </c>
      <c r="M738" s="105" t="s">
        <v>38</v>
      </c>
      <c r="N738" s="105" t="s">
        <v>1730</v>
      </c>
      <c r="O738" s="105" t="s">
        <v>1731</v>
      </c>
      <c r="P738" s="948"/>
    </row>
    <row r="739" spans="1:16" s="17" customFormat="1" ht="15.75" customHeight="1">
      <c r="A739" s="684" t="s">
        <v>1728</v>
      </c>
      <c r="B739" s="689" t="s">
        <v>1729</v>
      </c>
      <c r="C739" s="105"/>
      <c r="D739" s="905" t="s">
        <v>132</v>
      </c>
      <c r="E739" s="906" t="s">
        <v>1750</v>
      </c>
      <c r="F739" s="907">
        <v>5.2930000000000001</v>
      </c>
      <c r="G739" s="907"/>
      <c r="H739" s="908">
        <v>2</v>
      </c>
      <c r="I739" s="105">
        <f>F739*1000</f>
        <v>5293</v>
      </c>
      <c r="J739" s="105"/>
      <c r="K739" s="519">
        <v>45061</v>
      </c>
      <c r="L739" s="105"/>
      <c r="M739" s="105" t="s">
        <v>38</v>
      </c>
      <c r="N739" s="105" t="s">
        <v>1751</v>
      </c>
      <c r="O739" s="105"/>
      <c r="P739" s="948" t="s">
        <v>1732</v>
      </c>
    </row>
    <row r="740" spans="1:16" s="17" customFormat="1" ht="15.75" customHeight="1">
      <c r="A740" s="684" t="s">
        <v>1728</v>
      </c>
      <c r="B740" s="689" t="s">
        <v>1734</v>
      </c>
      <c r="C740" s="105"/>
      <c r="D740" s="905" t="s">
        <v>135</v>
      </c>
      <c r="E740" s="906" t="s">
        <v>1750</v>
      </c>
      <c r="F740" s="907">
        <v>5.1349999999999998</v>
      </c>
      <c r="G740" s="907"/>
      <c r="H740" s="908">
        <v>2</v>
      </c>
      <c r="I740" s="105">
        <f t="shared" ref="I740:I756" si="3">F740*1000</f>
        <v>5135</v>
      </c>
      <c r="J740" s="105"/>
      <c r="K740" s="519">
        <v>45061</v>
      </c>
      <c r="L740" s="105"/>
      <c r="M740" s="105" t="s">
        <v>38</v>
      </c>
      <c r="N740" s="105" t="s">
        <v>1751</v>
      </c>
      <c r="O740" s="105"/>
      <c r="P740" s="948"/>
    </row>
    <row r="741" spans="1:16" s="17" customFormat="1" ht="15.75" customHeight="1">
      <c r="A741" s="684" t="s">
        <v>1728</v>
      </c>
      <c r="B741" s="690" t="s">
        <v>1736</v>
      </c>
      <c r="C741" s="105"/>
      <c r="D741" s="905" t="s">
        <v>137</v>
      </c>
      <c r="E741" s="906" t="s">
        <v>1750</v>
      </c>
      <c r="F741" s="907">
        <v>5.1630000000000003</v>
      </c>
      <c r="G741" s="907"/>
      <c r="H741" s="909">
        <v>1</v>
      </c>
      <c r="I741" s="105">
        <f t="shared" si="3"/>
        <v>5163</v>
      </c>
      <c r="J741" s="105"/>
      <c r="K741" s="519">
        <v>45061</v>
      </c>
      <c r="L741" s="105"/>
      <c r="M741" s="105" t="s">
        <v>38</v>
      </c>
      <c r="N741" s="105" t="s">
        <v>1751</v>
      </c>
      <c r="O741" s="105"/>
      <c r="P741" s="948"/>
    </row>
    <row r="742" spans="1:16" s="17" customFormat="1" ht="15.75" customHeight="1">
      <c r="A742" s="684" t="s">
        <v>1728</v>
      </c>
      <c r="B742" s="689" t="s">
        <v>1733</v>
      </c>
      <c r="C742" s="105"/>
      <c r="D742" s="905" t="s">
        <v>140</v>
      </c>
      <c r="E742" s="906" t="s">
        <v>1750</v>
      </c>
      <c r="F742" s="907">
        <v>5.2930000000000001</v>
      </c>
      <c r="G742" s="907"/>
      <c r="H742" s="908">
        <v>2</v>
      </c>
      <c r="I742" s="105">
        <f t="shared" si="3"/>
        <v>5293</v>
      </c>
      <c r="J742" s="105"/>
      <c r="K742" s="519">
        <v>45061</v>
      </c>
      <c r="L742" s="105"/>
      <c r="M742" s="105" t="s">
        <v>38</v>
      </c>
      <c r="N742" s="105" t="s">
        <v>1751</v>
      </c>
      <c r="O742" s="105"/>
      <c r="P742" s="948"/>
    </row>
    <row r="743" spans="1:16" s="17" customFormat="1" ht="15.75" customHeight="1">
      <c r="A743" s="684" t="s">
        <v>1728</v>
      </c>
      <c r="B743" s="689" t="s">
        <v>1735</v>
      </c>
      <c r="C743" s="105"/>
      <c r="D743" s="905" t="s">
        <v>142</v>
      </c>
      <c r="E743" s="906" t="s">
        <v>1750</v>
      </c>
      <c r="F743" s="907">
        <v>5.1349999999999998</v>
      </c>
      <c r="G743" s="907"/>
      <c r="H743" s="908">
        <v>2</v>
      </c>
      <c r="I743" s="105">
        <f t="shared" si="3"/>
        <v>5135</v>
      </c>
      <c r="J743" s="105"/>
      <c r="K743" s="519">
        <v>45061</v>
      </c>
      <c r="L743" s="105"/>
      <c r="M743" s="105" t="s">
        <v>38</v>
      </c>
      <c r="N743" s="105" t="s">
        <v>1751</v>
      </c>
      <c r="O743" s="105"/>
      <c r="P743" s="948"/>
    </row>
    <row r="744" spans="1:16" s="17" customFormat="1" ht="15.75" customHeight="1">
      <c r="A744" s="684" t="s">
        <v>1728</v>
      </c>
      <c r="B744" s="690" t="s">
        <v>1737</v>
      </c>
      <c r="C744" s="105"/>
      <c r="D744" s="905" t="s">
        <v>144</v>
      </c>
      <c r="E744" s="906" t="s">
        <v>1750</v>
      </c>
      <c r="F744" s="907">
        <v>5.1630000000000003</v>
      </c>
      <c r="G744" s="907"/>
      <c r="H744" s="909">
        <v>1</v>
      </c>
      <c r="I744" s="105">
        <f t="shared" si="3"/>
        <v>5163</v>
      </c>
      <c r="J744" s="105"/>
      <c r="K744" s="519">
        <v>45061</v>
      </c>
      <c r="L744" s="105"/>
      <c r="M744" s="105" t="s">
        <v>38</v>
      </c>
      <c r="N744" s="105" t="s">
        <v>1751</v>
      </c>
      <c r="O744" s="105"/>
      <c r="P744" s="948"/>
    </row>
    <row r="745" spans="1:16" s="17" customFormat="1" ht="15.75" customHeight="1">
      <c r="A745" s="684" t="s">
        <v>1728</v>
      </c>
      <c r="B745" s="690" t="s">
        <v>1738</v>
      </c>
      <c r="C745" s="105"/>
      <c r="D745" s="905" t="s">
        <v>151</v>
      </c>
      <c r="E745" s="906" t="s">
        <v>1750</v>
      </c>
      <c r="F745" s="907">
        <v>5.4470000000000001</v>
      </c>
      <c r="G745" s="907"/>
      <c r="H745" s="909">
        <v>1</v>
      </c>
      <c r="I745" s="105">
        <f t="shared" si="3"/>
        <v>5447</v>
      </c>
      <c r="J745" s="105"/>
      <c r="K745" s="519">
        <v>45061</v>
      </c>
      <c r="L745" s="105"/>
      <c r="M745" s="105" t="s">
        <v>38</v>
      </c>
      <c r="N745" s="105" t="s">
        <v>1751</v>
      </c>
      <c r="O745" s="105"/>
      <c r="P745" s="948"/>
    </row>
    <row r="746" spans="1:16" s="17" customFormat="1" ht="15.75" customHeight="1">
      <c r="A746" s="684" t="s">
        <v>1728</v>
      </c>
      <c r="B746" s="690" t="s">
        <v>1740</v>
      </c>
      <c r="C746" s="105"/>
      <c r="D746" s="905" t="s">
        <v>147</v>
      </c>
      <c r="E746" s="906" t="s">
        <v>1750</v>
      </c>
      <c r="F746" s="907">
        <v>5.125</v>
      </c>
      <c r="G746" s="907"/>
      <c r="H746" s="909">
        <v>1</v>
      </c>
      <c r="I746" s="105">
        <f t="shared" si="3"/>
        <v>5125</v>
      </c>
      <c r="J746" s="105"/>
      <c r="K746" s="519">
        <v>45061</v>
      </c>
      <c r="L746" s="105"/>
      <c r="M746" s="105" t="s">
        <v>38</v>
      </c>
      <c r="N746" s="105" t="s">
        <v>1751</v>
      </c>
      <c r="O746" s="105"/>
      <c r="P746" s="948"/>
    </row>
    <row r="747" spans="1:16" s="17" customFormat="1" ht="15.75" customHeight="1">
      <c r="A747" s="684" t="s">
        <v>1728</v>
      </c>
      <c r="B747" s="690" t="s">
        <v>1742</v>
      </c>
      <c r="C747" s="105"/>
      <c r="D747" s="905" t="s">
        <v>155</v>
      </c>
      <c r="E747" s="906" t="s">
        <v>1750</v>
      </c>
      <c r="F747" s="907">
        <v>5.2830000000000004</v>
      </c>
      <c r="G747" s="907"/>
      <c r="H747" s="909">
        <v>1</v>
      </c>
      <c r="I747" s="105">
        <f t="shared" si="3"/>
        <v>5283</v>
      </c>
      <c r="J747" s="105"/>
      <c r="K747" s="519">
        <v>45061</v>
      </c>
      <c r="L747" s="105"/>
      <c r="M747" s="105" t="s">
        <v>38</v>
      </c>
      <c r="N747" s="105" t="s">
        <v>1751</v>
      </c>
      <c r="O747" s="105"/>
      <c r="P747" s="948"/>
    </row>
    <row r="748" spans="1:16" s="17" customFormat="1" ht="15.75" customHeight="1">
      <c r="A748" s="684" t="s">
        <v>1728</v>
      </c>
      <c r="B748" s="690" t="s">
        <v>1744</v>
      </c>
      <c r="C748" s="105"/>
      <c r="D748" s="905" t="s">
        <v>159</v>
      </c>
      <c r="E748" s="906" t="s">
        <v>1750</v>
      </c>
      <c r="F748" s="907">
        <v>5.6040000000000001</v>
      </c>
      <c r="G748" s="907"/>
      <c r="H748" s="909">
        <v>1</v>
      </c>
      <c r="I748" s="105">
        <f t="shared" si="3"/>
        <v>5604</v>
      </c>
      <c r="J748" s="105"/>
      <c r="K748" s="519">
        <v>45061</v>
      </c>
      <c r="L748" s="105"/>
      <c r="M748" s="105" t="s">
        <v>38</v>
      </c>
      <c r="N748" s="105" t="s">
        <v>1751</v>
      </c>
      <c r="O748" s="105"/>
      <c r="P748" s="948"/>
    </row>
    <row r="749" spans="1:16" s="17" customFormat="1" ht="15.75" customHeight="1">
      <c r="A749" s="684" t="s">
        <v>1728</v>
      </c>
      <c r="B749" s="690" t="s">
        <v>1746</v>
      </c>
      <c r="C749" s="105"/>
      <c r="D749" s="905" t="s">
        <v>161</v>
      </c>
      <c r="E749" s="906" t="s">
        <v>1750</v>
      </c>
      <c r="F749" s="907">
        <v>5.6040000000000001</v>
      </c>
      <c r="G749" s="907"/>
      <c r="H749" s="909">
        <v>1</v>
      </c>
      <c r="I749" s="105">
        <f t="shared" si="3"/>
        <v>5604</v>
      </c>
      <c r="J749" s="105"/>
      <c r="K749" s="519">
        <v>45061</v>
      </c>
      <c r="L749" s="105"/>
      <c r="M749" s="105" t="s">
        <v>38</v>
      </c>
      <c r="N749" s="105" t="s">
        <v>1751</v>
      </c>
      <c r="O749" s="105"/>
      <c r="P749" s="948"/>
    </row>
    <row r="750" spans="1:16" s="17" customFormat="1" ht="15.75" customHeight="1">
      <c r="A750" s="684" t="s">
        <v>1728</v>
      </c>
      <c r="B750" s="690" t="s">
        <v>1748</v>
      </c>
      <c r="C750" s="105"/>
      <c r="D750" s="905" t="s">
        <v>163</v>
      </c>
      <c r="E750" s="906" t="s">
        <v>1750</v>
      </c>
      <c r="F750" s="907">
        <v>5.6040000000000001</v>
      </c>
      <c r="G750" s="907"/>
      <c r="H750" s="909">
        <v>1</v>
      </c>
      <c r="I750" s="105">
        <f t="shared" si="3"/>
        <v>5604</v>
      </c>
      <c r="J750" s="105"/>
      <c r="K750" s="519">
        <v>45061</v>
      </c>
      <c r="L750" s="105"/>
      <c r="M750" s="105" t="s">
        <v>38</v>
      </c>
      <c r="N750" s="105" t="s">
        <v>1751</v>
      </c>
      <c r="O750" s="105"/>
      <c r="P750" s="948"/>
    </row>
    <row r="751" spans="1:16" s="17" customFormat="1" ht="15.75" customHeight="1">
      <c r="A751" s="684" t="s">
        <v>1728</v>
      </c>
      <c r="B751" s="690" t="s">
        <v>1739</v>
      </c>
      <c r="C751" s="105"/>
      <c r="D751" s="905" t="s">
        <v>153</v>
      </c>
      <c r="E751" s="906" t="s">
        <v>1750</v>
      </c>
      <c r="F751" s="907">
        <v>5.4470000000000001</v>
      </c>
      <c r="G751" s="907"/>
      <c r="H751" s="909">
        <v>1</v>
      </c>
      <c r="I751" s="105">
        <f t="shared" si="3"/>
        <v>5447</v>
      </c>
      <c r="J751" s="105"/>
      <c r="K751" s="519">
        <v>45061</v>
      </c>
      <c r="L751" s="105"/>
      <c r="M751" s="105" t="s">
        <v>38</v>
      </c>
      <c r="N751" s="105" t="s">
        <v>1751</v>
      </c>
      <c r="O751" s="105"/>
      <c r="P751" s="948"/>
    </row>
    <row r="752" spans="1:16" s="17" customFormat="1" ht="15.75" customHeight="1">
      <c r="A752" s="684" t="s">
        <v>1728</v>
      </c>
      <c r="B752" s="690" t="s">
        <v>1741</v>
      </c>
      <c r="C752" s="105"/>
      <c r="D752" s="905" t="s">
        <v>149</v>
      </c>
      <c r="E752" s="906" t="s">
        <v>1750</v>
      </c>
      <c r="F752" s="907">
        <v>5.125</v>
      </c>
      <c r="G752" s="907"/>
      <c r="H752" s="909">
        <v>1</v>
      </c>
      <c r="I752" s="105">
        <f t="shared" si="3"/>
        <v>5125</v>
      </c>
      <c r="J752" s="105"/>
      <c r="K752" s="519">
        <v>45061</v>
      </c>
      <c r="L752" s="105"/>
      <c r="M752" s="105" t="s">
        <v>38</v>
      </c>
      <c r="N752" s="105" t="s">
        <v>1751</v>
      </c>
      <c r="O752" s="105"/>
      <c r="P752" s="948"/>
    </row>
    <row r="753" spans="1:16" s="17" customFormat="1" ht="15.75" customHeight="1">
      <c r="A753" s="684" t="s">
        <v>1728</v>
      </c>
      <c r="B753" s="690" t="s">
        <v>1743</v>
      </c>
      <c r="C753" s="105"/>
      <c r="D753" s="905" t="s">
        <v>157</v>
      </c>
      <c r="E753" s="906" t="s">
        <v>1750</v>
      </c>
      <c r="F753" s="907">
        <v>5.2830000000000004</v>
      </c>
      <c r="G753" s="907"/>
      <c r="H753" s="909">
        <v>1</v>
      </c>
      <c r="I753" s="105">
        <f t="shared" si="3"/>
        <v>5283</v>
      </c>
      <c r="J753" s="105"/>
      <c r="K753" s="519">
        <v>45061</v>
      </c>
      <c r="L753" s="105"/>
      <c r="M753" s="105" t="s">
        <v>38</v>
      </c>
      <c r="N753" s="105" t="s">
        <v>1751</v>
      </c>
      <c r="O753" s="105"/>
      <c r="P753" s="948"/>
    </row>
    <row r="754" spans="1:16" s="17" customFormat="1" ht="15.75" customHeight="1">
      <c r="A754" s="684" t="s">
        <v>1728</v>
      </c>
      <c r="B754" s="690" t="s">
        <v>1745</v>
      </c>
      <c r="C754" s="105"/>
      <c r="D754" s="905" t="s">
        <v>166</v>
      </c>
      <c r="E754" s="906" t="s">
        <v>1750</v>
      </c>
      <c r="F754" s="907">
        <v>5.6040000000000001</v>
      </c>
      <c r="G754" s="907"/>
      <c r="H754" s="909">
        <v>1</v>
      </c>
      <c r="I754" s="105">
        <f t="shared" si="3"/>
        <v>5604</v>
      </c>
      <c r="J754" s="105"/>
      <c r="K754" s="519">
        <v>45061</v>
      </c>
      <c r="L754" s="105"/>
      <c r="M754" s="105" t="s">
        <v>38</v>
      </c>
      <c r="N754" s="105" t="s">
        <v>1751</v>
      </c>
      <c r="O754" s="105"/>
      <c r="P754" s="948"/>
    </row>
    <row r="755" spans="1:16" s="17" customFormat="1" ht="15.75" customHeight="1">
      <c r="A755" s="684" t="s">
        <v>1728</v>
      </c>
      <c r="B755" s="690" t="s">
        <v>1747</v>
      </c>
      <c r="C755" s="105"/>
      <c r="D755" s="905" t="s">
        <v>170</v>
      </c>
      <c r="E755" s="906" t="s">
        <v>1750</v>
      </c>
      <c r="F755" s="907">
        <v>5.6040000000000001</v>
      </c>
      <c r="G755" s="907"/>
      <c r="H755" s="909">
        <v>1</v>
      </c>
      <c r="I755" s="105">
        <f t="shared" si="3"/>
        <v>5604</v>
      </c>
      <c r="J755" s="105"/>
      <c r="K755" s="519">
        <v>45061</v>
      </c>
      <c r="L755" s="105"/>
      <c r="M755" s="105" t="s">
        <v>38</v>
      </c>
      <c r="N755" s="105" t="s">
        <v>1751</v>
      </c>
      <c r="O755" s="105"/>
      <c r="P755" s="948"/>
    </row>
    <row r="756" spans="1:16" s="17" customFormat="1" ht="15.75" customHeight="1">
      <c r="A756" s="684" t="s">
        <v>1728</v>
      </c>
      <c r="B756" s="690" t="s">
        <v>1749</v>
      </c>
      <c r="C756" s="105"/>
      <c r="D756" s="905" t="s">
        <v>170</v>
      </c>
      <c r="E756" s="906" t="s">
        <v>1750</v>
      </c>
      <c r="F756" s="907">
        <v>5.6040000000000001</v>
      </c>
      <c r="G756" s="907"/>
      <c r="H756" s="909">
        <v>1</v>
      </c>
      <c r="I756" s="105">
        <f t="shared" si="3"/>
        <v>5604</v>
      </c>
      <c r="J756" s="105"/>
      <c r="K756" s="519">
        <v>45061</v>
      </c>
      <c r="L756" s="105"/>
      <c r="M756" s="105" t="s">
        <v>38</v>
      </c>
      <c r="N756" s="105" t="s">
        <v>1751</v>
      </c>
      <c r="O756" s="105"/>
      <c r="P756" s="948"/>
    </row>
    <row r="757" spans="1:16" s="17" customFormat="1" ht="15.75" customHeight="1">
      <c r="A757" s="684" t="s">
        <v>1728</v>
      </c>
      <c r="B757" s="910" t="s">
        <v>1740</v>
      </c>
      <c r="C757" s="105" t="s">
        <v>146</v>
      </c>
      <c r="D757" s="105"/>
      <c r="E757" s="911" t="s">
        <v>1752</v>
      </c>
      <c r="F757" s="912">
        <v>5.125</v>
      </c>
      <c r="G757" s="912">
        <v>5.1266699999999998</v>
      </c>
      <c r="H757" s="912">
        <v>3</v>
      </c>
      <c r="I757" s="105"/>
      <c r="J757" s="105"/>
      <c r="K757" s="105"/>
      <c r="L757" s="105"/>
      <c r="M757" s="105" t="s">
        <v>38</v>
      </c>
      <c r="N757" s="105" t="s">
        <v>1753</v>
      </c>
      <c r="O757" s="105" t="s">
        <v>1754</v>
      </c>
      <c r="P757" s="105"/>
    </row>
    <row r="758" spans="1:16" s="17" customFormat="1" ht="15.75" customHeight="1">
      <c r="A758" s="684" t="s">
        <v>1728</v>
      </c>
      <c r="B758" s="910" t="s">
        <v>1741</v>
      </c>
      <c r="C758" s="105" t="s">
        <v>148</v>
      </c>
      <c r="D758" s="105"/>
      <c r="E758" s="911" t="s">
        <v>1752</v>
      </c>
      <c r="F758" s="912">
        <v>5.125</v>
      </c>
      <c r="G758" s="912">
        <v>5.1266699999999998</v>
      </c>
      <c r="H758" s="912">
        <v>3</v>
      </c>
      <c r="I758" s="105"/>
      <c r="J758" s="105"/>
      <c r="K758" s="105"/>
      <c r="L758" s="105"/>
      <c r="M758" s="105" t="s">
        <v>38</v>
      </c>
      <c r="N758" s="105" t="s">
        <v>1753</v>
      </c>
      <c r="O758" s="105" t="s">
        <v>1754</v>
      </c>
      <c r="P758" s="105"/>
    </row>
    <row r="759" spans="1:16" s="17" customFormat="1" ht="15.75" customHeight="1">
      <c r="A759" s="684" t="s">
        <v>1728</v>
      </c>
      <c r="B759" s="910" t="s">
        <v>1742</v>
      </c>
      <c r="C759" s="105" t="s">
        <v>154</v>
      </c>
      <c r="D759" s="105"/>
      <c r="E759" s="911" t="s">
        <v>1752</v>
      </c>
      <c r="F759" s="912">
        <v>5.2830000000000004</v>
      </c>
      <c r="G759" s="912">
        <v>5.2850000000000001</v>
      </c>
      <c r="H759" s="912">
        <v>2</v>
      </c>
      <c r="I759" s="105"/>
      <c r="J759" s="105"/>
      <c r="K759" s="105"/>
      <c r="L759" s="105"/>
      <c r="M759" s="105" t="s">
        <v>38</v>
      </c>
      <c r="N759" s="105" t="s">
        <v>1753</v>
      </c>
      <c r="O759" s="105" t="s">
        <v>1754</v>
      </c>
      <c r="P759" s="105"/>
    </row>
    <row r="760" spans="1:16" s="17" customFormat="1" ht="15.75" customHeight="1">
      <c r="A760" s="684" t="s">
        <v>1728</v>
      </c>
      <c r="B760" s="910" t="s">
        <v>1743</v>
      </c>
      <c r="C760" s="105" t="s">
        <v>156</v>
      </c>
      <c r="D760" s="105"/>
      <c r="E760" s="911" t="s">
        <v>1752</v>
      </c>
      <c r="F760" s="912">
        <v>5.2830000000000004</v>
      </c>
      <c r="G760" s="912">
        <v>5.2850000000000001</v>
      </c>
      <c r="H760" s="912">
        <v>2</v>
      </c>
      <c r="I760" s="105"/>
      <c r="J760" s="105"/>
      <c r="K760" s="105"/>
      <c r="L760" s="105"/>
      <c r="M760" s="105" t="s">
        <v>38</v>
      </c>
      <c r="N760" s="105" t="s">
        <v>1753</v>
      </c>
      <c r="O760" s="105" t="s">
        <v>1754</v>
      </c>
      <c r="P760" s="105"/>
    </row>
    <row r="761" spans="1:16" s="17" customFormat="1">
      <c r="A761" s="684" t="s">
        <v>1728</v>
      </c>
      <c r="B761" s="710" t="s">
        <v>134</v>
      </c>
      <c r="C761" s="105"/>
      <c r="D761" s="105"/>
      <c r="E761" s="105"/>
      <c r="F761" s="105">
        <v>5.1349999999999998</v>
      </c>
      <c r="G761" s="105">
        <f>F761*1000</f>
        <v>5135</v>
      </c>
      <c r="H761" s="684">
        <v>1</v>
      </c>
      <c r="I761" s="684">
        <v>1</v>
      </c>
      <c r="J761" s="105">
        <v>1745131</v>
      </c>
      <c r="K761" s="105"/>
      <c r="L761" s="519">
        <v>45121</v>
      </c>
      <c r="M761" s="105" t="s">
        <v>38</v>
      </c>
      <c r="N761" s="105" t="s">
        <v>1755</v>
      </c>
      <c r="O761" s="105"/>
      <c r="P761" s="105"/>
    </row>
    <row r="762" spans="1:16" s="17" customFormat="1">
      <c r="A762" s="684" t="s">
        <v>1728</v>
      </c>
      <c r="B762" s="710" t="s">
        <v>122</v>
      </c>
      <c r="C762" s="105"/>
      <c r="D762" s="105"/>
      <c r="E762" s="105"/>
      <c r="F762" s="105">
        <v>1.9470000000000001</v>
      </c>
      <c r="G762" s="105">
        <f>F762*1000</f>
        <v>1947</v>
      </c>
      <c r="H762" s="684">
        <v>2</v>
      </c>
      <c r="I762" s="684">
        <v>2</v>
      </c>
      <c r="J762" s="105">
        <v>1745131</v>
      </c>
      <c r="K762" s="105"/>
      <c r="L762" s="519">
        <v>45121</v>
      </c>
      <c r="M762" s="105" t="s">
        <v>38</v>
      </c>
      <c r="N762" s="105" t="s">
        <v>1755</v>
      </c>
      <c r="O762" s="105"/>
      <c r="P762" s="105"/>
    </row>
    <row r="763" spans="1:16" s="17" customFormat="1" ht="30.75" customHeight="1">
      <c r="A763" s="684" t="s">
        <v>85</v>
      </c>
      <c r="B763" s="910" t="s">
        <v>1734</v>
      </c>
      <c r="C763" s="105"/>
      <c r="D763" s="105"/>
      <c r="E763" s="105"/>
      <c r="F763" s="913">
        <v>5.1353660907908054</v>
      </c>
      <c r="G763" s="914">
        <f>ROUND(F763*1000,4)</f>
        <v>5135.3661000000002</v>
      </c>
      <c r="H763" s="912">
        <v>1</v>
      </c>
      <c r="I763" s="105"/>
      <c r="J763" s="105">
        <v>1745133</v>
      </c>
      <c r="K763" s="519">
        <v>45125</v>
      </c>
      <c r="L763" s="519">
        <v>45126</v>
      </c>
      <c r="M763" s="105" t="s">
        <v>38</v>
      </c>
      <c r="N763" s="105" t="s">
        <v>1751</v>
      </c>
      <c r="O763" s="947" t="s">
        <v>1756</v>
      </c>
      <c r="P763" s="940" t="s">
        <v>1757</v>
      </c>
    </row>
    <row r="764" spans="1:16" s="17" customFormat="1" ht="30.75" customHeight="1">
      <c r="A764" s="684" t="s">
        <v>85</v>
      </c>
      <c r="B764" s="910" t="s">
        <v>134</v>
      </c>
      <c r="C764" s="105"/>
      <c r="D764" s="105"/>
      <c r="E764" s="105"/>
      <c r="F764" s="913">
        <v>5.1353660907908054</v>
      </c>
      <c r="G764" s="914">
        <f>ROUND(F764*1000,4)</f>
        <v>5135.3661000000002</v>
      </c>
      <c r="H764" s="912">
        <v>1</v>
      </c>
      <c r="I764" s="105"/>
      <c r="J764" s="105">
        <v>1745133</v>
      </c>
      <c r="K764" s="519">
        <v>45125</v>
      </c>
      <c r="L764" s="519">
        <v>45126</v>
      </c>
      <c r="M764" s="105" t="s">
        <v>38</v>
      </c>
      <c r="N764" s="105" t="s">
        <v>1751</v>
      </c>
      <c r="O764" s="947"/>
      <c r="P764" s="946"/>
    </row>
    <row r="765" spans="1:16" s="17" customFormat="1" ht="30.75" customHeight="1">
      <c r="A765" s="684" t="s">
        <v>85</v>
      </c>
      <c r="B765" s="910" t="s">
        <v>914</v>
      </c>
      <c r="C765" s="105"/>
      <c r="D765" s="105"/>
      <c r="E765" s="105"/>
      <c r="F765" s="105">
        <v>7.2910000000000004</v>
      </c>
      <c r="G765" s="914">
        <f>ROUND(F765*1000,4)</f>
        <v>7291</v>
      </c>
      <c r="H765" s="912">
        <v>1</v>
      </c>
      <c r="I765" s="105"/>
      <c r="J765" s="105">
        <v>1745133</v>
      </c>
      <c r="K765" s="519">
        <v>45125</v>
      </c>
      <c r="L765" s="519">
        <v>45126</v>
      </c>
      <c r="M765" s="105" t="s">
        <v>38</v>
      </c>
      <c r="N765" s="105" t="s">
        <v>1751</v>
      </c>
      <c r="O765" s="947"/>
      <c r="P765" s="946"/>
    </row>
    <row r="766" spans="1:16" s="17" customFormat="1" ht="30.75" customHeight="1">
      <c r="A766" s="684" t="s">
        <v>1723</v>
      </c>
      <c r="B766" s="728">
        <v>588048604</v>
      </c>
      <c r="C766" s="902">
        <v>0</v>
      </c>
      <c r="D766" s="902">
        <v>5880486</v>
      </c>
      <c r="E766" s="105"/>
      <c r="F766" s="105">
        <v>3.1</v>
      </c>
      <c r="G766" s="914">
        <f>ROUND(F766*1000,4)</f>
        <v>3100</v>
      </c>
      <c r="H766" s="902">
        <v>11</v>
      </c>
      <c r="I766" s="684">
        <v>11</v>
      </c>
      <c r="J766" s="105">
        <v>1745134</v>
      </c>
      <c r="K766" s="519">
        <v>45078</v>
      </c>
      <c r="L766" s="519">
        <v>45126</v>
      </c>
      <c r="M766" s="105" t="s">
        <v>38</v>
      </c>
      <c r="N766" s="105" t="s">
        <v>1727</v>
      </c>
      <c r="O766" s="947" t="s">
        <v>1758</v>
      </c>
      <c r="P766" s="105" t="s">
        <v>1543</v>
      </c>
    </row>
    <row r="767" spans="1:16" s="17" customFormat="1" ht="30.75" customHeight="1">
      <c r="A767" s="684" t="s">
        <v>1723</v>
      </c>
      <c r="B767" s="728">
        <v>577518504</v>
      </c>
      <c r="C767" s="902">
        <v>0</v>
      </c>
      <c r="D767" s="902">
        <v>5775185</v>
      </c>
      <c r="E767" s="105"/>
      <c r="F767" s="105">
        <v>7.28</v>
      </c>
      <c r="G767" s="914">
        <f>ROUND(F767*1000,4)</f>
        <v>7280</v>
      </c>
      <c r="H767" s="902">
        <v>4</v>
      </c>
      <c r="I767" s="684">
        <v>4</v>
      </c>
      <c r="J767" s="105">
        <v>1745134</v>
      </c>
      <c r="K767" s="519">
        <v>45078</v>
      </c>
      <c r="L767" s="519">
        <v>45126</v>
      </c>
      <c r="M767" s="105" t="s">
        <v>38</v>
      </c>
      <c r="N767" s="915" t="s">
        <v>1727</v>
      </c>
      <c r="O767" s="947"/>
      <c r="P767" s="105"/>
    </row>
    <row r="768" spans="1:16" s="17" customFormat="1">
      <c r="A768" s="710" t="s">
        <v>85</v>
      </c>
      <c r="B768" s="916" t="s">
        <v>1734</v>
      </c>
      <c r="C768" s="710"/>
      <c r="D768" s="710" t="s">
        <v>1759</v>
      </c>
      <c r="E768" s="710" t="s">
        <v>1759</v>
      </c>
      <c r="F768" s="105"/>
      <c r="G768" s="105"/>
      <c r="H768" s="912">
        <v>2</v>
      </c>
      <c r="I768" s="105"/>
      <c r="J768" s="105"/>
      <c r="K768" s="519">
        <v>45133</v>
      </c>
      <c r="L768" s="519">
        <v>45170</v>
      </c>
      <c r="M768" s="105"/>
      <c r="N768" s="105"/>
      <c r="O768" s="946"/>
      <c r="P768" s="105" t="s">
        <v>1760</v>
      </c>
    </row>
    <row r="769" spans="1:16" s="17" customFormat="1">
      <c r="A769" s="710" t="s">
        <v>85</v>
      </c>
      <c r="B769" s="916" t="s">
        <v>134</v>
      </c>
      <c r="C769" s="710"/>
      <c r="D769" s="710" t="s">
        <v>1759</v>
      </c>
      <c r="E769" s="710" t="s">
        <v>1759</v>
      </c>
      <c r="F769" s="105"/>
      <c r="G769" s="105"/>
      <c r="H769" s="912">
        <v>2</v>
      </c>
      <c r="I769" s="105"/>
      <c r="J769" s="105"/>
      <c r="K769" s="519">
        <v>45133</v>
      </c>
      <c r="L769" s="519">
        <v>45170</v>
      </c>
      <c r="M769" s="105"/>
      <c r="N769" s="105"/>
      <c r="O769" s="946"/>
      <c r="P769" s="105" t="s">
        <v>1761</v>
      </c>
    </row>
    <row r="770" spans="1:16" s="17" customFormat="1">
      <c r="A770" s="710" t="s">
        <v>85</v>
      </c>
      <c r="B770" s="916" t="s">
        <v>914</v>
      </c>
      <c r="C770" s="710"/>
      <c r="D770" s="710" t="s">
        <v>1759</v>
      </c>
      <c r="E770" s="710" t="s">
        <v>1759</v>
      </c>
      <c r="F770" s="105"/>
      <c r="G770" s="105"/>
      <c r="H770" s="912">
        <v>2</v>
      </c>
      <c r="I770" s="105"/>
      <c r="J770" s="105"/>
      <c r="K770" s="519">
        <v>45133</v>
      </c>
      <c r="L770" s="519">
        <v>45170</v>
      </c>
      <c r="M770" s="105"/>
      <c r="N770" s="105"/>
      <c r="O770" s="946"/>
      <c r="P770" s="105"/>
    </row>
    <row r="771" spans="1:16" s="17" customFormat="1">
      <c r="A771" s="710" t="s">
        <v>859</v>
      </c>
      <c r="B771" s="910" t="s">
        <v>496</v>
      </c>
      <c r="C771" s="710"/>
      <c r="D771" s="710"/>
      <c r="E771" s="710" t="s">
        <v>1762</v>
      </c>
      <c r="F771" s="105"/>
      <c r="G771" s="105"/>
      <c r="H771" s="912">
        <v>10</v>
      </c>
      <c r="I771" s="105"/>
      <c r="J771" s="105">
        <v>1745197</v>
      </c>
      <c r="K771" s="519">
        <v>45135</v>
      </c>
      <c r="L771" s="519">
        <v>45162</v>
      </c>
      <c r="M771" s="105"/>
      <c r="N771" s="105"/>
      <c r="O771" s="105"/>
      <c r="P771" s="108" t="s">
        <v>1763</v>
      </c>
    </row>
    <row r="772" spans="1:16" s="17" customFormat="1">
      <c r="A772" s="710" t="s">
        <v>859</v>
      </c>
      <c r="B772" s="910" t="s">
        <v>502</v>
      </c>
      <c r="C772" s="710"/>
      <c r="D772" s="710"/>
      <c r="E772" s="710" t="s">
        <v>1762</v>
      </c>
      <c r="F772" s="105"/>
      <c r="G772" s="105"/>
      <c r="H772" s="912">
        <v>10</v>
      </c>
      <c r="I772" s="105"/>
      <c r="J772" s="105">
        <v>1745197</v>
      </c>
      <c r="K772" s="519">
        <v>45135</v>
      </c>
      <c r="L772" s="519">
        <v>45162</v>
      </c>
      <c r="M772" s="105"/>
      <c r="N772" s="105"/>
      <c r="O772" s="105"/>
      <c r="P772" s="105"/>
    </row>
    <row r="773" spans="1:16" s="17" customFormat="1">
      <c r="A773" s="710" t="s">
        <v>1764</v>
      </c>
      <c r="B773" s="910" t="s">
        <v>692</v>
      </c>
      <c r="C773" s="710"/>
      <c r="D773" s="710" t="s">
        <v>1765</v>
      </c>
      <c r="E773" s="710" t="s">
        <v>1766</v>
      </c>
      <c r="F773" s="105"/>
      <c r="G773" s="105"/>
      <c r="H773" s="912">
        <v>5</v>
      </c>
      <c r="I773" s="105"/>
      <c r="J773" s="105">
        <v>1745199</v>
      </c>
      <c r="K773" s="519">
        <v>45135</v>
      </c>
      <c r="L773" s="519">
        <v>45162</v>
      </c>
      <c r="M773" s="105"/>
      <c r="N773" s="105"/>
      <c r="O773" s="105"/>
      <c r="P773" s="105" t="s">
        <v>1767</v>
      </c>
    </row>
    <row r="774" spans="1:16" s="17" customFormat="1">
      <c r="A774" s="710" t="s">
        <v>479</v>
      </c>
      <c r="B774" s="710" t="s">
        <v>535</v>
      </c>
      <c r="C774" s="710"/>
      <c r="D774" s="710"/>
      <c r="E774" s="710" t="s">
        <v>1768</v>
      </c>
      <c r="F774" s="917">
        <v>11.13</v>
      </c>
      <c r="G774" s="105" t="s">
        <v>1769</v>
      </c>
      <c r="H774" s="912">
        <v>2</v>
      </c>
      <c r="I774" s="105"/>
      <c r="J774" s="105"/>
      <c r="K774" s="519">
        <v>45166</v>
      </c>
      <c r="L774" s="519">
        <v>45183</v>
      </c>
      <c r="M774" s="105"/>
      <c r="N774" s="105"/>
      <c r="O774" s="105"/>
      <c r="P774" s="105" t="s">
        <v>1318</v>
      </c>
    </row>
    <row r="775" spans="1:16" s="17" customFormat="1">
      <c r="A775" s="710" t="s">
        <v>85</v>
      </c>
      <c r="B775" s="710" t="s">
        <v>167</v>
      </c>
      <c r="C775" s="105"/>
      <c r="D775" s="105"/>
      <c r="E775" s="710" t="s">
        <v>1768</v>
      </c>
      <c r="F775" s="917">
        <v>5.6035485036865698</v>
      </c>
      <c r="G775" s="105" t="s">
        <v>1770</v>
      </c>
      <c r="H775" s="912">
        <v>3</v>
      </c>
      <c r="I775" s="105"/>
      <c r="J775" s="105"/>
      <c r="K775" s="519">
        <v>45166</v>
      </c>
      <c r="L775" s="519">
        <v>45183</v>
      </c>
      <c r="M775" s="105"/>
      <c r="N775" s="105"/>
      <c r="O775" s="105"/>
      <c r="P775" s="105" t="s">
        <v>1318</v>
      </c>
    </row>
    <row r="776" spans="1:16" s="17" customFormat="1">
      <c r="A776" s="710" t="s">
        <v>85</v>
      </c>
      <c r="B776" s="710" t="s">
        <v>154</v>
      </c>
      <c r="C776" s="105"/>
      <c r="D776" s="105"/>
      <c r="E776" s="710" t="s">
        <v>1768</v>
      </c>
      <c r="F776" s="917">
        <v>5.2834316755819</v>
      </c>
      <c r="G776" s="105" t="s">
        <v>1771</v>
      </c>
      <c r="H776" s="912">
        <v>3</v>
      </c>
      <c r="I776" s="105"/>
      <c r="J776" s="105"/>
      <c r="K776" s="519">
        <v>45166</v>
      </c>
      <c r="L776" s="519">
        <v>45183</v>
      </c>
      <c r="M776" s="105"/>
      <c r="N776" s="105"/>
      <c r="O776" s="105"/>
      <c r="P776" s="105" t="s">
        <v>1318</v>
      </c>
    </row>
    <row r="777" spans="1:16" s="17" customFormat="1">
      <c r="A777" s="710" t="s">
        <v>479</v>
      </c>
      <c r="B777" s="710" t="s">
        <v>534</v>
      </c>
      <c r="C777" s="105"/>
      <c r="D777" s="105"/>
      <c r="E777" s="710" t="s">
        <v>1768</v>
      </c>
      <c r="F777" s="917">
        <v>11.13</v>
      </c>
      <c r="G777" s="105" t="s">
        <v>1772</v>
      </c>
      <c r="H777" s="912">
        <v>2</v>
      </c>
      <c r="I777" s="105"/>
      <c r="J777" s="105"/>
      <c r="K777" s="519">
        <v>45166</v>
      </c>
      <c r="L777" s="519">
        <v>45183</v>
      </c>
      <c r="M777" s="105"/>
      <c r="N777" s="105"/>
      <c r="O777" s="105"/>
      <c r="P777" s="105" t="s">
        <v>1318</v>
      </c>
    </row>
    <row r="778" spans="1:16" s="17" customFormat="1">
      <c r="A778" s="105" t="s">
        <v>1773</v>
      </c>
      <c r="B778" s="710">
        <v>30446803</v>
      </c>
      <c r="C778" s="105"/>
      <c r="D778" s="105"/>
      <c r="E778" s="710" t="s">
        <v>1768</v>
      </c>
      <c r="F778" s="918">
        <v>3.82</v>
      </c>
      <c r="G778" s="105" t="s">
        <v>1774</v>
      </c>
      <c r="H778" s="912">
        <v>10</v>
      </c>
      <c r="I778" s="105"/>
      <c r="J778" s="105"/>
      <c r="K778" s="519">
        <v>45166</v>
      </c>
      <c r="L778" s="519">
        <v>45183</v>
      </c>
      <c r="M778" s="105"/>
      <c r="N778" s="105"/>
      <c r="O778" s="105"/>
      <c r="P778" s="105" t="s">
        <v>1318</v>
      </c>
    </row>
    <row r="779" spans="1:16" s="17" customFormat="1">
      <c r="A779" s="710" t="s">
        <v>698</v>
      </c>
      <c r="B779" s="919" t="s">
        <v>156</v>
      </c>
      <c r="C779" s="105"/>
      <c r="D779" s="105"/>
      <c r="E779" s="710" t="s">
        <v>1775</v>
      </c>
      <c r="F779" s="105"/>
      <c r="G779" s="105"/>
      <c r="H779" s="912">
        <v>1</v>
      </c>
      <c r="I779" s="105">
        <v>1</v>
      </c>
      <c r="J779" s="105">
        <v>1745280</v>
      </c>
      <c r="K779" s="519">
        <v>45190</v>
      </c>
      <c r="L779" s="519">
        <v>45211</v>
      </c>
      <c r="M779" s="105" t="s">
        <v>38</v>
      </c>
      <c r="N779" s="707" t="s">
        <v>1776</v>
      </c>
      <c r="O779" s="105" t="s">
        <v>1777</v>
      </c>
      <c r="P779" s="105" t="s">
        <v>1778</v>
      </c>
    </row>
    <row r="780" spans="1:16" s="17" customFormat="1">
      <c r="A780" s="710" t="s">
        <v>698</v>
      </c>
      <c r="B780" s="919" t="s">
        <v>94</v>
      </c>
      <c r="C780" s="105"/>
      <c r="D780" s="105"/>
      <c r="E780" s="710" t="s">
        <v>1775</v>
      </c>
      <c r="F780" s="105"/>
      <c r="G780" s="105"/>
      <c r="H780" s="912">
        <v>1</v>
      </c>
      <c r="I780" s="105">
        <v>1</v>
      </c>
      <c r="J780" s="105"/>
      <c r="K780" s="519">
        <v>45190</v>
      </c>
      <c r="L780" s="105"/>
      <c r="M780" s="105" t="s">
        <v>38</v>
      </c>
      <c r="N780" s="707">
        <v>1745063</v>
      </c>
      <c r="O780" s="105" t="s">
        <v>1705</v>
      </c>
      <c r="P780" s="105"/>
    </row>
    <row r="781" spans="1:16" s="17" customFormat="1">
      <c r="A781" s="710" t="s">
        <v>1779</v>
      </c>
      <c r="B781" s="710">
        <v>29313004</v>
      </c>
      <c r="C781" s="105"/>
      <c r="D781" s="105"/>
      <c r="E781" s="105" t="s">
        <v>1630</v>
      </c>
      <c r="F781" s="105">
        <v>7.3</v>
      </c>
      <c r="G781" s="105"/>
      <c r="H781" s="105">
        <v>10</v>
      </c>
      <c r="I781" s="105"/>
      <c r="J781" s="105"/>
      <c r="K781" s="519">
        <v>45194</v>
      </c>
      <c r="L781" s="105"/>
      <c r="M781" s="105" t="s">
        <v>38</v>
      </c>
      <c r="N781" s="105"/>
      <c r="O781" s="105"/>
      <c r="P781" s="105"/>
    </row>
    <row r="782" spans="1:16" s="17" customFormat="1">
      <c r="A782" s="710" t="s">
        <v>1779</v>
      </c>
      <c r="B782" s="710">
        <v>29325202</v>
      </c>
      <c r="C782" s="105"/>
      <c r="D782" s="105"/>
      <c r="E782" s="105" t="s">
        <v>1630</v>
      </c>
      <c r="F782" s="105">
        <v>7.2</v>
      </c>
      <c r="G782" s="105"/>
      <c r="H782" s="105">
        <v>10</v>
      </c>
      <c r="I782" s="105"/>
      <c r="J782" s="105"/>
      <c r="K782" s="519">
        <v>45194</v>
      </c>
      <c r="L782" s="105"/>
      <c r="M782" s="105" t="s">
        <v>38</v>
      </c>
      <c r="N782" s="105"/>
      <c r="O782" s="105"/>
      <c r="P782" s="105"/>
    </row>
    <row r="783" spans="1:16" s="17" customFormat="1">
      <c r="A783" s="710" t="s">
        <v>1779</v>
      </c>
      <c r="B783" s="710">
        <v>29321603</v>
      </c>
      <c r="C783" s="105"/>
      <c r="D783" s="105"/>
      <c r="E783" s="105" t="s">
        <v>1630</v>
      </c>
      <c r="F783" s="105">
        <v>7.27</v>
      </c>
      <c r="G783" s="105"/>
      <c r="H783" s="105">
        <v>10</v>
      </c>
      <c r="I783" s="105"/>
      <c r="J783" s="105"/>
      <c r="K783" s="519">
        <v>45194</v>
      </c>
      <c r="L783" s="105"/>
      <c r="M783" s="105" t="s">
        <v>38</v>
      </c>
      <c r="N783" s="105"/>
      <c r="O783" s="105"/>
      <c r="P783" s="105"/>
    </row>
    <row r="784" spans="1:16" s="17" customFormat="1">
      <c r="A784" s="710" t="s">
        <v>1779</v>
      </c>
      <c r="B784" s="710">
        <v>29325503</v>
      </c>
      <c r="C784" s="105"/>
      <c r="D784" s="105"/>
      <c r="E784" s="105" t="s">
        <v>1630</v>
      </c>
      <c r="F784" s="105">
        <v>7.2</v>
      </c>
      <c r="G784" s="105"/>
      <c r="H784" s="105">
        <v>10</v>
      </c>
      <c r="I784" s="105"/>
      <c r="J784" s="105"/>
      <c r="K784" s="519">
        <v>45194</v>
      </c>
      <c r="L784" s="105"/>
      <c r="M784" s="105" t="s">
        <v>38</v>
      </c>
      <c r="N784" s="105"/>
      <c r="O784" s="105"/>
      <c r="P784" s="105"/>
    </row>
    <row r="785" spans="1:16" s="17" customFormat="1" ht="27" customHeight="1">
      <c r="A785" s="105" t="s">
        <v>85</v>
      </c>
      <c r="B785" s="710" t="s">
        <v>94</v>
      </c>
      <c r="C785" s="105"/>
      <c r="D785" s="105"/>
      <c r="E785" s="105" t="s">
        <v>1780</v>
      </c>
      <c r="F785" s="105"/>
      <c r="G785" s="105"/>
      <c r="H785" s="105">
        <v>1</v>
      </c>
      <c r="I785" s="105"/>
      <c r="J785" s="105"/>
      <c r="K785" s="519">
        <v>45196</v>
      </c>
      <c r="L785" s="519">
        <v>45205</v>
      </c>
      <c r="M785" s="105"/>
      <c r="N785" s="105"/>
      <c r="O785" s="105"/>
      <c r="P785" s="949" t="s">
        <v>1781</v>
      </c>
    </row>
    <row r="786" spans="1:16" s="17" customFormat="1" ht="27" customHeight="1">
      <c r="A786" s="105" t="s">
        <v>85</v>
      </c>
      <c r="B786" s="710" t="s">
        <v>102</v>
      </c>
      <c r="C786" s="105"/>
      <c r="D786" s="105"/>
      <c r="E786" s="105" t="s">
        <v>1780</v>
      </c>
      <c r="F786" s="105"/>
      <c r="G786" s="105"/>
      <c r="H786" s="105">
        <v>1</v>
      </c>
      <c r="I786" s="105"/>
      <c r="J786" s="105"/>
      <c r="K786" s="519">
        <v>45196</v>
      </c>
      <c r="L786" s="519">
        <v>45205</v>
      </c>
      <c r="M786" s="105"/>
      <c r="N786" s="105"/>
      <c r="O786" s="105"/>
      <c r="P786" s="950"/>
    </row>
    <row r="787" spans="1:16" s="17" customFormat="1" ht="27" customHeight="1">
      <c r="A787" s="105" t="s">
        <v>85</v>
      </c>
      <c r="B787" s="710" t="s">
        <v>1782</v>
      </c>
      <c r="C787" s="105"/>
      <c r="D787" s="105"/>
      <c r="E787" s="105" t="s">
        <v>1780</v>
      </c>
      <c r="F787" s="105"/>
      <c r="G787" s="105"/>
      <c r="H787" s="105">
        <v>1</v>
      </c>
      <c r="I787" s="105"/>
      <c r="J787" s="105"/>
      <c r="K787" s="519">
        <v>45196</v>
      </c>
      <c r="L787" s="519">
        <v>45205</v>
      </c>
      <c r="M787" s="105"/>
      <c r="N787" s="105"/>
      <c r="O787" s="105"/>
      <c r="P787" s="951"/>
    </row>
    <row r="788" spans="1:16" s="17" customFormat="1">
      <c r="A788" s="105" t="s">
        <v>1783</v>
      </c>
      <c r="B788" s="710" t="s">
        <v>537</v>
      </c>
      <c r="C788" s="105"/>
      <c r="D788" s="105"/>
      <c r="E788" s="105" t="s">
        <v>1252</v>
      </c>
      <c r="F788" s="105">
        <v>7.9</v>
      </c>
      <c r="G788" s="105"/>
      <c r="H788" s="105">
        <v>5</v>
      </c>
      <c r="I788" s="105"/>
      <c r="J788" s="105"/>
      <c r="K788" s="519">
        <v>45209</v>
      </c>
      <c r="L788" s="105"/>
      <c r="M788" s="105"/>
      <c r="N788" s="105"/>
      <c r="O788" s="105"/>
      <c r="P788" s="105"/>
    </row>
    <row r="789" spans="1:16" s="17" customFormat="1">
      <c r="A789" s="105" t="s">
        <v>1783</v>
      </c>
      <c r="B789" s="710" t="s">
        <v>536</v>
      </c>
      <c r="C789" s="105"/>
      <c r="D789" s="105"/>
      <c r="E789" s="105" t="s">
        <v>1252</v>
      </c>
      <c r="F789" s="105">
        <v>7.9</v>
      </c>
      <c r="G789" s="105"/>
      <c r="H789" s="105">
        <v>5</v>
      </c>
      <c r="I789" s="105"/>
      <c r="J789" s="105"/>
      <c r="K789" s="519">
        <v>45209</v>
      </c>
      <c r="L789" s="105"/>
      <c r="M789" s="105"/>
      <c r="N789" s="105"/>
      <c r="O789" s="105"/>
      <c r="P789" s="105"/>
    </row>
    <row r="790" spans="1:16" s="17" customFormat="1">
      <c r="A790" s="105" t="s">
        <v>1783</v>
      </c>
      <c r="B790" s="710" t="s">
        <v>544</v>
      </c>
      <c r="C790" s="105"/>
      <c r="D790" s="105"/>
      <c r="E790" s="105" t="s">
        <v>1252</v>
      </c>
      <c r="F790" s="920">
        <v>8.01</v>
      </c>
      <c r="G790" s="105"/>
      <c r="H790" s="105">
        <v>5</v>
      </c>
      <c r="I790" s="105"/>
      <c r="J790" s="105"/>
      <c r="K790" s="519">
        <v>45209</v>
      </c>
      <c r="L790" s="105"/>
      <c r="M790" s="105"/>
      <c r="N790" s="105"/>
      <c r="O790" s="105"/>
      <c r="P790" s="105"/>
    </row>
    <row r="791" spans="1:16" s="17" customFormat="1">
      <c r="A791" s="105" t="s">
        <v>1783</v>
      </c>
      <c r="B791" s="710" t="s">
        <v>543</v>
      </c>
      <c r="C791" s="105"/>
      <c r="D791" s="105"/>
      <c r="E791" s="105" t="s">
        <v>1252</v>
      </c>
      <c r="F791" s="920">
        <v>8.01</v>
      </c>
      <c r="G791" s="105"/>
      <c r="H791" s="105">
        <v>5</v>
      </c>
      <c r="I791" s="105"/>
      <c r="J791" s="105"/>
      <c r="K791" s="519">
        <v>45209</v>
      </c>
      <c r="L791" s="105"/>
      <c r="M791" s="105"/>
      <c r="N791" s="105"/>
      <c r="O791" s="105"/>
      <c r="P791" s="105"/>
    </row>
    <row r="792" spans="1:16" s="17" customFormat="1" ht="18" customHeight="1">
      <c r="A792" s="105" t="s">
        <v>85</v>
      </c>
      <c r="B792" s="710" t="s">
        <v>158</v>
      </c>
      <c r="C792" s="105"/>
      <c r="D792" s="105"/>
      <c r="E792" s="105"/>
      <c r="F792" s="105">
        <v>5.6040000000000001</v>
      </c>
      <c r="G792" s="105"/>
      <c r="H792" s="105">
        <v>10</v>
      </c>
      <c r="I792" s="105"/>
      <c r="J792" s="105">
        <v>1745324</v>
      </c>
      <c r="K792" s="519">
        <v>45222</v>
      </c>
      <c r="L792" s="105"/>
      <c r="M792" s="105"/>
      <c r="N792" s="105"/>
      <c r="O792" s="105"/>
      <c r="P792" s="208" t="s">
        <v>1784</v>
      </c>
    </row>
    <row r="793" spans="1:16" s="17" customFormat="1">
      <c r="A793" s="105" t="s">
        <v>85</v>
      </c>
      <c r="B793" s="710" t="s">
        <v>94</v>
      </c>
      <c r="C793" s="105"/>
      <c r="D793" s="105"/>
      <c r="E793" s="105"/>
      <c r="F793" s="105">
        <v>2.7</v>
      </c>
      <c r="G793" s="105"/>
      <c r="H793" s="105">
        <v>2</v>
      </c>
      <c r="I793" s="105"/>
      <c r="J793" s="105">
        <v>1745323</v>
      </c>
      <c r="K793" s="519">
        <v>45218</v>
      </c>
      <c r="L793" s="519">
        <v>45231</v>
      </c>
      <c r="M793" s="105"/>
      <c r="N793" s="105">
        <v>1745061</v>
      </c>
      <c r="O793" s="105" t="s">
        <v>1785</v>
      </c>
      <c r="P793" s="105" t="s">
        <v>1786</v>
      </c>
    </row>
    <row r="794" spans="1:16" s="17" customFormat="1">
      <c r="A794" s="105" t="s">
        <v>85</v>
      </c>
      <c r="B794" s="710" t="s">
        <v>713</v>
      </c>
      <c r="C794" s="105"/>
      <c r="D794" s="105"/>
      <c r="E794" s="105"/>
      <c r="F794" s="105">
        <v>10.88</v>
      </c>
      <c r="G794" s="105"/>
      <c r="H794" s="105">
        <v>2</v>
      </c>
      <c r="I794" s="105"/>
      <c r="J794" s="105">
        <v>1745323</v>
      </c>
      <c r="K794" s="519">
        <v>45218</v>
      </c>
      <c r="L794" s="519">
        <v>45231</v>
      </c>
      <c r="M794" s="105"/>
      <c r="N794" s="105">
        <v>1745028</v>
      </c>
      <c r="O794" s="105" t="s">
        <v>1785</v>
      </c>
      <c r="P794" s="105" t="s">
        <v>1786</v>
      </c>
    </row>
    <row r="795" spans="1:16" s="17" customFormat="1" ht="76.5" customHeight="1">
      <c r="A795" s="105" t="s">
        <v>1773</v>
      </c>
      <c r="B795" s="710">
        <v>30446803</v>
      </c>
      <c r="C795" s="105"/>
      <c r="D795" s="105"/>
      <c r="E795" s="105" t="s">
        <v>1291</v>
      </c>
      <c r="F795" s="105">
        <v>4.46</v>
      </c>
      <c r="G795" s="105"/>
      <c r="H795" s="105">
        <v>41</v>
      </c>
      <c r="I795" s="105"/>
      <c r="J795" s="105"/>
      <c r="K795" s="519">
        <v>45276</v>
      </c>
      <c r="L795" s="105"/>
      <c r="M795" s="105"/>
      <c r="N795" s="105"/>
      <c r="O795" s="105"/>
      <c r="P795" s="940" t="s">
        <v>1787</v>
      </c>
    </row>
    <row r="796" spans="1:16" s="17" customFormat="1">
      <c r="A796" s="105" t="s">
        <v>1773</v>
      </c>
      <c r="B796" s="710" t="s">
        <v>1788</v>
      </c>
      <c r="C796" s="105"/>
      <c r="D796" s="105"/>
      <c r="E796" s="105" t="s">
        <v>1291</v>
      </c>
      <c r="F796" s="105">
        <v>3.71</v>
      </c>
      <c r="G796" s="105"/>
      <c r="H796" s="105">
        <v>31</v>
      </c>
      <c r="I796" s="105"/>
      <c r="J796" s="105"/>
      <c r="K796" s="519">
        <v>45276</v>
      </c>
      <c r="L796" s="105"/>
      <c r="M796" s="105"/>
      <c r="N796" s="105"/>
      <c r="O796" s="105"/>
      <c r="P796" s="940"/>
    </row>
    <row r="797" spans="1:16" s="17" customFormat="1">
      <c r="A797" s="105" t="s">
        <v>1773</v>
      </c>
      <c r="B797" s="710" t="s">
        <v>1789</v>
      </c>
      <c r="C797" s="105"/>
      <c r="D797" s="105"/>
      <c r="E797" s="105" t="s">
        <v>1291</v>
      </c>
      <c r="F797" s="105">
        <v>4.4630000000000001</v>
      </c>
      <c r="G797" s="105"/>
      <c r="H797" s="105">
        <v>1</v>
      </c>
      <c r="I797" s="105"/>
      <c r="J797" s="105"/>
      <c r="K797" s="519">
        <v>45276</v>
      </c>
      <c r="L797" s="105"/>
      <c r="M797" s="105"/>
      <c r="N797" s="105"/>
      <c r="O797" s="105"/>
      <c r="P797" s="940"/>
    </row>
    <row r="798" spans="1:16" s="17" customFormat="1">
      <c r="A798" s="105" t="s">
        <v>57</v>
      </c>
      <c r="B798" s="710" t="s">
        <v>338</v>
      </c>
      <c r="C798" s="105"/>
      <c r="D798" s="105"/>
      <c r="E798" s="105" t="s">
        <v>195</v>
      </c>
      <c r="F798" s="105">
        <v>5.67</v>
      </c>
      <c r="G798" s="105" t="str">
        <f>VLOOKUP(B798,'Deliver detail'!$C$140:$D$162,2,)</f>
        <v>88170AR000</v>
      </c>
      <c r="H798" s="105">
        <v>2</v>
      </c>
      <c r="I798" s="105"/>
      <c r="J798" s="105"/>
      <c r="K798" s="519">
        <v>45288</v>
      </c>
      <c r="L798" s="105"/>
      <c r="M798" s="105"/>
      <c r="N798" s="105"/>
      <c r="O798" s="105" t="s">
        <v>1790</v>
      </c>
      <c r="P798" s="105" t="s">
        <v>1786</v>
      </c>
    </row>
    <row r="799" spans="1:16" s="17" customFormat="1">
      <c r="A799" s="105" t="s">
        <v>57</v>
      </c>
      <c r="B799" s="710" t="s">
        <v>318</v>
      </c>
      <c r="C799" s="105"/>
      <c r="D799" s="105"/>
      <c r="E799" s="105" t="s">
        <v>195</v>
      </c>
      <c r="F799" s="105">
        <v>5.67</v>
      </c>
      <c r="G799" s="105" t="str">
        <f>VLOOKUP(B799,'Deliver detail'!$C$140:$D$162,2,)</f>
        <v>88170AR100</v>
      </c>
      <c r="H799" s="105">
        <v>2</v>
      </c>
      <c r="I799" s="105"/>
      <c r="J799" s="105"/>
      <c r="K799" s="519">
        <v>45288</v>
      </c>
      <c r="L799" s="105"/>
      <c r="M799" s="105"/>
      <c r="N799" s="105"/>
      <c r="O799" s="105" t="s">
        <v>1790</v>
      </c>
      <c r="P799" s="105" t="s">
        <v>1786</v>
      </c>
    </row>
    <row r="800" spans="1:16" s="17" customFormat="1">
      <c r="A800" s="105" t="s">
        <v>57</v>
      </c>
      <c r="B800" s="710" t="s">
        <v>313</v>
      </c>
      <c r="C800" s="105"/>
      <c r="D800" s="105"/>
      <c r="E800" s="105" t="s">
        <v>195</v>
      </c>
      <c r="F800" s="105">
        <v>5.67</v>
      </c>
      <c r="G800" s="105" t="str">
        <f>VLOOKUP(B800,'Deliver detail'!$C$140:$D$162,2,)</f>
        <v>88170AR050</v>
      </c>
      <c r="H800" s="105">
        <v>2</v>
      </c>
      <c r="I800" s="105"/>
      <c r="J800" s="105"/>
      <c r="K800" s="519">
        <v>45288</v>
      </c>
      <c r="L800" s="105"/>
      <c r="M800" s="105"/>
      <c r="N800" s="105"/>
      <c r="O800" s="105" t="s">
        <v>1790</v>
      </c>
      <c r="P800" s="105" t="s">
        <v>1786</v>
      </c>
    </row>
    <row r="801" spans="1:16" s="17" customFormat="1">
      <c r="A801" s="105" t="s">
        <v>57</v>
      </c>
      <c r="B801" s="710" t="s">
        <v>320</v>
      </c>
      <c r="C801" s="105"/>
      <c r="D801" s="105"/>
      <c r="E801" s="105" t="s">
        <v>195</v>
      </c>
      <c r="F801" s="105">
        <v>5.67</v>
      </c>
      <c r="G801" s="105" t="str">
        <f>VLOOKUP(B801,'Deliver detail'!$C$140:$D$162,2,)</f>
        <v>88170AR150</v>
      </c>
      <c r="H801" s="105">
        <v>2</v>
      </c>
      <c r="I801" s="105"/>
      <c r="J801" s="105"/>
      <c r="K801" s="519">
        <v>45288</v>
      </c>
      <c r="L801" s="105"/>
      <c r="M801" s="105"/>
      <c r="N801" s="105"/>
      <c r="O801" s="105" t="s">
        <v>1790</v>
      </c>
      <c r="P801" s="105" t="s">
        <v>1786</v>
      </c>
    </row>
    <row r="802" spans="1:16" s="17" customFormat="1">
      <c r="A802" s="105" t="s">
        <v>57</v>
      </c>
      <c r="B802" s="710" t="s">
        <v>340</v>
      </c>
      <c r="C802" s="105"/>
      <c r="D802" s="105"/>
      <c r="E802" s="105" t="s">
        <v>195</v>
      </c>
      <c r="F802" s="105">
        <v>4.96</v>
      </c>
      <c r="G802" s="105" t="str">
        <f>VLOOKUP(B802,'Deliver detail'!$C$140:$D$162,2,)</f>
        <v>88370AR050</v>
      </c>
      <c r="H802" s="105">
        <v>2</v>
      </c>
      <c r="I802" s="105"/>
      <c r="J802" s="105"/>
      <c r="K802" s="519">
        <v>45288</v>
      </c>
      <c r="L802" s="105"/>
      <c r="M802" s="105"/>
      <c r="N802" s="105"/>
      <c r="O802" s="105" t="s">
        <v>1790</v>
      </c>
      <c r="P802" s="105" t="s">
        <v>1786</v>
      </c>
    </row>
    <row r="803" spans="1:16" s="17" customFormat="1">
      <c r="A803" s="105" t="s">
        <v>57</v>
      </c>
      <c r="B803" s="710" t="s">
        <v>383</v>
      </c>
      <c r="C803" s="105"/>
      <c r="D803" s="105"/>
      <c r="E803" s="105" t="s">
        <v>195</v>
      </c>
      <c r="F803" s="105">
        <v>5.58</v>
      </c>
      <c r="G803" s="105" t="str">
        <f>VLOOKUP(B803,'Deliver detail'!$C$140:$D$162,2,)</f>
        <v>89270AR000</v>
      </c>
      <c r="H803" s="105">
        <v>2</v>
      </c>
      <c r="I803" s="105"/>
      <c r="J803" s="105"/>
      <c r="K803" s="519">
        <v>45288</v>
      </c>
      <c r="L803" s="105"/>
      <c r="M803" s="105"/>
      <c r="N803" s="105"/>
      <c r="O803" s="105" t="s">
        <v>1790</v>
      </c>
      <c r="P803" s="105" t="s">
        <v>1786</v>
      </c>
    </row>
    <row r="804" spans="1:16" s="17" customFormat="1">
      <c r="A804" s="105" t="s">
        <v>57</v>
      </c>
      <c r="B804" s="710" t="s">
        <v>384</v>
      </c>
      <c r="C804" s="105"/>
      <c r="D804" s="105"/>
      <c r="E804" s="105" t="s">
        <v>195</v>
      </c>
      <c r="F804" s="105">
        <v>5.58</v>
      </c>
      <c r="G804" s="105" t="str">
        <f>VLOOKUP(B804,'Deliver detail'!$C$140:$D$162,2,)</f>
        <v>89270AR050</v>
      </c>
      <c r="H804" s="105">
        <v>2</v>
      </c>
      <c r="I804" s="105"/>
      <c r="J804" s="105"/>
      <c r="K804" s="519">
        <v>45288</v>
      </c>
      <c r="L804" s="105"/>
      <c r="M804" s="105"/>
      <c r="N804" s="105"/>
      <c r="O804" s="105" t="s">
        <v>1790</v>
      </c>
      <c r="P804" s="105" t="s">
        <v>1786</v>
      </c>
    </row>
    <row r="805" spans="1:16" s="17" customFormat="1">
      <c r="A805" s="105" t="s">
        <v>57</v>
      </c>
      <c r="B805" s="710" t="s">
        <v>356</v>
      </c>
      <c r="C805" s="105"/>
      <c r="D805" s="105"/>
      <c r="E805" s="105" t="s">
        <v>195</v>
      </c>
      <c r="F805" s="105">
        <v>4.54</v>
      </c>
      <c r="G805" s="105" t="str">
        <f>VLOOKUP(B805,'Deliver detail'!$C$140:$D$162,2,)</f>
        <v>89470AR050</v>
      </c>
      <c r="H805" s="105">
        <v>2</v>
      </c>
      <c r="I805" s="105"/>
      <c r="J805" s="105"/>
      <c r="K805" s="519">
        <v>45288</v>
      </c>
      <c r="L805" s="105"/>
      <c r="M805" s="105"/>
      <c r="N805" s="105"/>
      <c r="O805" s="105" t="s">
        <v>1790</v>
      </c>
      <c r="P805" s="105" t="s">
        <v>1786</v>
      </c>
    </row>
    <row r="806" spans="1:16" s="17" customFormat="1">
      <c r="A806" s="105" t="s">
        <v>57</v>
      </c>
      <c r="B806" s="710" t="s">
        <v>334</v>
      </c>
      <c r="C806" s="105"/>
      <c r="D806" s="105"/>
      <c r="E806" s="105" t="s">
        <v>195</v>
      </c>
      <c r="F806" s="105">
        <v>6.14</v>
      </c>
      <c r="G806" s="105" t="str">
        <f>VLOOKUP(B806,'Deliver detail'!$C$140:$D$162,2,)</f>
        <v>89270AR100</v>
      </c>
      <c r="H806" s="105">
        <v>2</v>
      </c>
      <c r="I806" s="105"/>
      <c r="J806" s="105"/>
      <c r="K806" s="519">
        <v>45288</v>
      </c>
      <c r="L806" s="105"/>
      <c r="M806" s="105"/>
      <c r="N806" s="105"/>
      <c r="O806" s="105" t="s">
        <v>1790</v>
      </c>
      <c r="P806" s="105" t="s">
        <v>1786</v>
      </c>
    </row>
    <row r="807" spans="1:16" s="17" customFormat="1">
      <c r="A807" s="105" t="s">
        <v>57</v>
      </c>
      <c r="B807" s="710" t="s">
        <v>336</v>
      </c>
      <c r="C807" s="105"/>
      <c r="D807" s="105"/>
      <c r="E807" s="105" t="s">
        <v>195</v>
      </c>
      <c r="F807" s="105">
        <v>6.14</v>
      </c>
      <c r="G807" s="105" t="str">
        <f>VLOOKUP(B807,'Deliver detail'!$C$140:$D$162,2,)</f>
        <v>89270AR150</v>
      </c>
      <c r="H807" s="105">
        <v>2</v>
      </c>
      <c r="I807" s="105"/>
      <c r="J807" s="105"/>
      <c r="K807" s="519">
        <v>45288</v>
      </c>
      <c r="L807" s="105"/>
      <c r="M807" s="105"/>
      <c r="N807" s="105"/>
      <c r="O807" s="105" t="s">
        <v>1790</v>
      </c>
      <c r="P807" s="105" t="s">
        <v>1786</v>
      </c>
    </row>
    <row r="808" spans="1:16" s="17" customFormat="1">
      <c r="A808" s="105" t="s">
        <v>57</v>
      </c>
      <c r="B808" s="710" t="s">
        <v>359</v>
      </c>
      <c r="C808" s="105"/>
      <c r="D808" s="105"/>
      <c r="E808" s="105" t="s">
        <v>195</v>
      </c>
      <c r="F808" s="105">
        <v>5.51</v>
      </c>
      <c r="G808" s="105" t="str">
        <f>VLOOKUP(B808,'Deliver detail'!$C$140:$D$162,2,)</f>
        <v>89470AR150</v>
      </c>
      <c r="H808" s="105">
        <v>2</v>
      </c>
      <c r="I808" s="105"/>
      <c r="J808" s="105"/>
      <c r="K808" s="519">
        <v>45288</v>
      </c>
      <c r="L808" s="105"/>
      <c r="M808" s="105"/>
      <c r="N808" s="105"/>
      <c r="O808" s="105" t="s">
        <v>1790</v>
      </c>
      <c r="P808" s="105" t="s">
        <v>1786</v>
      </c>
    </row>
    <row r="809" spans="1:16" s="17" customFormat="1">
      <c r="A809" s="105" t="s">
        <v>698</v>
      </c>
      <c r="B809" s="710" t="s">
        <v>162</v>
      </c>
      <c r="C809" s="105"/>
      <c r="D809" s="105"/>
      <c r="E809" s="105" t="s">
        <v>88</v>
      </c>
      <c r="F809" s="105"/>
      <c r="G809" s="105"/>
      <c r="H809" s="105">
        <v>1</v>
      </c>
      <c r="I809" s="105"/>
      <c r="J809" s="105">
        <v>1745214</v>
      </c>
      <c r="K809" s="921">
        <v>45296</v>
      </c>
      <c r="L809" s="105"/>
      <c r="M809" s="105"/>
      <c r="N809" s="105" t="s">
        <v>1791</v>
      </c>
      <c r="O809" s="105" t="s">
        <v>1679</v>
      </c>
      <c r="P809" s="105" t="s">
        <v>1792</v>
      </c>
    </row>
    <row r="810" spans="1:16" s="17" customFormat="1">
      <c r="A810" s="105" t="s">
        <v>1779</v>
      </c>
      <c r="B810" s="710">
        <v>566561308</v>
      </c>
      <c r="C810" s="105"/>
      <c r="D810" s="105"/>
      <c r="E810" s="105" t="s">
        <v>195</v>
      </c>
      <c r="F810" s="105"/>
      <c r="G810" s="105"/>
      <c r="H810" s="105">
        <v>15</v>
      </c>
      <c r="I810" s="105"/>
      <c r="J810" s="105"/>
      <c r="K810" s="519">
        <v>45299</v>
      </c>
      <c r="L810" s="105"/>
      <c r="M810" s="105"/>
      <c r="N810" s="105"/>
      <c r="O810" s="105" t="s">
        <v>1793</v>
      </c>
      <c r="P810" s="105"/>
    </row>
    <row r="811" spans="1:16" s="17" customFormat="1">
      <c r="A811" s="105" t="s">
        <v>1779</v>
      </c>
      <c r="B811" s="710">
        <v>567301808</v>
      </c>
      <c r="C811" s="105"/>
      <c r="D811" s="105"/>
      <c r="E811" s="105" t="s">
        <v>195</v>
      </c>
      <c r="F811" s="105"/>
      <c r="G811" s="105"/>
      <c r="H811" s="105">
        <v>15</v>
      </c>
      <c r="I811" s="105"/>
      <c r="J811" s="105"/>
      <c r="K811" s="519">
        <v>45299</v>
      </c>
      <c r="L811" s="105"/>
      <c r="M811" s="105"/>
      <c r="N811" s="105"/>
      <c r="O811" s="105" t="s">
        <v>1793</v>
      </c>
      <c r="P811" s="105"/>
    </row>
    <row r="812" spans="1:16" s="17" customFormat="1">
      <c r="A812" s="922" t="s">
        <v>1488</v>
      </c>
      <c r="B812" s="270" t="s">
        <v>269</v>
      </c>
      <c r="E812" s="922" t="s">
        <v>1318</v>
      </c>
      <c r="F812" s="17">
        <v>7.4</v>
      </c>
      <c r="H812" s="922">
        <v>5</v>
      </c>
      <c r="K812" s="887">
        <v>45306</v>
      </c>
      <c r="O812" s="922" t="s">
        <v>1794</v>
      </c>
      <c r="P812" s="17" t="s">
        <v>1795</v>
      </c>
    </row>
    <row r="813" spans="1:16" s="17" customFormat="1">
      <c r="A813" s="105" t="s">
        <v>1488</v>
      </c>
      <c r="B813" s="710">
        <v>398578607</v>
      </c>
      <c r="C813" s="105"/>
      <c r="D813" s="105"/>
      <c r="E813" s="105" t="s">
        <v>1318</v>
      </c>
      <c r="F813" s="917">
        <v>2.2999999999999998</v>
      </c>
      <c r="G813" s="105"/>
      <c r="H813" s="105">
        <v>5</v>
      </c>
      <c r="I813" s="105"/>
      <c r="J813" s="105"/>
      <c r="K813" s="519">
        <v>45306</v>
      </c>
      <c r="L813" s="105"/>
      <c r="M813" s="105"/>
      <c r="N813" s="105"/>
      <c r="O813" s="105" t="s">
        <v>1794</v>
      </c>
      <c r="P813" s="105" t="s">
        <v>1795</v>
      </c>
    </row>
    <row r="814" spans="1:16" s="17" customFormat="1">
      <c r="A814" s="105" t="s">
        <v>1051</v>
      </c>
      <c r="B814" s="710" t="s">
        <v>609</v>
      </c>
      <c r="C814" s="105"/>
      <c r="D814" s="105"/>
      <c r="E814" s="105" t="s">
        <v>195</v>
      </c>
      <c r="F814" s="105">
        <v>3.18</v>
      </c>
      <c r="G814" s="105"/>
      <c r="H814" s="105">
        <v>2</v>
      </c>
      <c r="I814" s="105"/>
      <c r="J814" s="105"/>
      <c r="K814" s="519">
        <v>45315</v>
      </c>
      <c r="L814" s="105"/>
      <c r="M814" s="105"/>
      <c r="N814" s="105"/>
      <c r="O814" s="105"/>
      <c r="P814" s="105"/>
    </row>
    <row r="815" spans="1:16" s="17" customFormat="1">
      <c r="A815" s="105" t="s">
        <v>1051</v>
      </c>
      <c r="B815" s="710" t="s">
        <v>610</v>
      </c>
      <c r="C815" s="105"/>
      <c r="D815" s="105"/>
      <c r="E815" s="105" t="s">
        <v>195</v>
      </c>
      <c r="F815" s="105">
        <v>3.18</v>
      </c>
      <c r="G815" s="105"/>
      <c r="H815" s="105">
        <v>2</v>
      </c>
      <c r="I815" s="105"/>
      <c r="J815" s="105"/>
      <c r="K815" s="519">
        <v>45315</v>
      </c>
      <c r="L815" s="105"/>
      <c r="M815" s="105"/>
      <c r="N815" s="105"/>
      <c r="O815" s="105"/>
      <c r="P815" s="105"/>
    </row>
    <row r="816" spans="1:16" s="17" customFormat="1">
      <c r="A816" s="105" t="s">
        <v>1051</v>
      </c>
      <c r="B816" s="710" t="s">
        <v>613</v>
      </c>
      <c r="C816" s="105"/>
      <c r="D816" s="105"/>
      <c r="E816" s="105" t="s">
        <v>195</v>
      </c>
      <c r="F816" s="105">
        <v>2.37</v>
      </c>
      <c r="G816" s="105"/>
      <c r="H816" s="105">
        <v>0</v>
      </c>
      <c r="I816" s="105"/>
      <c r="J816" s="105"/>
      <c r="K816" s="519">
        <v>45315</v>
      </c>
      <c r="L816" s="105"/>
      <c r="M816" s="105"/>
      <c r="N816" s="105"/>
      <c r="O816" s="105"/>
      <c r="P816" s="105"/>
    </row>
    <row r="817" spans="1:16" s="17" customFormat="1">
      <c r="A817" s="105" t="s">
        <v>1779</v>
      </c>
      <c r="B817" s="710">
        <v>566561309</v>
      </c>
      <c r="C817" s="105"/>
      <c r="D817" s="105"/>
      <c r="E817" s="105" t="s">
        <v>1796</v>
      </c>
      <c r="F817" s="105"/>
      <c r="G817" s="105"/>
      <c r="H817" s="105">
        <v>3</v>
      </c>
      <c r="I817" s="105"/>
      <c r="J817" s="105"/>
      <c r="K817" s="519">
        <v>45344</v>
      </c>
      <c r="L817" s="105"/>
      <c r="M817" s="105" t="s">
        <v>1383</v>
      </c>
      <c r="N817" s="105"/>
      <c r="O817" s="105"/>
      <c r="P817" s="105"/>
    </row>
    <row r="818" spans="1:16" s="17" customFormat="1">
      <c r="A818" s="105" t="s">
        <v>1779</v>
      </c>
      <c r="B818" s="710">
        <v>567301809</v>
      </c>
      <c r="C818" s="105"/>
      <c r="D818" s="105"/>
      <c r="E818" s="105" t="s">
        <v>1796</v>
      </c>
      <c r="F818" s="105"/>
      <c r="G818" s="105"/>
      <c r="H818" s="105">
        <v>3</v>
      </c>
      <c r="I818" s="105"/>
      <c r="J818" s="105"/>
      <c r="K818" s="519">
        <v>45344</v>
      </c>
      <c r="L818" s="105"/>
      <c r="M818" s="105" t="s">
        <v>1383</v>
      </c>
      <c r="N818" s="105"/>
      <c r="O818" s="105"/>
      <c r="P818" s="105"/>
    </row>
    <row r="819" spans="1:16" s="17" customFormat="1">
      <c r="A819" s="105" t="s">
        <v>1779</v>
      </c>
      <c r="B819" s="710">
        <v>567302105</v>
      </c>
      <c r="C819" s="105"/>
      <c r="D819" s="105"/>
      <c r="E819" s="105" t="s">
        <v>1796</v>
      </c>
      <c r="F819" s="105"/>
      <c r="G819" s="105"/>
      <c r="H819" s="105">
        <v>3</v>
      </c>
      <c r="I819" s="105"/>
      <c r="J819" s="105"/>
      <c r="K819" s="519">
        <v>45344</v>
      </c>
      <c r="L819" s="105"/>
      <c r="M819" s="105" t="s">
        <v>1383</v>
      </c>
      <c r="N819" s="105"/>
      <c r="O819" s="105"/>
      <c r="P819" s="105"/>
    </row>
    <row r="820" spans="1:16" s="17" customFormat="1">
      <c r="A820" s="105" t="s">
        <v>1779</v>
      </c>
      <c r="B820" s="710">
        <v>567302305</v>
      </c>
      <c r="C820" s="105"/>
      <c r="D820" s="105"/>
      <c r="E820" s="105" t="s">
        <v>1796</v>
      </c>
      <c r="F820" s="105"/>
      <c r="G820" s="105"/>
      <c r="H820" s="105">
        <v>3</v>
      </c>
      <c r="I820" s="105"/>
      <c r="J820" s="105"/>
      <c r="K820" s="519">
        <v>45344</v>
      </c>
      <c r="L820" s="105"/>
      <c r="M820" s="105" t="s">
        <v>1383</v>
      </c>
      <c r="N820" s="105"/>
      <c r="O820" s="105"/>
      <c r="P820" s="105"/>
    </row>
    <row r="821" spans="1:16" s="17" customFormat="1">
      <c r="A821" s="105" t="s">
        <v>1051</v>
      </c>
      <c r="B821" s="710" t="s">
        <v>606</v>
      </c>
      <c r="C821" s="105"/>
      <c r="D821" s="105"/>
      <c r="E821" s="105" t="s">
        <v>195</v>
      </c>
      <c r="F821" s="105">
        <v>2.88</v>
      </c>
      <c r="G821" s="105"/>
      <c r="H821" s="105">
        <v>1</v>
      </c>
      <c r="I821" s="105"/>
      <c r="J821" s="105">
        <v>1745522</v>
      </c>
      <c r="K821" s="923">
        <v>44958</v>
      </c>
      <c r="L821" s="923">
        <v>46784</v>
      </c>
      <c r="M821" s="105" t="s">
        <v>1383</v>
      </c>
      <c r="N821" s="105"/>
      <c r="O821" s="105"/>
      <c r="P821" s="941" t="s">
        <v>1797</v>
      </c>
    </row>
    <row r="822" spans="1:16" s="17" customFormat="1">
      <c r="A822" s="105" t="s">
        <v>1051</v>
      </c>
      <c r="B822" s="710" t="s">
        <v>609</v>
      </c>
      <c r="C822" s="105"/>
      <c r="D822" s="105"/>
      <c r="E822" s="105" t="s">
        <v>195</v>
      </c>
      <c r="F822" s="105">
        <v>3.18</v>
      </c>
      <c r="G822" s="105"/>
      <c r="H822" s="105">
        <v>1</v>
      </c>
      <c r="I822" s="105"/>
      <c r="J822" s="105">
        <v>1745522</v>
      </c>
      <c r="K822" s="923">
        <v>44958</v>
      </c>
      <c r="L822" s="923">
        <v>46784</v>
      </c>
      <c r="M822" s="105" t="s">
        <v>1383</v>
      </c>
      <c r="N822" s="105"/>
      <c r="O822" s="105"/>
      <c r="P822" s="942"/>
    </row>
    <row r="823" spans="1:16" s="17" customFormat="1">
      <c r="A823" s="105" t="s">
        <v>1051</v>
      </c>
      <c r="B823" s="710" t="s">
        <v>610</v>
      </c>
      <c r="C823" s="105"/>
      <c r="D823" s="105"/>
      <c r="E823" s="105" t="s">
        <v>195</v>
      </c>
      <c r="F823" s="105">
        <v>3.18</v>
      </c>
      <c r="G823" s="105"/>
      <c r="H823" s="105">
        <v>1</v>
      </c>
      <c r="I823" s="105"/>
      <c r="J823" s="105">
        <v>1745522</v>
      </c>
      <c r="K823" s="923">
        <v>44958</v>
      </c>
      <c r="L823" s="923">
        <v>46784</v>
      </c>
      <c r="M823" s="105" t="s">
        <v>1383</v>
      </c>
      <c r="N823" s="105"/>
      <c r="O823" s="105"/>
      <c r="P823" s="942"/>
    </row>
    <row r="824" spans="1:16" s="17" customFormat="1">
      <c r="A824" s="105" t="s">
        <v>1051</v>
      </c>
      <c r="B824" s="710" t="s">
        <v>607</v>
      </c>
      <c r="C824" s="105"/>
      <c r="D824" s="105"/>
      <c r="E824" s="105" t="s">
        <v>195</v>
      </c>
      <c r="F824" s="105">
        <v>3.57</v>
      </c>
      <c r="G824" s="105"/>
      <c r="H824" s="105">
        <v>1</v>
      </c>
      <c r="I824" s="105"/>
      <c r="J824" s="105">
        <v>1745522</v>
      </c>
      <c r="K824" s="923">
        <v>44958</v>
      </c>
      <c r="L824" s="923">
        <v>46784</v>
      </c>
      <c r="M824" s="105" t="s">
        <v>1383</v>
      </c>
      <c r="N824" s="105"/>
      <c r="O824" s="105"/>
      <c r="P824" s="942"/>
    </row>
    <row r="825" spans="1:16" s="17" customFormat="1">
      <c r="A825" s="105" t="s">
        <v>1051</v>
      </c>
      <c r="B825" s="710" t="s">
        <v>637</v>
      </c>
      <c r="C825" s="105"/>
      <c r="D825" s="105"/>
      <c r="E825" s="105" t="s">
        <v>195</v>
      </c>
      <c r="F825" s="105">
        <v>3.28</v>
      </c>
      <c r="G825" s="105"/>
      <c r="H825" s="105">
        <v>1</v>
      </c>
      <c r="I825" s="105"/>
      <c r="J825" s="105">
        <v>1745522</v>
      </c>
      <c r="K825" s="923">
        <v>44958</v>
      </c>
      <c r="L825" s="923">
        <v>46784</v>
      </c>
      <c r="M825" s="105" t="s">
        <v>1383</v>
      </c>
      <c r="N825" s="105"/>
      <c r="O825" s="105"/>
      <c r="P825" s="942"/>
    </row>
    <row r="826" spans="1:16" s="17" customFormat="1">
      <c r="A826" s="105" t="s">
        <v>1051</v>
      </c>
      <c r="B826" s="710" t="s">
        <v>613</v>
      </c>
      <c r="C826" s="105"/>
      <c r="D826" s="105"/>
      <c r="E826" s="105" t="s">
        <v>195</v>
      </c>
      <c r="F826" s="105">
        <v>2.37</v>
      </c>
      <c r="G826" s="105"/>
      <c r="H826" s="105">
        <v>2</v>
      </c>
      <c r="I826" s="105"/>
      <c r="J826" s="105">
        <v>1745522</v>
      </c>
      <c r="K826" s="923">
        <v>44958</v>
      </c>
      <c r="L826" s="923">
        <v>46784</v>
      </c>
      <c r="M826" s="105" t="s">
        <v>1383</v>
      </c>
      <c r="N826" s="105"/>
      <c r="O826" s="105"/>
      <c r="P826" s="943"/>
    </row>
    <row r="827" spans="1:16" s="17" customFormat="1">
      <c r="A827" s="105" t="s">
        <v>698</v>
      </c>
      <c r="B827" s="710" t="s">
        <v>162</v>
      </c>
      <c r="C827" s="105"/>
      <c r="D827" s="105"/>
      <c r="E827" s="105" t="s">
        <v>88</v>
      </c>
      <c r="F827" s="105"/>
      <c r="G827" s="105"/>
      <c r="H827" s="105">
        <v>1</v>
      </c>
      <c r="I827" s="105"/>
      <c r="J827" s="105">
        <v>1745214</v>
      </c>
      <c r="K827" s="921">
        <v>45296</v>
      </c>
      <c r="L827" s="105"/>
      <c r="M827" s="105"/>
      <c r="N827" s="105" t="s">
        <v>1791</v>
      </c>
      <c r="O827" s="105" t="s">
        <v>1679</v>
      </c>
      <c r="P827" s="105" t="s">
        <v>1792</v>
      </c>
    </row>
    <row r="828" spans="1:16" s="17" customFormat="1">
      <c r="A828" s="105" t="s">
        <v>698</v>
      </c>
      <c r="B828" s="710" t="s">
        <v>169</v>
      </c>
      <c r="C828" s="105"/>
      <c r="D828" s="105"/>
      <c r="E828" s="105" t="s">
        <v>88</v>
      </c>
      <c r="F828" s="105"/>
      <c r="G828" s="105"/>
      <c r="H828" s="105">
        <v>1</v>
      </c>
      <c r="I828" s="105"/>
      <c r="J828" s="105">
        <v>1745555</v>
      </c>
      <c r="K828" s="921">
        <v>45296</v>
      </c>
      <c r="L828" s="519">
        <v>45368</v>
      </c>
      <c r="M828" s="105"/>
      <c r="N828" s="105" t="s">
        <v>1791</v>
      </c>
      <c r="O828" s="105" t="s">
        <v>1679</v>
      </c>
      <c r="P828" s="105" t="s">
        <v>1792</v>
      </c>
    </row>
    <row r="829" spans="1:16" s="17" customFormat="1">
      <c r="A829" s="105" t="s">
        <v>598</v>
      </c>
      <c r="B829" s="710" t="s">
        <v>626</v>
      </c>
      <c r="C829" s="105"/>
      <c r="D829" s="105"/>
      <c r="E829" s="105" t="s">
        <v>195</v>
      </c>
      <c r="F829" s="105" t="s">
        <v>1566</v>
      </c>
      <c r="G829" s="105"/>
      <c r="H829" s="105">
        <v>1</v>
      </c>
      <c r="I829" s="105"/>
      <c r="J829" s="105">
        <v>1745578</v>
      </c>
      <c r="K829" s="921">
        <v>45507</v>
      </c>
      <c r="L829" s="519">
        <v>45373</v>
      </c>
      <c r="M829" s="105" t="s">
        <v>38</v>
      </c>
      <c r="N829" s="105" t="s">
        <v>1724</v>
      </c>
      <c r="O829" s="105" t="s">
        <v>1798</v>
      </c>
      <c r="P829" s="105" t="s">
        <v>1799</v>
      </c>
    </row>
    <row r="830" spans="1:16" s="17" customFormat="1">
      <c r="A830" s="105" t="s">
        <v>598</v>
      </c>
      <c r="B830" s="710" t="s">
        <v>602</v>
      </c>
      <c r="C830" s="105"/>
      <c r="D830" s="105"/>
      <c r="E830" s="105" t="s">
        <v>195</v>
      </c>
      <c r="F830" s="105"/>
      <c r="G830" s="105"/>
      <c r="H830" s="105">
        <v>1</v>
      </c>
      <c r="I830" s="105"/>
      <c r="J830" s="105"/>
      <c r="K830" s="519">
        <v>45376</v>
      </c>
      <c r="L830" s="519">
        <v>45379</v>
      </c>
      <c r="M830" s="105"/>
      <c r="N830" s="105" t="s">
        <v>1703</v>
      </c>
      <c r="O830" s="105" t="s">
        <v>1798</v>
      </c>
      <c r="P830" s="105"/>
    </row>
    <row r="831" spans="1:16" s="17" customFormat="1">
      <c r="A831" s="105" t="s">
        <v>598</v>
      </c>
      <c r="B831" s="710" t="s">
        <v>626</v>
      </c>
      <c r="C831" s="105"/>
      <c r="D831" s="105"/>
      <c r="E831" s="105" t="s">
        <v>195</v>
      </c>
      <c r="F831" s="105"/>
      <c r="G831" s="105"/>
      <c r="H831" s="105">
        <v>10</v>
      </c>
      <c r="I831" s="105"/>
      <c r="J831" s="105">
        <v>1745577</v>
      </c>
      <c r="K831" s="519">
        <v>45372</v>
      </c>
      <c r="L831" s="519">
        <v>45373</v>
      </c>
      <c r="M831" s="105" t="s">
        <v>38</v>
      </c>
      <c r="N831" s="105" t="s">
        <v>1800</v>
      </c>
      <c r="O831" s="105"/>
      <c r="P831" s="105" t="s">
        <v>1801</v>
      </c>
    </row>
    <row r="832" spans="1:16" s="17" customFormat="1" ht="33" customHeight="1">
      <c r="A832" s="105" t="s">
        <v>1051</v>
      </c>
      <c r="B832" s="924" t="s">
        <v>816</v>
      </c>
      <c r="C832" s="105"/>
      <c r="D832" s="105"/>
      <c r="E832" s="105" t="s">
        <v>195</v>
      </c>
      <c r="F832" s="105"/>
      <c r="G832" s="105" t="s">
        <v>1802</v>
      </c>
      <c r="H832" s="105">
        <v>2</v>
      </c>
      <c r="I832" s="105"/>
      <c r="J832" s="105">
        <v>1745593</v>
      </c>
      <c r="K832" s="519">
        <v>45371</v>
      </c>
      <c r="L832" s="105"/>
      <c r="M832" s="105"/>
      <c r="N832" s="105"/>
      <c r="O832" s="105"/>
      <c r="P832" s="937" t="s">
        <v>1803</v>
      </c>
    </row>
    <row r="833" spans="1:16" s="17" customFormat="1">
      <c r="A833" s="105" t="s">
        <v>1051</v>
      </c>
      <c r="B833" s="924" t="s">
        <v>819</v>
      </c>
      <c r="C833" s="105"/>
      <c r="D833" s="105"/>
      <c r="E833" s="105" t="s">
        <v>195</v>
      </c>
      <c r="F833" s="105"/>
      <c r="G833" s="105" t="s">
        <v>1804</v>
      </c>
      <c r="H833" s="105">
        <v>2</v>
      </c>
      <c r="I833" s="105"/>
      <c r="J833" s="105">
        <v>1745593</v>
      </c>
      <c r="K833" s="519">
        <v>45371</v>
      </c>
      <c r="L833" s="105"/>
      <c r="M833" s="105"/>
      <c r="N833" s="105"/>
      <c r="O833" s="105"/>
      <c r="P833" s="938"/>
    </row>
    <row r="834" spans="1:16" s="17" customFormat="1">
      <c r="A834" s="105" t="s">
        <v>1051</v>
      </c>
      <c r="B834" s="924" t="s">
        <v>822</v>
      </c>
      <c r="C834" s="105"/>
      <c r="D834" s="105"/>
      <c r="E834" s="105" t="s">
        <v>195</v>
      </c>
      <c r="F834" s="105"/>
      <c r="G834" s="105" t="s">
        <v>1805</v>
      </c>
      <c r="H834" s="105">
        <v>2</v>
      </c>
      <c r="I834" s="105"/>
      <c r="J834" s="105">
        <v>1745593</v>
      </c>
      <c r="K834" s="519">
        <v>45371</v>
      </c>
      <c r="L834" s="105"/>
      <c r="M834" s="105"/>
      <c r="N834" s="105"/>
      <c r="O834" s="105"/>
      <c r="P834" s="938"/>
    </row>
    <row r="835" spans="1:16" s="17" customFormat="1">
      <c r="A835" s="105" t="s">
        <v>614</v>
      </c>
      <c r="B835" s="710" t="s">
        <v>1806</v>
      </c>
      <c r="C835" s="105"/>
      <c r="D835" s="105"/>
      <c r="E835" s="105" t="s">
        <v>195</v>
      </c>
      <c r="F835" s="105"/>
      <c r="G835" s="105"/>
      <c r="H835" s="105">
        <v>2</v>
      </c>
      <c r="I835" s="105"/>
      <c r="J835" s="105"/>
      <c r="K835" s="519">
        <v>45371</v>
      </c>
      <c r="L835" s="105"/>
      <c r="M835" s="105"/>
      <c r="N835" s="105"/>
      <c r="O835" s="105"/>
      <c r="P835" s="938"/>
    </row>
    <row r="836" spans="1:16" s="17" customFormat="1">
      <c r="A836" s="105" t="s">
        <v>614</v>
      </c>
      <c r="B836" s="710" t="s">
        <v>827</v>
      </c>
      <c r="C836" s="105"/>
      <c r="D836" s="105"/>
      <c r="E836" s="105" t="s">
        <v>195</v>
      </c>
      <c r="F836" s="105"/>
      <c r="G836" s="105"/>
      <c r="H836" s="105">
        <v>2</v>
      </c>
      <c r="I836" s="105"/>
      <c r="J836" s="105"/>
      <c r="K836" s="519">
        <v>45371</v>
      </c>
      <c r="L836" s="105"/>
      <c r="M836" s="105"/>
      <c r="N836" s="105"/>
      <c r="O836" s="105"/>
      <c r="P836" s="939"/>
    </row>
    <row r="837" spans="1:16" s="17" customFormat="1" ht="48.6" customHeight="1">
      <c r="A837" s="105" t="s">
        <v>1051</v>
      </c>
      <c r="B837" s="710" t="s">
        <v>816</v>
      </c>
      <c r="C837" s="105"/>
      <c r="D837" s="105"/>
      <c r="E837" s="105" t="s">
        <v>195</v>
      </c>
      <c r="F837" s="105"/>
      <c r="G837" s="105" t="s">
        <v>1807</v>
      </c>
      <c r="H837" s="105">
        <v>1</v>
      </c>
      <c r="I837" s="105"/>
      <c r="J837" s="105">
        <v>1745592</v>
      </c>
      <c r="K837" s="519">
        <v>45384</v>
      </c>
      <c r="L837" s="105"/>
      <c r="M837" s="105"/>
      <c r="N837" s="105"/>
      <c r="O837" s="105"/>
      <c r="P837" s="940" t="s">
        <v>1808</v>
      </c>
    </row>
    <row r="838" spans="1:16" s="17" customFormat="1">
      <c r="A838" s="105" t="s">
        <v>1051</v>
      </c>
      <c r="B838" s="710" t="s">
        <v>819</v>
      </c>
      <c r="C838" s="105"/>
      <c r="D838" s="105"/>
      <c r="E838" s="105" t="s">
        <v>195</v>
      </c>
      <c r="F838" s="105"/>
      <c r="G838" s="105" t="s">
        <v>1809</v>
      </c>
      <c r="H838" s="105">
        <v>1</v>
      </c>
      <c r="I838" s="105"/>
      <c r="J838" s="105">
        <v>1745592</v>
      </c>
      <c r="K838" s="519">
        <v>45384</v>
      </c>
      <c r="L838" s="105"/>
      <c r="M838" s="105"/>
      <c r="N838" s="105"/>
      <c r="O838" s="105"/>
      <c r="P838" s="940"/>
    </row>
    <row r="839" spans="1:16" s="17" customFormat="1">
      <c r="A839" s="105" t="s">
        <v>1051</v>
      </c>
      <c r="B839" s="710" t="s">
        <v>822</v>
      </c>
      <c r="C839" s="105"/>
      <c r="D839" s="105"/>
      <c r="E839" s="105" t="s">
        <v>195</v>
      </c>
      <c r="F839" s="105"/>
      <c r="G839" s="105" t="s">
        <v>1810</v>
      </c>
      <c r="H839" s="105">
        <v>1</v>
      </c>
      <c r="I839" s="105"/>
      <c r="J839" s="105">
        <v>1745592</v>
      </c>
      <c r="K839" s="519">
        <v>45384</v>
      </c>
      <c r="L839" s="105"/>
      <c r="M839" s="105"/>
      <c r="N839" s="105"/>
      <c r="O839" s="105"/>
      <c r="P839" s="940"/>
    </row>
    <row r="840" spans="1:16" s="17" customFormat="1">
      <c r="A840" s="105" t="s">
        <v>614</v>
      </c>
      <c r="B840" s="710" t="s">
        <v>827</v>
      </c>
      <c r="C840" s="105"/>
      <c r="D840" s="105"/>
      <c r="E840" s="105" t="s">
        <v>195</v>
      </c>
      <c r="F840" s="105"/>
      <c r="G840" s="105"/>
      <c r="H840" s="105">
        <v>1</v>
      </c>
      <c r="I840" s="105"/>
      <c r="J840" s="105"/>
      <c r="K840" s="105"/>
      <c r="L840" s="105"/>
      <c r="M840" s="105"/>
      <c r="N840" s="105"/>
      <c r="O840" s="105"/>
      <c r="P840" s="940"/>
    </row>
    <row r="841" spans="1:16" s="17" customFormat="1">
      <c r="A841" s="105" t="s">
        <v>614</v>
      </c>
      <c r="B841" s="710" t="s">
        <v>1806</v>
      </c>
      <c r="C841" s="105"/>
      <c r="D841" s="105"/>
      <c r="E841" s="105" t="s">
        <v>195</v>
      </c>
      <c r="F841" s="105"/>
      <c r="G841" s="105"/>
      <c r="H841" s="105">
        <v>1</v>
      </c>
      <c r="I841" s="105"/>
      <c r="J841" s="105"/>
      <c r="K841" s="105"/>
      <c r="L841" s="105"/>
      <c r="M841" s="105"/>
      <c r="N841" s="105"/>
      <c r="O841" s="105"/>
      <c r="P841" s="940"/>
    </row>
  </sheetData>
  <autoFilter ref="A3:P3" xr:uid="{00000000-0009-0000-0000-000003000000}"/>
  <mergeCells count="33">
    <mergeCell ref="J226:J234"/>
    <mergeCell ref="P721:P738"/>
    <mergeCell ref="N641:N648"/>
    <mergeCell ref="O503:O508"/>
    <mergeCell ref="A406:A407"/>
    <mergeCell ref="H404:H405"/>
    <mergeCell ref="O375:O376"/>
    <mergeCell ref="O264:O275"/>
    <mergeCell ref="I226:I234"/>
    <mergeCell ref="M441:M443"/>
    <mergeCell ref="A483:A500"/>
    <mergeCell ref="A501:A502"/>
    <mergeCell ref="O71:O93"/>
    <mergeCell ref="O94:O97"/>
    <mergeCell ref="O121:O143"/>
    <mergeCell ref="O98:O120"/>
    <mergeCell ref="O168:O174"/>
    <mergeCell ref="O160:O167"/>
    <mergeCell ref="O146:O147"/>
    <mergeCell ref="O148:O150"/>
    <mergeCell ref="O144:O145"/>
    <mergeCell ref="P832:P836"/>
    <mergeCell ref="P837:P841"/>
    <mergeCell ref="P821:P826"/>
    <mergeCell ref="O178:O185"/>
    <mergeCell ref="O186:O189"/>
    <mergeCell ref="P763:P765"/>
    <mergeCell ref="O763:O765"/>
    <mergeCell ref="O766:O767"/>
    <mergeCell ref="P795:P797"/>
    <mergeCell ref="P739:P756"/>
    <mergeCell ref="P785:P787"/>
    <mergeCell ref="O768:O770"/>
  </mergeCells>
  <conditionalFormatting sqref="B10:D1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{4171078B-6809-4BFC-A015-461B03DBCF0A}</x14:id>
        </ext>
      </extLst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8:H482">
    <cfRule type="top10" dxfId="10" priority="2" percent="1" rank="10"/>
  </conditionalFormatting>
  <conditionalFormatting sqref="I478:I482">
    <cfRule type="top10" dxfId="9" priority="1" percent="1" rank="10"/>
  </conditionalFormatting>
  <hyperlinks>
    <hyperlink ref="O186" r:id="rId1" display="mailto:gavin.li@bauerhin.cn] _x000a_China" xr:uid="{00000000-0004-0000-0300-000000000000}"/>
    <hyperlink ref="O250" r:id="rId2" display="mailto:luna.lu@bauerhin.cn" xr:uid="{00000000-0004-0000-0300-000001000000}"/>
    <hyperlink ref="O294" r:id="rId3" xr:uid="{00000000-0004-0000-0300-000002000000}"/>
    <hyperlink ref="O327" r:id="rId4" display="mailto:litter.liu@bauerhin.cn" xr:uid="{00000000-0004-0000-0300-000003000000}"/>
    <hyperlink ref="O362" r:id="rId5" xr:uid="{00000000-0004-0000-0300-000004000000}"/>
    <hyperlink ref="O365" r:id="rId6" display="mailto:versand@bauerhin.com" xr:uid="{00000000-0004-0000-0300-000005000000}"/>
    <hyperlink ref="O369" r:id="rId7" xr:uid="{00000000-0004-0000-0300-000006000000}"/>
    <hyperlink ref="O387" r:id="rId8" xr:uid="{00000000-0004-0000-0300-000007000000}"/>
    <hyperlink ref="O447" r:id="rId9" display="mailto:markus.mann@bauerhin.com" xr:uid="{00000000-0004-0000-0300-000008000000}"/>
    <hyperlink ref="E461" r:id="rId10" display="mailto:axel.farr@bauerhin.com" xr:uid="{00000000-0004-0000-0300-000009000000}"/>
    <hyperlink ref="E462:E467" r:id="rId11" display="mailto:axel.farr@bauerhin.com" xr:uid="{00000000-0004-0000-0300-00000A000000}"/>
    <hyperlink ref="E472" r:id="rId12" display="mailto:Luna.Lu@cn.bauerhin.com" xr:uid="{00000000-0004-0000-0300-00000B000000}"/>
    <hyperlink ref="E471" r:id="rId13" display="mailto:Luna.Lu@cn.bauerhin.com" xr:uid="{00000000-0004-0000-0300-00000C000000}"/>
    <hyperlink ref="O521" r:id="rId14" xr:uid="{00000000-0004-0000-0300-00000D000000}"/>
  </hyperlinks>
  <pageMargins left="0.22" right="0.22" top="0.42" bottom="0.21" header="0.3" footer="0.19"/>
  <pageSetup paperSize="9" orientation="portrait" r:id="rId15"/>
  <ignoredErrors>
    <ignoredError sqref="B663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171078B-6809-4BFC-A015-461B03DBCF0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B10:D10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/>
  <dimension ref="A1:AE135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1" sqref="A21"/>
    </sheetView>
  </sheetViews>
  <sheetFormatPr defaultRowHeight="14.4"/>
  <cols>
    <col min="1" max="1" width="21.88671875" style="35" customWidth="1"/>
    <col min="2" max="2" width="17.6640625" customWidth="1"/>
    <col min="3" max="3" width="12.109375" customWidth="1"/>
    <col min="4" max="4" width="9.5546875" customWidth="1"/>
    <col min="5" max="5" width="10.5546875" customWidth="1"/>
    <col min="10" max="10" width="18.5546875" customWidth="1"/>
    <col min="19" max="19" width="17.5546875" bestFit="1" customWidth="1"/>
  </cols>
  <sheetData>
    <row r="1" spans="1:22">
      <c r="A1" s="104" t="s">
        <v>1811</v>
      </c>
      <c r="B1" s="104" t="s">
        <v>1812</v>
      </c>
      <c r="C1" s="104" t="s">
        <v>1813</v>
      </c>
      <c r="D1" s="104" t="s">
        <v>1814</v>
      </c>
      <c r="E1" s="104" t="s">
        <v>1815</v>
      </c>
      <c r="F1" s="103" t="s">
        <v>770</v>
      </c>
      <c r="G1" s="25">
        <v>0.20833333333333334</v>
      </c>
    </row>
    <row r="2" spans="1:22">
      <c r="A2" s="103" t="s">
        <v>11</v>
      </c>
      <c r="B2" s="103" t="s">
        <v>1816</v>
      </c>
      <c r="C2" s="103" t="s">
        <v>1817</v>
      </c>
      <c r="D2" t="s">
        <v>1818</v>
      </c>
      <c r="E2" t="s">
        <v>1819</v>
      </c>
      <c r="F2" s="103" t="s">
        <v>770</v>
      </c>
      <c r="J2" s="329" t="s">
        <v>1820</v>
      </c>
      <c r="K2" s="329" t="s">
        <v>1821</v>
      </c>
      <c r="L2" s="329" t="s">
        <v>1822</v>
      </c>
      <c r="M2" s="329" t="s">
        <v>1823</v>
      </c>
      <c r="N2" s="329" t="s">
        <v>1824</v>
      </c>
      <c r="O2" s="329" t="s">
        <v>1825</v>
      </c>
      <c r="P2" s="329" t="s">
        <v>1826</v>
      </c>
      <c r="Q2" s="329" t="s">
        <v>1827</v>
      </c>
      <c r="R2" s="329" t="s">
        <v>1828</v>
      </c>
      <c r="S2" s="329" t="s">
        <v>1829</v>
      </c>
      <c r="T2" s="329" t="s">
        <v>1830</v>
      </c>
      <c r="U2" s="329" t="s">
        <v>1831</v>
      </c>
      <c r="V2" s="329" t="s">
        <v>1832</v>
      </c>
    </row>
    <row r="3" spans="1:22">
      <c r="A3" s="641" t="s">
        <v>606</v>
      </c>
      <c r="B3" s="641" t="s">
        <v>815</v>
      </c>
      <c r="C3" s="642">
        <v>2200</v>
      </c>
      <c r="D3">
        <v>0</v>
      </c>
      <c r="E3">
        <v>0</v>
      </c>
      <c r="F3" s="103" t="s">
        <v>770</v>
      </c>
      <c r="J3" s="330">
        <v>641283817</v>
      </c>
      <c r="K3" s="331">
        <v>539844</v>
      </c>
      <c r="L3" s="331">
        <v>18</v>
      </c>
      <c r="M3" s="331">
        <v>60</v>
      </c>
      <c r="N3" s="330" t="s">
        <v>1833</v>
      </c>
      <c r="O3" s="330" t="s">
        <v>1834</v>
      </c>
      <c r="P3" s="330" t="s">
        <v>1835</v>
      </c>
      <c r="Q3" s="330" t="s">
        <v>1836</v>
      </c>
      <c r="R3" s="330" t="s">
        <v>1837</v>
      </c>
      <c r="S3" s="332">
        <v>45373</v>
      </c>
      <c r="T3" s="331" t="s">
        <v>1838</v>
      </c>
      <c r="U3" s="333">
        <v>10</v>
      </c>
      <c r="V3" s="334">
        <v>0</v>
      </c>
    </row>
    <row r="4" spans="1:22">
      <c r="A4" s="641" t="s">
        <v>609</v>
      </c>
      <c r="B4" s="641" t="s">
        <v>823</v>
      </c>
      <c r="C4" s="642">
        <v>200</v>
      </c>
      <c r="D4">
        <v>0</v>
      </c>
      <c r="E4">
        <v>0</v>
      </c>
      <c r="F4" s="103" t="s">
        <v>770</v>
      </c>
      <c r="G4" s="25"/>
      <c r="J4" s="330" t="s">
        <v>146</v>
      </c>
      <c r="K4" s="331">
        <v>540907</v>
      </c>
      <c r="L4" s="331">
        <v>2</v>
      </c>
      <c r="M4" s="331">
        <v>60</v>
      </c>
      <c r="N4" s="330" t="s">
        <v>1833</v>
      </c>
      <c r="O4" s="330" t="s">
        <v>1834</v>
      </c>
      <c r="P4" s="330" t="s">
        <v>1835</v>
      </c>
      <c r="Q4" s="330" t="s">
        <v>1839</v>
      </c>
      <c r="R4" s="330" t="s">
        <v>1840</v>
      </c>
      <c r="S4" s="332">
        <v>45379</v>
      </c>
      <c r="T4" s="331" t="s">
        <v>1841</v>
      </c>
      <c r="U4" s="333">
        <v>100</v>
      </c>
      <c r="V4" s="334">
        <v>0</v>
      </c>
    </row>
    <row r="5" spans="1:22">
      <c r="A5" s="641" t="s">
        <v>607</v>
      </c>
      <c r="B5" s="641" t="s">
        <v>817</v>
      </c>
      <c r="C5" s="642">
        <v>1600</v>
      </c>
      <c r="D5">
        <v>0</v>
      </c>
      <c r="E5">
        <v>0</v>
      </c>
      <c r="F5" s="103" t="s">
        <v>770</v>
      </c>
      <c r="G5" s="25"/>
      <c r="J5" s="330" t="s">
        <v>146</v>
      </c>
      <c r="K5" s="331">
        <v>540907</v>
      </c>
      <c r="L5" s="331">
        <v>3</v>
      </c>
      <c r="M5" s="331">
        <v>60</v>
      </c>
      <c r="N5" s="330" t="s">
        <v>1833</v>
      </c>
      <c r="O5" s="330" t="s">
        <v>1834</v>
      </c>
      <c r="P5" s="330" t="s">
        <v>1835</v>
      </c>
      <c r="Q5" s="330" t="s">
        <v>1839</v>
      </c>
      <c r="R5" s="330" t="s">
        <v>1840</v>
      </c>
      <c r="S5" s="332">
        <v>45379</v>
      </c>
      <c r="T5" s="331" t="s">
        <v>1842</v>
      </c>
      <c r="U5" s="333">
        <v>100</v>
      </c>
      <c r="V5" s="334">
        <v>0</v>
      </c>
    </row>
    <row r="6" spans="1:22">
      <c r="A6" s="641" t="s">
        <v>608</v>
      </c>
      <c r="B6" s="641" t="s">
        <v>820</v>
      </c>
      <c r="C6" s="642">
        <v>650</v>
      </c>
      <c r="D6">
        <v>0</v>
      </c>
      <c r="E6">
        <v>0</v>
      </c>
      <c r="F6" s="103" t="s">
        <v>770</v>
      </c>
      <c r="J6" s="330" t="s">
        <v>146</v>
      </c>
      <c r="K6" s="331">
        <v>540907</v>
      </c>
      <c r="L6" s="331">
        <v>5</v>
      </c>
      <c r="M6" s="331">
        <v>60</v>
      </c>
      <c r="N6" s="330" t="s">
        <v>1833</v>
      </c>
      <c r="O6" s="330" t="s">
        <v>1834</v>
      </c>
      <c r="P6" s="330" t="s">
        <v>1835</v>
      </c>
      <c r="Q6" s="330" t="s">
        <v>1843</v>
      </c>
      <c r="R6" s="330" t="s">
        <v>1844</v>
      </c>
      <c r="S6" s="332">
        <v>45379</v>
      </c>
      <c r="T6" s="331" t="s">
        <v>1845</v>
      </c>
      <c r="U6" s="333">
        <v>100</v>
      </c>
      <c r="V6" s="334">
        <v>0</v>
      </c>
    </row>
    <row r="7" spans="1:22">
      <c r="A7" s="641" t="s">
        <v>654</v>
      </c>
      <c r="B7" s="641" t="s">
        <v>848</v>
      </c>
      <c r="C7" s="642">
        <v>50</v>
      </c>
      <c r="D7">
        <v>0</v>
      </c>
      <c r="E7">
        <v>0</v>
      </c>
      <c r="F7" s="103" t="s">
        <v>770</v>
      </c>
      <c r="J7" s="330" t="s">
        <v>148</v>
      </c>
      <c r="K7" s="331">
        <v>540905</v>
      </c>
      <c r="L7" s="331">
        <v>3</v>
      </c>
      <c r="M7" s="331">
        <v>60</v>
      </c>
      <c r="N7" s="330" t="s">
        <v>1833</v>
      </c>
      <c r="O7" s="330" t="s">
        <v>1834</v>
      </c>
      <c r="P7" s="330" t="s">
        <v>1835</v>
      </c>
      <c r="Q7" s="330" t="s">
        <v>1846</v>
      </c>
      <c r="R7" s="330" t="s">
        <v>1847</v>
      </c>
      <c r="S7" s="332">
        <v>45379</v>
      </c>
      <c r="T7" s="331" t="s">
        <v>1848</v>
      </c>
      <c r="U7" s="333">
        <v>87</v>
      </c>
      <c r="V7" s="334">
        <v>0</v>
      </c>
    </row>
    <row r="8" spans="1:22">
      <c r="A8" s="641" t="s">
        <v>637</v>
      </c>
      <c r="B8" s="641" t="s">
        <v>841</v>
      </c>
      <c r="C8" s="642">
        <v>300</v>
      </c>
      <c r="D8">
        <v>0</v>
      </c>
      <c r="E8">
        <v>0</v>
      </c>
      <c r="F8" s="103" t="s">
        <v>770</v>
      </c>
      <c r="J8" s="330" t="s">
        <v>148</v>
      </c>
      <c r="K8" s="331">
        <v>540905</v>
      </c>
      <c r="L8" s="331">
        <v>4</v>
      </c>
      <c r="M8" s="331">
        <v>60</v>
      </c>
      <c r="N8" s="330" t="s">
        <v>1833</v>
      </c>
      <c r="O8" s="330" t="s">
        <v>1834</v>
      </c>
      <c r="P8" s="330" t="s">
        <v>1835</v>
      </c>
      <c r="Q8" s="330" t="s">
        <v>1839</v>
      </c>
      <c r="R8" s="330" t="s">
        <v>1840</v>
      </c>
      <c r="S8" s="332">
        <v>45379</v>
      </c>
      <c r="T8" s="331" t="s">
        <v>1849</v>
      </c>
      <c r="U8" s="333">
        <v>100</v>
      </c>
      <c r="V8" s="334">
        <v>0</v>
      </c>
    </row>
    <row r="9" spans="1:22">
      <c r="A9" s="641" t="s">
        <v>615</v>
      </c>
      <c r="B9" s="641" t="s">
        <v>826</v>
      </c>
      <c r="C9" s="642">
        <v>5150</v>
      </c>
      <c r="D9">
        <v>0</v>
      </c>
      <c r="E9">
        <v>0</v>
      </c>
      <c r="F9" s="103" t="s">
        <v>770</v>
      </c>
      <c r="J9" s="330" t="s">
        <v>148</v>
      </c>
      <c r="K9" s="331">
        <v>540905</v>
      </c>
      <c r="L9" s="331">
        <v>5</v>
      </c>
      <c r="M9" s="331">
        <v>60</v>
      </c>
      <c r="N9" s="330" t="s">
        <v>1833</v>
      </c>
      <c r="O9" s="330" t="s">
        <v>1834</v>
      </c>
      <c r="P9" s="330" t="s">
        <v>1835</v>
      </c>
      <c r="Q9" s="330" t="s">
        <v>1850</v>
      </c>
      <c r="R9" s="330" t="s">
        <v>1851</v>
      </c>
      <c r="S9" s="332">
        <v>45379</v>
      </c>
      <c r="T9" s="331" t="s">
        <v>1852</v>
      </c>
      <c r="U9" s="333">
        <v>100</v>
      </c>
      <c r="V9" s="334">
        <v>0</v>
      </c>
    </row>
    <row r="10" spans="1:22">
      <c r="A10" s="641" t="s">
        <v>616</v>
      </c>
      <c r="B10" s="641" t="s">
        <v>828</v>
      </c>
      <c r="C10" s="642">
        <v>2800</v>
      </c>
      <c r="D10">
        <v>0</v>
      </c>
      <c r="E10">
        <v>0</v>
      </c>
      <c r="F10" s="103" t="s">
        <v>770</v>
      </c>
      <c r="J10" s="330" t="s">
        <v>148</v>
      </c>
      <c r="K10" s="331">
        <v>540980</v>
      </c>
      <c r="L10" s="331">
        <v>2</v>
      </c>
      <c r="M10" s="331">
        <v>60</v>
      </c>
      <c r="N10" s="330" t="s">
        <v>1833</v>
      </c>
      <c r="O10" s="330" t="s">
        <v>1834</v>
      </c>
      <c r="P10" s="330" t="s">
        <v>1835</v>
      </c>
      <c r="Q10" s="330" t="s">
        <v>1853</v>
      </c>
      <c r="R10" s="330" t="s">
        <v>1854</v>
      </c>
      <c r="S10" s="332">
        <v>45379</v>
      </c>
      <c r="T10" s="331" t="s">
        <v>1855</v>
      </c>
      <c r="U10" s="333">
        <v>100</v>
      </c>
      <c r="V10" s="334">
        <v>0</v>
      </c>
    </row>
    <row r="11" spans="1:22">
      <c r="A11" s="641" t="s">
        <v>617</v>
      </c>
      <c r="B11" s="641" t="s">
        <v>829</v>
      </c>
      <c r="C11" s="642">
        <v>700</v>
      </c>
      <c r="D11">
        <v>0</v>
      </c>
      <c r="E11">
        <v>0</v>
      </c>
      <c r="F11" s="103" t="s">
        <v>770</v>
      </c>
      <c r="J11" s="330" t="s">
        <v>148</v>
      </c>
      <c r="K11" s="331">
        <v>540980</v>
      </c>
      <c r="L11" s="331">
        <v>3</v>
      </c>
      <c r="M11" s="331">
        <v>60</v>
      </c>
      <c r="N11" s="330" t="s">
        <v>1833</v>
      </c>
      <c r="O11" s="330" t="s">
        <v>1834</v>
      </c>
      <c r="P11" s="330" t="s">
        <v>1835</v>
      </c>
      <c r="Q11" s="330" t="s">
        <v>1856</v>
      </c>
      <c r="R11" s="330" t="s">
        <v>1857</v>
      </c>
      <c r="S11" s="332">
        <v>45379</v>
      </c>
      <c r="T11" s="331" t="s">
        <v>1858</v>
      </c>
      <c r="U11" s="333">
        <v>100</v>
      </c>
      <c r="V11" s="334">
        <v>0</v>
      </c>
    </row>
    <row r="12" spans="1:22">
      <c r="A12" s="641" t="s">
        <v>619</v>
      </c>
      <c r="B12" s="641" t="s">
        <v>830</v>
      </c>
      <c r="C12" s="642">
        <v>50</v>
      </c>
      <c r="D12">
        <v>0</v>
      </c>
      <c r="E12">
        <v>0</v>
      </c>
      <c r="F12" s="103" t="s">
        <v>770</v>
      </c>
      <c r="J12" s="330">
        <v>398674009</v>
      </c>
      <c r="K12" s="331">
        <v>540108</v>
      </c>
      <c r="L12" s="331">
        <v>5</v>
      </c>
      <c r="M12" s="331">
        <v>60</v>
      </c>
      <c r="N12" s="330" t="s">
        <v>1833</v>
      </c>
      <c r="O12" s="330" t="s">
        <v>1834</v>
      </c>
      <c r="P12" s="330" t="s">
        <v>1835</v>
      </c>
      <c r="Q12" s="330" t="s">
        <v>1859</v>
      </c>
      <c r="R12" s="330" t="s">
        <v>1860</v>
      </c>
      <c r="S12" s="332">
        <v>45378</v>
      </c>
      <c r="T12" s="331" t="s">
        <v>1861</v>
      </c>
      <c r="U12" s="333">
        <v>100</v>
      </c>
      <c r="V12" s="334">
        <v>0</v>
      </c>
    </row>
    <row r="13" spans="1:22">
      <c r="A13" s="641" t="s">
        <v>623</v>
      </c>
      <c r="B13" s="641" t="s">
        <v>832</v>
      </c>
      <c r="C13" s="642">
        <v>200</v>
      </c>
      <c r="D13">
        <v>0</v>
      </c>
      <c r="E13">
        <v>0</v>
      </c>
      <c r="F13" s="103" t="s">
        <v>770</v>
      </c>
      <c r="J13" s="330" t="s">
        <v>536</v>
      </c>
      <c r="K13" s="331">
        <v>540696</v>
      </c>
      <c r="L13" s="331">
        <v>3</v>
      </c>
      <c r="M13" s="331">
        <v>50</v>
      </c>
      <c r="N13" s="330" t="s">
        <v>1833</v>
      </c>
      <c r="O13" s="330" t="s">
        <v>1834</v>
      </c>
      <c r="P13" s="330" t="s">
        <v>1835</v>
      </c>
      <c r="Q13" s="330" t="s">
        <v>1862</v>
      </c>
      <c r="R13" s="330" t="s">
        <v>1863</v>
      </c>
      <c r="S13" s="332">
        <v>45379</v>
      </c>
      <c r="T13" s="331" t="s">
        <v>1864</v>
      </c>
      <c r="U13" s="333">
        <v>100</v>
      </c>
      <c r="V13" s="334">
        <v>0</v>
      </c>
    </row>
    <row r="14" spans="1:22">
      <c r="A14" s="641" t="s">
        <v>625</v>
      </c>
      <c r="B14" s="641" t="s">
        <v>833</v>
      </c>
      <c r="C14" s="642">
        <v>1000</v>
      </c>
      <c r="D14">
        <v>0</v>
      </c>
      <c r="E14">
        <v>0</v>
      </c>
      <c r="F14" s="103" t="s">
        <v>770</v>
      </c>
      <c r="J14" s="330" t="s">
        <v>536</v>
      </c>
      <c r="K14" s="331">
        <v>540696</v>
      </c>
      <c r="L14" s="331">
        <v>6</v>
      </c>
      <c r="M14" s="331">
        <v>50</v>
      </c>
      <c r="N14" s="330" t="s">
        <v>1833</v>
      </c>
      <c r="O14" s="330" t="s">
        <v>1834</v>
      </c>
      <c r="P14" s="330" t="s">
        <v>1835</v>
      </c>
      <c r="Q14" s="330" t="s">
        <v>1862</v>
      </c>
      <c r="R14" s="330" t="s">
        <v>1863</v>
      </c>
      <c r="S14" s="332">
        <v>45379</v>
      </c>
      <c r="T14" s="331" t="s">
        <v>1865</v>
      </c>
      <c r="U14" s="333">
        <v>100</v>
      </c>
      <c r="V14" s="334">
        <v>0</v>
      </c>
    </row>
    <row r="15" spans="1:22">
      <c r="A15" s="641" t="s">
        <v>665</v>
      </c>
      <c r="B15" s="641" t="s">
        <v>666</v>
      </c>
      <c r="C15" s="642">
        <v>1650</v>
      </c>
      <c r="D15">
        <v>0</v>
      </c>
      <c r="E15">
        <v>0</v>
      </c>
      <c r="F15" s="103" t="s">
        <v>770</v>
      </c>
      <c r="J15" s="330" t="s">
        <v>537</v>
      </c>
      <c r="K15" s="331">
        <v>540697</v>
      </c>
      <c r="L15" s="331">
        <v>2</v>
      </c>
      <c r="M15" s="331">
        <v>50</v>
      </c>
      <c r="N15" s="330" t="s">
        <v>1833</v>
      </c>
      <c r="O15" s="330" t="s">
        <v>1834</v>
      </c>
      <c r="P15" s="330" t="s">
        <v>1835</v>
      </c>
      <c r="Q15" s="330" t="s">
        <v>1862</v>
      </c>
      <c r="R15" s="330" t="s">
        <v>1863</v>
      </c>
      <c r="S15" s="332">
        <v>45379</v>
      </c>
      <c r="T15" s="331" t="s">
        <v>1866</v>
      </c>
      <c r="U15" s="333">
        <v>100</v>
      </c>
      <c r="V15" s="334">
        <v>0</v>
      </c>
    </row>
    <row r="16" spans="1:22">
      <c r="A16" s="641" t="s">
        <v>673</v>
      </c>
      <c r="B16" s="641" t="s">
        <v>670</v>
      </c>
      <c r="C16" s="642">
        <v>600</v>
      </c>
      <c r="D16">
        <v>0</v>
      </c>
      <c r="E16">
        <v>0</v>
      </c>
      <c r="F16" s="103" t="s">
        <v>770</v>
      </c>
      <c r="J16" s="330" t="s">
        <v>208</v>
      </c>
      <c r="K16" s="331">
        <v>540782</v>
      </c>
      <c r="L16" s="331">
        <v>36</v>
      </c>
      <c r="M16" s="331">
        <v>60</v>
      </c>
      <c r="N16" s="330" t="s">
        <v>1833</v>
      </c>
      <c r="O16" s="330" t="s">
        <v>1834</v>
      </c>
      <c r="P16" s="330" t="s">
        <v>1835</v>
      </c>
      <c r="Q16" s="330" t="s">
        <v>1867</v>
      </c>
      <c r="R16" s="330" t="s">
        <v>1868</v>
      </c>
      <c r="S16" s="332">
        <v>45379</v>
      </c>
      <c r="T16" s="331" t="s">
        <v>1869</v>
      </c>
      <c r="U16" s="333">
        <v>50</v>
      </c>
      <c r="V16" s="334">
        <v>0</v>
      </c>
    </row>
    <row r="17" spans="1:22">
      <c r="A17" s="641" t="s">
        <v>679</v>
      </c>
      <c r="B17" s="641" t="s">
        <v>680</v>
      </c>
      <c r="C17" s="642">
        <v>200</v>
      </c>
      <c r="D17">
        <v>0</v>
      </c>
      <c r="E17">
        <v>0</v>
      </c>
      <c r="F17" s="103" t="s">
        <v>770</v>
      </c>
      <c r="J17" s="330" t="s">
        <v>215</v>
      </c>
      <c r="K17" s="331">
        <v>540563</v>
      </c>
      <c r="L17" s="331">
        <v>29</v>
      </c>
      <c r="M17" s="331">
        <v>50</v>
      </c>
      <c r="N17" s="330" t="s">
        <v>1833</v>
      </c>
      <c r="O17" s="330" t="s">
        <v>1834</v>
      </c>
      <c r="P17" s="330" t="s">
        <v>1835</v>
      </c>
      <c r="Q17" s="330" t="s">
        <v>1870</v>
      </c>
      <c r="R17" s="330" t="s">
        <v>1871</v>
      </c>
      <c r="S17" s="332">
        <v>45379</v>
      </c>
      <c r="T17" s="331" t="s">
        <v>1872</v>
      </c>
      <c r="U17" s="333">
        <v>50</v>
      </c>
      <c r="V17" s="334">
        <v>0</v>
      </c>
    </row>
    <row r="18" spans="1:22">
      <c r="A18" s="641" t="s">
        <v>683</v>
      </c>
      <c r="B18" s="641" t="s">
        <v>684</v>
      </c>
      <c r="C18" s="642">
        <v>700</v>
      </c>
      <c r="D18">
        <v>0</v>
      </c>
      <c r="E18">
        <v>0</v>
      </c>
      <c r="F18" s="103" t="s">
        <v>770</v>
      </c>
      <c r="J18" s="330" t="s">
        <v>318</v>
      </c>
      <c r="K18" s="331">
        <v>540650</v>
      </c>
      <c r="L18" s="331">
        <v>13</v>
      </c>
      <c r="M18" s="331">
        <v>60</v>
      </c>
      <c r="N18" s="330" t="s">
        <v>1833</v>
      </c>
      <c r="O18" s="330" t="s">
        <v>1834</v>
      </c>
      <c r="P18" s="330" t="s">
        <v>1835</v>
      </c>
      <c r="Q18" s="330" t="s">
        <v>1873</v>
      </c>
      <c r="R18" s="330" t="s">
        <v>1874</v>
      </c>
      <c r="S18" s="332">
        <v>45379</v>
      </c>
      <c r="T18" s="331" t="s">
        <v>1875</v>
      </c>
      <c r="U18" s="333">
        <v>50</v>
      </c>
      <c r="V18" s="334">
        <v>0</v>
      </c>
    </row>
    <row r="19" spans="1:22">
      <c r="A19" s="641" t="s">
        <v>685</v>
      </c>
      <c r="B19" s="641" t="s">
        <v>686</v>
      </c>
      <c r="C19" s="642">
        <v>50</v>
      </c>
      <c r="D19">
        <v>0</v>
      </c>
      <c r="E19">
        <v>0</v>
      </c>
      <c r="F19" s="103" t="s">
        <v>770</v>
      </c>
      <c r="J19" s="330" t="s">
        <v>320</v>
      </c>
      <c r="K19" s="331">
        <v>540040</v>
      </c>
      <c r="L19" s="331">
        <v>28</v>
      </c>
      <c r="M19" s="331">
        <v>60</v>
      </c>
      <c r="N19" s="330" t="s">
        <v>1833</v>
      </c>
      <c r="O19" s="330" t="s">
        <v>1834</v>
      </c>
      <c r="P19" s="330" t="s">
        <v>1835</v>
      </c>
      <c r="Q19" s="330" t="s">
        <v>1876</v>
      </c>
      <c r="R19" s="330" t="s">
        <v>1877</v>
      </c>
      <c r="S19" s="332">
        <v>45378</v>
      </c>
      <c r="T19" s="331" t="s">
        <v>1878</v>
      </c>
      <c r="U19" s="333">
        <v>38</v>
      </c>
      <c r="V19" s="334">
        <v>0</v>
      </c>
    </row>
    <row r="20" spans="1:22">
      <c r="A20" s="641" t="s">
        <v>687</v>
      </c>
      <c r="B20" s="641" t="s">
        <v>686</v>
      </c>
      <c r="C20" s="642">
        <v>100</v>
      </c>
      <c r="D20">
        <v>0</v>
      </c>
      <c r="E20">
        <v>0</v>
      </c>
      <c r="F20" s="103" t="s">
        <v>770</v>
      </c>
      <c r="J20" s="330">
        <v>566561309</v>
      </c>
      <c r="K20" s="331">
        <v>540814</v>
      </c>
      <c r="L20" s="331">
        <v>4</v>
      </c>
      <c r="M20" s="331">
        <v>70</v>
      </c>
      <c r="N20" s="330" t="s">
        <v>1833</v>
      </c>
      <c r="O20" s="330" t="s">
        <v>1834</v>
      </c>
      <c r="P20" s="330" t="s">
        <v>1835</v>
      </c>
      <c r="Q20" s="330" t="s">
        <v>1879</v>
      </c>
      <c r="R20" s="330" t="s">
        <v>1880</v>
      </c>
      <c r="S20" s="332">
        <v>45379</v>
      </c>
      <c r="T20" s="331" t="s">
        <v>1881</v>
      </c>
      <c r="U20" s="333">
        <v>100</v>
      </c>
      <c r="V20" s="334">
        <v>0</v>
      </c>
    </row>
    <row r="21" spans="1:22">
      <c r="A21" s="641" t="s">
        <v>691</v>
      </c>
      <c r="B21" s="641" t="s">
        <v>675</v>
      </c>
      <c r="C21" s="642">
        <v>300</v>
      </c>
      <c r="D21">
        <v>0</v>
      </c>
      <c r="E21">
        <v>0</v>
      </c>
      <c r="F21" s="103" t="s">
        <v>770</v>
      </c>
      <c r="J21" s="330">
        <v>567302105</v>
      </c>
      <c r="K21" s="331">
        <v>540850</v>
      </c>
      <c r="L21" s="331">
        <v>1</v>
      </c>
      <c r="M21" s="331">
        <v>70</v>
      </c>
      <c r="N21" s="330" t="s">
        <v>1833</v>
      </c>
      <c r="O21" s="330" t="s">
        <v>1834</v>
      </c>
      <c r="P21" s="330" t="s">
        <v>1835</v>
      </c>
      <c r="Q21" s="330" t="s">
        <v>1882</v>
      </c>
      <c r="R21" s="330" t="s">
        <v>1883</v>
      </c>
      <c r="S21" s="332">
        <v>45379</v>
      </c>
      <c r="T21" s="331" t="s">
        <v>1884</v>
      </c>
      <c r="U21" s="333">
        <v>100</v>
      </c>
      <c r="V21" s="334">
        <v>0</v>
      </c>
    </row>
    <row r="22" spans="1:22">
      <c r="A22" s="641" t="s">
        <v>629</v>
      </c>
      <c r="B22" s="641" t="s">
        <v>837</v>
      </c>
      <c r="C22" s="642">
        <v>950</v>
      </c>
      <c r="D22">
        <v>0</v>
      </c>
      <c r="E22">
        <v>0</v>
      </c>
      <c r="F22" s="103" t="s">
        <v>770</v>
      </c>
      <c r="J22" s="330">
        <v>567302305</v>
      </c>
      <c r="K22" s="331">
        <v>540851</v>
      </c>
      <c r="L22" s="331">
        <v>1</v>
      </c>
      <c r="M22" s="331">
        <v>80</v>
      </c>
      <c r="N22" s="330" t="s">
        <v>1885</v>
      </c>
      <c r="O22" s="330" t="s">
        <v>1886</v>
      </c>
      <c r="P22" s="330" t="s">
        <v>1885</v>
      </c>
      <c r="Q22" s="330" t="s">
        <v>1887</v>
      </c>
      <c r="R22" s="330" t="s">
        <v>1888</v>
      </c>
      <c r="S22" s="332">
        <v>45379</v>
      </c>
      <c r="T22" s="331" t="s">
        <v>1889</v>
      </c>
      <c r="U22" s="333">
        <v>100</v>
      </c>
      <c r="V22" s="334">
        <v>0</v>
      </c>
    </row>
    <row r="23" spans="1:22">
      <c r="A23" s="641" t="s">
        <v>630</v>
      </c>
      <c r="B23" s="641" t="s">
        <v>837</v>
      </c>
      <c r="C23" s="642">
        <v>1200</v>
      </c>
      <c r="D23">
        <v>0</v>
      </c>
      <c r="E23">
        <v>0</v>
      </c>
      <c r="F23" s="103" t="s">
        <v>770</v>
      </c>
      <c r="J23" s="330"/>
      <c r="K23" s="331"/>
      <c r="L23" s="331"/>
      <c r="M23" s="331"/>
      <c r="N23" s="330"/>
      <c r="O23" s="330"/>
      <c r="P23" s="330"/>
      <c r="Q23" s="330"/>
      <c r="R23" s="330"/>
      <c r="S23" s="332"/>
      <c r="T23" s="331"/>
      <c r="U23" s="333"/>
      <c r="V23" s="334"/>
    </row>
    <row r="24" spans="1:22">
      <c r="A24" s="641" t="s">
        <v>631</v>
      </c>
      <c r="B24" s="641" t="s">
        <v>838</v>
      </c>
      <c r="C24" s="642">
        <v>950</v>
      </c>
      <c r="D24">
        <v>0</v>
      </c>
      <c r="E24">
        <v>0</v>
      </c>
      <c r="F24" s="103" t="s">
        <v>770</v>
      </c>
      <c r="J24" s="330"/>
      <c r="K24" s="331"/>
      <c r="L24" s="331"/>
      <c r="M24" s="331"/>
      <c r="N24" s="330"/>
      <c r="O24" s="330"/>
      <c r="P24" s="330"/>
      <c r="Q24" s="330"/>
      <c r="R24" s="330"/>
      <c r="S24" s="332"/>
      <c r="T24" s="331"/>
      <c r="U24" s="333"/>
      <c r="V24" s="334"/>
    </row>
    <row r="25" spans="1:22">
      <c r="A25" s="641" t="s">
        <v>632</v>
      </c>
      <c r="B25" s="641" t="s">
        <v>838</v>
      </c>
      <c r="C25" s="642">
        <v>1500</v>
      </c>
      <c r="D25">
        <v>0</v>
      </c>
      <c r="E25">
        <v>0</v>
      </c>
      <c r="F25" s="103" t="s">
        <v>770</v>
      </c>
      <c r="J25" s="330"/>
      <c r="K25" s="331"/>
      <c r="L25" s="331"/>
      <c r="M25" s="331"/>
      <c r="N25" s="330"/>
      <c r="O25" s="330"/>
      <c r="P25" s="330"/>
      <c r="Q25" s="330"/>
      <c r="R25" s="330"/>
      <c r="S25" s="332"/>
      <c r="T25" s="331"/>
      <c r="U25" s="333"/>
      <c r="V25" s="334"/>
    </row>
    <row r="26" spans="1:22">
      <c r="A26" s="641" t="s">
        <v>628</v>
      </c>
      <c r="B26" s="641" t="s">
        <v>836</v>
      </c>
      <c r="C26" s="642">
        <v>750</v>
      </c>
      <c r="D26">
        <v>0</v>
      </c>
      <c r="E26">
        <v>0</v>
      </c>
      <c r="F26" s="103" t="s">
        <v>770</v>
      </c>
      <c r="G26" s="25"/>
      <c r="J26" s="330"/>
      <c r="K26" s="331"/>
      <c r="L26" s="331"/>
      <c r="M26" s="331"/>
      <c r="N26" s="330"/>
      <c r="O26" s="330"/>
      <c r="P26" s="330"/>
      <c r="Q26" s="330"/>
      <c r="R26" s="330"/>
      <c r="S26" s="332"/>
      <c r="T26" s="331"/>
      <c r="U26" s="333"/>
      <c r="V26" s="334"/>
    </row>
    <row r="27" spans="1:22">
      <c r="A27" s="641" t="s">
        <v>633</v>
      </c>
      <c r="B27" s="641" t="s">
        <v>839</v>
      </c>
      <c r="C27" s="642">
        <v>50</v>
      </c>
      <c r="D27">
        <v>0</v>
      </c>
      <c r="E27">
        <v>0</v>
      </c>
      <c r="F27" s="103" t="s">
        <v>770</v>
      </c>
      <c r="J27" s="330"/>
      <c r="K27" s="331"/>
      <c r="L27" s="331"/>
      <c r="M27" s="331"/>
      <c r="N27" s="330"/>
      <c r="O27" s="330"/>
      <c r="P27" s="330"/>
      <c r="Q27" s="330"/>
      <c r="R27" s="330"/>
      <c r="S27" s="332"/>
      <c r="T27" s="331"/>
      <c r="U27" s="333"/>
      <c r="V27" s="334"/>
    </row>
    <row r="28" spans="1:22">
      <c r="A28" s="641" t="s">
        <v>634</v>
      </c>
      <c r="B28" s="641" t="s">
        <v>839</v>
      </c>
      <c r="C28" s="642">
        <v>600</v>
      </c>
      <c r="D28">
        <v>0</v>
      </c>
      <c r="E28">
        <v>0</v>
      </c>
      <c r="F28" s="103" t="s">
        <v>770</v>
      </c>
      <c r="J28" s="330"/>
      <c r="K28" s="331"/>
      <c r="L28" s="331"/>
      <c r="M28" s="331"/>
      <c r="N28" s="330"/>
      <c r="O28" s="330"/>
      <c r="P28" s="330"/>
      <c r="Q28" s="330"/>
      <c r="R28" s="330"/>
      <c r="S28" s="332"/>
      <c r="T28" s="331"/>
      <c r="U28" s="333"/>
      <c r="V28" s="334"/>
    </row>
    <row r="29" spans="1:22">
      <c r="A29" s="641" t="s">
        <v>635</v>
      </c>
      <c r="B29" s="641" t="s">
        <v>840</v>
      </c>
      <c r="C29" s="642">
        <v>750</v>
      </c>
      <c r="D29">
        <v>0</v>
      </c>
      <c r="E29">
        <v>0</v>
      </c>
      <c r="F29" s="103" t="s">
        <v>770</v>
      </c>
      <c r="J29" s="330"/>
      <c r="K29" s="331"/>
      <c r="L29" s="331"/>
      <c r="M29" s="331"/>
      <c r="N29" s="330"/>
      <c r="O29" s="330"/>
      <c r="P29" s="330"/>
      <c r="Q29" s="330"/>
      <c r="R29" s="330"/>
      <c r="S29" s="332"/>
      <c r="T29" s="331"/>
      <c r="U29" s="333"/>
      <c r="V29" s="334"/>
    </row>
    <row r="30" spans="1:22">
      <c r="A30" s="641" t="s">
        <v>694</v>
      </c>
      <c r="B30" s="641" t="s">
        <v>802</v>
      </c>
      <c r="C30" s="642">
        <v>105</v>
      </c>
      <c r="D30">
        <v>0</v>
      </c>
      <c r="E30">
        <v>0</v>
      </c>
      <c r="F30" s="103" t="s">
        <v>770</v>
      </c>
      <c r="J30" s="330"/>
      <c r="K30" s="331"/>
      <c r="L30" s="331"/>
      <c r="M30" s="331"/>
      <c r="N30" s="330"/>
      <c r="O30" s="330"/>
      <c r="P30" s="330"/>
      <c r="Q30" s="330"/>
      <c r="R30" s="330"/>
      <c r="S30" s="332"/>
      <c r="T30" s="331"/>
      <c r="U30" s="333"/>
      <c r="V30" s="334"/>
    </row>
    <row r="31" spans="1:22">
      <c r="A31" s="641" t="s">
        <v>695</v>
      </c>
      <c r="B31" s="641" t="s">
        <v>802</v>
      </c>
      <c r="C31" s="642">
        <v>105</v>
      </c>
      <c r="D31">
        <v>0</v>
      </c>
      <c r="E31">
        <v>0</v>
      </c>
      <c r="F31" s="103" t="s">
        <v>770</v>
      </c>
      <c r="J31" s="330"/>
      <c r="K31" s="331"/>
      <c r="L31" s="331"/>
      <c r="M31" s="331"/>
      <c r="N31" s="330"/>
      <c r="O31" s="330"/>
      <c r="P31" s="330"/>
      <c r="Q31" s="330"/>
      <c r="R31" s="330"/>
      <c r="S31" s="332"/>
      <c r="T31" s="331"/>
      <c r="U31" s="333"/>
      <c r="V31" s="334"/>
    </row>
    <row r="32" spans="1:22">
      <c r="A32" s="641" t="s">
        <v>534</v>
      </c>
      <c r="B32" s="641" t="s">
        <v>861</v>
      </c>
      <c r="C32" s="642">
        <v>3000</v>
      </c>
      <c r="D32">
        <v>0</v>
      </c>
      <c r="E32">
        <v>0</v>
      </c>
      <c r="F32" s="103" t="s">
        <v>770</v>
      </c>
      <c r="J32" s="330"/>
      <c r="K32" s="331"/>
      <c r="L32" s="331"/>
      <c r="M32" s="331"/>
      <c r="N32" s="330"/>
      <c r="O32" s="330"/>
      <c r="P32" s="330"/>
      <c r="Q32" s="330"/>
      <c r="R32" s="330"/>
      <c r="S32" s="332"/>
      <c r="T32" s="331"/>
      <c r="U32" s="333"/>
      <c r="V32" s="334"/>
    </row>
    <row r="33" spans="1:22">
      <c r="A33" s="641" t="s">
        <v>535</v>
      </c>
      <c r="B33" s="641" t="s">
        <v>860</v>
      </c>
      <c r="C33" s="642">
        <v>3000</v>
      </c>
      <c r="D33">
        <v>0</v>
      </c>
      <c r="E33">
        <v>0</v>
      </c>
      <c r="F33" s="103" t="s">
        <v>770</v>
      </c>
      <c r="J33" s="330"/>
      <c r="K33" s="331"/>
      <c r="L33" s="331"/>
      <c r="M33" s="331"/>
      <c r="N33" s="330"/>
      <c r="O33" s="330"/>
      <c r="P33" s="330"/>
      <c r="Q33" s="330"/>
      <c r="R33" s="330"/>
      <c r="S33" s="332"/>
      <c r="T33" s="331"/>
      <c r="U33" s="333"/>
      <c r="V33" s="334"/>
    </row>
    <row r="34" spans="1:22">
      <c r="A34" s="641" t="s">
        <v>494</v>
      </c>
      <c r="B34" s="641" t="s">
        <v>858</v>
      </c>
      <c r="C34" s="642">
        <v>7100</v>
      </c>
      <c r="D34">
        <v>0</v>
      </c>
      <c r="E34">
        <v>0</v>
      </c>
      <c r="F34" s="103" t="s">
        <v>770</v>
      </c>
      <c r="J34" s="330"/>
      <c r="K34" s="331"/>
      <c r="L34" s="331"/>
      <c r="M34" s="331"/>
      <c r="N34" s="330"/>
      <c r="O34" s="330"/>
      <c r="P34" s="330"/>
      <c r="Q34" s="330"/>
      <c r="R34" s="330"/>
      <c r="S34" s="332"/>
      <c r="T34" s="331"/>
      <c r="U34" s="333"/>
      <c r="V34" s="334"/>
    </row>
    <row r="35" spans="1:22">
      <c r="A35" s="641" t="s">
        <v>496</v>
      </c>
      <c r="B35" s="641" t="s">
        <v>894</v>
      </c>
      <c r="C35" s="642">
        <v>2300</v>
      </c>
      <c r="D35">
        <v>0</v>
      </c>
      <c r="E35">
        <v>0</v>
      </c>
      <c r="F35" s="103" t="s">
        <v>770</v>
      </c>
      <c r="J35" s="330"/>
      <c r="K35" s="331"/>
      <c r="L35" s="331"/>
      <c r="M35" s="331"/>
      <c r="N35" s="330"/>
      <c r="O35" s="330"/>
      <c r="P35" s="330"/>
      <c r="Q35" s="330"/>
      <c r="R35" s="330"/>
      <c r="S35" s="332"/>
      <c r="T35" s="331"/>
      <c r="U35" s="333"/>
      <c r="V35" s="334"/>
    </row>
    <row r="36" spans="1:22">
      <c r="A36">
        <v>29300802</v>
      </c>
      <c r="B36" s="641" t="s">
        <v>967</v>
      </c>
      <c r="C36" s="642">
        <v>400</v>
      </c>
      <c r="D36">
        <v>0</v>
      </c>
      <c r="E36">
        <v>0</v>
      </c>
      <c r="F36" s="103" t="s">
        <v>770</v>
      </c>
      <c r="J36" s="330"/>
      <c r="K36" s="331"/>
      <c r="L36" s="331"/>
      <c r="M36" s="331"/>
      <c r="N36" s="330"/>
      <c r="O36" s="330"/>
      <c r="P36" s="330"/>
      <c r="Q36" s="330"/>
      <c r="R36" s="330"/>
      <c r="S36" s="332"/>
      <c r="T36" s="331"/>
      <c r="U36" s="333"/>
      <c r="V36" s="334"/>
    </row>
    <row r="37" spans="1:22">
      <c r="A37" s="641" t="s">
        <v>708</v>
      </c>
      <c r="B37" s="641" t="s">
        <v>973</v>
      </c>
      <c r="C37" s="642">
        <v>2600</v>
      </c>
      <c r="D37">
        <v>0</v>
      </c>
      <c r="E37">
        <v>0</v>
      </c>
      <c r="F37" s="103" t="s">
        <v>770</v>
      </c>
      <c r="J37" s="330"/>
      <c r="K37" s="331"/>
      <c r="L37" s="331"/>
      <c r="M37" s="331"/>
      <c r="N37" s="330"/>
      <c r="O37" s="330"/>
      <c r="P37" s="330"/>
      <c r="Q37" s="330"/>
      <c r="R37" s="330"/>
      <c r="S37" s="332"/>
      <c r="T37" s="331"/>
      <c r="U37" s="333"/>
      <c r="V37" s="334"/>
    </row>
    <row r="38" spans="1:22">
      <c r="A38" s="641" t="s">
        <v>709</v>
      </c>
      <c r="B38" s="641" t="s">
        <v>975</v>
      </c>
      <c r="C38" s="642">
        <v>11745</v>
      </c>
      <c r="D38">
        <v>0</v>
      </c>
      <c r="E38">
        <v>0</v>
      </c>
      <c r="F38" s="103" t="s">
        <v>770</v>
      </c>
      <c r="J38" s="330"/>
      <c r="K38" s="331"/>
      <c r="L38" s="331"/>
      <c r="M38" s="331"/>
      <c r="N38" s="330"/>
      <c r="O38" s="330"/>
      <c r="P38" s="330"/>
      <c r="Q38" s="330"/>
      <c r="R38" s="330"/>
      <c r="S38" s="332"/>
      <c r="T38" s="331"/>
      <c r="U38" s="333"/>
      <c r="V38" s="334"/>
    </row>
    <row r="39" spans="1:22">
      <c r="A39" s="641" t="s">
        <v>710</v>
      </c>
      <c r="B39" s="641" t="s">
        <v>975</v>
      </c>
      <c r="C39" s="642">
        <v>4000</v>
      </c>
      <c r="D39">
        <v>0</v>
      </c>
      <c r="E39">
        <v>0</v>
      </c>
      <c r="F39" s="103" t="s">
        <v>770</v>
      </c>
      <c r="J39" s="330"/>
      <c r="K39" s="331"/>
      <c r="L39" s="331"/>
      <c r="M39" s="331"/>
      <c r="N39" s="330"/>
      <c r="O39" s="330"/>
      <c r="P39" s="330"/>
      <c r="Q39" s="330"/>
      <c r="R39" s="330"/>
      <c r="S39" s="332"/>
      <c r="T39" s="331"/>
      <c r="U39" s="333"/>
      <c r="V39" s="334"/>
    </row>
    <row r="40" spans="1:22">
      <c r="A40">
        <v>398525007</v>
      </c>
      <c r="B40" s="641" t="s">
        <v>903</v>
      </c>
      <c r="C40" s="642">
        <v>3750</v>
      </c>
      <c r="D40">
        <v>0</v>
      </c>
      <c r="E40">
        <v>0</v>
      </c>
      <c r="F40" s="103" t="s">
        <v>770</v>
      </c>
      <c r="J40" s="330"/>
      <c r="K40" s="331"/>
      <c r="L40" s="331"/>
      <c r="M40" s="331"/>
      <c r="N40" s="330"/>
      <c r="O40" s="330"/>
      <c r="P40" s="330"/>
      <c r="Q40" s="330"/>
      <c r="R40" s="330"/>
      <c r="S40" s="332"/>
      <c r="T40" s="331"/>
      <c r="U40" s="333"/>
      <c r="V40" s="334"/>
    </row>
    <row r="41" spans="1:22">
      <c r="A41">
        <v>398525211</v>
      </c>
      <c r="B41" s="641" t="s">
        <v>906</v>
      </c>
      <c r="C41" s="642">
        <v>1500</v>
      </c>
      <c r="D41">
        <v>0</v>
      </c>
      <c r="E41">
        <v>0</v>
      </c>
      <c r="F41" s="103" t="s">
        <v>770</v>
      </c>
      <c r="J41" s="330"/>
      <c r="K41" s="331"/>
      <c r="L41" s="331"/>
      <c r="M41" s="331"/>
      <c r="N41" s="330"/>
      <c r="O41" s="330"/>
      <c r="P41" s="330"/>
      <c r="Q41" s="330"/>
      <c r="R41" s="330"/>
      <c r="S41" s="332"/>
      <c r="T41" s="331"/>
      <c r="U41" s="333"/>
      <c r="V41" s="334"/>
    </row>
    <row r="42" spans="1:22">
      <c r="A42">
        <v>398577909</v>
      </c>
      <c r="B42" s="641" t="s">
        <v>907</v>
      </c>
      <c r="C42" s="642">
        <v>200</v>
      </c>
      <c r="D42">
        <v>0</v>
      </c>
      <c r="E42">
        <v>0</v>
      </c>
      <c r="F42" s="103" t="s">
        <v>770</v>
      </c>
      <c r="J42" s="330"/>
      <c r="K42" s="331"/>
      <c r="L42" s="331"/>
      <c r="M42" s="331"/>
      <c r="N42" s="330"/>
      <c r="O42" s="330"/>
      <c r="P42" s="330"/>
      <c r="Q42" s="330"/>
      <c r="R42" s="330"/>
      <c r="S42" s="332"/>
      <c r="T42" s="331"/>
      <c r="U42" s="333"/>
      <c r="V42" s="334"/>
    </row>
    <row r="43" spans="1:22">
      <c r="A43" s="641" t="s">
        <v>599</v>
      </c>
      <c r="B43" s="641" t="s">
        <v>808</v>
      </c>
      <c r="C43" s="642">
        <v>400</v>
      </c>
      <c r="D43">
        <v>0</v>
      </c>
      <c r="E43">
        <v>0</v>
      </c>
      <c r="F43" s="103" t="s">
        <v>770</v>
      </c>
      <c r="J43" s="330"/>
      <c r="K43" s="331"/>
      <c r="L43" s="331"/>
      <c r="M43" s="331"/>
      <c r="N43" s="330"/>
      <c r="O43" s="330"/>
      <c r="P43" s="330"/>
      <c r="Q43" s="330"/>
      <c r="R43" s="330"/>
      <c r="S43" s="332"/>
      <c r="T43" s="331"/>
      <c r="U43" s="333"/>
      <c r="V43" s="334"/>
    </row>
    <row r="44" spans="1:22">
      <c r="A44" s="641" t="s">
        <v>602</v>
      </c>
      <c r="B44" s="641" t="s">
        <v>813</v>
      </c>
      <c r="C44" s="642">
        <v>320</v>
      </c>
      <c r="D44">
        <v>0</v>
      </c>
      <c r="E44">
        <v>0</v>
      </c>
      <c r="F44" s="103" t="s">
        <v>770</v>
      </c>
      <c r="J44" s="330"/>
      <c r="K44" s="331"/>
      <c r="L44" s="331"/>
      <c r="M44" s="331"/>
      <c r="N44" s="330"/>
      <c r="O44" s="330"/>
      <c r="P44" s="330"/>
      <c r="Q44" s="330"/>
      <c r="R44" s="330"/>
      <c r="S44" s="332"/>
      <c r="T44" s="331"/>
      <c r="U44" s="333"/>
      <c r="V44" s="334"/>
    </row>
    <row r="45" spans="1:22">
      <c r="A45" s="641" t="s">
        <v>601</v>
      </c>
      <c r="B45" s="641" t="s">
        <v>811</v>
      </c>
      <c r="C45" s="642">
        <v>440</v>
      </c>
      <c r="D45">
        <v>0</v>
      </c>
      <c r="E45">
        <v>0</v>
      </c>
      <c r="F45" s="103" t="s">
        <v>770</v>
      </c>
      <c r="J45" s="330"/>
      <c r="K45" s="331"/>
      <c r="L45" s="331"/>
      <c r="M45" s="331"/>
      <c r="N45" s="330"/>
      <c r="O45" s="330"/>
      <c r="P45" s="330"/>
      <c r="Q45" s="330"/>
      <c r="R45" s="330"/>
      <c r="S45" s="332"/>
      <c r="T45" s="331"/>
      <c r="U45" s="333"/>
      <c r="V45" s="334"/>
    </row>
    <row r="46" spans="1:22">
      <c r="A46">
        <v>566559805</v>
      </c>
      <c r="B46" s="641" t="s">
        <v>977</v>
      </c>
      <c r="C46" s="642">
        <v>100</v>
      </c>
      <c r="D46">
        <v>0</v>
      </c>
      <c r="E46">
        <v>0</v>
      </c>
      <c r="F46" s="103" t="s">
        <v>770</v>
      </c>
      <c r="J46" s="330"/>
      <c r="K46" s="331"/>
      <c r="L46" s="331"/>
      <c r="M46" s="331"/>
      <c r="N46" s="330"/>
      <c r="O46" s="330"/>
      <c r="P46" s="330"/>
      <c r="Q46" s="330"/>
      <c r="R46" s="330"/>
      <c r="S46" s="332"/>
      <c r="T46" s="331"/>
      <c r="U46" s="333"/>
      <c r="V46" s="334"/>
    </row>
    <row r="47" spans="1:22">
      <c r="A47">
        <v>641283817</v>
      </c>
      <c r="B47" s="641" t="s">
        <v>293</v>
      </c>
      <c r="C47" s="642">
        <v>3750</v>
      </c>
      <c r="D47">
        <v>0</v>
      </c>
      <c r="E47">
        <v>0</v>
      </c>
      <c r="F47" s="103" t="s">
        <v>770</v>
      </c>
      <c r="J47" s="330"/>
      <c r="K47" s="331"/>
      <c r="L47" s="331"/>
      <c r="M47" s="331"/>
      <c r="N47" s="330"/>
      <c r="O47" s="330"/>
      <c r="P47" s="330"/>
      <c r="Q47" s="330"/>
      <c r="R47" s="330"/>
      <c r="S47" s="332"/>
      <c r="T47" s="331"/>
      <c r="U47" s="333"/>
      <c r="V47" s="334"/>
    </row>
    <row r="48" spans="1:22">
      <c r="A48">
        <v>644942416</v>
      </c>
      <c r="B48" s="641" t="s">
        <v>294</v>
      </c>
      <c r="C48" s="642">
        <v>15200</v>
      </c>
      <c r="D48">
        <v>0</v>
      </c>
      <c r="E48">
        <v>0</v>
      </c>
      <c r="F48" s="103" t="s">
        <v>770</v>
      </c>
      <c r="J48" s="330"/>
      <c r="K48" s="331"/>
      <c r="L48" s="331"/>
      <c r="M48" s="331"/>
      <c r="N48" s="330"/>
      <c r="O48" s="330"/>
      <c r="P48" s="330"/>
      <c r="Q48" s="330"/>
      <c r="R48" s="330"/>
      <c r="S48" s="332"/>
      <c r="T48" s="331"/>
      <c r="U48" s="333"/>
      <c r="V48" s="334"/>
    </row>
    <row r="49" spans="1:23">
      <c r="A49" s="641" t="s">
        <v>310</v>
      </c>
      <c r="B49" s="641" t="s">
        <v>299</v>
      </c>
      <c r="C49" s="642">
        <v>100</v>
      </c>
      <c r="D49">
        <v>0</v>
      </c>
      <c r="E49">
        <v>0</v>
      </c>
      <c r="F49" s="103" t="s">
        <v>770</v>
      </c>
      <c r="J49" s="330"/>
      <c r="K49" s="331"/>
      <c r="L49" s="331"/>
      <c r="M49" s="331"/>
      <c r="N49" s="330"/>
      <c r="O49" s="330"/>
      <c r="P49" s="330"/>
      <c r="Q49" s="330"/>
      <c r="R49" s="330"/>
      <c r="S49" s="332"/>
      <c r="T49" s="331"/>
      <c r="U49" s="333"/>
      <c r="V49" s="334"/>
    </row>
    <row r="50" spans="1:23">
      <c r="A50" s="641" t="s">
        <v>131</v>
      </c>
      <c r="B50" s="641" t="s">
        <v>921</v>
      </c>
      <c r="C50" s="642">
        <v>900</v>
      </c>
      <c r="D50">
        <v>0</v>
      </c>
      <c r="E50">
        <v>0</v>
      </c>
      <c r="F50" s="103" t="s">
        <v>770</v>
      </c>
      <c r="J50" s="330"/>
      <c r="K50" s="331"/>
      <c r="L50" s="331"/>
      <c r="M50" s="331"/>
      <c r="N50" s="330"/>
      <c r="O50" s="330"/>
      <c r="P50" s="330"/>
      <c r="Q50" s="330"/>
      <c r="R50" s="330"/>
      <c r="S50" s="332"/>
      <c r="T50" s="331"/>
      <c r="U50" s="333"/>
      <c r="V50" s="334"/>
    </row>
    <row r="51" spans="1:23">
      <c r="A51" s="641" t="s">
        <v>134</v>
      </c>
      <c r="B51" s="641" t="s">
        <v>922</v>
      </c>
      <c r="C51" s="642">
        <v>400</v>
      </c>
      <c r="D51">
        <v>0</v>
      </c>
      <c r="E51">
        <v>0</v>
      </c>
      <c r="F51" s="103" t="s">
        <v>770</v>
      </c>
      <c r="J51" s="330"/>
      <c r="K51" s="331"/>
      <c r="L51" s="331"/>
      <c r="M51" s="331"/>
      <c r="N51" s="330"/>
      <c r="O51" s="330"/>
      <c r="P51" s="330"/>
      <c r="Q51" s="330"/>
      <c r="R51" s="330"/>
      <c r="S51" s="332"/>
      <c r="T51" s="331"/>
      <c r="U51" s="333"/>
      <c r="V51" s="334"/>
    </row>
    <row r="52" spans="1:23">
      <c r="A52" s="641" t="s">
        <v>1149</v>
      </c>
      <c r="B52" s="641" t="s">
        <v>856</v>
      </c>
      <c r="C52" s="642">
        <v>5</v>
      </c>
      <c r="D52">
        <v>0</v>
      </c>
      <c r="E52">
        <v>0</v>
      </c>
      <c r="F52" s="103" t="s">
        <v>770</v>
      </c>
      <c r="J52" s="330"/>
      <c r="K52" s="331"/>
      <c r="L52" s="331"/>
      <c r="M52" s="331"/>
      <c r="N52" s="330"/>
      <c r="O52" s="330"/>
      <c r="P52" s="330"/>
      <c r="Q52" s="330"/>
      <c r="R52" s="330"/>
      <c r="S52" s="332"/>
      <c r="T52" s="331"/>
      <c r="U52" s="333"/>
      <c r="V52" s="334"/>
    </row>
    <row r="53" spans="1:23">
      <c r="A53" s="641" t="s">
        <v>712</v>
      </c>
      <c r="B53" s="641" t="s">
        <v>856</v>
      </c>
      <c r="C53" s="642">
        <v>600</v>
      </c>
      <c r="D53">
        <v>0</v>
      </c>
      <c r="E53">
        <v>0</v>
      </c>
      <c r="F53" s="103" t="s">
        <v>770</v>
      </c>
      <c r="J53" s="330"/>
      <c r="K53" s="331"/>
      <c r="L53" s="331"/>
      <c r="M53" s="331"/>
      <c r="N53" s="330"/>
      <c r="O53" s="330"/>
      <c r="P53" s="330"/>
      <c r="Q53" s="330"/>
      <c r="R53" s="330"/>
      <c r="S53" s="332"/>
      <c r="T53" s="331"/>
      <c r="U53" s="333"/>
      <c r="V53" s="334"/>
    </row>
    <row r="54" spans="1:23">
      <c r="A54" s="641" t="s">
        <v>136</v>
      </c>
      <c r="B54" s="641" t="s">
        <v>856</v>
      </c>
      <c r="C54" s="642">
        <v>1400</v>
      </c>
      <c r="D54">
        <v>0</v>
      </c>
      <c r="E54">
        <v>0</v>
      </c>
      <c r="F54" s="103" t="s">
        <v>770</v>
      </c>
      <c r="J54" s="330"/>
      <c r="K54" s="331"/>
      <c r="L54" s="331"/>
      <c r="M54" s="331"/>
      <c r="N54" s="330"/>
      <c r="O54" s="330"/>
      <c r="P54" s="330"/>
      <c r="Q54" s="330"/>
      <c r="R54" s="330"/>
      <c r="S54" s="332"/>
      <c r="T54" s="331"/>
      <c r="U54" s="333"/>
      <c r="V54" s="334"/>
    </row>
    <row r="55" spans="1:23">
      <c r="A55" s="641" t="s">
        <v>141</v>
      </c>
      <c r="B55" s="641" t="s">
        <v>922</v>
      </c>
      <c r="C55" s="642">
        <v>1500</v>
      </c>
      <c r="D55">
        <v>0</v>
      </c>
      <c r="E55">
        <v>0</v>
      </c>
      <c r="F55" s="103" t="s">
        <v>770</v>
      </c>
      <c r="J55" s="330"/>
      <c r="K55" s="331"/>
      <c r="L55" s="331"/>
      <c r="M55" s="331"/>
      <c r="N55" s="330"/>
      <c r="O55" s="330"/>
      <c r="P55" s="330"/>
      <c r="Q55" s="330"/>
      <c r="R55" s="330"/>
      <c r="S55" s="332"/>
      <c r="T55" s="331"/>
      <c r="U55" s="333"/>
      <c r="V55" s="334"/>
    </row>
    <row r="56" spans="1:23">
      <c r="A56" s="641" t="s">
        <v>1150</v>
      </c>
      <c r="B56" s="641" t="s">
        <v>853</v>
      </c>
      <c r="C56" s="642">
        <v>9</v>
      </c>
      <c r="D56">
        <v>0</v>
      </c>
      <c r="E56">
        <v>0</v>
      </c>
      <c r="F56" s="103" t="s">
        <v>770</v>
      </c>
      <c r="J56" s="330"/>
      <c r="K56" s="331"/>
      <c r="L56" s="331"/>
      <c r="M56" s="331"/>
      <c r="N56" s="330"/>
      <c r="O56" s="330"/>
      <c r="P56" s="330"/>
      <c r="Q56" s="330"/>
      <c r="R56" s="330"/>
      <c r="S56" s="332"/>
      <c r="T56" s="331"/>
      <c r="U56" s="333"/>
      <c r="V56" s="334"/>
    </row>
    <row r="57" spans="1:23">
      <c r="A57" s="641" t="s">
        <v>713</v>
      </c>
      <c r="B57" s="641" t="s">
        <v>853</v>
      </c>
      <c r="C57" s="642">
        <v>600</v>
      </c>
      <c r="D57">
        <v>0</v>
      </c>
      <c r="E57">
        <v>0</v>
      </c>
      <c r="F57" s="103" t="s">
        <v>770</v>
      </c>
      <c r="J57" s="330"/>
      <c r="K57" s="331"/>
      <c r="L57" s="331"/>
      <c r="M57" s="331"/>
      <c r="N57" s="330"/>
      <c r="O57" s="330"/>
      <c r="P57" s="330"/>
      <c r="Q57" s="330"/>
      <c r="R57" s="330"/>
      <c r="S57" s="332"/>
      <c r="T57" s="331"/>
      <c r="U57" s="333"/>
      <c r="V57" s="334"/>
    </row>
    <row r="58" spans="1:23">
      <c r="A58" s="641" t="s">
        <v>143</v>
      </c>
      <c r="B58" s="641" t="s">
        <v>853</v>
      </c>
      <c r="C58" s="642">
        <v>2500</v>
      </c>
      <c r="D58">
        <v>0</v>
      </c>
      <c r="E58">
        <v>0</v>
      </c>
      <c r="F58" s="103" t="s">
        <v>770</v>
      </c>
      <c r="J58" s="330"/>
      <c r="K58" s="331"/>
      <c r="L58" s="331"/>
      <c r="M58" s="331"/>
      <c r="N58" s="330"/>
      <c r="O58" s="330"/>
      <c r="P58" s="330"/>
      <c r="Q58" s="330"/>
      <c r="R58" s="330"/>
      <c r="S58" s="332"/>
      <c r="T58" s="331"/>
      <c r="U58" s="333"/>
      <c r="V58" s="334"/>
    </row>
    <row r="59" spans="1:23">
      <c r="A59" s="641" t="s">
        <v>94</v>
      </c>
      <c r="B59" s="641" t="s">
        <v>862</v>
      </c>
      <c r="C59" s="642">
        <v>7600</v>
      </c>
      <c r="D59">
        <v>0</v>
      </c>
      <c r="E59">
        <v>0</v>
      </c>
      <c r="F59" s="103" t="s">
        <v>770</v>
      </c>
      <c r="J59" s="330"/>
      <c r="K59" s="331"/>
      <c r="L59" s="331"/>
      <c r="M59" s="331"/>
      <c r="N59" s="330"/>
      <c r="O59" s="330"/>
      <c r="P59" s="330"/>
      <c r="Q59" s="330"/>
      <c r="R59" s="330"/>
      <c r="S59" s="332"/>
      <c r="T59" s="331"/>
      <c r="U59" s="333"/>
      <c r="V59" s="334"/>
    </row>
    <row r="60" spans="1:23">
      <c r="A60" s="641" t="s">
        <v>313</v>
      </c>
      <c r="B60" s="641" t="s">
        <v>934</v>
      </c>
      <c r="C60" s="642">
        <v>100</v>
      </c>
      <c r="D60">
        <v>0</v>
      </c>
      <c r="E60">
        <v>0</v>
      </c>
      <c r="F60" s="103" t="s">
        <v>770</v>
      </c>
      <c r="J60" s="330"/>
      <c r="K60" s="331"/>
      <c r="L60" s="331"/>
      <c r="M60" s="331"/>
      <c r="N60" s="330"/>
      <c r="O60" s="330"/>
      <c r="P60" s="330"/>
      <c r="Q60" s="330"/>
      <c r="R60" s="330"/>
      <c r="S60" s="332"/>
      <c r="T60" s="331"/>
      <c r="U60" s="333"/>
      <c r="V60" s="334"/>
    </row>
    <row r="61" spans="1:23">
      <c r="A61" s="641" t="s">
        <v>318</v>
      </c>
      <c r="B61" s="641" t="s">
        <v>935</v>
      </c>
      <c r="C61" s="642">
        <v>600</v>
      </c>
      <c r="D61">
        <v>0</v>
      </c>
      <c r="E61">
        <v>0</v>
      </c>
      <c r="F61" s="103" t="s">
        <v>770</v>
      </c>
      <c r="J61" s="330"/>
      <c r="K61" s="331"/>
      <c r="L61" s="331"/>
      <c r="M61" s="331"/>
      <c r="N61" s="330"/>
      <c r="O61" s="330"/>
      <c r="P61" s="330"/>
      <c r="Q61" s="330"/>
      <c r="R61" s="330"/>
      <c r="S61" s="332"/>
      <c r="T61" s="331"/>
      <c r="U61" s="333"/>
      <c r="V61" s="334"/>
    </row>
    <row r="62" spans="1:23">
      <c r="A62" s="641" t="s">
        <v>320</v>
      </c>
      <c r="B62" s="641" t="s">
        <v>936</v>
      </c>
      <c r="C62" s="642">
        <v>500</v>
      </c>
      <c r="D62">
        <v>0</v>
      </c>
      <c r="E62">
        <v>0</v>
      </c>
      <c r="F62" s="103" t="s">
        <v>770</v>
      </c>
      <c r="J62" s="330"/>
      <c r="K62" s="331"/>
      <c r="L62" s="331"/>
      <c r="M62" s="331"/>
      <c r="N62" s="330"/>
      <c r="O62" s="330"/>
      <c r="P62" s="330"/>
      <c r="Q62" s="330"/>
      <c r="R62" s="330"/>
      <c r="S62" s="332"/>
      <c r="T62" s="331"/>
      <c r="U62" s="333"/>
      <c r="V62" s="334"/>
    </row>
    <row r="63" spans="1:23" s="95" customFormat="1">
      <c r="A63" s="641" t="s">
        <v>208</v>
      </c>
      <c r="B63" s="641" t="s">
        <v>868</v>
      </c>
      <c r="C63" s="642">
        <v>1000</v>
      </c>
      <c r="D63">
        <v>0</v>
      </c>
      <c r="E63">
        <v>0</v>
      </c>
      <c r="F63" s="103" t="s">
        <v>770</v>
      </c>
      <c r="J63" s="330"/>
      <c r="K63" s="331"/>
      <c r="L63" s="331"/>
      <c r="M63" s="331"/>
      <c r="N63" s="330"/>
      <c r="O63" s="330"/>
      <c r="P63" s="330"/>
      <c r="Q63" s="330"/>
      <c r="R63" s="330"/>
      <c r="S63" s="332"/>
      <c r="T63" s="331"/>
      <c r="U63" s="333"/>
      <c r="V63" s="334"/>
      <c r="W63"/>
    </row>
    <row r="64" spans="1:23">
      <c r="A64" s="641" t="s">
        <v>112</v>
      </c>
      <c r="B64" s="641" t="s">
        <v>929</v>
      </c>
      <c r="C64" s="642">
        <v>1</v>
      </c>
      <c r="D64">
        <v>0</v>
      </c>
      <c r="E64">
        <v>0</v>
      </c>
      <c r="F64" s="103" t="s">
        <v>770</v>
      </c>
      <c r="J64" s="330"/>
      <c r="K64" s="331"/>
      <c r="L64" s="331"/>
      <c r="M64" s="331"/>
      <c r="N64" s="330"/>
      <c r="O64" s="330"/>
      <c r="P64" s="330"/>
      <c r="Q64" s="330"/>
      <c r="R64" s="330"/>
      <c r="S64" s="332"/>
      <c r="T64" s="331"/>
      <c r="U64" s="333"/>
      <c r="V64" s="334"/>
    </row>
    <row r="65" spans="1:22">
      <c r="A65" s="641" t="s">
        <v>154</v>
      </c>
      <c r="B65" s="641" t="s">
        <v>929</v>
      </c>
      <c r="C65" s="642">
        <v>400</v>
      </c>
      <c r="D65">
        <v>0</v>
      </c>
      <c r="E65">
        <v>0</v>
      </c>
      <c r="F65" s="103" t="s">
        <v>770</v>
      </c>
      <c r="J65" s="330"/>
      <c r="K65" s="331"/>
      <c r="L65" s="331"/>
      <c r="M65" s="331"/>
      <c r="N65" s="330"/>
      <c r="O65" s="330"/>
      <c r="P65" s="330"/>
      <c r="Q65" s="330"/>
      <c r="R65" s="330"/>
      <c r="S65" s="332"/>
      <c r="T65" s="331"/>
      <c r="U65" s="333"/>
      <c r="V65" s="334"/>
    </row>
    <row r="66" spans="1:22">
      <c r="A66" s="641" t="s">
        <v>911</v>
      </c>
      <c r="B66" s="641" t="s">
        <v>913</v>
      </c>
      <c r="C66" s="642">
        <v>245</v>
      </c>
      <c r="D66">
        <v>0</v>
      </c>
      <c r="E66">
        <v>0</v>
      </c>
      <c r="F66" s="103" t="s">
        <v>770</v>
      </c>
      <c r="J66" s="330"/>
      <c r="K66" s="331"/>
      <c r="L66" s="331"/>
      <c r="M66" s="331"/>
      <c r="N66" s="330"/>
      <c r="O66" s="330"/>
      <c r="P66" s="330"/>
      <c r="Q66" s="330"/>
      <c r="R66" s="330"/>
      <c r="S66" s="332"/>
      <c r="T66" s="331"/>
      <c r="U66" s="333"/>
      <c r="V66" s="334"/>
    </row>
    <row r="67" spans="1:22">
      <c r="A67" s="641" t="s">
        <v>158</v>
      </c>
      <c r="B67" s="641" t="s">
        <v>913</v>
      </c>
      <c r="C67" s="642">
        <v>400</v>
      </c>
      <c r="D67">
        <v>0</v>
      </c>
      <c r="E67">
        <v>0</v>
      </c>
      <c r="F67" s="103" t="s">
        <v>770</v>
      </c>
      <c r="J67" s="330"/>
      <c r="K67" s="331"/>
      <c r="L67" s="331"/>
      <c r="M67" s="331"/>
      <c r="N67" s="330"/>
      <c r="O67" s="330"/>
      <c r="P67" s="330"/>
      <c r="Q67" s="330"/>
      <c r="R67" s="330"/>
      <c r="S67" s="332"/>
      <c r="T67" s="331"/>
      <c r="U67" s="333"/>
      <c r="V67" s="334"/>
    </row>
    <row r="68" spans="1:22">
      <c r="A68" s="641" t="s">
        <v>914</v>
      </c>
      <c r="B68" s="641" t="s">
        <v>913</v>
      </c>
      <c r="C68" s="642">
        <v>157</v>
      </c>
      <c r="D68">
        <v>0</v>
      </c>
      <c r="E68">
        <v>0</v>
      </c>
      <c r="F68" s="103" t="s">
        <v>770</v>
      </c>
      <c r="J68" s="330"/>
      <c r="K68" s="331"/>
      <c r="L68" s="331"/>
      <c r="M68" s="331"/>
      <c r="N68" s="330"/>
      <c r="O68" s="330"/>
      <c r="P68" s="330"/>
      <c r="Q68" s="330"/>
      <c r="R68" s="330"/>
      <c r="S68" s="332"/>
      <c r="T68" s="331"/>
      <c r="U68" s="333"/>
      <c r="V68" s="334"/>
    </row>
    <row r="69" spans="1:22">
      <c r="A69" s="641" t="s">
        <v>160</v>
      </c>
      <c r="B69" s="641" t="s">
        <v>913</v>
      </c>
      <c r="C69" s="642">
        <v>800</v>
      </c>
      <c r="D69">
        <v>0</v>
      </c>
      <c r="E69">
        <v>0</v>
      </c>
      <c r="F69" s="103" t="s">
        <v>770</v>
      </c>
      <c r="J69" s="330"/>
      <c r="K69" s="331"/>
      <c r="L69" s="331"/>
      <c r="M69" s="331"/>
      <c r="N69" s="330"/>
      <c r="O69" s="330"/>
      <c r="P69" s="330"/>
      <c r="Q69" s="330"/>
      <c r="R69" s="330"/>
      <c r="S69" s="332"/>
      <c r="T69" s="331"/>
      <c r="U69" s="333"/>
      <c r="V69" s="334"/>
    </row>
    <row r="70" spans="1:22">
      <c r="A70" s="641" t="s">
        <v>915</v>
      </c>
      <c r="B70" s="641" t="s">
        <v>913</v>
      </c>
      <c r="C70" s="642">
        <v>75</v>
      </c>
      <c r="D70">
        <v>0</v>
      </c>
      <c r="E70">
        <v>0</v>
      </c>
      <c r="F70" s="103" t="s">
        <v>770</v>
      </c>
      <c r="J70" s="330"/>
      <c r="K70" s="331"/>
      <c r="L70" s="331"/>
      <c r="M70" s="331"/>
      <c r="N70" s="330"/>
      <c r="O70" s="330"/>
      <c r="P70" s="330"/>
      <c r="Q70" s="330"/>
      <c r="R70" s="330"/>
      <c r="S70" s="332"/>
      <c r="T70" s="331"/>
      <c r="U70" s="333"/>
      <c r="V70" s="334"/>
    </row>
    <row r="71" spans="1:22">
      <c r="A71" s="641" t="s">
        <v>162</v>
      </c>
      <c r="B71" s="641" t="s">
        <v>913</v>
      </c>
      <c r="C71" s="642">
        <v>800</v>
      </c>
      <c r="D71">
        <v>0</v>
      </c>
      <c r="E71">
        <v>0</v>
      </c>
      <c r="F71" s="103" t="s">
        <v>770</v>
      </c>
      <c r="J71" s="330"/>
      <c r="K71" s="331"/>
      <c r="L71" s="331"/>
      <c r="M71" s="331"/>
      <c r="N71" s="330"/>
      <c r="O71" s="330"/>
      <c r="P71" s="330"/>
      <c r="Q71" s="330"/>
      <c r="R71" s="330"/>
      <c r="S71" s="332"/>
      <c r="T71" s="331"/>
      <c r="U71" s="333"/>
      <c r="V71" s="334"/>
    </row>
    <row r="72" spans="1:22">
      <c r="A72" s="641" t="s">
        <v>58</v>
      </c>
      <c r="B72" s="641" t="s">
        <v>944</v>
      </c>
      <c r="C72" s="642">
        <v>100</v>
      </c>
      <c r="D72">
        <v>0</v>
      </c>
      <c r="E72">
        <v>0</v>
      </c>
      <c r="F72" s="103" t="s">
        <v>770</v>
      </c>
      <c r="J72" s="330"/>
      <c r="K72" s="331"/>
      <c r="L72" s="331"/>
      <c r="M72" s="331"/>
      <c r="N72" s="330"/>
      <c r="O72" s="330"/>
      <c r="P72" s="330"/>
      <c r="Q72" s="330"/>
      <c r="R72" s="330"/>
      <c r="S72" s="332"/>
      <c r="T72" s="331"/>
      <c r="U72" s="333"/>
      <c r="V72" s="334"/>
    </row>
    <row r="73" spans="1:22">
      <c r="A73" s="641" t="s">
        <v>340</v>
      </c>
      <c r="B73" s="641" t="s">
        <v>945</v>
      </c>
      <c r="C73" s="642">
        <v>20</v>
      </c>
      <c r="D73">
        <v>0</v>
      </c>
      <c r="E73">
        <v>0</v>
      </c>
      <c r="F73" s="103" t="s">
        <v>770</v>
      </c>
      <c r="J73" s="330"/>
      <c r="K73" s="331"/>
      <c r="L73" s="331"/>
      <c r="M73" s="331"/>
      <c r="N73" s="330"/>
      <c r="O73" s="330"/>
      <c r="P73" s="330"/>
      <c r="Q73" s="330"/>
      <c r="R73" s="330"/>
      <c r="S73" s="332"/>
      <c r="T73" s="331"/>
      <c r="U73" s="333"/>
      <c r="V73" s="334"/>
    </row>
    <row r="74" spans="1:22">
      <c r="A74" s="641" t="s">
        <v>211</v>
      </c>
      <c r="B74" s="641" t="s">
        <v>869</v>
      </c>
      <c r="C74" s="642">
        <v>2000</v>
      </c>
      <c r="D74">
        <v>0</v>
      </c>
      <c r="E74">
        <v>0</v>
      </c>
      <c r="F74" s="103" t="s">
        <v>770</v>
      </c>
      <c r="J74" s="330"/>
      <c r="K74" s="331"/>
      <c r="L74" s="331"/>
      <c r="M74" s="331"/>
      <c r="N74" s="330"/>
      <c r="O74" s="330"/>
      <c r="P74" s="330"/>
      <c r="Q74" s="330"/>
      <c r="R74" s="330"/>
      <c r="S74" s="332"/>
      <c r="T74" s="331"/>
      <c r="U74" s="333"/>
      <c r="V74" s="334"/>
    </row>
    <row r="75" spans="1:22">
      <c r="A75" s="641" t="s">
        <v>148</v>
      </c>
      <c r="B75" s="641" t="s">
        <v>927</v>
      </c>
      <c r="C75" s="642">
        <v>200</v>
      </c>
      <c r="D75">
        <v>0</v>
      </c>
      <c r="E75">
        <v>0</v>
      </c>
      <c r="F75" s="103" t="s">
        <v>770</v>
      </c>
      <c r="J75" s="330"/>
      <c r="K75" s="331"/>
      <c r="L75" s="331"/>
      <c r="M75" s="331"/>
      <c r="N75" s="330"/>
      <c r="O75" s="330"/>
      <c r="P75" s="330"/>
      <c r="Q75" s="330"/>
      <c r="R75" s="330"/>
      <c r="S75" s="332"/>
      <c r="T75" s="331"/>
      <c r="U75" s="333"/>
      <c r="V75" s="334"/>
    </row>
    <row r="76" spans="1:22">
      <c r="A76" s="641" t="s">
        <v>114</v>
      </c>
      <c r="B76" s="641" t="s">
        <v>930</v>
      </c>
      <c r="C76" s="642">
        <v>1</v>
      </c>
      <c r="D76">
        <v>0</v>
      </c>
      <c r="E76">
        <v>0</v>
      </c>
      <c r="F76" s="103" t="s">
        <v>770</v>
      </c>
      <c r="J76" s="330"/>
      <c r="K76" s="331"/>
      <c r="L76" s="331"/>
      <c r="M76" s="331"/>
      <c r="N76" s="330"/>
      <c r="O76" s="330"/>
      <c r="P76" s="330"/>
      <c r="Q76" s="330"/>
      <c r="R76" s="330"/>
      <c r="S76" s="332"/>
      <c r="T76" s="331"/>
      <c r="U76" s="333"/>
      <c r="V76" s="334"/>
    </row>
    <row r="77" spans="1:22">
      <c r="A77" s="641" t="s">
        <v>156</v>
      </c>
      <c r="B77" s="641" t="s">
        <v>930</v>
      </c>
      <c r="C77" s="642">
        <v>200</v>
      </c>
      <c r="D77">
        <v>0</v>
      </c>
      <c r="E77">
        <v>0</v>
      </c>
      <c r="F77" s="103" t="s">
        <v>770</v>
      </c>
      <c r="J77" s="330"/>
      <c r="K77" s="331"/>
      <c r="L77" s="331"/>
      <c r="M77" s="331"/>
      <c r="N77" s="330"/>
      <c r="O77" s="330"/>
      <c r="P77" s="330"/>
      <c r="Q77" s="330"/>
      <c r="R77" s="330"/>
      <c r="S77" s="332"/>
      <c r="T77" s="331"/>
      <c r="U77" s="333"/>
      <c r="V77" s="334"/>
    </row>
    <row r="78" spans="1:22">
      <c r="A78" s="641" t="s">
        <v>916</v>
      </c>
      <c r="B78" s="641" t="s">
        <v>917</v>
      </c>
      <c r="C78" s="642">
        <v>64</v>
      </c>
      <c r="D78">
        <v>0</v>
      </c>
      <c r="E78">
        <v>0</v>
      </c>
      <c r="F78" s="103" t="s">
        <v>770</v>
      </c>
      <c r="J78" s="330"/>
      <c r="K78" s="331"/>
      <c r="L78" s="331"/>
      <c r="M78" s="331"/>
      <c r="N78" s="330"/>
      <c r="O78" s="330"/>
      <c r="P78" s="330"/>
      <c r="Q78" s="330"/>
      <c r="R78" s="330"/>
      <c r="S78" s="332"/>
      <c r="T78" s="331"/>
      <c r="U78" s="333"/>
      <c r="V78" s="334"/>
    </row>
    <row r="79" spans="1:22">
      <c r="A79" s="641" t="s">
        <v>165</v>
      </c>
      <c r="B79" s="641" t="s">
        <v>917</v>
      </c>
      <c r="C79" s="642">
        <v>100</v>
      </c>
      <c r="D79">
        <v>0</v>
      </c>
      <c r="E79">
        <v>0</v>
      </c>
      <c r="F79" s="103" t="s">
        <v>770</v>
      </c>
      <c r="J79" s="330"/>
      <c r="K79" s="331"/>
      <c r="L79" s="331"/>
      <c r="M79" s="331"/>
      <c r="N79" s="330"/>
      <c r="O79" s="330"/>
      <c r="P79" s="330"/>
      <c r="Q79" s="330"/>
      <c r="R79" s="330"/>
      <c r="S79" s="332"/>
      <c r="T79" s="331"/>
      <c r="U79" s="333"/>
      <c r="V79" s="334"/>
    </row>
    <row r="80" spans="1:22">
      <c r="A80" s="641" t="s">
        <v>918</v>
      </c>
      <c r="B80" s="641" t="s">
        <v>917</v>
      </c>
      <c r="C80" s="642">
        <v>65</v>
      </c>
      <c r="D80">
        <v>0</v>
      </c>
      <c r="E80">
        <v>0</v>
      </c>
      <c r="F80" s="103" t="s">
        <v>770</v>
      </c>
      <c r="J80" s="330"/>
      <c r="K80" s="331"/>
      <c r="L80" s="331"/>
      <c r="M80" s="331"/>
      <c r="N80" s="330"/>
      <c r="O80" s="330"/>
      <c r="P80" s="330"/>
      <c r="Q80" s="330"/>
      <c r="R80" s="330"/>
      <c r="S80" s="332"/>
      <c r="T80" s="331"/>
      <c r="U80" s="333"/>
      <c r="V80" s="334"/>
    </row>
    <row r="81" spans="1:31">
      <c r="A81" s="641" t="s">
        <v>167</v>
      </c>
      <c r="B81" s="641" t="s">
        <v>917</v>
      </c>
      <c r="C81" s="642">
        <v>200</v>
      </c>
      <c r="D81">
        <v>0</v>
      </c>
      <c r="E81">
        <v>0</v>
      </c>
      <c r="F81" s="103" t="s">
        <v>770</v>
      </c>
      <c r="J81" s="330"/>
      <c r="K81" s="331"/>
      <c r="L81" s="331"/>
      <c r="M81" s="331"/>
      <c r="N81" s="330"/>
      <c r="O81" s="330"/>
      <c r="P81" s="330"/>
      <c r="Q81" s="330"/>
      <c r="R81" s="330"/>
      <c r="S81" s="332"/>
      <c r="T81" s="331"/>
      <c r="U81" s="333"/>
      <c r="V81" s="334"/>
    </row>
    <row r="82" spans="1:31">
      <c r="A82" s="641" t="s">
        <v>919</v>
      </c>
      <c r="B82" s="641" t="s">
        <v>917</v>
      </c>
      <c r="C82" s="642">
        <v>74</v>
      </c>
      <c r="D82">
        <v>0</v>
      </c>
      <c r="E82">
        <v>0</v>
      </c>
      <c r="F82" s="103" t="s">
        <v>770</v>
      </c>
      <c r="J82" s="330"/>
      <c r="K82" s="331"/>
      <c r="L82" s="331"/>
      <c r="M82" s="331"/>
      <c r="N82" s="330"/>
      <c r="O82" s="330"/>
      <c r="P82" s="330"/>
      <c r="Q82" s="330"/>
      <c r="R82" s="330"/>
      <c r="S82" s="332"/>
      <c r="T82" s="331"/>
      <c r="U82" s="333"/>
      <c r="V82" s="334"/>
    </row>
    <row r="83" spans="1:31">
      <c r="A83" s="641" t="s">
        <v>169</v>
      </c>
      <c r="B83" s="641" t="s">
        <v>917</v>
      </c>
      <c r="C83" s="642">
        <v>100</v>
      </c>
      <c r="D83">
        <v>0</v>
      </c>
      <c r="E83">
        <v>0</v>
      </c>
      <c r="F83" s="103" t="s">
        <v>770</v>
      </c>
      <c r="J83" s="330"/>
      <c r="K83" s="331"/>
      <c r="L83" s="331"/>
      <c r="M83" s="331"/>
      <c r="N83" s="330"/>
      <c r="O83" s="330"/>
      <c r="P83" s="330"/>
      <c r="Q83" s="330"/>
      <c r="R83" s="330"/>
      <c r="S83" s="332"/>
      <c r="T83" s="331"/>
      <c r="U83" s="333"/>
      <c r="V83" s="334"/>
    </row>
    <row r="84" spans="1:31">
      <c r="A84" s="641" t="s">
        <v>102</v>
      </c>
      <c r="B84" s="641" t="s">
        <v>925</v>
      </c>
      <c r="C84" s="642">
        <v>1300</v>
      </c>
      <c r="D84">
        <v>0</v>
      </c>
      <c r="E84">
        <v>0</v>
      </c>
      <c r="F84" s="103" t="s">
        <v>770</v>
      </c>
      <c r="J84" s="330"/>
      <c r="K84" s="331"/>
      <c r="L84" s="331"/>
      <c r="M84" s="331"/>
      <c r="N84" s="330"/>
      <c r="O84" s="330"/>
      <c r="P84" s="330"/>
      <c r="Q84" s="330"/>
      <c r="R84" s="330"/>
      <c r="S84" s="332"/>
      <c r="T84" s="331"/>
      <c r="U84" s="333"/>
      <c r="V84" s="334"/>
    </row>
    <row r="85" spans="1:31">
      <c r="A85" s="641" t="s">
        <v>122</v>
      </c>
      <c r="B85" s="641" t="s">
        <v>931</v>
      </c>
      <c r="C85" s="642">
        <v>2200</v>
      </c>
      <c r="D85">
        <v>0</v>
      </c>
      <c r="E85">
        <v>0</v>
      </c>
      <c r="F85" s="103" t="s">
        <v>770</v>
      </c>
      <c r="J85" s="330"/>
      <c r="K85" s="331"/>
      <c r="L85" s="331"/>
      <c r="M85" s="331"/>
      <c r="N85" s="330"/>
      <c r="O85" s="330"/>
      <c r="P85" s="330"/>
      <c r="Q85" s="330"/>
      <c r="R85" s="330"/>
      <c r="S85" s="332"/>
      <c r="T85" s="331"/>
      <c r="U85" s="333"/>
      <c r="V85" s="334"/>
    </row>
    <row r="86" spans="1:31">
      <c r="A86" s="641" t="s">
        <v>324</v>
      </c>
      <c r="B86" s="641" t="s">
        <v>939</v>
      </c>
      <c r="C86" s="642">
        <v>300</v>
      </c>
      <c r="D86">
        <v>0</v>
      </c>
      <c r="E86">
        <v>0</v>
      </c>
      <c r="F86" s="103" t="s">
        <v>770</v>
      </c>
      <c r="J86" s="330"/>
      <c r="K86" s="331"/>
      <c r="L86" s="331"/>
      <c r="M86" s="331"/>
      <c r="N86" s="330"/>
      <c r="O86" s="330"/>
      <c r="P86" s="330"/>
      <c r="Q86" s="330"/>
      <c r="R86" s="330"/>
      <c r="S86" s="332"/>
      <c r="T86" s="331"/>
      <c r="U86" s="333"/>
      <c r="V86" s="334"/>
    </row>
    <row r="87" spans="1:31">
      <c r="A87" s="641" t="s">
        <v>326</v>
      </c>
      <c r="B87" s="641" t="s">
        <v>939</v>
      </c>
      <c r="C87" s="642">
        <v>400</v>
      </c>
      <c r="E87">
        <v>0</v>
      </c>
      <c r="F87" s="103" t="s">
        <v>770</v>
      </c>
      <c r="J87" s="330"/>
      <c r="K87" s="331"/>
      <c r="L87" s="331"/>
      <c r="M87" s="331"/>
      <c r="N87" s="330"/>
      <c r="O87" s="330"/>
      <c r="P87" s="330"/>
      <c r="Q87" s="330"/>
      <c r="R87" s="330"/>
      <c r="S87" s="332"/>
      <c r="T87" s="331"/>
      <c r="U87" s="333"/>
      <c r="V87" s="334"/>
    </row>
    <row r="88" spans="1:31">
      <c r="A88" s="641" t="s">
        <v>880</v>
      </c>
      <c r="B88" s="641" t="s">
        <v>882</v>
      </c>
      <c r="C88" s="642">
        <v>50</v>
      </c>
      <c r="E88">
        <v>0</v>
      </c>
      <c r="F88" s="103" t="s">
        <v>770</v>
      </c>
      <c r="J88" s="330"/>
      <c r="K88" s="331"/>
      <c r="L88" s="331"/>
      <c r="M88" s="331"/>
      <c r="N88" s="330"/>
      <c r="O88" s="330"/>
      <c r="P88" s="330"/>
      <c r="Q88" s="330"/>
      <c r="R88" s="330"/>
      <c r="S88" s="332"/>
      <c r="T88" s="331"/>
      <c r="U88" s="333"/>
      <c r="V88" s="334"/>
    </row>
    <row r="89" spans="1:31">
      <c r="A89" s="641" t="s">
        <v>330</v>
      </c>
      <c r="B89" s="641" t="s">
        <v>941</v>
      </c>
      <c r="C89" s="642">
        <v>300</v>
      </c>
      <c r="E89">
        <v>0</v>
      </c>
      <c r="F89" s="103" t="s">
        <v>770</v>
      </c>
      <c r="J89" s="330"/>
      <c r="K89" s="331"/>
      <c r="L89" s="331"/>
      <c r="M89" s="331"/>
      <c r="N89" s="330"/>
      <c r="O89" s="330"/>
      <c r="P89" s="330"/>
      <c r="Q89" s="330"/>
      <c r="R89" s="330"/>
      <c r="S89" s="332"/>
      <c r="T89" s="331"/>
      <c r="U89" s="333"/>
      <c r="V89" s="334"/>
    </row>
    <row r="90" spans="1:31">
      <c r="A90" s="641" t="s">
        <v>332</v>
      </c>
      <c r="B90" s="641" t="s">
        <v>942</v>
      </c>
      <c r="C90" s="642">
        <v>300</v>
      </c>
      <c r="E90">
        <v>0</v>
      </c>
      <c r="F90" s="103" t="s">
        <v>770</v>
      </c>
      <c r="J90" s="330"/>
      <c r="K90" s="331"/>
      <c r="L90" s="331"/>
      <c r="M90" s="331"/>
      <c r="N90" s="330"/>
      <c r="O90" s="330"/>
      <c r="P90" s="330"/>
      <c r="Q90" s="330"/>
      <c r="R90" s="330"/>
      <c r="S90" s="332"/>
      <c r="T90" s="331"/>
      <c r="U90" s="333"/>
      <c r="V90" s="334"/>
    </row>
    <row r="91" spans="1:31">
      <c r="A91" s="641" t="s">
        <v>334</v>
      </c>
      <c r="B91" s="641" t="s">
        <v>943</v>
      </c>
      <c r="C91" s="642">
        <v>100</v>
      </c>
      <c r="E91">
        <v>0</v>
      </c>
      <c r="F91" s="103" t="s">
        <v>770</v>
      </c>
      <c r="J91" s="330"/>
      <c r="K91" s="331"/>
      <c r="L91" s="331"/>
      <c r="M91" s="331"/>
      <c r="N91" s="330"/>
      <c r="O91" s="330"/>
      <c r="P91" s="330"/>
      <c r="Q91" s="330"/>
      <c r="R91" s="330"/>
      <c r="S91" s="332"/>
      <c r="T91" s="331"/>
      <c r="U91" s="333"/>
      <c r="V91" s="334"/>
    </row>
    <row r="92" spans="1:31">
      <c r="A92" s="641" t="s">
        <v>336</v>
      </c>
      <c r="B92" s="641" t="s">
        <v>943</v>
      </c>
      <c r="C92" s="642">
        <v>400</v>
      </c>
      <c r="E92">
        <v>0</v>
      </c>
      <c r="F92" s="103" t="s">
        <v>770</v>
      </c>
      <c r="J92" s="330"/>
      <c r="K92" s="331"/>
      <c r="L92" s="331"/>
      <c r="M92" s="331"/>
      <c r="N92" s="330"/>
      <c r="O92" s="330"/>
      <c r="P92" s="330"/>
      <c r="Q92" s="330"/>
      <c r="R92" s="330"/>
      <c r="S92" s="332"/>
      <c r="T92" s="331"/>
      <c r="U92" s="333"/>
      <c r="V92" s="334"/>
    </row>
    <row r="93" spans="1:31">
      <c r="A93" s="641" t="s">
        <v>217</v>
      </c>
      <c r="B93" s="641" t="s">
        <v>824</v>
      </c>
      <c r="C93" s="642">
        <v>1000</v>
      </c>
      <c r="E93">
        <v>0</v>
      </c>
      <c r="F93" s="103" t="s">
        <v>770</v>
      </c>
      <c r="J93" s="330"/>
      <c r="K93" s="331"/>
      <c r="L93" s="331"/>
      <c r="M93" s="331"/>
      <c r="N93" s="330"/>
      <c r="O93" s="330"/>
      <c r="P93" s="330"/>
      <c r="Q93" s="330"/>
      <c r="R93" s="330"/>
      <c r="S93" s="332"/>
      <c r="T93" s="331"/>
      <c r="U93" s="333"/>
      <c r="V93" s="334"/>
    </row>
    <row r="94" spans="1:31">
      <c r="A94" s="641" t="s">
        <v>883</v>
      </c>
      <c r="B94" s="641" t="s">
        <v>885</v>
      </c>
      <c r="C94" s="642">
        <v>100</v>
      </c>
      <c r="E94">
        <v>0</v>
      </c>
      <c r="F94" s="103" t="s">
        <v>770</v>
      </c>
      <c r="J94" s="330"/>
      <c r="K94" s="331"/>
      <c r="L94" s="331"/>
      <c r="M94" s="331"/>
      <c r="N94" s="330"/>
      <c r="O94" s="330"/>
      <c r="P94" s="330"/>
      <c r="Q94" s="330"/>
      <c r="R94" s="330"/>
      <c r="S94" s="332"/>
      <c r="T94" s="331"/>
      <c r="U94" s="333"/>
      <c r="V94" s="334"/>
    </row>
    <row r="95" spans="1:31">
      <c r="A95" s="641" t="s">
        <v>344</v>
      </c>
      <c r="B95" s="641" t="s">
        <v>1890</v>
      </c>
      <c r="C95" s="642">
        <v>800</v>
      </c>
      <c r="E95">
        <v>0</v>
      </c>
      <c r="F95" s="103" t="s">
        <v>770</v>
      </c>
      <c r="J95" s="330"/>
      <c r="K95" s="331"/>
      <c r="L95" s="331"/>
      <c r="M95" s="331"/>
      <c r="N95" s="330"/>
      <c r="O95" s="330"/>
      <c r="P95" s="330"/>
      <c r="Q95" s="330"/>
      <c r="R95" s="330"/>
      <c r="S95" s="332"/>
      <c r="T95" s="331"/>
      <c r="U95" s="333"/>
      <c r="V95" s="334"/>
    </row>
    <row r="96" spans="1:31">
      <c r="A96" s="641" t="s">
        <v>345</v>
      </c>
      <c r="B96" s="641" t="s">
        <v>946</v>
      </c>
      <c r="C96" s="642">
        <v>300</v>
      </c>
      <c r="F96" s="103" t="s">
        <v>771</v>
      </c>
      <c r="J96" s="330"/>
      <c r="K96" s="331"/>
      <c r="L96" s="331"/>
      <c r="M96" s="331"/>
      <c r="N96" s="330"/>
      <c r="O96" s="330"/>
      <c r="P96" s="330"/>
      <c r="Q96" s="330"/>
      <c r="R96" s="330"/>
      <c r="S96" s="332"/>
      <c r="T96" s="331"/>
      <c r="U96" s="333"/>
      <c r="V96" s="334"/>
      <c r="AE96" t="s">
        <v>1891</v>
      </c>
    </row>
    <row r="97" spans="1:22">
      <c r="A97" s="641" t="s">
        <v>347</v>
      </c>
      <c r="B97" s="641" t="s">
        <v>947</v>
      </c>
      <c r="C97" s="642">
        <v>100</v>
      </c>
      <c r="F97" s="103" t="s">
        <v>771</v>
      </c>
      <c r="J97" s="330"/>
      <c r="K97" s="331"/>
      <c r="L97" s="331"/>
      <c r="M97" s="331"/>
      <c r="N97" s="330"/>
      <c r="O97" s="330"/>
      <c r="P97" s="330"/>
      <c r="Q97" s="330"/>
      <c r="R97" s="330"/>
      <c r="S97" s="332"/>
      <c r="T97" s="331"/>
      <c r="U97" s="333"/>
      <c r="V97" s="334"/>
    </row>
    <row r="98" spans="1:22">
      <c r="A98" s="641" t="s">
        <v>349</v>
      </c>
      <c r="B98" s="641" t="s">
        <v>947</v>
      </c>
      <c r="C98" s="642">
        <v>100</v>
      </c>
      <c r="F98" s="103" t="s">
        <v>771</v>
      </c>
      <c r="J98" s="330"/>
      <c r="K98" s="331"/>
      <c r="L98" s="331"/>
      <c r="M98" s="331"/>
      <c r="N98" s="330"/>
      <c r="O98" s="330"/>
      <c r="P98" s="330"/>
      <c r="Q98" s="330"/>
      <c r="R98" s="330"/>
      <c r="S98" s="332"/>
      <c r="T98" s="331"/>
      <c r="U98" s="333"/>
      <c r="V98" s="334"/>
    </row>
    <row r="99" spans="1:22">
      <c r="A99" s="641" t="s">
        <v>219</v>
      </c>
      <c r="B99" s="641" t="s">
        <v>873</v>
      </c>
      <c r="C99" s="642">
        <v>1000</v>
      </c>
      <c r="F99" s="103" t="s">
        <v>771</v>
      </c>
      <c r="J99" s="330"/>
      <c r="K99" s="331"/>
      <c r="L99" s="331"/>
      <c r="M99" s="331"/>
      <c r="N99" s="330"/>
      <c r="O99" s="330"/>
      <c r="P99" s="330"/>
      <c r="Q99" s="330"/>
      <c r="R99" s="330"/>
      <c r="S99" s="332"/>
      <c r="T99" s="331"/>
      <c r="U99" s="333"/>
      <c r="V99" s="334"/>
    </row>
    <row r="100" spans="1:22">
      <c r="A100" s="641" t="s">
        <v>353</v>
      </c>
      <c r="B100" s="641" t="s">
        <v>948</v>
      </c>
      <c r="C100" s="642">
        <v>500</v>
      </c>
      <c r="F100" s="103" t="s">
        <v>771</v>
      </c>
      <c r="J100" s="330"/>
      <c r="K100" s="331"/>
      <c r="L100" s="331"/>
      <c r="M100" s="331"/>
      <c r="N100" s="330"/>
      <c r="O100" s="330"/>
      <c r="P100" s="330"/>
      <c r="Q100" s="330"/>
      <c r="R100" s="330"/>
      <c r="S100" s="332"/>
      <c r="T100" s="331"/>
      <c r="U100" s="333"/>
      <c r="V100" s="334"/>
    </row>
    <row r="101" spans="1:22">
      <c r="A101" s="641" t="s">
        <v>356</v>
      </c>
      <c r="B101" s="641" t="s">
        <v>949</v>
      </c>
      <c r="C101" s="642">
        <v>500</v>
      </c>
      <c r="F101" s="103" t="s">
        <v>771</v>
      </c>
      <c r="J101" s="330"/>
      <c r="K101" s="331"/>
      <c r="L101" s="331"/>
      <c r="M101" s="331"/>
      <c r="N101" s="330"/>
      <c r="O101" s="330"/>
      <c r="P101" s="330"/>
      <c r="Q101" s="330"/>
      <c r="R101" s="330"/>
      <c r="S101" s="332"/>
      <c r="T101" s="331"/>
      <c r="U101" s="333"/>
      <c r="V101" s="334"/>
    </row>
    <row r="102" spans="1:22">
      <c r="A102" s="641" t="s">
        <v>357</v>
      </c>
      <c r="B102" s="641" t="s">
        <v>950</v>
      </c>
      <c r="C102" s="642">
        <v>300</v>
      </c>
      <c r="F102" s="103" t="s">
        <v>771</v>
      </c>
      <c r="J102" s="330"/>
      <c r="K102" s="331"/>
      <c r="L102" s="331"/>
      <c r="M102" s="331"/>
      <c r="N102" s="330"/>
      <c r="O102" s="330"/>
      <c r="P102" s="330"/>
      <c r="Q102" s="330"/>
      <c r="R102" s="330"/>
      <c r="S102" s="332"/>
      <c r="T102" s="331"/>
      <c r="U102" s="333"/>
      <c r="V102" s="334"/>
    </row>
    <row r="103" spans="1:22">
      <c r="A103" s="641" t="s">
        <v>221</v>
      </c>
      <c r="B103" s="641" t="s">
        <v>874</v>
      </c>
      <c r="C103" s="642">
        <v>2000</v>
      </c>
      <c r="F103" s="103"/>
      <c r="J103" s="330"/>
      <c r="K103" s="331"/>
      <c r="L103" s="331"/>
      <c r="M103" s="331"/>
      <c r="N103" s="330"/>
      <c r="O103" s="330"/>
      <c r="P103" s="330"/>
      <c r="Q103" s="330"/>
      <c r="R103" s="330"/>
      <c r="S103" s="332"/>
      <c r="T103" s="331"/>
      <c r="U103" s="333"/>
      <c r="V103" s="334"/>
    </row>
    <row r="104" spans="1:22">
      <c r="A104" s="641"/>
      <c r="B104" s="641"/>
      <c r="C104" s="642"/>
      <c r="F104" s="103"/>
      <c r="J104" s="330"/>
      <c r="K104" s="331"/>
      <c r="L104" s="331"/>
      <c r="M104" s="331"/>
      <c r="N104" s="330"/>
      <c r="O104" s="330"/>
      <c r="P104" s="330"/>
      <c r="Q104" s="330"/>
      <c r="R104" s="330"/>
      <c r="S104" s="332"/>
      <c r="T104" s="331"/>
      <c r="U104" s="333"/>
      <c r="V104" s="334"/>
    </row>
    <row r="105" spans="1:22">
      <c r="A105" s="641"/>
      <c r="B105" s="641"/>
      <c r="C105" s="642"/>
      <c r="F105" s="103"/>
      <c r="J105" s="330"/>
      <c r="K105" s="331"/>
      <c r="L105" s="331"/>
      <c r="M105" s="331"/>
      <c r="N105" s="330"/>
      <c r="O105" s="330"/>
      <c r="P105" s="330"/>
      <c r="Q105" s="330"/>
      <c r="R105" s="330"/>
      <c r="S105" s="332"/>
      <c r="T105" s="331"/>
      <c r="U105" s="333"/>
      <c r="V105" s="334"/>
    </row>
    <row r="106" spans="1:22">
      <c r="A106" s="641"/>
      <c r="B106" s="641"/>
      <c r="C106" s="642"/>
      <c r="F106" s="103"/>
      <c r="J106" s="330"/>
      <c r="K106" s="331"/>
      <c r="L106" s="331"/>
      <c r="M106" s="331"/>
      <c r="N106" s="330"/>
      <c r="O106" s="330"/>
      <c r="P106" s="330"/>
      <c r="Q106" s="330"/>
      <c r="R106" s="330"/>
      <c r="S106" s="332"/>
      <c r="T106" s="331"/>
      <c r="U106" s="333"/>
      <c r="V106" s="334"/>
    </row>
    <row r="107" spans="1:22">
      <c r="A107" s="641"/>
      <c r="B107" s="641"/>
      <c r="C107" s="642"/>
      <c r="F107" s="103"/>
      <c r="J107" s="330"/>
      <c r="K107" s="331"/>
      <c r="L107" s="331"/>
      <c r="M107" s="331"/>
      <c r="N107" s="330"/>
      <c r="O107" s="330"/>
      <c r="P107" s="330"/>
      <c r="Q107" s="330"/>
      <c r="R107" s="330"/>
      <c r="S107" s="332"/>
      <c r="T107" s="331"/>
      <c r="U107" s="333"/>
      <c r="V107" s="334"/>
    </row>
    <row r="108" spans="1:22">
      <c r="A108" s="641"/>
      <c r="B108" s="641"/>
      <c r="C108" s="642"/>
      <c r="F108" s="103"/>
      <c r="J108" s="330"/>
      <c r="K108" s="331"/>
      <c r="L108" s="331"/>
      <c r="M108" s="331"/>
      <c r="N108" s="330"/>
      <c r="O108" s="330"/>
      <c r="P108" s="330"/>
      <c r="Q108" s="330"/>
      <c r="R108" s="330"/>
      <c r="S108" s="332"/>
      <c r="T108" s="331"/>
      <c r="U108" s="333"/>
      <c r="V108" s="334"/>
    </row>
    <row r="109" spans="1:22">
      <c r="A109" s="641"/>
      <c r="B109" s="641"/>
      <c r="C109" s="642"/>
      <c r="F109" s="103"/>
      <c r="J109" s="330"/>
      <c r="K109" s="331"/>
      <c r="L109" s="331"/>
      <c r="M109" s="331"/>
      <c r="N109" s="330"/>
      <c r="O109" s="330"/>
      <c r="P109" s="330"/>
      <c r="Q109" s="330"/>
      <c r="R109" s="330"/>
      <c r="S109" s="332"/>
      <c r="T109" s="331"/>
      <c r="U109" s="333"/>
      <c r="V109" s="334"/>
    </row>
    <row r="110" spans="1:22">
      <c r="A110" s="641"/>
      <c r="B110" s="641"/>
      <c r="C110" s="642"/>
      <c r="F110" s="103"/>
      <c r="J110" s="330"/>
      <c r="K110" s="331"/>
      <c r="L110" s="331"/>
      <c r="M110" s="331"/>
      <c r="N110" s="330"/>
      <c r="O110" s="330"/>
      <c r="P110" s="330"/>
      <c r="Q110" s="330"/>
      <c r="R110" s="330"/>
      <c r="S110" s="332"/>
      <c r="T110" s="331"/>
      <c r="U110" s="333"/>
      <c r="V110" s="334"/>
    </row>
    <row r="111" spans="1:22">
      <c r="A111" s="641"/>
      <c r="B111" s="641"/>
      <c r="C111" s="642"/>
      <c r="D111" s="17"/>
      <c r="E111" s="17"/>
      <c r="F111" s="653"/>
      <c r="G111" s="17"/>
      <c r="J111" s="330"/>
      <c r="K111" s="331"/>
      <c r="L111" s="331"/>
      <c r="M111" s="331"/>
      <c r="N111" s="330"/>
      <c r="O111" s="330"/>
      <c r="P111" s="330"/>
      <c r="Q111" s="330"/>
      <c r="R111" s="330"/>
      <c r="S111" s="332"/>
      <c r="T111" s="331"/>
      <c r="U111" s="333"/>
      <c r="V111" s="334"/>
    </row>
    <row r="112" spans="1:22">
      <c r="A112" s="641"/>
      <c r="B112" s="641"/>
      <c r="C112" s="642"/>
      <c r="D112" s="17"/>
      <c r="E112" s="17"/>
      <c r="F112" s="653"/>
      <c r="G112" s="17"/>
      <c r="J112" s="330"/>
      <c r="K112" s="331"/>
      <c r="L112" s="331"/>
      <c r="M112" s="331"/>
      <c r="N112" s="330"/>
      <c r="O112" s="330"/>
      <c r="P112" s="330"/>
      <c r="Q112" s="330"/>
      <c r="R112" s="330"/>
      <c r="S112" s="332"/>
      <c r="T112" s="331"/>
      <c r="U112" s="333"/>
      <c r="V112" s="334"/>
    </row>
    <row r="113" spans="1:23">
      <c r="A113" s="641"/>
      <c r="B113" s="641"/>
      <c r="C113" s="642"/>
      <c r="F113" s="103" t="s">
        <v>771</v>
      </c>
      <c r="J113" s="330"/>
      <c r="K113" s="331"/>
      <c r="L113" s="331"/>
      <c r="M113" s="331"/>
      <c r="N113" s="330"/>
      <c r="O113" s="330"/>
      <c r="P113" s="330"/>
      <c r="Q113" s="330"/>
      <c r="R113" s="330"/>
      <c r="S113" s="332"/>
      <c r="T113" s="331"/>
      <c r="U113" s="333"/>
      <c r="V113" s="334"/>
    </row>
    <row r="114" spans="1:23">
      <c r="A114" s="641" t="s">
        <v>606</v>
      </c>
      <c r="B114" s="641" t="s">
        <v>815</v>
      </c>
      <c r="C114" s="642">
        <v>84</v>
      </c>
      <c r="F114" s="103" t="s">
        <v>771</v>
      </c>
      <c r="J114" s="330"/>
      <c r="K114" s="331"/>
      <c r="L114" s="331"/>
      <c r="M114" s="331"/>
      <c r="N114" s="330"/>
      <c r="O114" s="330"/>
      <c r="P114" s="330"/>
      <c r="Q114" s="330"/>
      <c r="R114" s="330"/>
      <c r="S114" s="332"/>
      <c r="T114" s="331"/>
      <c r="U114" s="333"/>
      <c r="V114" s="334"/>
      <c r="W114" s="334"/>
    </row>
    <row r="115" spans="1:23">
      <c r="A115" s="641" t="s">
        <v>609</v>
      </c>
      <c r="B115" s="641" t="s">
        <v>823</v>
      </c>
      <c r="C115" s="642">
        <v>39</v>
      </c>
      <c r="F115" s="103" t="s">
        <v>771</v>
      </c>
      <c r="J115" s="330"/>
      <c r="K115" s="331"/>
      <c r="L115" s="331"/>
      <c r="M115" s="331"/>
      <c r="N115" s="330"/>
      <c r="O115" s="330"/>
      <c r="P115" s="330"/>
      <c r="Q115" s="330"/>
      <c r="R115" s="330"/>
      <c r="S115" s="332"/>
      <c r="T115" s="331"/>
      <c r="U115" s="333"/>
      <c r="V115" s="334"/>
      <c r="W115" s="334"/>
    </row>
    <row r="116" spans="1:23">
      <c r="A116" s="641" t="s">
        <v>610</v>
      </c>
      <c r="B116" s="641" t="s">
        <v>824</v>
      </c>
      <c r="C116" s="642">
        <v>77</v>
      </c>
      <c r="F116" s="103" t="s">
        <v>771</v>
      </c>
      <c r="J116" s="330"/>
      <c r="K116" s="331"/>
      <c r="L116" s="331"/>
      <c r="M116" s="331"/>
      <c r="N116" s="330"/>
      <c r="O116" s="330"/>
      <c r="P116" s="330"/>
      <c r="Q116" s="330"/>
      <c r="R116" s="330"/>
      <c r="S116" s="332"/>
      <c r="T116" s="331"/>
      <c r="U116" s="333"/>
      <c r="V116" s="334"/>
      <c r="W116" s="334"/>
    </row>
    <row r="117" spans="1:23">
      <c r="A117" s="641" t="s">
        <v>607</v>
      </c>
      <c r="B117" s="641" t="s">
        <v>817</v>
      </c>
      <c r="C117" s="642">
        <v>438</v>
      </c>
      <c r="F117" s="103" t="s">
        <v>771</v>
      </c>
      <c r="J117" s="330"/>
      <c r="K117" s="331"/>
      <c r="L117" s="331"/>
      <c r="M117" s="331"/>
      <c r="N117" s="330"/>
      <c r="O117" s="330"/>
      <c r="P117" s="330"/>
      <c r="Q117" s="330"/>
      <c r="R117" s="330"/>
      <c r="S117" s="332"/>
      <c r="T117" s="331"/>
      <c r="U117" s="333"/>
      <c r="V117" s="334"/>
      <c r="W117" s="334"/>
    </row>
    <row r="118" spans="1:23">
      <c r="A118" s="641" t="s">
        <v>608</v>
      </c>
      <c r="B118" s="641" t="s">
        <v>820</v>
      </c>
      <c r="C118" s="642">
        <v>8</v>
      </c>
      <c r="F118" s="103" t="s">
        <v>771</v>
      </c>
      <c r="J118" s="330"/>
      <c r="K118" s="331"/>
      <c r="L118" s="331"/>
      <c r="M118" s="331"/>
      <c r="N118" s="330"/>
      <c r="O118" s="330"/>
      <c r="P118" s="330"/>
      <c r="Q118" s="330"/>
      <c r="R118" s="330"/>
      <c r="S118" s="332"/>
      <c r="T118" s="331"/>
      <c r="U118" s="333"/>
      <c r="V118" s="334"/>
      <c r="W118" s="334"/>
    </row>
    <row r="119" spans="1:23">
      <c r="A119" s="641" t="s">
        <v>650</v>
      </c>
      <c r="B119" s="641" t="s">
        <v>846</v>
      </c>
      <c r="C119" s="642">
        <v>17</v>
      </c>
      <c r="F119" s="103" t="s">
        <v>771</v>
      </c>
      <c r="J119" s="330"/>
      <c r="K119" s="331"/>
      <c r="L119" s="331"/>
      <c r="M119" s="331"/>
      <c r="N119" s="330"/>
      <c r="O119" s="330"/>
      <c r="P119" s="330"/>
      <c r="Q119" s="330"/>
      <c r="R119" s="330"/>
      <c r="S119" s="332"/>
      <c r="T119" s="331"/>
      <c r="U119" s="333"/>
      <c r="V119" s="334"/>
      <c r="W119" s="334"/>
    </row>
    <row r="120" spans="1:23">
      <c r="A120" s="641" t="s">
        <v>651</v>
      </c>
      <c r="B120" s="641" t="s">
        <v>847</v>
      </c>
      <c r="C120" s="642">
        <v>18</v>
      </c>
      <c r="F120" s="103" t="s">
        <v>771</v>
      </c>
      <c r="J120" s="330"/>
      <c r="K120" s="331"/>
      <c r="L120" s="331"/>
      <c r="M120" s="331"/>
      <c r="N120" s="330"/>
      <c r="O120" s="330"/>
      <c r="P120" s="330"/>
      <c r="Q120" s="330"/>
      <c r="R120" s="330"/>
      <c r="S120" s="332"/>
      <c r="T120" s="331"/>
      <c r="U120" s="333"/>
      <c r="V120" s="334"/>
      <c r="W120" s="334"/>
    </row>
    <row r="121" spans="1:23">
      <c r="A121" s="641" t="s">
        <v>641</v>
      </c>
      <c r="B121" s="641" t="s">
        <v>845</v>
      </c>
      <c r="C121" s="642">
        <v>25</v>
      </c>
      <c r="F121" s="103" t="s">
        <v>771</v>
      </c>
      <c r="J121" s="330"/>
      <c r="K121" s="331"/>
      <c r="L121" s="331"/>
      <c r="M121" s="331"/>
      <c r="N121" s="330"/>
      <c r="O121" s="330"/>
      <c r="P121" s="330"/>
      <c r="Q121" s="330"/>
      <c r="R121" s="330"/>
      <c r="S121" s="332"/>
      <c r="T121" s="331"/>
      <c r="U121" s="333"/>
      <c r="V121" s="334"/>
      <c r="W121" s="334"/>
    </row>
    <row r="122" spans="1:23">
      <c r="A122" s="641" t="s">
        <v>642</v>
      </c>
      <c r="B122" s="641" t="s">
        <v>845</v>
      </c>
      <c r="C122" s="642">
        <v>25</v>
      </c>
      <c r="F122" s="103" t="s">
        <v>771</v>
      </c>
      <c r="J122" s="330"/>
      <c r="K122" s="331"/>
      <c r="L122" s="331"/>
      <c r="M122" s="331"/>
      <c r="N122" s="330"/>
      <c r="O122" s="330"/>
      <c r="P122" s="330"/>
      <c r="Q122" s="330"/>
      <c r="R122" s="330"/>
      <c r="S122" s="332"/>
      <c r="T122" s="331"/>
      <c r="U122" s="333"/>
      <c r="V122" s="334"/>
      <c r="W122" s="334"/>
    </row>
    <row r="123" spans="1:23">
      <c r="A123" s="641" t="s">
        <v>655</v>
      </c>
      <c r="B123" s="641" t="s">
        <v>849</v>
      </c>
      <c r="C123" s="642">
        <v>46</v>
      </c>
      <c r="F123" s="103" t="s">
        <v>771</v>
      </c>
      <c r="J123" s="330"/>
      <c r="K123" s="331"/>
      <c r="L123" s="331"/>
      <c r="M123" s="331"/>
      <c r="N123" s="330"/>
      <c r="O123" s="330"/>
      <c r="P123" s="330"/>
      <c r="Q123" s="330"/>
      <c r="R123" s="330"/>
      <c r="S123" s="332"/>
      <c r="T123" s="331"/>
      <c r="U123" s="333"/>
      <c r="V123" s="334"/>
      <c r="W123" s="334"/>
    </row>
    <row r="124" spans="1:23">
      <c r="A124" s="641" t="s">
        <v>637</v>
      </c>
      <c r="B124" s="641" t="s">
        <v>841</v>
      </c>
      <c r="C124" s="642">
        <v>8</v>
      </c>
      <c r="F124" s="103" t="s">
        <v>771</v>
      </c>
      <c r="J124" s="330"/>
      <c r="K124" s="331"/>
      <c r="L124" s="331"/>
      <c r="M124" s="331"/>
      <c r="N124" s="330"/>
      <c r="O124" s="330"/>
      <c r="P124" s="330"/>
      <c r="Q124" s="330"/>
      <c r="R124" s="330"/>
      <c r="S124" s="332"/>
      <c r="T124" s="331"/>
      <c r="U124" s="333"/>
      <c r="V124" s="334"/>
      <c r="W124" s="334"/>
    </row>
    <row r="125" spans="1:23">
      <c r="A125" s="641" t="s">
        <v>643</v>
      </c>
      <c r="B125" s="641" t="s">
        <v>845</v>
      </c>
      <c r="C125" s="642">
        <v>47</v>
      </c>
      <c r="F125" s="103" t="s">
        <v>771</v>
      </c>
      <c r="J125" s="330"/>
      <c r="K125" s="331"/>
      <c r="L125" s="331"/>
      <c r="M125" s="331"/>
      <c r="N125" s="330"/>
      <c r="O125" s="330"/>
      <c r="P125" s="330"/>
      <c r="Q125" s="330"/>
      <c r="R125" s="330"/>
      <c r="S125" s="332"/>
      <c r="T125" s="331"/>
      <c r="U125" s="333"/>
      <c r="V125" s="334"/>
      <c r="W125" s="334"/>
    </row>
    <row r="126" spans="1:23">
      <c r="A126" s="641" t="s">
        <v>644</v>
      </c>
      <c r="B126" s="641" t="s">
        <v>845</v>
      </c>
      <c r="C126" s="642">
        <v>46</v>
      </c>
      <c r="F126" s="103" t="s">
        <v>771</v>
      </c>
      <c r="J126" s="330"/>
      <c r="K126" s="331"/>
      <c r="L126" s="331"/>
      <c r="M126" s="331"/>
      <c r="N126" s="330"/>
      <c r="O126" s="330"/>
      <c r="P126" s="330"/>
      <c r="Q126" s="330"/>
      <c r="R126" s="330"/>
      <c r="S126" s="332"/>
      <c r="T126" s="331"/>
      <c r="U126" s="333"/>
      <c r="V126" s="334"/>
      <c r="W126" s="334"/>
    </row>
    <row r="127" spans="1:23">
      <c r="A127" s="641" t="s">
        <v>639</v>
      </c>
      <c r="B127" s="641" t="s">
        <v>843</v>
      </c>
      <c r="C127" s="642">
        <v>1</v>
      </c>
      <c r="F127" s="103" t="s">
        <v>771</v>
      </c>
      <c r="J127" s="330"/>
      <c r="K127" s="331"/>
      <c r="L127" s="331"/>
      <c r="M127" s="331"/>
      <c r="N127" s="330"/>
      <c r="O127" s="330"/>
      <c r="P127" s="330"/>
      <c r="Q127" s="330"/>
      <c r="R127" s="330"/>
      <c r="S127" s="332"/>
      <c r="T127" s="331"/>
      <c r="U127" s="333"/>
      <c r="V127" s="334"/>
      <c r="W127" s="334"/>
    </row>
    <row r="128" spans="1:23">
      <c r="A128" s="641" t="s">
        <v>658</v>
      </c>
      <c r="B128" s="641" t="s">
        <v>851</v>
      </c>
      <c r="C128" s="642">
        <v>15</v>
      </c>
      <c r="F128" s="103" t="s">
        <v>771</v>
      </c>
      <c r="J128" s="330"/>
      <c r="K128" s="331"/>
      <c r="L128" s="331"/>
      <c r="M128" s="331"/>
      <c r="N128" s="330"/>
      <c r="O128" s="330"/>
      <c r="P128" s="330"/>
      <c r="Q128" s="330"/>
      <c r="R128" s="330"/>
      <c r="S128" s="332"/>
      <c r="T128" s="331"/>
      <c r="U128" s="333"/>
      <c r="V128" s="334"/>
      <c r="W128" s="334"/>
    </row>
    <row r="129" spans="1:23">
      <c r="A129" s="641" t="s">
        <v>657</v>
      </c>
      <c r="B129" s="641" t="s">
        <v>850</v>
      </c>
      <c r="C129" s="642">
        <v>8</v>
      </c>
      <c r="F129" s="103" t="s">
        <v>771</v>
      </c>
      <c r="J129" s="330"/>
      <c r="K129" s="331"/>
      <c r="L129" s="331"/>
      <c r="M129" s="331"/>
      <c r="N129" s="330"/>
      <c r="O129" s="330"/>
      <c r="P129" s="330"/>
      <c r="Q129" s="330"/>
      <c r="R129" s="330"/>
      <c r="S129" s="332"/>
      <c r="T129" s="331"/>
      <c r="U129" s="333"/>
      <c r="V129" s="334"/>
      <c r="W129" s="334"/>
    </row>
    <row r="130" spans="1:23">
      <c r="A130" s="641" t="s">
        <v>615</v>
      </c>
      <c r="B130" s="641" t="s">
        <v>826</v>
      </c>
      <c r="C130" s="642">
        <v>45</v>
      </c>
      <c r="F130" s="103" t="s">
        <v>771</v>
      </c>
      <c r="J130" s="330"/>
      <c r="K130" s="331"/>
      <c r="L130" s="331"/>
      <c r="M130" s="331"/>
      <c r="N130" s="330"/>
      <c r="O130" s="330"/>
      <c r="P130" s="330"/>
      <c r="Q130" s="330"/>
      <c r="R130" s="330"/>
      <c r="S130" s="332"/>
      <c r="T130" s="331"/>
      <c r="U130" s="333"/>
      <c r="V130" s="334"/>
      <c r="W130" s="334"/>
    </row>
    <row r="131" spans="1:23">
      <c r="A131" s="641" t="s">
        <v>616</v>
      </c>
      <c r="B131" s="641" t="s">
        <v>828</v>
      </c>
      <c r="C131" s="642">
        <v>24</v>
      </c>
      <c r="F131" s="103" t="s">
        <v>771</v>
      </c>
      <c r="J131" s="330"/>
      <c r="K131" s="331"/>
      <c r="L131" s="331"/>
      <c r="M131" s="331"/>
      <c r="N131" s="330"/>
      <c r="O131" s="330"/>
      <c r="P131" s="330"/>
      <c r="Q131" s="330"/>
      <c r="R131" s="330"/>
      <c r="S131" s="332"/>
      <c r="T131" s="331"/>
      <c r="U131" s="333"/>
      <c r="V131" s="334"/>
      <c r="W131" s="334"/>
    </row>
    <row r="132" spans="1:23">
      <c r="A132" s="641" t="s">
        <v>617</v>
      </c>
      <c r="B132" s="641" t="s">
        <v>829</v>
      </c>
      <c r="C132" s="642">
        <v>48</v>
      </c>
      <c r="F132" s="103" t="s">
        <v>771</v>
      </c>
      <c r="J132" s="330"/>
      <c r="K132" s="331"/>
      <c r="L132" s="331"/>
      <c r="M132" s="331"/>
      <c r="N132" s="330"/>
      <c r="O132" s="330"/>
      <c r="P132" s="330"/>
      <c r="Q132" s="330"/>
      <c r="R132" s="330"/>
      <c r="S132" s="332"/>
      <c r="T132" s="331"/>
      <c r="U132" s="333"/>
      <c r="V132" s="334"/>
      <c r="W132" s="334"/>
    </row>
    <row r="133" spans="1:23">
      <c r="A133" s="641" t="s">
        <v>619</v>
      </c>
      <c r="B133" s="641" t="s">
        <v>830</v>
      </c>
      <c r="C133" s="642">
        <v>43</v>
      </c>
      <c r="F133" s="103" t="s">
        <v>771</v>
      </c>
      <c r="J133" s="330"/>
      <c r="K133" s="331"/>
      <c r="L133" s="331"/>
      <c r="M133" s="331"/>
      <c r="N133" s="330"/>
      <c r="O133" s="330"/>
      <c r="P133" s="330"/>
      <c r="Q133" s="330"/>
      <c r="R133" s="330"/>
      <c r="S133" s="332"/>
      <c r="T133" s="331"/>
      <c r="U133" s="333"/>
      <c r="V133" s="334"/>
      <c r="W133" s="334"/>
    </row>
    <row r="134" spans="1:23">
      <c r="A134" s="641" t="s">
        <v>621</v>
      </c>
      <c r="B134" s="641" t="s">
        <v>831</v>
      </c>
      <c r="C134" s="642">
        <v>5</v>
      </c>
      <c r="F134" s="103" t="s">
        <v>771</v>
      </c>
      <c r="J134" s="330"/>
      <c r="K134" s="331"/>
      <c r="L134" s="331"/>
      <c r="M134" s="331"/>
      <c r="N134" s="330"/>
      <c r="O134" s="330"/>
      <c r="P134" s="330"/>
      <c r="Q134" s="330"/>
      <c r="R134" s="330"/>
      <c r="S134" s="332"/>
      <c r="T134" s="331"/>
      <c r="U134" s="333"/>
      <c r="V134" s="334"/>
      <c r="W134" s="334"/>
    </row>
    <row r="135" spans="1:23">
      <c r="A135" s="641" t="s">
        <v>623</v>
      </c>
      <c r="B135" s="641" t="s">
        <v>832</v>
      </c>
      <c r="C135" s="642">
        <v>277</v>
      </c>
      <c r="F135" s="103" t="s">
        <v>771</v>
      </c>
      <c r="J135" s="330"/>
      <c r="K135" s="331"/>
      <c r="L135" s="331"/>
      <c r="M135" s="331"/>
      <c r="N135" s="330"/>
      <c r="O135" s="330"/>
      <c r="P135" s="330"/>
      <c r="Q135" s="330"/>
      <c r="R135" s="330"/>
      <c r="S135" s="332"/>
      <c r="T135" s="331"/>
      <c r="U135" s="333"/>
      <c r="V135" s="334"/>
      <c r="W135" s="334"/>
    </row>
    <row r="136" spans="1:23">
      <c r="A136" s="641" t="s">
        <v>625</v>
      </c>
      <c r="B136" s="641" t="s">
        <v>833</v>
      </c>
      <c r="C136" s="642">
        <v>1214</v>
      </c>
      <c r="F136" s="103" t="s">
        <v>771</v>
      </c>
      <c r="J136" s="330"/>
      <c r="K136" s="331"/>
      <c r="L136" s="331"/>
      <c r="M136" s="331"/>
      <c r="N136" s="330"/>
      <c r="O136" s="330"/>
      <c r="P136" s="330"/>
      <c r="Q136" s="330"/>
      <c r="R136" s="330"/>
      <c r="S136" s="332"/>
      <c r="T136" s="331"/>
      <c r="U136" s="333"/>
      <c r="V136" s="334"/>
      <c r="W136" s="334"/>
    </row>
    <row r="137" spans="1:23">
      <c r="A137" s="641" t="s">
        <v>665</v>
      </c>
      <c r="B137" s="641" t="s">
        <v>666</v>
      </c>
      <c r="C137" s="642">
        <v>403</v>
      </c>
      <c r="F137" s="103" t="s">
        <v>771</v>
      </c>
      <c r="J137" s="330"/>
      <c r="K137" s="331"/>
      <c r="L137" s="331"/>
      <c r="M137" s="331"/>
      <c r="N137" s="330"/>
      <c r="O137" s="330"/>
      <c r="P137" s="330"/>
      <c r="Q137" s="330"/>
      <c r="R137" s="330"/>
      <c r="S137" s="332"/>
      <c r="T137" s="331"/>
      <c r="U137" s="333"/>
      <c r="V137" s="334"/>
      <c r="W137" s="334"/>
    </row>
    <row r="138" spans="1:23">
      <c r="A138" s="641" t="s">
        <v>673</v>
      </c>
      <c r="B138" s="641" t="s">
        <v>670</v>
      </c>
      <c r="C138" s="642">
        <v>2</v>
      </c>
      <c r="F138" s="103" t="s">
        <v>771</v>
      </c>
      <c r="J138" s="330"/>
      <c r="K138" s="331"/>
      <c r="L138" s="331"/>
      <c r="M138" s="331"/>
      <c r="N138" s="330"/>
      <c r="O138" s="330"/>
      <c r="P138" s="330"/>
      <c r="Q138" s="330"/>
      <c r="R138" s="330"/>
      <c r="S138" s="332"/>
      <c r="T138" s="331"/>
      <c r="U138" s="333"/>
      <c r="V138" s="334"/>
      <c r="W138" s="334"/>
    </row>
    <row r="139" spans="1:23">
      <c r="A139" s="641" t="s">
        <v>679</v>
      </c>
      <c r="B139" s="641" t="s">
        <v>680</v>
      </c>
      <c r="C139" s="642">
        <v>43</v>
      </c>
      <c r="F139" s="103" t="s">
        <v>771</v>
      </c>
      <c r="J139" s="330"/>
      <c r="K139" s="331"/>
      <c r="L139" s="331"/>
      <c r="M139" s="331"/>
      <c r="N139" s="330"/>
      <c r="O139" s="330"/>
      <c r="P139" s="330"/>
      <c r="Q139" s="330"/>
      <c r="R139" s="330"/>
      <c r="S139" s="332"/>
      <c r="T139" s="331"/>
      <c r="U139" s="333"/>
      <c r="V139" s="334"/>
      <c r="W139" s="334"/>
    </row>
    <row r="140" spans="1:23">
      <c r="A140" s="641" t="s">
        <v>683</v>
      </c>
      <c r="B140" s="641" t="s">
        <v>684</v>
      </c>
      <c r="C140" s="642">
        <v>24</v>
      </c>
      <c r="F140" s="103" t="s">
        <v>771</v>
      </c>
      <c r="J140" s="330"/>
      <c r="K140" s="331"/>
      <c r="L140" s="331"/>
      <c r="M140" s="331"/>
      <c r="N140" s="330"/>
      <c r="O140" s="330"/>
      <c r="P140" s="330"/>
      <c r="Q140" s="330"/>
      <c r="R140" s="330"/>
      <c r="S140" s="332"/>
      <c r="T140" s="331"/>
      <c r="U140" s="333"/>
      <c r="V140" s="334"/>
      <c r="W140" s="334"/>
    </row>
    <row r="141" spans="1:23">
      <c r="A141" s="641" t="s">
        <v>685</v>
      </c>
      <c r="B141" s="641" t="s">
        <v>686</v>
      </c>
      <c r="C141" s="642">
        <v>4</v>
      </c>
      <c r="F141" s="103" t="s">
        <v>771</v>
      </c>
      <c r="J141" s="330"/>
      <c r="K141" s="331"/>
      <c r="L141" s="331"/>
      <c r="M141" s="331"/>
      <c r="N141" s="330"/>
      <c r="O141" s="330"/>
      <c r="P141" s="330"/>
      <c r="Q141" s="330"/>
      <c r="R141" s="330"/>
      <c r="S141" s="332"/>
      <c r="T141" s="331"/>
      <c r="U141" s="333"/>
      <c r="V141" s="334"/>
      <c r="W141" s="334"/>
    </row>
    <row r="142" spans="1:23">
      <c r="A142" s="641" t="s">
        <v>687</v>
      </c>
      <c r="B142" s="641" t="s">
        <v>686</v>
      </c>
      <c r="C142" s="642">
        <v>5</v>
      </c>
      <c r="F142" s="103" t="s">
        <v>771</v>
      </c>
      <c r="J142" s="330"/>
      <c r="K142" s="331"/>
      <c r="L142" s="331"/>
      <c r="M142" s="331"/>
      <c r="N142" s="330"/>
      <c r="O142" s="330"/>
      <c r="P142" s="330"/>
      <c r="Q142" s="330"/>
      <c r="R142" s="330"/>
      <c r="S142" s="332"/>
      <c r="T142" s="331"/>
      <c r="U142" s="333"/>
      <c r="V142" s="334"/>
      <c r="W142" s="334"/>
    </row>
    <row r="143" spans="1:23">
      <c r="A143" s="641" t="s">
        <v>688</v>
      </c>
      <c r="B143" s="641" t="s">
        <v>686</v>
      </c>
      <c r="C143" s="642">
        <v>43</v>
      </c>
      <c r="F143" s="103" t="s">
        <v>771</v>
      </c>
      <c r="J143" s="330"/>
      <c r="K143" s="331"/>
      <c r="L143" s="331"/>
      <c r="M143" s="331"/>
      <c r="N143" s="330"/>
      <c r="O143" s="330"/>
      <c r="P143" s="330"/>
      <c r="Q143" s="330"/>
      <c r="R143" s="330"/>
      <c r="S143" s="332"/>
      <c r="T143" s="331"/>
      <c r="U143" s="333"/>
      <c r="V143" s="334"/>
      <c r="W143" s="334"/>
    </row>
    <row r="144" spans="1:23">
      <c r="A144" s="641" t="s">
        <v>691</v>
      </c>
      <c r="B144" s="641" t="s">
        <v>675</v>
      </c>
      <c r="C144" s="642">
        <v>9</v>
      </c>
      <c r="F144" s="103" t="s">
        <v>771</v>
      </c>
      <c r="J144" s="330"/>
      <c r="K144" s="331"/>
      <c r="L144" s="331"/>
      <c r="M144" s="331"/>
      <c r="N144" s="330"/>
      <c r="O144" s="330"/>
      <c r="P144" s="330"/>
      <c r="Q144" s="330"/>
      <c r="R144" s="330"/>
      <c r="S144" s="332"/>
      <c r="T144" s="331"/>
      <c r="U144" s="333"/>
      <c r="V144" s="334"/>
      <c r="W144" s="334"/>
    </row>
    <row r="145" spans="1:23">
      <c r="A145" s="641" t="s">
        <v>629</v>
      </c>
      <c r="B145" s="641" t="s">
        <v>837</v>
      </c>
      <c r="C145" s="642">
        <v>784</v>
      </c>
      <c r="F145" s="103" t="s">
        <v>771</v>
      </c>
      <c r="J145" s="330"/>
      <c r="K145" s="331"/>
      <c r="L145" s="331"/>
      <c r="M145" s="331"/>
      <c r="N145" s="330"/>
      <c r="O145" s="330"/>
      <c r="P145" s="330"/>
      <c r="Q145" s="330"/>
      <c r="R145" s="330"/>
      <c r="S145" s="332"/>
      <c r="T145" s="331"/>
      <c r="U145" s="333"/>
      <c r="V145" s="334"/>
      <c r="W145" s="334"/>
    </row>
    <row r="146" spans="1:23">
      <c r="A146" s="641" t="s">
        <v>630</v>
      </c>
      <c r="B146" s="641" t="s">
        <v>837</v>
      </c>
      <c r="C146" s="642">
        <v>188</v>
      </c>
      <c r="F146" s="103" t="s">
        <v>771</v>
      </c>
      <c r="J146" s="330"/>
      <c r="K146" s="331"/>
      <c r="L146" s="331"/>
      <c r="M146" s="331"/>
      <c r="N146" s="330"/>
      <c r="O146" s="330"/>
      <c r="P146" s="330"/>
      <c r="Q146" s="330"/>
      <c r="R146" s="330"/>
      <c r="S146" s="332"/>
      <c r="T146" s="331"/>
      <c r="U146" s="333"/>
      <c r="V146" s="334"/>
      <c r="W146" s="334"/>
    </row>
    <row r="147" spans="1:23">
      <c r="A147" s="641" t="s">
        <v>631</v>
      </c>
      <c r="B147" s="641" t="s">
        <v>838</v>
      </c>
      <c r="C147" s="642">
        <v>10</v>
      </c>
      <c r="F147" s="103" t="s">
        <v>771</v>
      </c>
      <c r="J147" s="330"/>
      <c r="K147" s="331"/>
      <c r="L147" s="331"/>
      <c r="M147" s="331"/>
      <c r="N147" s="330"/>
      <c r="O147" s="330"/>
      <c r="P147" s="330"/>
      <c r="Q147" s="330"/>
      <c r="R147" s="330"/>
      <c r="S147" s="332"/>
      <c r="T147" s="331"/>
      <c r="U147" s="333"/>
      <c r="V147" s="334"/>
      <c r="W147" s="334"/>
    </row>
    <row r="148" spans="1:23">
      <c r="A148" s="641" t="s">
        <v>632</v>
      </c>
      <c r="B148" s="641" t="s">
        <v>838</v>
      </c>
      <c r="C148" s="642">
        <v>29</v>
      </c>
      <c r="F148" s="103" t="s">
        <v>771</v>
      </c>
      <c r="J148" s="330"/>
      <c r="K148" s="331"/>
      <c r="L148" s="331"/>
      <c r="M148" s="331"/>
      <c r="N148" s="330"/>
      <c r="O148" s="330"/>
      <c r="P148" s="330"/>
      <c r="Q148" s="330"/>
      <c r="R148" s="330"/>
      <c r="S148" s="332"/>
      <c r="T148" s="331"/>
      <c r="U148" s="333"/>
      <c r="V148" s="334"/>
      <c r="W148" s="334"/>
    </row>
    <row r="149" spans="1:23">
      <c r="A149" s="641" t="s">
        <v>628</v>
      </c>
      <c r="B149" s="641" t="s">
        <v>836</v>
      </c>
      <c r="C149" s="642">
        <v>33</v>
      </c>
      <c r="F149" s="103" t="s">
        <v>771</v>
      </c>
      <c r="J149" s="330"/>
      <c r="K149" s="331"/>
      <c r="L149" s="331"/>
      <c r="M149" s="331"/>
      <c r="N149" s="330"/>
      <c r="O149" s="330"/>
      <c r="P149" s="330"/>
      <c r="Q149" s="330"/>
      <c r="R149" s="330"/>
      <c r="S149" s="332"/>
      <c r="T149" s="331"/>
      <c r="U149" s="333"/>
      <c r="V149" s="334"/>
      <c r="W149" s="334"/>
    </row>
    <row r="150" spans="1:23">
      <c r="A150" s="641" t="s">
        <v>633</v>
      </c>
      <c r="B150" s="641" t="s">
        <v>839</v>
      </c>
      <c r="C150" s="642">
        <v>2</v>
      </c>
      <c r="F150" s="103" t="s">
        <v>771</v>
      </c>
      <c r="J150" s="330"/>
      <c r="K150" s="331"/>
      <c r="L150" s="331"/>
      <c r="M150" s="331"/>
      <c r="N150" s="330"/>
      <c r="O150" s="330"/>
      <c r="P150" s="330"/>
      <c r="Q150" s="330"/>
      <c r="R150" s="330"/>
      <c r="S150" s="332"/>
      <c r="T150" s="331"/>
      <c r="U150" s="333"/>
      <c r="V150" s="334"/>
      <c r="W150" s="334"/>
    </row>
    <row r="151" spans="1:23">
      <c r="A151" s="641" t="s">
        <v>634</v>
      </c>
      <c r="B151" s="641" t="s">
        <v>839</v>
      </c>
      <c r="C151" s="642">
        <v>7</v>
      </c>
      <c r="F151" s="103" t="s">
        <v>771</v>
      </c>
      <c r="J151" s="330"/>
      <c r="K151" s="331"/>
      <c r="L151" s="331"/>
      <c r="M151" s="331"/>
      <c r="N151" s="330"/>
      <c r="O151" s="330"/>
      <c r="P151" s="330"/>
      <c r="Q151" s="330"/>
      <c r="R151" s="330"/>
      <c r="S151" s="332"/>
      <c r="T151" s="331"/>
      <c r="U151" s="333"/>
      <c r="V151" s="334"/>
      <c r="W151" s="334"/>
    </row>
    <row r="152" spans="1:23">
      <c r="A152" s="641" t="s">
        <v>635</v>
      </c>
      <c r="B152" s="641" t="s">
        <v>840</v>
      </c>
      <c r="C152" s="642">
        <v>32</v>
      </c>
      <c r="F152" s="103" t="s">
        <v>771</v>
      </c>
      <c r="J152" s="330"/>
      <c r="K152" s="331"/>
      <c r="L152" s="331"/>
      <c r="M152" s="331"/>
      <c r="N152" s="330"/>
      <c r="O152" s="330"/>
      <c r="P152" s="330"/>
      <c r="Q152" s="330"/>
      <c r="R152" s="330"/>
      <c r="S152" s="332"/>
      <c r="T152" s="331"/>
      <c r="U152" s="333"/>
      <c r="V152" s="334"/>
      <c r="W152" s="334"/>
    </row>
    <row r="153" spans="1:23">
      <c r="A153" s="641" t="s">
        <v>694</v>
      </c>
      <c r="B153" s="641" t="s">
        <v>802</v>
      </c>
      <c r="C153" s="642">
        <v>20</v>
      </c>
      <c r="F153" s="103" t="s">
        <v>771</v>
      </c>
      <c r="J153" s="330"/>
      <c r="K153" s="331"/>
      <c r="L153" s="331"/>
      <c r="M153" s="331"/>
      <c r="N153" s="330"/>
      <c r="O153" s="330"/>
      <c r="P153" s="330"/>
      <c r="Q153" s="330"/>
      <c r="R153" s="330"/>
      <c r="S153" s="332"/>
      <c r="T153" s="331"/>
      <c r="U153" s="333"/>
      <c r="V153" s="334"/>
      <c r="W153" s="334"/>
    </row>
    <row r="154" spans="1:23">
      <c r="A154" s="641" t="s">
        <v>695</v>
      </c>
      <c r="B154" s="641" t="s">
        <v>802</v>
      </c>
      <c r="C154" s="642">
        <v>17</v>
      </c>
      <c r="F154" s="103" t="s">
        <v>771</v>
      </c>
      <c r="J154" s="330"/>
      <c r="K154" s="331"/>
      <c r="L154" s="331"/>
      <c r="M154" s="331"/>
      <c r="N154" s="330"/>
      <c r="O154" s="330"/>
      <c r="P154" s="330"/>
      <c r="Q154" s="330"/>
      <c r="R154" s="330"/>
      <c r="S154" s="332"/>
      <c r="T154" s="331"/>
      <c r="U154" s="333"/>
      <c r="V154" s="334"/>
      <c r="W154" s="334"/>
    </row>
    <row r="155" spans="1:23">
      <c r="A155" s="641" t="s">
        <v>534</v>
      </c>
      <c r="B155" s="641" t="s">
        <v>861</v>
      </c>
      <c r="C155" s="642">
        <v>295</v>
      </c>
      <c r="F155" s="103" t="s">
        <v>771</v>
      </c>
      <c r="J155" s="330"/>
      <c r="K155" s="331"/>
      <c r="L155" s="331"/>
      <c r="M155" s="331"/>
      <c r="N155" s="330"/>
      <c r="O155" s="330"/>
      <c r="P155" s="330"/>
      <c r="Q155" s="330"/>
      <c r="R155" s="330"/>
      <c r="S155" s="332"/>
      <c r="T155" s="331"/>
      <c r="U155" s="333"/>
      <c r="V155" s="334"/>
      <c r="W155" s="334"/>
    </row>
    <row r="156" spans="1:23">
      <c r="A156" s="641" t="s">
        <v>535</v>
      </c>
      <c r="B156" s="641" t="s">
        <v>860</v>
      </c>
      <c r="C156" s="642">
        <v>46</v>
      </c>
      <c r="F156" s="103" t="s">
        <v>771</v>
      </c>
      <c r="J156" s="330"/>
      <c r="K156" s="331"/>
      <c r="L156" s="331"/>
      <c r="M156" s="331"/>
      <c r="N156" s="330"/>
      <c r="O156" s="330"/>
      <c r="P156" s="330"/>
      <c r="Q156" s="330"/>
      <c r="R156" s="330"/>
      <c r="S156" s="332"/>
      <c r="T156" s="331"/>
      <c r="U156" s="333"/>
      <c r="V156" s="334"/>
      <c r="W156" s="334"/>
    </row>
    <row r="157" spans="1:23">
      <c r="A157" s="641" t="s">
        <v>494</v>
      </c>
      <c r="B157" s="641" t="s">
        <v>858</v>
      </c>
      <c r="C157" s="642">
        <v>580</v>
      </c>
      <c r="F157" s="103" t="s">
        <v>771</v>
      </c>
      <c r="J157" s="330"/>
      <c r="K157" s="331"/>
      <c r="L157" s="331"/>
      <c r="M157" s="331"/>
      <c r="N157" s="330"/>
      <c r="O157" s="330"/>
      <c r="P157" s="330"/>
      <c r="Q157" s="330"/>
      <c r="R157" s="330"/>
      <c r="S157" s="332"/>
      <c r="T157" s="331"/>
      <c r="U157" s="333"/>
      <c r="V157" s="334"/>
      <c r="W157" s="334"/>
    </row>
    <row r="158" spans="1:23">
      <c r="A158" s="641" t="s">
        <v>536</v>
      </c>
      <c r="B158" s="641" t="s">
        <v>895</v>
      </c>
      <c r="C158" s="642">
        <v>22</v>
      </c>
      <c r="F158" s="103" t="s">
        <v>771</v>
      </c>
      <c r="J158" s="330"/>
      <c r="K158" s="331"/>
      <c r="L158" s="331"/>
      <c r="M158" s="331"/>
      <c r="N158" s="330"/>
      <c r="O158" s="330"/>
      <c r="P158" s="330"/>
      <c r="Q158" s="330"/>
      <c r="R158" s="330"/>
      <c r="S158" s="332"/>
      <c r="T158" s="331"/>
      <c r="U158" s="333"/>
      <c r="V158" s="334"/>
      <c r="W158" s="334"/>
    </row>
    <row r="159" spans="1:23">
      <c r="A159" s="641" t="s">
        <v>496</v>
      </c>
      <c r="B159" s="641" t="s">
        <v>894</v>
      </c>
      <c r="C159" s="642">
        <v>2</v>
      </c>
      <c r="F159" s="103" t="s">
        <v>771</v>
      </c>
      <c r="J159" s="330"/>
      <c r="K159" s="331"/>
      <c r="L159" s="331"/>
      <c r="M159" s="331"/>
      <c r="N159" s="330"/>
      <c r="O159" s="330"/>
      <c r="P159" s="330"/>
      <c r="Q159" s="330"/>
      <c r="R159" s="330"/>
      <c r="S159" s="332"/>
      <c r="T159" s="331"/>
      <c r="U159" s="333"/>
      <c r="V159" s="334"/>
      <c r="W159" s="334"/>
    </row>
    <row r="160" spans="1:23">
      <c r="A160" s="641" t="s">
        <v>537</v>
      </c>
      <c r="B160" s="641" t="s">
        <v>896</v>
      </c>
      <c r="C160" s="642">
        <v>5</v>
      </c>
      <c r="F160" s="103" t="s">
        <v>771</v>
      </c>
      <c r="J160" s="330"/>
      <c r="K160" s="331"/>
      <c r="L160" s="331"/>
      <c r="M160" s="331"/>
      <c r="N160" s="330"/>
      <c r="O160" s="330"/>
      <c r="P160" s="330"/>
      <c r="Q160" s="330"/>
      <c r="R160" s="330"/>
      <c r="S160" s="332"/>
      <c r="T160" s="331"/>
      <c r="U160" s="333"/>
      <c r="V160" s="334"/>
      <c r="W160" s="334"/>
    </row>
    <row r="161" spans="1:23">
      <c r="A161">
        <v>29300802</v>
      </c>
      <c r="B161" s="641" t="s">
        <v>967</v>
      </c>
      <c r="C161" s="642">
        <v>100</v>
      </c>
      <c r="F161" s="103" t="s">
        <v>771</v>
      </c>
      <c r="J161" s="330"/>
      <c r="K161" s="331"/>
      <c r="L161" s="331"/>
      <c r="M161" s="331"/>
      <c r="N161" s="330"/>
      <c r="O161" s="330"/>
      <c r="P161" s="330"/>
      <c r="Q161" s="330"/>
      <c r="R161" s="330"/>
      <c r="S161" s="332"/>
      <c r="T161" s="331"/>
      <c r="U161" s="333"/>
      <c r="V161" s="334"/>
      <c r="W161" s="334"/>
    </row>
    <row r="162" spans="1:23">
      <c r="A162" s="641" t="s">
        <v>708</v>
      </c>
      <c r="B162" s="641" t="s">
        <v>973</v>
      </c>
      <c r="C162" s="642">
        <v>649</v>
      </c>
      <c r="F162" s="103" t="s">
        <v>771</v>
      </c>
      <c r="J162" s="330"/>
      <c r="K162" s="331"/>
      <c r="L162" s="331"/>
      <c r="M162" s="331"/>
      <c r="N162" s="330"/>
      <c r="O162" s="330"/>
      <c r="P162" s="330"/>
      <c r="Q162" s="330"/>
      <c r="R162" s="330"/>
      <c r="S162" s="332"/>
      <c r="T162" s="331"/>
      <c r="U162" s="333"/>
      <c r="V162" s="334"/>
      <c r="W162" s="334"/>
    </row>
    <row r="163" spans="1:23">
      <c r="A163" s="641" t="s">
        <v>710</v>
      </c>
      <c r="B163" s="641" t="s">
        <v>975</v>
      </c>
      <c r="C163" s="642">
        <v>1534</v>
      </c>
      <c r="F163" s="103" t="s">
        <v>771</v>
      </c>
      <c r="J163" s="330"/>
      <c r="K163" s="331"/>
      <c r="L163" s="331"/>
      <c r="M163" s="331"/>
      <c r="N163" s="330"/>
      <c r="O163" s="330"/>
      <c r="P163" s="330"/>
      <c r="Q163" s="330"/>
      <c r="R163" s="330"/>
      <c r="S163" s="332"/>
      <c r="T163" s="331"/>
      <c r="U163" s="333"/>
      <c r="V163" s="334"/>
      <c r="W163" s="334"/>
    </row>
    <row r="164" spans="1:23">
      <c r="A164">
        <v>398525007</v>
      </c>
      <c r="B164" s="641" t="s">
        <v>903</v>
      </c>
      <c r="C164" s="642">
        <v>587</v>
      </c>
      <c r="F164" s="103" t="s">
        <v>771</v>
      </c>
      <c r="J164" s="330"/>
      <c r="K164" s="331"/>
      <c r="L164" s="331"/>
      <c r="M164" s="331"/>
      <c r="N164" s="330"/>
      <c r="O164" s="330"/>
      <c r="P164" s="330"/>
      <c r="Q164" s="330"/>
      <c r="R164" s="330"/>
      <c r="S164" s="332"/>
      <c r="T164" s="331"/>
      <c r="U164" s="333"/>
      <c r="V164" s="334"/>
      <c r="W164" s="334"/>
    </row>
    <row r="165" spans="1:23">
      <c r="A165">
        <v>398525211</v>
      </c>
      <c r="B165" s="641" t="s">
        <v>906</v>
      </c>
      <c r="C165" s="642">
        <v>89</v>
      </c>
      <c r="F165" s="103" t="s">
        <v>771</v>
      </c>
      <c r="J165" s="330"/>
      <c r="K165" s="331"/>
      <c r="L165" s="331"/>
      <c r="M165" s="331"/>
      <c r="N165" s="330"/>
      <c r="O165" s="330"/>
      <c r="P165" s="330"/>
      <c r="Q165" s="330"/>
      <c r="R165" s="330"/>
      <c r="S165" s="332"/>
      <c r="T165" s="331"/>
      <c r="U165" s="333"/>
      <c r="V165" s="334"/>
      <c r="W165" s="334"/>
    </row>
    <row r="166" spans="1:23">
      <c r="A166">
        <v>398577909</v>
      </c>
      <c r="B166" s="641" t="s">
        <v>907</v>
      </c>
      <c r="C166" s="642">
        <v>157</v>
      </c>
      <c r="F166" s="103" t="s">
        <v>771</v>
      </c>
      <c r="J166" s="330"/>
      <c r="K166" s="331"/>
      <c r="L166" s="331"/>
      <c r="M166" s="331"/>
      <c r="N166" s="330"/>
      <c r="O166" s="330"/>
      <c r="P166" s="330"/>
      <c r="Q166" s="330"/>
      <c r="R166" s="330"/>
      <c r="S166" s="332"/>
      <c r="T166" s="331"/>
      <c r="U166" s="333"/>
      <c r="V166" s="334"/>
      <c r="W166" s="334"/>
    </row>
    <row r="167" spans="1:23">
      <c r="A167">
        <v>398578607</v>
      </c>
      <c r="B167" s="641" t="s">
        <v>905</v>
      </c>
      <c r="C167" s="642">
        <v>591</v>
      </c>
      <c r="F167" s="103" t="s">
        <v>771</v>
      </c>
      <c r="J167" s="330"/>
      <c r="K167" s="331"/>
      <c r="L167" s="331"/>
      <c r="M167" s="331"/>
      <c r="N167" s="330"/>
      <c r="O167" s="330"/>
      <c r="P167" s="330"/>
      <c r="Q167" s="330"/>
      <c r="R167" s="330"/>
      <c r="S167" s="332"/>
      <c r="T167" s="331"/>
      <c r="U167" s="333"/>
      <c r="V167" s="334"/>
      <c r="W167" s="334"/>
    </row>
    <row r="168" spans="1:23">
      <c r="A168">
        <v>398674009</v>
      </c>
      <c r="B168" s="641" t="s">
        <v>908</v>
      </c>
      <c r="C168" s="642">
        <v>103</v>
      </c>
      <c r="F168" s="103" t="s">
        <v>771</v>
      </c>
      <c r="J168" s="330"/>
      <c r="K168" s="331"/>
      <c r="L168" s="331"/>
      <c r="M168" s="331"/>
      <c r="N168" s="330"/>
      <c r="O168" s="330"/>
      <c r="P168" s="330"/>
      <c r="Q168" s="330"/>
      <c r="R168" s="330"/>
      <c r="S168" s="332"/>
      <c r="T168" s="331"/>
      <c r="U168" s="333"/>
      <c r="V168" s="334"/>
      <c r="W168" s="334"/>
    </row>
    <row r="169" spans="1:23">
      <c r="A169" s="641" t="s">
        <v>599</v>
      </c>
      <c r="B169" s="641" t="s">
        <v>808</v>
      </c>
      <c r="C169" s="642">
        <v>101</v>
      </c>
      <c r="F169" s="103" t="s">
        <v>771</v>
      </c>
      <c r="J169" s="330"/>
      <c r="K169" s="331"/>
      <c r="L169" s="331"/>
      <c r="M169" s="331"/>
      <c r="N169" s="330"/>
      <c r="O169" s="330"/>
      <c r="P169" s="330"/>
      <c r="Q169" s="330"/>
      <c r="R169" s="330"/>
      <c r="S169" s="332"/>
      <c r="T169" s="331"/>
      <c r="U169" s="333"/>
      <c r="V169" s="334"/>
      <c r="W169" s="334"/>
    </row>
    <row r="170" spans="1:23">
      <c r="A170" s="641" t="s">
        <v>600</v>
      </c>
      <c r="B170" s="641" t="s">
        <v>810</v>
      </c>
      <c r="C170" s="642">
        <v>2</v>
      </c>
      <c r="F170" s="103" t="s">
        <v>771</v>
      </c>
      <c r="J170" s="330"/>
      <c r="K170" s="331"/>
      <c r="L170" s="331"/>
      <c r="M170" s="331"/>
      <c r="N170" s="330"/>
      <c r="O170" s="330"/>
      <c r="P170" s="330"/>
      <c r="Q170" s="330"/>
      <c r="R170" s="330"/>
      <c r="S170" s="332"/>
      <c r="T170" s="331"/>
      <c r="U170" s="333"/>
      <c r="V170" s="334"/>
      <c r="W170" s="334"/>
    </row>
    <row r="171" spans="1:23">
      <c r="A171" s="641" t="s">
        <v>602</v>
      </c>
      <c r="B171" s="641" t="s">
        <v>813</v>
      </c>
      <c r="C171" s="642">
        <v>5</v>
      </c>
      <c r="F171" s="103" t="s">
        <v>771</v>
      </c>
      <c r="J171" s="330"/>
      <c r="K171" s="331"/>
      <c r="L171" s="331"/>
      <c r="M171" s="331"/>
      <c r="N171" s="330"/>
      <c r="O171" s="330"/>
      <c r="P171" s="330"/>
      <c r="Q171" s="330"/>
      <c r="R171" s="330"/>
      <c r="S171" s="332"/>
      <c r="T171" s="331"/>
      <c r="U171" s="333"/>
      <c r="V171" s="334"/>
      <c r="W171" s="334"/>
    </row>
    <row r="172" spans="1:23">
      <c r="A172" s="641" t="s">
        <v>601</v>
      </c>
      <c r="B172" s="641" t="s">
        <v>811</v>
      </c>
      <c r="C172" s="642">
        <v>595</v>
      </c>
      <c r="F172" s="103" t="s">
        <v>771</v>
      </c>
      <c r="J172" s="330"/>
      <c r="K172" s="331"/>
      <c r="L172" s="331"/>
      <c r="M172" s="331"/>
      <c r="N172" s="330"/>
      <c r="O172" s="330"/>
      <c r="P172" s="330"/>
      <c r="Q172" s="330"/>
      <c r="R172" s="330"/>
      <c r="S172" s="332"/>
      <c r="T172" s="331"/>
      <c r="U172" s="333"/>
      <c r="V172" s="334"/>
      <c r="W172" s="334"/>
    </row>
    <row r="173" spans="1:23">
      <c r="A173">
        <v>564544204</v>
      </c>
      <c r="B173" s="641" t="s">
        <v>987</v>
      </c>
      <c r="C173" s="642">
        <v>25</v>
      </c>
      <c r="F173" s="103" t="s">
        <v>771</v>
      </c>
      <c r="J173" s="330"/>
      <c r="K173" s="331"/>
      <c r="L173" s="331"/>
      <c r="M173" s="331"/>
      <c r="N173" s="330"/>
      <c r="O173" s="330"/>
      <c r="P173" s="330"/>
      <c r="Q173" s="330"/>
      <c r="R173" s="330"/>
      <c r="S173" s="332"/>
      <c r="T173" s="331"/>
      <c r="U173" s="333"/>
      <c r="V173" s="334"/>
      <c r="W173" s="334"/>
    </row>
    <row r="174" spans="1:23">
      <c r="A174">
        <v>564600404</v>
      </c>
      <c r="B174" s="641" t="s">
        <v>988</v>
      </c>
      <c r="C174" s="642">
        <v>26</v>
      </c>
      <c r="F174" s="103" t="s">
        <v>771</v>
      </c>
      <c r="J174" s="330"/>
      <c r="K174" s="331"/>
      <c r="L174" s="331"/>
      <c r="M174" s="331"/>
      <c r="N174" s="330"/>
      <c r="O174" s="330"/>
      <c r="P174" s="330"/>
      <c r="Q174" s="330"/>
      <c r="R174" s="330"/>
      <c r="S174" s="332"/>
      <c r="T174" s="331"/>
      <c r="U174" s="333"/>
      <c r="V174" s="334"/>
      <c r="W174" s="334"/>
    </row>
    <row r="175" spans="1:23">
      <c r="A175">
        <v>566421804</v>
      </c>
      <c r="B175" s="641" t="s">
        <v>983</v>
      </c>
      <c r="C175" s="642">
        <v>30</v>
      </c>
      <c r="F175" s="103" t="s">
        <v>771</v>
      </c>
      <c r="J175" s="330"/>
      <c r="K175" s="331"/>
      <c r="L175" s="331"/>
      <c r="M175" s="331"/>
      <c r="N175" s="330"/>
      <c r="O175" s="330"/>
      <c r="P175" s="330"/>
      <c r="Q175" s="330"/>
      <c r="R175" s="330"/>
      <c r="S175" s="332"/>
      <c r="T175" s="331"/>
      <c r="U175" s="333"/>
      <c r="V175" s="334"/>
      <c r="W175" s="334"/>
    </row>
    <row r="176" spans="1:23">
      <c r="A176">
        <v>566559805</v>
      </c>
      <c r="B176" s="641" t="s">
        <v>977</v>
      </c>
      <c r="C176" s="642">
        <v>45</v>
      </c>
      <c r="F176" s="103" t="s">
        <v>771</v>
      </c>
      <c r="J176" s="330"/>
      <c r="K176" s="331"/>
      <c r="L176" s="331"/>
      <c r="M176" s="331"/>
      <c r="N176" s="330"/>
      <c r="O176" s="330"/>
      <c r="P176" s="330"/>
      <c r="Q176" s="330"/>
      <c r="R176" s="330"/>
      <c r="S176" s="332"/>
      <c r="T176" s="331"/>
      <c r="U176" s="333"/>
      <c r="V176" s="334"/>
      <c r="W176" s="334"/>
    </row>
    <row r="177" spans="1:23">
      <c r="A177">
        <v>566561305</v>
      </c>
      <c r="B177" s="641" t="s">
        <v>979</v>
      </c>
      <c r="C177" s="642">
        <v>60</v>
      </c>
      <c r="F177" s="103" t="s">
        <v>771</v>
      </c>
      <c r="J177" s="330"/>
      <c r="K177" s="331"/>
      <c r="L177" s="331"/>
      <c r="M177" s="331"/>
      <c r="N177" s="330"/>
      <c r="O177" s="330"/>
      <c r="P177" s="330"/>
      <c r="Q177" s="330"/>
      <c r="R177" s="330"/>
      <c r="S177" s="332"/>
      <c r="T177" s="331"/>
      <c r="U177" s="333"/>
      <c r="V177" s="334"/>
      <c r="W177" s="334"/>
    </row>
    <row r="178" spans="1:23">
      <c r="A178">
        <v>567301805</v>
      </c>
      <c r="B178" s="641" t="s">
        <v>980</v>
      </c>
      <c r="C178" s="642">
        <v>79</v>
      </c>
      <c r="F178" s="103" t="s">
        <v>771</v>
      </c>
      <c r="J178" s="330"/>
      <c r="K178" s="331"/>
      <c r="L178" s="331"/>
      <c r="M178" s="331"/>
      <c r="N178" s="330"/>
      <c r="O178" s="330"/>
      <c r="P178" s="330"/>
      <c r="Q178" s="330"/>
      <c r="R178" s="330"/>
      <c r="S178" s="332"/>
      <c r="T178" s="331"/>
      <c r="U178" s="333"/>
      <c r="V178" s="334"/>
      <c r="W178" s="334"/>
    </row>
    <row r="179" spans="1:23">
      <c r="A179">
        <v>567302102</v>
      </c>
      <c r="B179" s="641" t="s">
        <v>981</v>
      </c>
      <c r="C179" s="642">
        <v>3</v>
      </c>
      <c r="F179" s="103" t="s">
        <v>771</v>
      </c>
      <c r="J179" s="330"/>
      <c r="K179" s="331"/>
      <c r="L179" s="331"/>
      <c r="M179" s="331"/>
      <c r="N179" s="330"/>
      <c r="O179" s="330"/>
      <c r="P179" s="330"/>
      <c r="Q179" s="330"/>
      <c r="R179" s="330"/>
      <c r="S179" s="332"/>
      <c r="T179" s="331"/>
      <c r="U179" s="333"/>
      <c r="V179" s="334"/>
      <c r="W179" s="334"/>
    </row>
    <row r="180" spans="1:23">
      <c r="A180">
        <v>567302302</v>
      </c>
      <c r="B180" s="641" t="s">
        <v>982</v>
      </c>
      <c r="C180" s="642">
        <v>35</v>
      </c>
      <c r="F180" s="103" t="s">
        <v>771</v>
      </c>
      <c r="J180" s="330"/>
      <c r="K180" s="331"/>
      <c r="L180" s="331"/>
      <c r="M180" s="331"/>
      <c r="N180" s="330"/>
      <c r="O180" s="330"/>
      <c r="P180" s="330"/>
      <c r="Q180" s="330"/>
      <c r="R180" s="330"/>
      <c r="S180" s="332"/>
      <c r="T180" s="331"/>
      <c r="U180" s="333"/>
      <c r="V180" s="334"/>
      <c r="W180" s="334"/>
    </row>
    <row r="181" spans="1:23">
      <c r="A181">
        <v>577518504</v>
      </c>
      <c r="B181" s="641" t="s">
        <v>989</v>
      </c>
      <c r="C181" s="642">
        <v>1</v>
      </c>
      <c r="F181" s="103" t="s">
        <v>771</v>
      </c>
      <c r="J181" s="330"/>
      <c r="K181" s="331"/>
      <c r="L181" s="331"/>
      <c r="M181" s="331"/>
      <c r="N181" s="330"/>
      <c r="O181" s="330"/>
      <c r="P181" s="330"/>
      <c r="Q181" s="330"/>
      <c r="R181" s="330"/>
      <c r="S181" s="332"/>
      <c r="T181" s="331"/>
      <c r="U181" s="333"/>
      <c r="V181" s="334"/>
      <c r="W181" s="334"/>
    </row>
    <row r="182" spans="1:23">
      <c r="A182">
        <v>577518604</v>
      </c>
      <c r="B182" s="641" t="s">
        <v>990</v>
      </c>
      <c r="C182" s="642">
        <v>17</v>
      </c>
      <c r="F182" s="103" t="s">
        <v>771</v>
      </c>
      <c r="J182" s="330"/>
      <c r="K182" s="331"/>
      <c r="L182" s="331"/>
      <c r="M182" s="331"/>
      <c r="N182" s="330"/>
      <c r="O182" s="330"/>
      <c r="P182" s="330"/>
      <c r="Q182" s="330"/>
      <c r="R182" s="330"/>
      <c r="S182" s="332"/>
      <c r="T182" s="331"/>
      <c r="U182" s="333"/>
      <c r="V182" s="334"/>
      <c r="W182" s="334"/>
    </row>
    <row r="183" spans="1:23">
      <c r="A183">
        <v>588048604</v>
      </c>
      <c r="B183" s="641" t="s">
        <v>984</v>
      </c>
      <c r="C183" s="642">
        <v>3</v>
      </c>
      <c r="F183" s="103" t="s">
        <v>771</v>
      </c>
      <c r="J183" s="330"/>
      <c r="K183" s="331"/>
      <c r="L183" s="331"/>
      <c r="M183" s="331"/>
      <c r="N183" s="330"/>
      <c r="O183" s="330"/>
      <c r="P183" s="330"/>
      <c r="Q183" s="330"/>
      <c r="R183" s="330"/>
      <c r="S183" s="332"/>
      <c r="T183" s="331"/>
      <c r="U183" s="333"/>
      <c r="V183" s="334"/>
      <c r="W183" s="334"/>
    </row>
    <row r="184" spans="1:23">
      <c r="A184">
        <v>600978904</v>
      </c>
      <c r="B184" s="641" t="s">
        <v>983</v>
      </c>
      <c r="C184" s="642">
        <v>22</v>
      </c>
      <c r="F184" s="103" t="s">
        <v>771</v>
      </c>
      <c r="J184" s="330"/>
      <c r="K184" s="331"/>
      <c r="L184" s="331"/>
      <c r="M184" s="331"/>
      <c r="N184" s="330"/>
      <c r="O184" s="330"/>
      <c r="P184" s="330"/>
      <c r="Q184" s="330"/>
      <c r="R184" s="330"/>
      <c r="S184" s="332"/>
      <c r="T184" s="331"/>
      <c r="U184" s="333"/>
      <c r="V184" s="334"/>
      <c r="W184" s="334"/>
    </row>
    <row r="185" spans="1:23">
      <c r="A185">
        <v>600979204</v>
      </c>
      <c r="B185" s="641" t="s">
        <v>985</v>
      </c>
      <c r="C185" s="642">
        <v>8</v>
      </c>
      <c r="F185" s="103" t="s">
        <v>771</v>
      </c>
      <c r="J185" s="330"/>
      <c r="K185" s="331"/>
      <c r="L185" s="331"/>
      <c r="M185" s="331"/>
      <c r="N185" s="330"/>
      <c r="O185" s="330"/>
      <c r="P185" s="330"/>
      <c r="Q185" s="330"/>
      <c r="R185" s="330"/>
      <c r="S185" s="332"/>
      <c r="T185" s="331"/>
      <c r="U185" s="333"/>
      <c r="V185" s="334"/>
      <c r="W185" s="334"/>
    </row>
    <row r="186" spans="1:23">
      <c r="A186">
        <v>600979304</v>
      </c>
      <c r="B186" s="641" t="s">
        <v>986</v>
      </c>
      <c r="C186" s="642">
        <v>11</v>
      </c>
      <c r="F186" s="103" t="s">
        <v>771</v>
      </c>
      <c r="J186" s="330"/>
      <c r="K186" s="331"/>
      <c r="L186" s="331"/>
      <c r="M186" s="331"/>
      <c r="N186" s="330"/>
      <c r="O186" s="330"/>
      <c r="P186" s="330"/>
      <c r="Q186" s="330"/>
      <c r="R186" s="330"/>
      <c r="S186" s="332"/>
      <c r="T186" s="331"/>
      <c r="U186" s="333"/>
      <c r="V186" s="334"/>
      <c r="W186" s="334"/>
    </row>
    <row r="187" spans="1:23">
      <c r="A187">
        <v>641283817</v>
      </c>
      <c r="B187" s="641" t="s">
        <v>293</v>
      </c>
      <c r="C187" s="642">
        <v>296</v>
      </c>
      <c r="F187" s="103" t="s">
        <v>771</v>
      </c>
      <c r="J187" s="330"/>
      <c r="K187" s="331"/>
      <c r="L187" s="331"/>
      <c r="M187" s="331"/>
      <c r="N187" s="330"/>
      <c r="O187" s="330"/>
      <c r="P187" s="330"/>
      <c r="Q187" s="330"/>
      <c r="R187" s="330"/>
      <c r="S187" s="332"/>
      <c r="T187" s="331"/>
      <c r="U187" s="333"/>
      <c r="V187" s="334"/>
      <c r="W187" s="334"/>
    </row>
    <row r="188" spans="1:23">
      <c r="A188">
        <v>644942416</v>
      </c>
      <c r="B188" s="641" t="s">
        <v>294</v>
      </c>
      <c r="C188" s="642">
        <v>2162</v>
      </c>
      <c r="F188" s="103" t="s">
        <v>771</v>
      </c>
      <c r="J188" s="330"/>
      <c r="K188" s="331"/>
      <c r="L188" s="331"/>
      <c r="M188" s="331"/>
      <c r="N188" s="330"/>
      <c r="O188" s="330"/>
      <c r="P188" s="330"/>
      <c r="Q188" s="330"/>
      <c r="R188" s="330"/>
      <c r="S188" s="332"/>
      <c r="T188" s="331"/>
      <c r="U188" s="333"/>
      <c r="V188" s="334"/>
    </row>
    <row r="189" spans="1:23">
      <c r="A189" s="641" t="s">
        <v>310</v>
      </c>
      <c r="B189" s="641" t="s">
        <v>299</v>
      </c>
      <c r="C189" s="642">
        <v>2</v>
      </c>
      <c r="F189" s="103" t="s">
        <v>771</v>
      </c>
      <c r="J189" s="330"/>
      <c r="K189" s="331"/>
      <c r="L189" s="331"/>
      <c r="M189" s="331"/>
      <c r="N189" s="330"/>
      <c r="O189" s="330"/>
      <c r="P189" s="330"/>
      <c r="Q189" s="330"/>
      <c r="R189" s="330"/>
      <c r="S189" s="332"/>
      <c r="T189" s="331"/>
      <c r="U189" s="333"/>
      <c r="V189" s="334"/>
    </row>
    <row r="190" spans="1:23">
      <c r="A190" s="641" t="s">
        <v>311</v>
      </c>
      <c r="B190" s="641" t="s">
        <v>299</v>
      </c>
      <c r="C190" s="642">
        <v>1392</v>
      </c>
      <c r="F190" s="103" t="s">
        <v>771</v>
      </c>
      <c r="J190" s="330"/>
      <c r="K190" s="331"/>
      <c r="L190" s="331"/>
      <c r="M190" s="331"/>
      <c r="N190" s="330"/>
      <c r="O190" s="330"/>
      <c r="P190" s="330"/>
      <c r="Q190" s="330"/>
      <c r="R190" s="330"/>
      <c r="S190" s="332"/>
      <c r="T190" s="331"/>
      <c r="U190" s="333"/>
      <c r="V190" s="334"/>
    </row>
    <row r="191" spans="1:23">
      <c r="A191" s="641" t="s">
        <v>131</v>
      </c>
      <c r="B191" s="641" t="s">
        <v>921</v>
      </c>
      <c r="C191" s="642">
        <v>69</v>
      </c>
      <c r="F191" s="103" t="s">
        <v>771</v>
      </c>
      <c r="J191" s="330"/>
      <c r="K191" s="331"/>
      <c r="L191" s="331"/>
      <c r="M191" s="331"/>
      <c r="N191" s="330"/>
      <c r="O191" s="330"/>
      <c r="P191" s="330"/>
      <c r="Q191" s="330"/>
      <c r="R191" s="330"/>
      <c r="S191" s="332"/>
      <c r="T191" s="331"/>
      <c r="U191" s="333"/>
      <c r="V191" s="334"/>
    </row>
    <row r="192" spans="1:23">
      <c r="A192" s="641" t="s">
        <v>134</v>
      </c>
      <c r="B192" s="641" t="s">
        <v>922</v>
      </c>
      <c r="C192" s="642">
        <v>536</v>
      </c>
      <c r="F192" s="103" t="s">
        <v>771</v>
      </c>
      <c r="J192" s="330"/>
      <c r="K192" s="331"/>
      <c r="L192" s="331"/>
      <c r="M192" s="331"/>
      <c r="N192" s="330"/>
      <c r="O192" s="330"/>
      <c r="P192" s="330"/>
      <c r="Q192" s="330"/>
      <c r="R192" s="330"/>
      <c r="S192" s="332"/>
      <c r="T192" s="331"/>
      <c r="U192" s="333"/>
      <c r="V192" s="334"/>
    </row>
    <row r="193" spans="1:22">
      <c r="A193" s="641" t="s">
        <v>712</v>
      </c>
      <c r="B193" s="641" t="s">
        <v>856</v>
      </c>
      <c r="C193" s="642">
        <v>97</v>
      </c>
      <c r="F193" s="103" t="s">
        <v>771</v>
      </c>
      <c r="J193" s="330"/>
      <c r="K193" s="331"/>
      <c r="L193" s="331"/>
      <c r="M193" s="331"/>
      <c r="N193" s="330"/>
      <c r="O193" s="330"/>
      <c r="P193" s="330"/>
      <c r="Q193" s="330"/>
      <c r="R193" s="330"/>
      <c r="S193" s="332"/>
      <c r="T193" s="331"/>
      <c r="U193" s="333"/>
      <c r="V193" s="334"/>
    </row>
    <row r="194" spans="1:22">
      <c r="A194" s="641" t="s">
        <v>136</v>
      </c>
      <c r="B194" s="641" t="s">
        <v>856</v>
      </c>
      <c r="C194" s="642">
        <v>539</v>
      </c>
      <c r="F194" s="103" t="s">
        <v>771</v>
      </c>
      <c r="J194" s="330"/>
      <c r="K194" s="331"/>
      <c r="L194" s="331"/>
      <c r="M194" s="331"/>
      <c r="N194" s="330"/>
      <c r="O194" s="330"/>
      <c r="P194" s="330"/>
      <c r="Q194" s="330"/>
      <c r="R194" s="330"/>
      <c r="S194" s="332"/>
      <c r="T194" s="331"/>
      <c r="U194" s="333"/>
      <c r="V194" s="334"/>
    </row>
    <row r="195" spans="1:22">
      <c r="A195" s="641" t="s">
        <v>139</v>
      </c>
      <c r="B195" s="641" t="s">
        <v>924</v>
      </c>
      <c r="C195" s="642">
        <v>277</v>
      </c>
      <c r="F195" s="103" t="s">
        <v>771</v>
      </c>
      <c r="J195" s="330"/>
      <c r="K195" s="331"/>
      <c r="L195" s="331"/>
      <c r="M195" s="331"/>
      <c r="N195" s="330"/>
      <c r="O195" s="330"/>
      <c r="P195" s="330"/>
      <c r="Q195" s="330"/>
      <c r="R195" s="330"/>
      <c r="S195" s="332"/>
      <c r="T195" s="331"/>
      <c r="U195" s="333"/>
      <c r="V195" s="334"/>
    </row>
    <row r="196" spans="1:22">
      <c r="A196" s="641" t="s">
        <v>141</v>
      </c>
      <c r="B196" s="641" t="s">
        <v>922</v>
      </c>
      <c r="C196" s="642">
        <v>4</v>
      </c>
      <c r="F196" s="103" t="s">
        <v>771</v>
      </c>
      <c r="J196" s="330"/>
      <c r="K196" s="331"/>
      <c r="L196" s="331"/>
      <c r="M196" s="331"/>
      <c r="N196" s="330"/>
      <c r="O196" s="330"/>
      <c r="P196" s="330"/>
      <c r="Q196" s="330"/>
      <c r="R196" s="330"/>
      <c r="S196" s="332"/>
      <c r="T196" s="331"/>
      <c r="U196" s="333"/>
      <c r="V196" s="334"/>
    </row>
    <row r="197" spans="1:22">
      <c r="A197" s="641" t="s">
        <v>713</v>
      </c>
      <c r="B197" s="641" t="s">
        <v>853</v>
      </c>
      <c r="C197" s="642">
        <v>29</v>
      </c>
      <c r="F197" s="103" t="s">
        <v>771</v>
      </c>
      <c r="J197" s="330"/>
      <c r="K197" s="331"/>
      <c r="L197" s="331"/>
      <c r="M197" s="331"/>
      <c r="N197" s="330"/>
      <c r="O197" s="330"/>
      <c r="P197" s="330"/>
      <c r="Q197" s="330"/>
      <c r="R197" s="330"/>
      <c r="S197" s="332"/>
      <c r="T197" s="331"/>
      <c r="U197" s="333"/>
      <c r="V197" s="334"/>
    </row>
    <row r="198" spans="1:22">
      <c r="A198" s="641" t="s">
        <v>143</v>
      </c>
      <c r="B198" s="641" t="s">
        <v>853</v>
      </c>
      <c r="C198" s="642">
        <v>173</v>
      </c>
      <c r="F198" s="103" t="s">
        <v>771</v>
      </c>
      <c r="J198" s="330"/>
      <c r="K198" s="331"/>
      <c r="L198" s="331"/>
      <c r="M198" s="331"/>
      <c r="N198" s="330"/>
      <c r="O198" s="330"/>
      <c r="P198" s="330"/>
      <c r="Q198" s="330"/>
      <c r="R198" s="330"/>
      <c r="S198" s="332"/>
      <c r="T198" s="331"/>
      <c r="U198" s="333"/>
      <c r="V198" s="334"/>
    </row>
    <row r="199" spans="1:22">
      <c r="A199" s="641" t="s">
        <v>700</v>
      </c>
      <c r="B199" s="641" t="s">
        <v>853</v>
      </c>
      <c r="C199" s="642">
        <v>93</v>
      </c>
      <c r="F199" s="103" t="s">
        <v>771</v>
      </c>
      <c r="J199" s="330"/>
      <c r="K199" s="331"/>
      <c r="L199" s="331"/>
      <c r="M199" s="331"/>
      <c r="N199" s="330"/>
      <c r="O199" s="330"/>
      <c r="P199" s="330"/>
      <c r="Q199" s="330"/>
      <c r="R199" s="330"/>
      <c r="S199" s="332"/>
      <c r="T199" s="331"/>
      <c r="U199" s="333"/>
      <c r="V199" s="334"/>
    </row>
    <row r="200" spans="1:22">
      <c r="A200" s="641" t="s">
        <v>94</v>
      </c>
      <c r="B200" s="641" t="s">
        <v>862</v>
      </c>
      <c r="C200" s="642">
        <v>633</v>
      </c>
      <c r="F200" s="103" t="s">
        <v>771</v>
      </c>
      <c r="J200" s="330"/>
      <c r="K200" s="331"/>
      <c r="L200" s="331"/>
      <c r="M200" s="331"/>
      <c r="N200" s="330"/>
      <c r="O200" s="330"/>
      <c r="P200" s="330"/>
      <c r="Q200" s="330"/>
      <c r="R200" s="330"/>
      <c r="S200" s="332"/>
      <c r="T200" s="331"/>
      <c r="U200" s="333"/>
      <c r="V200" s="334"/>
    </row>
    <row r="201" spans="1:22">
      <c r="A201" s="641" t="s">
        <v>338</v>
      </c>
      <c r="B201" s="641" t="s">
        <v>932</v>
      </c>
      <c r="C201" s="642">
        <v>262</v>
      </c>
      <c r="F201" s="103" t="s">
        <v>771</v>
      </c>
      <c r="J201" s="330"/>
      <c r="K201" s="331"/>
      <c r="L201" s="331"/>
      <c r="M201" s="331"/>
      <c r="N201" s="330"/>
      <c r="O201" s="330"/>
      <c r="P201" s="330"/>
      <c r="Q201" s="330"/>
      <c r="R201" s="330"/>
      <c r="S201" s="332"/>
      <c r="T201" s="331"/>
      <c r="U201" s="333"/>
      <c r="V201" s="334"/>
    </row>
    <row r="202" spans="1:22">
      <c r="A202" s="641" t="s">
        <v>313</v>
      </c>
      <c r="B202" s="641" t="s">
        <v>934</v>
      </c>
      <c r="C202" s="642">
        <v>26</v>
      </c>
      <c r="F202" s="103" t="s">
        <v>771</v>
      </c>
      <c r="J202" s="330"/>
      <c r="K202" s="331"/>
      <c r="L202" s="331"/>
      <c r="M202" s="331"/>
      <c r="N202" s="330"/>
      <c r="O202" s="330"/>
      <c r="P202" s="330"/>
      <c r="Q202" s="330"/>
      <c r="R202" s="330"/>
      <c r="S202" s="332"/>
      <c r="T202" s="331"/>
      <c r="U202" s="333"/>
      <c r="V202" s="334"/>
    </row>
    <row r="203" spans="1:22">
      <c r="A203" s="641" t="s">
        <v>318</v>
      </c>
      <c r="B203" s="641" t="s">
        <v>935</v>
      </c>
      <c r="C203" s="642">
        <v>632</v>
      </c>
      <c r="F203" s="103" t="s">
        <v>771</v>
      </c>
      <c r="J203" s="330"/>
      <c r="K203" s="331"/>
      <c r="L203" s="331"/>
      <c r="M203" s="331"/>
      <c r="N203" s="330"/>
      <c r="O203" s="330"/>
      <c r="P203" s="330"/>
      <c r="Q203" s="330"/>
      <c r="R203" s="330"/>
      <c r="S203" s="332"/>
      <c r="T203" s="331"/>
      <c r="U203" s="333"/>
      <c r="V203" s="334"/>
    </row>
    <row r="204" spans="1:22">
      <c r="A204" s="641" t="s">
        <v>320</v>
      </c>
      <c r="B204" s="641" t="s">
        <v>936</v>
      </c>
      <c r="C204" s="642">
        <v>6</v>
      </c>
      <c r="F204" s="103" t="s">
        <v>771</v>
      </c>
      <c r="J204" s="330"/>
      <c r="K204" s="331"/>
      <c r="L204" s="331"/>
      <c r="M204" s="331"/>
      <c r="N204" s="330"/>
      <c r="O204" s="330"/>
      <c r="P204" s="330"/>
      <c r="Q204" s="330"/>
      <c r="R204" s="330"/>
      <c r="S204" s="332"/>
      <c r="T204" s="331"/>
      <c r="U204" s="333"/>
      <c r="V204" s="334"/>
    </row>
    <row r="205" spans="1:22">
      <c r="A205" s="641" t="s">
        <v>208</v>
      </c>
      <c r="B205" s="641" t="s">
        <v>868</v>
      </c>
      <c r="C205" s="642">
        <v>232</v>
      </c>
      <c r="F205" s="103" t="s">
        <v>771</v>
      </c>
      <c r="J205" s="330"/>
      <c r="K205" s="331"/>
      <c r="L205" s="331"/>
      <c r="M205" s="331"/>
      <c r="N205" s="330"/>
      <c r="O205" s="330"/>
      <c r="P205" s="330"/>
      <c r="Q205" s="330"/>
      <c r="R205" s="330"/>
      <c r="S205" s="332"/>
      <c r="T205" s="331"/>
      <c r="U205" s="333"/>
      <c r="V205" s="334"/>
    </row>
    <row r="206" spans="1:22">
      <c r="A206" s="641" t="s">
        <v>280</v>
      </c>
      <c r="B206" s="641" t="s">
        <v>891</v>
      </c>
      <c r="C206" s="642">
        <v>7</v>
      </c>
      <c r="F206" s="103" t="s">
        <v>771</v>
      </c>
      <c r="J206" s="330"/>
      <c r="K206" s="331"/>
      <c r="L206" s="331"/>
      <c r="M206" s="331"/>
      <c r="N206" s="330"/>
      <c r="O206" s="330"/>
      <c r="P206" s="330"/>
      <c r="Q206" s="330"/>
      <c r="R206" s="330"/>
      <c r="S206" s="332"/>
      <c r="T206" s="331"/>
      <c r="U206" s="333"/>
      <c r="V206" s="334"/>
    </row>
    <row r="207" spans="1:22">
      <c r="A207" s="641" t="s">
        <v>51</v>
      </c>
      <c r="B207" s="641" t="s">
        <v>875</v>
      </c>
      <c r="C207" s="642">
        <v>3</v>
      </c>
      <c r="F207" s="103" t="s">
        <v>771</v>
      </c>
      <c r="J207" s="330"/>
      <c r="K207" s="331"/>
      <c r="L207" s="331"/>
      <c r="M207" s="331"/>
      <c r="N207" s="330"/>
      <c r="O207" s="330"/>
      <c r="P207" s="330"/>
      <c r="Q207" s="330"/>
      <c r="R207" s="330"/>
      <c r="S207" s="332"/>
      <c r="T207" s="331"/>
      <c r="U207" s="333"/>
      <c r="V207" s="334"/>
    </row>
    <row r="208" spans="1:22">
      <c r="A208" s="641" t="s">
        <v>150</v>
      </c>
      <c r="B208" s="641" t="s">
        <v>927</v>
      </c>
      <c r="C208" s="642">
        <v>96</v>
      </c>
      <c r="F208" s="103" t="s">
        <v>771</v>
      </c>
      <c r="J208" s="330"/>
      <c r="K208" s="331"/>
      <c r="L208" s="331"/>
      <c r="M208" s="331"/>
      <c r="N208" s="330"/>
      <c r="O208" s="330"/>
      <c r="P208" s="330"/>
      <c r="Q208" s="330"/>
      <c r="R208" s="330"/>
      <c r="S208" s="332"/>
      <c r="T208" s="331"/>
      <c r="U208" s="333"/>
      <c r="V208" s="334"/>
    </row>
    <row r="209" spans="1:22">
      <c r="A209" s="641" t="s">
        <v>146</v>
      </c>
      <c r="B209" s="641" t="s">
        <v>927</v>
      </c>
      <c r="C209" s="642">
        <v>81</v>
      </c>
      <c r="F209" s="103" t="s">
        <v>771</v>
      </c>
      <c r="J209" s="330"/>
      <c r="K209" s="331"/>
      <c r="L209" s="331"/>
      <c r="M209" s="331"/>
      <c r="N209" s="330"/>
      <c r="O209" s="330"/>
      <c r="P209" s="330"/>
      <c r="Q209" s="330"/>
      <c r="R209" s="330"/>
      <c r="S209" s="332"/>
      <c r="T209" s="331"/>
      <c r="U209" s="333"/>
      <c r="V209" s="334"/>
    </row>
    <row r="210" spans="1:22">
      <c r="A210" s="641" t="s">
        <v>154</v>
      </c>
      <c r="B210" s="641" t="s">
        <v>929</v>
      </c>
      <c r="C210" s="642">
        <v>5</v>
      </c>
      <c r="F210" s="103" t="s">
        <v>771</v>
      </c>
      <c r="J210" s="330"/>
      <c r="K210" s="331"/>
      <c r="L210" s="331"/>
      <c r="M210" s="331"/>
      <c r="N210" s="330"/>
      <c r="O210" s="330"/>
      <c r="P210" s="330"/>
      <c r="Q210" s="330"/>
      <c r="R210" s="330"/>
      <c r="S210" s="332"/>
      <c r="T210" s="331"/>
      <c r="U210" s="333"/>
      <c r="V210" s="334"/>
    </row>
    <row r="211" spans="1:22">
      <c r="A211" s="641" t="s">
        <v>158</v>
      </c>
      <c r="B211" s="641" t="s">
        <v>913</v>
      </c>
      <c r="C211" s="642">
        <v>74</v>
      </c>
      <c r="F211" s="103" t="s">
        <v>771</v>
      </c>
      <c r="J211" s="330"/>
      <c r="K211" s="331"/>
      <c r="L211" s="331"/>
      <c r="M211" s="331"/>
      <c r="N211" s="330"/>
      <c r="O211" s="330"/>
      <c r="P211" s="330"/>
      <c r="Q211" s="330"/>
      <c r="R211" s="330"/>
      <c r="S211" s="332"/>
      <c r="T211" s="331"/>
      <c r="U211" s="333"/>
      <c r="V211" s="334"/>
    </row>
    <row r="212" spans="1:22">
      <c r="A212" s="641" t="s">
        <v>160</v>
      </c>
      <c r="B212" s="641" t="s">
        <v>913</v>
      </c>
      <c r="C212" s="642">
        <v>169</v>
      </c>
      <c r="F212" s="103" t="s">
        <v>771</v>
      </c>
      <c r="J212" s="330"/>
      <c r="K212" s="331"/>
      <c r="L212" s="331"/>
      <c r="M212" s="331"/>
      <c r="N212" s="330"/>
      <c r="O212" s="330"/>
      <c r="P212" s="330"/>
      <c r="Q212" s="330"/>
      <c r="R212" s="330"/>
      <c r="S212" s="332"/>
      <c r="T212" s="331"/>
      <c r="U212" s="333"/>
      <c r="V212" s="334"/>
    </row>
    <row r="213" spans="1:22">
      <c r="A213" s="641" t="s">
        <v>162</v>
      </c>
      <c r="B213" s="641" t="s">
        <v>913</v>
      </c>
      <c r="C213" s="642">
        <v>39</v>
      </c>
      <c r="F213" s="103" t="s">
        <v>771</v>
      </c>
      <c r="J213" s="330"/>
      <c r="K213" s="331"/>
      <c r="L213" s="331"/>
      <c r="M213" s="331"/>
      <c r="N213" s="330"/>
      <c r="O213" s="330"/>
      <c r="P213" s="330"/>
      <c r="Q213" s="330"/>
      <c r="R213" s="330"/>
      <c r="S213" s="332"/>
      <c r="T213" s="331"/>
      <c r="U213" s="333"/>
      <c r="V213" s="334"/>
    </row>
    <row r="214" spans="1:22">
      <c r="A214" s="641" t="s">
        <v>58</v>
      </c>
      <c r="B214" s="641" t="s">
        <v>944</v>
      </c>
      <c r="C214" s="642">
        <v>980</v>
      </c>
      <c r="F214" s="103" t="s">
        <v>771</v>
      </c>
      <c r="J214" s="330"/>
      <c r="K214" s="331"/>
      <c r="L214" s="331"/>
      <c r="M214" s="331"/>
      <c r="N214" s="330"/>
      <c r="O214" s="330"/>
      <c r="P214" s="330"/>
      <c r="Q214" s="330"/>
      <c r="R214" s="330"/>
      <c r="S214" s="332"/>
      <c r="T214" s="331"/>
      <c r="U214" s="333"/>
      <c r="V214" s="334"/>
    </row>
    <row r="215" spans="1:22">
      <c r="A215" s="641" t="s">
        <v>340</v>
      </c>
      <c r="B215" s="641" t="s">
        <v>945</v>
      </c>
      <c r="C215" s="642">
        <v>506</v>
      </c>
      <c r="F215" s="103" t="s">
        <v>771</v>
      </c>
      <c r="J215" s="330"/>
      <c r="K215" s="331"/>
      <c r="L215" s="331"/>
      <c r="M215" s="331"/>
      <c r="N215" s="330"/>
      <c r="O215" s="330"/>
      <c r="P215" s="330"/>
      <c r="Q215" s="330"/>
      <c r="R215" s="330"/>
      <c r="S215" s="332"/>
      <c r="T215" s="331"/>
      <c r="U215" s="333"/>
      <c r="V215" s="334"/>
    </row>
    <row r="216" spans="1:22">
      <c r="A216" s="641" t="s">
        <v>211</v>
      </c>
      <c r="B216" s="641" t="s">
        <v>869</v>
      </c>
      <c r="C216" s="642">
        <v>1833</v>
      </c>
      <c r="F216" s="103" t="s">
        <v>771</v>
      </c>
      <c r="J216" s="330"/>
      <c r="K216" s="331"/>
      <c r="L216" s="331"/>
      <c r="M216" s="331"/>
      <c r="N216" s="330"/>
      <c r="O216" s="330"/>
      <c r="P216" s="330"/>
      <c r="Q216" s="330"/>
      <c r="R216" s="330"/>
      <c r="S216" s="332"/>
      <c r="T216" s="331"/>
      <c r="U216" s="333"/>
      <c r="V216" s="334"/>
    </row>
    <row r="217" spans="1:22">
      <c r="A217" s="641" t="s">
        <v>152</v>
      </c>
      <c r="B217" s="641" t="s">
        <v>928</v>
      </c>
      <c r="C217" s="642">
        <v>78</v>
      </c>
      <c r="F217" s="103" t="s">
        <v>771</v>
      </c>
      <c r="J217" s="330"/>
      <c r="K217" s="331"/>
      <c r="L217" s="331"/>
      <c r="M217" s="331"/>
      <c r="N217" s="330"/>
      <c r="O217" s="330"/>
      <c r="P217" s="330"/>
      <c r="Q217" s="330"/>
      <c r="R217" s="330"/>
      <c r="S217" s="332"/>
      <c r="T217" s="331"/>
      <c r="U217" s="333"/>
      <c r="V217" s="334"/>
    </row>
    <row r="218" spans="1:22">
      <c r="A218" s="641" t="s">
        <v>148</v>
      </c>
      <c r="B218" s="641" t="s">
        <v>927</v>
      </c>
      <c r="C218" s="642">
        <v>81</v>
      </c>
      <c r="F218" s="103" t="s">
        <v>771</v>
      </c>
      <c r="J218" s="330"/>
      <c r="K218" s="331"/>
      <c r="L218" s="331"/>
      <c r="M218" s="331"/>
      <c r="N218" s="330"/>
      <c r="O218" s="330"/>
      <c r="P218" s="330"/>
      <c r="Q218" s="330"/>
      <c r="R218" s="330"/>
      <c r="S218" s="332"/>
      <c r="T218" s="331"/>
      <c r="U218" s="333"/>
      <c r="V218" s="334"/>
    </row>
    <row r="219" spans="1:22">
      <c r="A219" s="641" t="s">
        <v>156</v>
      </c>
      <c r="B219" s="641" t="s">
        <v>930</v>
      </c>
      <c r="C219" s="642">
        <v>76</v>
      </c>
      <c r="F219" s="103" t="s">
        <v>771</v>
      </c>
      <c r="J219" s="330"/>
      <c r="K219" s="331"/>
      <c r="L219" s="331"/>
      <c r="M219" s="331"/>
      <c r="N219" s="330"/>
      <c r="O219" s="330"/>
      <c r="P219" s="330"/>
      <c r="Q219" s="330"/>
      <c r="R219" s="330"/>
      <c r="S219" s="332"/>
      <c r="T219" s="331"/>
      <c r="U219" s="333"/>
      <c r="V219" s="334"/>
    </row>
    <row r="220" spans="1:22">
      <c r="A220" s="641" t="s">
        <v>165</v>
      </c>
      <c r="B220" s="641" t="s">
        <v>917</v>
      </c>
      <c r="C220" s="642">
        <v>278</v>
      </c>
      <c r="F220" s="103" t="s">
        <v>771</v>
      </c>
      <c r="J220" s="330"/>
      <c r="K220" s="331"/>
      <c r="L220" s="331"/>
      <c r="M220" s="331"/>
      <c r="N220" s="330"/>
      <c r="O220" s="330"/>
      <c r="P220" s="330"/>
      <c r="Q220" s="330"/>
      <c r="R220" s="330"/>
      <c r="S220" s="332"/>
      <c r="T220" s="331"/>
      <c r="U220" s="333"/>
      <c r="V220" s="334"/>
    </row>
    <row r="221" spans="1:22">
      <c r="A221" s="641" t="s">
        <v>167</v>
      </c>
      <c r="B221" s="641" t="s">
        <v>917</v>
      </c>
      <c r="C221" s="642">
        <v>441</v>
      </c>
      <c r="F221" s="103" t="s">
        <v>771</v>
      </c>
      <c r="J221" s="330"/>
      <c r="K221" s="331"/>
      <c r="L221" s="331"/>
      <c r="M221" s="331"/>
      <c r="N221" s="330"/>
      <c r="O221" s="330"/>
      <c r="P221" s="330"/>
      <c r="Q221" s="330"/>
      <c r="R221" s="330"/>
      <c r="S221" s="332"/>
      <c r="T221" s="331"/>
      <c r="U221" s="333"/>
      <c r="V221" s="334"/>
    </row>
    <row r="222" spans="1:22">
      <c r="A222" s="641" t="s">
        <v>169</v>
      </c>
      <c r="B222" s="641" t="s">
        <v>917</v>
      </c>
      <c r="C222" s="642">
        <v>526</v>
      </c>
      <c r="F222" s="103" t="s">
        <v>771</v>
      </c>
      <c r="J222" s="330"/>
      <c r="K222" s="331"/>
      <c r="L222" s="331"/>
      <c r="M222" s="331"/>
      <c r="N222" s="330"/>
      <c r="O222" s="330"/>
      <c r="P222" s="330"/>
      <c r="Q222" s="330"/>
      <c r="R222" s="330"/>
      <c r="S222" s="332"/>
      <c r="T222" s="331"/>
      <c r="U222" s="333"/>
      <c r="V222" s="334"/>
    </row>
    <row r="223" spans="1:22">
      <c r="A223" s="641" t="s">
        <v>283</v>
      </c>
      <c r="B223" s="641" t="s">
        <v>892</v>
      </c>
      <c r="C223" s="642">
        <v>3</v>
      </c>
      <c r="F223" s="103" t="s">
        <v>771</v>
      </c>
      <c r="J223" s="330"/>
      <c r="K223" s="331"/>
      <c r="L223" s="331"/>
      <c r="M223" s="331"/>
      <c r="N223" s="330"/>
      <c r="O223" s="330"/>
      <c r="P223" s="330"/>
      <c r="Q223" s="330"/>
      <c r="R223" s="330"/>
      <c r="S223" s="332"/>
      <c r="T223" s="331"/>
      <c r="U223" s="333"/>
      <c r="V223" s="334"/>
    </row>
    <row r="224" spans="1:22">
      <c r="A224" s="641" t="s">
        <v>102</v>
      </c>
      <c r="B224" s="641" t="s">
        <v>925</v>
      </c>
      <c r="C224" s="642">
        <v>616</v>
      </c>
      <c r="F224" s="103" t="s">
        <v>771</v>
      </c>
      <c r="J224" s="330"/>
      <c r="K224" s="331"/>
      <c r="L224" s="331"/>
      <c r="M224" s="331"/>
      <c r="N224" s="330"/>
      <c r="O224" s="330"/>
      <c r="P224" s="330"/>
      <c r="Q224" s="330"/>
      <c r="R224" s="330"/>
      <c r="S224" s="332"/>
      <c r="T224" s="331"/>
      <c r="U224" s="333"/>
      <c r="V224" s="334"/>
    </row>
    <row r="225" spans="1:22">
      <c r="A225" s="641" t="s">
        <v>122</v>
      </c>
      <c r="B225" s="641" t="s">
        <v>931</v>
      </c>
      <c r="C225" s="642">
        <v>314</v>
      </c>
      <c r="F225" s="103" t="s">
        <v>771</v>
      </c>
      <c r="J225" s="330"/>
      <c r="K225" s="331"/>
      <c r="L225" s="331"/>
      <c r="M225" s="331"/>
      <c r="N225" s="330"/>
      <c r="O225" s="330"/>
      <c r="P225" s="330"/>
      <c r="Q225" s="330"/>
      <c r="R225" s="330"/>
      <c r="S225" s="332"/>
      <c r="T225" s="331"/>
      <c r="U225" s="333"/>
      <c r="V225" s="334"/>
    </row>
    <row r="226" spans="1:22">
      <c r="A226" s="641" t="s">
        <v>381</v>
      </c>
      <c r="B226" s="641" t="s">
        <v>937</v>
      </c>
      <c r="C226" s="642">
        <v>50</v>
      </c>
      <c r="F226" s="103" t="s">
        <v>771</v>
      </c>
      <c r="J226" s="330"/>
      <c r="K226" s="331"/>
      <c r="L226" s="331"/>
      <c r="M226" s="331"/>
      <c r="N226" s="330"/>
      <c r="O226" s="330"/>
      <c r="P226" s="330"/>
      <c r="Q226" s="330"/>
      <c r="R226" s="330"/>
      <c r="S226" s="332"/>
      <c r="T226" s="331"/>
      <c r="U226" s="333"/>
      <c r="V226" s="334"/>
    </row>
    <row r="227" spans="1:22">
      <c r="A227" s="641" t="s">
        <v>316</v>
      </c>
      <c r="B227" s="641" t="s">
        <v>938</v>
      </c>
      <c r="C227" s="642">
        <v>25</v>
      </c>
      <c r="F227" s="103" t="s">
        <v>771</v>
      </c>
      <c r="J227" s="330"/>
      <c r="K227" s="331"/>
      <c r="L227" s="331"/>
      <c r="M227" s="331"/>
      <c r="N227" s="330"/>
      <c r="O227" s="330"/>
      <c r="P227" s="330"/>
      <c r="Q227" s="330"/>
      <c r="R227" s="330"/>
      <c r="S227" s="332"/>
      <c r="T227" s="331"/>
      <c r="U227" s="333"/>
      <c r="V227" s="334"/>
    </row>
    <row r="228" spans="1:22">
      <c r="A228" s="641" t="s">
        <v>382</v>
      </c>
      <c r="B228" s="641" t="s">
        <v>938</v>
      </c>
      <c r="C228" s="642">
        <v>50</v>
      </c>
      <c r="F228" s="103" t="s">
        <v>771</v>
      </c>
      <c r="J228" s="330"/>
      <c r="K228" s="331"/>
      <c r="L228" s="331"/>
      <c r="M228" s="331"/>
      <c r="N228" s="330"/>
      <c r="O228" s="330"/>
      <c r="P228" s="330"/>
      <c r="Q228" s="330"/>
      <c r="R228" s="330"/>
      <c r="S228" s="332"/>
      <c r="T228" s="331"/>
      <c r="U228" s="333"/>
      <c r="V228" s="334"/>
    </row>
    <row r="229" spans="1:22">
      <c r="A229" s="641" t="s">
        <v>324</v>
      </c>
      <c r="B229" s="641" t="s">
        <v>939</v>
      </c>
      <c r="C229" s="642">
        <v>58</v>
      </c>
      <c r="F229" s="103" t="s">
        <v>771</v>
      </c>
      <c r="J229" s="330"/>
      <c r="K229" s="331"/>
      <c r="L229" s="331"/>
      <c r="M229" s="331"/>
      <c r="N229" s="330"/>
      <c r="O229" s="330"/>
      <c r="P229" s="330"/>
      <c r="Q229" s="330"/>
      <c r="R229" s="330"/>
      <c r="S229" s="332"/>
      <c r="T229" s="331"/>
      <c r="U229" s="333"/>
      <c r="V229" s="334"/>
    </row>
    <row r="230" spans="1:22">
      <c r="A230" s="641" t="s">
        <v>326</v>
      </c>
      <c r="B230" s="641" t="s">
        <v>939</v>
      </c>
      <c r="C230" s="642">
        <v>49</v>
      </c>
      <c r="F230" s="103" t="s">
        <v>771</v>
      </c>
      <c r="J230" s="330"/>
      <c r="K230" s="331"/>
      <c r="L230" s="331"/>
      <c r="M230" s="331"/>
      <c r="N230" s="330"/>
      <c r="O230" s="330"/>
      <c r="P230" s="330"/>
      <c r="Q230" s="330"/>
      <c r="R230" s="330"/>
      <c r="S230" s="332"/>
      <c r="T230" s="331"/>
      <c r="U230" s="333"/>
      <c r="V230" s="334"/>
    </row>
    <row r="231" spans="1:22">
      <c r="A231" s="641" t="s">
        <v>213</v>
      </c>
      <c r="B231" s="641" t="s">
        <v>823</v>
      </c>
      <c r="C231" s="642">
        <v>1163</v>
      </c>
      <c r="F231" s="103" t="s">
        <v>771</v>
      </c>
      <c r="J231" s="330"/>
      <c r="K231" s="331"/>
      <c r="L231" s="331"/>
      <c r="M231" s="331"/>
      <c r="N231" s="330"/>
      <c r="O231" s="330"/>
      <c r="P231" s="330"/>
      <c r="Q231" s="330"/>
      <c r="R231" s="330"/>
      <c r="S231" s="332"/>
      <c r="T231" s="331"/>
      <c r="U231" s="333"/>
      <c r="V231" s="334"/>
    </row>
    <row r="232" spans="1:22">
      <c r="A232" s="641" t="s">
        <v>328</v>
      </c>
      <c r="B232" s="641" t="s">
        <v>940</v>
      </c>
      <c r="C232" s="642">
        <v>714</v>
      </c>
      <c r="F232" s="103" t="s">
        <v>771</v>
      </c>
      <c r="J232" s="330"/>
      <c r="K232" s="331"/>
      <c r="L232" s="331"/>
      <c r="M232" s="331"/>
      <c r="N232" s="330"/>
      <c r="O232" s="330"/>
      <c r="P232" s="330"/>
      <c r="Q232" s="330"/>
      <c r="R232" s="330"/>
      <c r="S232" s="332"/>
      <c r="T232" s="331"/>
      <c r="U232" s="333"/>
      <c r="V232" s="334"/>
    </row>
    <row r="233" spans="1:22">
      <c r="A233" s="641" t="s">
        <v>215</v>
      </c>
      <c r="B233" s="641" t="s">
        <v>870</v>
      </c>
      <c r="C233" s="642">
        <v>590</v>
      </c>
      <c r="F233" s="103" t="s">
        <v>771</v>
      </c>
      <c r="J233" s="330"/>
      <c r="K233" s="331"/>
      <c r="L233" s="331"/>
      <c r="M233" s="331"/>
      <c r="N233" s="330"/>
      <c r="O233" s="330"/>
      <c r="P233" s="330"/>
      <c r="Q233" s="330"/>
      <c r="R233" s="330"/>
      <c r="S233" s="332"/>
      <c r="T233" s="331"/>
      <c r="U233" s="333"/>
      <c r="V233" s="334"/>
    </row>
    <row r="234" spans="1:22">
      <c r="A234" s="641" t="s">
        <v>76</v>
      </c>
      <c r="B234" s="641" t="s">
        <v>865</v>
      </c>
      <c r="C234" s="642">
        <v>12</v>
      </c>
      <c r="F234" s="103" t="s">
        <v>771</v>
      </c>
      <c r="J234" s="330"/>
      <c r="K234" s="331"/>
      <c r="L234" s="331"/>
      <c r="M234" s="331"/>
      <c r="N234" s="330"/>
      <c r="O234" s="330"/>
      <c r="P234" s="330"/>
      <c r="Q234" s="330"/>
      <c r="R234" s="330"/>
      <c r="S234" s="332"/>
      <c r="T234" s="331"/>
      <c r="U234" s="333"/>
      <c r="V234" s="334"/>
    </row>
    <row r="235" spans="1:22">
      <c r="A235" s="641" t="s">
        <v>887</v>
      </c>
      <c r="B235" s="641" t="s">
        <v>889</v>
      </c>
      <c r="C235" s="642">
        <v>46</v>
      </c>
      <c r="F235" s="103" t="s">
        <v>771</v>
      </c>
      <c r="J235" s="330"/>
      <c r="K235" s="331"/>
      <c r="L235" s="331"/>
      <c r="M235" s="331"/>
      <c r="N235" s="330"/>
      <c r="O235" s="330"/>
      <c r="P235" s="330"/>
      <c r="Q235" s="330"/>
      <c r="R235" s="330"/>
      <c r="S235" s="332"/>
      <c r="T235" s="331"/>
      <c r="U235" s="333"/>
      <c r="V235" s="334"/>
    </row>
    <row r="236" spans="1:22">
      <c r="A236" s="641" t="s">
        <v>62</v>
      </c>
      <c r="B236" s="641" t="s">
        <v>1892</v>
      </c>
      <c r="C236" s="642">
        <v>122</v>
      </c>
      <c r="F236" s="103" t="s">
        <v>771</v>
      </c>
      <c r="J236" s="330"/>
      <c r="K236" s="331"/>
      <c r="L236" s="331"/>
      <c r="M236" s="331"/>
      <c r="N236" s="330"/>
      <c r="O236" s="330"/>
      <c r="P236" s="330"/>
      <c r="Q236" s="330"/>
      <c r="R236" s="330"/>
      <c r="S236" s="332"/>
      <c r="T236" s="331"/>
      <c r="U236" s="333"/>
      <c r="V236" s="334"/>
    </row>
    <row r="237" spans="1:22">
      <c r="A237" s="641" t="s">
        <v>330</v>
      </c>
      <c r="B237" s="641" t="s">
        <v>941</v>
      </c>
      <c r="C237" s="642">
        <v>17</v>
      </c>
      <c r="F237" s="103" t="s">
        <v>771</v>
      </c>
      <c r="J237" s="330"/>
      <c r="K237" s="331"/>
      <c r="L237" s="331"/>
      <c r="M237" s="331"/>
      <c r="N237" s="330"/>
      <c r="O237" s="330"/>
      <c r="P237" s="330"/>
      <c r="Q237" s="330"/>
      <c r="R237" s="330"/>
      <c r="S237" s="332"/>
      <c r="T237" s="331"/>
      <c r="U237" s="333"/>
      <c r="V237" s="334"/>
    </row>
    <row r="238" spans="1:22">
      <c r="A238" s="641" t="s">
        <v>383</v>
      </c>
      <c r="B238" s="641" t="s">
        <v>941</v>
      </c>
      <c r="C238" s="642">
        <v>50</v>
      </c>
      <c r="F238" s="103" t="s">
        <v>771</v>
      </c>
      <c r="J238" s="330"/>
      <c r="K238" s="331"/>
      <c r="L238" s="331"/>
      <c r="M238" s="331"/>
      <c r="N238" s="330"/>
      <c r="O238" s="330"/>
      <c r="P238" s="330"/>
      <c r="Q238" s="330"/>
      <c r="R238" s="330"/>
      <c r="S238" s="332"/>
      <c r="T238" s="331"/>
      <c r="U238" s="333"/>
      <c r="V238" s="334"/>
    </row>
    <row r="239" spans="1:22">
      <c r="A239" s="641" t="s">
        <v>332</v>
      </c>
      <c r="B239" s="641" t="s">
        <v>942</v>
      </c>
      <c r="C239" s="642">
        <v>65</v>
      </c>
      <c r="F239" s="103" t="s">
        <v>771</v>
      </c>
      <c r="J239" s="330"/>
      <c r="K239" s="331"/>
      <c r="L239" s="331"/>
      <c r="M239" s="331"/>
      <c r="N239" s="330"/>
      <c r="O239" s="330"/>
      <c r="P239" s="330"/>
      <c r="Q239" s="330"/>
      <c r="R239" s="330"/>
      <c r="S239" s="332"/>
      <c r="T239" s="331"/>
      <c r="U239" s="333"/>
      <c r="V239" s="334"/>
    </row>
    <row r="240" spans="1:22">
      <c r="A240" s="641" t="s">
        <v>384</v>
      </c>
      <c r="B240" s="641" t="s">
        <v>942</v>
      </c>
      <c r="C240" s="642">
        <v>50</v>
      </c>
      <c r="F240" s="103" t="s">
        <v>771</v>
      </c>
      <c r="J240" s="330"/>
      <c r="K240" s="331"/>
      <c r="L240" s="331"/>
      <c r="M240" s="331"/>
      <c r="N240" s="330"/>
      <c r="O240" s="330"/>
      <c r="P240" s="330"/>
      <c r="Q240" s="330"/>
      <c r="R240" s="330"/>
      <c r="S240" s="332"/>
      <c r="T240" s="331"/>
      <c r="U240" s="333"/>
      <c r="V240" s="334"/>
    </row>
    <row r="241" spans="1:22">
      <c r="A241" s="641" t="s">
        <v>334</v>
      </c>
      <c r="B241" s="641" t="s">
        <v>943</v>
      </c>
      <c r="C241" s="642">
        <v>112</v>
      </c>
      <c r="F241" s="103" t="s">
        <v>771</v>
      </c>
      <c r="J241" s="330"/>
      <c r="K241" s="331"/>
      <c r="L241" s="331"/>
      <c r="M241" s="331"/>
      <c r="N241" s="330"/>
      <c r="O241" s="330"/>
      <c r="P241" s="330"/>
      <c r="Q241" s="330"/>
      <c r="R241" s="330"/>
      <c r="S241" s="332"/>
      <c r="T241" s="331"/>
      <c r="U241" s="333"/>
      <c r="V241" s="334"/>
    </row>
    <row r="242" spans="1:22">
      <c r="A242" s="641" t="s">
        <v>336</v>
      </c>
      <c r="B242" s="641" t="s">
        <v>943</v>
      </c>
      <c r="C242" s="642">
        <v>4</v>
      </c>
      <c r="F242" s="103" t="s">
        <v>771</v>
      </c>
      <c r="J242" s="330"/>
      <c r="K242" s="331"/>
      <c r="L242" s="331"/>
      <c r="M242" s="331"/>
      <c r="N242" s="330"/>
      <c r="O242" s="330"/>
      <c r="P242" s="330"/>
      <c r="Q242" s="330"/>
      <c r="R242" s="330"/>
      <c r="S242" s="332"/>
      <c r="T242" s="331"/>
      <c r="U242" s="333"/>
      <c r="V242" s="334"/>
    </row>
    <row r="243" spans="1:22">
      <c r="A243" s="641" t="s">
        <v>217</v>
      </c>
      <c r="B243" s="641" t="s">
        <v>824</v>
      </c>
      <c r="C243" s="642">
        <v>346</v>
      </c>
      <c r="F243" s="103" t="s">
        <v>771</v>
      </c>
      <c r="J243" s="330"/>
      <c r="K243" s="331"/>
      <c r="L243" s="331"/>
      <c r="M243" s="331"/>
      <c r="N243" s="330"/>
      <c r="O243" s="330"/>
      <c r="P243" s="330"/>
      <c r="Q243" s="330"/>
      <c r="R243" s="330"/>
      <c r="S243" s="332"/>
      <c r="T243" s="331"/>
      <c r="U243" s="333"/>
      <c r="V243" s="334"/>
    </row>
    <row r="244" spans="1:22">
      <c r="A244" s="641" t="s">
        <v>81</v>
      </c>
      <c r="B244" s="641" t="s">
        <v>866</v>
      </c>
      <c r="C244" s="642">
        <v>84</v>
      </c>
      <c r="F244" s="103" t="s">
        <v>771</v>
      </c>
      <c r="J244" s="330"/>
      <c r="K244" s="331"/>
      <c r="L244" s="331"/>
      <c r="M244" s="331"/>
      <c r="N244" s="330"/>
      <c r="O244" s="330"/>
      <c r="P244" s="330"/>
      <c r="Q244" s="330"/>
      <c r="R244" s="330"/>
      <c r="S244" s="332"/>
      <c r="T244" s="331"/>
      <c r="U244" s="333"/>
      <c r="V244" s="334"/>
    </row>
    <row r="245" spans="1:22">
      <c r="A245" s="641" t="s">
        <v>890</v>
      </c>
      <c r="B245" s="641" t="s">
        <v>885</v>
      </c>
      <c r="C245" s="642">
        <v>53</v>
      </c>
      <c r="F245" s="103" t="s">
        <v>771</v>
      </c>
      <c r="J245" s="330"/>
      <c r="K245" s="331"/>
      <c r="L245" s="331"/>
      <c r="M245" s="331"/>
      <c r="N245" s="330"/>
      <c r="O245" s="330"/>
      <c r="P245" s="330"/>
      <c r="Q245" s="330"/>
      <c r="R245" s="330"/>
      <c r="S245" s="332"/>
      <c r="T245" s="331"/>
      <c r="U245" s="333"/>
      <c r="V245" s="334"/>
    </row>
    <row r="246" spans="1:22">
      <c r="A246" s="641" t="s">
        <v>344</v>
      </c>
      <c r="B246" s="641" t="s">
        <v>1890</v>
      </c>
      <c r="C246" s="642">
        <v>53</v>
      </c>
      <c r="F246" s="103" t="s">
        <v>771</v>
      </c>
      <c r="J246" s="330"/>
      <c r="K246" s="331"/>
      <c r="L246" s="331"/>
      <c r="M246" s="331"/>
      <c r="N246" s="330"/>
      <c r="O246" s="330"/>
      <c r="P246" s="330"/>
      <c r="Q246" s="330"/>
      <c r="R246" s="330"/>
      <c r="S246" s="332"/>
      <c r="T246" s="331"/>
      <c r="U246" s="333"/>
      <c r="V246" s="334"/>
    </row>
    <row r="247" spans="1:22">
      <c r="A247" s="641" t="s">
        <v>345</v>
      </c>
      <c r="B247" s="641" t="s">
        <v>946</v>
      </c>
      <c r="C247" s="642">
        <v>58</v>
      </c>
      <c r="F247" s="103" t="s">
        <v>771</v>
      </c>
      <c r="J247" s="330"/>
      <c r="K247" s="331"/>
      <c r="L247" s="331"/>
      <c r="M247" s="331"/>
      <c r="N247" s="330"/>
      <c r="O247" s="330"/>
      <c r="P247" s="330"/>
      <c r="Q247" s="330"/>
      <c r="R247" s="330"/>
      <c r="S247" s="332"/>
      <c r="T247" s="331"/>
      <c r="U247" s="333"/>
      <c r="V247" s="334"/>
    </row>
    <row r="248" spans="1:22">
      <c r="A248" s="641" t="s">
        <v>347</v>
      </c>
      <c r="B248" s="641" t="s">
        <v>947</v>
      </c>
      <c r="C248" s="642">
        <v>15</v>
      </c>
      <c r="F248" s="103" t="s">
        <v>771</v>
      </c>
      <c r="J248" s="330"/>
      <c r="K248" s="331"/>
      <c r="L248" s="331"/>
      <c r="M248" s="331"/>
      <c r="N248" s="330"/>
      <c r="O248" s="330"/>
      <c r="P248" s="330"/>
      <c r="Q248" s="330"/>
      <c r="R248" s="330"/>
      <c r="S248" s="332"/>
      <c r="T248" s="331"/>
      <c r="U248" s="333"/>
      <c r="V248" s="334"/>
    </row>
    <row r="249" spans="1:22">
      <c r="A249" s="641" t="s">
        <v>349</v>
      </c>
      <c r="B249" s="641" t="s">
        <v>947</v>
      </c>
      <c r="C249" s="642">
        <v>29</v>
      </c>
      <c r="F249" s="103" t="s">
        <v>771</v>
      </c>
      <c r="J249" s="330"/>
      <c r="K249" s="331"/>
      <c r="L249" s="331"/>
      <c r="M249" s="331"/>
      <c r="N249" s="330"/>
      <c r="O249" s="330"/>
      <c r="P249" s="330"/>
      <c r="Q249" s="330"/>
      <c r="R249" s="330"/>
      <c r="S249" s="332"/>
      <c r="T249" s="331"/>
      <c r="U249" s="333"/>
      <c r="V249" s="334"/>
    </row>
    <row r="250" spans="1:22">
      <c r="A250" s="641" t="s">
        <v>219</v>
      </c>
      <c r="B250" s="641" t="s">
        <v>873</v>
      </c>
      <c r="C250" s="642">
        <v>424</v>
      </c>
      <c r="F250" s="103" t="s">
        <v>771</v>
      </c>
      <c r="J250" s="330"/>
      <c r="K250" s="331"/>
      <c r="L250" s="331"/>
      <c r="M250" s="331"/>
      <c r="N250" s="330"/>
      <c r="O250" s="330"/>
      <c r="P250" s="330"/>
      <c r="Q250" s="330"/>
      <c r="R250" s="330"/>
      <c r="S250" s="332"/>
      <c r="T250" s="331"/>
      <c r="U250" s="333"/>
      <c r="V250" s="334"/>
    </row>
    <row r="251" spans="1:22">
      <c r="A251" s="641" t="s">
        <v>233</v>
      </c>
      <c r="B251" s="641" t="s">
        <v>873</v>
      </c>
      <c r="C251" s="642">
        <v>50</v>
      </c>
      <c r="F251" s="103" t="s">
        <v>771</v>
      </c>
      <c r="J251" s="330"/>
      <c r="K251" s="331"/>
      <c r="L251" s="331"/>
      <c r="M251" s="331"/>
      <c r="N251" s="330"/>
      <c r="O251" s="330"/>
      <c r="P251" s="330"/>
      <c r="Q251" s="330"/>
      <c r="R251" s="330"/>
      <c r="S251" s="332"/>
      <c r="T251" s="331"/>
      <c r="U251" s="333"/>
      <c r="V251" s="334"/>
    </row>
    <row r="252" spans="1:22">
      <c r="A252" s="641" t="s">
        <v>353</v>
      </c>
      <c r="B252" s="641" t="s">
        <v>948</v>
      </c>
      <c r="C252" s="642">
        <v>71</v>
      </c>
      <c r="F252" s="103" t="s">
        <v>771</v>
      </c>
      <c r="J252" s="330"/>
      <c r="K252" s="331"/>
      <c r="L252" s="331"/>
      <c r="M252" s="331"/>
      <c r="N252" s="330"/>
      <c r="O252" s="330"/>
      <c r="P252" s="330"/>
      <c r="Q252" s="330"/>
      <c r="R252" s="330"/>
      <c r="S252" s="332"/>
      <c r="T252" s="331"/>
      <c r="U252" s="333"/>
      <c r="V252" s="334"/>
    </row>
    <row r="253" spans="1:22">
      <c r="A253" s="641" t="s">
        <v>356</v>
      </c>
      <c r="B253" s="641" t="s">
        <v>949</v>
      </c>
      <c r="C253" s="642">
        <v>42</v>
      </c>
      <c r="F253" s="103" t="s">
        <v>771</v>
      </c>
      <c r="J253" s="330"/>
      <c r="K253" s="331"/>
      <c r="L253" s="331"/>
      <c r="M253" s="331"/>
      <c r="N253" s="330"/>
      <c r="O253" s="330"/>
      <c r="P253" s="330"/>
      <c r="Q253" s="330"/>
      <c r="R253" s="330"/>
      <c r="S253" s="332"/>
      <c r="T253" s="331"/>
      <c r="U253" s="333"/>
      <c r="V253" s="334"/>
    </row>
    <row r="254" spans="1:22">
      <c r="A254" s="641" t="s">
        <v>357</v>
      </c>
      <c r="B254" s="641" t="s">
        <v>950</v>
      </c>
      <c r="C254" s="642">
        <v>54</v>
      </c>
      <c r="F254" s="103" t="s">
        <v>771</v>
      </c>
      <c r="J254" s="330"/>
      <c r="K254" s="331"/>
      <c r="L254" s="331"/>
      <c r="M254" s="331"/>
      <c r="N254" s="330"/>
      <c r="O254" s="330"/>
      <c r="P254" s="330"/>
      <c r="Q254" s="330"/>
      <c r="R254" s="330"/>
      <c r="S254" s="332"/>
      <c r="T254" s="331"/>
      <c r="U254" s="333"/>
      <c r="V254" s="334"/>
    </row>
    <row r="255" spans="1:22">
      <c r="A255" s="641" t="s">
        <v>359</v>
      </c>
      <c r="B255" s="641" t="s">
        <v>950</v>
      </c>
      <c r="C255" s="642">
        <v>10</v>
      </c>
      <c r="F255" s="103" t="s">
        <v>771</v>
      </c>
      <c r="J255" s="330"/>
      <c r="K255" s="331"/>
      <c r="L255" s="331"/>
      <c r="M255" s="331"/>
      <c r="N255" s="330"/>
      <c r="O255" s="330"/>
      <c r="P255" s="330"/>
      <c r="Q255" s="330"/>
      <c r="R255" s="330"/>
      <c r="S255" s="332"/>
      <c r="T255" s="331"/>
      <c r="U255" s="333"/>
      <c r="V255" s="334"/>
    </row>
    <row r="256" spans="1:22">
      <c r="A256" s="641" t="s">
        <v>221</v>
      </c>
      <c r="B256" s="641" t="s">
        <v>874</v>
      </c>
      <c r="C256" s="642">
        <v>561</v>
      </c>
      <c r="F256" s="103" t="s">
        <v>771</v>
      </c>
      <c r="J256" s="330"/>
      <c r="K256" s="331"/>
      <c r="L256" s="331"/>
      <c r="M256" s="331"/>
      <c r="N256" s="330"/>
      <c r="O256" s="330"/>
      <c r="P256" s="330"/>
      <c r="Q256" s="330"/>
      <c r="R256" s="330"/>
      <c r="S256" s="332"/>
      <c r="T256" s="331"/>
      <c r="U256" s="333"/>
      <c r="V256" s="334"/>
    </row>
    <row r="257" spans="1:22">
      <c r="A257" s="641" t="s">
        <v>234</v>
      </c>
      <c r="B257" s="641" t="s">
        <v>874</v>
      </c>
      <c r="C257" s="642">
        <v>50</v>
      </c>
      <c r="F257" s="103" t="s">
        <v>771</v>
      </c>
      <c r="J257" s="330"/>
      <c r="K257" s="331"/>
      <c r="L257" s="331"/>
      <c r="M257" s="331"/>
      <c r="N257" s="330"/>
      <c r="O257" s="330"/>
      <c r="P257" s="330"/>
      <c r="Q257" s="330"/>
      <c r="R257" s="330"/>
      <c r="S257" s="332"/>
      <c r="T257" s="331"/>
      <c r="U257" s="333"/>
      <c r="V257" s="334"/>
    </row>
    <row r="258" spans="1:22">
      <c r="A258" s="641"/>
      <c r="B258" s="641"/>
      <c r="C258" s="642"/>
      <c r="F258" s="103" t="s">
        <v>771</v>
      </c>
      <c r="J258" s="330"/>
      <c r="K258" s="331"/>
      <c r="L258" s="331"/>
      <c r="M258" s="331"/>
      <c r="N258" s="330"/>
      <c r="O258" s="330"/>
      <c r="P258" s="330"/>
      <c r="Q258" s="330"/>
      <c r="R258" s="330"/>
      <c r="S258" s="332"/>
      <c r="T258" s="331"/>
      <c r="U258" s="333"/>
      <c r="V258" s="334"/>
    </row>
    <row r="259" spans="1:22">
      <c r="A259" s="641"/>
      <c r="B259" s="641"/>
      <c r="C259" s="642"/>
      <c r="F259" s="103" t="s">
        <v>771</v>
      </c>
      <c r="J259" s="330"/>
      <c r="K259" s="331"/>
      <c r="L259" s="331"/>
      <c r="M259" s="331"/>
      <c r="N259" s="330"/>
      <c r="O259" s="330"/>
      <c r="P259" s="330"/>
      <c r="Q259" s="330"/>
      <c r="R259" s="330"/>
      <c r="S259" s="332"/>
      <c r="T259" s="331"/>
      <c r="U259" s="333"/>
      <c r="V259" s="334"/>
    </row>
    <row r="260" spans="1:22">
      <c r="A260" s="641"/>
      <c r="B260" s="641"/>
      <c r="C260" s="642"/>
      <c r="F260" s="103" t="s">
        <v>771</v>
      </c>
      <c r="J260" s="330"/>
      <c r="K260" s="331"/>
      <c r="L260" s="331"/>
      <c r="M260" s="331"/>
      <c r="N260" s="330"/>
      <c r="O260" s="330"/>
      <c r="P260" s="330"/>
      <c r="Q260" s="330"/>
      <c r="R260" s="330"/>
      <c r="S260" s="332"/>
      <c r="T260" s="331"/>
      <c r="U260" s="333"/>
      <c r="V260" s="334"/>
    </row>
    <row r="261" spans="1:22">
      <c r="A261" s="641"/>
      <c r="B261" s="641"/>
      <c r="C261" s="642"/>
      <c r="F261" s="103" t="s">
        <v>771</v>
      </c>
      <c r="J261" s="330"/>
      <c r="K261" s="331"/>
      <c r="L261" s="331"/>
      <c r="M261" s="331"/>
      <c r="N261" s="330"/>
      <c r="O261" s="330"/>
      <c r="P261" s="330"/>
      <c r="Q261" s="330"/>
      <c r="R261" s="330"/>
      <c r="S261" s="332"/>
      <c r="T261" s="331"/>
      <c r="U261" s="333"/>
      <c r="V261" s="334"/>
    </row>
    <row r="262" spans="1:22">
      <c r="A262"/>
      <c r="F262" s="103"/>
      <c r="J262" s="330"/>
      <c r="K262" s="331"/>
      <c r="L262" s="331"/>
      <c r="M262" s="331"/>
      <c r="N262" s="330"/>
      <c r="O262" s="330"/>
      <c r="P262" s="330"/>
      <c r="Q262" s="330"/>
      <c r="R262" s="330"/>
      <c r="S262" s="332"/>
      <c r="T262" s="331"/>
      <c r="U262" s="333"/>
      <c r="V262" s="334"/>
    </row>
    <row r="263" spans="1:22">
      <c r="A263"/>
      <c r="F263" s="103"/>
      <c r="J263" s="330"/>
      <c r="K263" s="331"/>
      <c r="L263" s="331"/>
      <c r="M263" s="331"/>
      <c r="N263" s="330"/>
      <c r="O263" s="330"/>
      <c r="P263" s="330"/>
      <c r="Q263" s="330"/>
      <c r="R263" s="330"/>
      <c r="S263" s="332"/>
      <c r="T263" s="331"/>
      <c r="U263" s="333"/>
      <c r="V263" s="334"/>
    </row>
    <row r="264" spans="1:22">
      <c r="A264"/>
      <c r="F264" s="103"/>
      <c r="J264" s="330"/>
      <c r="K264" s="331"/>
      <c r="L264" s="331"/>
      <c r="M264" s="331"/>
      <c r="N264" s="330"/>
      <c r="O264" s="330"/>
      <c r="P264" s="330"/>
      <c r="Q264" s="330"/>
      <c r="R264" s="330"/>
      <c r="S264" s="332"/>
      <c r="T264" s="331"/>
      <c r="U264" s="333"/>
      <c r="V264" s="334"/>
    </row>
    <row r="265" spans="1:22">
      <c r="A265"/>
      <c r="F265" s="103"/>
      <c r="J265" s="330"/>
      <c r="K265" s="331"/>
      <c r="L265" s="331"/>
      <c r="M265" s="331"/>
      <c r="N265" s="330"/>
      <c r="O265" s="330"/>
      <c r="P265" s="330"/>
      <c r="Q265" s="330"/>
      <c r="R265" s="330"/>
      <c r="S265" s="332"/>
      <c r="T265" s="331"/>
      <c r="U265" s="333"/>
      <c r="V265" s="334"/>
    </row>
    <row r="266" spans="1:22">
      <c r="A266"/>
      <c r="F266" s="103"/>
      <c r="J266" s="330"/>
      <c r="K266" s="331"/>
      <c r="L266" s="331"/>
      <c r="M266" s="331"/>
      <c r="N266" s="330"/>
      <c r="O266" s="330"/>
      <c r="P266" s="330"/>
      <c r="Q266" s="330"/>
      <c r="R266" s="330"/>
      <c r="S266" s="332"/>
      <c r="T266" s="331"/>
      <c r="U266" s="333"/>
      <c r="V266" s="334"/>
    </row>
    <row r="267" spans="1:22">
      <c r="A267"/>
      <c r="F267" s="103"/>
      <c r="J267" s="330"/>
      <c r="K267" s="331"/>
      <c r="L267" s="331"/>
      <c r="M267" s="331"/>
      <c r="N267" s="330"/>
      <c r="O267" s="330"/>
      <c r="P267" s="330"/>
      <c r="Q267" s="330"/>
      <c r="R267" s="330"/>
      <c r="S267" s="332"/>
      <c r="T267" s="331"/>
      <c r="U267" s="333"/>
      <c r="V267" s="334"/>
    </row>
    <row r="268" spans="1:22">
      <c r="A268"/>
      <c r="F268" s="103"/>
      <c r="J268" s="330"/>
      <c r="K268" s="331"/>
      <c r="L268" s="331"/>
      <c r="M268" s="331"/>
      <c r="N268" s="330"/>
      <c r="O268" s="330"/>
      <c r="P268" s="330"/>
      <c r="Q268" s="330"/>
      <c r="R268" s="330"/>
      <c r="S268" s="332"/>
      <c r="T268" s="331"/>
      <c r="U268" s="333"/>
      <c r="V268" s="334"/>
    </row>
    <row r="269" spans="1:22">
      <c r="A269"/>
      <c r="F269" s="103"/>
      <c r="J269" s="330"/>
      <c r="K269" s="331"/>
      <c r="L269" s="331"/>
      <c r="M269" s="331"/>
      <c r="N269" s="330"/>
      <c r="O269" s="330"/>
      <c r="P269" s="330"/>
      <c r="Q269" s="330"/>
      <c r="R269" s="330"/>
      <c r="S269" s="332"/>
      <c r="T269" s="331"/>
      <c r="U269" s="333"/>
      <c r="V269" s="334"/>
    </row>
    <row r="270" spans="1:22">
      <c r="A270"/>
      <c r="F270" s="103"/>
      <c r="J270" s="330"/>
      <c r="K270" s="331"/>
      <c r="L270" s="331"/>
      <c r="M270" s="331"/>
      <c r="N270" s="330"/>
      <c r="O270" s="330"/>
      <c r="P270" s="330"/>
      <c r="Q270" s="330"/>
      <c r="R270" s="330"/>
      <c r="S270" s="332"/>
      <c r="T270" s="331"/>
      <c r="U270" s="333"/>
      <c r="V270" s="334"/>
    </row>
    <row r="271" spans="1:22">
      <c r="A271"/>
      <c r="F271" s="103"/>
      <c r="J271" s="330"/>
      <c r="K271" s="331"/>
      <c r="L271" s="331"/>
      <c r="M271" s="331"/>
      <c r="N271" s="330"/>
      <c r="O271" s="330"/>
      <c r="P271" s="330"/>
      <c r="Q271" s="330"/>
      <c r="R271" s="330"/>
      <c r="S271" s="332"/>
      <c r="T271" s="331"/>
      <c r="U271" s="333"/>
      <c r="V271" s="334"/>
    </row>
    <row r="272" spans="1:22">
      <c r="A272"/>
      <c r="F272" s="103"/>
      <c r="J272" s="330"/>
      <c r="K272" s="331"/>
      <c r="L272" s="331"/>
      <c r="M272" s="331"/>
      <c r="N272" s="330"/>
      <c r="O272" s="330"/>
      <c r="P272" s="330"/>
      <c r="Q272" s="330"/>
      <c r="R272" s="330"/>
      <c r="S272" s="332"/>
      <c r="T272" s="331"/>
      <c r="U272" s="333"/>
      <c r="V272" s="334"/>
    </row>
    <row r="273" spans="1:22">
      <c r="A273"/>
      <c r="F273" s="103"/>
      <c r="J273" s="330"/>
      <c r="K273" s="331"/>
      <c r="L273" s="331"/>
      <c r="M273" s="331"/>
      <c r="N273" s="330"/>
      <c r="O273" s="330"/>
      <c r="P273" s="330"/>
      <c r="Q273" s="330"/>
      <c r="R273" s="330"/>
      <c r="S273" s="332"/>
      <c r="T273" s="331"/>
      <c r="U273" s="333"/>
      <c r="V273" s="334"/>
    </row>
    <row r="274" spans="1:22">
      <c r="A274"/>
      <c r="F274" s="103"/>
      <c r="J274" s="330"/>
      <c r="K274" s="331"/>
      <c r="L274" s="331"/>
      <c r="M274" s="331"/>
      <c r="N274" s="330"/>
      <c r="O274" s="330"/>
      <c r="P274" s="330"/>
      <c r="Q274" s="330"/>
      <c r="R274" s="330"/>
      <c r="S274" s="332"/>
      <c r="T274" s="331"/>
      <c r="U274" s="333"/>
      <c r="V274" s="334"/>
    </row>
    <row r="275" spans="1:22">
      <c r="A275"/>
      <c r="F275" s="103"/>
      <c r="J275" s="330"/>
      <c r="K275" s="331"/>
      <c r="L275" s="331"/>
      <c r="M275" s="331"/>
      <c r="N275" s="330"/>
      <c r="O275" s="330"/>
      <c r="P275" s="330"/>
      <c r="Q275" s="330"/>
      <c r="R275" s="330"/>
      <c r="S275" s="332"/>
      <c r="T275" s="331"/>
      <c r="U275" s="333"/>
      <c r="V275" s="334"/>
    </row>
    <row r="276" spans="1:22">
      <c r="A276"/>
      <c r="F276" s="103"/>
      <c r="J276" s="330"/>
      <c r="K276" s="331"/>
      <c r="L276" s="331"/>
      <c r="M276" s="331"/>
      <c r="N276" s="330"/>
      <c r="O276" s="330"/>
      <c r="P276" s="330"/>
      <c r="Q276" s="330"/>
      <c r="R276" s="330"/>
      <c r="S276" s="332"/>
      <c r="T276" s="331"/>
      <c r="U276" s="333"/>
      <c r="V276" s="334"/>
    </row>
    <row r="277" spans="1:22">
      <c r="A277"/>
      <c r="F277" s="103"/>
      <c r="J277" s="330"/>
      <c r="K277" s="331"/>
      <c r="L277" s="331"/>
      <c r="M277" s="331"/>
      <c r="N277" s="330"/>
      <c r="O277" s="330"/>
      <c r="P277" s="330"/>
      <c r="Q277" s="330"/>
      <c r="R277" s="330"/>
      <c r="S277" s="332"/>
      <c r="T277" s="331"/>
      <c r="U277" s="333"/>
      <c r="V277" s="334"/>
    </row>
    <row r="278" spans="1:22">
      <c r="A278"/>
      <c r="F278" s="103"/>
      <c r="J278" s="330"/>
      <c r="K278" s="331"/>
      <c r="L278" s="331"/>
      <c r="M278" s="331"/>
      <c r="N278" s="330"/>
      <c r="O278" s="330"/>
      <c r="P278" s="330"/>
      <c r="Q278" s="330"/>
      <c r="R278" s="330"/>
      <c r="S278" s="332"/>
      <c r="T278" s="331"/>
      <c r="U278" s="333"/>
      <c r="V278" s="334"/>
    </row>
    <row r="279" spans="1:22">
      <c r="A279"/>
      <c r="F279" s="103"/>
      <c r="J279" s="330"/>
      <c r="K279" s="331"/>
      <c r="L279" s="331"/>
      <c r="M279" s="331"/>
      <c r="N279" s="330"/>
      <c r="O279" s="330"/>
      <c r="P279" s="330"/>
      <c r="Q279" s="330"/>
      <c r="R279" s="330"/>
      <c r="S279" s="332"/>
      <c r="T279" s="331"/>
      <c r="U279" s="333"/>
      <c r="V279" s="334"/>
    </row>
    <row r="280" spans="1:22">
      <c r="A280"/>
      <c r="F280" s="103"/>
      <c r="J280" s="330"/>
      <c r="K280" s="331"/>
      <c r="L280" s="331"/>
      <c r="M280" s="331"/>
      <c r="N280" s="330"/>
      <c r="O280" s="330"/>
      <c r="P280" s="330"/>
      <c r="Q280" s="330"/>
      <c r="R280" s="330"/>
      <c r="S280" s="332"/>
      <c r="T280" s="331"/>
      <c r="U280" s="333"/>
      <c r="V280" s="334"/>
    </row>
    <row r="281" spans="1:22">
      <c r="A281"/>
      <c r="F281" s="103"/>
      <c r="J281" s="330"/>
      <c r="K281" s="331"/>
      <c r="L281" s="331"/>
      <c r="M281" s="331"/>
      <c r="N281" s="330"/>
      <c r="O281" s="330"/>
      <c r="P281" s="330"/>
      <c r="Q281" s="330"/>
      <c r="R281" s="330"/>
      <c r="S281" s="332"/>
      <c r="T281" s="331"/>
      <c r="U281" s="333"/>
      <c r="V281" s="334"/>
    </row>
    <row r="282" spans="1:22">
      <c r="A282"/>
      <c r="F282" s="103"/>
      <c r="J282" s="330"/>
      <c r="K282" s="331"/>
      <c r="L282" s="331"/>
      <c r="M282" s="331"/>
      <c r="N282" s="330"/>
      <c r="O282" s="330"/>
      <c r="P282" s="330"/>
      <c r="Q282" s="330"/>
      <c r="R282" s="330"/>
      <c r="S282" s="332"/>
      <c r="T282" s="331"/>
      <c r="U282" s="333"/>
      <c r="V282" s="334"/>
    </row>
    <row r="283" spans="1:22">
      <c r="A283"/>
      <c r="F283" s="103"/>
      <c r="J283" s="330"/>
      <c r="K283" s="331"/>
      <c r="L283" s="331"/>
      <c r="M283" s="331"/>
      <c r="N283" s="330"/>
      <c r="O283" s="330"/>
      <c r="P283" s="330"/>
      <c r="Q283" s="330"/>
      <c r="R283" s="330"/>
      <c r="S283" s="332"/>
      <c r="T283" s="331"/>
      <c r="U283" s="333"/>
      <c r="V283" s="334"/>
    </row>
    <row r="284" spans="1:22">
      <c r="A284"/>
      <c r="F284" s="103"/>
      <c r="J284" s="330"/>
      <c r="K284" s="331"/>
      <c r="L284" s="331"/>
      <c r="M284" s="331"/>
      <c r="N284" s="330"/>
      <c r="O284" s="330"/>
      <c r="P284" s="330"/>
      <c r="Q284" s="330"/>
      <c r="R284" s="330"/>
      <c r="S284" s="332"/>
      <c r="T284" s="331"/>
      <c r="U284" s="333"/>
      <c r="V284" s="334"/>
    </row>
    <row r="285" spans="1:22">
      <c r="A285"/>
      <c r="F285" s="103"/>
      <c r="J285" s="330"/>
      <c r="K285" s="331"/>
      <c r="L285" s="331"/>
      <c r="M285" s="331"/>
      <c r="N285" s="330"/>
      <c r="O285" s="330"/>
      <c r="P285" s="330"/>
      <c r="Q285" s="330"/>
      <c r="R285" s="330"/>
      <c r="S285" s="332"/>
      <c r="T285" s="331"/>
      <c r="U285" s="333"/>
      <c r="V285" s="334"/>
    </row>
    <row r="286" spans="1:22">
      <c r="A286"/>
      <c r="F286" s="103"/>
      <c r="J286" s="330"/>
      <c r="K286" s="331"/>
      <c r="L286" s="331"/>
      <c r="M286" s="331"/>
      <c r="N286" s="330"/>
      <c r="O286" s="330"/>
      <c r="P286" s="330"/>
      <c r="Q286" s="330"/>
      <c r="R286" s="330"/>
      <c r="S286" s="332"/>
      <c r="T286" s="331"/>
      <c r="U286" s="333"/>
      <c r="V286" s="334"/>
    </row>
    <row r="287" spans="1:22">
      <c r="A287"/>
      <c r="F287" s="103"/>
      <c r="J287" s="330"/>
      <c r="K287" s="331"/>
      <c r="L287" s="331"/>
      <c r="M287" s="331"/>
      <c r="N287" s="330"/>
      <c r="O287" s="330"/>
      <c r="P287" s="330"/>
      <c r="Q287" s="330"/>
      <c r="R287" s="330"/>
      <c r="S287" s="332"/>
      <c r="T287" s="331"/>
      <c r="U287" s="333"/>
      <c r="V287" s="334"/>
    </row>
    <row r="288" spans="1:22">
      <c r="A288"/>
      <c r="F288" s="103"/>
      <c r="J288" s="330"/>
      <c r="K288" s="331"/>
      <c r="L288" s="331"/>
      <c r="M288" s="331"/>
      <c r="N288" s="330"/>
      <c r="O288" s="330"/>
      <c r="P288" s="330"/>
      <c r="Q288" s="330"/>
      <c r="R288" s="330"/>
      <c r="S288" s="332"/>
      <c r="T288" s="331"/>
      <c r="U288" s="333"/>
      <c r="V288" s="334"/>
    </row>
    <row r="289" spans="1:22">
      <c r="A289"/>
      <c r="F289" s="103"/>
      <c r="J289" s="330"/>
      <c r="K289" s="331"/>
      <c r="L289" s="331"/>
      <c r="M289" s="331"/>
      <c r="N289" s="330"/>
      <c r="O289" s="330"/>
      <c r="P289" s="330"/>
      <c r="Q289" s="330"/>
      <c r="R289" s="330"/>
      <c r="S289" s="332"/>
      <c r="T289" s="331"/>
      <c r="U289" s="333"/>
      <c r="V289" s="334"/>
    </row>
    <row r="290" spans="1:22">
      <c r="A290"/>
      <c r="F290" s="103"/>
      <c r="J290" s="330"/>
      <c r="K290" s="331"/>
      <c r="L290" s="331"/>
      <c r="M290" s="331"/>
      <c r="N290" s="330"/>
      <c r="O290" s="330"/>
      <c r="P290" s="330"/>
      <c r="Q290" s="330"/>
      <c r="R290" s="330"/>
      <c r="S290" s="332"/>
      <c r="T290" s="331"/>
      <c r="U290" s="333"/>
      <c r="V290" s="334"/>
    </row>
    <row r="291" spans="1:22">
      <c r="A291"/>
      <c r="F291" s="103"/>
      <c r="J291" s="330"/>
      <c r="K291" s="331"/>
      <c r="L291" s="331"/>
      <c r="M291" s="331"/>
      <c r="N291" s="330"/>
      <c r="O291" s="330"/>
      <c r="P291" s="330"/>
      <c r="Q291" s="330"/>
      <c r="R291" s="330"/>
      <c r="S291" s="332"/>
      <c r="T291" s="331"/>
      <c r="U291" s="333"/>
      <c r="V291" s="334"/>
    </row>
    <row r="292" spans="1:22">
      <c r="A292"/>
      <c r="F292" s="103"/>
      <c r="J292" s="330"/>
      <c r="K292" s="331"/>
      <c r="L292" s="331"/>
      <c r="M292" s="331"/>
      <c r="N292" s="330"/>
      <c r="O292" s="330"/>
      <c r="P292" s="330"/>
      <c r="Q292" s="330"/>
      <c r="R292" s="330"/>
      <c r="S292" s="332"/>
      <c r="T292" s="331"/>
      <c r="U292" s="333"/>
      <c r="V292" s="334"/>
    </row>
    <row r="293" spans="1:22">
      <c r="A293"/>
      <c r="F293" s="103"/>
      <c r="J293" s="330"/>
      <c r="K293" s="331"/>
      <c r="L293" s="331"/>
      <c r="M293" s="331"/>
      <c r="N293" s="330"/>
      <c r="O293" s="330"/>
      <c r="P293" s="330"/>
      <c r="Q293" s="330"/>
      <c r="R293" s="330"/>
      <c r="S293" s="332"/>
      <c r="T293" s="331"/>
      <c r="U293" s="333"/>
      <c r="V293" s="334"/>
    </row>
    <row r="294" spans="1:22">
      <c r="A294"/>
      <c r="F294" s="103"/>
      <c r="J294" s="330"/>
      <c r="K294" s="331"/>
      <c r="L294" s="331"/>
      <c r="M294" s="331"/>
      <c r="N294" s="330"/>
      <c r="O294" s="330"/>
      <c r="P294" s="330"/>
      <c r="Q294" s="330"/>
      <c r="R294" s="330"/>
      <c r="S294" s="332"/>
      <c r="T294" s="331"/>
      <c r="U294" s="333"/>
      <c r="V294" s="334"/>
    </row>
    <row r="295" spans="1:22">
      <c r="A295"/>
      <c r="F295" s="103"/>
      <c r="J295" s="330"/>
      <c r="K295" s="331"/>
      <c r="L295" s="331"/>
      <c r="M295" s="331"/>
      <c r="N295" s="330"/>
      <c r="O295" s="330"/>
      <c r="P295" s="330"/>
      <c r="Q295" s="330"/>
      <c r="R295" s="330"/>
      <c r="S295" s="332"/>
      <c r="T295" s="331"/>
      <c r="U295" s="333"/>
      <c r="V295" s="334"/>
    </row>
    <row r="296" spans="1:22">
      <c r="A296"/>
      <c r="F296" s="103"/>
      <c r="J296" s="330"/>
      <c r="K296" s="331"/>
      <c r="L296" s="331"/>
      <c r="M296" s="331"/>
      <c r="N296" s="330"/>
      <c r="O296" s="330"/>
      <c r="P296" s="330"/>
      <c r="Q296" s="330"/>
      <c r="R296" s="330"/>
      <c r="S296" s="332"/>
      <c r="T296" s="331"/>
      <c r="U296" s="333"/>
      <c r="V296" s="334"/>
    </row>
    <row r="297" spans="1:22">
      <c r="A297"/>
      <c r="F297" s="103"/>
      <c r="J297" s="330"/>
      <c r="K297" s="331"/>
      <c r="L297" s="331"/>
      <c r="M297" s="331"/>
      <c r="N297" s="330"/>
      <c r="O297" s="330"/>
      <c r="P297" s="330"/>
      <c r="Q297" s="330"/>
      <c r="R297" s="330"/>
      <c r="S297" s="332"/>
      <c r="T297" s="331"/>
      <c r="U297" s="333"/>
      <c r="V297" s="334"/>
    </row>
    <row r="298" spans="1:22">
      <c r="A298"/>
      <c r="F298" s="103"/>
      <c r="J298" s="330"/>
      <c r="K298" s="331"/>
      <c r="L298" s="331"/>
      <c r="M298" s="331"/>
      <c r="N298" s="330"/>
      <c r="O298" s="330"/>
      <c r="P298" s="330"/>
      <c r="Q298" s="330"/>
      <c r="R298" s="330"/>
      <c r="S298" s="332"/>
      <c r="T298" s="331"/>
      <c r="U298" s="333"/>
      <c r="V298" s="334"/>
    </row>
    <row r="299" spans="1:22">
      <c r="A299"/>
      <c r="F299" s="103"/>
      <c r="J299" s="330"/>
      <c r="K299" s="331"/>
      <c r="L299" s="331"/>
      <c r="M299" s="331"/>
      <c r="N299" s="330"/>
      <c r="O299" s="330"/>
      <c r="P299" s="330"/>
      <c r="Q299" s="330"/>
      <c r="R299" s="330"/>
      <c r="S299" s="332"/>
      <c r="T299" s="331"/>
      <c r="U299" s="333"/>
      <c r="V299" s="334"/>
    </row>
    <row r="300" spans="1:22">
      <c r="A300"/>
      <c r="F300" s="103"/>
      <c r="J300" s="330"/>
      <c r="K300" s="331"/>
      <c r="L300" s="331"/>
      <c r="M300" s="331"/>
      <c r="N300" s="330"/>
      <c r="O300" s="330"/>
      <c r="P300" s="330"/>
      <c r="Q300" s="330"/>
      <c r="R300" s="330"/>
      <c r="S300" s="332"/>
      <c r="T300" s="331"/>
      <c r="U300" s="333"/>
      <c r="V300" s="334"/>
    </row>
    <row r="301" spans="1:22">
      <c r="A301"/>
      <c r="F301" s="103"/>
      <c r="J301" s="330"/>
      <c r="K301" s="331"/>
      <c r="L301" s="331"/>
      <c r="M301" s="331"/>
      <c r="N301" s="330"/>
      <c r="O301" s="330"/>
      <c r="P301" s="330"/>
      <c r="Q301" s="330"/>
      <c r="R301" s="330"/>
      <c r="S301" s="332"/>
      <c r="T301" s="331"/>
      <c r="U301" s="333"/>
      <c r="V301" s="334"/>
    </row>
    <row r="302" spans="1:22">
      <c r="A302"/>
      <c r="F302" s="103"/>
      <c r="J302" s="330"/>
      <c r="K302" s="331"/>
      <c r="L302" s="331"/>
      <c r="M302" s="331"/>
      <c r="N302" s="330"/>
      <c r="O302" s="330"/>
      <c r="P302" s="330"/>
      <c r="Q302" s="330"/>
      <c r="R302" s="330"/>
      <c r="S302" s="332"/>
      <c r="T302" s="331"/>
      <c r="U302" s="333"/>
      <c r="V302" s="334"/>
    </row>
    <row r="303" spans="1:22">
      <c r="A303"/>
      <c r="F303" s="103"/>
      <c r="J303" s="330"/>
      <c r="K303" s="331"/>
      <c r="L303" s="331"/>
      <c r="M303" s="331"/>
      <c r="N303" s="330"/>
      <c r="O303" s="330"/>
      <c r="P303" s="330"/>
      <c r="Q303" s="330"/>
      <c r="R303" s="330"/>
      <c r="S303" s="332"/>
      <c r="T303" s="331"/>
      <c r="U303" s="333"/>
      <c r="V303" s="334"/>
    </row>
    <row r="304" spans="1:22">
      <c r="A304"/>
      <c r="F304" s="103"/>
      <c r="J304" s="330"/>
      <c r="K304" s="331"/>
      <c r="L304" s="331"/>
      <c r="M304" s="331"/>
      <c r="N304" s="330"/>
      <c r="O304" s="330"/>
      <c r="P304" s="330"/>
      <c r="Q304" s="330"/>
      <c r="R304" s="330"/>
      <c r="S304" s="332"/>
      <c r="T304" s="331"/>
      <c r="U304" s="333"/>
      <c r="V304" s="334"/>
    </row>
    <row r="305" spans="1:22">
      <c r="A305"/>
      <c r="F305" s="103"/>
      <c r="J305" s="330"/>
      <c r="K305" s="331"/>
      <c r="L305" s="331"/>
      <c r="M305" s="331"/>
      <c r="N305" s="330"/>
      <c r="O305" s="330"/>
      <c r="P305" s="330"/>
      <c r="Q305" s="330"/>
      <c r="R305" s="330"/>
      <c r="S305" s="332"/>
      <c r="T305" s="331"/>
      <c r="U305" s="333"/>
      <c r="V305" s="334"/>
    </row>
    <row r="306" spans="1:22">
      <c r="A306"/>
      <c r="F306" s="103"/>
      <c r="J306" s="330"/>
      <c r="K306" s="331"/>
      <c r="L306" s="331"/>
      <c r="M306" s="331"/>
      <c r="N306" s="330"/>
      <c r="O306" s="330"/>
      <c r="P306" s="330"/>
      <c r="Q306" s="330"/>
      <c r="R306" s="330"/>
      <c r="S306" s="332"/>
      <c r="T306" s="331"/>
      <c r="U306" s="333"/>
      <c r="V306" s="334"/>
    </row>
    <row r="307" spans="1:22">
      <c r="A307"/>
      <c r="F307" s="103"/>
      <c r="J307" s="330"/>
      <c r="K307" s="331"/>
      <c r="L307" s="331"/>
      <c r="M307" s="331"/>
      <c r="N307" s="330"/>
      <c r="O307" s="330"/>
      <c r="P307" s="330"/>
      <c r="Q307" s="330"/>
      <c r="R307" s="330"/>
      <c r="S307" s="332"/>
      <c r="T307" s="331"/>
      <c r="U307" s="333"/>
      <c r="V307" s="334"/>
    </row>
    <row r="308" spans="1:22">
      <c r="A308"/>
      <c r="F308" s="103"/>
      <c r="J308" s="330"/>
      <c r="K308" s="331"/>
      <c r="L308" s="331"/>
      <c r="M308" s="331"/>
      <c r="N308" s="330"/>
      <c r="O308" s="330"/>
      <c r="P308" s="330"/>
      <c r="Q308" s="330"/>
      <c r="R308" s="330"/>
      <c r="S308" s="332"/>
      <c r="T308" s="331"/>
      <c r="U308" s="333"/>
      <c r="V308" s="334"/>
    </row>
    <row r="309" spans="1:22">
      <c r="A309"/>
      <c r="F309" s="103"/>
      <c r="J309" s="330"/>
      <c r="K309" s="331"/>
      <c r="L309" s="331"/>
      <c r="M309" s="331"/>
      <c r="N309" s="330"/>
      <c r="O309" s="330"/>
      <c r="P309" s="330"/>
      <c r="Q309" s="330"/>
      <c r="R309" s="330"/>
      <c r="S309" s="332"/>
      <c r="T309" s="331"/>
      <c r="U309" s="333"/>
      <c r="V309" s="334"/>
    </row>
    <row r="310" spans="1:22">
      <c r="A310"/>
      <c r="F310" s="103"/>
      <c r="J310" s="330"/>
      <c r="K310" s="331"/>
      <c r="L310" s="331"/>
      <c r="M310" s="331"/>
      <c r="N310" s="330"/>
      <c r="O310" s="330"/>
      <c r="P310" s="330"/>
      <c r="Q310" s="330"/>
      <c r="R310" s="330"/>
      <c r="S310" s="332"/>
      <c r="T310" s="331"/>
      <c r="U310" s="333"/>
      <c r="V310" s="334"/>
    </row>
    <row r="311" spans="1:22">
      <c r="A311"/>
      <c r="F311" s="103"/>
      <c r="J311" s="330"/>
      <c r="K311" s="331"/>
      <c r="L311" s="331"/>
      <c r="M311" s="331"/>
      <c r="N311" s="330"/>
      <c r="O311" s="330"/>
      <c r="P311" s="330"/>
      <c r="Q311" s="330"/>
      <c r="R311" s="330"/>
      <c r="S311" s="332"/>
      <c r="T311" s="331"/>
      <c r="U311" s="333"/>
      <c r="V311" s="334"/>
    </row>
    <row r="312" spans="1:22">
      <c r="A312"/>
      <c r="F312" s="103"/>
      <c r="J312" s="330"/>
      <c r="K312" s="331"/>
      <c r="L312" s="331"/>
      <c r="M312" s="331"/>
      <c r="N312" s="330"/>
      <c r="O312" s="330"/>
      <c r="P312" s="330"/>
      <c r="Q312" s="330"/>
      <c r="R312" s="330"/>
      <c r="S312" s="332"/>
      <c r="T312" s="331"/>
      <c r="U312" s="333"/>
      <c r="V312" s="334"/>
    </row>
    <row r="313" spans="1:22">
      <c r="A313"/>
      <c r="F313" s="103"/>
      <c r="J313" s="330"/>
      <c r="K313" s="331"/>
      <c r="L313" s="331"/>
      <c r="M313" s="331"/>
      <c r="N313" s="330"/>
      <c r="O313" s="330"/>
      <c r="P313" s="330"/>
      <c r="Q313" s="330"/>
      <c r="R313" s="330"/>
      <c r="S313" s="332"/>
      <c r="T313" s="331"/>
      <c r="U313" s="333"/>
      <c r="V313" s="334"/>
    </row>
    <row r="314" spans="1:22">
      <c r="A314"/>
      <c r="F314" s="103"/>
      <c r="J314" s="330"/>
      <c r="K314" s="331"/>
      <c r="L314" s="331"/>
      <c r="M314" s="331"/>
      <c r="N314" s="330"/>
      <c r="O314" s="330"/>
      <c r="P314" s="330"/>
      <c r="Q314" s="330"/>
      <c r="R314" s="330"/>
      <c r="S314" s="332"/>
      <c r="T314" s="331"/>
      <c r="U314" s="333"/>
      <c r="V314" s="334"/>
    </row>
    <row r="315" spans="1:22">
      <c r="A315"/>
      <c r="F315" s="103"/>
      <c r="J315" s="330"/>
      <c r="K315" s="331"/>
      <c r="L315" s="331"/>
      <c r="M315" s="331"/>
      <c r="N315" s="330"/>
      <c r="O315" s="330"/>
      <c r="P315" s="330"/>
      <c r="Q315" s="330"/>
      <c r="R315" s="330"/>
      <c r="S315" s="332"/>
      <c r="T315" s="331"/>
      <c r="U315" s="333"/>
      <c r="V315" s="334"/>
    </row>
    <row r="316" spans="1:22">
      <c r="A316"/>
      <c r="F316" s="103"/>
      <c r="J316" s="330"/>
      <c r="K316" s="331"/>
      <c r="L316" s="331"/>
      <c r="M316" s="331"/>
      <c r="N316" s="330"/>
      <c r="O316" s="330"/>
      <c r="P316" s="330"/>
      <c r="Q316" s="330"/>
      <c r="R316" s="330"/>
      <c r="S316" s="332"/>
      <c r="T316" s="331"/>
      <c r="U316" s="333"/>
      <c r="V316" s="334"/>
    </row>
    <row r="317" spans="1:22">
      <c r="A317"/>
      <c r="F317" s="103"/>
      <c r="J317" s="330"/>
      <c r="K317" s="331"/>
      <c r="L317" s="331"/>
      <c r="M317" s="331"/>
      <c r="N317" s="330"/>
      <c r="O317" s="330"/>
      <c r="P317" s="330"/>
      <c r="Q317" s="330"/>
      <c r="R317" s="330"/>
      <c r="S317" s="332"/>
      <c r="T317" s="331"/>
      <c r="U317" s="333"/>
      <c r="V317" s="334"/>
    </row>
    <row r="318" spans="1:22">
      <c r="A318"/>
      <c r="F318" s="103"/>
      <c r="J318" s="330"/>
      <c r="K318" s="331"/>
      <c r="L318" s="331"/>
      <c r="M318" s="331"/>
      <c r="N318" s="330"/>
      <c r="O318" s="330"/>
      <c r="P318" s="330"/>
      <c r="Q318" s="330"/>
      <c r="R318" s="330"/>
      <c r="S318" s="332"/>
      <c r="T318" s="331"/>
      <c r="U318" s="333"/>
      <c r="V318" s="334"/>
    </row>
    <row r="319" spans="1:22">
      <c r="A319"/>
      <c r="F319" s="103"/>
      <c r="J319" s="330"/>
      <c r="K319" s="331"/>
      <c r="L319" s="331"/>
      <c r="M319" s="331"/>
      <c r="N319" s="330"/>
      <c r="O319" s="330"/>
      <c r="P319" s="330"/>
      <c r="Q319" s="330"/>
      <c r="R319" s="330"/>
      <c r="S319" s="332"/>
      <c r="T319" s="331"/>
      <c r="U319" s="333"/>
      <c r="V319" s="334"/>
    </row>
    <row r="320" spans="1:22">
      <c r="A320"/>
      <c r="F320" s="103"/>
      <c r="J320" s="330"/>
      <c r="K320" s="331"/>
      <c r="L320" s="331"/>
      <c r="M320" s="331"/>
      <c r="N320" s="330"/>
      <c r="O320" s="330"/>
      <c r="P320" s="330"/>
      <c r="Q320" s="330"/>
      <c r="R320" s="330"/>
      <c r="S320" s="332"/>
      <c r="T320" s="331"/>
      <c r="U320" s="333"/>
      <c r="V320" s="334"/>
    </row>
    <row r="321" spans="1:22">
      <c r="A321"/>
      <c r="F321" s="103"/>
      <c r="J321" s="330"/>
      <c r="K321" s="331"/>
      <c r="L321" s="331"/>
      <c r="M321" s="331"/>
      <c r="N321" s="330"/>
      <c r="O321" s="330"/>
      <c r="P321" s="330"/>
      <c r="Q321" s="330"/>
      <c r="R321" s="330"/>
      <c r="S321" s="332"/>
      <c r="T321" s="331"/>
      <c r="U321" s="333"/>
      <c r="V321" s="334"/>
    </row>
    <row r="322" spans="1:22">
      <c r="A322"/>
      <c r="F322" s="103"/>
      <c r="J322" s="330"/>
      <c r="K322" s="331"/>
      <c r="L322" s="331"/>
      <c r="M322" s="331"/>
      <c r="N322" s="330"/>
      <c r="O322" s="330"/>
      <c r="P322" s="330"/>
      <c r="Q322" s="330"/>
      <c r="R322" s="330"/>
      <c r="S322" s="332"/>
      <c r="T322" s="331"/>
      <c r="U322" s="333"/>
      <c r="V322" s="334"/>
    </row>
    <row r="323" spans="1:22">
      <c r="A323"/>
      <c r="F323" s="103"/>
      <c r="J323" s="330"/>
      <c r="K323" s="331"/>
      <c r="L323" s="331"/>
      <c r="M323" s="331"/>
      <c r="N323" s="330"/>
      <c r="O323" s="330"/>
      <c r="P323" s="330"/>
      <c r="Q323" s="330"/>
      <c r="R323" s="330"/>
      <c r="S323" s="332"/>
      <c r="T323" s="331"/>
      <c r="U323" s="333"/>
      <c r="V323" s="334"/>
    </row>
    <row r="324" spans="1:22">
      <c r="A324"/>
      <c r="F324" s="103"/>
      <c r="J324" s="330"/>
      <c r="K324" s="331"/>
      <c r="L324" s="331"/>
      <c r="M324" s="331"/>
      <c r="N324" s="330"/>
      <c r="O324" s="330"/>
      <c r="P324" s="330"/>
      <c r="Q324" s="330"/>
      <c r="R324" s="330"/>
      <c r="S324" s="332"/>
      <c r="T324" s="331"/>
      <c r="U324" s="333"/>
      <c r="V324" s="334"/>
    </row>
    <row r="325" spans="1:22">
      <c r="A325"/>
      <c r="F325" s="103"/>
      <c r="J325" s="330"/>
      <c r="K325" s="331"/>
      <c r="L325" s="331"/>
      <c r="M325" s="331"/>
      <c r="N325" s="330"/>
      <c r="O325" s="330"/>
      <c r="P325" s="330"/>
      <c r="Q325" s="330"/>
      <c r="R325" s="330"/>
      <c r="S325" s="332"/>
      <c r="T325" s="331"/>
      <c r="U325" s="333"/>
      <c r="V325" s="334"/>
    </row>
    <row r="326" spans="1:22">
      <c r="A326"/>
      <c r="F326" s="103"/>
      <c r="J326" s="330"/>
      <c r="K326" s="331"/>
      <c r="L326" s="331"/>
      <c r="M326" s="331"/>
      <c r="N326" s="330"/>
      <c r="O326" s="330"/>
      <c r="P326" s="330"/>
      <c r="Q326" s="330"/>
      <c r="R326" s="330"/>
      <c r="S326" s="332"/>
      <c r="T326" s="331"/>
      <c r="U326" s="333"/>
      <c r="V326" s="334"/>
    </row>
    <row r="327" spans="1:22">
      <c r="A327"/>
      <c r="F327" s="103"/>
      <c r="J327" s="330"/>
      <c r="K327" s="331"/>
      <c r="L327" s="331"/>
      <c r="M327" s="331"/>
      <c r="N327" s="330"/>
      <c r="O327" s="330"/>
      <c r="P327" s="330"/>
      <c r="Q327" s="330"/>
      <c r="R327" s="330"/>
      <c r="S327" s="332"/>
      <c r="T327" s="331"/>
      <c r="U327" s="333"/>
      <c r="V327" s="334"/>
    </row>
    <row r="328" spans="1:22">
      <c r="A328"/>
      <c r="F328" s="103"/>
      <c r="J328" s="330"/>
      <c r="K328" s="331"/>
      <c r="L328" s="331"/>
      <c r="M328" s="331"/>
      <c r="N328" s="330"/>
      <c r="O328" s="330"/>
      <c r="P328" s="330"/>
      <c r="Q328" s="330"/>
      <c r="R328" s="330"/>
      <c r="S328" s="332"/>
      <c r="T328" s="331"/>
      <c r="U328" s="333"/>
      <c r="V328" s="334"/>
    </row>
    <row r="329" spans="1:22">
      <c r="A329"/>
      <c r="F329" s="103"/>
      <c r="J329" s="330"/>
      <c r="K329" s="331"/>
      <c r="L329" s="331"/>
      <c r="M329" s="331"/>
      <c r="N329" s="330"/>
      <c r="O329" s="330"/>
      <c r="P329" s="330"/>
      <c r="Q329" s="330"/>
      <c r="R329" s="330"/>
      <c r="S329" s="332"/>
      <c r="T329" s="331"/>
      <c r="U329" s="333"/>
      <c r="V329" s="334"/>
    </row>
    <row r="330" spans="1:22">
      <c r="A330"/>
      <c r="F330" s="103"/>
      <c r="J330" s="330"/>
      <c r="K330" s="331"/>
      <c r="L330" s="331"/>
      <c r="M330" s="331"/>
      <c r="N330" s="330"/>
      <c r="O330" s="330"/>
      <c r="P330" s="330"/>
      <c r="Q330" s="330"/>
      <c r="R330" s="330"/>
      <c r="S330" s="332"/>
      <c r="T330" s="331"/>
      <c r="U330" s="333"/>
      <c r="V330" s="334"/>
    </row>
    <row r="331" spans="1:22">
      <c r="A331"/>
      <c r="F331" s="103"/>
      <c r="J331" s="330"/>
      <c r="K331" s="331"/>
      <c r="L331" s="331"/>
      <c r="M331" s="331"/>
      <c r="N331" s="330"/>
      <c r="O331" s="330"/>
      <c r="P331" s="330"/>
      <c r="Q331" s="330"/>
      <c r="R331" s="330"/>
      <c r="S331" s="332"/>
      <c r="T331" s="331"/>
      <c r="U331" s="333"/>
      <c r="V331" s="334"/>
    </row>
    <row r="332" spans="1:22">
      <c r="A332"/>
      <c r="F332" s="103"/>
      <c r="J332" s="330"/>
      <c r="K332" s="331"/>
      <c r="L332" s="331"/>
      <c r="M332" s="331"/>
      <c r="N332" s="330"/>
      <c r="O332" s="330"/>
      <c r="P332" s="330"/>
      <c r="Q332" s="330"/>
      <c r="R332" s="330"/>
      <c r="S332" s="332"/>
      <c r="T332" s="331"/>
      <c r="U332" s="333"/>
      <c r="V332" s="334"/>
    </row>
    <row r="333" spans="1:22">
      <c r="A333"/>
      <c r="F333" s="103"/>
      <c r="J333" s="330"/>
      <c r="K333" s="331"/>
      <c r="L333" s="331"/>
      <c r="M333" s="331"/>
      <c r="N333" s="330"/>
      <c r="O333" s="330"/>
      <c r="P333" s="330"/>
      <c r="Q333" s="330"/>
      <c r="R333" s="330"/>
      <c r="S333" s="332"/>
      <c r="T333" s="331"/>
      <c r="U333" s="333"/>
      <c r="V333" s="334"/>
    </row>
    <row r="334" spans="1:22">
      <c r="A334"/>
      <c r="F334" s="103"/>
      <c r="J334" s="330"/>
      <c r="K334" s="331"/>
      <c r="L334" s="331"/>
      <c r="M334" s="331"/>
      <c r="N334" s="330"/>
      <c r="O334" s="330"/>
      <c r="P334" s="330"/>
      <c r="Q334" s="330"/>
      <c r="R334" s="330"/>
      <c r="S334" s="332"/>
      <c r="T334" s="331"/>
      <c r="U334" s="333"/>
      <c r="V334" s="334"/>
    </row>
    <row r="335" spans="1:22">
      <c r="A335"/>
      <c r="F335" s="103"/>
      <c r="J335" s="330"/>
      <c r="K335" s="331"/>
      <c r="L335" s="331"/>
      <c r="M335" s="331"/>
      <c r="N335" s="330"/>
      <c r="O335" s="330"/>
      <c r="P335" s="330"/>
      <c r="Q335" s="330"/>
      <c r="R335" s="330"/>
      <c r="S335" s="332"/>
      <c r="T335" s="331"/>
      <c r="U335" s="333"/>
      <c r="V335" s="334"/>
    </row>
    <row r="336" spans="1:22">
      <c r="A336"/>
      <c r="F336" s="103"/>
      <c r="J336" s="330"/>
      <c r="K336" s="331"/>
      <c r="L336" s="331"/>
      <c r="M336" s="331"/>
      <c r="N336" s="330"/>
      <c r="O336" s="330"/>
      <c r="P336" s="330"/>
      <c r="Q336" s="330"/>
      <c r="R336" s="330"/>
      <c r="S336" s="332"/>
      <c r="T336" s="331"/>
      <c r="U336" s="333"/>
      <c r="V336" s="334"/>
    </row>
    <row r="337" spans="1:22">
      <c r="A337"/>
      <c r="F337" s="103"/>
      <c r="J337" s="330"/>
      <c r="K337" s="331"/>
      <c r="L337" s="331"/>
      <c r="M337" s="331"/>
      <c r="N337" s="330"/>
      <c r="O337" s="330"/>
      <c r="P337" s="330"/>
      <c r="Q337" s="330"/>
      <c r="R337" s="330"/>
      <c r="S337" s="332"/>
      <c r="T337" s="331"/>
      <c r="U337" s="333"/>
      <c r="V337" s="334"/>
    </row>
    <row r="338" spans="1:22">
      <c r="A338"/>
      <c r="F338" s="103"/>
      <c r="J338" s="330"/>
      <c r="K338" s="331"/>
      <c r="L338" s="331"/>
      <c r="M338" s="331"/>
      <c r="N338" s="330"/>
      <c r="O338" s="330"/>
      <c r="P338" s="330"/>
      <c r="Q338" s="330"/>
      <c r="R338" s="330"/>
      <c r="S338" s="332"/>
      <c r="T338" s="331"/>
      <c r="U338" s="333"/>
      <c r="V338" s="334"/>
    </row>
    <row r="339" spans="1:22">
      <c r="A339"/>
      <c r="F339" s="103"/>
      <c r="J339" s="330"/>
      <c r="K339" s="331"/>
      <c r="L339" s="331"/>
      <c r="M339" s="331"/>
      <c r="N339" s="330"/>
      <c r="O339" s="330"/>
      <c r="P339" s="330"/>
      <c r="Q339" s="330"/>
      <c r="R339" s="330"/>
      <c r="S339" s="332"/>
      <c r="T339" s="331"/>
      <c r="U339" s="333"/>
      <c r="V339" s="334"/>
    </row>
    <row r="340" spans="1:22">
      <c r="A340"/>
      <c r="F340" s="103"/>
      <c r="J340" s="330"/>
      <c r="K340" s="331"/>
      <c r="L340" s="331"/>
      <c r="M340" s="331"/>
      <c r="N340" s="330"/>
      <c r="O340" s="330"/>
      <c r="P340" s="330"/>
      <c r="Q340" s="330"/>
      <c r="R340" s="330"/>
      <c r="S340" s="332"/>
      <c r="T340" s="331"/>
      <c r="U340" s="333"/>
      <c r="V340" s="334"/>
    </row>
    <row r="341" spans="1:22">
      <c r="A341"/>
      <c r="F341" s="103"/>
      <c r="J341" s="330"/>
      <c r="K341" s="331"/>
      <c r="L341" s="331"/>
      <c r="M341" s="331"/>
      <c r="N341" s="330"/>
      <c r="O341" s="330"/>
      <c r="P341" s="330"/>
      <c r="Q341" s="330"/>
      <c r="R341" s="330"/>
      <c r="S341" s="332"/>
      <c r="T341" s="331"/>
      <c r="U341" s="333"/>
      <c r="V341" s="334"/>
    </row>
    <row r="342" spans="1:22">
      <c r="A342"/>
      <c r="F342" s="103"/>
      <c r="J342" s="330"/>
      <c r="K342" s="331"/>
      <c r="L342" s="331"/>
      <c r="M342" s="331"/>
      <c r="N342" s="330"/>
      <c r="O342" s="330"/>
      <c r="P342" s="330"/>
      <c r="Q342" s="330"/>
      <c r="R342" s="330"/>
      <c r="S342" s="332"/>
      <c r="T342" s="331"/>
      <c r="U342" s="333"/>
      <c r="V342" s="334"/>
    </row>
    <row r="343" spans="1:22">
      <c r="A343"/>
      <c r="F343" s="103"/>
      <c r="J343" s="330"/>
      <c r="K343" s="331"/>
      <c r="L343" s="331"/>
      <c r="M343" s="331"/>
      <c r="N343" s="330"/>
      <c r="O343" s="330"/>
      <c r="P343" s="330"/>
      <c r="Q343" s="330"/>
      <c r="R343" s="330"/>
      <c r="S343" s="332"/>
      <c r="T343" s="331"/>
      <c r="U343" s="333"/>
      <c r="V343" s="334"/>
    </row>
    <row r="344" spans="1:22">
      <c r="A344"/>
      <c r="F344" s="103"/>
      <c r="J344" s="330"/>
      <c r="K344" s="331"/>
      <c r="L344" s="331"/>
      <c r="M344" s="331"/>
      <c r="N344" s="330"/>
      <c r="O344" s="330"/>
      <c r="P344" s="330"/>
      <c r="Q344" s="330"/>
      <c r="R344" s="330"/>
      <c r="S344" s="332"/>
      <c r="T344" s="331"/>
      <c r="U344" s="333"/>
      <c r="V344" s="334"/>
    </row>
    <row r="345" spans="1:22">
      <c r="A345"/>
      <c r="F345" s="103"/>
      <c r="J345" s="330"/>
      <c r="K345" s="331"/>
      <c r="L345" s="331"/>
      <c r="M345" s="331"/>
      <c r="N345" s="330"/>
      <c r="O345" s="330"/>
      <c r="P345" s="330"/>
      <c r="Q345" s="330"/>
      <c r="R345" s="330"/>
      <c r="S345" s="332"/>
      <c r="T345" s="331"/>
      <c r="U345" s="333"/>
      <c r="V345" s="334"/>
    </row>
    <row r="346" spans="1:22">
      <c r="A346"/>
      <c r="F346" s="103"/>
      <c r="J346" s="330"/>
      <c r="K346" s="331"/>
      <c r="L346" s="331"/>
      <c r="M346" s="331"/>
      <c r="N346" s="330"/>
      <c r="O346" s="330"/>
      <c r="P346" s="330"/>
      <c r="Q346" s="330"/>
      <c r="R346" s="330"/>
      <c r="S346" s="332"/>
      <c r="T346" s="331"/>
      <c r="U346" s="333"/>
      <c r="V346" s="334"/>
    </row>
    <row r="347" spans="1:22">
      <c r="A347"/>
      <c r="F347" s="103"/>
      <c r="J347" s="330"/>
      <c r="K347" s="331"/>
      <c r="L347" s="331"/>
      <c r="M347" s="331"/>
      <c r="N347" s="330"/>
      <c r="O347" s="330"/>
      <c r="P347" s="330"/>
      <c r="Q347" s="330"/>
      <c r="R347" s="330"/>
      <c r="S347" s="332"/>
      <c r="T347" s="331"/>
      <c r="U347" s="333"/>
      <c r="V347" s="334"/>
    </row>
    <row r="348" spans="1:22">
      <c r="A348"/>
      <c r="F348" s="103"/>
      <c r="J348" s="330"/>
      <c r="K348" s="331"/>
      <c r="L348" s="331"/>
      <c r="M348" s="331"/>
      <c r="N348" s="330"/>
      <c r="O348" s="330"/>
      <c r="P348" s="330"/>
      <c r="Q348" s="330"/>
      <c r="R348" s="330"/>
      <c r="S348" s="332"/>
      <c r="T348" s="331"/>
      <c r="U348" s="333"/>
      <c r="V348" s="334"/>
    </row>
    <row r="349" spans="1:22">
      <c r="A349"/>
      <c r="F349" s="103"/>
      <c r="J349" s="330"/>
      <c r="K349" s="331"/>
      <c r="L349" s="331"/>
      <c r="M349" s="331"/>
      <c r="N349" s="330"/>
      <c r="O349" s="330"/>
      <c r="P349" s="330"/>
      <c r="Q349" s="330"/>
      <c r="R349" s="330"/>
      <c r="S349" s="332"/>
      <c r="T349" s="331"/>
      <c r="U349" s="333"/>
      <c r="V349" s="334"/>
    </row>
    <row r="350" spans="1:22">
      <c r="A350"/>
      <c r="F350" s="103"/>
      <c r="J350" s="330"/>
      <c r="K350" s="331"/>
      <c r="L350" s="331"/>
      <c r="M350" s="331"/>
      <c r="N350" s="330"/>
      <c r="O350" s="330"/>
      <c r="P350" s="330"/>
      <c r="Q350" s="330"/>
      <c r="R350" s="330"/>
      <c r="S350" s="332"/>
      <c r="T350" s="331"/>
      <c r="U350" s="333"/>
      <c r="V350" s="334"/>
    </row>
    <row r="351" spans="1:22">
      <c r="A351"/>
      <c r="F351" s="103"/>
      <c r="J351" s="330"/>
      <c r="K351" s="331"/>
      <c r="L351" s="331"/>
      <c r="M351" s="331"/>
      <c r="N351" s="330"/>
      <c r="O351" s="330"/>
      <c r="P351" s="330"/>
      <c r="Q351" s="330"/>
      <c r="R351" s="330"/>
      <c r="S351" s="332"/>
      <c r="T351" s="331"/>
      <c r="U351" s="333"/>
      <c r="V351" s="334"/>
    </row>
    <row r="352" spans="1:22">
      <c r="A352"/>
      <c r="F352" s="103"/>
      <c r="J352" s="330"/>
      <c r="K352" s="331"/>
      <c r="L352" s="331"/>
      <c r="M352" s="331"/>
      <c r="N352" s="330"/>
      <c r="O352" s="330"/>
      <c r="P352" s="330"/>
      <c r="Q352" s="330"/>
      <c r="R352" s="330"/>
      <c r="S352" s="332"/>
      <c r="T352" s="331"/>
      <c r="U352" s="333"/>
      <c r="V352" s="334"/>
    </row>
    <row r="353" spans="1:22">
      <c r="A353"/>
      <c r="F353" s="103"/>
      <c r="J353" s="330"/>
      <c r="K353" s="331"/>
      <c r="L353" s="331"/>
      <c r="M353" s="331"/>
      <c r="N353" s="330"/>
      <c r="O353" s="330"/>
      <c r="P353" s="330"/>
      <c r="Q353" s="330"/>
      <c r="R353" s="330"/>
      <c r="S353" s="332"/>
      <c r="T353" s="331"/>
      <c r="U353" s="333"/>
      <c r="V353" s="334"/>
    </row>
    <row r="354" spans="1:22">
      <c r="A354"/>
      <c r="F354" s="103"/>
      <c r="J354" s="330"/>
      <c r="K354" s="331"/>
      <c r="L354" s="331"/>
      <c r="M354" s="331"/>
      <c r="N354" s="330"/>
      <c r="O354" s="330"/>
      <c r="P354" s="330"/>
      <c r="Q354" s="330"/>
      <c r="R354" s="330"/>
      <c r="S354" s="332"/>
      <c r="T354" s="331"/>
      <c r="U354" s="333"/>
      <c r="V354" s="334"/>
    </row>
    <row r="355" spans="1:22">
      <c r="A355"/>
      <c r="F355" s="103"/>
      <c r="J355" s="330"/>
      <c r="K355" s="331"/>
      <c r="L355" s="331"/>
      <c r="M355" s="331"/>
      <c r="N355" s="330"/>
      <c r="O355" s="330"/>
      <c r="P355" s="330"/>
      <c r="Q355" s="330"/>
      <c r="R355" s="330"/>
      <c r="S355" s="332"/>
      <c r="T355" s="331"/>
      <c r="U355" s="333"/>
      <c r="V355" s="334"/>
    </row>
    <row r="356" spans="1:22">
      <c r="A356"/>
      <c r="F356" s="103"/>
      <c r="J356" s="330"/>
      <c r="K356" s="331"/>
      <c r="L356" s="331"/>
      <c r="M356" s="331"/>
      <c r="N356" s="330"/>
      <c r="O356" s="330"/>
      <c r="P356" s="330"/>
      <c r="Q356" s="330"/>
      <c r="R356" s="330"/>
      <c r="S356" s="332"/>
      <c r="T356" s="331"/>
      <c r="U356" s="333"/>
      <c r="V356" s="334"/>
    </row>
    <row r="357" spans="1:22">
      <c r="A357"/>
      <c r="F357" s="103"/>
      <c r="J357" s="330"/>
      <c r="K357" s="331"/>
      <c r="L357" s="331"/>
      <c r="M357" s="331"/>
      <c r="N357" s="330"/>
      <c r="O357" s="330"/>
      <c r="P357" s="330"/>
      <c r="Q357" s="330"/>
      <c r="R357" s="330"/>
      <c r="S357" s="332"/>
      <c r="T357" s="331"/>
      <c r="U357" s="333"/>
      <c r="V357" s="334"/>
    </row>
    <row r="358" spans="1:22">
      <c r="A358"/>
      <c r="F358" s="103"/>
      <c r="J358" s="330"/>
      <c r="K358" s="331"/>
      <c r="L358" s="331"/>
      <c r="M358" s="331"/>
      <c r="N358" s="330"/>
      <c r="O358" s="330"/>
      <c r="P358" s="330"/>
      <c r="Q358" s="330"/>
      <c r="R358" s="330"/>
      <c r="S358" s="332"/>
      <c r="T358" s="331"/>
      <c r="U358" s="333"/>
      <c r="V358" s="334"/>
    </row>
    <row r="359" spans="1:22">
      <c r="A359"/>
      <c r="F359" s="103"/>
      <c r="J359" s="330"/>
      <c r="K359" s="331"/>
      <c r="L359" s="331"/>
      <c r="M359" s="331"/>
      <c r="N359" s="330"/>
      <c r="O359" s="330"/>
      <c r="P359" s="330"/>
      <c r="Q359" s="330"/>
      <c r="R359" s="330"/>
      <c r="S359" s="332"/>
      <c r="T359" s="331"/>
      <c r="U359" s="333"/>
      <c r="V359" s="334"/>
    </row>
    <row r="360" spans="1:22">
      <c r="A360"/>
      <c r="F360" s="103"/>
      <c r="J360" s="330"/>
      <c r="K360" s="331"/>
      <c r="L360" s="331"/>
      <c r="M360" s="331"/>
      <c r="N360" s="330"/>
      <c r="O360" s="330"/>
      <c r="P360" s="330"/>
      <c r="Q360" s="330"/>
      <c r="R360" s="330"/>
      <c r="S360" s="332"/>
      <c r="T360" s="331"/>
      <c r="U360" s="333"/>
      <c r="V360" s="334"/>
    </row>
    <row r="361" spans="1:22">
      <c r="A361"/>
      <c r="F361" s="103"/>
      <c r="J361" s="330"/>
      <c r="K361" s="331"/>
      <c r="L361" s="331"/>
      <c r="M361" s="331"/>
      <c r="N361" s="330"/>
      <c r="O361" s="330"/>
      <c r="P361" s="330"/>
      <c r="Q361" s="330"/>
      <c r="R361" s="330"/>
      <c r="S361" s="332"/>
      <c r="T361" s="331"/>
      <c r="U361" s="333"/>
      <c r="V361" s="334"/>
    </row>
    <row r="362" spans="1:22">
      <c r="A362"/>
      <c r="F362" s="103"/>
      <c r="J362" s="330"/>
      <c r="K362" s="331"/>
      <c r="L362" s="331"/>
      <c r="M362" s="331"/>
      <c r="N362" s="330"/>
      <c r="O362" s="330"/>
      <c r="P362" s="330"/>
      <c r="Q362" s="330"/>
      <c r="R362" s="330"/>
      <c r="S362" s="332"/>
      <c r="T362" s="331"/>
      <c r="U362" s="333"/>
      <c r="V362" s="334"/>
    </row>
    <row r="363" spans="1:22">
      <c r="A363"/>
      <c r="F363" s="103"/>
      <c r="J363" s="330"/>
      <c r="K363" s="331"/>
      <c r="L363" s="331"/>
      <c r="M363" s="331"/>
      <c r="N363" s="330"/>
      <c r="O363" s="330"/>
      <c r="P363" s="330"/>
      <c r="Q363" s="330"/>
      <c r="R363" s="330"/>
      <c r="S363" s="332"/>
      <c r="T363" s="331"/>
      <c r="U363" s="333"/>
      <c r="V363" s="334"/>
    </row>
    <row r="364" spans="1:22">
      <c r="A364"/>
      <c r="F364" s="103"/>
      <c r="J364" s="330"/>
      <c r="K364" s="331"/>
      <c r="L364" s="331"/>
      <c r="M364" s="331"/>
      <c r="N364" s="330"/>
      <c r="O364" s="330"/>
      <c r="P364" s="330"/>
      <c r="Q364" s="330"/>
      <c r="R364" s="330"/>
      <c r="S364" s="332"/>
      <c r="T364" s="331"/>
      <c r="U364" s="333"/>
      <c r="V364" s="334"/>
    </row>
    <row r="365" spans="1:22">
      <c r="A365"/>
      <c r="F365" s="103"/>
      <c r="J365" s="330"/>
      <c r="K365" s="331"/>
      <c r="L365" s="331"/>
      <c r="M365" s="331"/>
      <c r="N365" s="330"/>
      <c r="O365" s="330"/>
      <c r="P365" s="330"/>
      <c r="Q365" s="330"/>
      <c r="R365" s="330"/>
      <c r="S365" s="332"/>
      <c r="T365" s="331"/>
      <c r="U365" s="333"/>
      <c r="V365" s="334"/>
    </row>
    <row r="366" spans="1:22">
      <c r="A366"/>
      <c r="F366" s="103"/>
      <c r="J366" s="330"/>
      <c r="K366" s="331"/>
      <c r="L366" s="331"/>
      <c r="M366" s="331"/>
      <c r="N366" s="330"/>
      <c r="O366" s="330"/>
      <c r="P366" s="330"/>
      <c r="Q366" s="330"/>
      <c r="R366" s="330"/>
      <c r="S366" s="332"/>
      <c r="T366" s="331"/>
      <c r="U366" s="333"/>
      <c r="V366" s="334"/>
    </row>
    <row r="367" spans="1:22">
      <c r="A367"/>
      <c r="F367" s="103"/>
      <c r="J367" s="330"/>
      <c r="K367" s="331"/>
      <c r="L367" s="331"/>
      <c r="M367" s="331"/>
      <c r="N367" s="330"/>
      <c r="O367" s="330"/>
      <c r="P367" s="330"/>
      <c r="Q367" s="330"/>
      <c r="R367" s="330"/>
      <c r="S367" s="332"/>
      <c r="T367" s="331"/>
      <c r="U367" s="333"/>
      <c r="V367" s="334"/>
    </row>
    <row r="368" spans="1:22">
      <c r="A368"/>
      <c r="F368" s="103"/>
      <c r="J368" s="330"/>
      <c r="K368" s="331"/>
      <c r="L368" s="331"/>
      <c r="M368" s="331"/>
      <c r="N368" s="330"/>
      <c r="O368" s="330"/>
      <c r="P368" s="330"/>
      <c r="Q368" s="330"/>
      <c r="R368" s="330"/>
      <c r="S368" s="332"/>
      <c r="T368" s="331"/>
      <c r="U368" s="333"/>
      <c r="V368" s="334"/>
    </row>
    <row r="369" spans="1:22">
      <c r="A369"/>
      <c r="F369" s="103"/>
      <c r="J369" s="330"/>
      <c r="K369" s="331"/>
      <c r="L369" s="331"/>
      <c r="M369" s="331"/>
      <c r="N369" s="330"/>
      <c r="O369" s="330"/>
      <c r="P369" s="330"/>
      <c r="Q369" s="330"/>
      <c r="R369" s="330"/>
      <c r="S369" s="332"/>
      <c r="T369" s="331"/>
      <c r="U369" s="333"/>
      <c r="V369" s="334"/>
    </row>
    <row r="370" spans="1:22">
      <c r="A370"/>
      <c r="F370" s="103"/>
      <c r="J370" s="330"/>
      <c r="K370" s="331"/>
      <c r="L370" s="331"/>
      <c r="M370" s="331"/>
      <c r="N370" s="330"/>
      <c r="O370" s="330"/>
      <c r="P370" s="330"/>
      <c r="Q370" s="330"/>
      <c r="R370" s="330"/>
      <c r="S370" s="332"/>
      <c r="T370" s="331"/>
      <c r="U370" s="333"/>
      <c r="V370" s="334"/>
    </row>
    <row r="371" spans="1:22">
      <c r="A371"/>
      <c r="F371" s="103"/>
      <c r="J371" s="330"/>
      <c r="K371" s="331"/>
      <c r="L371" s="331"/>
      <c r="M371" s="331"/>
      <c r="N371" s="330"/>
      <c r="O371" s="330"/>
      <c r="P371" s="330"/>
      <c r="Q371" s="330"/>
      <c r="R371" s="330"/>
      <c r="S371" s="332"/>
      <c r="T371" s="331"/>
      <c r="U371" s="333"/>
      <c r="V371" s="334"/>
    </row>
    <row r="372" spans="1:22">
      <c r="A372"/>
      <c r="F372" s="103"/>
      <c r="J372" s="330"/>
      <c r="K372" s="331"/>
      <c r="L372" s="331"/>
      <c r="M372" s="331"/>
      <c r="N372" s="330"/>
      <c r="O372" s="330"/>
      <c r="P372" s="330"/>
      <c r="Q372" s="330"/>
      <c r="R372" s="330"/>
      <c r="S372" s="332"/>
      <c r="T372" s="331"/>
      <c r="U372" s="333"/>
      <c r="V372" s="334"/>
    </row>
    <row r="373" spans="1:22">
      <c r="A373"/>
      <c r="F373" s="103"/>
      <c r="J373" s="330"/>
      <c r="K373" s="331"/>
      <c r="L373" s="331"/>
      <c r="M373" s="331"/>
      <c r="N373" s="330"/>
      <c r="O373" s="330"/>
      <c r="P373" s="330"/>
      <c r="Q373" s="330"/>
      <c r="R373" s="330"/>
      <c r="S373" s="332"/>
      <c r="T373" s="331"/>
      <c r="U373" s="333"/>
      <c r="V373" s="334"/>
    </row>
    <row r="374" spans="1:22">
      <c r="A374"/>
      <c r="F374" s="103"/>
      <c r="J374" s="330"/>
      <c r="K374" s="331"/>
      <c r="L374" s="331"/>
      <c r="M374" s="331"/>
      <c r="N374" s="330"/>
      <c r="O374" s="330"/>
      <c r="P374" s="330"/>
      <c r="Q374" s="330"/>
      <c r="R374" s="330"/>
      <c r="S374" s="332"/>
      <c r="T374" s="331"/>
      <c r="U374" s="333"/>
      <c r="V374" s="334"/>
    </row>
    <row r="375" spans="1:22">
      <c r="A375"/>
      <c r="F375" s="103"/>
      <c r="J375" s="330"/>
      <c r="K375" s="331"/>
      <c r="L375" s="331"/>
      <c r="M375" s="331"/>
      <c r="N375" s="330"/>
      <c r="O375" s="330"/>
      <c r="P375" s="330"/>
      <c r="Q375" s="330"/>
      <c r="R375" s="330"/>
      <c r="S375" s="332"/>
      <c r="T375" s="331"/>
      <c r="U375" s="333"/>
      <c r="V375" s="334"/>
    </row>
    <row r="376" spans="1:22">
      <c r="A376"/>
      <c r="F376" s="103"/>
      <c r="J376" s="330"/>
      <c r="K376" s="331"/>
      <c r="L376" s="331"/>
      <c r="M376" s="331"/>
      <c r="N376" s="330"/>
      <c r="O376" s="330"/>
      <c r="P376" s="330"/>
      <c r="Q376" s="330"/>
      <c r="R376" s="330"/>
      <c r="S376" s="332"/>
      <c r="T376" s="331"/>
      <c r="U376" s="333"/>
      <c r="V376" s="334"/>
    </row>
    <row r="377" spans="1:22">
      <c r="A377"/>
      <c r="F377" s="103"/>
      <c r="J377" s="330"/>
      <c r="K377" s="331"/>
      <c r="L377" s="331"/>
      <c r="M377" s="331"/>
      <c r="N377" s="330"/>
      <c r="O377" s="330"/>
      <c r="P377" s="330"/>
      <c r="Q377" s="330"/>
      <c r="R377" s="330"/>
      <c r="S377" s="332"/>
      <c r="T377" s="331"/>
      <c r="U377" s="333"/>
      <c r="V377" s="334"/>
    </row>
    <row r="378" spans="1:22">
      <c r="A378"/>
      <c r="F378" s="103"/>
      <c r="J378" s="330"/>
      <c r="K378" s="331"/>
      <c r="L378" s="331"/>
      <c r="M378" s="331"/>
      <c r="N378" s="330"/>
      <c r="O378" s="330"/>
      <c r="P378" s="330"/>
      <c r="Q378" s="330"/>
      <c r="R378" s="330"/>
      <c r="S378" s="332"/>
      <c r="T378" s="331"/>
      <c r="U378" s="333"/>
      <c r="V378" s="334"/>
    </row>
    <row r="379" spans="1:22">
      <c r="A379"/>
      <c r="F379" s="103"/>
      <c r="J379" s="330"/>
      <c r="K379" s="331"/>
      <c r="L379" s="331"/>
      <c r="M379" s="331"/>
      <c r="N379" s="330"/>
      <c r="O379" s="330"/>
      <c r="P379" s="330"/>
      <c r="Q379" s="330"/>
      <c r="R379" s="330"/>
      <c r="S379" s="332"/>
      <c r="T379" s="331"/>
      <c r="U379" s="333"/>
      <c r="V379" s="334"/>
    </row>
    <row r="380" spans="1:22">
      <c r="A380"/>
      <c r="F380" s="103"/>
      <c r="J380" s="330"/>
      <c r="K380" s="331"/>
      <c r="L380" s="331"/>
      <c r="M380" s="331"/>
      <c r="N380" s="330"/>
      <c r="O380" s="330"/>
      <c r="P380" s="330"/>
      <c r="Q380" s="330"/>
      <c r="R380" s="330"/>
      <c r="S380" s="332"/>
      <c r="T380" s="331"/>
      <c r="U380" s="333"/>
      <c r="V380" s="334"/>
    </row>
    <row r="381" spans="1:22">
      <c r="A381"/>
      <c r="F381" s="103"/>
      <c r="J381" s="330"/>
      <c r="K381" s="331"/>
      <c r="L381" s="331"/>
      <c r="M381" s="331"/>
      <c r="N381" s="330"/>
      <c r="O381" s="330"/>
      <c r="P381" s="330"/>
      <c r="Q381" s="330"/>
      <c r="R381" s="330"/>
      <c r="S381" s="332"/>
      <c r="T381" s="331"/>
      <c r="U381" s="333"/>
      <c r="V381" s="334"/>
    </row>
    <row r="382" spans="1:22">
      <c r="A382"/>
      <c r="F382" s="103"/>
      <c r="J382" s="330"/>
      <c r="K382" s="331"/>
      <c r="L382" s="331"/>
      <c r="M382" s="331"/>
      <c r="N382" s="330"/>
      <c r="O382" s="330"/>
      <c r="P382" s="330"/>
      <c r="Q382" s="330"/>
      <c r="R382" s="330"/>
      <c r="S382" s="332"/>
      <c r="T382" s="331"/>
      <c r="U382" s="333"/>
      <c r="V382" s="334"/>
    </row>
    <row r="383" spans="1:22">
      <c r="A383"/>
      <c r="F383" s="103"/>
      <c r="J383" s="330"/>
      <c r="K383" s="331"/>
      <c r="L383" s="331"/>
      <c r="M383" s="331"/>
      <c r="N383" s="330"/>
      <c r="O383" s="330"/>
      <c r="P383" s="330"/>
      <c r="Q383" s="330"/>
      <c r="R383" s="330"/>
      <c r="S383" s="332"/>
      <c r="T383" s="331"/>
      <c r="U383" s="333"/>
      <c r="V383" s="334"/>
    </row>
    <row r="384" spans="1:22">
      <c r="A384"/>
      <c r="F384" s="103"/>
      <c r="J384" s="330"/>
      <c r="K384" s="331"/>
      <c r="L384" s="331"/>
      <c r="M384" s="331"/>
      <c r="N384" s="330"/>
      <c r="O384" s="330"/>
      <c r="P384" s="330"/>
      <c r="Q384" s="330"/>
      <c r="R384" s="330"/>
      <c r="S384" s="332"/>
      <c r="T384" s="331"/>
      <c r="U384" s="333"/>
      <c r="V384" s="334"/>
    </row>
    <row r="385" spans="1:22">
      <c r="A385"/>
      <c r="F385" s="103"/>
      <c r="J385" s="330"/>
      <c r="K385" s="331"/>
      <c r="L385" s="331"/>
      <c r="M385" s="331"/>
      <c r="N385" s="330"/>
      <c r="O385" s="330"/>
      <c r="P385" s="330"/>
      <c r="Q385" s="330"/>
      <c r="R385" s="330"/>
      <c r="S385" s="332"/>
      <c r="T385" s="331"/>
      <c r="U385" s="333"/>
      <c r="V385" s="334"/>
    </row>
    <row r="386" spans="1:22">
      <c r="A386"/>
      <c r="F386" s="103"/>
      <c r="J386" s="330"/>
      <c r="K386" s="331"/>
      <c r="L386" s="331"/>
      <c r="M386" s="331"/>
      <c r="N386" s="330"/>
      <c r="O386" s="330"/>
      <c r="P386" s="330"/>
      <c r="Q386" s="330"/>
      <c r="R386" s="330"/>
      <c r="S386" s="332"/>
      <c r="T386" s="331"/>
      <c r="U386" s="333"/>
      <c r="V386" s="334"/>
    </row>
    <row r="387" spans="1:22">
      <c r="A387"/>
      <c r="F387" s="103"/>
      <c r="J387" s="330"/>
      <c r="K387" s="331"/>
      <c r="L387" s="331"/>
      <c r="M387" s="331"/>
      <c r="N387" s="330"/>
      <c r="O387" s="330"/>
      <c r="P387" s="330"/>
      <c r="Q387" s="330"/>
      <c r="R387" s="330"/>
      <c r="S387" s="332"/>
      <c r="T387" s="331"/>
      <c r="U387" s="333"/>
      <c r="V387" s="334"/>
    </row>
    <row r="388" spans="1:22">
      <c r="A388"/>
      <c r="F388" s="103"/>
      <c r="J388" s="330"/>
      <c r="K388" s="331"/>
      <c r="L388" s="331"/>
      <c r="M388" s="331"/>
      <c r="N388" s="330"/>
      <c r="O388" s="330"/>
      <c r="P388" s="330"/>
      <c r="Q388" s="330"/>
      <c r="R388" s="330"/>
      <c r="S388" s="332"/>
      <c r="T388" s="331"/>
      <c r="U388" s="333"/>
      <c r="V388" s="334"/>
    </row>
    <row r="389" spans="1:22">
      <c r="A389"/>
      <c r="F389" s="103"/>
      <c r="J389" s="330"/>
      <c r="K389" s="331"/>
      <c r="L389" s="331"/>
      <c r="M389" s="331"/>
      <c r="N389" s="330"/>
      <c r="O389" s="330"/>
      <c r="P389" s="330"/>
      <c r="Q389" s="330"/>
      <c r="R389" s="330"/>
      <c r="S389" s="332"/>
      <c r="T389" s="331"/>
      <c r="U389" s="333"/>
      <c r="V389" s="334"/>
    </row>
    <row r="390" spans="1:22">
      <c r="A390"/>
      <c r="F390" s="103"/>
      <c r="J390" s="330"/>
      <c r="K390" s="331"/>
      <c r="L390" s="331"/>
      <c r="M390" s="331"/>
      <c r="N390" s="330"/>
      <c r="O390" s="330"/>
      <c r="P390" s="330"/>
      <c r="Q390" s="330"/>
      <c r="R390" s="330"/>
      <c r="S390" s="332"/>
      <c r="T390" s="331"/>
      <c r="U390" s="333"/>
      <c r="V390" s="334"/>
    </row>
    <row r="391" spans="1:22">
      <c r="A391"/>
      <c r="F391" s="103"/>
      <c r="J391" s="330"/>
      <c r="K391" s="331"/>
      <c r="L391" s="331"/>
      <c r="M391" s="331"/>
      <c r="N391" s="330"/>
      <c r="O391" s="330"/>
      <c r="P391" s="330"/>
      <c r="Q391" s="330"/>
      <c r="R391" s="330"/>
      <c r="S391" s="332"/>
      <c r="T391" s="331"/>
      <c r="U391" s="333"/>
      <c r="V391" s="334"/>
    </row>
    <row r="392" spans="1:22">
      <c r="A392"/>
      <c r="F392" s="103"/>
      <c r="J392" s="330"/>
      <c r="K392" s="331"/>
      <c r="L392" s="331"/>
      <c r="M392" s="331"/>
      <c r="N392" s="330"/>
      <c r="O392" s="330"/>
      <c r="P392" s="330"/>
      <c r="Q392" s="330"/>
      <c r="R392" s="330"/>
      <c r="S392" s="332"/>
      <c r="T392" s="331"/>
      <c r="U392" s="333"/>
      <c r="V392" s="334"/>
    </row>
    <row r="393" spans="1:22">
      <c r="A393"/>
      <c r="F393" s="103"/>
      <c r="J393" s="330"/>
      <c r="K393" s="331"/>
      <c r="L393" s="331"/>
      <c r="M393" s="331"/>
      <c r="N393" s="330"/>
      <c r="O393" s="330"/>
      <c r="P393" s="330"/>
      <c r="Q393" s="330"/>
      <c r="R393" s="330"/>
      <c r="S393" s="332"/>
      <c r="T393" s="331"/>
      <c r="U393" s="333"/>
      <c r="V393" s="334"/>
    </row>
    <row r="394" spans="1:22">
      <c r="A394"/>
      <c r="F394" s="103"/>
      <c r="J394" s="330"/>
      <c r="K394" s="331"/>
      <c r="L394" s="331"/>
      <c r="M394" s="331"/>
      <c r="N394" s="330"/>
      <c r="O394" s="330"/>
      <c r="P394" s="330"/>
      <c r="Q394" s="330"/>
      <c r="R394" s="330"/>
      <c r="S394" s="332"/>
      <c r="T394" s="331"/>
      <c r="U394" s="333"/>
      <c r="V394" s="334"/>
    </row>
    <row r="395" spans="1:22">
      <c r="A395"/>
      <c r="F395" s="103"/>
      <c r="J395" s="330"/>
      <c r="K395" s="331"/>
      <c r="L395" s="331"/>
      <c r="M395" s="331"/>
      <c r="N395" s="330"/>
      <c r="O395" s="330"/>
      <c r="P395" s="330"/>
      <c r="Q395" s="330"/>
      <c r="R395" s="330"/>
      <c r="S395" s="332"/>
      <c r="T395" s="331"/>
      <c r="U395" s="333"/>
      <c r="V395" s="334"/>
    </row>
    <row r="396" spans="1:22">
      <c r="A396"/>
      <c r="F396" s="103"/>
      <c r="J396" s="330"/>
      <c r="K396" s="331"/>
      <c r="L396" s="331"/>
      <c r="M396" s="331"/>
      <c r="N396" s="330"/>
      <c r="O396" s="330"/>
      <c r="P396" s="330"/>
      <c r="Q396" s="330"/>
      <c r="R396" s="330"/>
      <c r="S396" s="332"/>
      <c r="T396" s="331"/>
      <c r="U396" s="333"/>
      <c r="V396" s="334"/>
    </row>
    <row r="397" spans="1:22">
      <c r="A397"/>
      <c r="F397" s="103"/>
      <c r="J397" s="330"/>
      <c r="K397" s="331"/>
      <c r="L397" s="331"/>
      <c r="M397" s="331"/>
      <c r="N397" s="330"/>
      <c r="O397" s="330"/>
      <c r="P397" s="330"/>
      <c r="Q397" s="330"/>
      <c r="R397" s="330"/>
      <c r="S397" s="332"/>
      <c r="T397" s="331"/>
      <c r="U397" s="333"/>
      <c r="V397" s="334"/>
    </row>
    <row r="398" spans="1:22">
      <c r="A398"/>
      <c r="F398" s="103"/>
      <c r="J398" s="330"/>
      <c r="K398" s="331"/>
      <c r="L398" s="331"/>
      <c r="M398" s="331"/>
      <c r="N398" s="330"/>
      <c r="O398" s="330"/>
      <c r="P398" s="330"/>
      <c r="Q398" s="330"/>
      <c r="R398" s="330"/>
      <c r="S398" s="332"/>
      <c r="T398" s="331"/>
      <c r="U398" s="333"/>
      <c r="V398" s="334"/>
    </row>
    <row r="399" spans="1:22">
      <c r="A399"/>
      <c r="F399" s="103"/>
      <c r="J399" s="330"/>
      <c r="K399" s="331"/>
      <c r="L399" s="331"/>
      <c r="M399" s="331"/>
      <c r="N399" s="330"/>
      <c r="O399" s="330"/>
      <c r="P399" s="330"/>
      <c r="Q399" s="330"/>
      <c r="R399" s="330"/>
      <c r="S399" s="332"/>
      <c r="T399" s="331"/>
      <c r="U399" s="333"/>
      <c r="V399" s="334"/>
    </row>
    <row r="400" spans="1:22">
      <c r="A400"/>
      <c r="F400" s="103"/>
      <c r="J400" s="330"/>
      <c r="K400" s="331"/>
      <c r="L400" s="331"/>
      <c r="M400" s="331"/>
      <c r="N400" s="330"/>
      <c r="O400" s="330"/>
      <c r="P400" s="330"/>
      <c r="Q400" s="330"/>
      <c r="R400" s="330"/>
      <c r="S400" s="332"/>
      <c r="T400" s="331"/>
      <c r="U400" s="333"/>
      <c r="V400" s="334"/>
    </row>
    <row r="401" spans="1:22">
      <c r="A401"/>
      <c r="F401" s="103"/>
      <c r="J401" s="330"/>
      <c r="K401" s="331"/>
      <c r="L401" s="331"/>
      <c r="M401" s="331"/>
      <c r="N401" s="330"/>
      <c r="O401" s="330"/>
      <c r="P401" s="330"/>
      <c r="Q401" s="330"/>
      <c r="R401" s="330"/>
      <c r="S401" s="332"/>
      <c r="T401" s="331"/>
      <c r="U401" s="333"/>
      <c r="V401" s="334"/>
    </row>
    <row r="402" spans="1:22">
      <c r="A402"/>
      <c r="F402" s="103"/>
      <c r="J402" s="330"/>
      <c r="K402" s="331"/>
      <c r="L402" s="331"/>
      <c r="M402" s="331"/>
      <c r="N402" s="330"/>
      <c r="O402" s="330"/>
      <c r="P402" s="330"/>
      <c r="Q402" s="330"/>
      <c r="R402" s="330"/>
      <c r="S402" s="332"/>
      <c r="T402" s="331"/>
      <c r="U402" s="333"/>
      <c r="V402" s="334"/>
    </row>
    <row r="403" spans="1:22">
      <c r="A403"/>
      <c r="F403" s="103"/>
      <c r="J403" s="330"/>
      <c r="K403" s="331"/>
      <c r="L403" s="331"/>
      <c r="M403" s="331"/>
      <c r="N403" s="330"/>
      <c r="O403" s="330"/>
      <c r="P403" s="330"/>
      <c r="Q403" s="330"/>
      <c r="R403" s="330"/>
      <c r="S403" s="332"/>
      <c r="T403" s="331"/>
      <c r="U403" s="333"/>
      <c r="V403" s="334"/>
    </row>
    <row r="404" spans="1:22">
      <c r="A404"/>
      <c r="F404" s="103"/>
      <c r="J404" s="330"/>
      <c r="K404" s="331"/>
      <c r="L404" s="331"/>
      <c r="M404" s="331"/>
      <c r="N404" s="330"/>
      <c r="O404" s="330"/>
      <c r="P404" s="330"/>
      <c r="Q404" s="330"/>
      <c r="R404" s="330"/>
      <c r="S404" s="332"/>
      <c r="T404" s="331"/>
      <c r="U404" s="333"/>
      <c r="V404" s="334"/>
    </row>
    <row r="405" spans="1:22">
      <c r="A405"/>
      <c r="F405" s="103"/>
      <c r="J405" s="330"/>
      <c r="K405" s="331"/>
      <c r="L405" s="331"/>
      <c r="M405" s="331"/>
      <c r="N405" s="330"/>
      <c r="O405" s="330"/>
      <c r="P405" s="330"/>
      <c r="Q405" s="330"/>
      <c r="R405" s="330"/>
      <c r="S405" s="332"/>
      <c r="T405" s="331"/>
      <c r="U405" s="333"/>
      <c r="V405" s="334"/>
    </row>
    <row r="406" spans="1:22">
      <c r="A406"/>
      <c r="F406" s="103"/>
      <c r="J406" s="330"/>
      <c r="K406" s="331"/>
      <c r="L406" s="331"/>
      <c r="M406" s="331"/>
      <c r="N406" s="330"/>
      <c r="O406" s="330"/>
      <c r="P406" s="330"/>
      <c r="Q406" s="330"/>
      <c r="R406" s="330"/>
      <c r="S406" s="332"/>
      <c r="T406" s="331"/>
      <c r="U406" s="333"/>
      <c r="V406" s="334"/>
    </row>
    <row r="407" spans="1:22">
      <c r="A407"/>
      <c r="F407" s="103"/>
      <c r="J407" s="330"/>
      <c r="K407" s="331"/>
      <c r="L407" s="331"/>
      <c r="M407" s="331"/>
      <c r="N407" s="330"/>
      <c r="O407" s="330"/>
      <c r="P407" s="330"/>
      <c r="Q407" s="330"/>
      <c r="R407" s="330"/>
      <c r="S407" s="332"/>
      <c r="T407" s="331"/>
      <c r="U407" s="333"/>
      <c r="V407" s="334"/>
    </row>
    <row r="408" spans="1:22">
      <c r="A408"/>
      <c r="F408" s="103"/>
      <c r="J408" s="330"/>
      <c r="K408" s="331"/>
      <c r="L408" s="331"/>
      <c r="M408" s="331"/>
      <c r="N408" s="330"/>
      <c r="O408" s="330"/>
      <c r="P408" s="330"/>
      <c r="Q408" s="330"/>
      <c r="R408" s="330"/>
      <c r="S408" s="332"/>
      <c r="T408" s="331"/>
      <c r="U408" s="333"/>
      <c r="V408" s="334"/>
    </row>
    <row r="409" spans="1:22">
      <c r="A409"/>
      <c r="F409" s="103"/>
      <c r="J409" s="330"/>
      <c r="K409" s="331"/>
      <c r="L409" s="331"/>
      <c r="M409" s="331"/>
      <c r="N409" s="330"/>
      <c r="O409" s="330"/>
      <c r="P409" s="330"/>
      <c r="Q409" s="330"/>
      <c r="R409" s="330"/>
      <c r="S409" s="332"/>
      <c r="T409" s="331"/>
      <c r="U409" s="333"/>
      <c r="V409" s="334"/>
    </row>
    <row r="410" spans="1:22">
      <c r="A410"/>
      <c r="F410" s="103"/>
      <c r="J410" s="330"/>
      <c r="K410" s="331"/>
      <c r="L410" s="331"/>
      <c r="M410" s="331"/>
      <c r="N410" s="330"/>
      <c r="O410" s="330"/>
      <c r="P410" s="330"/>
      <c r="Q410" s="330"/>
      <c r="R410" s="330"/>
      <c r="S410" s="332"/>
      <c r="T410" s="331"/>
      <c r="U410" s="333"/>
      <c r="V410" s="334"/>
    </row>
    <row r="411" spans="1:22">
      <c r="A411"/>
      <c r="F411" s="103"/>
      <c r="J411" s="330"/>
      <c r="K411" s="331"/>
      <c r="L411" s="331"/>
      <c r="M411" s="331"/>
      <c r="N411" s="330"/>
      <c r="O411" s="330"/>
      <c r="P411" s="330"/>
      <c r="Q411" s="330"/>
      <c r="R411" s="330"/>
      <c r="S411" s="332"/>
      <c r="T411" s="331"/>
      <c r="U411" s="333"/>
      <c r="V411" s="334"/>
    </row>
    <row r="412" spans="1:22">
      <c r="A412"/>
      <c r="F412" s="103"/>
      <c r="J412" s="330"/>
      <c r="K412" s="331"/>
      <c r="L412" s="331"/>
      <c r="M412" s="331"/>
      <c r="N412" s="330"/>
      <c r="O412" s="330"/>
      <c r="P412" s="330"/>
      <c r="Q412" s="330"/>
      <c r="R412" s="330"/>
      <c r="S412" s="332"/>
      <c r="T412" s="331"/>
      <c r="U412" s="333"/>
      <c r="V412" s="334"/>
    </row>
    <row r="413" spans="1:22">
      <c r="A413"/>
      <c r="F413" s="103"/>
      <c r="J413" s="330"/>
      <c r="K413" s="331"/>
      <c r="L413" s="331"/>
      <c r="M413" s="331"/>
      <c r="N413" s="330"/>
      <c r="O413" s="330"/>
      <c r="P413" s="330"/>
      <c r="Q413" s="330"/>
      <c r="R413" s="330"/>
      <c r="S413" s="332"/>
      <c r="T413" s="331"/>
      <c r="U413" s="333"/>
      <c r="V413" s="334"/>
    </row>
    <row r="414" spans="1:22">
      <c r="A414"/>
      <c r="F414" s="103"/>
      <c r="J414" s="330"/>
      <c r="K414" s="331"/>
      <c r="L414" s="331"/>
      <c r="M414" s="331"/>
      <c r="N414" s="330"/>
      <c r="O414" s="330"/>
      <c r="P414" s="330"/>
      <c r="Q414" s="330"/>
      <c r="R414" s="330"/>
      <c r="S414" s="332"/>
      <c r="T414" s="331"/>
      <c r="U414" s="333"/>
      <c r="V414" s="334"/>
    </row>
    <row r="415" spans="1:22">
      <c r="A415"/>
      <c r="F415" s="103"/>
      <c r="J415" s="330"/>
      <c r="K415" s="331"/>
      <c r="L415" s="331"/>
      <c r="M415" s="331"/>
      <c r="N415" s="330"/>
      <c r="O415" s="330"/>
      <c r="P415" s="330"/>
      <c r="Q415" s="330"/>
      <c r="R415" s="330"/>
      <c r="S415" s="332"/>
      <c r="T415" s="331"/>
      <c r="U415" s="333"/>
      <c r="V415" s="334"/>
    </row>
    <row r="416" spans="1:22">
      <c r="A416"/>
      <c r="F416" s="103"/>
      <c r="J416" s="330"/>
      <c r="K416" s="331"/>
      <c r="L416" s="331"/>
      <c r="M416" s="331"/>
      <c r="N416" s="330"/>
      <c r="O416" s="330"/>
      <c r="P416" s="330"/>
      <c r="Q416" s="330"/>
      <c r="R416" s="330"/>
      <c r="S416" s="332"/>
      <c r="T416" s="331"/>
      <c r="U416" s="333"/>
      <c r="V416" s="334"/>
    </row>
    <row r="417" spans="1:22">
      <c r="A417"/>
      <c r="F417" s="103"/>
      <c r="J417" s="330"/>
      <c r="K417" s="331"/>
      <c r="L417" s="331"/>
      <c r="M417" s="331"/>
      <c r="N417" s="330"/>
      <c r="O417" s="330"/>
      <c r="P417" s="330"/>
      <c r="Q417" s="330"/>
      <c r="R417" s="330"/>
      <c r="S417" s="332"/>
      <c r="T417" s="331"/>
      <c r="U417" s="333"/>
      <c r="V417" s="334"/>
    </row>
    <row r="418" spans="1:22">
      <c r="A418"/>
      <c r="F418" s="103"/>
      <c r="J418" s="330"/>
      <c r="K418" s="331"/>
      <c r="L418" s="331"/>
      <c r="M418" s="331"/>
      <c r="N418" s="330"/>
      <c r="O418" s="330"/>
      <c r="P418" s="330"/>
      <c r="Q418" s="330"/>
      <c r="R418" s="330"/>
      <c r="S418" s="332"/>
      <c r="T418" s="331"/>
      <c r="U418" s="333"/>
      <c r="V418" s="334"/>
    </row>
    <row r="419" spans="1:22">
      <c r="A419"/>
      <c r="F419" s="103"/>
      <c r="J419" s="330"/>
      <c r="K419" s="331"/>
      <c r="L419" s="331"/>
      <c r="M419" s="331"/>
      <c r="N419" s="330"/>
      <c r="O419" s="330"/>
      <c r="P419" s="330"/>
      <c r="Q419" s="330"/>
      <c r="R419" s="330"/>
      <c r="S419" s="332"/>
      <c r="T419" s="331"/>
      <c r="U419" s="333"/>
      <c r="V419" s="334"/>
    </row>
    <row r="420" spans="1:22">
      <c r="A420"/>
      <c r="F420" s="103"/>
      <c r="J420" s="330"/>
      <c r="K420" s="331"/>
      <c r="L420" s="331"/>
      <c r="M420" s="331"/>
      <c r="N420" s="330"/>
      <c r="O420" s="330"/>
      <c r="P420" s="330"/>
      <c r="Q420" s="330"/>
      <c r="R420" s="330"/>
      <c r="S420" s="332"/>
      <c r="T420" s="331"/>
      <c r="U420" s="333"/>
      <c r="V420" s="334"/>
    </row>
    <row r="421" spans="1:22">
      <c r="A421"/>
      <c r="F421" s="103"/>
      <c r="J421" s="330"/>
      <c r="K421" s="331"/>
      <c r="L421" s="331"/>
      <c r="M421" s="331"/>
      <c r="N421" s="330"/>
      <c r="O421" s="330"/>
      <c r="P421" s="330"/>
      <c r="Q421" s="330"/>
      <c r="R421" s="330"/>
      <c r="S421" s="332"/>
      <c r="T421" s="331"/>
      <c r="U421" s="333"/>
      <c r="V421" s="334"/>
    </row>
    <row r="422" spans="1:22">
      <c r="A422"/>
      <c r="F422" s="103"/>
      <c r="J422" s="330"/>
      <c r="K422" s="331"/>
      <c r="L422" s="331"/>
      <c r="M422" s="331"/>
      <c r="N422" s="330"/>
      <c r="O422" s="330"/>
      <c r="P422" s="330"/>
      <c r="Q422" s="330"/>
      <c r="R422" s="330"/>
      <c r="S422" s="332"/>
      <c r="T422" s="331"/>
      <c r="U422" s="333"/>
      <c r="V422" s="334"/>
    </row>
    <row r="423" spans="1:22">
      <c r="A423"/>
      <c r="F423" s="103"/>
      <c r="J423" s="330"/>
      <c r="K423" s="331"/>
      <c r="L423" s="331"/>
      <c r="M423" s="331"/>
      <c r="N423" s="330"/>
      <c r="O423" s="330"/>
      <c r="P423" s="330"/>
      <c r="Q423" s="330"/>
      <c r="R423" s="330"/>
      <c r="S423" s="332"/>
      <c r="T423" s="331"/>
      <c r="U423" s="333"/>
      <c r="V423" s="334"/>
    </row>
    <row r="424" spans="1:22">
      <c r="A424"/>
      <c r="F424" s="103"/>
      <c r="J424" s="330"/>
      <c r="K424" s="331"/>
      <c r="L424" s="331"/>
      <c r="M424" s="331"/>
      <c r="N424" s="330"/>
      <c r="O424" s="330"/>
      <c r="P424" s="330"/>
      <c r="Q424" s="330"/>
      <c r="R424" s="330"/>
      <c r="S424" s="332"/>
      <c r="T424" s="331"/>
      <c r="U424" s="333"/>
      <c r="V424" s="334"/>
    </row>
    <row r="425" spans="1:22">
      <c r="A425"/>
      <c r="F425" s="103"/>
      <c r="J425" s="330"/>
      <c r="K425" s="331"/>
      <c r="L425" s="331"/>
      <c r="M425" s="331"/>
      <c r="N425" s="330"/>
      <c r="O425" s="330"/>
      <c r="P425" s="330"/>
      <c r="Q425" s="330"/>
      <c r="R425" s="330"/>
      <c r="S425" s="332"/>
      <c r="T425" s="331"/>
      <c r="U425" s="333"/>
      <c r="V425" s="334"/>
    </row>
    <row r="426" spans="1:22">
      <c r="A426"/>
      <c r="F426" s="103"/>
      <c r="J426" s="330"/>
      <c r="K426" s="331"/>
      <c r="L426" s="331"/>
      <c r="M426" s="331"/>
      <c r="N426" s="330"/>
      <c r="O426" s="330"/>
      <c r="P426" s="330"/>
      <c r="Q426" s="330"/>
      <c r="R426" s="330"/>
      <c r="S426" s="332"/>
      <c r="T426" s="331"/>
      <c r="U426" s="333"/>
      <c r="V426" s="334"/>
    </row>
    <row r="427" spans="1:22">
      <c r="A427"/>
      <c r="F427" s="103"/>
      <c r="J427" s="330"/>
      <c r="K427" s="331"/>
      <c r="L427" s="331"/>
      <c r="M427" s="331"/>
      <c r="N427" s="330"/>
      <c r="O427" s="330"/>
      <c r="P427" s="330"/>
      <c r="Q427" s="330"/>
      <c r="R427" s="330"/>
      <c r="S427" s="332"/>
      <c r="T427" s="331"/>
      <c r="U427" s="333"/>
      <c r="V427" s="334"/>
    </row>
    <row r="428" spans="1:22">
      <c r="A428"/>
      <c r="F428" s="103"/>
      <c r="J428" s="330"/>
      <c r="K428" s="331"/>
      <c r="L428" s="331"/>
      <c r="M428" s="331"/>
      <c r="N428" s="330"/>
      <c r="O428" s="330"/>
      <c r="P428" s="330"/>
      <c r="Q428" s="330"/>
      <c r="R428" s="330"/>
      <c r="S428" s="332"/>
      <c r="T428" s="331"/>
      <c r="U428" s="333"/>
      <c r="V428" s="334"/>
    </row>
    <row r="429" spans="1:22">
      <c r="A429"/>
      <c r="F429" s="103"/>
      <c r="J429" s="330"/>
      <c r="K429" s="331"/>
      <c r="L429" s="331"/>
      <c r="M429" s="331"/>
      <c r="N429" s="330"/>
      <c r="O429" s="330"/>
      <c r="P429" s="330"/>
      <c r="Q429" s="330"/>
      <c r="R429" s="330"/>
      <c r="S429" s="332"/>
      <c r="T429" s="331"/>
      <c r="U429" s="333"/>
      <c r="V429" s="334"/>
    </row>
    <row r="430" spans="1:22">
      <c r="A430"/>
      <c r="F430" s="103"/>
      <c r="J430" s="330"/>
      <c r="K430" s="331"/>
      <c r="L430" s="331"/>
      <c r="M430" s="331"/>
      <c r="N430" s="330"/>
      <c r="O430" s="330"/>
      <c r="P430" s="330"/>
      <c r="Q430" s="330"/>
      <c r="R430" s="330"/>
      <c r="S430" s="332"/>
      <c r="T430" s="331"/>
      <c r="U430" s="333"/>
      <c r="V430" s="334"/>
    </row>
    <row r="431" spans="1:22">
      <c r="A431"/>
      <c r="F431" s="103"/>
      <c r="J431" s="330"/>
      <c r="K431" s="331"/>
      <c r="L431" s="331"/>
      <c r="M431" s="331"/>
      <c r="N431" s="330"/>
      <c r="O431" s="330"/>
      <c r="P431" s="330"/>
      <c r="Q431" s="330"/>
      <c r="R431" s="330"/>
      <c r="S431" s="332"/>
      <c r="T431" s="331"/>
      <c r="U431" s="333"/>
      <c r="V431" s="334"/>
    </row>
    <row r="432" spans="1:22">
      <c r="A432"/>
      <c r="F432" s="103"/>
      <c r="J432" s="330"/>
      <c r="K432" s="331"/>
      <c r="L432" s="331"/>
      <c r="M432" s="331"/>
      <c r="N432" s="330"/>
      <c r="O432" s="330"/>
      <c r="P432" s="330"/>
      <c r="Q432" s="330"/>
      <c r="R432" s="330"/>
      <c r="S432" s="332"/>
      <c r="T432" s="331"/>
      <c r="U432" s="333"/>
      <c r="V432" s="334"/>
    </row>
    <row r="433" spans="1:22">
      <c r="A433"/>
      <c r="F433" s="103"/>
      <c r="J433" s="330"/>
      <c r="K433" s="331"/>
      <c r="L433" s="331"/>
      <c r="M433" s="331"/>
      <c r="N433" s="330"/>
      <c r="O433" s="330"/>
      <c r="P433" s="330"/>
      <c r="Q433" s="330"/>
      <c r="R433" s="330"/>
      <c r="S433" s="332"/>
      <c r="T433" s="331"/>
      <c r="U433" s="333"/>
      <c r="V433" s="334"/>
    </row>
    <row r="434" spans="1:22">
      <c r="A434"/>
      <c r="F434" s="103"/>
      <c r="J434" s="330"/>
      <c r="K434" s="331"/>
      <c r="L434" s="331"/>
      <c r="M434" s="331"/>
      <c r="N434" s="330"/>
      <c r="O434" s="330"/>
      <c r="P434" s="330"/>
      <c r="Q434" s="330"/>
      <c r="R434" s="330"/>
      <c r="S434" s="332"/>
      <c r="T434" s="331"/>
      <c r="U434" s="333"/>
      <c r="V434" s="334"/>
    </row>
    <row r="435" spans="1:22">
      <c r="A435"/>
      <c r="F435" s="103"/>
      <c r="J435" s="330"/>
      <c r="K435" s="331"/>
      <c r="L435" s="331"/>
      <c r="M435" s="331"/>
      <c r="N435" s="330"/>
      <c r="O435" s="330"/>
      <c r="P435" s="330"/>
      <c r="Q435" s="330"/>
      <c r="R435" s="330"/>
      <c r="S435" s="332"/>
      <c r="T435" s="331"/>
      <c r="U435" s="333"/>
      <c r="V435" s="334"/>
    </row>
    <row r="436" spans="1:22">
      <c r="A436"/>
      <c r="F436" s="103"/>
      <c r="J436" s="330"/>
      <c r="K436" s="331"/>
      <c r="L436" s="331"/>
      <c r="M436" s="331"/>
      <c r="N436" s="330"/>
      <c r="O436" s="330"/>
      <c r="P436" s="330"/>
      <c r="Q436" s="330"/>
      <c r="R436" s="330"/>
      <c r="S436" s="332"/>
      <c r="T436" s="331"/>
      <c r="U436" s="333"/>
      <c r="V436" s="334"/>
    </row>
    <row r="437" spans="1:22">
      <c r="A437"/>
      <c r="F437" s="103"/>
      <c r="J437" s="330"/>
      <c r="K437" s="331"/>
      <c r="L437" s="331"/>
      <c r="M437" s="331"/>
      <c r="N437" s="330"/>
      <c r="O437" s="330"/>
      <c r="P437" s="330"/>
      <c r="Q437" s="330"/>
      <c r="R437" s="330"/>
      <c r="S437" s="332"/>
      <c r="T437" s="331"/>
      <c r="U437" s="333"/>
      <c r="V437" s="334"/>
    </row>
    <row r="438" spans="1:22">
      <c r="A438"/>
      <c r="F438" s="103"/>
      <c r="J438" s="330"/>
      <c r="K438" s="331"/>
      <c r="L438" s="331"/>
      <c r="M438" s="331"/>
      <c r="N438" s="330"/>
      <c r="O438" s="330"/>
      <c r="P438" s="330"/>
      <c r="Q438" s="330"/>
      <c r="R438" s="330"/>
      <c r="S438" s="332"/>
      <c r="T438" s="331"/>
      <c r="U438" s="333"/>
      <c r="V438" s="334"/>
    </row>
    <row r="439" spans="1:22">
      <c r="A439"/>
      <c r="F439" s="103"/>
      <c r="J439" s="330"/>
      <c r="K439" s="331"/>
      <c r="L439" s="331"/>
      <c r="M439" s="331"/>
      <c r="N439" s="330"/>
      <c r="O439" s="330"/>
      <c r="P439" s="330"/>
      <c r="Q439" s="330"/>
      <c r="R439" s="330"/>
      <c r="S439" s="332"/>
      <c r="T439" s="331"/>
      <c r="U439" s="333"/>
      <c r="V439" s="334"/>
    </row>
    <row r="440" spans="1:22">
      <c r="A440"/>
      <c r="F440" s="103"/>
      <c r="J440" s="330"/>
      <c r="K440" s="331"/>
      <c r="L440" s="331"/>
      <c r="M440" s="331"/>
      <c r="N440" s="330"/>
      <c r="O440" s="330"/>
      <c r="P440" s="330"/>
      <c r="Q440" s="330"/>
      <c r="R440" s="330"/>
      <c r="S440" s="332"/>
      <c r="T440" s="331"/>
      <c r="U440" s="333"/>
      <c r="V440" s="334"/>
    </row>
    <row r="441" spans="1:22">
      <c r="A441"/>
      <c r="F441" s="103"/>
      <c r="J441" s="330"/>
      <c r="K441" s="331"/>
      <c r="L441" s="331"/>
      <c r="M441" s="331"/>
      <c r="N441" s="330"/>
      <c r="O441" s="330"/>
      <c r="P441" s="330"/>
      <c r="Q441" s="330"/>
      <c r="R441" s="330"/>
      <c r="S441" s="332"/>
      <c r="T441" s="331"/>
      <c r="U441" s="333"/>
      <c r="V441" s="334"/>
    </row>
    <row r="442" spans="1:22">
      <c r="A442"/>
      <c r="F442" s="103"/>
      <c r="J442" s="330"/>
      <c r="K442" s="331"/>
      <c r="L442" s="331"/>
      <c r="M442" s="331"/>
      <c r="N442" s="330"/>
      <c r="O442" s="330"/>
      <c r="P442" s="330"/>
      <c r="Q442" s="330"/>
      <c r="R442" s="330"/>
      <c r="S442" s="332"/>
      <c r="T442" s="331"/>
      <c r="U442" s="333"/>
      <c r="V442" s="334"/>
    </row>
    <row r="443" spans="1:22">
      <c r="A443"/>
      <c r="F443" s="103"/>
      <c r="J443" s="330"/>
      <c r="K443" s="331"/>
      <c r="L443" s="331"/>
      <c r="M443" s="331"/>
      <c r="N443" s="330"/>
      <c r="O443" s="330"/>
      <c r="P443" s="330"/>
      <c r="Q443" s="330"/>
      <c r="R443" s="330"/>
      <c r="S443" s="332"/>
      <c r="T443" s="331"/>
      <c r="U443" s="333"/>
      <c r="V443" s="334"/>
    </row>
    <row r="444" spans="1:22">
      <c r="A444"/>
      <c r="F444" s="103"/>
      <c r="J444" s="330"/>
      <c r="K444" s="331"/>
      <c r="L444" s="331"/>
      <c r="M444" s="331"/>
      <c r="N444" s="330"/>
      <c r="O444" s="330"/>
      <c r="P444" s="330"/>
      <c r="Q444" s="330"/>
      <c r="R444" s="330"/>
      <c r="S444" s="332"/>
      <c r="T444" s="331"/>
      <c r="U444" s="333"/>
      <c r="V444" s="334"/>
    </row>
    <row r="445" spans="1:22">
      <c r="A445"/>
      <c r="F445" s="103"/>
      <c r="J445" s="330"/>
      <c r="K445" s="331"/>
      <c r="L445" s="331"/>
      <c r="M445" s="331"/>
      <c r="N445" s="330"/>
      <c r="O445" s="330"/>
      <c r="P445" s="330"/>
      <c r="Q445" s="330"/>
      <c r="R445" s="330"/>
      <c r="S445" s="332"/>
      <c r="T445" s="331"/>
      <c r="U445" s="333"/>
      <c r="V445" s="334"/>
    </row>
    <row r="446" spans="1:22">
      <c r="A446"/>
      <c r="J446" s="330"/>
      <c r="K446" s="331"/>
      <c r="L446" s="331"/>
      <c r="M446" s="331"/>
      <c r="N446" s="330"/>
      <c r="O446" s="330"/>
      <c r="P446" s="330"/>
      <c r="Q446" s="330"/>
      <c r="R446" s="330"/>
      <c r="S446" s="332"/>
      <c r="T446" s="331"/>
      <c r="U446" s="333"/>
      <c r="V446" s="334"/>
    </row>
    <row r="447" spans="1:22">
      <c r="A447"/>
      <c r="J447" s="330"/>
      <c r="K447" s="331"/>
      <c r="L447" s="331"/>
      <c r="M447" s="331"/>
      <c r="N447" s="330"/>
      <c r="O447" s="330"/>
      <c r="P447" s="330"/>
      <c r="Q447" s="330"/>
      <c r="R447" s="330"/>
      <c r="S447" s="332"/>
      <c r="T447" s="331"/>
      <c r="U447" s="333"/>
      <c r="V447" s="334"/>
    </row>
    <row r="448" spans="1:22">
      <c r="A448"/>
      <c r="F448" s="103"/>
      <c r="J448" s="330"/>
      <c r="K448" s="331"/>
      <c r="L448" s="331"/>
      <c r="M448" s="331"/>
      <c r="N448" s="330"/>
      <c r="O448" s="330"/>
      <c r="P448" s="330"/>
      <c r="Q448" s="330"/>
      <c r="R448" s="330"/>
      <c r="S448" s="332"/>
      <c r="T448" s="331"/>
      <c r="U448" s="333"/>
      <c r="V448" s="334"/>
    </row>
    <row r="449" spans="1:22">
      <c r="A449"/>
      <c r="F449" s="103"/>
      <c r="J449" s="330"/>
      <c r="K449" s="331"/>
      <c r="L449" s="331"/>
      <c r="M449" s="331"/>
      <c r="N449" s="330"/>
      <c r="O449" s="330"/>
      <c r="P449" s="330"/>
      <c r="Q449" s="330"/>
      <c r="R449" s="330"/>
      <c r="S449" s="332"/>
      <c r="T449" s="331"/>
      <c r="U449" s="333"/>
      <c r="V449" s="334"/>
    </row>
    <row r="450" spans="1:22">
      <c r="A450"/>
      <c r="F450" s="103"/>
      <c r="J450" s="330"/>
      <c r="K450" s="331"/>
      <c r="L450" s="331"/>
      <c r="M450" s="331"/>
      <c r="N450" s="330"/>
      <c r="O450" s="330"/>
      <c r="P450" s="330"/>
      <c r="Q450" s="330"/>
      <c r="R450" s="330"/>
      <c r="S450" s="332"/>
      <c r="T450" s="331"/>
      <c r="U450" s="333"/>
      <c r="V450" s="334"/>
    </row>
    <row r="451" spans="1:22">
      <c r="A451"/>
      <c r="F451" s="103"/>
      <c r="J451" s="330"/>
      <c r="K451" s="331"/>
      <c r="L451" s="331"/>
      <c r="M451" s="331"/>
      <c r="N451" s="330"/>
      <c r="O451" s="330"/>
      <c r="P451" s="330"/>
      <c r="Q451" s="330"/>
      <c r="R451" s="330"/>
      <c r="S451" s="332"/>
      <c r="T451" s="331"/>
      <c r="U451" s="333"/>
      <c r="V451" s="334"/>
    </row>
    <row r="452" spans="1:22">
      <c r="A452"/>
      <c r="F452" s="103"/>
      <c r="J452" s="330"/>
      <c r="K452" s="331"/>
      <c r="L452" s="331"/>
      <c r="M452" s="331"/>
      <c r="N452" s="330"/>
      <c r="O452" s="330"/>
      <c r="P452" s="330"/>
      <c r="Q452" s="330"/>
      <c r="R452" s="330"/>
      <c r="S452" s="332"/>
      <c r="T452" s="331"/>
      <c r="U452" s="333"/>
      <c r="V452" s="334"/>
    </row>
    <row r="453" spans="1:22">
      <c r="A453"/>
      <c r="F453" s="103"/>
      <c r="J453" s="330"/>
      <c r="K453" s="331"/>
      <c r="L453" s="331"/>
      <c r="M453" s="331"/>
      <c r="N453" s="330"/>
      <c r="O453" s="330"/>
      <c r="P453" s="330"/>
      <c r="Q453" s="330"/>
      <c r="R453" s="330"/>
      <c r="S453" s="332"/>
      <c r="T453" s="331"/>
      <c r="U453" s="333"/>
      <c r="V453" s="334"/>
    </row>
    <row r="454" spans="1:22">
      <c r="A454"/>
      <c r="F454" s="103"/>
      <c r="J454" s="330"/>
      <c r="K454" s="331"/>
      <c r="L454" s="331"/>
      <c r="M454" s="331"/>
      <c r="N454" s="330"/>
      <c r="O454" s="330"/>
      <c r="P454" s="330"/>
      <c r="Q454" s="330"/>
      <c r="R454" s="330"/>
      <c r="S454" s="332"/>
      <c r="T454" s="331"/>
      <c r="U454" s="333"/>
      <c r="V454" s="334"/>
    </row>
    <row r="455" spans="1:22">
      <c r="A455"/>
      <c r="F455" s="103"/>
      <c r="J455" s="330"/>
      <c r="K455" s="331"/>
      <c r="L455" s="331"/>
      <c r="M455" s="331"/>
      <c r="N455" s="330"/>
      <c r="O455" s="330"/>
      <c r="P455" s="330"/>
      <c r="Q455" s="330"/>
      <c r="R455" s="330"/>
      <c r="S455" s="332"/>
      <c r="T455" s="331"/>
      <c r="U455" s="333"/>
      <c r="V455" s="334"/>
    </row>
    <row r="456" spans="1:22">
      <c r="A456"/>
      <c r="F456" s="103"/>
      <c r="J456" s="330"/>
      <c r="K456" s="331"/>
      <c r="L456" s="331"/>
      <c r="M456" s="331"/>
      <c r="N456" s="330"/>
      <c r="O456" s="330"/>
      <c r="P456" s="330"/>
      <c r="Q456" s="330"/>
      <c r="R456" s="330"/>
      <c r="S456" s="332"/>
      <c r="T456" s="331"/>
      <c r="U456" s="333"/>
      <c r="V456" s="334"/>
    </row>
    <row r="457" spans="1:22">
      <c r="A457"/>
      <c r="F457" s="103"/>
      <c r="J457" s="330"/>
      <c r="K457" s="331"/>
      <c r="L457" s="331"/>
      <c r="M457" s="331"/>
      <c r="N457" s="330"/>
      <c r="O457" s="330"/>
      <c r="P457" s="330"/>
      <c r="Q457" s="330"/>
      <c r="R457" s="330"/>
      <c r="S457" s="332"/>
      <c r="T457" s="331"/>
      <c r="U457" s="333"/>
      <c r="V457" s="334"/>
    </row>
    <row r="458" spans="1:22">
      <c r="A458"/>
      <c r="F458" s="103"/>
      <c r="J458" s="330"/>
      <c r="K458" s="331"/>
      <c r="L458" s="331"/>
      <c r="M458" s="331"/>
      <c r="N458" s="330"/>
      <c r="O458" s="330"/>
      <c r="P458" s="330"/>
      <c r="Q458" s="330"/>
      <c r="R458" s="330"/>
      <c r="S458" s="332"/>
      <c r="T458" s="331"/>
      <c r="U458" s="333"/>
      <c r="V458" s="334"/>
    </row>
    <row r="459" spans="1:22">
      <c r="A459"/>
      <c r="F459" s="103"/>
      <c r="J459" s="330"/>
      <c r="K459" s="331"/>
      <c r="L459" s="331"/>
      <c r="M459" s="331"/>
      <c r="N459" s="330"/>
      <c r="O459" s="330"/>
      <c r="P459" s="330"/>
      <c r="Q459" s="330"/>
      <c r="R459" s="330"/>
      <c r="S459" s="332"/>
      <c r="T459" s="331"/>
      <c r="U459" s="333"/>
      <c r="V459" s="334"/>
    </row>
    <row r="460" spans="1:22">
      <c r="A460"/>
      <c r="F460" s="103"/>
      <c r="J460" s="330"/>
      <c r="K460" s="331"/>
      <c r="L460" s="331"/>
      <c r="M460" s="331"/>
      <c r="N460" s="330"/>
      <c r="O460" s="330"/>
      <c r="P460" s="330"/>
      <c r="Q460" s="330"/>
      <c r="R460" s="330"/>
      <c r="S460" s="332"/>
      <c r="T460" s="331"/>
      <c r="U460" s="333"/>
      <c r="V460" s="334"/>
    </row>
    <row r="461" spans="1:22">
      <c r="A461"/>
      <c r="F461" s="103"/>
      <c r="J461" s="330"/>
      <c r="K461" s="331"/>
      <c r="L461" s="331"/>
      <c r="M461" s="331"/>
      <c r="N461" s="330"/>
      <c r="O461" s="330"/>
      <c r="P461" s="330"/>
      <c r="Q461" s="330"/>
      <c r="R461" s="330"/>
      <c r="S461" s="332"/>
      <c r="T461" s="331"/>
      <c r="U461" s="333"/>
      <c r="V461" s="334"/>
    </row>
    <row r="462" spans="1:22">
      <c r="A462"/>
      <c r="F462" s="103"/>
      <c r="J462" s="330"/>
      <c r="K462" s="331"/>
      <c r="L462" s="331"/>
      <c r="M462" s="331"/>
      <c r="N462" s="330"/>
      <c r="O462" s="330"/>
      <c r="P462" s="330"/>
      <c r="Q462" s="330"/>
      <c r="R462" s="330"/>
      <c r="S462" s="332"/>
      <c r="T462" s="331"/>
      <c r="U462" s="333"/>
      <c r="V462" s="334"/>
    </row>
    <row r="463" spans="1:22">
      <c r="A463"/>
      <c r="F463" s="103"/>
      <c r="J463" s="330"/>
      <c r="K463" s="331"/>
      <c r="L463" s="331"/>
      <c r="M463" s="331"/>
      <c r="N463" s="330"/>
      <c r="O463" s="330"/>
      <c r="P463" s="330"/>
      <c r="Q463" s="330"/>
      <c r="R463" s="330"/>
      <c r="S463" s="332"/>
      <c r="T463" s="331"/>
      <c r="U463" s="333"/>
      <c r="V463" s="334"/>
    </row>
    <row r="464" spans="1:22">
      <c r="A464"/>
      <c r="F464" s="103"/>
      <c r="J464" s="330"/>
      <c r="K464" s="331"/>
      <c r="L464" s="331"/>
      <c r="M464" s="331"/>
      <c r="N464" s="330"/>
      <c r="O464" s="330"/>
      <c r="P464" s="330"/>
      <c r="Q464" s="330"/>
      <c r="R464" s="330"/>
      <c r="S464" s="332"/>
      <c r="T464" s="331"/>
      <c r="U464" s="333"/>
      <c r="V464" s="334"/>
    </row>
    <row r="465" spans="1:22">
      <c r="A465"/>
      <c r="F465" s="103"/>
      <c r="J465" s="330"/>
      <c r="K465" s="331"/>
      <c r="L465" s="331"/>
      <c r="M465" s="331"/>
      <c r="N465" s="330"/>
      <c r="O465" s="330"/>
      <c r="P465" s="330"/>
      <c r="Q465" s="330"/>
      <c r="R465" s="330"/>
      <c r="S465" s="332"/>
      <c r="T465" s="331"/>
      <c r="U465" s="333"/>
      <c r="V465" s="334"/>
    </row>
    <row r="466" spans="1:22">
      <c r="A466"/>
      <c r="F466" s="103"/>
      <c r="J466" s="330"/>
      <c r="K466" s="331"/>
      <c r="L466" s="331"/>
      <c r="M466" s="331"/>
      <c r="N466" s="330"/>
      <c r="O466" s="330"/>
      <c r="P466" s="330"/>
      <c r="Q466" s="330"/>
      <c r="R466" s="330"/>
      <c r="S466" s="332"/>
      <c r="T466" s="331"/>
      <c r="U466" s="333"/>
      <c r="V466" s="334"/>
    </row>
    <row r="467" spans="1:22">
      <c r="A467"/>
      <c r="F467" s="103"/>
      <c r="J467" s="330"/>
      <c r="K467" s="331"/>
      <c r="L467" s="331"/>
      <c r="M467" s="331"/>
      <c r="N467" s="330"/>
      <c r="O467" s="330"/>
      <c r="P467" s="330"/>
      <c r="Q467" s="330"/>
      <c r="R467" s="330"/>
      <c r="S467" s="332"/>
      <c r="T467" s="331"/>
      <c r="U467" s="333"/>
      <c r="V467" s="334"/>
    </row>
    <row r="468" spans="1:22">
      <c r="A468"/>
      <c r="F468" s="103"/>
      <c r="J468" s="330"/>
      <c r="K468" s="331"/>
      <c r="L468" s="331"/>
      <c r="M468" s="331"/>
      <c r="N468" s="330"/>
      <c r="O468" s="330"/>
      <c r="P468" s="330"/>
      <c r="Q468" s="330"/>
      <c r="R468" s="330"/>
      <c r="S468" s="332"/>
      <c r="T468" s="331"/>
      <c r="U468" s="333"/>
      <c r="V468" s="334"/>
    </row>
    <row r="469" spans="1:22">
      <c r="A469"/>
      <c r="F469" s="103"/>
      <c r="J469" s="330"/>
      <c r="K469" s="331"/>
      <c r="L469" s="331"/>
      <c r="M469" s="331"/>
      <c r="N469" s="330"/>
      <c r="O469" s="330"/>
      <c r="P469" s="330"/>
      <c r="Q469" s="330"/>
      <c r="R469" s="330"/>
      <c r="S469" s="332"/>
      <c r="T469" s="331"/>
      <c r="U469" s="333"/>
      <c r="V469" s="334"/>
    </row>
    <row r="470" spans="1:22">
      <c r="A470"/>
      <c r="F470" s="103"/>
      <c r="J470" s="330"/>
      <c r="K470" s="331"/>
      <c r="L470" s="331"/>
      <c r="M470" s="331"/>
      <c r="N470" s="330"/>
      <c r="O470" s="330"/>
      <c r="P470" s="330"/>
      <c r="Q470" s="330"/>
      <c r="R470" s="330"/>
      <c r="S470" s="332"/>
      <c r="T470" s="331"/>
      <c r="U470" s="333"/>
      <c r="V470" s="334"/>
    </row>
    <row r="471" spans="1:22">
      <c r="A471"/>
      <c r="F471" s="103"/>
      <c r="J471" s="330"/>
      <c r="K471" s="331"/>
      <c r="L471" s="331"/>
      <c r="M471" s="331"/>
      <c r="N471" s="330"/>
      <c r="O471" s="330"/>
      <c r="P471" s="330"/>
      <c r="Q471" s="330"/>
      <c r="R471" s="330"/>
      <c r="S471" s="332"/>
      <c r="T471" s="331"/>
      <c r="U471" s="333"/>
      <c r="V471" s="334"/>
    </row>
    <row r="472" spans="1:22">
      <c r="A472"/>
      <c r="F472" s="103"/>
      <c r="J472" s="330"/>
      <c r="K472" s="331"/>
      <c r="L472" s="331"/>
      <c r="M472" s="331"/>
      <c r="N472" s="330"/>
      <c r="O472" s="330"/>
      <c r="P472" s="330"/>
      <c r="Q472" s="330"/>
      <c r="R472" s="330"/>
      <c r="S472" s="332"/>
      <c r="T472" s="331"/>
      <c r="U472" s="333"/>
      <c r="V472" s="334"/>
    </row>
    <row r="473" spans="1:22">
      <c r="A473"/>
      <c r="F473" s="103"/>
      <c r="J473" s="330"/>
      <c r="K473" s="331"/>
      <c r="L473" s="331"/>
      <c r="M473" s="331"/>
      <c r="N473" s="330"/>
      <c r="O473" s="330"/>
      <c r="P473" s="330"/>
      <c r="Q473" s="330"/>
      <c r="R473" s="330"/>
      <c r="S473" s="332"/>
      <c r="T473" s="331"/>
      <c r="U473" s="333"/>
      <c r="V473" s="334"/>
    </row>
    <row r="474" spans="1:22">
      <c r="A474"/>
      <c r="F474" s="103"/>
      <c r="J474" s="330"/>
      <c r="K474" s="331"/>
      <c r="L474" s="331"/>
      <c r="M474" s="331"/>
      <c r="N474" s="330"/>
      <c r="O474" s="330"/>
      <c r="P474" s="330"/>
      <c r="Q474" s="330"/>
      <c r="R474" s="330"/>
      <c r="S474" s="332"/>
      <c r="T474" s="331"/>
      <c r="U474" s="333"/>
      <c r="V474" s="334"/>
    </row>
    <row r="475" spans="1:22">
      <c r="A475"/>
      <c r="F475" s="103"/>
      <c r="J475" s="330"/>
      <c r="K475" s="331"/>
      <c r="L475" s="331"/>
      <c r="M475" s="331"/>
      <c r="N475" s="330"/>
      <c r="O475" s="330"/>
      <c r="P475" s="330"/>
      <c r="Q475" s="330"/>
      <c r="R475" s="330"/>
      <c r="S475" s="332"/>
      <c r="T475" s="331"/>
      <c r="U475" s="333"/>
      <c r="V475" s="334"/>
    </row>
    <row r="476" spans="1:22">
      <c r="A476"/>
      <c r="F476" s="103"/>
      <c r="J476" s="330"/>
      <c r="K476" s="331"/>
      <c r="L476" s="331"/>
      <c r="M476" s="331"/>
      <c r="N476" s="330"/>
      <c r="O476" s="330"/>
      <c r="P476" s="330"/>
      <c r="Q476" s="330"/>
      <c r="R476" s="330"/>
      <c r="S476" s="332"/>
      <c r="T476" s="331"/>
      <c r="U476" s="333"/>
      <c r="V476" s="334"/>
    </row>
    <row r="477" spans="1:22">
      <c r="A477"/>
      <c r="F477" s="103"/>
      <c r="J477" s="330"/>
      <c r="K477" s="331"/>
      <c r="L477" s="331"/>
      <c r="M477" s="331"/>
      <c r="N477" s="330"/>
      <c r="O477" s="330"/>
      <c r="P477" s="330"/>
      <c r="Q477" s="330"/>
      <c r="R477" s="330"/>
      <c r="S477" s="332"/>
      <c r="T477" s="331"/>
      <c r="U477" s="333"/>
      <c r="V477" s="334"/>
    </row>
    <row r="478" spans="1:22">
      <c r="A478"/>
      <c r="F478" s="103"/>
      <c r="J478" s="330"/>
      <c r="K478" s="331"/>
      <c r="L478" s="331"/>
      <c r="M478" s="331"/>
      <c r="N478" s="330"/>
      <c r="O478" s="330"/>
      <c r="P478" s="330"/>
      <c r="Q478" s="330"/>
      <c r="R478" s="330"/>
      <c r="S478" s="332"/>
      <c r="T478" s="331"/>
      <c r="U478" s="333"/>
      <c r="V478" s="334"/>
    </row>
    <row r="479" spans="1:22">
      <c r="A479"/>
      <c r="F479" s="103"/>
      <c r="J479" s="330"/>
      <c r="K479" s="331"/>
      <c r="L479" s="331"/>
      <c r="M479" s="331"/>
      <c r="N479" s="330"/>
      <c r="O479" s="330"/>
      <c r="P479" s="330"/>
      <c r="Q479" s="330"/>
      <c r="R479" s="330"/>
      <c r="S479" s="332"/>
      <c r="T479" s="331"/>
      <c r="U479" s="333"/>
      <c r="V479" s="334"/>
    </row>
    <row r="480" spans="1:22">
      <c r="A480"/>
      <c r="F480" s="103"/>
      <c r="J480" s="330"/>
      <c r="K480" s="331"/>
      <c r="L480" s="331"/>
      <c r="M480" s="331"/>
      <c r="N480" s="330"/>
      <c r="O480" s="330"/>
      <c r="P480" s="330"/>
      <c r="Q480" s="330"/>
      <c r="R480" s="330"/>
      <c r="S480" s="332"/>
      <c r="T480" s="331"/>
      <c r="U480" s="333"/>
      <c r="V480" s="334"/>
    </row>
    <row r="481" spans="1:22">
      <c r="A481"/>
      <c r="F481" s="103"/>
      <c r="J481" s="330"/>
      <c r="K481" s="331"/>
      <c r="L481" s="331"/>
      <c r="M481" s="331"/>
      <c r="N481" s="330"/>
      <c r="O481" s="330"/>
      <c r="P481" s="330"/>
      <c r="Q481" s="330"/>
      <c r="R481" s="330"/>
      <c r="S481" s="332"/>
      <c r="T481" s="331"/>
      <c r="U481" s="333"/>
      <c r="V481" s="334"/>
    </row>
    <row r="482" spans="1:22">
      <c r="A482"/>
      <c r="F482" s="103"/>
      <c r="J482" s="330"/>
      <c r="K482" s="331"/>
      <c r="L482" s="331"/>
      <c r="M482" s="331"/>
      <c r="N482" s="330"/>
      <c r="O482" s="330"/>
      <c r="P482" s="330"/>
      <c r="Q482" s="330"/>
      <c r="R482" s="330"/>
      <c r="S482" s="332"/>
      <c r="T482" s="331"/>
      <c r="U482" s="333"/>
      <c r="V482" s="334"/>
    </row>
    <row r="483" spans="1:22">
      <c r="A483"/>
      <c r="F483" s="103"/>
      <c r="J483" s="330"/>
      <c r="K483" s="331"/>
      <c r="L483" s="331"/>
      <c r="M483" s="331"/>
      <c r="N483" s="330"/>
      <c r="O483" s="330"/>
      <c r="P483" s="330"/>
      <c r="Q483" s="330"/>
      <c r="R483" s="330"/>
      <c r="S483" s="332"/>
      <c r="T483" s="331"/>
      <c r="U483" s="333"/>
      <c r="V483" s="334"/>
    </row>
    <row r="484" spans="1:22">
      <c r="A484"/>
      <c r="F484" s="103"/>
      <c r="J484" s="330"/>
      <c r="K484" s="331"/>
      <c r="L484" s="331"/>
      <c r="M484" s="331"/>
      <c r="N484" s="330"/>
      <c r="O484" s="330"/>
      <c r="P484" s="330"/>
      <c r="Q484" s="330"/>
      <c r="R484" s="330"/>
      <c r="S484" s="332"/>
      <c r="T484" s="331"/>
      <c r="U484" s="333"/>
      <c r="V484" s="334"/>
    </row>
    <row r="485" spans="1:22">
      <c r="A485"/>
      <c r="F485" s="103"/>
      <c r="J485" s="330"/>
      <c r="K485" s="331"/>
      <c r="L485" s="331"/>
      <c r="M485" s="331"/>
      <c r="N485" s="330"/>
      <c r="O485" s="330"/>
      <c r="P485" s="330"/>
      <c r="Q485" s="330"/>
      <c r="R485" s="330"/>
      <c r="S485" s="332"/>
      <c r="T485" s="331"/>
      <c r="U485" s="333"/>
      <c r="V485" s="334"/>
    </row>
    <row r="486" spans="1:22">
      <c r="A486"/>
      <c r="F486" s="103"/>
      <c r="J486" s="330"/>
      <c r="K486" s="331"/>
      <c r="L486" s="331"/>
      <c r="M486" s="331"/>
      <c r="N486" s="330"/>
      <c r="O486" s="330"/>
      <c r="P486" s="330"/>
      <c r="Q486" s="330"/>
      <c r="R486" s="330"/>
      <c r="S486" s="332"/>
      <c r="T486" s="331"/>
      <c r="U486" s="333"/>
      <c r="V486" s="334"/>
    </row>
    <row r="487" spans="1:22">
      <c r="A487"/>
      <c r="F487" s="103"/>
      <c r="J487" s="330"/>
      <c r="K487" s="331"/>
      <c r="L487" s="331"/>
      <c r="M487" s="331"/>
      <c r="N487" s="330"/>
      <c r="O487" s="330"/>
      <c r="P487" s="330"/>
      <c r="Q487" s="330"/>
      <c r="R487" s="330"/>
      <c r="S487" s="332"/>
      <c r="T487" s="331"/>
      <c r="U487" s="333"/>
      <c r="V487" s="334"/>
    </row>
    <row r="488" spans="1:22">
      <c r="A488"/>
      <c r="F488" s="103"/>
      <c r="J488" s="330"/>
      <c r="K488" s="331"/>
      <c r="L488" s="331"/>
      <c r="M488" s="331"/>
      <c r="N488" s="330"/>
      <c r="O488" s="330"/>
      <c r="P488" s="330"/>
      <c r="Q488" s="330"/>
      <c r="R488" s="330"/>
      <c r="S488" s="332"/>
      <c r="T488" s="331"/>
      <c r="U488" s="333"/>
      <c r="V488" s="334"/>
    </row>
    <row r="489" spans="1:22">
      <c r="A489"/>
      <c r="F489" s="103"/>
      <c r="J489" s="330"/>
      <c r="K489" s="331"/>
      <c r="L489" s="331"/>
      <c r="M489" s="331"/>
      <c r="N489" s="330"/>
      <c r="O489" s="330"/>
      <c r="P489" s="330"/>
      <c r="Q489" s="330"/>
      <c r="R489" s="330"/>
      <c r="S489" s="332"/>
      <c r="T489" s="331"/>
      <c r="U489" s="333"/>
      <c r="V489" s="334"/>
    </row>
    <row r="490" spans="1:22">
      <c r="A490"/>
      <c r="F490" s="103"/>
      <c r="J490" s="330"/>
      <c r="K490" s="331"/>
      <c r="L490" s="331"/>
      <c r="M490" s="331"/>
      <c r="N490" s="330"/>
      <c r="O490" s="330"/>
      <c r="P490" s="330"/>
      <c r="Q490" s="330"/>
      <c r="R490" s="330"/>
      <c r="S490" s="332"/>
      <c r="T490" s="331"/>
      <c r="U490" s="333"/>
      <c r="V490" s="334"/>
    </row>
    <row r="491" spans="1:22">
      <c r="A491"/>
      <c r="F491" s="103"/>
      <c r="J491" s="330"/>
      <c r="K491" s="331"/>
      <c r="L491" s="331"/>
      <c r="M491" s="331"/>
      <c r="N491" s="330"/>
      <c r="O491" s="330"/>
      <c r="P491" s="330"/>
      <c r="Q491" s="330"/>
      <c r="R491" s="330"/>
      <c r="S491" s="332"/>
      <c r="T491" s="331"/>
      <c r="U491" s="333"/>
      <c r="V491" s="334"/>
    </row>
    <row r="492" spans="1:22">
      <c r="A492"/>
      <c r="F492" s="103"/>
      <c r="J492" s="330"/>
      <c r="K492" s="331"/>
      <c r="L492" s="331"/>
      <c r="M492" s="331"/>
      <c r="N492" s="330"/>
      <c r="O492" s="330"/>
      <c r="P492" s="330"/>
      <c r="Q492" s="330"/>
      <c r="R492" s="330"/>
      <c r="S492" s="332"/>
      <c r="T492" s="331"/>
      <c r="U492" s="333"/>
      <c r="V492" s="334"/>
    </row>
    <row r="493" spans="1:22">
      <c r="A493"/>
      <c r="F493" s="103"/>
      <c r="J493" s="330"/>
      <c r="K493" s="331"/>
      <c r="L493" s="331"/>
      <c r="M493" s="331"/>
      <c r="N493" s="330"/>
      <c r="O493" s="330"/>
      <c r="P493" s="330"/>
      <c r="Q493" s="330"/>
      <c r="R493" s="330"/>
      <c r="S493" s="332"/>
      <c r="T493" s="331"/>
      <c r="U493" s="333"/>
      <c r="V493" s="334"/>
    </row>
    <row r="494" spans="1:22">
      <c r="A494"/>
      <c r="F494" s="103"/>
      <c r="J494" s="330"/>
      <c r="K494" s="331"/>
      <c r="L494" s="331"/>
      <c r="M494" s="331"/>
      <c r="N494" s="330"/>
      <c r="O494" s="330"/>
      <c r="P494" s="330"/>
      <c r="Q494" s="330"/>
      <c r="R494" s="330"/>
      <c r="S494" s="332"/>
      <c r="T494" s="331"/>
      <c r="U494" s="333"/>
      <c r="V494" s="334"/>
    </row>
    <row r="495" spans="1:22">
      <c r="A495"/>
      <c r="F495" s="103"/>
      <c r="J495" s="330"/>
      <c r="K495" s="331"/>
      <c r="L495" s="331"/>
      <c r="M495" s="331"/>
      <c r="N495" s="330"/>
      <c r="O495" s="330"/>
      <c r="P495" s="330"/>
      <c r="Q495" s="330"/>
      <c r="R495" s="330"/>
      <c r="S495" s="332"/>
      <c r="T495" s="331"/>
      <c r="U495" s="333"/>
      <c r="V495" s="334"/>
    </row>
    <row r="496" spans="1:22">
      <c r="A496"/>
      <c r="F496" s="103"/>
      <c r="J496" s="330"/>
      <c r="K496" s="331"/>
      <c r="L496" s="331"/>
      <c r="M496" s="331"/>
      <c r="N496" s="330"/>
      <c r="O496" s="330"/>
      <c r="P496" s="330"/>
      <c r="Q496" s="330"/>
      <c r="R496" s="330"/>
      <c r="S496" s="332"/>
      <c r="T496" s="331"/>
      <c r="U496" s="333"/>
      <c r="V496" s="334"/>
    </row>
    <row r="497" spans="1:22">
      <c r="A497"/>
      <c r="F497" s="103"/>
      <c r="J497" s="330"/>
      <c r="K497" s="331"/>
      <c r="L497" s="331"/>
      <c r="M497" s="331"/>
      <c r="N497" s="330"/>
      <c r="O497" s="330"/>
      <c r="P497" s="330"/>
      <c r="Q497" s="330"/>
      <c r="R497" s="330"/>
      <c r="S497" s="332"/>
      <c r="T497" s="331"/>
      <c r="U497" s="333"/>
      <c r="V497" s="334"/>
    </row>
    <row r="498" spans="1:22">
      <c r="A498"/>
      <c r="F498" s="103"/>
      <c r="J498" s="330"/>
      <c r="K498" s="331"/>
      <c r="L498" s="331"/>
      <c r="M498" s="331"/>
      <c r="N498" s="330"/>
      <c r="O498" s="330"/>
      <c r="P498" s="330"/>
      <c r="Q498" s="330"/>
      <c r="R498" s="330"/>
      <c r="S498" s="332"/>
      <c r="T498" s="331"/>
      <c r="U498" s="333"/>
      <c r="V498" s="334"/>
    </row>
    <row r="499" spans="1:22">
      <c r="A499"/>
      <c r="F499" s="103"/>
      <c r="J499" s="330"/>
      <c r="K499" s="331"/>
      <c r="L499" s="331"/>
      <c r="M499" s="331"/>
      <c r="N499" s="330"/>
      <c r="O499" s="330"/>
      <c r="P499" s="330"/>
      <c r="Q499" s="330"/>
      <c r="R499" s="330"/>
      <c r="S499" s="332"/>
      <c r="T499" s="331"/>
      <c r="U499" s="333"/>
      <c r="V499" s="334"/>
    </row>
    <row r="500" spans="1:22">
      <c r="A500"/>
      <c r="F500" s="103"/>
      <c r="J500" s="330"/>
      <c r="K500" s="331"/>
      <c r="L500" s="331"/>
      <c r="M500" s="331"/>
      <c r="N500" s="330"/>
      <c r="O500" s="330"/>
      <c r="P500" s="330"/>
      <c r="Q500" s="330"/>
      <c r="R500" s="330"/>
      <c r="S500" s="332"/>
      <c r="T500" s="331"/>
      <c r="U500" s="333"/>
      <c r="V500" s="334"/>
    </row>
    <row r="501" spans="1:22">
      <c r="A501"/>
      <c r="F501" s="103"/>
      <c r="J501" s="330"/>
      <c r="K501" s="331"/>
      <c r="L501" s="331"/>
      <c r="M501" s="331"/>
      <c r="N501" s="330"/>
      <c r="O501" s="330"/>
      <c r="P501" s="330"/>
      <c r="Q501" s="330"/>
      <c r="R501" s="330"/>
      <c r="S501" s="332"/>
      <c r="T501" s="331"/>
      <c r="U501" s="333"/>
      <c r="V501" s="334"/>
    </row>
    <row r="502" spans="1:22">
      <c r="A502"/>
      <c r="F502" s="103"/>
      <c r="J502" s="330"/>
      <c r="K502" s="331"/>
      <c r="L502" s="331"/>
      <c r="M502" s="331"/>
      <c r="N502" s="330"/>
      <c r="O502" s="330"/>
      <c r="P502" s="330"/>
      <c r="Q502" s="330"/>
      <c r="R502" s="330"/>
      <c r="S502" s="332"/>
      <c r="T502" s="331"/>
      <c r="U502" s="333"/>
      <c r="V502" s="334"/>
    </row>
    <row r="503" spans="1:22">
      <c r="A503"/>
      <c r="F503" s="103"/>
      <c r="J503" s="330"/>
      <c r="K503" s="331"/>
      <c r="L503" s="331"/>
      <c r="M503" s="331"/>
      <c r="N503" s="330"/>
      <c r="O503" s="330"/>
      <c r="P503" s="330"/>
      <c r="Q503" s="330"/>
      <c r="R503" s="330"/>
      <c r="S503" s="332"/>
      <c r="T503" s="331"/>
      <c r="U503" s="333"/>
      <c r="V503" s="334"/>
    </row>
    <row r="504" spans="1:22">
      <c r="A504"/>
      <c r="F504" s="103"/>
      <c r="J504" s="330"/>
      <c r="K504" s="331"/>
      <c r="L504" s="331"/>
      <c r="M504" s="331"/>
      <c r="N504" s="330"/>
      <c r="O504" s="330"/>
      <c r="P504" s="330"/>
      <c r="Q504" s="330"/>
      <c r="R504" s="330"/>
      <c r="S504" s="332"/>
      <c r="T504" s="331"/>
      <c r="U504" s="333"/>
      <c r="V504" s="334"/>
    </row>
    <row r="505" spans="1:22">
      <c r="A505"/>
      <c r="F505" s="103"/>
      <c r="J505" s="330"/>
      <c r="K505" s="331"/>
      <c r="L505" s="331"/>
      <c r="M505" s="331"/>
      <c r="N505" s="330"/>
      <c r="O505" s="330"/>
      <c r="P505" s="330"/>
      <c r="Q505" s="330"/>
      <c r="R505" s="330"/>
      <c r="S505" s="332"/>
      <c r="T505" s="331"/>
      <c r="U505" s="333"/>
      <c r="V505" s="334"/>
    </row>
    <row r="506" spans="1:22">
      <c r="A506"/>
      <c r="F506" s="103"/>
      <c r="J506" s="330"/>
      <c r="K506" s="331"/>
      <c r="L506" s="331"/>
      <c r="M506" s="331"/>
      <c r="N506" s="330"/>
      <c r="O506" s="330"/>
      <c r="P506" s="330"/>
      <c r="Q506" s="330"/>
      <c r="R506" s="330"/>
      <c r="S506" s="332"/>
      <c r="T506" s="331"/>
      <c r="U506" s="333"/>
      <c r="V506" s="334"/>
    </row>
    <row r="507" spans="1:22">
      <c r="A507"/>
      <c r="F507" s="103"/>
      <c r="J507" s="330"/>
      <c r="K507" s="331"/>
      <c r="L507" s="331"/>
      <c r="M507" s="331"/>
      <c r="N507" s="330"/>
      <c r="O507" s="330"/>
      <c r="P507" s="330"/>
      <c r="Q507" s="330"/>
      <c r="R507" s="330"/>
      <c r="S507" s="332"/>
      <c r="T507" s="331"/>
      <c r="U507" s="333"/>
      <c r="V507" s="334"/>
    </row>
    <row r="508" spans="1:22">
      <c r="A508"/>
      <c r="F508" s="103"/>
      <c r="J508" s="330"/>
      <c r="K508" s="331"/>
      <c r="L508" s="331"/>
      <c r="M508" s="331"/>
      <c r="N508" s="330"/>
      <c r="O508" s="330"/>
      <c r="P508" s="330"/>
      <c r="Q508" s="330"/>
      <c r="R508" s="330"/>
      <c r="S508" s="332"/>
      <c r="T508" s="331"/>
      <c r="U508" s="333"/>
      <c r="V508" s="334"/>
    </row>
    <row r="509" spans="1:22">
      <c r="A509"/>
      <c r="F509" s="103"/>
      <c r="J509" s="330"/>
      <c r="K509" s="331"/>
      <c r="L509" s="331"/>
      <c r="M509" s="331"/>
      <c r="N509" s="330"/>
      <c r="O509" s="330"/>
      <c r="P509" s="330"/>
      <c r="Q509" s="330"/>
      <c r="R509" s="330"/>
      <c r="S509" s="332"/>
      <c r="T509" s="331"/>
      <c r="U509" s="333"/>
      <c r="V509" s="334"/>
    </row>
    <row r="510" spans="1:22">
      <c r="A510"/>
      <c r="F510" s="103"/>
      <c r="J510" s="330"/>
      <c r="K510" s="331"/>
      <c r="L510" s="331"/>
      <c r="M510" s="331"/>
      <c r="N510" s="330"/>
      <c r="O510" s="330"/>
      <c r="P510" s="330"/>
      <c r="Q510" s="330"/>
      <c r="R510" s="330"/>
      <c r="S510" s="332"/>
      <c r="T510" s="331"/>
      <c r="U510" s="333"/>
      <c r="V510" s="334"/>
    </row>
    <row r="511" spans="1:22">
      <c r="A511"/>
      <c r="F511" s="103"/>
      <c r="J511" s="330"/>
      <c r="K511" s="331"/>
      <c r="L511" s="331"/>
      <c r="M511" s="331"/>
      <c r="N511" s="330"/>
      <c r="O511" s="330"/>
      <c r="P511" s="330"/>
      <c r="Q511" s="330"/>
      <c r="R511" s="330"/>
      <c r="S511" s="332"/>
      <c r="T511" s="331"/>
      <c r="U511" s="333"/>
      <c r="V511" s="334"/>
    </row>
    <row r="512" spans="1:22">
      <c r="A512"/>
      <c r="F512" s="103"/>
      <c r="J512" s="330"/>
      <c r="K512" s="331"/>
      <c r="L512" s="331"/>
      <c r="M512" s="331"/>
      <c r="N512" s="330"/>
      <c r="O512" s="330"/>
      <c r="P512" s="330"/>
      <c r="Q512" s="330"/>
      <c r="R512" s="330"/>
      <c r="S512" s="332"/>
      <c r="T512" s="331"/>
      <c r="U512" s="333"/>
      <c r="V512" s="334"/>
    </row>
    <row r="513" spans="1:22">
      <c r="A513"/>
      <c r="F513" s="103"/>
      <c r="J513" s="330"/>
      <c r="K513" s="331"/>
      <c r="L513" s="331"/>
      <c r="M513" s="331"/>
      <c r="N513" s="330"/>
      <c r="O513" s="330"/>
      <c r="P513" s="330"/>
      <c r="Q513" s="330"/>
      <c r="R513" s="330"/>
      <c r="S513" s="332"/>
      <c r="T513" s="331"/>
      <c r="U513" s="333"/>
      <c r="V513" s="334"/>
    </row>
    <row r="514" spans="1:22">
      <c r="A514"/>
      <c r="F514" s="103"/>
      <c r="J514" s="330"/>
      <c r="K514" s="331"/>
      <c r="L514" s="331"/>
      <c r="M514" s="331"/>
      <c r="N514" s="330"/>
      <c r="O514" s="330"/>
      <c r="P514" s="330"/>
      <c r="Q514" s="330"/>
      <c r="R514" s="330"/>
      <c r="S514" s="332"/>
      <c r="T514" s="331"/>
      <c r="U514" s="333"/>
      <c r="V514" s="334"/>
    </row>
    <row r="515" spans="1:22">
      <c r="A515"/>
      <c r="F515" s="103"/>
      <c r="J515" s="330"/>
      <c r="K515" s="331"/>
      <c r="L515" s="331"/>
      <c r="M515" s="331"/>
      <c r="N515" s="330"/>
      <c r="O515" s="330"/>
      <c r="P515" s="330"/>
      <c r="Q515" s="330"/>
      <c r="R515" s="330"/>
      <c r="S515" s="332"/>
      <c r="T515" s="331"/>
      <c r="U515" s="333"/>
      <c r="V515" s="334"/>
    </row>
    <row r="516" spans="1:22">
      <c r="A516"/>
      <c r="F516" s="103"/>
      <c r="J516" s="330"/>
      <c r="K516" s="331"/>
      <c r="L516" s="331"/>
      <c r="M516" s="331"/>
      <c r="N516" s="330"/>
      <c r="O516" s="330"/>
      <c r="P516" s="330"/>
      <c r="Q516" s="330"/>
      <c r="R516" s="330"/>
      <c r="S516" s="332"/>
      <c r="T516" s="331"/>
      <c r="U516" s="333"/>
      <c r="V516" s="334"/>
    </row>
    <row r="517" spans="1:22">
      <c r="A517"/>
      <c r="F517" s="103"/>
      <c r="J517" s="330"/>
      <c r="K517" s="331"/>
      <c r="L517" s="331"/>
      <c r="M517" s="331"/>
      <c r="N517" s="330"/>
      <c r="O517" s="330"/>
      <c r="P517" s="330"/>
      <c r="Q517" s="330"/>
      <c r="R517" s="330"/>
      <c r="S517" s="332"/>
      <c r="T517" s="331"/>
      <c r="U517" s="333"/>
      <c r="V517" s="334"/>
    </row>
    <row r="518" spans="1:22">
      <c r="A518"/>
      <c r="F518" s="103"/>
      <c r="J518" s="330"/>
      <c r="K518" s="331"/>
      <c r="L518" s="331"/>
      <c r="M518" s="331"/>
      <c r="N518" s="330"/>
      <c r="O518" s="330"/>
      <c r="P518" s="330"/>
      <c r="Q518" s="330"/>
      <c r="R518" s="330"/>
      <c r="S518" s="332"/>
      <c r="T518" s="331"/>
      <c r="U518" s="333"/>
      <c r="V518" s="334"/>
    </row>
    <row r="519" spans="1:22">
      <c r="A519"/>
      <c r="F519" s="103"/>
      <c r="J519" s="330"/>
      <c r="K519" s="331"/>
      <c r="L519" s="331"/>
      <c r="M519" s="331"/>
      <c r="N519" s="330"/>
      <c r="O519" s="330"/>
      <c r="P519" s="330"/>
      <c r="Q519" s="330"/>
      <c r="R519" s="330"/>
      <c r="S519" s="332"/>
      <c r="T519" s="331"/>
      <c r="U519" s="333"/>
      <c r="V519" s="334"/>
    </row>
    <row r="520" spans="1:22">
      <c r="A520"/>
      <c r="F520" s="103"/>
      <c r="J520" s="330"/>
      <c r="K520" s="331"/>
      <c r="L520" s="331"/>
      <c r="M520" s="331"/>
      <c r="N520" s="330"/>
      <c r="O520" s="330"/>
      <c r="P520" s="330"/>
      <c r="Q520" s="330"/>
      <c r="R520" s="330"/>
      <c r="S520" s="332"/>
      <c r="T520" s="331"/>
      <c r="U520" s="333"/>
      <c r="V520" s="334"/>
    </row>
    <row r="521" spans="1:22">
      <c r="A521"/>
      <c r="F521" s="103"/>
      <c r="J521" s="330"/>
      <c r="K521" s="331"/>
      <c r="L521" s="331"/>
      <c r="M521" s="331"/>
      <c r="N521" s="330"/>
      <c r="O521" s="330"/>
      <c r="P521" s="330"/>
      <c r="Q521" s="330"/>
      <c r="R521" s="330"/>
      <c r="S521" s="332"/>
      <c r="T521" s="331"/>
      <c r="U521" s="333"/>
      <c r="V521" s="334"/>
    </row>
    <row r="522" spans="1:22">
      <c r="A522"/>
      <c r="F522" s="103"/>
      <c r="J522" s="330"/>
      <c r="K522" s="331"/>
      <c r="L522" s="331"/>
      <c r="M522" s="331"/>
      <c r="N522" s="330"/>
      <c r="O522" s="330"/>
      <c r="P522" s="330"/>
      <c r="Q522" s="330"/>
      <c r="R522" s="330"/>
      <c r="S522" s="332"/>
      <c r="T522" s="331"/>
      <c r="U522" s="333"/>
      <c r="V522" s="334"/>
    </row>
    <row r="523" spans="1:22">
      <c r="A523"/>
      <c r="F523" s="103"/>
      <c r="J523" s="330"/>
      <c r="K523" s="331"/>
      <c r="L523" s="331"/>
      <c r="M523" s="331"/>
      <c r="N523" s="330"/>
      <c r="O523" s="330"/>
      <c r="P523" s="330"/>
      <c r="Q523" s="330"/>
      <c r="R523" s="330"/>
      <c r="S523" s="332"/>
      <c r="T523" s="331"/>
      <c r="U523" s="333"/>
      <c r="V523" s="334"/>
    </row>
    <row r="524" spans="1:22">
      <c r="A524"/>
      <c r="F524" s="103"/>
      <c r="J524" s="330"/>
      <c r="K524" s="331"/>
      <c r="L524" s="331"/>
      <c r="M524" s="331"/>
      <c r="N524" s="330"/>
      <c r="O524" s="330"/>
      <c r="P524" s="330"/>
      <c r="Q524" s="330"/>
      <c r="R524" s="330"/>
      <c r="S524" s="332"/>
      <c r="T524" s="331"/>
      <c r="U524" s="333"/>
      <c r="V524" s="334"/>
    </row>
    <row r="525" spans="1:22">
      <c r="A525"/>
      <c r="F525" s="103"/>
      <c r="J525" s="330"/>
      <c r="K525" s="331"/>
      <c r="L525" s="331"/>
      <c r="M525" s="331"/>
      <c r="N525" s="330"/>
      <c r="O525" s="330"/>
      <c r="P525" s="330"/>
      <c r="Q525" s="330"/>
      <c r="R525" s="330"/>
      <c r="S525" s="332"/>
      <c r="T525" s="331"/>
      <c r="U525" s="333"/>
      <c r="V525" s="334"/>
    </row>
    <row r="526" spans="1:22">
      <c r="A526"/>
      <c r="F526" s="103"/>
      <c r="J526" s="330"/>
      <c r="K526" s="331"/>
      <c r="L526" s="331"/>
      <c r="M526" s="331"/>
      <c r="N526" s="330"/>
      <c r="O526" s="330"/>
      <c r="P526" s="330"/>
      <c r="Q526" s="330"/>
      <c r="R526" s="330"/>
      <c r="S526" s="332"/>
      <c r="T526" s="331"/>
      <c r="U526" s="333"/>
      <c r="V526" s="334"/>
    </row>
    <row r="527" spans="1:22">
      <c r="A527"/>
      <c r="F527" s="103"/>
      <c r="J527" s="330"/>
      <c r="K527" s="331"/>
      <c r="L527" s="331"/>
      <c r="M527" s="331"/>
      <c r="N527" s="330"/>
      <c r="O527" s="330"/>
      <c r="P527" s="330"/>
      <c r="Q527" s="330"/>
      <c r="R527" s="330"/>
      <c r="S527" s="332"/>
      <c r="T527" s="331"/>
      <c r="U527" s="333"/>
      <c r="V527" s="334"/>
    </row>
    <row r="528" spans="1:22">
      <c r="A528"/>
      <c r="F528" s="103"/>
      <c r="J528" s="330"/>
      <c r="K528" s="331"/>
      <c r="L528" s="331"/>
      <c r="M528" s="331"/>
      <c r="N528" s="330"/>
      <c r="O528" s="330"/>
      <c r="P528" s="330"/>
      <c r="Q528" s="330"/>
      <c r="R528" s="330"/>
      <c r="S528" s="332"/>
      <c r="T528" s="331"/>
      <c r="U528" s="333"/>
      <c r="V528" s="334"/>
    </row>
    <row r="529" spans="1:22">
      <c r="A529"/>
      <c r="F529" s="103"/>
      <c r="J529" s="330"/>
      <c r="K529" s="331"/>
      <c r="L529" s="331"/>
      <c r="M529" s="331"/>
      <c r="N529" s="330"/>
      <c r="O529" s="330"/>
      <c r="P529" s="330"/>
      <c r="Q529" s="330"/>
      <c r="R529" s="330"/>
      <c r="S529" s="332"/>
      <c r="T529" s="331"/>
      <c r="U529" s="333"/>
      <c r="V529" s="334"/>
    </row>
    <row r="530" spans="1:22">
      <c r="A530"/>
      <c r="F530" s="103"/>
      <c r="J530" s="330"/>
      <c r="K530" s="331"/>
      <c r="L530" s="331"/>
      <c r="M530" s="331"/>
      <c r="N530" s="330"/>
      <c r="O530" s="330"/>
      <c r="P530" s="330"/>
      <c r="Q530" s="330"/>
      <c r="R530" s="330"/>
      <c r="S530" s="332"/>
      <c r="T530" s="331"/>
      <c r="U530" s="333"/>
      <c r="V530" s="334"/>
    </row>
    <row r="531" spans="1:22">
      <c r="A531"/>
      <c r="F531" s="103"/>
      <c r="J531" s="330"/>
      <c r="K531" s="331"/>
      <c r="L531" s="331"/>
      <c r="M531" s="331"/>
      <c r="N531" s="330"/>
      <c r="O531" s="330"/>
      <c r="P531" s="330"/>
      <c r="Q531" s="330"/>
      <c r="R531" s="330"/>
      <c r="S531" s="332"/>
      <c r="T531" s="331"/>
      <c r="U531" s="333"/>
      <c r="V531" s="334"/>
    </row>
    <row r="532" spans="1:22">
      <c r="A532"/>
      <c r="F532" s="103"/>
      <c r="J532" s="330"/>
      <c r="K532" s="331"/>
      <c r="L532" s="331"/>
      <c r="M532" s="331"/>
      <c r="N532" s="330"/>
      <c r="O532" s="330"/>
      <c r="P532" s="330"/>
      <c r="Q532" s="330"/>
      <c r="R532" s="330"/>
      <c r="S532" s="332"/>
      <c r="T532" s="331"/>
      <c r="U532" s="333"/>
      <c r="V532" s="334"/>
    </row>
    <row r="533" spans="1:22">
      <c r="A533"/>
      <c r="F533" s="103"/>
      <c r="J533" s="330"/>
      <c r="K533" s="331"/>
      <c r="L533" s="331"/>
      <c r="M533" s="331"/>
      <c r="N533" s="330"/>
      <c r="O533" s="330"/>
      <c r="P533" s="330"/>
      <c r="Q533" s="330"/>
      <c r="R533" s="330"/>
      <c r="S533" s="332"/>
      <c r="T533" s="331"/>
      <c r="U533" s="333"/>
      <c r="V533" s="334"/>
    </row>
    <row r="534" spans="1:22">
      <c r="A534"/>
      <c r="F534" s="103"/>
      <c r="J534" s="330"/>
      <c r="K534" s="331"/>
      <c r="L534" s="331"/>
      <c r="M534" s="331"/>
      <c r="N534" s="330"/>
      <c r="O534" s="330"/>
      <c r="P534" s="330"/>
      <c r="Q534" s="330"/>
      <c r="R534" s="330"/>
      <c r="S534" s="332"/>
      <c r="T534" s="331"/>
      <c r="U534" s="333"/>
      <c r="V534" s="334"/>
    </row>
    <row r="535" spans="1:22">
      <c r="A535"/>
      <c r="F535" s="103"/>
      <c r="J535" s="330"/>
      <c r="K535" s="331"/>
      <c r="L535" s="331"/>
      <c r="M535" s="331"/>
      <c r="N535" s="330"/>
      <c r="O535" s="330"/>
      <c r="P535" s="330"/>
      <c r="Q535" s="330"/>
      <c r="R535" s="330"/>
      <c r="S535" s="332"/>
      <c r="T535" s="331"/>
      <c r="U535" s="333"/>
      <c r="V535" s="334"/>
    </row>
    <row r="536" spans="1:22">
      <c r="A536"/>
      <c r="F536" s="103"/>
      <c r="J536" s="330"/>
      <c r="K536" s="331"/>
      <c r="L536" s="331"/>
      <c r="M536" s="331"/>
      <c r="N536" s="330"/>
      <c r="O536" s="330"/>
      <c r="P536" s="330"/>
      <c r="Q536" s="330"/>
      <c r="R536" s="330"/>
      <c r="S536" s="332"/>
      <c r="T536" s="331"/>
      <c r="U536" s="333"/>
      <c r="V536" s="334"/>
    </row>
    <row r="537" spans="1:22">
      <c r="A537"/>
      <c r="F537" s="103"/>
      <c r="J537" s="330"/>
      <c r="K537" s="331"/>
      <c r="L537" s="331"/>
      <c r="M537" s="331"/>
      <c r="N537" s="330"/>
      <c r="O537" s="330"/>
      <c r="P537" s="330"/>
      <c r="Q537" s="330"/>
      <c r="R537" s="330"/>
      <c r="S537" s="332"/>
      <c r="T537" s="331"/>
      <c r="U537" s="333"/>
      <c r="V537" s="334"/>
    </row>
    <row r="538" spans="1:22">
      <c r="A538"/>
      <c r="F538" s="103"/>
      <c r="J538" s="330"/>
      <c r="K538" s="331"/>
      <c r="L538" s="331"/>
      <c r="M538" s="331"/>
      <c r="N538" s="330"/>
      <c r="O538" s="330"/>
      <c r="P538" s="330"/>
      <c r="Q538" s="330"/>
      <c r="R538" s="330"/>
      <c r="S538" s="332"/>
      <c r="T538" s="331"/>
      <c r="U538" s="333"/>
      <c r="V538" s="334"/>
    </row>
    <row r="539" spans="1:22">
      <c r="A539"/>
      <c r="F539" s="103"/>
      <c r="J539" s="330"/>
      <c r="K539" s="331"/>
      <c r="L539" s="331"/>
      <c r="M539" s="331"/>
      <c r="N539" s="330"/>
      <c r="O539" s="330"/>
      <c r="P539" s="330"/>
      <c r="Q539" s="330"/>
      <c r="R539" s="330"/>
      <c r="S539" s="332"/>
      <c r="T539" s="331"/>
      <c r="U539" s="333"/>
      <c r="V539" s="334"/>
    </row>
    <row r="540" spans="1:22">
      <c r="A540"/>
      <c r="F540" s="103"/>
      <c r="J540" s="330"/>
      <c r="K540" s="331"/>
      <c r="L540" s="331"/>
      <c r="M540" s="331"/>
      <c r="N540" s="330"/>
      <c r="O540" s="330"/>
      <c r="P540" s="330"/>
      <c r="Q540" s="330"/>
      <c r="R540" s="330"/>
      <c r="S540" s="332"/>
      <c r="T540" s="331"/>
      <c r="U540" s="333"/>
      <c r="V540" s="334"/>
    </row>
    <row r="541" spans="1:22">
      <c r="A541"/>
      <c r="F541" s="103"/>
      <c r="J541" s="330"/>
      <c r="K541" s="331"/>
      <c r="L541" s="331"/>
      <c r="M541" s="331"/>
      <c r="N541" s="330"/>
      <c r="O541" s="330"/>
      <c r="P541" s="330"/>
      <c r="Q541" s="330"/>
      <c r="R541" s="330"/>
      <c r="S541" s="332"/>
      <c r="T541" s="331"/>
      <c r="U541" s="333"/>
      <c r="V541" s="334"/>
    </row>
    <row r="542" spans="1:22">
      <c r="A542"/>
      <c r="F542" s="103"/>
      <c r="J542" s="330"/>
      <c r="K542" s="331"/>
      <c r="L542" s="331"/>
      <c r="M542" s="331"/>
      <c r="N542" s="330"/>
      <c r="O542" s="330"/>
      <c r="P542" s="330"/>
      <c r="Q542" s="330"/>
      <c r="R542" s="330"/>
      <c r="S542" s="332"/>
      <c r="T542" s="331"/>
      <c r="U542" s="333"/>
      <c r="V542" s="334"/>
    </row>
    <row r="543" spans="1:22">
      <c r="A543"/>
      <c r="F543" s="103"/>
      <c r="J543" s="330"/>
      <c r="K543" s="331"/>
      <c r="L543" s="331"/>
      <c r="M543" s="331"/>
      <c r="N543" s="330"/>
      <c r="O543" s="330"/>
      <c r="P543" s="330"/>
      <c r="Q543" s="330"/>
      <c r="R543" s="330"/>
      <c r="S543" s="332"/>
      <c r="T543" s="331"/>
      <c r="U543" s="333"/>
      <c r="V543" s="334"/>
    </row>
    <row r="544" spans="1:22">
      <c r="A544"/>
      <c r="F544" s="103"/>
      <c r="J544" s="330"/>
      <c r="K544" s="331"/>
      <c r="L544" s="331"/>
      <c r="M544" s="331"/>
      <c r="N544" s="330"/>
      <c r="O544" s="330"/>
      <c r="P544" s="330"/>
      <c r="Q544" s="330"/>
      <c r="R544" s="330"/>
      <c r="S544" s="332"/>
      <c r="T544" s="331"/>
      <c r="U544" s="333"/>
      <c r="V544" s="334"/>
    </row>
    <row r="545" spans="1:22">
      <c r="A545"/>
      <c r="F545" s="103"/>
      <c r="J545" s="330"/>
      <c r="K545" s="331"/>
      <c r="L545" s="331"/>
      <c r="M545" s="331"/>
      <c r="N545" s="330"/>
      <c r="O545" s="330"/>
      <c r="P545" s="330"/>
      <c r="Q545" s="330"/>
      <c r="R545" s="330"/>
      <c r="S545" s="332"/>
      <c r="T545" s="331"/>
      <c r="U545" s="333"/>
      <c r="V545" s="334"/>
    </row>
    <row r="546" spans="1:22">
      <c r="A546"/>
      <c r="F546" s="103"/>
      <c r="J546" s="330"/>
      <c r="K546" s="331"/>
      <c r="L546" s="331"/>
      <c r="M546" s="331"/>
      <c r="N546" s="330"/>
      <c r="O546" s="330"/>
      <c r="P546" s="330"/>
      <c r="Q546" s="330"/>
      <c r="R546" s="330"/>
      <c r="S546" s="332"/>
      <c r="T546" s="331"/>
      <c r="U546" s="333"/>
      <c r="V546" s="334"/>
    </row>
    <row r="547" spans="1:22">
      <c r="A547"/>
      <c r="F547" s="103"/>
      <c r="J547" s="330"/>
      <c r="K547" s="331"/>
      <c r="L547" s="331"/>
      <c r="M547" s="331"/>
      <c r="N547" s="330"/>
      <c r="O547" s="330"/>
      <c r="P547" s="330"/>
      <c r="Q547" s="330"/>
      <c r="R547" s="330"/>
      <c r="S547" s="332"/>
      <c r="T547" s="331"/>
      <c r="U547" s="333"/>
      <c r="V547" s="334"/>
    </row>
    <row r="548" spans="1:22">
      <c r="A548"/>
      <c r="F548" s="103"/>
      <c r="J548" s="330"/>
      <c r="K548" s="331"/>
      <c r="L548" s="331"/>
      <c r="M548" s="331"/>
      <c r="N548" s="330"/>
      <c r="O548" s="330"/>
      <c r="P548" s="330"/>
      <c r="Q548" s="330"/>
      <c r="R548" s="330"/>
      <c r="S548" s="332"/>
      <c r="T548" s="331"/>
      <c r="U548" s="333"/>
      <c r="V548" s="334"/>
    </row>
    <row r="549" spans="1:22">
      <c r="A549"/>
      <c r="F549" s="103"/>
      <c r="J549" s="330"/>
      <c r="K549" s="331"/>
      <c r="L549" s="331"/>
      <c r="M549" s="331"/>
      <c r="N549" s="330"/>
      <c r="O549" s="330"/>
      <c r="P549" s="330"/>
      <c r="Q549" s="330"/>
      <c r="R549" s="330"/>
      <c r="S549" s="332"/>
      <c r="T549" s="331"/>
      <c r="U549" s="333"/>
      <c r="V549" s="334"/>
    </row>
    <row r="550" spans="1:22">
      <c r="A550"/>
      <c r="F550" s="103"/>
      <c r="J550" s="330"/>
      <c r="K550" s="331"/>
      <c r="L550" s="331"/>
      <c r="M550" s="331"/>
      <c r="N550" s="330"/>
      <c r="O550" s="330"/>
      <c r="P550" s="330"/>
      <c r="Q550" s="330"/>
      <c r="R550" s="330"/>
      <c r="S550" s="332"/>
      <c r="T550" s="331"/>
      <c r="U550" s="333"/>
      <c r="V550" s="334"/>
    </row>
    <row r="551" spans="1:22">
      <c r="A551"/>
      <c r="F551" s="103"/>
      <c r="J551" s="330"/>
      <c r="K551" s="331"/>
      <c r="L551" s="331"/>
      <c r="M551" s="331"/>
      <c r="N551" s="330"/>
      <c r="O551" s="330"/>
      <c r="P551" s="330"/>
      <c r="Q551" s="330"/>
      <c r="R551" s="330"/>
      <c r="S551" s="332"/>
      <c r="T551" s="331"/>
      <c r="U551" s="333"/>
      <c r="V551" s="334"/>
    </row>
    <row r="552" spans="1:22">
      <c r="A552"/>
      <c r="F552" s="103"/>
      <c r="J552" s="330"/>
      <c r="K552" s="331"/>
      <c r="L552" s="331"/>
      <c r="M552" s="331"/>
      <c r="N552" s="330"/>
      <c r="O552" s="330"/>
      <c r="P552" s="330"/>
      <c r="Q552" s="330"/>
      <c r="R552" s="330"/>
      <c r="S552" s="332"/>
      <c r="T552" s="331"/>
      <c r="U552" s="333"/>
      <c r="V552" s="334"/>
    </row>
    <row r="553" spans="1:22">
      <c r="A553"/>
      <c r="F553" s="103"/>
      <c r="J553" s="330"/>
      <c r="K553" s="331"/>
      <c r="L553" s="331"/>
      <c r="M553" s="331"/>
      <c r="N553" s="330"/>
      <c r="O553" s="330"/>
      <c r="P553" s="330"/>
      <c r="Q553" s="330"/>
      <c r="R553" s="330"/>
      <c r="S553" s="332"/>
      <c r="T553" s="331"/>
      <c r="U553" s="333"/>
      <c r="V553" s="334"/>
    </row>
    <row r="554" spans="1:22">
      <c r="A554"/>
      <c r="F554" s="103"/>
      <c r="J554" s="330"/>
      <c r="K554" s="331"/>
      <c r="L554" s="331"/>
      <c r="M554" s="331"/>
      <c r="N554" s="330"/>
      <c r="O554" s="330"/>
      <c r="P554" s="330"/>
      <c r="Q554" s="330"/>
      <c r="R554" s="330"/>
      <c r="S554" s="332"/>
      <c r="T554" s="331"/>
      <c r="U554" s="333"/>
      <c r="V554" s="334"/>
    </row>
    <row r="555" spans="1:22">
      <c r="A555"/>
      <c r="F555" s="103"/>
      <c r="J555" s="330"/>
      <c r="K555" s="331"/>
      <c r="L555" s="331"/>
      <c r="M555" s="331"/>
      <c r="N555" s="330"/>
      <c r="O555" s="330"/>
      <c r="P555" s="330"/>
      <c r="Q555" s="330"/>
      <c r="R555" s="330"/>
      <c r="S555" s="332"/>
      <c r="T555" s="331"/>
      <c r="U555" s="333"/>
      <c r="V555" s="334"/>
    </row>
    <row r="556" spans="1:22">
      <c r="A556"/>
      <c r="F556" s="103"/>
      <c r="J556" s="330"/>
      <c r="K556" s="331"/>
      <c r="L556" s="331"/>
      <c r="M556" s="331"/>
      <c r="N556" s="330"/>
      <c r="O556" s="330"/>
      <c r="P556" s="330"/>
      <c r="Q556" s="330"/>
      <c r="R556" s="330"/>
      <c r="S556" s="332"/>
      <c r="T556" s="331"/>
      <c r="U556" s="333"/>
      <c r="V556" s="334"/>
    </row>
    <row r="557" spans="1:22">
      <c r="A557"/>
      <c r="F557" s="103"/>
      <c r="J557" s="330"/>
      <c r="K557" s="331"/>
      <c r="L557" s="331"/>
      <c r="M557" s="331"/>
      <c r="N557" s="330"/>
      <c r="O557" s="330"/>
      <c r="P557" s="330"/>
      <c r="Q557" s="330"/>
      <c r="R557" s="330"/>
      <c r="S557" s="332"/>
      <c r="T557" s="331"/>
      <c r="U557" s="333"/>
      <c r="V557" s="334"/>
    </row>
    <row r="558" spans="1:22">
      <c r="A558"/>
      <c r="F558" s="103"/>
      <c r="J558" s="330"/>
      <c r="K558" s="331"/>
      <c r="L558" s="331"/>
      <c r="M558" s="331"/>
      <c r="N558" s="330"/>
      <c r="O558" s="330"/>
      <c r="P558" s="330"/>
      <c r="Q558" s="330"/>
      <c r="R558" s="330"/>
      <c r="S558" s="332"/>
      <c r="T558" s="331"/>
      <c r="U558" s="333"/>
      <c r="V558" s="334"/>
    </row>
    <row r="559" spans="1:22">
      <c r="A559"/>
      <c r="F559" s="103"/>
      <c r="J559" s="330"/>
      <c r="K559" s="331"/>
      <c r="L559" s="331"/>
      <c r="M559" s="331"/>
      <c r="N559" s="330"/>
      <c r="O559" s="330"/>
      <c r="P559" s="330"/>
      <c r="Q559" s="330"/>
      <c r="R559" s="330"/>
      <c r="S559" s="332"/>
      <c r="T559" s="331"/>
      <c r="U559" s="333"/>
      <c r="V559" s="334"/>
    </row>
    <row r="560" spans="1:22">
      <c r="A560"/>
      <c r="F560" s="103"/>
      <c r="J560" s="330"/>
      <c r="K560" s="331"/>
      <c r="L560" s="331"/>
      <c r="M560" s="331"/>
      <c r="N560" s="330"/>
      <c r="O560" s="330"/>
      <c r="P560" s="330"/>
      <c r="Q560" s="330"/>
      <c r="R560" s="330"/>
      <c r="S560" s="332"/>
      <c r="T560" s="331"/>
      <c r="U560" s="333"/>
      <c r="V560" s="334"/>
    </row>
    <row r="561" spans="1:22">
      <c r="A561"/>
      <c r="F561" s="103"/>
      <c r="J561" s="330"/>
      <c r="K561" s="331"/>
      <c r="L561" s="331"/>
      <c r="M561" s="331"/>
      <c r="N561" s="330"/>
      <c r="O561" s="330"/>
      <c r="P561" s="330"/>
      <c r="Q561" s="330"/>
      <c r="R561" s="330"/>
      <c r="S561" s="332"/>
      <c r="T561" s="331"/>
      <c r="U561" s="333"/>
      <c r="V561" s="334"/>
    </row>
    <row r="562" spans="1:22">
      <c r="A562"/>
      <c r="F562" s="103"/>
      <c r="J562" s="330"/>
      <c r="K562" s="331"/>
      <c r="L562" s="331"/>
      <c r="M562" s="331"/>
      <c r="N562" s="330"/>
      <c r="O562" s="330"/>
      <c r="P562" s="330"/>
      <c r="Q562" s="330"/>
      <c r="R562" s="330"/>
      <c r="S562" s="332"/>
      <c r="T562" s="331"/>
      <c r="U562" s="333"/>
      <c r="V562" s="334"/>
    </row>
    <row r="563" spans="1:22">
      <c r="A563"/>
      <c r="F563" s="103"/>
      <c r="J563" s="330"/>
      <c r="K563" s="331"/>
      <c r="L563" s="331"/>
      <c r="M563" s="331"/>
      <c r="N563" s="330"/>
      <c r="O563" s="330"/>
      <c r="P563" s="330"/>
      <c r="Q563" s="330"/>
      <c r="R563" s="330"/>
      <c r="S563" s="332"/>
      <c r="T563" s="331"/>
      <c r="U563" s="333"/>
      <c r="V563" s="334"/>
    </row>
    <row r="564" spans="1:22">
      <c r="A564"/>
      <c r="F564" s="103"/>
      <c r="J564" s="330"/>
      <c r="K564" s="331"/>
      <c r="L564" s="331"/>
      <c r="M564" s="331"/>
      <c r="N564" s="330"/>
      <c r="O564" s="330"/>
      <c r="P564" s="330"/>
      <c r="Q564" s="330"/>
      <c r="R564" s="330"/>
      <c r="S564" s="332"/>
      <c r="T564" s="331"/>
      <c r="U564" s="333"/>
      <c r="V564" s="334"/>
    </row>
    <row r="565" spans="1:22">
      <c r="A565"/>
      <c r="F565" s="103"/>
      <c r="J565" s="330"/>
      <c r="K565" s="331"/>
      <c r="L565" s="331"/>
      <c r="M565" s="331"/>
      <c r="N565" s="330"/>
      <c r="O565" s="330"/>
      <c r="P565" s="330"/>
      <c r="Q565" s="330"/>
      <c r="R565" s="330"/>
      <c r="S565" s="332"/>
      <c r="T565" s="331"/>
      <c r="U565" s="333"/>
      <c r="V565" s="334"/>
    </row>
    <row r="566" spans="1:22">
      <c r="A566"/>
      <c r="F566" s="103"/>
      <c r="J566" s="330"/>
      <c r="K566" s="331"/>
      <c r="L566" s="331"/>
      <c r="M566" s="331"/>
      <c r="N566" s="330"/>
      <c r="O566" s="330"/>
      <c r="P566" s="330"/>
      <c r="Q566" s="330"/>
      <c r="R566" s="330"/>
      <c r="S566" s="332"/>
      <c r="T566" s="331"/>
      <c r="U566" s="333"/>
      <c r="V566" s="334"/>
    </row>
    <row r="567" spans="1:22">
      <c r="A567"/>
      <c r="F567" s="103"/>
      <c r="J567" s="330"/>
      <c r="K567" s="331"/>
      <c r="L567" s="331"/>
      <c r="M567" s="331"/>
      <c r="N567" s="330"/>
      <c r="O567" s="330"/>
      <c r="P567" s="330"/>
      <c r="Q567" s="330"/>
      <c r="R567" s="330"/>
      <c r="S567" s="332"/>
      <c r="T567" s="331"/>
      <c r="U567" s="333"/>
      <c r="V567" s="334"/>
    </row>
    <row r="568" spans="1:22">
      <c r="A568"/>
      <c r="F568" s="103"/>
      <c r="J568" s="330"/>
      <c r="K568" s="331"/>
      <c r="L568" s="331"/>
      <c r="M568" s="331"/>
      <c r="N568" s="330"/>
      <c r="O568" s="330"/>
      <c r="P568" s="330"/>
      <c r="Q568" s="330"/>
      <c r="R568" s="330"/>
      <c r="S568" s="332"/>
      <c r="T568" s="331"/>
      <c r="U568" s="333"/>
      <c r="V568" s="334"/>
    </row>
    <row r="569" spans="1:22">
      <c r="A569"/>
      <c r="F569" s="103"/>
      <c r="J569" s="330"/>
      <c r="K569" s="331"/>
      <c r="L569" s="331"/>
      <c r="M569" s="331"/>
      <c r="N569" s="330"/>
      <c r="O569" s="330"/>
      <c r="P569" s="330"/>
      <c r="Q569" s="330"/>
      <c r="R569" s="330"/>
      <c r="S569" s="332"/>
      <c r="T569" s="331"/>
      <c r="U569" s="333"/>
      <c r="V569" s="334"/>
    </row>
    <row r="570" spans="1:22">
      <c r="A570"/>
      <c r="F570" s="103"/>
      <c r="J570" s="330"/>
      <c r="K570" s="331"/>
      <c r="L570" s="331"/>
      <c r="M570" s="331"/>
      <c r="N570" s="330"/>
      <c r="O570" s="330"/>
      <c r="P570" s="330"/>
      <c r="Q570" s="330"/>
      <c r="R570" s="330"/>
      <c r="S570" s="332"/>
      <c r="T570" s="331"/>
      <c r="U570" s="333"/>
      <c r="V570" s="334"/>
    </row>
    <row r="571" spans="1:22">
      <c r="A571"/>
      <c r="F571" s="103"/>
      <c r="J571" s="330"/>
      <c r="K571" s="331"/>
      <c r="L571" s="331"/>
      <c r="M571" s="331"/>
      <c r="N571" s="330"/>
      <c r="O571" s="330"/>
      <c r="P571" s="330"/>
      <c r="Q571" s="330"/>
      <c r="R571" s="330"/>
      <c r="S571" s="332"/>
      <c r="T571" s="331"/>
      <c r="U571" s="333"/>
      <c r="V571" s="334"/>
    </row>
    <row r="572" spans="1:22">
      <c r="A572"/>
      <c r="F572" s="103"/>
      <c r="J572" s="330"/>
      <c r="K572" s="331"/>
      <c r="L572" s="331"/>
      <c r="M572" s="331"/>
      <c r="N572" s="330"/>
      <c r="O572" s="330"/>
      <c r="P572" s="330"/>
      <c r="Q572" s="330"/>
      <c r="R572" s="330"/>
      <c r="S572" s="332"/>
      <c r="T572" s="331"/>
      <c r="U572" s="333"/>
      <c r="V572" s="334"/>
    </row>
    <row r="573" spans="1:22">
      <c r="A573"/>
      <c r="F573" s="103"/>
      <c r="J573" s="330"/>
      <c r="K573" s="331"/>
      <c r="L573" s="331"/>
      <c r="M573" s="331"/>
      <c r="N573" s="330"/>
      <c r="O573" s="330"/>
      <c r="P573" s="330"/>
      <c r="Q573" s="330"/>
      <c r="R573" s="330"/>
      <c r="S573" s="332"/>
      <c r="T573" s="331"/>
      <c r="U573" s="333"/>
      <c r="V573" s="334"/>
    </row>
    <row r="574" spans="1:22">
      <c r="A574"/>
      <c r="F574" s="103"/>
      <c r="J574" s="330"/>
      <c r="K574" s="331"/>
      <c r="L574" s="331"/>
      <c r="M574" s="331"/>
      <c r="N574" s="330"/>
      <c r="O574" s="330"/>
      <c r="P574" s="330"/>
      <c r="Q574" s="330"/>
      <c r="R574" s="330"/>
      <c r="S574" s="332"/>
      <c r="T574" s="331"/>
      <c r="U574" s="333"/>
      <c r="V574" s="334"/>
    </row>
    <row r="575" spans="1:22">
      <c r="A575"/>
      <c r="F575" s="103"/>
      <c r="J575" s="330"/>
      <c r="K575" s="331"/>
      <c r="L575" s="331"/>
      <c r="M575" s="331"/>
      <c r="N575" s="330"/>
      <c r="O575" s="330"/>
      <c r="P575" s="330"/>
      <c r="Q575" s="330"/>
      <c r="R575" s="330"/>
      <c r="S575" s="332"/>
      <c r="T575" s="331"/>
      <c r="U575" s="333"/>
      <c r="V575" s="334"/>
    </row>
    <row r="576" spans="1:22">
      <c r="A576"/>
      <c r="F576" s="103"/>
      <c r="J576" s="330"/>
      <c r="K576" s="331"/>
      <c r="L576" s="331"/>
      <c r="M576" s="331"/>
      <c r="N576" s="330"/>
      <c r="O576" s="330"/>
      <c r="P576" s="330"/>
      <c r="Q576" s="330"/>
      <c r="R576" s="330"/>
      <c r="S576" s="332"/>
      <c r="T576" s="331"/>
      <c r="U576" s="333"/>
      <c r="V576" s="334"/>
    </row>
    <row r="577" spans="1:22">
      <c r="A577"/>
      <c r="F577" s="103"/>
      <c r="J577" s="330"/>
      <c r="K577" s="331"/>
      <c r="L577" s="331"/>
      <c r="M577" s="331"/>
      <c r="N577" s="330"/>
      <c r="O577" s="330"/>
      <c r="P577" s="330"/>
      <c r="Q577" s="330"/>
      <c r="R577" s="330"/>
      <c r="S577" s="332"/>
      <c r="T577" s="331"/>
      <c r="U577" s="333"/>
      <c r="V577" s="334"/>
    </row>
    <row r="578" spans="1:22">
      <c r="A578"/>
      <c r="F578" s="103"/>
      <c r="J578" s="330"/>
      <c r="K578" s="331"/>
      <c r="L578" s="331"/>
      <c r="M578" s="331"/>
      <c r="N578" s="330"/>
      <c r="O578" s="330"/>
      <c r="P578" s="330"/>
      <c r="Q578" s="330"/>
      <c r="R578" s="330"/>
      <c r="S578" s="332"/>
      <c r="T578" s="331"/>
      <c r="U578" s="333"/>
      <c r="V578" s="334"/>
    </row>
    <row r="579" spans="1:22">
      <c r="A579"/>
      <c r="F579" s="103"/>
      <c r="J579" s="330"/>
      <c r="K579" s="331"/>
      <c r="L579" s="331"/>
      <c r="M579" s="331"/>
      <c r="N579" s="330"/>
      <c r="O579" s="330"/>
      <c r="P579" s="330"/>
      <c r="Q579" s="330"/>
      <c r="R579" s="330"/>
      <c r="S579" s="332"/>
      <c r="T579" s="331"/>
      <c r="U579" s="333"/>
      <c r="V579" s="334"/>
    </row>
    <row r="580" spans="1:22">
      <c r="A580"/>
      <c r="F580" s="103"/>
      <c r="J580" s="330"/>
      <c r="K580" s="331"/>
      <c r="L580" s="331"/>
      <c r="M580" s="331"/>
      <c r="N580" s="330"/>
      <c r="O580" s="330"/>
      <c r="P580" s="330"/>
      <c r="Q580" s="330"/>
      <c r="R580" s="330"/>
      <c r="S580" s="332"/>
      <c r="T580" s="331"/>
      <c r="U580" s="333"/>
      <c r="V580" s="334"/>
    </row>
    <row r="581" spans="1:22">
      <c r="A581"/>
      <c r="F581" s="103"/>
      <c r="J581" s="330"/>
      <c r="K581" s="331"/>
      <c r="L581" s="331"/>
      <c r="M581" s="331"/>
      <c r="N581" s="330"/>
      <c r="O581" s="330"/>
      <c r="P581" s="330"/>
      <c r="Q581" s="330"/>
      <c r="R581" s="330"/>
      <c r="S581" s="332"/>
      <c r="T581" s="331"/>
      <c r="U581" s="333"/>
      <c r="V581" s="334"/>
    </row>
    <row r="582" spans="1:22">
      <c r="A582"/>
      <c r="F582" s="103"/>
      <c r="J582" s="330"/>
      <c r="K582" s="331"/>
      <c r="L582" s="331"/>
      <c r="M582" s="331"/>
      <c r="N582" s="330"/>
      <c r="O582" s="330"/>
      <c r="P582" s="330"/>
      <c r="Q582" s="330"/>
      <c r="R582" s="330"/>
      <c r="S582" s="332"/>
      <c r="T582" s="331"/>
      <c r="U582" s="333"/>
      <c r="V582" s="334"/>
    </row>
    <row r="583" spans="1:22">
      <c r="A583"/>
      <c r="F583" s="103"/>
      <c r="J583" s="330"/>
      <c r="K583" s="331"/>
      <c r="L583" s="331"/>
      <c r="M583" s="331"/>
      <c r="N583" s="330"/>
      <c r="O583" s="330"/>
      <c r="P583" s="330"/>
      <c r="Q583" s="330"/>
      <c r="R583" s="330"/>
      <c r="S583" s="332"/>
      <c r="T583" s="331"/>
      <c r="U583" s="333"/>
      <c r="V583" s="334"/>
    </row>
    <row r="584" spans="1:22">
      <c r="A584"/>
      <c r="F584" s="103"/>
      <c r="J584" s="330"/>
      <c r="K584" s="331"/>
      <c r="L584" s="331"/>
      <c r="M584" s="331"/>
      <c r="N584" s="330"/>
      <c r="O584" s="330"/>
      <c r="P584" s="330"/>
      <c r="Q584" s="330"/>
      <c r="R584" s="330"/>
      <c r="S584" s="332"/>
      <c r="T584" s="331"/>
      <c r="U584" s="333"/>
      <c r="V584" s="334"/>
    </row>
    <row r="585" spans="1:22">
      <c r="A585"/>
      <c r="F585" s="103"/>
      <c r="J585" s="330"/>
      <c r="K585" s="331"/>
      <c r="L585" s="331"/>
      <c r="M585" s="331"/>
      <c r="N585" s="330"/>
      <c r="O585" s="330"/>
      <c r="P585" s="330"/>
      <c r="Q585" s="330"/>
      <c r="R585" s="330"/>
      <c r="S585" s="332"/>
      <c r="T585" s="331"/>
      <c r="U585" s="333"/>
      <c r="V585" s="334"/>
    </row>
    <row r="586" spans="1:22">
      <c r="A586"/>
      <c r="F586" s="103"/>
      <c r="J586" s="330"/>
      <c r="K586" s="331"/>
      <c r="L586" s="331"/>
      <c r="M586" s="331"/>
      <c r="N586" s="330"/>
      <c r="O586" s="330"/>
      <c r="P586" s="330"/>
      <c r="Q586" s="330"/>
      <c r="R586" s="330"/>
      <c r="S586" s="332"/>
      <c r="T586" s="331"/>
      <c r="U586" s="333"/>
      <c r="V586" s="334"/>
    </row>
    <row r="587" spans="1:22">
      <c r="A587"/>
      <c r="F587" s="103"/>
      <c r="J587" s="330"/>
      <c r="K587" s="331"/>
      <c r="L587" s="331"/>
      <c r="M587" s="331"/>
      <c r="N587" s="330"/>
      <c r="O587" s="330"/>
      <c r="P587" s="330"/>
      <c r="Q587" s="330"/>
      <c r="R587" s="330"/>
      <c r="S587" s="332"/>
      <c r="T587" s="331"/>
      <c r="U587" s="333"/>
      <c r="V587" s="334"/>
    </row>
    <row r="588" spans="1:22">
      <c r="A588"/>
      <c r="F588" s="103"/>
      <c r="J588" s="330"/>
      <c r="K588" s="331"/>
      <c r="L588" s="331"/>
      <c r="M588" s="331"/>
      <c r="N588" s="330"/>
      <c r="O588" s="330"/>
      <c r="P588" s="330"/>
      <c r="Q588" s="330"/>
      <c r="R588" s="330"/>
      <c r="S588" s="332"/>
      <c r="T588" s="331"/>
      <c r="U588" s="333"/>
      <c r="V588" s="334"/>
    </row>
    <row r="589" spans="1:22">
      <c r="A589"/>
      <c r="F589" s="103"/>
      <c r="J589" s="330"/>
      <c r="K589" s="331"/>
      <c r="L589" s="331"/>
      <c r="M589" s="331"/>
      <c r="N589" s="330"/>
      <c r="O589" s="330"/>
      <c r="P589" s="330"/>
      <c r="Q589" s="330"/>
      <c r="R589" s="330"/>
      <c r="S589" s="332"/>
      <c r="T589" s="331"/>
      <c r="U589" s="333"/>
      <c r="V589" s="334"/>
    </row>
    <row r="590" spans="1:22">
      <c r="A590"/>
      <c r="F590" s="103"/>
      <c r="J590" s="330"/>
      <c r="K590" s="331"/>
      <c r="L590" s="331"/>
      <c r="M590" s="331"/>
      <c r="N590" s="330"/>
      <c r="O590" s="330"/>
      <c r="P590" s="330"/>
      <c r="Q590" s="330"/>
      <c r="R590" s="330"/>
      <c r="S590" s="332"/>
      <c r="T590" s="331"/>
      <c r="U590" s="333"/>
      <c r="V590" s="334"/>
    </row>
    <row r="591" spans="1:22">
      <c r="A591"/>
      <c r="F591" s="103"/>
      <c r="J591" s="330"/>
      <c r="K591" s="331"/>
      <c r="L591" s="331"/>
      <c r="M591" s="331"/>
      <c r="N591" s="330"/>
      <c r="O591" s="330"/>
      <c r="P591" s="330"/>
      <c r="Q591" s="330"/>
      <c r="R591" s="330"/>
      <c r="S591" s="332"/>
      <c r="T591" s="331"/>
      <c r="U591" s="333"/>
      <c r="V591" s="334"/>
    </row>
    <row r="592" spans="1:22">
      <c r="A592"/>
      <c r="F592" s="103"/>
      <c r="J592" s="330"/>
      <c r="K592" s="331"/>
      <c r="L592" s="331"/>
      <c r="M592" s="331"/>
      <c r="N592" s="330"/>
      <c r="O592" s="330"/>
      <c r="P592" s="330"/>
      <c r="Q592" s="330"/>
      <c r="R592" s="330"/>
      <c r="S592" s="332"/>
      <c r="T592" s="331"/>
      <c r="U592" s="333"/>
      <c r="V592" s="334"/>
    </row>
    <row r="593" spans="1:22">
      <c r="A593"/>
      <c r="F593" s="103"/>
      <c r="J593" s="330"/>
      <c r="K593" s="331"/>
      <c r="L593" s="331"/>
      <c r="M593" s="331"/>
      <c r="N593" s="330"/>
      <c r="O593" s="330"/>
      <c r="P593" s="330"/>
      <c r="Q593" s="330"/>
      <c r="R593" s="330"/>
      <c r="S593" s="332"/>
      <c r="T593" s="331"/>
      <c r="U593" s="333"/>
      <c r="V593" s="334"/>
    </row>
    <row r="594" spans="1:22">
      <c r="A594"/>
      <c r="F594" s="103"/>
      <c r="J594" s="330"/>
      <c r="K594" s="331"/>
      <c r="L594" s="331"/>
      <c r="M594" s="331"/>
      <c r="N594" s="330"/>
      <c r="O594" s="330"/>
      <c r="P594" s="330"/>
      <c r="Q594" s="330"/>
      <c r="R594" s="330"/>
      <c r="S594" s="332"/>
      <c r="T594" s="331"/>
      <c r="U594" s="333"/>
      <c r="V594" s="334"/>
    </row>
    <row r="595" spans="1:22">
      <c r="A595"/>
      <c r="F595" s="103"/>
      <c r="J595" s="330"/>
      <c r="K595" s="331"/>
      <c r="L595" s="331"/>
      <c r="M595" s="331"/>
      <c r="N595" s="330"/>
      <c r="O595" s="330"/>
      <c r="P595" s="330"/>
      <c r="Q595" s="330"/>
      <c r="R595" s="330"/>
      <c r="S595" s="332"/>
      <c r="T595" s="331"/>
      <c r="U595" s="333"/>
      <c r="V595" s="334"/>
    </row>
    <row r="596" spans="1:22">
      <c r="A596"/>
      <c r="F596" s="103"/>
      <c r="J596" s="330"/>
      <c r="K596" s="331"/>
      <c r="L596" s="331"/>
      <c r="M596" s="331"/>
      <c r="N596" s="330"/>
      <c r="O596" s="330"/>
      <c r="P596" s="330"/>
      <c r="Q596" s="330"/>
      <c r="R596" s="330"/>
      <c r="S596" s="332"/>
      <c r="T596" s="331"/>
      <c r="U596" s="333"/>
      <c r="V596" s="334"/>
    </row>
    <row r="597" spans="1:22">
      <c r="A597"/>
      <c r="F597" s="103"/>
      <c r="J597" s="330"/>
      <c r="K597" s="331"/>
      <c r="L597" s="331"/>
      <c r="M597" s="331"/>
      <c r="N597" s="330"/>
      <c r="O597" s="330"/>
      <c r="P597" s="330"/>
      <c r="Q597" s="330"/>
      <c r="R597" s="330"/>
      <c r="S597" s="332"/>
      <c r="T597" s="331"/>
      <c r="U597" s="333"/>
      <c r="V597" s="334"/>
    </row>
    <row r="598" spans="1:22">
      <c r="A598"/>
      <c r="F598" s="103"/>
      <c r="J598" s="330"/>
      <c r="K598" s="331"/>
      <c r="L598" s="331"/>
      <c r="M598" s="331"/>
      <c r="N598" s="330"/>
      <c r="O598" s="330"/>
      <c r="P598" s="330"/>
      <c r="Q598" s="330"/>
      <c r="R598" s="330"/>
      <c r="S598" s="332"/>
      <c r="T598" s="331"/>
      <c r="U598" s="333"/>
      <c r="V598" s="334"/>
    </row>
    <row r="599" spans="1:22">
      <c r="A599"/>
      <c r="F599" s="103"/>
      <c r="J599" s="330"/>
      <c r="K599" s="331"/>
      <c r="L599" s="331"/>
      <c r="M599" s="331"/>
      <c r="N599" s="330"/>
      <c r="O599" s="330"/>
      <c r="P599" s="330"/>
      <c r="Q599" s="330"/>
      <c r="R599" s="330"/>
      <c r="S599" s="332"/>
      <c r="T599" s="331"/>
      <c r="U599" s="333"/>
      <c r="V599" s="334"/>
    </row>
    <row r="600" spans="1:22">
      <c r="A600"/>
      <c r="F600" s="103"/>
      <c r="J600" s="330"/>
      <c r="K600" s="331"/>
      <c r="L600" s="331"/>
      <c r="M600" s="331"/>
      <c r="N600" s="330"/>
      <c r="O600" s="330"/>
      <c r="P600" s="330"/>
      <c r="Q600" s="330"/>
      <c r="R600" s="330"/>
      <c r="S600" s="332"/>
      <c r="T600" s="331"/>
      <c r="U600" s="333"/>
      <c r="V600" s="334"/>
    </row>
    <row r="601" spans="1:22">
      <c r="A601"/>
      <c r="F601" s="103"/>
      <c r="J601" s="330"/>
      <c r="K601" s="331"/>
      <c r="L601" s="331"/>
      <c r="M601" s="331"/>
      <c r="N601" s="330"/>
      <c r="O601" s="330"/>
      <c r="P601" s="330"/>
      <c r="Q601" s="330"/>
      <c r="R601" s="330"/>
      <c r="S601" s="332"/>
      <c r="T601" s="331"/>
      <c r="U601" s="333"/>
      <c r="V601" s="334"/>
    </row>
    <row r="602" spans="1:22">
      <c r="A602"/>
      <c r="F602" s="103"/>
      <c r="J602" s="330"/>
      <c r="K602" s="331"/>
      <c r="L602" s="331"/>
      <c r="M602" s="331"/>
      <c r="N602" s="330"/>
      <c r="O602" s="330"/>
      <c r="P602" s="330"/>
      <c r="Q602" s="330"/>
      <c r="R602" s="330"/>
      <c r="S602" s="332"/>
      <c r="T602" s="331"/>
      <c r="U602" s="333"/>
      <c r="V602" s="334"/>
    </row>
    <row r="603" spans="1:22">
      <c r="A603"/>
      <c r="F603" s="103"/>
      <c r="J603" s="330"/>
      <c r="K603" s="331"/>
      <c r="L603" s="331"/>
      <c r="M603" s="331"/>
      <c r="N603" s="330"/>
      <c r="O603" s="330"/>
      <c r="P603" s="330"/>
      <c r="Q603" s="330"/>
      <c r="R603" s="330"/>
      <c r="S603" s="332"/>
      <c r="T603" s="331"/>
      <c r="U603" s="333"/>
      <c r="V603" s="334"/>
    </row>
    <row r="604" spans="1:22">
      <c r="A604"/>
      <c r="F604" s="103"/>
      <c r="J604" s="330"/>
      <c r="K604" s="331"/>
      <c r="L604" s="331"/>
      <c r="M604" s="331"/>
      <c r="N604" s="330"/>
      <c r="O604" s="330"/>
      <c r="P604" s="330"/>
      <c r="Q604" s="330"/>
      <c r="R604" s="330"/>
      <c r="S604" s="332"/>
      <c r="T604" s="331"/>
      <c r="U604" s="333"/>
      <c r="V604" s="334"/>
    </row>
    <row r="605" spans="1:22">
      <c r="A605"/>
      <c r="F605" s="103"/>
      <c r="J605" s="330"/>
      <c r="K605" s="331"/>
      <c r="L605" s="331"/>
      <c r="M605" s="331"/>
      <c r="N605" s="330"/>
      <c r="O605" s="330"/>
      <c r="P605" s="330"/>
      <c r="Q605" s="330"/>
      <c r="R605" s="330"/>
      <c r="S605" s="332"/>
      <c r="T605" s="331"/>
      <c r="U605" s="333"/>
      <c r="V605" s="334"/>
    </row>
    <row r="606" spans="1:22">
      <c r="A606"/>
      <c r="F606" s="103"/>
      <c r="J606" s="330"/>
      <c r="K606" s="331"/>
      <c r="L606" s="331"/>
      <c r="M606" s="331"/>
      <c r="N606" s="330"/>
      <c r="O606" s="330"/>
      <c r="P606" s="330"/>
      <c r="Q606" s="330"/>
      <c r="R606" s="330"/>
      <c r="S606" s="332"/>
      <c r="T606" s="331"/>
      <c r="U606" s="333"/>
      <c r="V606" s="334"/>
    </row>
    <row r="607" spans="1:22">
      <c r="A607"/>
      <c r="F607" s="103"/>
      <c r="J607" s="330"/>
      <c r="K607" s="331"/>
      <c r="L607" s="331"/>
      <c r="M607" s="331"/>
      <c r="N607" s="330"/>
      <c r="O607" s="330"/>
      <c r="P607" s="330"/>
      <c r="Q607" s="330"/>
      <c r="R607" s="330"/>
      <c r="S607" s="332"/>
      <c r="T607" s="331"/>
      <c r="U607" s="333"/>
      <c r="V607" s="334"/>
    </row>
    <row r="608" spans="1:22">
      <c r="A608"/>
      <c r="F608" s="103"/>
      <c r="J608" s="330"/>
      <c r="K608" s="331"/>
      <c r="L608" s="331"/>
      <c r="M608" s="331"/>
      <c r="N608" s="330"/>
      <c r="O608" s="330"/>
      <c r="P608" s="330"/>
      <c r="Q608" s="330"/>
      <c r="R608" s="330"/>
      <c r="S608" s="332"/>
      <c r="T608" s="331"/>
      <c r="U608" s="333"/>
      <c r="V608" s="334"/>
    </row>
    <row r="609" spans="1:22">
      <c r="A609"/>
      <c r="F609" s="103"/>
      <c r="J609" s="330"/>
      <c r="K609" s="331"/>
      <c r="L609" s="331"/>
      <c r="M609" s="331"/>
      <c r="N609" s="330"/>
      <c r="O609" s="330"/>
      <c r="P609" s="330"/>
      <c r="Q609" s="330"/>
      <c r="R609" s="330"/>
      <c r="S609" s="332"/>
      <c r="T609" s="331"/>
      <c r="U609" s="333"/>
      <c r="V609" s="334"/>
    </row>
    <row r="610" spans="1:22">
      <c r="A610"/>
      <c r="F610" s="103"/>
      <c r="J610" s="330"/>
      <c r="K610" s="331"/>
      <c r="L610" s="331"/>
      <c r="M610" s="331"/>
      <c r="N610" s="330"/>
      <c r="O610" s="330"/>
      <c r="P610" s="330"/>
      <c r="Q610" s="330"/>
      <c r="R610" s="330"/>
      <c r="S610" s="332"/>
      <c r="T610" s="331"/>
      <c r="U610" s="333"/>
      <c r="V610" s="334"/>
    </row>
    <row r="611" spans="1:22">
      <c r="A611"/>
      <c r="F611" s="103"/>
      <c r="J611" s="330"/>
      <c r="K611" s="331"/>
      <c r="L611" s="331"/>
      <c r="M611" s="331"/>
      <c r="N611" s="330"/>
      <c r="O611" s="330"/>
      <c r="P611" s="330"/>
      <c r="Q611" s="330"/>
      <c r="R611" s="330"/>
      <c r="S611" s="332"/>
      <c r="T611" s="331"/>
      <c r="U611" s="333"/>
      <c r="V611" s="334"/>
    </row>
    <row r="612" spans="1:22">
      <c r="A612"/>
      <c r="F612" s="103"/>
      <c r="J612" s="330"/>
      <c r="K612" s="331"/>
      <c r="L612" s="331"/>
      <c r="M612" s="331"/>
      <c r="N612" s="330"/>
      <c r="O612" s="330"/>
      <c r="P612" s="330"/>
      <c r="Q612" s="330"/>
      <c r="R612" s="330"/>
      <c r="S612" s="332"/>
      <c r="T612" s="331"/>
      <c r="U612" s="333"/>
      <c r="V612" s="334"/>
    </row>
    <row r="613" spans="1:22">
      <c r="A613"/>
      <c r="F613" s="103"/>
      <c r="J613" s="330"/>
      <c r="K613" s="331"/>
      <c r="L613" s="331"/>
      <c r="M613" s="331"/>
      <c r="N613" s="330"/>
      <c r="O613" s="330"/>
      <c r="P613" s="330"/>
      <c r="Q613" s="330"/>
      <c r="R613" s="330"/>
      <c r="S613" s="332"/>
      <c r="T613" s="331"/>
      <c r="U613" s="333"/>
      <c r="V613" s="334"/>
    </row>
    <row r="614" spans="1:22">
      <c r="A614"/>
      <c r="F614" s="103"/>
      <c r="J614" s="330"/>
      <c r="K614" s="331"/>
      <c r="L614" s="331"/>
      <c r="M614" s="331"/>
      <c r="N614" s="330"/>
      <c r="O614" s="330"/>
      <c r="P614" s="330"/>
      <c r="Q614" s="330"/>
      <c r="R614" s="330"/>
      <c r="S614" s="332"/>
      <c r="T614" s="331"/>
      <c r="U614" s="333"/>
      <c r="V614" s="334"/>
    </row>
    <row r="615" spans="1:22">
      <c r="A615"/>
      <c r="F615" s="103"/>
      <c r="J615" s="330"/>
      <c r="K615" s="331"/>
      <c r="L615" s="331"/>
      <c r="M615" s="331"/>
      <c r="N615" s="330"/>
      <c r="O615" s="330"/>
      <c r="P615" s="330"/>
      <c r="Q615" s="330"/>
      <c r="R615" s="330"/>
      <c r="S615" s="332"/>
      <c r="T615" s="331"/>
      <c r="U615" s="333"/>
      <c r="V615" s="334"/>
    </row>
    <row r="616" spans="1:22">
      <c r="A616"/>
      <c r="F616" s="103"/>
      <c r="J616" s="330"/>
      <c r="K616" s="331"/>
      <c r="L616" s="331"/>
      <c r="M616" s="331"/>
      <c r="N616" s="330"/>
      <c r="O616" s="330"/>
      <c r="P616" s="330"/>
      <c r="Q616" s="330"/>
      <c r="R616" s="330"/>
      <c r="S616" s="332"/>
      <c r="T616" s="331"/>
      <c r="U616" s="333"/>
      <c r="V616" s="334"/>
    </row>
    <row r="617" spans="1:22">
      <c r="A617"/>
      <c r="F617" s="103"/>
      <c r="J617" s="330"/>
      <c r="K617" s="331"/>
      <c r="L617" s="331"/>
      <c r="M617" s="331"/>
      <c r="N617" s="330"/>
      <c r="O617" s="330"/>
      <c r="P617" s="330"/>
      <c r="Q617" s="330"/>
      <c r="R617" s="330"/>
      <c r="S617" s="332"/>
      <c r="T617" s="331"/>
      <c r="U617" s="333"/>
      <c r="V617" s="334"/>
    </row>
    <row r="618" spans="1:22">
      <c r="A618"/>
      <c r="F618" s="103"/>
      <c r="J618" s="330"/>
      <c r="K618" s="331"/>
      <c r="L618" s="331"/>
      <c r="M618" s="331"/>
      <c r="N618" s="330"/>
      <c r="O618" s="330"/>
      <c r="P618" s="330"/>
      <c r="Q618" s="330"/>
      <c r="R618" s="330"/>
      <c r="S618" s="332"/>
      <c r="T618" s="331"/>
      <c r="U618" s="333"/>
      <c r="V618" s="334"/>
    </row>
    <row r="619" spans="1:22">
      <c r="A619"/>
      <c r="F619" s="103"/>
      <c r="J619" s="330"/>
      <c r="K619" s="331"/>
      <c r="L619" s="331"/>
      <c r="M619" s="331"/>
      <c r="N619" s="330"/>
      <c r="O619" s="330"/>
      <c r="P619" s="330"/>
      <c r="Q619" s="330"/>
      <c r="R619" s="330"/>
      <c r="S619" s="332"/>
      <c r="T619" s="331"/>
      <c r="U619" s="333"/>
      <c r="V619" s="334"/>
    </row>
    <row r="620" spans="1:22">
      <c r="A620"/>
      <c r="F620" s="103"/>
      <c r="J620" s="330"/>
      <c r="K620" s="331"/>
      <c r="L620" s="331"/>
      <c r="M620" s="331"/>
      <c r="N620" s="330"/>
      <c r="O620" s="330"/>
      <c r="P620" s="330"/>
      <c r="Q620" s="330"/>
      <c r="R620" s="330"/>
      <c r="S620" s="332"/>
      <c r="T620" s="331"/>
      <c r="U620" s="333"/>
      <c r="V620" s="334"/>
    </row>
    <row r="621" spans="1:22">
      <c r="A621"/>
      <c r="F621" s="103"/>
      <c r="J621" s="330"/>
      <c r="K621" s="331"/>
      <c r="L621" s="331"/>
      <c r="M621" s="331"/>
      <c r="N621" s="330"/>
      <c r="O621" s="330"/>
      <c r="P621" s="330"/>
      <c r="Q621" s="330"/>
      <c r="R621" s="330"/>
      <c r="S621" s="332"/>
      <c r="T621" s="331"/>
      <c r="U621" s="333"/>
      <c r="V621" s="334"/>
    </row>
    <row r="622" spans="1:22">
      <c r="A622"/>
      <c r="F622" s="103"/>
      <c r="J622" s="330"/>
      <c r="K622" s="331"/>
      <c r="L622" s="331"/>
      <c r="M622" s="331"/>
      <c r="N622" s="330"/>
      <c r="O622" s="330"/>
      <c r="P622" s="330"/>
      <c r="Q622" s="330"/>
      <c r="R622" s="330"/>
      <c r="S622" s="332"/>
      <c r="T622" s="331"/>
      <c r="U622" s="333"/>
      <c r="V622" s="334"/>
    </row>
    <row r="623" spans="1:22">
      <c r="A623"/>
      <c r="F623" s="103"/>
      <c r="J623" s="330"/>
      <c r="K623" s="331"/>
      <c r="L623" s="331"/>
      <c r="M623" s="331"/>
      <c r="N623" s="330"/>
      <c r="O623" s="330"/>
      <c r="P623" s="330"/>
      <c r="Q623" s="330"/>
      <c r="R623" s="330"/>
      <c r="S623" s="332"/>
      <c r="T623" s="331"/>
      <c r="U623" s="333"/>
      <c r="V623" s="334"/>
    </row>
    <row r="624" spans="1:22">
      <c r="A624"/>
      <c r="F624" s="103"/>
      <c r="J624" s="330"/>
      <c r="K624" s="331"/>
      <c r="L624" s="331"/>
      <c r="M624" s="331"/>
      <c r="N624" s="330"/>
      <c r="O624" s="330"/>
      <c r="P624" s="330"/>
      <c r="Q624" s="330"/>
      <c r="R624" s="330"/>
      <c r="S624" s="332"/>
      <c r="T624" s="331"/>
      <c r="U624" s="333"/>
      <c r="V624" s="334"/>
    </row>
    <row r="625" spans="1:22">
      <c r="A625"/>
      <c r="F625" s="103"/>
      <c r="J625" s="330"/>
      <c r="K625" s="331"/>
      <c r="L625" s="331"/>
      <c r="M625" s="331"/>
      <c r="N625" s="330"/>
      <c r="O625" s="330"/>
      <c r="P625" s="330"/>
      <c r="Q625" s="330"/>
      <c r="R625" s="330"/>
      <c r="S625" s="332"/>
      <c r="T625" s="331"/>
      <c r="U625" s="333"/>
      <c r="V625" s="334"/>
    </row>
    <row r="626" spans="1:22">
      <c r="A626"/>
      <c r="F626" s="103"/>
      <c r="J626" s="330"/>
      <c r="K626" s="331"/>
      <c r="L626" s="331"/>
      <c r="M626" s="331"/>
      <c r="N626" s="330"/>
      <c r="O626" s="330"/>
      <c r="P626" s="330"/>
      <c r="Q626" s="330"/>
      <c r="R626" s="330"/>
      <c r="S626" s="332"/>
      <c r="T626" s="331"/>
      <c r="U626" s="333"/>
      <c r="V626" s="334"/>
    </row>
    <row r="627" spans="1:22">
      <c r="A627"/>
      <c r="F627" s="103"/>
      <c r="J627" s="330"/>
      <c r="K627" s="331"/>
      <c r="L627" s="331"/>
      <c r="M627" s="331"/>
      <c r="N627" s="330"/>
      <c r="O627" s="330"/>
      <c r="P627" s="330"/>
      <c r="Q627" s="330"/>
      <c r="R627" s="330"/>
      <c r="S627" s="332"/>
      <c r="T627" s="331"/>
      <c r="U627" s="333"/>
      <c r="V627" s="334"/>
    </row>
    <row r="628" spans="1:22">
      <c r="A628"/>
      <c r="F628" s="103"/>
      <c r="J628" s="330"/>
      <c r="K628" s="331"/>
      <c r="L628" s="331"/>
      <c r="M628" s="331"/>
      <c r="N628" s="330"/>
      <c r="O628" s="330"/>
      <c r="P628" s="330"/>
      <c r="Q628" s="330"/>
      <c r="R628" s="330"/>
      <c r="S628" s="332"/>
      <c r="T628" s="331"/>
      <c r="U628" s="333"/>
      <c r="V628" s="334"/>
    </row>
    <row r="629" spans="1:22">
      <c r="A629"/>
      <c r="F629" s="103"/>
      <c r="J629" s="330"/>
      <c r="K629" s="331"/>
      <c r="L629" s="331"/>
      <c r="M629" s="331"/>
      <c r="N629" s="330"/>
      <c r="O629" s="330"/>
      <c r="P629" s="330"/>
      <c r="Q629" s="330"/>
      <c r="R629" s="330"/>
      <c r="S629" s="332"/>
      <c r="T629" s="331"/>
      <c r="U629" s="333"/>
      <c r="V629" s="334"/>
    </row>
    <row r="630" spans="1:22">
      <c r="A630"/>
      <c r="F630" s="103"/>
      <c r="J630" s="330"/>
      <c r="K630" s="331"/>
      <c r="L630" s="331"/>
      <c r="M630" s="331"/>
      <c r="N630" s="330"/>
      <c r="O630" s="330"/>
      <c r="P630" s="330"/>
      <c r="Q630" s="330"/>
      <c r="R630" s="330"/>
      <c r="S630" s="332"/>
      <c r="T630" s="331"/>
      <c r="U630" s="333"/>
      <c r="V630" s="334"/>
    </row>
    <row r="631" spans="1:22">
      <c r="A631"/>
      <c r="F631" s="103"/>
      <c r="J631" s="330"/>
      <c r="K631" s="331"/>
      <c r="L631" s="331"/>
      <c r="M631" s="331"/>
      <c r="N631" s="330"/>
      <c r="O631" s="330"/>
      <c r="P631" s="330"/>
      <c r="Q631" s="330"/>
      <c r="R631" s="330"/>
      <c r="S631" s="332"/>
      <c r="T631" s="331"/>
      <c r="U631" s="333"/>
      <c r="V631" s="334"/>
    </row>
    <row r="632" spans="1:22">
      <c r="A632"/>
      <c r="F632" s="103"/>
      <c r="J632" s="330"/>
      <c r="K632" s="331"/>
      <c r="L632" s="331"/>
      <c r="M632" s="331"/>
      <c r="N632" s="330"/>
      <c r="O632" s="330"/>
      <c r="P632" s="330"/>
      <c r="Q632" s="330"/>
      <c r="R632" s="330"/>
      <c r="S632" s="332"/>
      <c r="T632" s="331"/>
      <c r="U632" s="333"/>
      <c r="V632" s="334"/>
    </row>
    <row r="633" spans="1:22">
      <c r="A633"/>
      <c r="F633" s="103"/>
      <c r="J633" s="330"/>
      <c r="K633" s="331"/>
      <c r="L633" s="331"/>
      <c r="M633" s="331"/>
      <c r="N633" s="330"/>
      <c r="O633" s="330"/>
      <c r="P633" s="330"/>
      <c r="Q633" s="330"/>
      <c r="R633" s="330"/>
      <c r="S633" s="332"/>
      <c r="T633" s="331"/>
      <c r="U633" s="333"/>
      <c r="V633" s="334"/>
    </row>
    <row r="634" spans="1:22">
      <c r="A634"/>
      <c r="F634" s="103"/>
      <c r="J634" s="330"/>
      <c r="K634" s="331"/>
      <c r="L634" s="331"/>
      <c r="M634" s="331"/>
      <c r="N634" s="330"/>
      <c r="O634" s="330"/>
      <c r="P634" s="330"/>
      <c r="Q634" s="330"/>
      <c r="R634" s="330"/>
      <c r="S634" s="332"/>
      <c r="T634" s="331"/>
      <c r="U634" s="333"/>
      <c r="V634" s="334"/>
    </row>
    <row r="635" spans="1:22">
      <c r="A635"/>
      <c r="F635" s="103"/>
      <c r="J635" s="330"/>
      <c r="K635" s="331"/>
      <c r="L635" s="331"/>
      <c r="M635" s="331"/>
      <c r="N635" s="330"/>
      <c r="O635" s="330"/>
      <c r="P635" s="330"/>
      <c r="Q635" s="330"/>
      <c r="R635" s="330"/>
      <c r="S635" s="332"/>
      <c r="T635" s="331"/>
      <c r="U635" s="333"/>
      <c r="V635" s="334"/>
    </row>
    <row r="636" spans="1:22">
      <c r="A636"/>
      <c r="F636" s="103"/>
      <c r="J636" s="330"/>
      <c r="K636" s="331"/>
      <c r="L636" s="331"/>
      <c r="M636" s="331"/>
      <c r="N636" s="330"/>
      <c r="O636" s="330"/>
      <c r="P636" s="330"/>
      <c r="Q636" s="330"/>
      <c r="R636" s="330"/>
      <c r="S636" s="332"/>
      <c r="T636" s="331"/>
      <c r="U636" s="333"/>
      <c r="V636" s="334"/>
    </row>
    <row r="637" spans="1:22">
      <c r="A637"/>
      <c r="F637" s="103"/>
      <c r="J637" s="330"/>
      <c r="K637" s="331"/>
      <c r="L637" s="331"/>
      <c r="M637" s="331"/>
      <c r="N637" s="330"/>
      <c r="O637" s="330"/>
      <c r="P637" s="330"/>
      <c r="Q637" s="330"/>
      <c r="R637" s="330"/>
      <c r="S637" s="332"/>
      <c r="T637" s="331"/>
      <c r="U637" s="333"/>
      <c r="V637" s="334"/>
    </row>
    <row r="638" spans="1:22">
      <c r="A638"/>
      <c r="F638" s="103"/>
      <c r="J638" s="330"/>
      <c r="K638" s="331"/>
      <c r="L638" s="331"/>
      <c r="M638" s="331"/>
      <c r="N638" s="330"/>
      <c r="O638" s="330"/>
      <c r="P638" s="330"/>
      <c r="Q638" s="330"/>
      <c r="R638" s="330"/>
      <c r="S638" s="332"/>
      <c r="T638" s="331"/>
      <c r="U638" s="333"/>
      <c r="V638" s="334"/>
    </row>
    <row r="639" spans="1:22">
      <c r="A639"/>
      <c r="F639" s="103"/>
      <c r="J639" s="330"/>
      <c r="K639" s="331"/>
      <c r="L639" s="331"/>
      <c r="M639" s="331"/>
      <c r="N639" s="330"/>
      <c r="O639" s="330"/>
      <c r="P639" s="330"/>
      <c r="Q639" s="330"/>
      <c r="R639" s="330"/>
      <c r="S639" s="332"/>
      <c r="T639" s="331"/>
      <c r="U639" s="333"/>
      <c r="V639" s="334"/>
    </row>
    <row r="640" spans="1:22">
      <c r="A640"/>
      <c r="F640" s="103"/>
      <c r="J640" s="330"/>
      <c r="K640" s="331"/>
      <c r="L640" s="331"/>
      <c r="M640" s="331"/>
      <c r="N640" s="330"/>
      <c r="O640" s="330"/>
      <c r="P640" s="330"/>
      <c r="Q640" s="330"/>
      <c r="R640" s="330"/>
      <c r="S640" s="332"/>
      <c r="T640" s="331"/>
      <c r="U640" s="333"/>
      <c r="V640" s="334"/>
    </row>
    <row r="641" spans="1:22">
      <c r="A641"/>
      <c r="F641" s="103"/>
      <c r="J641" s="330"/>
      <c r="K641" s="331"/>
      <c r="L641" s="331"/>
      <c r="M641" s="331"/>
      <c r="N641" s="330"/>
      <c r="O641" s="330"/>
      <c r="P641" s="330"/>
      <c r="Q641" s="330"/>
      <c r="R641" s="330"/>
      <c r="S641" s="332"/>
      <c r="T641" s="331"/>
      <c r="U641" s="333"/>
      <c r="V641" s="334"/>
    </row>
    <row r="642" spans="1:22">
      <c r="A642"/>
      <c r="F642" s="103"/>
      <c r="J642" s="330"/>
      <c r="K642" s="331"/>
      <c r="L642" s="331"/>
      <c r="M642" s="331"/>
      <c r="N642" s="330"/>
      <c r="O642" s="330"/>
      <c r="P642" s="330"/>
      <c r="Q642" s="330"/>
      <c r="R642" s="330"/>
      <c r="S642" s="332"/>
      <c r="T642" s="331"/>
      <c r="U642" s="333"/>
      <c r="V642" s="334"/>
    </row>
    <row r="643" spans="1:22">
      <c r="A643"/>
      <c r="F643" s="103"/>
      <c r="J643" s="330"/>
      <c r="K643" s="331"/>
      <c r="L643" s="331"/>
      <c r="M643" s="331"/>
      <c r="N643" s="330"/>
      <c r="O643" s="330"/>
      <c r="P643" s="330"/>
      <c r="Q643" s="330"/>
      <c r="R643" s="330"/>
      <c r="S643" s="332"/>
      <c r="T643" s="331"/>
      <c r="U643" s="333"/>
      <c r="V643" s="334"/>
    </row>
    <row r="644" spans="1:22">
      <c r="A644"/>
      <c r="F644" s="103"/>
      <c r="J644" s="330"/>
      <c r="K644" s="331"/>
      <c r="L644" s="331"/>
      <c r="M644" s="331"/>
      <c r="N644" s="330"/>
      <c r="O644" s="330"/>
      <c r="P644" s="330"/>
      <c r="Q644" s="330"/>
      <c r="R644" s="330"/>
      <c r="S644" s="332"/>
      <c r="T644" s="331"/>
      <c r="U644" s="333"/>
      <c r="V644" s="334"/>
    </row>
    <row r="645" spans="1:22">
      <c r="A645"/>
      <c r="F645" s="103"/>
      <c r="J645" s="330"/>
      <c r="K645" s="331"/>
      <c r="L645" s="331"/>
      <c r="M645" s="331"/>
      <c r="N645" s="330"/>
      <c r="O645" s="330"/>
      <c r="P645" s="330"/>
      <c r="Q645" s="330"/>
      <c r="R645" s="330"/>
      <c r="S645" s="332"/>
      <c r="T645" s="331"/>
      <c r="U645" s="333"/>
      <c r="V645" s="334"/>
    </row>
    <row r="646" spans="1:22">
      <c r="A646"/>
      <c r="F646" s="103"/>
      <c r="J646" s="330"/>
      <c r="K646" s="331"/>
      <c r="L646" s="331"/>
      <c r="M646" s="331"/>
      <c r="N646" s="330"/>
      <c r="O646" s="330"/>
      <c r="P646" s="330"/>
      <c r="Q646" s="330"/>
      <c r="R646" s="330"/>
      <c r="S646" s="332"/>
      <c r="T646" s="331"/>
      <c r="U646" s="333"/>
      <c r="V646" s="334"/>
    </row>
    <row r="647" spans="1:22">
      <c r="A647"/>
      <c r="F647" s="103"/>
      <c r="J647" s="330"/>
      <c r="K647" s="331"/>
      <c r="L647" s="331"/>
      <c r="M647" s="331"/>
      <c r="N647" s="330"/>
      <c r="O647" s="330"/>
      <c r="P647" s="330"/>
      <c r="Q647" s="330"/>
      <c r="R647" s="330"/>
      <c r="S647" s="332"/>
      <c r="T647" s="331"/>
      <c r="U647" s="333"/>
      <c r="V647" s="334"/>
    </row>
    <row r="648" spans="1:22">
      <c r="A648"/>
      <c r="F648" s="103"/>
      <c r="J648" s="330"/>
      <c r="K648" s="331"/>
      <c r="L648" s="331"/>
      <c r="M648" s="331"/>
      <c r="N648" s="330"/>
      <c r="O648" s="330"/>
      <c r="P648" s="330"/>
      <c r="Q648" s="330"/>
      <c r="R648" s="330"/>
      <c r="S648" s="332"/>
      <c r="T648" s="331"/>
      <c r="U648" s="333"/>
      <c r="V648" s="334"/>
    </row>
    <row r="649" spans="1:22">
      <c r="A649"/>
      <c r="F649" s="103"/>
      <c r="J649" s="330"/>
      <c r="K649" s="331"/>
      <c r="L649" s="331"/>
      <c r="M649" s="331"/>
      <c r="N649" s="330"/>
      <c r="O649" s="330"/>
      <c r="P649" s="330"/>
      <c r="Q649" s="330"/>
      <c r="R649" s="330"/>
      <c r="S649" s="332"/>
      <c r="T649" s="331"/>
      <c r="U649" s="333"/>
      <c r="V649" s="334"/>
    </row>
    <row r="650" spans="1:22">
      <c r="A650"/>
      <c r="F650" s="103"/>
      <c r="J650" s="330"/>
      <c r="K650" s="331"/>
      <c r="L650" s="331"/>
      <c r="M650" s="331"/>
      <c r="N650" s="330"/>
      <c r="O650" s="330"/>
      <c r="P650" s="330"/>
      <c r="Q650" s="330"/>
      <c r="R650" s="330"/>
      <c r="S650" s="332"/>
      <c r="T650" s="331"/>
      <c r="U650" s="333"/>
      <c r="V650" s="334"/>
    </row>
    <row r="651" spans="1:22">
      <c r="A651"/>
      <c r="F651" s="103"/>
      <c r="J651" s="330"/>
      <c r="K651" s="331"/>
      <c r="L651" s="331"/>
      <c r="M651" s="331"/>
      <c r="N651" s="330"/>
      <c r="O651" s="330"/>
      <c r="P651" s="330"/>
      <c r="Q651" s="330"/>
      <c r="R651" s="330"/>
      <c r="S651" s="332"/>
      <c r="T651" s="331"/>
      <c r="U651" s="333"/>
      <c r="V651" s="334"/>
    </row>
    <row r="652" spans="1:22">
      <c r="A652"/>
      <c r="F652" s="103"/>
      <c r="J652" s="330"/>
      <c r="K652" s="331"/>
      <c r="L652" s="331"/>
      <c r="M652" s="331"/>
      <c r="N652" s="330"/>
      <c r="O652" s="330"/>
      <c r="P652" s="330"/>
      <c r="Q652" s="330"/>
      <c r="R652" s="330"/>
      <c r="S652" s="332"/>
      <c r="T652" s="331"/>
      <c r="U652" s="333"/>
      <c r="V652" s="334"/>
    </row>
    <row r="653" spans="1:22">
      <c r="A653"/>
      <c r="F653" s="103"/>
      <c r="J653" s="330"/>
      <c r="K653" s="331"/>
      <c r="L653" s="331"/>
      <c r="M653" s="331"/>
      <c r="N653" s="330"/>
      <c r="O653" s="330"/>
      <c r="P653" s="330"/>
      <c r="Q653" s="330"/>
      <c r="R653" s="330"/>
      <c r="S653" s="332"/>
      <c r="T653" s="331"/>
      <c r="U653" s="333"/>
      <c r="V653" s="334"/>
    </row>
    <row r="654" spans="1:22">
      <c r="A654"/>
      <c r="F654" s="103"/>
      <c r="J654" s="330"/>
      <c r="K654" s="331"/>
      <c r="L654" s="331"/>
      <c r="M654" s="331"/>
      <c r="N654" s="330"/>
      <c r="O654" s="330"/>
      <c r="P654" s="330"/>
      <c r="Q654" s="330"/>
      <c r="R654" s="330"/>
      <c r="S654" s="332"/>
      <c r="T654" s="331"/>
      <c r="U654" s="333"/>
      <c r="V654" s="334"/>
    </row>
    <row r="655" spans="1:22">
      <c r="A655"/>
      <c r="F655" s="103"/>
      <c r="J655" s="330"/>
      <c r="K655" s="331"/>
      <c r="L655" s="331"/>
      <c r="M655" s="331"/>
      <c r="N655" s="330"/>
      <c r="O655" s="330"/>
      <c r="P655" s="330"/>
      <c r="Q655" s="330"/>
      <c r="R655" s="330"/>
      <c r="S655" s="332"/>
      <c r="T655" s="331"/>
      <c r="U655" s="333"/>
      <c r="V655" s="334"/>
    </row>
    <row r="656" spans="1:22">
      <c r="A656"/>
      <c r="F656" s="103"/>
      <c r="J656" s="330"/>
      <c r="K656" s="331"/>
      <c r="L656" s="331"/>
      <c r="M656" s="331"/>
      <c r="N656" s="330"/>
      <c r="O656" s="330"/>
      <c r="P656" s="330"/>
      <c r="Q656" s="330"/>
      <c r="R656" s="330"/>
      <c r="S656" s="332"/>
      <c r="T656" s="331"/>
      <c r="U656" s="333"/>
      <c r="V656" s="334"/>
    </row>
    <row r="657" spans="1:22">
      <c r="A657"/>
      <c r="F657" s="103"/>
      <c r="J657" s="330"/>
      <c r="K657" s="331"/>
      <c r="L657" s="331"/>
      <c r="M657" s="331"/>
      <c r="N657" s="330"/>
      <c r="O657" s="330"/>
      <c r="P657" s="330"/>
      <c r="Q657" s="330"/>
      <c r="R657" s="330"/>
      <c r="S657" s="332"/>
      <c r="T657" s="331"/>
      <c r="U657" s="333"/>
      <c r="V657" s="334"/>
    </row>
    <row r="658" spans="1:22">
      <c r="A658"/>
      <c r="F658" s="103"/>
      <c r="J658" s="330"/>
      <c r="K658" s="331"/>
      <c r="L658" s="331"/>
      <c r="M658" s="331"/>
      <c r="N658" s="330"/>
      <c r="O658" s="330"/>
      <c r="P658" s="330"/>
      <c r="Q658" s="330"/>
      <c r="R658" s="330"/>
      <c r="S658" s="332"/>
      <c r="T658" s="331"/>
      <c r="U658" s="333"/>
      <c r="V658" s="334"/>
    </row>
    <row r="659" spans="1:22">
      <c r="A659"/>
      <c r="F659" s="103"/>
      <c r="J659" s="330"/>
      <c r="K659" s="331"/>
      <c r="L659" s="331"/>
      <c r="M659" s="331"/>
      <c r="N659" s="330"/>
      <c r="O659" s="330"/>
      <c r="P659" s="330"/>
      <c r="Q659" s="330"/>
      <c r="R659" s="330"/>
      <c r="S659" s="332"/>
      <c r="T659" s="331"/>
      <c r="U659" s="333"/>
      <c r="V659" s="334"/>
    </row>
    <row r="660" spans="1:22">
      <c r="A660"/>
      <c r="F660" s="103"/>
      <c r="J660" s="330"/>
      <c r="K660" s="331"/>
      <c r="L660" s="331"/>
      <c r="M660" s="331"/>
      <c r="N660" s="330"/>
      <c r="O660" s="330"/>
      <c r="P660" s="330"/>
      <c r="Q660" s="330"/>
      <c r="R660" s="330"/>
      <c r="S660" s="332"/>
      <c r="T660" s="331"/>
      <c r="U660" s="333"/>
      <c r="V660" s="334"/>
    </row>
    <row r="661" spans="1:22">
      <c r="A661"/>
      <c r="F661" s="103"/>
      <c r="J661" s="330"/>
      <c r="K661" s="331"/>
      <c r="L661" s="331"/>
      <c r="M661" s="331"/>
      <c r="N661" s="330"/>
      <c r="O661" s="330"/>
      <c r="P661" s="330"/>
      <c r="Q661" s="330"/>
      <c r="R661" s="330"/>
      <c r="S661" s="332"/>
      <c r="T661" s="331"/>
      <c r="U661" s="333"/>
      <c r="V661" s="334"/>
    </row>
    <row r="662" spans="1:22">
      <c r="A662"/>
      <c r="F662" s="103"/>
      <c r="J662" s="330"/>
      <c r="K662" s="331"/>
      <c r="L662" s="331"/>
      <c r="M662" s="331"/>
      <c r="N662" s="330"/>
      <c r="O662" s="330"/>
      <c r="P662" s="330"/>
      <c r="Q662" s="330"/>
      <c r="R662" s="330"/>
      <c r="S662" s="332"/>
      <c r="T662" s="331"/>
      <c r="U662" s="333"/>
      <c r="V662" s="334"/>
    </row>
    <row r="663" spans="1:22">
      <c r="A663"/>
      <c r="F663" s="103"/>
      <c r="J663" s="330"/>
      <c r="K663" s="331"/>
      <c r="L663" s="331"/>
      <c r="M663" s="331"/>
      <c r="N663" s="330"/>
      <c r="O663" s="330"/>
      <c r="P663" s="330"/>
      <c r="Q663" s="330"/>
      <c r="R663" s="330"/>
      <c r="S663" s="332"/>
      <c r="T663" s="331"/>
      <c r="U663" s="333"/>
      <c r="V663" s="334"/>
    </row>
    <row r="664" spans="1:22">
      <c r="A664"/>
      <c r="F664" s="103"/>
      <c r="J664" s="330"/>
      <c r="K664" s="331"/>
      <c r="L664" s="331"/>
      <c r="M664" s="331"/>
      <c r="N664" s="330"/>
      <c r="O664" s="330"/>
      <c r="P664" s="330"/>
      <c r="Q664" s="330"/>
      <c r="R664" s="330"/>
      <c r="S664" s="332"/>
      <c r="T664" s="331"/>
      <c r="U664" s="333"/>
      <c r="V664" s="334"/>
    </row>
    <row r="665" spans="1:22">
      <c r="A665"/>
      <c r="F665" s="103"/>
      <c r="J665" s="330"/>
      <c r="K665" s="331"/>
      <c r="L665" s="331"/>
      <c r="M665" s="331"/>
      <c r="N665" s="330"/>
      <c r="O665" s="330"/>
      <c r="P665" s="330"/>
      <c r="Q665" s="330"/>
      <c r="R665" s="330"/>
      <c r="S665" s="332"/>
      <c r="T665" s="331"/>
      <c r="U665" s="333"/>
      <c r="V665" s="334"/>
    </row>
    <row r="666" spans="1:22">
      <c r="A666"/>
      <c r="F666" s="103"/>
      <c r="J666" s="330"/>
      <c r="K666" s="331"/>
      <c r="L666" s="331"/>
      <c r="M666" s="331"/>
      <c r="N666" s="330"/>
      <c r="O666" s="330"/>
      <c r="P666" s="330"/>
      <c r="Q666" s="330"/>
      <c r="R666" s="330"/>
      <c r="S666" s="332"/>
      <c r="T666" s="331"/>
      <c r="U666" s="333"/>
      <c r="V666" s="334"/>
    </row>
    <row r="667" spans="1:22">
      <c r="A667"/>
      <c r="F667" s="103"/>
      <c r="J667" s="330"/>
      <c r="K667" s="331"/>
      <c r="L667" s="331"/>
      <c r="M667" s="331"/>
      <c r="N667" s="330"/>
      <c r="O667" s="330"/>
      <c r="P667" s="330"/>
      <c r="Q667" s="330"/>
      <c r="R667" s="330"/>
      <c r="S667" s="332"/>
      <c r="T667" s="331"/>
      <c r="U667" s="333"/>
      <c r="V667" s="334"/>
    </row>
    <row r="668" spans="1:22">
      <c r="A668"/>
      <c r="F668" s="103"/>
      <c r="J668" s="330"/>
      <c r="K668" s="331"/>
      <c r="L668" s="331"/>
      <c r="M668" s="331"/>
      <c r="N668" s="330"/>
      <c r="O668" s="330"/>
      <c r="P668" s="330"/>
      <c r="Q668" s="330"/>
      <c r="R668" s="330"/>
      <c r="S668" s="332"/>
      <c r="T668" s="331"/>
      <c r="U668" s="333"/>
      <c r="V668" s="334"/>
    </row>
    <row r="669" spans="1:22">
      <c r="A669"/>
      <c r="F669" s="103"/>
      <c r="J669" s="330"/>
      <c r="K669" s="331"/>
      <c r="L669" s="331"/>
      <c r="M669" s="331"/>
      <c r="N669" s="330"/>
      <c r="O669" s="330"/>
      <c r="P669" s="330"/>
      <c r="Q669" s="330"/>
      <c r="R669" s="330"/>
      <c r="S669" s="332"/>
      <c r="T669" s="331"/>
      <c r="U669" s="333"/>
      <c r="V669" s="334"/>
    </row>
    <row r="670" spans="1:22">
      <c r="A670"/>
      <c r="F670" s="103"/>
      <c r="J670" s="330"/>
      <c r="K670" s="331"/>
      <c r="L670" s="331"/>
      <c r="M670" s="331"/>
      <c r="N670" s="330"/>
      <c r="O670" s="330"/>
      <c r="P670" s="330"/>
      <c r="Q670" s="330"/>
      <c r="R670" s="330"/>
      <c r="S670" s="332"/>
      <c r="T670" s="331"/>
      <c r="U670" s="333"/>
      <c r="V670" s="334"/>
    </row>
    <row r="671" spans="1:22">
      <c r="A671"/>
      <c r="F671" s="103"/>
      <c r="J671" s="330"/>
      <c r="K671" s="331"/>
      <c r="L671" s="331"/>
      <c r="M671" s="331"/>
      <c r="N671" s="330"/>
      <c r="O671" s="330"/>
      <c r="P671" s="330"/>
      <c r="Q671" s="330"/>
      <c r="R671" s="330"/>
      <c r="S671" s="332"/>
      <c r="T671" s="331"/>
      <c r="U671" s="333"/>
      <c r="V671" s="334"/>
    </row>
    <row r="672" spans="1:22">
      <c r="A672"/>
      <c r="F672" s="103"/>
      <c r="J672" s="330"/>
      <c r="K672" s="331"/>
      <c r="L672" s="331"/>
      <c r="M672" s="331"/>
      <c r="N672" s="330"/>
      <c r="O672" s="330"/>
      <c r="P672" s="330"/>
      <c r="Q672" s="330"/>
      <c r="R672" s="330"/>
      <c r="S672" s="332"/>
      <c r="T672" s="331"/>
      <c r="U672" s="333"/>
      <c r="V672" s="334"/>
    </row>
    <row r="673" spans="1:22">
      <c r="A673"/>
      <c r="F673" s="103"/>
      <c r="J673" s="330"/>
      <c r="K673" s="331"/>
      <c r="L673" s="331"/>
      <c r="M673" s="331"/>
      <c r="N673" s="330"/>
      <c r="O673" s="330"/>
      <c r="P673" s="330"/>
      <c r="Q673" s="330"/>
      <c r="R673" s="330"/>
      <c r="S673" s="332"/>
      <c r="T673" s="331"/>
      <c r="U673" s="333"/>
      <c r="V673" s="334"/>
    </row>
    <row r="674" spans="1:22">
      <c r="A674"/>
      <c r="F674" s="103"/>
      <c r="J674" s="330"/>
      <c r="K674" s="331"/>
      <c r="L674" s="331"/>
      <c r="M674" s="331"/>
      <c r="N674" s="330"/>
      <c r="O674" s="330"/>
      <c r="P674" s="330"/>
      <c r="Q674" s="330"/>
      <c r="R674" s="330"/>
      <c r="S674" s="332"/>
      <c r="T674" s="331"/>
      <c r="U674" s="333"/>
      <c r="V674" s="334"/>
    </row>
    <row r="675" spans="1:22">
      <c r="A675"/>
      <c r="F675" s="103"/>
      <c r="J675" s="330"/>
      <c r="K675" s="331"/>
      <c r="L675" s="331"/>
      <c r="M675" s="331"/>
      <c r="N675" s="330"/>
      <c r="O675" s="330"/>
      <c r="P675" s="330"/>
      <c r="Q675" s="330"/>
      <c r="R675" s="330"/>
      <c r="S675" s="332"/>
      <c r="T675" s="331"/>
      <c r="U675" s="333"/>
      <c r="V675" s="334"/>
    </row>
    <row r="676" spans="1:22">
      <c r="A676"/>
      <c r="J676" s="330"/>
      <c r="K676" s="331"/>
      <c r="L676" s="331"/>
      <c r="M676" s="331"/>
      <c r="N676" s="330"/>
      <c r="O676" s="330"/>
      <c r="P676" s="330"/>
      <c r="Q676" s="330"/>
      <c r="R676" s="330"/>
      <c r="S676" s="332"/>
      <c r="T676" s="331"/>
      <c r="U676" s="333"/>
      <c r="V676" s="334"/>
    </row>
    <row r="677" spans="1:22">
      <c r="A677"/>
      <c r="J677" s="330"/>
      <c r="K677" s="331"/>
      <c r="L677" s="331"/>
      <c r="M677" s="331"/>
      <c r="N677" s="330"/>
      <c r="O677" s="330"/>
      <c r="P677" s="330"/>
      <c r="Q677" s="330"/>
      <c r="R677" s="330"/>
      <c r="S677" s="332"/>
      <c r="T677" s="331"/>
      <c r="U677" s="333"/>
      <c r="V677" s="334"/>
    </row>
    <row r="678" spans="1:22">
      <c r="A678"/>
      <c r="J678" s="330"/>
      <c r="K678" s="331"/>
      <c r="L678" s="331"/>
      <c r="M678" s="331"/>
      <c r="N678" s="330"/>
      <c r="O678" s="330"/>
      <c r="P678" s="330"/>
      <c r="Q678" s="330"/>
      <c r="R678" s="330"/>
      <c r="S678" s="332"/>
      <c r="T678" s="331"/>
      <c r="U678" s="333"/>
      <c r="V678" s="334"/>
    </row>
    <row r="679" spans="1:22">
      <c r="A679"/>
      <c r="J679" s="330"/>
      <c r="K679" s="331"/>
      <c r="L679" s="331"/>
      <c r="M679" s="331"/>
      <c r="N679" s="330"/>
      <c r="O679" s="330"/>
      <c r="P679" s="330"/>
      <c r="Q679" s="330"/>
      <c r="R679" s="330"/>
      <c r="S679" s="332"/>
      <c r="T679" s="331"/>
      <c r="U679" s="333"/>
      <c r="V679" s="334"/>
    </row>
    <row r="680" spans="1:22">
      <c r="A680"/>
      <c r="J680" s="330"/>
      <c r="K680" s="331"/>
      <c r="L680" s="331"/>
      <c r="M680" s="331"/>
      <c r="N680" s="330"/>
      <c r="O680" s="330"/>
      <c r="P680" s="330"/>
      <c r="Q680" s="330"/>
      <c r="R680" s="330"/>
      <c r="S680" s="332"/>
      <c r="T680" s="331"/>
      <c r="U680" s="333"/>
      <c r="V680" s="334"/>
    </row>
    <row r="681" spans="1:22">
      <c r="A681"/>
      <c r="J681" s="330"/>
      <c r="K681" s="331"/>
      <c r="L681" s="331"/>
      <c r="M681" s="331"/>
      <c r="N681" s="330"/>
      <c r="O681" s="330"/>
      <c r="P681" s="330"/>
      <c r="Q681" s="330"/>
      <c r="R681" s="330"/>
      <c r="S681" s="332"/>
      <c r="T681" s="331"/>
      <c r="U681" s="333"/>
      <c r="V681" s="334"/>
    </row>
    <row r="682" spans="1:22">
      <c r="A682"/>
      <c r="J682" s="330"/>
      <c r="K682" s="331"/>
      <c r="L682" s="331"/>
      <c r="M682" s="331"/>
      <c r="N682" s="330"/>
      <c r="O682" s="330"/>
      <c r="P682" s="330"/>
      <c r="Q682" s="330"/>
      <c r="R682" s="330"/>
      <c r="S682" s="332"/>
      <c r="T682" s="331"/>
      <c r="U682" s="333"/>
      <c r="V682" s="334"/>
    </row>
    <row r="683" spans="1:22">
      <c r="A683"/>
      <c r="J683" s="330"/>
      <c r="K683" s="331"/>
      <c r="L683" s="331"/>
      <c r="M683" s="331"/>
      <c r="N683" s="330"/>
      <c r="O683" s="330"/>
      <c r="P683" s="330"/>
      <c r="Q683" s="330"/>
      <c r="R683" s="330"/>
      <c r="S683" s="332"/>
      <c r="T683" s="331"/>
      <c r="U683" s="333"/>
      <c r="V683" s="334"/>
    </row>
    <row r="684" spans="1:22">
      <c r="A684"/>
      <c r="J684" s="330"/>
      <c r="K684" s="331"/>
      <c r="L684" s="331"/>
      <c r="M684" s="331"/>
      <c r="N684" s="330"/>
      <c r="O684" s="330"/>
      <c r="P684" s="330"/>
      <c r="Q684" s="330"/>
      <c r="R684" s="330"/>
      <c r="S684" s="332"/>
      <c r="T684" s="331"/>
      <c r="U684" s="333"/>
      <c r="V684" s="334"/>
    </row>
    <row r="685" spans="1:22">
      <c r="A685"/>
      <c r="J685" s="330"/>
      <c r="K685" s="331"/>
      <c r="L685" s="331"/>
      <c r="M685" s="331"/>
      <c r="N685" s="330"/>
      <c r="O685" s="330"/>
      <c r="P685" s="330"/>
      <c r="Q685" s="330"/>
      <c r="R685" s="330"/>
      <c r="S685" s="332"/>
      <c r="T685" s="331"/>
      <c r="U685" s="333"/>
      <c r="V685" s="334"/>
    </row>
    <row r="686" spans="1:22">
      <c r="A686"/>
      <c r="J686" s="330"/>
      <c r="K686" s="331"/>
      <c r="L686" s="331"/>
      <c r="M686" s="331"/>
      <c r="N686" s="330"/>
      <c r="O686" s="330"/>
      <c r="P686" s="330"/>
      <c r="Q686" s="330"/>
      <c r="R686" s="330"/>
      <c r="S686" s="332"/>
      <c r="T686" s="331"/>
      <c r="U686" s="333"/>
      <c r="V686" s="334"/>
    </row>
    <row r="687" spans="1:22">
      <c r="A687"/>
      <c r="J687" s="330"/>
      <c r="K687" s="331"/>
      <c r="L687" s="331"/>
      <c r="M687" s="331"/>
      <c r="N687" s="330"/>
      <c r="O687" s="330"/>
      <c r="P687" s="330"/>
      <c r="Q687" s="330"/>
      <c r="R687" s="330"/>
      <c r="S687" s="332"/>
      <c r="T687" s="331"/>
      <c r="U687" s="333"/>
      <c r="V687" s="334"/>
    </row>
    <row r="688" spans="1:22">
      <c r="A688"/>
      <c r="J688" s="330"/>
      <c r="K688" s="331"/>
      <c r="L688" s="331"/>
      <c r="M688" s="331"/>
      <c r="N688" s="330"/>
      <c r="O688" s="330"/>
      <c r="P688" s="330"/>
      <c r="Q688" s="330"/>
      <c r="R688" s="330"/>
      <c r="S688" s="332"/>
      <c r="T688" s="331"/>
      <c r="U688" s="333"/>
      <c r="V688" s="334"/>
    </row>
    <row r="689" spans="1:22">
      <c r="A689"/>
      <c r="J689" s="330"/>
      <c r="K689" s="331"/>
      <c r="L689" s="331"/>
      <c r="M689" s="331"/>
      <c r="N689" s="330"/>
      <c r="O689" s="330"/>
      <c r="P689" s="330"/>
      <c r="Q689" s="330"/>
      <c r="R689" s="330"/>
      <c r="S689" s="332"/>
      <c r="T689" s="331"/>
      <c r="U689" s="333"/>
      <c r="V689" s="334"/>
    </row>
    <row r="690" spans="1:22">
      <c r="A690"/>
      <c r="J690" s="330"/>
      <c r="K690" s="331"/>
      <c r="L690" s="331"/>
      <c r="M690" s="331"/>
      <c r="N690" s="330"/>
      <c r="O690" s="330"/>
      <c r="P690" s="330"/>
      <c r="Q690" s="330"/>
      <c r="R690" s="330"/>
      <c r="S690" s="332"/>
      <c r="T690" s="331"/>
      <c r="U690" s="333"/>
      <c r="V690" s="334"/>
    </row>
    <row r="691" spans="1:22">
      <c r="A691"/>
      <c r="J691" s="330"/>
      <c r="K691" s="331"/>
      <c r="L691" s="331"/>
      <c r="M691" s="331"/>
      <c r="N691" s="330"/>
      <c r="O691" s="330"/>
      <c r="P691" s="330"/>
      <c r="Q691" s="330"/>
      <c r="R691" s="330"/>
      <c r="S691" s="332"/>
      <c r="T691" s="331"/>
      <c r="U691" s="333"/>
      <c r="V691" s="334"/>
    </row>
    <row r="692" spans="1:22">
      <c r="A692"/>
      <c r="J692" s="330"/>
      <c r="K692" s="331"/>
      <c r="L692" s="331"/>
      <c r="M692" s="331"/>
      <c r="N692" s="330"/>
      <c r="O692" s="330"/>
      <c r="P692" s="330"/>
      <c r="Q692" s="330"/>
      <c r="R692" s="330"/>
      <c r="S692" s="332"/>
      <c r="T692" s="331"/>
      <c r="U692" s="333"/>
      <c r="V692" s="334"/>
    </row>
    <row r="693" spans="1:22">
      <c r="A693"/>
      <c r="J693" s="330"/>
      <c r="K693" s="331"/>
      <c r="L693" s="331"/>
      <c r="M693" s="331"/>
      <c r="N693" s="330"/>
      <c r="O693" s="330"/>
      <c r="P693" s="330"/>
      <c r="Q693" s="330"/>
      <c r="R693" s="330"/>
      <c r="S693" s="332"/>
      <c r="T693" s="331"/>
      <c r="U693" s="333"/>
      <c r="V693" s="334"/>
    </row>
    <row r="694" spans="1:22">
      <c r="A694"/>
      <c r="J694" s="330"/>
      <c r="K694" s="331"/>
      <c r="L694" s="331"/>
      <c r="M694" s="331"/>
      <c r="N694" s="330"/>
      <c r="O694" s="330"/>
      <c r="P694" s="330"/>
      <c r="Q694" s="330"/>
      <c r="R694" s="330"/>
      <c r="S694" s="332"/>
      <c r="T694" s="331"/>
      <c r="U694" s="333"/>
      <c r="V694" s="334"/>
    </row>
    <row r="695" spans="1:22">
      <c r="A695"/>
      <c r="J695" s="330"/>
      <c r="K695" s="331"/>
      <c r="L695" s="331"/>
      <c r="M695" s="331"/>
      <c r="N695" s="330"/>
      <c r="O695" s="330"/>
      <c r="P695" s="330"/>
      <c r="Q695" s="330"/>
      <c r="R695" s="330"/>
      <c r="S695" s="332"/>
      <c r="T695" s="331"/>
      <c r="U695" s="333"/>
      <c r="V695" s="334"/>
    </row>
    <row r="696" spans="1:22">
      <c r="A696"/>
      <c r="J696" s="330"/>
      <c r="K696" s="331"/>
      <c r="L696" s="331"/>
      <c r="M696" s="331"/>
      <c r="N696" s="330"/>
      <c r="O696" s="330"/>
      <c r="P696" s="330"/>
      <c r="Q696" s="330"/>
      <c r="R696" s="330"/>
      <c r="S696" s="332"/>
      <c r="T696" s="331"/>
      <c r="U696" s="333"/>
      <c r="V696" s="334"/>
    </row>
    <row r="697" spans="1:22">
      <c r="A697"/>
      <c r="J697" s="330"/>
      <c r="K697" s="331"/>
      <c r="L697" s="331"/>
      <c r="M697" s="331"/>
      <c r="N697" s="330"/>
      <c r="O697" s="330"/>
      <c r="P697" s="330"/>
      <c r="Q697" s="330"/>
      <c r="R697" s="330"/>
      <c r="S697" s="332"/>
      <c r="T697" s="331"/>
      <c r="U697" s="333"/>
      <c r="V697" s="334"/>
    </row>
    <row r="698" spans="1:22">
      <c r="A698"/>
      <c r="J698" s="330"/>
      <c r="K698" s="331"/>
      <c r="L698" s="331"/>
      <c r="M698" s="331"/>
      <c r="N698" s="330"/>
      <c r="O698" s="330"/>
      <c r="P698" s="330"/>
      <c r="Q698" s="330"/>
      <c r="R698" s="330"/>
      <c r="S698" s="332"/>
      <c r="T698" s="331"/>
      <c r="U698" s="333"/>
      <c r="V698" s="334"/>
    </row>
    <row r="699" spans="1:22">
      <c r="A699"/>
      <c r="J699" s="330"/>
      <c r="K699" s="331"/>
      <c r="L699" s="331"/>
      <c r="M699" s="331"/>
      <c r="N699" s="330"/>
      <c r="O699" s="330"/>
      <c r="P699" s="330"/>
      <c r="Q699" s="330"/>
      <c r="R699" s="330"/>
      <c r="S699" s="332"/>
      <c r="T699" s="331"/>
      <c r="U699" s="333"/>
      <c r="V699" s="334"/>
    </row>
    <row r="700" spans="1:22">
      <c r="A700"/>
      <c r="J700" s="330"/>
      <c r="K700" s="331"/>
      <c r="L700" s="331"/>
      <c r="M700" s="331"/>
      <c r="N700" s="330"/>
      <c r="O700" s="330"/>
      <c r="P700" s="330"/>
      <c r="Q700" s="330"/>
      <c r="R700" s="330"/>
      <c r="S700" s="332"/>
      <c r="T700" s="331"/>
      <c r="U700" s="333"/>
      <c r="V700" s="334"/>
    </row>
    <row r="701" spans="1:22">
      <c r="A701"/>
      <c r="J701" s="330"/>
      <c r="K701" s="331"/>
      <c r="L701" s="331"/>
      <c r="M701" s="331"/>
      <c r="N701" s="330"/>
      <c r="O701" s="330"/>
      <c r="P701" s="330"/>
      <c r="Q701" s="330"/>
      <c r="R701" s="330"/>
      <c r="S701" s="332"/>
      <c r="T701" s="331"/>
      <c r="U701" s="333"/>
      <c r="V701" s="334"/>
    </row>
    <row r="702" spans="1:22">
      <c r="A702"/>
      <c r="J702" s="330"/>
      <c r="K702" s="331"/>
      <c r="L702" s="331"/>
      <c r="M702" s="331"/>
      <c r="N702" s="330"/>
      <c r="O702" s="330"/>
      <c r="P702" s="330"/>
      <c r="Q702" s="330"/>
      <c r="R702" s="330"/>
      <c r="S702" s="332"/>
      <c r="T702" s="331"/>
      <c r="U702" s="333"/>
      <c r="V702" s="334"/>
    </row>
    <row r="703" spans="1:22">
      <c r="A703"/>
      <c r="J703" s="330"/>
      <c r="K703" s="331"/>
      <c r="L703" s="331"/>
      <c r="M703" s="331"/>
      <c r="N703" s="330"/>
      <c r="O703" s="330"/>
      <c r="P703" s="330"/>
      <c r="Q703" s="330"/>
      <c r="R703" s="330"/>
      <c r="S703" s="332"/>
      <c r="T703" s="331"/>
      <c r="U703" s="333"/>
      <c r="V703" s="334"/>
    </row>
    <row r="704" spans="1:22">
      <c r="A704"/>
      <c r="J704" s="330"/>
      <c r="K704" s="331"/>
      <c r="L704" s="331"/>
      <c r="M704" s="331"/>
      <c r="N704" s="330"/>
      <c r="O704" s="330"/>
      <c r="P704" s="330"/>
      <c r="Q704" s="330"/>
      <c r="R704" s="330"/>
      <c r="S704" s="332"/>
      <c r="T704" s="331"/>
      <c r="U704" s="333"/>
      <c r="V704" s="334"/>
    </row>
    <row r="705" spans="1:22">
      <c r="A705"/>
      <c r="J705" s="330"/>
      <c r="K705" s="331"/>
      <c r="L705" s="331"/>
      <c r="M705" s="331"/>
      <c r="N705" s="330"/>
      <c r="O705" s="330"/>
      <c r="P705" s="330"/>
      <c r="Q705" s="330"/>
      <c r="R705" s="330"/>
      <c r="S705" s="332"/>
      <c r="T705" s="331"/>
      <c r="U705" s="333"/>
      <c r="V705" s="334"/>
    </row>
    <row r="706" spans="1:22">
      <c r="A706"/>
      <c r="J706" s="330"/>
      <c r="K706" s="331"/>
      <c r="L706" s="331"/>
      <c r="M706" s="331"/>
      <c r="N706" s="330"/>
      <c r="O706" s="330"/>
      <c r="P706" s="330"/>
      <c r="Q706" s="330"/>
      <c r="R706" s="330"/>
      <c r="S706" s="332"/>
      <c r="T706" s="331"/>
      <c r="U706" s="333"/>
      <c r="V706" s="334"/>
    </row>
    <row r="707" spans="1:22">
      <c r="A707"/>
      <c r="J707" s="330"/>
      <c r="K707" s="331"/>
      <c r="L707" s="331"/>
      <c r="M707" s="331"/>
      <c r="N707" s="330"/>
      <c r="O707" s="330"/>
      <c r="P707" s="330"/>
      <c r="Q707" s="330"/>
      <c r="R707" s="330"/>
      <c r="S707" s="332"/>
      <c r="T707" s="331"/>
      <c r="U707" s="333"/>
      <c r="V707" s="334"/>
    </row>
    <row r="708" spans="1:22">
      <c r="A708"/>
      <c r="J708" s="330"/>
      <c r="K708" s="331"/>
      <c r="L708" s="331"/>
      <c r="M708" s="331"/>
      <c r="N708" s="330"/>
      <c r="O708" s="330"/>
      <c r="P708" s="330"/>
      <c r="Q708" s="330"/>
      <c r="R708" s="330"/>
      <c r="S708" s="332"/>
      <c r="T708" s="331"/>
      <c r="U708" s="333"/>
      <c r="V708" s="334"/>
    </row>
    <row r="709" spans="1:22">
      <c r="A709"/>
      <c r="J709" s="330"/>
      <c r="K709" s="331"/>
      <c r="L709" s="331"/>
      <c r="M709" s="331"/>
      <c r="N709" s="330"/>
      <c r="O709" s="330"/>
      <c r="P709" s="330"/>
      <c r="Q709" s="330"/>
      <c r="R709" s="330"/>
      <c r="S709" s="332"/>
      <c r="T709" s="331"/>
      <c r="U709" s="333"/>
      <c r="V709" s="334"/>
    </row>
    <row r="710" spans="1:22">
      <c r="A710"/>
      <c r="J710" s="330"/>
      <c r="K710" s="331"/>
      <c r="L710" s="331"/>
      <c r="M710" s="331"/>
      <c r="N710" s="330"/>
      <c r="O710" s="330"/>
      <c r="P710" s="330"/>
      <c r="Q710" s="330"/>
      <c r="R710" s="330"/>
      <c r="S710" s="332"/>
      <c r="T710" s="331"/>
      <c r="U710" s="333"/>
      <c r="V710" s="334"/>
    </row>
    <row r="711" spans="1:22">
      <c r="A711"/>
      <c r="J711" s="330"/>
      <c r="K711" s="331"/>
      <c r="L711" s="331"/>
      <c r="M711" s="331"/>
      <c r="N711" s="330"/>
      <c r="O711" s="330"/>
      <c r="P711" s="330"/>
      <c r="Q711" s="330"/>
      <c r="R711" s="330"/>
      <c r="S711" s="332"/>
      <c r="T711" s="331"/>
      <c r="U711" s="333"/>
      <c r="V711" s="334"/>
    </row>
    <row r="712" spans="1:22">
      <c r="A712"/>
      <c r="J712" s="330"/>
      <c r="K712" s="331"/>
      <c r="L712" s="331"/>
      <c r="M712" s="331"/>
      <c r="N712" s="330"/>
      <c r="O712" s="330"/>
      <c r="P712" s="330"/>
      <c r="Q712" s="330"/>
      <c r="R712" s="330"/>
      <c r="S712" s="332"/>
      <c r="T712" s="331"/>
      <c r="U712" s="333"/>
      <c r="V712" s="334"/>
    </row>
    <row r="713" spans="1:22">
      <c r="A713"/>
      <c r="J713" s="330"/>
      <c r="K713" s="331"/>
      <c r="L713" s="331"/>
      <c r="M713" s="331"/>
      <c r="N713" s="330"/>
      <c r="O713" s="330"/>
      <c r="P713" s="330"/>
      <c r="Q713" s="330"/>
      <c r="R713" s="330"/>
      <c r="S713" s="332"/>
      <c r="T713" s="331"/>
      <c r="U713" s="333"/>
      <c r="V713" s="334"/>
    </row>
    <row r="714" spans="1:22">
      <c r="A714"/>
      <c r="J714" s="330"/>
      <c r="K714" s="331"/>
      <c r="L714" s="331"/>
      <c r="M714" s="331"/>
      <c r="N714" s="330"/>
      <c r="O714" s="330"/>
      <c r="P714" s="330"/>
      <c r="Q714" s="330"/>
      <c r="R714" s="330"/>
      <c r="S714" s="332"/>
      <c r="T714" s="331"/>
      <c r="U714" s="333"/>
      <c r="V714" s="334"/>
    </row>
    <row r="715" spans="1:22">
      <c r="A715"/>
      <c r="J715" s="330"/>
      <c r="K715" s="331"/>
      <c r="L715" s="331"/>
      <c r="M715" s="331"/>
      <c r="N715" s="330"/>
      <c r="O715" s="330"/>
      <c r="P715" s="330"/>
      <c r="Q715" s="330"/>
      <c r="R715" s="330"/>
      <c r="S715" s="332"/>
      <c r="T715" s="331"/>
      <c r="U715" s="333"/>
      <c r="V715" s="334"/>
    </row>
    <row r="716" spans="1:22">
      <c r="A716"/>
      <c r="J716" s="330"/>
      <c r="K716" s="331"/>
      <c r="L716" s="331"/>
      <c r="M716" s="331"/>
      <c r="N716" s="330"/>
      <c r="O716" s="330"/>
      <c r="P716" s="330"/>
      <c r="Q716" s="330"/>
      <c r="R716" s="330"/>
      <c r="S716" s="332"/>
      <c r="T716" s="331"/>
      <c r="U716" s="333"/>
      <c r="V716" s="334"/>
    </row>
    <row r="717" spans="1:22">
      <c r="A717"/>
      <c r="J717" s="330"/>
      <c r="K717" s="331"/>
      <c r="L717" s="331"/>
      <c r="M717" s="331"/>
      <c r="N717" s="330"/>
      <c r="O717" s="330"/>
      <c r="P717" s="330"/>
      <c r="Q717" s="330"/>
      <c r="R717" s="330"/>
      <c r="S717" s="332"/>
      <c r="T717" s="331"/>
      <c r="U717" s="333"/>
      <c r="V717" s="334"/>
    </row>
    <row r="718" spans="1:22">
      <c r="A718"/>
      <c r="J718" s="330"/>
      <c r="K718" s="331"/>
      <c r="L718" s="331"/>
      <c r="M718" s="331"/>
      <c r="N718" s="330"/>
      <c r="O718" s="330"/>
      <c r="P718" s="330"/>
      <c r="Q718" s="330"/>
      <c r="R718" s="330"/>
      <c r="S718" s="332"/>
      <c r="T718" s="331"/>
      <c r="U718" s="333"/>
      <c r="V718" s="334"/>
    </row>
    <row r="719" spans="1:22">
      <c r="A719"/>
      <c r="J719" s="330"/>
      <c r="K719" s="331"/>
      <c r="L719" s="331"/>
      <c r="M719" s="331"/>
      <c r="N719" s="330"/>
      <c r="O719" s="330"/>
      <c r="P719" s="330"/>
      <c r="Q719" s="330"/>
      <c r="R719" s="330"/>
      <c r="S719" s="332"/>
      <c r="T719" s="331"/>
      <c r="U719" s="333"/>
      <c r="V719" s="334"/>
    </row>
    <row r="720" spans="1:22">
      <c r="A720"/>
      <c r="J720" s="330"/>
      <c r="K720" s="331"/>
      <c r="L720" s="331"/>
      <c r="M720" s="331"/>
      <c r="N720" s="330"/>
      <c r="O720" s="330"/>
      <c r="P720" s="330"/>
      <c r="Q720" s="330"/>
      <c r="R720" s="330"/>
      <c r="S720" s="332"/>
      <c r="T720" s="331"/>
      <c r="U720" s="333"/>
      <c r="V720" s="334"/>
    </row>
    <row r="721" spans="1:22">
      <c r="A721"/>
      <c r="J721" s="330"/>
      <c r="K721" s="331"/>
      <c r="L721" s="331"/>
      <c r="M721" s="331"/>
      <c r="N721" s="330"/>
      <c r="O721" s="330"/>
      <c r="P721" s="330"/>
      <c r="Q721" s="330"/>
      <c r="R721" s="330"/>
      <c r="S721" s="332"/>
      <c r="T721" s="331"/>
      <c r="U721" s="333"/>
      <c r="V721" s="334"/>
    </row>
    <row r="722" spans="1:22">
      <c r="A722"/>
      <c r="J722" s="330"/>
      <c r="K722" s="331"/>
      <c r="L722" s="331"/>
      <c r="M722" s="331"/>
      <c r="N722" s="330"/>
      <c r="O722" s="330"/>
      <c r="P722" s="330"/>
      <c r="Q722" s="330"/>
      <c r="R722" s="330"/>
      <c r="S722" s="332"/>
      <c r="T722" s="331"/>
      <c r="U722" s="333"/>
      <c r="V722" s="334"/>
    </row>
    <row r="723" spans="1:22">
      <c r="A723"/>
      <c r="J723" s="330"/>
      <c r="K723" s="331"/>
      <c r="L723" s="331"/>
      <c r="M723" s="331"/>
      <c r="N723" s="330"/>
      <c r="O723" s="330"/>
      <c r="P723" s="330"/>
      <c r="Q723" s="330"/>
      <c r="R723" s="330"/>
      <c r="S723" s="332"/>
      <c r="T723" s="331"/>
      <c r="U723" s="333"/>
      <c r="V723" s="334"/>
    </row>
    <row r="724" spans="1:22">
      <c r="A724"/>
      <c r="J724" s="330"/>
      <c r="K724" s="331"/>
      <c r="L724" s="331"/>
      <c r="M724" s="331"/>
      <c r="N724" s="330"/>
      <c r="O724" s="330"/>
      <c r="P724" s="330"/>
      <c r="Q724" s="330"/>
      <c r="R724" s="330"/>
      <c r="S724" s="332"/>
      <c r="T724" s="331"/>
      <c r="U724" s="333"/>
      <c r="V724" s="334"/>
    </row>
    <row r="725" spans="1:22">
      <c r="A725"/>
      <c r="J725" s="330"/>
      <c r="K725" s="331"/>
      <c r="L725" s="331"/>
      <c r="M725" s="331"/>
      <c r="N725" s="330"/>
      <c r="O725" s="330"/>
      <c r="P725" s="330"/>
      <c r="Q725" s="330"/>
      <c r="R725" s="330"/>
      <c r="S725" s="332"/>
      <c r="T725" s="331"/>
      <c r="U725" s="333"/>
      <c r="V725" s="334"/>
    </row>
    <row r="726" spans="1:22">
      <c r="A726"/>
      <c r="J726" s="330"/>
      <c r="K726" s="331"/>
      <c r="L726" s="331"/>
      <c r="M726" s="331"/>
      <c r="N726" s="330"/>
      <c r="O726" s="330"/>
      <c r="P726" s="330"/>
      <c r="Q726" s="330"/>
      <c r="R726" s="330"/>
      <c r="S726" s="332"/>
      <c r="T726" s="331"/>
      <c r="U726" s="333"/>
      <c r="V726" s="334"/>
    </row>
    <row r="727" spans="1:22">
      <c r="A727"/>
      <c r="J727" s="330"/>
      <c r="K727" s="331"/>
      <c r="L727" s="331"/>
      <c r="M727" s="331"/>
      <c r="N727" s="330"/>
      <c r="O727" s="330"/>
      <c r="P727" s="330"/>
      <c r="Q727" s="330"/>
      <c r="R727" s="330"/>
      <c r="S727" s="332"/>
      <c r="T727" s="331"/>
      <c r="U727" s="333"/>
      <c r="V727" s="334"/>
    </row>
    <row r="728" spans="1:22">
      <c r="A728"/>
      <c r="J728" s="330"/>
      <c r="K728" s="331"/>
      <c r="L728" s="331"/>
      <c r="M728" s="331"/>
      <c r="N728" s="330"/>
      <c r="O728" s="330"/>
      <c r="P728" s="330"/>
      <c r="Q728" s="330"/>
      <c r="R728" s="330"/>
      <c r="S728" s="332"/>
      <c r="T728" s="331"/>
      <c r="U728" s="333"/>
      <c r="V728" s="334"/>
    </row>
    <row r="729" spans="1:22">
      <c r="A729"/>
      <c r="J729" s="330"/>
      <c r="K729" s="331"/>
      <c r="L729" s="331"/>
      <c r="M729" s="331"/>
      <c r="N729" s="330"/>
      <c r="O729" s="330"/>
      <c r="P729" s="330"/>
      <c r="Q729" s="330"/>
      <c r="R729" s="330"/>
      <c r="S729" s="332"/>
      <c r="T729" s="331"/>
      <c r="U729" s="333"/>
      <c r="V729" s="334"/>
    </row>
    <row r="730" spans="1:22">
      <c r="A730"/>
      <c r="J730" s="330"/>
      <c r="K730" s="331"/>
      <c r="L730" s="331"/>
      <c r="M730" s="331"/>
      <c r="N730" s="330"/>
      <c r="O730" s="330"/>
      <c r="P730" s="330"/>
      <c r="Q730" s="330"/>
      <c r="R730" s="330"/>
      <c r="S730" s="332"/>
      <c r="T730" s="331"/>
      <c r="U730" s="333"/>
      <c r="V730" s="334"/>
    </row>
    <row r="731" spans="1:22">
      <c r="A731"/>
      <c r="J731" s="330"/>
      <c r="K731" s="331"/>
      <c r="L731" s="331"/>
      <c r="M731" s="331"/>
      <c r="N731" s="330"/>
      <c r="O731" s="330"/>
      <c r="P731" s="330"/>
      <c r="Q731" s="330"/>
      <c r="R731" s="330"/>
      <c r="S731" s="332"/>
      <c r="T731" s="331"/>
      <c r="U731" s="333"/>
      <c r="V731" s="334"/>
    </row>
    <row r="732" spans="1:22">
      <c r="A732"/>
      <c r="J732" s="330"/>
      <c r="K732" s="331"/>
      <c r="L732" s="331"/>
      <c r="M732" s="331"/>
      <c r="N732" s="330"/>
      <c r="O732" s="330"/>
      <c r="P732" s="330"/>
      <c r="Q732" s="330"/>
      <c r="R732" s="330"/>
      <c r="S732" s="332"/>
      <c r="T732" s="331"/>
      <c r="U732" s="333"/>
      <c r="V732" s="334"/>
    </row>
    <row r="733" spans="1:22">
      <c r="A733"/>
      <c r="J733" s="330"/>
      <c r="K733" s="331"/>
      <c r="L733" s="331"/>
      <c r="M733" s="331"/>
      <c r="N733" s="330"/>
      <c r="O733" s="330"/>
      <c r="P733" s="330"/>
      <c r="Q733" s="330"/>
      <c r="R733" s="330"/>
      <c r="S733" s="332"/>
      <c r="T733" s="331"/>
      <c r="U733" s="333"/>
      <c r="V733" s="334"/>
    </row>
    <row r="734" spans="1:22">
      <c r="A734"/>
      <c r="J734" s="330"/>
      <c r="K734" s="331"/>
      <c r="L734" s="331"/>
      <c r="M734" s="331"/>
      <c r="N734" s="330"/>
      <c r="O734" s="330"/>
      <c r="P734" s="330"/>
      <c r="Q734" s="330"/>
      <c r="R734" s="330"/>
      <c r="S734" s="332"/>
      <c r="T734" s="331"/>
      <c r="U734" s="333"/>
      <c r="V734" s="334"/>
    </row>
    <row r="735" spans="1:22">
      <c r="A735"/>
      <c r="J735" s="330"/>
      <c r="K735" s="331"/>
      <c r="L735" s="331"/>
      <c r="M735" s="331"/>
      <c r="N735" s="330"/>
      <c r="O735" s="330"/>
      <c r="P735" s="330"/>
      <c r="Q735" s="330"/>
      <c r="R735" s="330"/>
      <c r="S735" s="332"/>
      <c r="T735" s="331"/>
      <c r="U735" s="333"/>
      <c r="V735" s="334"/>
    </row>
    <row r="736" spans="1:22">
      <c r="A736"/>
      <c r="J736" s="330"/>
      <c r="K736" s="331"/>
      <c r="L736" s="331"/>
      <c r="M736" s="331"/>
      <c r="N736" s="330"/>
      <c r="O736" s="330"/>
      <c r="P736" s="330"/>
      <c r="Q736" s="330"/>
      <c r="R736" s="330"/>
      <c r="S736" s="332"/>
      <c r="T736" s="331"/>
      <c r="U736" s="333"/>
      <c r="V736" s="334"/>
    </row>
    <row r="737" spans="1:22">
      <c r="A737"/>
      <c r="J737" s="330"/>
      <c r="K737" s="331"/>
      <c r="L737" s="331"/>
      <c r="M737" s="331"/>
      <c r="N737" s="330"/>
      <c r="O737" s="330"/>
      <c r="P737" s="330"/>
      <c r="Q737" s="330"/>
      <c r="R737" s="330"/>
      <c r="S737" s="332"/>
      <c r="T737" s="331"/>
      <c r="U737" s="333"/>
      <c r="V737" s="334"/>
    </row>
    <row r="738" spans="1:22">
      <c r="A738"/>
      <c r="J738" s="330"/>
      <c r="K738" s="331"/>
      <c r="L738" s="331"/>
      <c r="M738" s="331"/>
      <c r="N738" s="330"/>
      <c r="O738" s="330"/>
      <c r="P738" s="330"/>
      <c r="Q738" s="330"/>
      <c r="R738" s="330"/>
      <c r="S738" s="332"/>
      <c r="T738" s="331"/>
      <c r="U738" s="333"/>
      <c r="V738" s="334"/>
    </row>
    <row r="739" spans="1:22">
      <c r="A739"/>
      <c r="J739" s="330"/>
      <c r="K739" s="331"/>
      <c r="L739" s="331"/>
      <c r="M739" s="331"/>
      <c r="N739" s="330"/>
      <c r="O739" s="330"/>
      <c r="P739" s="330"/>
      <c r="Q739" s="330"/>
      <c r="R739" s="330"/>
      <c r="S739" s="332"/>
      <c r="T739" s="331"/>
      <c r="U739" s="333"/>
      <c r="V739" s="334"/>
    </row>
    <row r="740" spans="1:22">
      <c r="A740"/>
      <c r="J740" s="330"/>
      <c r="K740" s="331"/>
      <c r="L740" s="331"/>
      <c r="M740" s="331"/>
      <c r="N740" s="330"/>
      <c r="O740" s="330"/>
      <c r="P740" s="330"/>
      <c r="Q740" s="330"/>
      <c r="R740" s="330"/>
      <c r="S740" s="332"/>
      <c r="T740" s="331"/>
      <c r="U740" s="333"/>
      <c r="V740" s="334"/>
    </row>
    <row r="741" spans="1:22">
      <c r="A741"/>
      <c r="J741" s="330"/>
      <c r="K741" s="331"/>
      <c r="L741" s="331"/>
      <c r="M741" s="331"/>
      <c r="N741" s="330"/>
      <c r="O741" s="330"/>
      <c r="P741" s="330"/>
      <c r="Q741" s="330"/>
      <c r="R741" s="330"/>
      <c r="S741" s="332"/>
      <c r="T741" s="331"/>
      <c r="U741" s="333"/>
      <c r="V741" s="334"/>
    </row>
    <row r="742" spans="1:22">
      <c r="A742"/>
      <c r="J742" s="330"/>
      <c r="K742" s="331"/>
      <c r="L742" s="331"/>
      <c r="M742" s="331"/>
      <c r="N742" s="330"/>
      <c r="O742" s="330"/>
      <c r="P742" s="330"/>
      <c r="Q742" s="330"/>
      <c r="R742" s="330"/>
      <c r="S742" s="332"/>
      <c r="T742" s="331"/>
      <c r="U742" s="333"/>
      <c r="V742" s="334"/>
    </row>
    <row r="743" spans="1:22">
      <c r="A743"/>
      <c r="J743" s="330"/>
      <c r="K743" s="331"/>
      <c r="L743" s="331"/>
      <c r="M743" s="331"/>
      <c r="N743" s="330"/>
      <c r="O743" s="330"/>
      <c r="P743" s="330"/>
      <c r="Q743" s="330"/>
      <c r="R743" s="330"/>
      <c r="S743" s="332"/>
      <c r="T743" s="331"/>
      <c r="U743" s="333"/>
      <c r="V743" s="334"/>
    </row>
    <row r="744" spans="1:22">
      <c r="A744"/>
      <c r="J744" s="330"/>
      <c r="K744" s="331"/>
      <c r="L744" s="331"/>
      <c r="M744" s="331"/>
      <c r="N744" s="330"/>
      <c r="O744" s="330"/>
      <c r="P744" s="330"/>
      <c r="Q744" s="330"/>
      <c r="R744" s="330"/>
      <c r="S744" s="332"/>
      <c r="T744" s="331"/>
      <c r="U744" s="333"/>
      <c r="V744" s="334"/>
    </row>
    <row r="745" spans="1:22">
      <c r="A745"/>
      <c r="J745" s="330"/>
      <c r="K745" s="331"/>
      <c r="L745" s="331"/>
      <c r="M745" s="331"/>
      <c r="N745" s="330"/>
      <c r="O745" s="330"/>
      <c r="P745" s="330"/>
      <c r="Q745" s="330"/>
      <c r="R745" s="330"/>
      <c r="S745" s="332"/>
      <c r="T745" s="331"/>
      <c r="U745" s="333"/>
      <c r="V745" s="334"/>
    </row>
    <row r="746" spans="1:22">
      <c r="A746"/>
      <c r="J746" s="330"/>
      <c r="K746" s="331"/>
      <c r="L746" s="331"/>
      <c r="M746" s="331"/>
      <c r="N746" s="330"/>
      <c r="O746" s="330"/>
      <c r="P746" s="330"/>
      <c r="Q746" s="330"/>
      <c r="R746" s="330"/>
      <c r="S746" s="332"/>
      <c r="T746" s="331"/>
      <c r="U746" s="333"/>
      <c r="V746" s="334"/>
    </row>
    <row r="747" spans="1:22">
      <c r="A747"/>
      <c r="J747" s="330"/>
      <c r="K747" s="331"/>
      <c r="L747" s="331"/>
      <c r="M747" s="331"/>
      <c r="N747" s="330"/>
      <c r="O747" s="330"/>
      <c r="P747" s="330"/>
      <c r="Q747" s="330"/>
      <c r="R747" s="330"/>
      <c r="S747" s="332"/>
      <c r="T747" s="331"/>
      <c r="U747" s="333"/>
      <c r="V747" s="334"/>
    </row>
    <row r="748" spans="1:22">
      <c r="A748"/>
      <c r="J748" s="330"/>
      <c r="K748" s="331"/>
      <c r="L748" s="331"/>
      <c r="M748" s="331"/>
      <c r="N748" s="330"/>
      <c r="O748" s="330"/>
      <c r="P748" s="330"/>
      <c r="Q748" s="330"/>
      <c r="R748" s="330"/>
      <c r="S748" s="332"/>
      <c r="T748" s="331"/>
      <c r="U748" s="333"/>
      <c r="V748" s="334"/>
    </row>
    <row r="749" spans="1:22">
      <c r="A749"/>
      <c r="J749" s="330"/>
      <c r="K749" s="331"/>
      <c r="L749" s="331"/>
      <c r="M749" s="331"/>
      <c r="N749" s="330"/>
      <c r="O749" s="330"/>
      <c r="P749" s="330"/>
      <c r="Q749" s="330"/>
      <c r="R749" s="330"/>
      <c r="S749" s="332"/>
      <c r="T749" s="331"/>
      <c r="U749" s="333"/>
      <c r="V749" s="334"/>
    </row>
    <row r="750" spans="1:22">
      <c r="A750"/>
      <c r="J750" s="330"/>
      <c r="K750" s="331"/>
      <c r="L750" s="331"/>
      <c r="M750" s="331"/>
      <c r="N750" s="330"/>
      <c r="O750" s="330"/>
      <c r="P750" s="330"/>
      <c r="Q750" s="330"/>
      <c r="R750" s="330"/>
      <c r="S750" s="332"/>
      <c r="T750" s="331"/>
      <c r="U750" s="333"/>
      <c r="V750" s="334"/>
    </row>
    <row r="751" spans="1:22">
      <c r="A751"/>
      <c r="J751" s="330"/>
      <c r="K751" s="331"/>
      <c r="L751" s="331"/>
      <c r="M751" s="331"/>
      <c r="N751" s="330"/>
      <c r="O751" s="330"/>
      <c r="P751" s="330"/>
      <c r="Q751" s="330"/>
      <c r="R751" s="330"/>
      <c r="S751" s="332"/>
      <c r="T751" s="331"/>
      <c r="U751" s="333"/>
      <c r="V751" s="334"/>
    </row>
    <row r="752" spans="1:22">
      <c r="A752"/>
      <c r="J752" s="330"/>
      <c r="K752" s="331"/>
      <c r="L752" s="331"/>
      <c r="M752" s="331"/>
      <c r="N752" s="330"/>
      <c r="O752" s="330"/>
      <c r="P752" s="330"/>
      <c r="Q752" s="330"/>
      <c r="R752" s="330"/>
      <c r="S752" s="332"/>
      <c r="T752" s="331"/>
      <c r="U752" s="333"/>
      <c r="V752" s="334"/>
    </row>
    <row r="753" spans="1:22">
      <c r="A753"/>
      <c r="J753" s="330"/>
      <c r="K753" s="331"/>
      <c r="L753" s="331"/>
      <c r="M753" s="331"/>
      <c r="N753" s="330"/>
      <c r="O753" s="330"/>
      <c r="P753" s="330"/>
      <c r="Q753" s="330"/>
      <c r="R753" s="330"/>
      <c r="S753" s="332"/>
      <c r="T753" s="331"/>
      <c r="U753" s="333"/>
      <c r="V753" s="334"/>
    </row>
    <row r="754" spans="1:22">
      <c r="A754"/>
      <c r="J754" s="330"/>
      <c r="K754" s="331"/>
      <c r="L754" s="331"/>
      <c r="M754" s="331"/>
      <c r="N754" s="330"/>
      <c r="O754" s="330"/>
      <c r="P754" s="330"/>
      <c r="Q754" s="330"/>
      <c r="R754" s="330"/>
      <c r="S754" s="332"/>
      <c r="T754" s="331"/>
      <c r="U754" s="333"/>
      <c r="V754" s="334"/>
    </row>
    <row r="755" spans="1:22">
      <c r="A755"/>
      <c r="J755" s="330"/>
      <c r="K755" s="331"/>
      <c r="L755" s="331"/>
      <c r="M755" s="331"/>
      <c r="N755" s="330"/>
      <c r="O755" s="330"/>
      <c r="P755" s="330"/>
      <c r="Q755" s="330"/>
      <c r="R755" s="330"/>
      <c r="S755" s="332"/>
      <c r="T755" s="331"/>
      <c r="U755" s="333"/>
      <c r="V755" s="334"/>
    </row>
    <row r="756" spans="1:22">
      <c r="A756"/>
      <c r="J756" s="330"/>
      <c r="K756" s="331"/>
      <c r="L756" s="331"/>
      <c r="M756" s="331"/>
      <c r="N756" s="330"/>
      <c r="O756" s="330"/>
      <c r="P756" s="330"/>
      <c r="Q756" s="330"/>
      <c r="R756" s="330"/>
      <c r="S756" s="332"/>
      <c r="T756" s="331"/>
      <c r="U756" s="333"/>
      <c r="V756" s="334"/>
    </row>
    <row r="757" spans="1:22">
      <c r="A757"/>
      <c r="J757" s="330"/>
      <c r="K757" s="331"/>
      <c r="L757" s="331"/>
      <c r="M757" s="331"/>
      <c r="N757" s="330"/>
      <c r="O757" s="330"/>
      <c r="P757" s="330"/>
      <c r="Q757" s="330"/>
      <c r="R757" s="330"/>
      <c r="S757" s="332"/>
      <c r="T757" s="331"/>
      <c r="U757" s="333"/>
      <c r="V757" s="334"/>
    </row>
    <row r="758" spans="1:22">
      <c r="A758"/>
      <c r="J758" s="330"/>
      <c r="K758" s="331"/>
      <c r="L758" s="331"/>
      <c r="M758" s="331"/>
      <c r="N758" s="330"/>
      <c r="O758" s="330"/>
      <c r="P758" s="330"/>
      <c r="Q758" s="330"/>
      <c r="R758" s="330"/>
      <c r="S758" s="332"/>
      <c r="T758" s="331"/>
      <c r="U758" s="333"/>
      <c r="V758" s="334"/>
    </row>
    <row r="759" spans="1:22">
      <c r="A759"/>
      <c r="J759" s="330"/>
      <c r="K759" s="331"/>
      <c r="L759" s="331"/>
      <c r="M759" s="331"/>
      <c r="N759" s="330"/>
      <c r="O759" s="330"/>
      <c r="P759" s="330"/>
      <c r="Q759" s="330"/>
      <c r="R759" s="330"/>
      <c r="S759" s="332"/>
      <c r="T759" s="331"/>
      <c r="U759" s="333"/>
      <c r="V759" s="334"/>
    </row>
    <row r="760" spans="1:22">
      <c r="A760"/>
      <c r="J760" s="330"/>
      <c r="K760" s="331"/>
      <c r="L760" s="331"/>
      <c r="M760" s="331"/>
      <c r="N760" s="330"/>
      <c r="O760" s="330"/>
      <c r="P760" s="330"/>
      <c r="Q760" s="330"/>
      <c r="R760" s="330"/>
      <c r="S760" s="332"/>
      <c r="T760" s="331"/>
      <c r="U760" s="333"/>
      <c r="V760" s="334"/>
    </row>
    <row r="761" spans="1:22">
      <c r="A761"/>
      <c r="J761" s="330"/>
      <c r="K761" s="331"/>
      <c r="L761" s="331"/>
      <c r="M761" s="331"/>
      <c r="N761" s="330"/>
      <c r="O761" s="330"/>
      <c r="P761" s="330"/>
      <c r="Q761" s="330"/>
      <c r="R761" s="330"/>
      <c r="S761" s="332"/>
      <c r="T761" s="331"/>
      <c r="U761" s="333"/>
      <c r="V761" s="334"/>
    </row>
    <row r="762" spans="1:22">
      <c r="A762"/>
      <c r="J762" s="330"/>
      <c r="K762" s="331"/>
      <c r="L762" s="331"/>
      <c r="M762" s="331"/>
      <c r="N762" s="330"/>
      <c r="O762" s="330"/>
      <c r="P762" s="330"/>
      <c r="Q762" s="330"/>
      <c r="R762" s="330"/>
      <c r="S762" s="332"/>
      <c r="T762" s="331"/>
      <c r="U762" s="333"/>
      <c r="V762" s="334"/>
    </row>
    <row r="763" spans="1:22">
      <c r="A763"/>
      <c r="J763" s="330"/>
      <c r="K763" s="331"/>
      <c r="L763" s="331"/>
      <c r="M763" s="331"/>
      <c r="N763" s="330"/>
      <c r="O763" s="330"/>
      <c r="P763" s="330"/>
      <c r="Q763" s="330"/>
      <c r="R763" s="330"/>
      <c r="S763" s="332"/>
      <c r="T763" s="331"/>
      <c r="U763" s="333"/>
      <c r="V763" s="334"/>
    </row>
    <row r="764" spans="1:22">
      <c r="A764"/>
      <c r="J764" s="330"/>
      <c r="K764" s="331"/>
      <c r="L764" s="331"/>
      <c r="M764" s="331"/>
      <c r="N764" s="330"/>
      <c r="O764" s="330"/>
      <c r="P764" s="330"/>
      <c r="Q764" s="330"/>
      <c r="R764" s="330"/>
      <c r="S764" s="332"/>
      <c r="T764" s="331"/>
      <c r="U764" s="333"/>
      <c r="V764" s="334"/>
    </row>
    <row r="765" spans="1:22">
      <c r="A765"/>
      <c r="J765" s="330"/>
      <c r="K765" s="331"/>
      <c r="L765" s="331"/>
      <c r="M765" s="331"/>
      <c r="N765" s="330"/>
      <c r="O765" s="330"/>
      <c r="P765" s="330"/>
      <c r="Q765" s="330"/>
      <c r="R765" s="330"/>
      <c r="S765" s="332"/>
      <c r="T765" s="331"/>
      <c r="U765" s="333"/>
      <c r="V765" s="334"/>
    </row>
    <row r="766" spans="1:22">
      <c r="A766"/>
      <c r="J766" s="330"/>
      <c r="K766" s="331"/>
      <c r="L766" s="331"/>
      <c r="M766" s="331"/>
      <c r="N766" s="330"/>
      <c r="O766" s="330"/>
      <c r="P766" s="330"/>
      <c r="Q766" s="330"/>
      <c r="R766" s="330"/>
      <c r="S766" s="332"/>
      <c r="T766" s="331"/>
      <c r="U766" s="333"/>
      <c r="V766" s="334"/>
    </row>
    <row r="767" spans="1:22">
      <c r="A767"/>
      <c r="J767" s="330"/>
      <c r="K767" s="331"/>
      <c r="L767" s="331"/>
      <c r="M767" s="331"/>
      <c r="N767" s="330"/>
      <c r="O767" s="330"/>
      <c r="P767" s="330"/>
      <c r="Q767" s="330"/>
      <c r="R767" s="330"/>
      <c r="S767" s="332"/>
      <c r="T767" s="331"/>
      <c r="U767" s="333"/>
      <c r="V767" s="334"/>
    </row>
    <row r="768" spans="1:22">
      <c r="A768"/>
      <c r="J768" s="330"/>
      <c r="K768" s="331"/>
      <c r="L768" s="331"/>
      <c r="M768" s="331"/>
      <c r="N768" s="330"/>
      <c r="O768" s="330"/>
      <c r="P768" s="330"/>
      <c r="Q768" s="330"/>
      <c r="R768" s="330"/>
      <c r="S768" s="332"/>
      <c r="T768" s="331"/>
      <c r="U768" s="333"/>
      <c r="V768" s="334"/>
    </row>
    <row r="769" spans="1:22">
      <c r="A769"/>
      <c r="J769" s="330"/>
      <c r="K769" s="331"/>
      <c r="L769" s="331"/>
      <c r="M769" s="331"/>
      <c r="N769" s="330"/>
      <c r="O769" s="330"/>
      <c r="P769" s="330"/>
      <c r="Q769" s="330"/>
      <c r="R769" s="330"/>
      <c r="S769" s="332"/>
      <c r="T769" s="331"/>
      <c r="U769" s="333"/>
      <c r="V769" s="334"/>
    </row>
    <row r="770" spans="1:22">
      <c r="A770"/>
      <c r="J770" s="330"/>
      <c r="K770" s="331"/>
      <c r="L770" s="331"/>
      <c r="M770" s="331"/>
      <c r="N770" s="330"/>
      <c r="O770" s="330"/>
      <c r="P770" s="330"/>
      <c r="Q770" s="330"/>
      <c r="R770" s="330"/>
      <c r="S770" s="332"/>
      <c r="T770" s="331"/>
      <c r="U770" s="333"/>
      <c r="V770" s="334"/>
    </row>
    <row r="771" spans="1:22">
      <c r="A771"/>
      <c r="J771" s="330"/>
      <c r="K771" s="331"/>
      <c r="L771" s="331"/>
      <c r="M771" s="331"/>
      <c r="N771" s="330"/>
      <c r="O771" s="330"/>
      <c r="P771" s="330"/>
      <c r="Q771" s="330"/>
      <c r="R771" s="330"/>
      <c r="S771" s="332"/>
      <c r="T771" s="331"/>
      <c r="U771" s="333"/>
      <c r="V771" s="334"/>
    </row>
    <row r="772" spans="1:22">
      <c r="A772"/>
      <c r="J772" s="330"/>
      <c r="K772" s="331"/>
      <c r="L772" s="331"/>
      <c r="M772" s="331"/>
      <c r="N772" s="330"/>
      <c r="O772" s="330"/>
      <c r="P772" s="330"/>
      <c r="Q772" s="330"/>
      <c r="R772" s="330"/>
      <c r="S772" s="332"/>
      <c r="T772" s="331"/>
      <c r="U772" s="333"/>
      <c r="V772" s="334"/>
    </row>
    <row r="773" spans="1:22">
      <c r="A773"/>
      <c r="J773" s="330"/>
      <c r="K773" s="331"/>
      <c r="L773" s="331"/>
      <c r="M773" s="331"/>
      <c r="N773" s="330"/>
      <c r="O773" s="330"/>
      <c r="P773" s="330"/>
      <c r="Q773" s="330"/>
      <c r="R773" s="330"/>
      <c r="S773" s="332"/>
      <c r="T773" s="331"/>
      <c r="U773" s="333"/>
      <c r="V773" s="334"/>
    </row>
    <row r="774" spans="1:22">
      <c r="A774"/>
      <c r="J774" s="330"/>
      <c r="K774" s="331"/>
      <c r="L774" s="331"/>
      <c r="M774" s="331"/>
      <c r="N774" s="330"/>
      <c r="O774" s="330"/>
      <c r="P774" s="330"/>
      <c r="Q774" s="330"/>
      <c r="R774" s="330"/>
      <c r="S774" s="332"/>
      <c r="T774" s="331"/>
      <c r="U774" s="333"/>
      <c r="V774" s="334"/>
    </row>
    <row r="775" spans="1:22">
      <c r="A775"/>
      <c r="J775" s="330"/>
      <c r="K775" s="331"/>
      <c r="L775" s="331"/>
      <c r="M775" s="331"/>
      <c r="N775" s="330"/>
      <c r="O775" s="330"/>
      <c r="P775" s="330"/>
      <c r="Q775" s="330"/>
      <c r="R775" s="330"/>
      <c r="S775" s="332"/>
      <c r="T775" s="331"/>
      <c r="U775" s="333"/>
      <c r="V775" s="334"/>
    </row>
    <row r="776" spans="1:22">
      <c r="A776"/>
      <c r="J776" s="330"/>
      <c r="K776" s="331"/>
      <c r="L776" s="331"/>
      <c r="M776" s="331"/>
      <c r="N776" s="330"/>
      <c r="O776" s="330"/>
      <c r="P776" s="330"/>
      <c r="Q776" s="330"/>
      <c r="R776" s="330"/>
      <c r="S776" s="332"/>
      <c r="T776" s="331"/>
      <c r="U776" s="333"/>
      <c r="V776" s="334"/>
    </row>
    <row r="777" spans="1:22">
      <c r="A777"/>
      <c r="J777" s="330"/>
      <c r="K777" s="331"/>
      <c r="L777" s="331"/>
      <c r="M777" s="331"/>
      <c r="N777" s="330"/>
      <c r="O777" s="330"/>
      <c r="P777" s="330"/>
      <c r="Q777" s="330"/>
      <c r="R777" s="330"/>
      <c r="S777" s="332"/>
      <c r="T777" s="331"/>
      <c r="U777" s="333"/>
      <c r="V777" s="334"/>
    </row>
    <row r="778" spans="1:22">
      <c r="A778"/>
      <c r="J778" s="330"/>
      <c r="K778" s="331"/>
      <c r="L778" s="331"/>
      <c r="M778" s="331"/>
      <c r="N778" s="330"/>
      <c r="O778" s="330"/>
      <c r="P778" s="330"/>
      <c r="Q778" s="330"/>
      <c r="R778" s="330"/>
      <c r="S778" s="332"/>
      <c r="T778" s="331"/>
      <c r="U778" s="333"/>
      <c r="V778" s="334"/>
    </row>
    <row r="779" spans="1:22">
      <c r="A779"/>
      <c r="J779" s="330"/>
      <c r="K779" s="331"/>
      <c r="L779" s="331"/>
      <c r="M779" s="331"/>
      <c r="N779" s="330"/>
      <c r="O779" s="330"/>
      <c r="P779" s="330"/>
      <c r="Q779" s="330"/>
      <c r="R779" s="330"/>
      <c r="S779" s="332"/>
      <c r="T779" s="331"/>
      <c r="U779" s="333"/>
      <c r="V779" s="334"/>
    </row>
    <row r="780" spans="1:22">
      <c r="A780"/>
      <c r="J780" s="330"/>
      <c r="K780" s="331"/>
      <c r="L780" s="331"/>
      <c r="M780" s="331"/>
      <c r="N780" s="330"/>
      <c r="O780" s="330"/>
      <c r="P780" s="330"/>
      <c r="Q780" s="330"/>
      <c r="R780" s="330"/>
      <c r="S780" s="332"/>
      <c r="T780" s="331"/>
      <c r="U780" s="333"/>
      <c r="V780" s="334"/>
    </row>
    <row r="781" spans="1:22">
      <c r="A781"/>
      <c r="J781" s="330"/>
      <c r="K781" s="331"/>
      <c r="L781" s="331"/>
      <c r="M781" s="331"/>
      <c r="N781" s="330"/>
      <c r="O781" s="330"/>
      <c r="P781" s="330"/>
      <c r="Q781" s="330"/>
      <c r="R781" s="330"/>
      <c r="S781" s="332"/>
      <c r="T781" s="331"/>
      <c r="U781" s="333"/>
      <c r="V781" s="334"/>
    </row>
    <row r="782" spans="1:22">
      <c r="A782"/>
      <c r="J782" s="330"/>
      <c r="K782" s="331"/>
      <c r="L782" s="331"/>
      <c r="M782" s="331"/>
      <c r="N782" s="330"/>
      <c r="O782" s="330"/>
      <c r="P782" s="330"/>
      <c r="Q782" s="330"/>
      <c r="R782" s="330"/>
      <c r="S782" s="332"/>
      <c r="T782" s="331"/>
      <c r="U782" s="333"/>
      <c r="V782" s="334"/>
    </row>
    <row r="783" spans="1:22">
      <c r="A783"/>
      <c r="J783" s="330"/>
      <c r="K783" s="331"/>
      <c r="L783" s="331"/>
      <c r="M783" s="331"/>
      <c r="N783" s="330"/>
      <c r="O783" s="330"/>
      <c r="P783" s="330"/>
      <c r="Q783" s="330"/>
      <c r="R783" s="330"/>
      <c r="S783" s="332"/>
      <c r="T783" s="331"/>
      <c r="U783" s="333"/>
      <c r="V783" s="334"/>
    </row>
    <row r="784" spans="1:22">
      <c r="A784"/>
      <c r="J784" s="330"/>
      <c r="K784" s="331"/>
      <c r="L784" s="331"/>
      <c r="M784" s="331"/>
      <c r="N784" s="330"/>
      <c r="O784" s="330"/>
      <c r="P784" s="330"/>
      <c r="Q784" s="330"/>
      <c r="R784" s="330"/>
      <c r="S784" s="332"/>
      <c r="T784" s="331"/>
      <c r="U784" s="333"/>
      <c r="V784" s="334"/>
    </row>
    <row r="785" spans="1:22">
      <c r="A785"/>
      <c r="J785" s="330"/>
      <c r="K785" s="331"/>
      <c r="L785" s="331"/>
      <c r="M785" s="331"/>
      <c r="N785" s="330"/>
      <c r="O785" s="330"/>
      <c r="P785" s="330"/>
      <c r="Q785" s="330"/>
      <c r="R785" s="330"/>
      <c r="S785" s="332"/>
      <c r="T785" s="331"/>
      <c r="U785" s="333"/>
      <c r="V785" s="334"/>
    </row>
    <row r="786" spans="1:22">
      <c r="A786"/>
      <c r="J786" s="330"/>
      <c r="K786" s="331"/>
      <c r="L786" s="331"/>
      <c r="M786" s="331"/>
      <c r="N786" s="330"/>
      <c r="O786" s="330"/>
      <c r="P786" s="330"/>
      <c r="Q786" s="330"/>
      <c r="R786" s="330"/>
      <c r="S786" s="332"/>
      <c r="T786" s="331"/>
      <c r="U786" s="333"/>
      <c r="V786" s="334"/>
    </row>
    <row r="787" spans="1:22">
      <c r="A787"/>
      <c r="J787" s="330"/>
      <c r="K787" s="331"/>
      <c r="L787" s="331"/>
      <c r="M787" s="331"/>
      <c r="N787" s="330"/>
      <c r="O787" s="330"/>
      <c r="P787" s="330"/>
      <c r="Q787" s="330"/>
      <c r="R787" s="330"/>
      <c r="S787" s="332"/>
      <c r="T787" s="331"/>
      <c r="U787" s="333"/>
      <c r="V787" s="334"/>
    </row>
    <row r="788" spans="1:22">
      <c r="A788"/>
      <c r="J788" s="330"/>
      <c r="K788" s="331"/>
      <c r="L788" s="331"/>
      <c r="M788" s="331"/>
      <c r="N788" s="330"/>
      <c r="O788" s="330"/>
      <c r="P788" s="330"/>
      <c r="Q788" s="330"/>
      <c r="R788" s="330"/>
      <c r="S788" s="332"/>
      <c r="T788" s="331"/>
      <c r="U788" s="333"/>
      <c r="V788" s="334"/>
    </row>
    <row r="789" spans="1:22">
      <c r="A789"/>
      <c r="J789" s="330"/>
      <c r="K789" s="331"/>
      <c r="L789" s="331"/>
      <c r="M789" s="331"/>
      <c r="N789" s="330"/>
      <c r="O789" s="330"/>
      <c r="P789" s="330"/>
      <c r="Q789" s="330"/>
      <c r="R789" s="330"/>
      <c r="S789" s="332"/>
      <c r="T789" s="331"/>
      <c r="U789" s="333"/>
      <c r="V789" s="334"/>
    </row>
    <row r="790" spans="1:22">
      <c r="A790"/>
      <c r="J790" s="330"/>
      <c r="K790" s="331"/>
      <c r="L790" s="331"/>
      <c r="M790" s="331"/>
      <c r="N790" s="330"/>
      <c r="O790" s="330"/>
      <c r="P790" s="330"/>
      <c r="Q790" s="330"/>
      <c r="R790" s="330"/>
      <c r="S790" s="332"/>
      <c r="T790" s="331"/>
      <c r="U790" s="333"/>
      <c r="V790" s="334"/>
    </row>
    <row r="791" spans="1:22">
      <c r="A791"/>
      <c r="J791" s="330"/>
      <c r="K791" s="331"/>
      <c r="L791" s="331"/>
      <c r="M791" s="331"/>
      <c r="N791" s="330"/>
      <c r="O791" s="330"/>
      <c r="P791" s="330"/>
      <c r="Q791" s="330"/>
      <c r="R791" s="330"/>
      <c r="S791" s="332"/>
      <c r="T791" s="331"/>
      <c r="U791" s="333"/>
      <c r="V791" s="334"/>
    </row>
    <row r="792" spans="1:22">
      <c r="A792"/>
      <c r="J792" s="330"/>
      <c r="K792" s="331"/>
      <c r="L792" s="331"/>
      <c r="M792" s="331"/>
      <c r="N792" s="330"/>
      <c r="O792" s="330"/>
      <c r="P792" s="330"/>
      <c r="Q792" s="330"/>
      <c r="R792" s="330"/>
      <c r="S792" s="332"/>
      <c r="T792" s="331"/>
      <c r="U792" s="333"/>
      <c r="V792" s="334"/>
    </row>
    <row r="793" spans="1:22">
      <c r="A793"/>
      <c r="J793" s="330"/>
      <c r="K793" s="331"/>
      <c r="L793" s="331"/>
      <c r="M793" s="331"/>
      <c r="N793" s="330"/>
      <c r="O793" s="330"/>
      <c r="P793" s="330"/>
      <c r="Q793" s="330"/>
      <c r="R793" s="330"/>
      <c r="S793" s="332"/>
      <c r="T793" s="331"/>
      <c r="U793" s="333"/>
      <c r="V793" s="334"/>
    </row>
    <row r="794" spans="1:22">
      <c r="A794"/>
      <c r="J794" s="330"/>
      <c r="K794" s="331"/>
      <c r="L794" s="331"/>
      <c r="M794" s="331"/>
      <c r="N794" s="330"/>
      <c r="O794" s="330"/>
      <c r="P794" s="330"/>
      <c r="Q794" s="330"/>
      <c r="R794" s="330"/>
      <c r="S794" s="332"/>
      <c r="T794" s="331"/>
      <c r="U794" s="333"/>
      <c r="V794" s="334"/>
    </row>
    <row r="795" spans="1:22">
      <c r="A795"/>
      <c r="J795" s="330"/>
      <c r="K795" s="331"/>
      <c r="L795" s="331"/>
      <c r="M795" s="331"/>
      <c r="N795" s="330"/>
      <c r="O795" s="330"/>
      <c r="P795" s="330"/>
      <c r="Q795" s="330"/>
      <c r="R795" s="330"/>
      <c r="S795" s="332"/>
      <c r="T795" s="331"/>
      <c r="U795" s="333"/>
      <c r="V795" s="334"/>
    </row>
    <row r="796" spans="1:22">
      <c r="A796"/>
      <c r="J796" s="330"/>
      <c r="K796" s="331"/>
      <c r="L796" s="331"/>
      <c r="M796" s="331"/>
      <c r="N796" s="330"/>
      <c r="O796" s="330"/>
      <c r="P796" s="330"/>
      <c r="Q796" s="330"/>
      <c r="R796" s="330"/>
      <c r="S796" s="332"/>
      <c r="T796" s="331"/>
      <c r="U796" s="333"/>
      <c r="V796" s="334"/>
    </row>
    <row r="797" spans="1:22">
      <c r="A797"/>
      <c r="J797" s="330"/>
      <c r="K797" s="331"/>
      <c r="L797" s="331"/>
      <c r="M797" s="331"/>
      <c r="N797" s="330"/>
      <c r="O797" s="330"/>
      <c r="P797" s="330"/>
      <c r="Q797" s="330"/>
      <c r="R797" s="330"/>
      <c r="S797" s="332"/>
      <c r="T797" s="331"/>
      <c r="U797" s="333"/>
      <c r="V797" s="334"/>
    </row>
    <row r="798" spans="1:22">
      <c r="A798"/>
      <c r="J798" s="330"/>
      <c r="K798" s="331"/>
      <c r="L798" s="331"/>
      <c r="M798" s="331"/>
      <c r="N798" s="330"/>
      <c r="O798" s="330"/>
      <c r="P798" s="330"/>
      <c r="Q798" s="330"/>
      <c r="R798" s="330"/>
      <c r="S798" s="332"/>
      <c r="T798" s="331"/>
      <c r="U798" s="333"/>
      <c r="V798" s="334"/>
    </row>
    <row r="799" spans="1:22">
      <c r="A799"/>
      <c r="J799" s="330"/>
      <c r="K799" s="331"/>
      <c r="L799" s="331"/>
      <c r="M799" s="331"/>
      <c r="N799" s="330"/>
      <c r="O799" s="330"/>
      <c r="P799" s="330"/>
      <c r="Q799" s="330"/>
      <c r="R799" s="330"/>
      <c r="S799" s="332"/>
      <c r="T799" s="331"/>
      <c r="U799" s="333"/>
      <c r="V799" s="334"/>
    </row>
    <row r="800" spans="1:22">
      <c r="A800"/>
      <c r="J800" s="330"/>
      <c r="K800" s="331"/>
      <c r="L800" s="331"/>
      <c r="M800" s="331"/>
      <c r="N800" s="330"/>
      <c r="O800" s="330"/>
      <c r="P800" s="330"/>
      <c r="Q800" s="330"/>
      <c r="R800" s="330"/>
      <c r="S800" s="332"/>
      <c r="T800" s="331"/>
      <c r="U800" s="333"/>
      <c r="V800" s="334"/>
    </row>
    <row r="801" spans="1:22">
      <c r="A801"/>
      <c r="J801" s="330"/>
      <c r="K801" s="331"/>
      <c r="L801" s="331"/>
      <c r="M801" s="331"/>
      <c r="N801" s="330"/>
      <c r="O801" s="330"/>
      <c r="P801" s="330"/>
      <c r="Q801" s="330"/>
      <c r="R801" s="330"/>
      <c r="S801" s="332"/>
      <c r="T801" s="331"/>
      <c r="U801" s="333"/>
      <c r="V801" s="334"/>
    </row>
    <row r="802" spans="1:22">
      <c r="A802"/>
      <c r="J802" s="330"/>
      <c r="K802" s="331"/>
      <c r="L802" s="331"/>
      <c r="M802" s="331"/>
      <c r="N802" s="330"/>
      <c r="O802" s="330"/>
      <c r="P802" s="330"/>
      <c r="Q802" s="330"/>
      <c r="R802" s="330"/>
      <c r="S802" s="332"/>
      <c r="T802" s="331"/>
      <c r="U802" s="333"/>
      <c r="V802" s="334"/>
    </row>
    <row r="803" spans="1:22">
      <c r="A803"/>
      <c r="J803" s="330"/>
      <c r="K803" s="331"/>
      <c r="L803" s="331"/>
      <c r="M803" s="331"/>
      <c r="N803" s="330"/>
      <c r="O803" s="330"/>
      <c r="P803" s="330"/>
      <c r="Q803" s="330"/>
      <c r="R803" s="330"/>
      <c r="S803" s="332"/>
      <c r="T803" s="331"/>
      <c r="U803" s="333"/>
      <c r="V803" s="334"/>
    </row>
    <row r="804" spans="1:22">
      <c r="A804"/>
      <c r="J804" s="330"/>
      <c r="K804" s="331"/>
      <c r="L804" s="331"/>
      <c r="M804" s="331"/>
      <c r="N804" s="330"/>
      <c r="O804" s="330"/>
      <c r="P804" s="330"/>
      <c r="Q804" s="330"/>
      <c r="R804" s="330"/>
      <c r="S804" s="332"/>
      <c r="T804" s="331"/>
      <c r="U804" s="333"/>
      <c r="V804" s="334"/>
    </row>
    <row r="805" spans="1:22">
      <c r="A805"/>
      <c r="J805" s="330"/>
      <c r="K805" s="331"/>
      <c r="L805" s="331"/>
      <c r="M805" s="331"/>
      <c r="N805" s="330"/>
      <c r="O805" s="330"/>
      <c r="P805" s="330"/>
      <c r="Q805" s="330"/>
      <c r="R805" s="330"/>
      <c r="S805" s="332"/>
      <c r="T805" s="331"/>
      <c r="U805" s="333"/>
      <c r="V805" s="334"/>
    </row>
    <row r="806" spans="1:22">
      <c r="A806"/>
      <c r="J806" s="330"/>
      <c r="K806" s="331"/>
      <c r="L806" s="331"/>
      <c r="M806" s="331"/>
      <c r="N806" s="330"/>
      <c r="O806" s="330"/>
      <c r="P806" s="330"/>
      <c r="Q806" s="330"/>
      <c r="R806" s="330"/>
      <c r="S806" s="332"/>
      <c r="T806" s="331"/>
      <c r="U806" s="333"/>
      <c r="V806" s="334"/>
    </row>
    <row r="807" spans="1:22">
      <c r="A807"/>
      <c r="J807" s="330"/>
      <c r="K807" s="331"/>
      <c r="L807" s="331"/>
      <c r="M807" s="331"/>
      <c r="N807" s="330"/>
      <c r="O807" s="330"/>
      <c r="P807" s="330"/>
      <c r="Q807" s="330"/>
      <c r="R807" s="330"/>
      <c r="S807" s="332"/>
      <c r="T807" s="331"/>
      <c r="U807" s="333"/>
      <c r="V807" s="334"/>
    </row>
    <row r="808" spans="1:22">
      <c r="A808"/>
      <c r="J808" s="330"/>
      <c r="K808" s="331"/>
      <c r="L808" s="331"/>
      <c r="M808" s="331"/>
      <c r="N808" s="330"/>
      <c r="O808" s="330"/>
      <c r="P808" s="330"/>
      <c r="Q808" s="330"/>
      <c r="R808" s="330"/>
      <c r="S808" s="332"/>
      <c r="T808" s="331"/>
      <c r="U808" s="333"/>
      <c r="V808" s="334"/>
    </row>
    <row r="809" spans="1:22">
      <c r="A809"/>
      <c r="J809" s="330"/>
      <c r="K809" s="331"/>
      <c r="L809" s="331"/>
      <c r="M809" s="331"/>
      <c r="N809" s="330"/>
      <c r="O809" s="330"/>
      <c r="P809" s="330"/>
      <c r="Q809" s="330"/>
      <c r="R809" s="330"/>
      <c r="S809" s="332"/>
      <c r="T809" s="331"/>
      <c r="U809" s="333"/>
      <c r="V809" s="334"/>
    </row>
    <row r="810" spans="1:22">
      <c r="A810"/>
      <c r="J810" s="330"/>
      <c r="K810" s="331"/>
      <c r="L810" s="331"/>
      <c r="M810" s="331"/>
      <c r="N810" s="330"/>
      <c r="O810" s="330"/>
      <c r="P810" s="330"/>
      <c r="Q810" s="330"/>
      <c r="R810" s="330"/>
      <c r="S810" s="332"/>
      <c r="T810" s="331"/>
      <c r="U810" s="333"/>
      <c r="V810" s="334"/>
    </row>
    <row r="811" spans="1:22">
      <c r="A811"/>
      <c r="J811" s="330"/>
      <c r="K811" s="331"/>
      <c r="L811" s="331"/>
      <c r="M811" s="331"/>
      <c r="N811" s="330"/>
      <c r="O811" s="330"/>
      <c r="P811" s="330"/>
      <c r="Q811" s="330"/>
      <c r="R811" s="330"/>
      <c r="S811" s="332"/>
      <c r="T811" s="331"/>
      <c r="U811" s="333"/>
      <c r="V811" s="334"/>
    </row>
    <row r="812" spans="1:22">
      <c r="A812"/>
      <c r="J812" s="330"/>
      <c r="K812" s="331"/>
      <c r="L812" s="331"/>
      <c r="M812" s="331"/>
      <c r="N812" s="330"/>
      <c r="O812" s="330"/>
      <c r="P812" s="330"/>
      <c r="Q812" s="330"/>
      <c r="R812" s="330"/>
      <c r="S812" s="332"/>
      <c r="T812" s="331"/>
      <c r="U812" s="333"/>
      <c r="V812" s="334"/>
    </row>
    <row r="813" spans="1:22">
      <c r="A813"/>
      <c r="J813" s="330"/>
      <c r="K813" s="331"/>
      <c r="L813" s="331"/>
      <c r="M813" s="331"/>
      <c r="N813" s="330"/>
      <c r="O813" s="330"/>
      <c r="P813" s="330"/>
      <c r="Q813" s="330"/>
      <c r="R813" s="330"/>
      <c r="S813" s="332"/>
      <c r="T813" s="331"/>
      <c r="U813" s="333"/>
      <c r="V813" s="334"/>
    </row>
    <row r="814" spans="1:22">
      <c r="A814"/>
      <c r="J814" s="330"/>
      <c r="K814" s="331"/>
      <c r="L814" s="331"/>
      <c r="M814" s="331"/>
      <c r="N814" s="330"/>
      <c r="O814" s="330"/>
      <c r="P814" s="330"/>
      <c r="Q814" s="330"/>
      <c r="R814" s="330"/>
      <c r="S814" s="332"/>
      <c r="T814" s="331"/>
      <c r="U814" s="333"/>
      <c r="V814" s="334"/>
    </row>
    <row r="815" spans="1:22">
      <c r="A815"/>
      <c r="J815" s="330"/>
      <c r="K815" s="331"/>
      <c r="L815" s="331"/>
      <c r="M815" s="331"/>
      <c r="N815" s="330"/>
      <c r="O815" s="330"/>
      <c r="P815" s="330"/>
      <c r="Q815" s="330"/>
      <c r="R815" s="330"/>
      <c r="S815" s="332"/>
      <c r="T815" s="331"/>
      <c r="U815" s="333"/>
      <c r="V815" s="334"/>
    </row>
    <row r="816" spans="1:22">
      <c r="A816"/>
      <c r="J816" s="330"/>
      <c r="K816" s="331"/>
      <c r="L816" s="331"/>
      <c r="M816" s="331"/>
      <c r="N816" s="330"/>
      <c r="O816" s="330"/>
      <c r="P816" s="330"/>
      <c r="Q816" s="330"/>
      <c r="R816" s="330"/>
      <c r="S816" s="332"/>
      <c r="T816" s="331"/>
      <c r="U816" s="333"/>
      <c r="V816" s="334"/>
    </row>
    <row r="817" spans="1:22">
      <c r="A817"/>
      <c r="J817" s="330"/>
      <c r="K817" s="331"/>
      <c r="L817" s="331"/>
      <c r="M817" s="331"/>
      <c r="N817" s="330"/>
      <c r="O817" s="330"/>
      <c r="P817" s="330"/>
      <c r="Q817" s="330"/>
      <c r="R817" s="330"/>
      <c r="S817" s="332"/>
      <c r="T817" s="331"/>
      <c r="U817" s="333"/>
      <c r="V817" s="334"/>
    </row>
    <row r="818" spans="1:22">
      <c r="A818"/>
      <c r="J818" s="330"/>
      <c r="K818" s="331"/>
      <c r="L818" s="331"/>
      <c r="M818" s="331"/>
      <c r="N818" s="330"/>
      <c r="O818" s="330"/>
      <c r="P818" s="330"/>
      <c r="Q818" s="330"/>
      <c r="R818" s="330"/>
      <c r="S818" s="332"/>
      <c r="T818" s="331"/>
      <c r="U818" s="333"/>
      <c r="V818" s="334"/>
    </row>
    <row r="819" spans="1:22">
      <c r="A819"/>
      <c r="J819" s="330"/>
      <c r="K819" s="331"/>
      <c r="L819" s="331"/>
      <c r="M819" s="331"/>
      <c r="N819" s="330"/>
      <c r="O819" s="330"/>
      <c r="P819" s="330"/>
      <c r="Q819" s="330"/>
      <c r="R819" s="330"/>
      <c r="S819" s="332"/>
      <c r="T819" s="331"/>
      <c r="U819" s="333"/>
      <c r="V819" s="334"/>
    </row>
    <row r="820" spans="1:22">
      <c r="A820"/>
      <c r="J820" s="330"/>
      <c r="K820" s="331"/>
      <c r="L820" s="331"/>
      <c r="M820" s="331"/>
      <c r="N820" s="330"/>
      <c r="O820" s="330"/>
      <c r="P820" s="330"/>
      <c r="Q820" s="330"/>
      <c r="R820" s="330"/>
      <c r="S820" s="332"/>
      <c r="T820" s="331"/>
      <c r="U820" s="333"/>
      <c r="V820" s="334"/>
    </row>
    <row r="821" spans="1:22">
      <c r="A821"/>
      <c r="J821" s="330"/>
      <c r="K821" s="331"/>
      <c r="L821" s="331"/>
      <c r="M821" s="331"/>
      <c r="N821" s="330"/>
      <c r="O821" s="330"/>
      <c r="P821" s="330"/>
      <c r="Q821" s="330"/>
      <c r="R821" s="330"/>
      <c r="S821" s="332"/>
      <c r="T821" s="331"/>
      <c r="U821" s="333"/>
      <c r="V821" s="334"/>
    </row>
    <row r="822" spans="1:22">
      <c r="A822"/>
      <c r="J822" s="330"/>
      <c r="K822" s="331"/>
      <c r="L822" s="331"/>
      <c r="M822" s="331"/>
      <c r="N822" s="330"/>
      <c r="O822" s="330"/>
      <c r="P822" s="330"/>
      <c r="Q822" s="330"/>
      <c r="R822" s="330"/>
      <c r="S822" s="332"/>
      <c r="T822" s="331"/>
      <c r="U822" s="333"/>
      <c r="V822" s="334"/>
    </row>
    <row r="823" spans="1:22">
      <c r="A823"/>
      <c r="J823" s="335"/>
      <c r="K823" s="331"/>
      <c r="L823" s="331"/>
      <c r="M823" s="331"/>
      <c r="N823" s="330"/>
      <c r="O823" s="330"/>
      <c r="P823" s="330"/>
      <c r="Q823" s="330"/>
      <c r="R823" s="330"/>
      <c r="S823" s="332"/>
      <c r="T823" s="331"/>
      <c r="U823" s="333"/>
    </row>
    <row r="824" spans="1:22">
      <c r="A824"/>
    </row>
    <row r="825" spans="1:22">
      <c r="A825"/>
    </row>
    <row r="826" spans="1:22">
      <c r="A826"/>
    </row>
    <row r="827" spans="1:22">
      <c r="A827"/>
    </row>
    <row r="828" spans="1:22">
      <c r="A828"/>
    </row>
    <row r="829" spans="1:22">
      <c r="A829"/>
    </row>
    <row r="830" spans="1:22">
      <c r="A830"/>
    </row>
    <row r="831" spans="1:22">
      <c r="A831"/>
    </row>
    <row r="832" spans="1:22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</sheetData>
  <autoFilter ref="J2:V15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/>
  <dimension ref="A1:I1353"/>
  <sheetViews>
    <sheetView tabSelected="1" topLeftCell="C1" zoomScaleNormal="100" workbookViewId="0">
      <pane xSplit="1" ySplit="2" topLeftCell="D3" activePane="bottomRight" state="frozen"/>
      <selection pane="topRight" activeCell="D1" sqref="D1"/>
      <selection pane="bottomLeft" activeCell="C3" sqref="C3"/>
      <selection pane="bottomRight" activeCell="I17" sqref="I17"/>
    </sheetView>
  </sheetViews>
  <sheetFormatPr defaultColWidth="11.44140625" defaultRowHeight="13.8"/>
  <cols>
    <col min="1" max="1" width="10.6640625" style="21" bestFit="1" customWidth="1"/>
    <col min="2" max="2" width="12" style="21" bestFit="1" customWidth="1"/>
    <col min="3" max="3" width="23.109375" style="639" bestFit="1" customWidth="1"/>
    <col min="4" max="6" width="11.33203125" style="21" bestFit="1" customWidth="1"/>
    <col min="7" max="7" width="11.6640625" style="21" bestFit="1" customWidth="1"/>
    <col min="8" max="8" width="13.109375" style="21" bestFit="1" customWidth="1"/>
    <col min="9" max="9" width="23.109375" style="21" customWidth="1"/>
    <col min="10" max="16384" width="11.44140625" style="21"/>
  </cols>
  <sheetData>
    <row r="1" spans="1:7">
      <c r="C1" s="638" t="s">
        <v>1811</v>
      </c>
      <c r="D1" s="359" t="s">
        <v>1812</v>
      </c>
      <c r="E1" s="359" t="s">
        <v>1813</v>
      </c>
      <c r="F1" s="359" t="s">
        <v>1814</v>
      </c>
      <c r="G1" s="359" t="s">
        <v>1815</v>
      </c>
    </row>
    <row r="2" spans="1:7">
      <c r="A2" s="21" t="s">
        <v>1893</v>
      </c>
      <c r="B2" s="21" t="s">
        <v>1894</v>
      </c>
      <c r="C2" s="639" t="s">
        <v>1895</v>
      </c>
      <c r="D2" s="21" t="s">
        <v>1896</v>
      </c>
      <c r="E2" s="21" t="s">
        <v>1897</v>
      </c>
      <c r="F2" s="21" t="s">
        <v>1818</v>
      </c>
      <c r="G2" s="21" t="s">
        <v>1819</v>
      </c>
    </row>
    <row r="3" spans="1:7">
      <c r="A3" s="21" t="s">
        <v>1898</v>
      </c>
      <c r="B3" s="21" t="s">
        <v>1899</v>
      </c>
      <c r="C3" s="11" t="s">
        <v>606</v>
      </c>
      <c r="D3" s="21" t="s">
        <v>770</v>
      </c>
      <c r="E3" s="21">
        <v>275</v>
      </c>
      <c r="F3" s="21">
        <v>0</v>
      </c>
      <c r="G3" s="21">
        <v>0</v>
      </c>
    </row>
    <row r="4" spans="1:7">
      <c r="A4" s="21" t="s">
        <v>1898</v>
      </c>
      <c r="B4" s="21" t="s">
        <v>1899</v>
      </c>
      <c r="C4" s="10" t="s">
        <v>816</v>
      </c>
      <c r="D4" s="21" t="s">
        <v>771</v>
      </c>
      <c r="E4" s="21">
        <v>2</v>
      </c>
      <c r="F4" s="21">
        <v>0</v>
      </c>
      <c r="G4" s="21">
        <v>0</v>
      </c>
    </row>
    <row r="5" spans="1:7">
      <c r="A5" s="21" t="s">
        <v>1898</v>
      </c>
      <c r="B5" s="21" t="s">
        <v>1899</v>
      </c>
      <c r="C5" s="249" t="s">
        <v>1046</v>
      </c>
      <c r="D5" s="21" t="s">
        <v>1900</v>
      </c>
      <c r="E5" s="21">
        <v>26</v>
      </c>
      <c r="F5" s="21">
        <v>0</v>
      </c>
      <c r="G5" s="21">
        <v>0</v>
      </c>
    </row>
    <row r="6" spans="1:7">
      <c r="A6" s="21" t="s">
        <v>1898</v>
      </c>
      <c r="B6" s="21" t="s">
        <v>1899</v>
      </c>
      <c r="C6" s="249" t="s">
        <v>1048</v>
      </c>
      <c r="D6" s="21" t="s">
        <v>1900</v>
      </c>
      <c r="E6" s="21">
        <v>31</v>
      </c>
      <c r="F6" s="21">
        <v>0</v>
      </c>
      <c r="G6" s="21">
        <v>0</v>
      </c>
    </row>
    <row r="7" spans="1:7">
      <c r="A7" s="21" t="s">
        <v>1898</v>
      </c>
      <c r="B7" s="21" t="s">
        <v>1899</v>
      </c>
      <c r="C7" s="155" t="s">
        <v>1138</v>
      </c>
      <c r="D7" s="21" t="s">
        <v>1900</v>
      </c>
      <c r="E7" s="21">
        <v>3</v>
      </c>
      <c r="F7" s="21">
        <v>0</v>
      </c>
      <c r="G7" s="21">
        <v>0</v>
      </c>
    </row>
    <row r="8" spans="1:7">
      <c r="A8" s="21" t="s">
        <v>1898</v>
      </c>
      <c r="B8" s="21" t="s">
        <v>1899</v>
      </c>
      <c r="C8" s="4" t="s">
        <v>609</v>
      </c>
      <c r="D8" s="21" t="s">
        <v>771</v>
      </c>
      <c r="E8" s="21">
        <v>36</v>
      </c>
      <c r="F8" s="21">
        <v>0</v>
      </c>
      <c r="G8" s="21">
        <v>0</v>
      </c>
    </row>
    <row r="9" spans="1:7">
      <c r="A9" s="21" t="s">
        <v>1898</v>
      </c>
      <c r="B9" s="21" t="s">
        <v>1899</v>
      </c>
      <c r="C9" s="4" t="s">
        <v>609</v>
      </c>
      <c r="D9" s="21" t="s">
        <v>770</v>
      </c>
      <c r="E9" s="21">
        <v>200</v>
      </c>
      <c r="F9" s="21">
        <v>0</v>
      </c>
      <c r="G9" s="21">
        <v>0</v>
      </c>
    </row>
    <row r="10" spans="1:7">
      <c r="A10" s="21" t="s">
        <v>1898</v>
      </c>
      <c r="B10" s="21" t="s">
        <v>1899</v>
      </c>
      <c r="C10" s="153" t="s">
        <v>1049</v>
      </c>
      <c r="D10" s="21" t="s">
        <v>1900</v>
      </c>
      <c r="E10" s="21">
        <v>12</v>
      </c>
      <c r="F10" s="21">
        <v>0</v>
      </c>
      <c r="G10" s="21">
        <v>0</v>
      </c>
    </row>
    <row r="11" spans="1:7">
      <c r="A11" s="21" t="s">
        <v>1898</v>
      </c>
      <c r="B11" s="21" t="s">
        <v>1899</v>
      </c>
      <c r="C11" s="4" t="s">
        <v>1139</v>
      </c>
      <c r="D11" s="21" t="s">
        <v>1900</v>
      </c>
      <c r="E11" s="21">
        <v>13</v>
      </c>
      <c r="F11" s="21">
        <v>0</v>
      </c>
      <c r="G11" s="21">
        <v>0</v>
      </c>
    </row>
    <row r="12" spans="1:7">
      <c r="A12" s="21" t="s">
        <v>1898</v>
      </c>
      <c r="B12" s="21" t="s">
        <v>1899</v>
      </c>
      <c r="C12" s="4" t="s">
        <v>610</v>
      </c>
      <c r="D12" s="21" t="s">
        <v>771</v>
      </c>
      <c r="E12" s="21">
        <v>74</v>
      </c>
      <c r="F12" s="21">
        <v>0</v>
      </c>
      <c r="G12" s="21">
        <v>0</v>
      </c>
    </row>
    <row r="13" spans="1:7">
      <c r="A13" s="21" t="s">
        <v>1898</v>
      </c>
      <c r="B13" s="21" t="s">
        <v>1899</v>
      </c>
      <c r="C13" s="4" t="s">
        <v>1050</v>
      </c>
      <c r="D13" s="21" t="s">
        <v>1900</v>
      </c>
      <c r="E13" s="21">
        <v>26</v>
      </c>
      <c r="F13" s="21">
        <v>0</v>
      </c>
      <c r="G13" s="21">
        <v>0</v>
      </c>
    </row>
    <row r="14" spans="1:7">
      <c r="A14" s="21" t="s">
        <v>1898</v>
      </c>
      <c r="B14" s="21" t="s">
        <v>1899</v>
      </c>
      <c r="C14" s="4" t="s">
        <v>607</v>
      </c>
      <c r="D14" s="21" t="s">
        <v>771</v>
      </c>
      <c r="E14" s="21">
        <v>18</v>
      </c>
      <c r="F14" s="21">
        <v>0</v>
      </c>
      <c r="G14" s="21">
        <v>0</v>
      </c>
    </row>
    <row r="15" spans="1:7">
      <c r="A15" s="21" t="s">
        <v>1898</v>
      </c>
      <c r="B15" s="21" t="s">
        <v>1899</v>
      </c>
      <c r="C15" s="4" t="s">
        <v>607</v>
      </c>
      <c r="D15" s="21" t="s">
        <v>770</v>
      </c>
      <c r="E15" s="21">
        <v>100</v>
      </c>
      <c r="F15" s="21">
        <v>0</v>
      </c>
      <c r="G15" s="21">
        <v>0</v>
      </c>
    </row>
    <row r="16" spans="1:7">
      <c r="A16" s="21" t="s">
        <v>1898</v>
      </c>
      <c r="B16" s="21" t="s">
        <v>1899</v>
      </c>
      <c r="C16" s="4" t="s">
        <v>819</v>
      </c>
      <c r="D16" s="21" t="s">
        <v>771</v>
      </c>
      <c r="E16" s="21">
        <v>2</v>
      </c>
      <c r="F16" s="21">
        <v>0</v>
      </c>
      <c r="G16" s="21">
        <v>0</v>
      </c>
    </row>
    <row r="17" spans="1:7">
      <c r="A17" s="21" t="s">
        <v>1898</v>
      </c>
      <c r="B17" s="21" t="s">
        <v>1899</v>
      </c>
      <c r="C17" s="4" t="s">
        <v>608</v>
      </c>
      <c r="D17" s="21" t="s">
        <v>771</v>
      </c>
      <c r="E17" s="21">
        <v>8</v>
      </c>
      <c r="F17" s="21">
        <v>0</v>
      </c>
      <c r="G17" s="21">
        <v>0</v>
      </c>
    </row>
    <row r="18" spans="1:7">
      <c r="A18" s="21" t="s">
        <v>1898</v>
      </c>
      <c r="B18" s="21" t="s">
        <v>1899</v>
      </c>
      <c r="C18" s="4" t="s">
        <v>822</v>
      </c>
      <c r="D18" s="21" t="s">
        <v>771</v>
      </c>
      <c r="E18" s="21">
        <v>2</v>
      </c>
      <c r="F18" s="21">
        <v>0</v>
      </c>
      <c r="G18" s="21">
        <v>0</v>
      </c>
    </row>
    <row r="19" spans="1:7">
      <c r="A19" s="21" t="s">
        <v>1898</v>
      </c>
      <c r="B19" s="21" t="s">
        <v>1899</v>
      </c>
      <c r="C19" s="4" t="s">
        <v>650</v>
      </c>
      <c r="D19" s="21" t="s">
        <v>771</v>
      </c>
      <c r="E19" s="21">
        <v>17</v>
      </c>
      <c r="F19" s="21">
        <v>0</v>
      </c>
      <c r="G19" s="21">
        <v>0</v>
      </c>
    </row>
    <row r="20" spans="1:7">
      <c r="A20" s="21" t="s">
        <v>1898</v>
      </c>
      <c r="B20" s="21" t="s">
        <v>1899</v>
      </c>
      <c r="C20" s="4" t="s">
        <v>651</v>
      </c>
      <c r="D20" s="21" t="s">
        <v>771</v>
      </c>
      <c r="E20" s="21">
        <v>18</v>
      </c>
      <c r="F20" s="21">
        <v>0</v>
      </c>
      <c r="G20" s="21">
        <v>0</v>
      </c>
    </row>
    <row r="21" spans="1:7">
      <c r="A21" s="21" t="s">
        <v>1898</v>
      </c>
      <c r="B21" s="21" t="s">
        <v>1899</v>
      </c>
      <c r="C21" s="4" t="s">
        <v>641</v>
      </c>
      <c r="D21" s="21" t="s">
        <v>771</v>
      </c>
      <c r="E21" s="21">
        <v>25</v>
      </c>
      <c r="F21" s="21">
        <v>0</v>
      </c>
      <c r="G21" s="21">
        <v>0</v>
      </c>
    </row>
    <row r="22" spans="1:7">
      <c r="A22" s="21" t="s">
        <v>1898</v>
      </c>
      <c r="B22" s="21" t="s">
        <v>1899</v>
      </c>
      <c r="C22" s="4" t="s">
        <v>642</v>
      </c>
      <c r="D22" s="21" t="s">
        <v>771</v>
      </c>
      <c r="E22" s="21">
        <v>25</v>
      </c>
      <c r="F22" s="21">
        <v>0</v>
      </c>
      <c r="G22" s="21">
        <v>0</v>
      </c>
    </row>
    <row r="23" spans="1:7">
      <c r="A23" s="21" t="s">
        <v>1898</v>
      </c>
      <c r="B23" s="21" t="s">
        <v>1899</v>
      </c>
      <c r="C23" s="4" t="s">
        <v>654</v>
      </c>
      <c r="D23" s="21" t="s">
        <v>770</v>
      </c>
      <c r="E23" s="21">
        <v>50</v>
      </c>
      <c r="F23" s="21">
        <v>0</v>
      </c>
      <c r="G23" s="21">
        <v>0</v>
      </c>
    </row>
    <row r="24" spans="1:7">
      <c r="A24" s="21" t="s">
        <v>1898</v>
      </c>
      <c r="B24" s="21" t="s">
        <v>1899</v>
      </c>
      <c r="C24" s="155" t="s">
        <v>655</v>
      </c>
      <c r="D24" s="21" t="s">
        <v>771</v>
      </c>
      <c r="E24" s="21">
        <v>46</v>
      </c>
      <c r="F24" s="21">
        <v>0</v>
      </c>
      <c r="G24" s="21">
        <v>0</v>
      </c>
    </row>
    <row r="25" spans="1:7">
      <c r="A25" s="21" t="s">
        <v>1898</v>
      </c>
      <c r="B25" s="21" t="s">
        <v>1899</v>
      </c>
      <c r="C25" s="155" t="s">
        <v>637</v>
      </c>
      <c r="D25" s="21" t="s">
        <v>771</v>
      </c>
      <c r="E25" s="21">
        <v>66</v>
      </c>
      <c r="F25" s="21">
        <v>0</v>
      </c>
      <c r="G25" s="21">
        <v>0</v>
      </c>
    </row>
    <row r="26" spans="1:7">
      <c r="A26" s="21" t="s">
        <v>1898</v>
      </c>
      <c r="B26" s="21" t="s">
        <v>1899</v>
      </c>
      <c r="C26" s="155" t="s">
        <v>637</v>
      </c>
      <c r="D26" s="21" t="s">
        <v>770</v>
      </c>
      <c r="E26" s="21">
        <v>6700</v>
      </c>
      <c r="F26" s="21">
        <v>0</v>
      </c>
      <c r="G26" s="21">
        <v>0</v>
      </c>
    </row>
    <row r="27" spans="1:7">
      <c r="A27" s="21" t="s">
        <v>1898</v>
      </c>
      <c r="B27" s="21" t="s">
        <v>1899</v>
      </c>
      <c r="C27" s="155" t="s">
        <v>638</v>
      </c>
      <c r="D27" s="21" t="s">
        <v>771</v>
      </c>
      <c r="E27" s="21">
        <v>134</v>
      </c>
      <c r="F27" s="21">
        <v>0</v>
      </c>
      <c r="G27" s="21">
        <v>0</v>
      </c>
    </row>
    <row r="28" spans="1:7">
      <c r="A28" s="21" t="s">
        <v>1898</v>
      </c>
      <c r="B28" s="21" t="s">
        <v>1899</v>
      </c>
      <c r="C28" s="158" t="s">
        <v>638</v>
      </c>
      <c r="D28" s="21" t="s">
        <v>770</v>
      </c>
      <c r="E28" s="21">
        <v>5800</v>
      </c>
      <c r="F28" s="21">
        <v>0</v>
      </c>
      <c r="G28" s="21">
        <v>0</v>
      </c>
    </row>
    <row r="29" spans="1:7">
      <c r="A29" s="21" t="s">
        <v>1898</v>
      </c>
      <c r="B29" s="21" t="s">
        <v>1899</v>
      </c>
      <c r="C29" s="158" t="s">
        <v>643</v>
      </c>
      <c r="D29" s="21" t="s">
        <v>771</v>
      </c>
      <c r="E29" s="21">
        <v>47</v>
      </c>
      <c r="F29" s="21">
        <v>0</v>
      </c>
      <c r="G29" s="21">
        <v>0</v>
      </c>
    </row>
    <row r="30" spans="1:7">
      <c r="A30" s="21" t="s">
        <v>1898</v>
      </c>
      <c r="B30" s="21" t="s">
        <v>1899</v>
      </c>
      <c r="C30" s="158" t="s">
        <v>644</v>
      </c>
      <c r="D30" s="21" t="s">
        <v>771</v>
      </c>
      <c r="E30" s="21">
        <v>46</v>
      </c>
      <c r="F30" s="21">
        <v>0</v>
      </c>
      <c r="G30" s="21">
        <v>0</v>
      </c>
    </row>
    <row r="31" spans="1:7">
      <c r="A31" s="21" t="s">
        <v>1898</v>
      </c>
      <c r="B31" s="21" t="s">
        <v>1899</v>
      </c>
      <c r="C31" s="158" t="s">
        <v>639</v>
      </c>
      <c r="D31" s="21" t="s">
        <v>771</v>
      </c>
      <c r="E31" s="21">
        <v>82</v>
      </c>
      <c r="F31" s="21">
        <v>0</v>
      </c>
      <c r="G31" s="21">
        <v>0</v>
      </c>
    </row>
    <row r="32" spans="1:7">
      <c r="A32" s="21" t="s">
        <v>1898</v>
      </c>
      <c r="B32" s="21" t="s">
        <v>1899</v>
      </c>
      <c r="C32" s="158" t="s">
        <v>639</v>
      </c>
      <c r="D32" s="21" t="s">
        <v>770</v>
      </c>
      <c r="E32" s="21">
        <v>4400</v>
      </c>
      <c r="F32" s="21">
        <v>0</v>
      </c>
      <c r="G32" s="21">
        <v>0</v>
      </c>
    </row>
    <row r="33" spans="1:7">
      <c r="A33" s="21" t="s">
        <v>1898</v>
      </c>
      <c r="B33" s="21" t="s">
        <v>1899</v>
      </c>
      <c r="C33" s="158" t="s">
        <v>640</v>
      </c>
      <c r="D33" s="21" t="s">
        <v>771</v>
      </c>
      <c r="E33" s="21">
        <v>83</v>
      </c>
      <c r="F33" s="21">
        <v>0</v>
      </c>
      <c r="G33" s="21">
        <v>0</v>
      </c>
    </row>
    <row r="34" spans="1:7" ht="14.4">
      <c r="A34" s="21" t="s">
        <v>1898</v>
      </c>
      <c r="B34" s="21" t="s">
        <v>1899</v>
      </c>
      <c r="C34" s="151" t="s">
        <v>640</v>
      </c>
      <c r="D34" s="21" t="s">
        <v>770</v>
      </c>
      <c r="E34" s="21">
        <v>4700</v>
      </c>
      <c r="F34" s="21">
        <v>0</v>
      </c>
      <c r="G34" s="21">
        <v>0</v>
      </c>
    </row>
    <row r="35" spans="1:7" ht="14.4">
      <c r="A35" s="21" t="s">
        <v>1898</v>
      </c>
      <c r="B35" s="21" t="s">
        <v>1899</v>
      </c>
      <c r="C35" s="151" t="s">
        <v>657</v>
      </c>
      <c r="D35" s="21" t="s">
        <v>771</v>
      </c>
      <c r="E35" s="21">
        <v>1</v>
      </c>
      <c r="F35" s="21">
        <v>0</v>
      </c>
      <c r="G35" s="21">
        <v>0</v>
      </c>
    </row>
    <row r="36" spans="1:7" ht="14.4">
      <c r="A36" s="21" t="s">
        <v>1898</v>
      </c>
      <c r="B36" s="21" t="s">
        <v>1899</v>
      </c>
      <c r="C36" s="151" t="s">
        <v>615</v>
      </c>
      <c r="D36" s="21" t="s">
        <v>771</v>
      </c>
      <c r="E36" s="21">
        <v>45</v>
      </c>
      <c r="F36" s="21">
        <v>0</v>
      </c>
      <c r="G36" s="21">
        <v>0</v>
      </c>
    </row>
    <row r="37" spans="1:7" ht="14.4">
      <c r="A37" s="21" t="s">
        <v>1898</v>
      </c>
      <c r="B37" s="21" t="s">
        <v>1899</v>
      </c>
      <c r="C37" s="177" t="s">
        <v>615</v>
      </c>
      <c r="D37" s="21" t="s">
        <v>770</v>
      </c>
      <c r="E37" s="21">
        <v>5150</v>
      </c>
      <c r="F37" s="21">
        <v>0</v>
      </c>
      <c r="G37" s="21">
        <v>0</v>
      </c>
    </row>
    <row r="38" spans="1:7" ht="14.4">
      <c r="A38" s="21" t="s">
        <v>1898</v>
      </c>
      <c r="B38" s="21" t="s">
        <v>1899</v>
      </c>
      <c r="C38" s="177" t="s">
        <v>616</v>
      </c>
      <c r="D38" s="21" t="s">
        <v>771</v>
      </c>
      <c r="E38" s="21">
        <v>24</v>
      </c>
      <c r="F38" s="21">
        <v>0</v>
      </c>
      <c r="G38" s="21">
        <v>0</v>
      </c>
    </row>
    <row r="39" spans="1:7">
      <c r="A39" s="21" t="s">
        <v>1898</v>
      </c>
      <c r="B39" s="21" t="s">
        <v>1899</v>
      </c>
      <c r="C39" s="4" t="s">
        <v>616</v>
      </c>
      <c r="D39" s="21" t="s">
        <v>770</v>
      </c>
      <c r="E39" s="21">
        <v>2800</v>
      </c>
      <c r="F39" s="21">
        <v>0</v>
      </c>
      <c r="G39" s="21">
        <v>0</v>
      </c>
    </row>
    <row r="40" spans="1:7">
      <c r="A40" s="21" t="s">
        <v>1898</v>
      </c>
      <c r="B40" s="21" t="s">
        <v>1899</v>
      </c>
      <c r="C40" s="1" t="s">
        <v>617</v>
      </c>
      <c r="D40" s="21" t="s">
        <v>771</v>
      </c>
      <c r="E40" s="21">
        <v>101</v>
      </c>
      <c r="F40" s="21">
        <v>0</v>
      </c>
      <c r="G40" s="21">
        <v>0</v>
      </c>
    </row>
    <row r="41" spans="1:7">
      <c r="A41" s="21" t="s">
        <v>1898</v>
      </c>
      <c r="B41" s="21" t="s">
        <v>1899</v>
      </c>
      <c r="C41" s="4" t="s">
        <v>619</v>
      </c>
      <c r="D41" s="21" t="s">
        <v>771</v>
      </c>
      <c r="E41" s="21">
        <v>9</v>
      </c>
      <c r="F41" s="21">
        <v>0</v>
      </c>
      <c r="G41" s="21">
        <v>0</v>
      </c>
    </row>
    <row r="42" spans="1:7">
      <c r="A42" s="21" t="s">
        <v>1898</v>
      </c>
      <c r="B42" s="21" t="s">
        <v>1899</v>
      </c>
      <c r="C42" s="1" t="s">
        <v>621</v>
      </c>
      <c r="D42" s="21" t="s">
        <v>771</v>
      </c>
      <c r="E42" s="21">
        <v>5</v>
      </c>
      <c r="F42" s="21">
        <v>0</v>
      </c>
      <c r="G42" s="21">
        <v>0</v>
      </c>
    </row>
    <row r="43" spans="1:7">
      <c r="A43" s="21" t="s">
        <v>1898</v>
      </c>
      <c r="B43" s="21" t="s">
        <v>1899</v>
      </c>
      <c r="C43" s="249" t="s">
        <v>624</v>
      </c>
      <c r="D43" s="21" t="s">
        <v>771</v>
      </c>
      <c r="E43" s="21">
        <v>147</v>
      </c>
      <c r="F43" s="21">
        <v>0</v>
      </c>
      <c r="G43" s="21">
        <v>0</v>
      </c>
    </row>
    <row r="44" spans="1:7" ht="14.4">
      <c r="A44" s="21" t="s">
        <v>1898</v>
      </c>
      <c r="B44" s="21" t="s">
        <v>1899</v>
      </c>
      <c r="C44" s="163" t="s">
        <v>624</v>
      </c>
      <c r="D44" s="21" t="s">
        <v>770</v>
      </c>
      <c r="E44" s="21">
        <v>600</v>
      </c>
      <c r="F44" s="21">
        <v>0</v>
      </c>
      <c r="G44" s="21">
        <v>0</v>
      </c>
    </row>
    <row r="45" spans="1:7" ht="14.4">
      <c r="A45" s="21" t="s">
        <v>1898</v>
      </c>
      <c r="B45" s="21" t="s">
        <v>1899</v>
      </c>
      <c r="C45" s="163" t="s">
        <v>626</v>
      </c>
      <c r="D45" s="21" t="s">
        <v>771</v>
      </c>
      <c r="E45" s="21">
        <v>438</v>
      </c>
      <c r="F45" s="21">
        <v>0</v>
      </c>
      <c r="G45" s="21">
        <v>0</v>
      </c>
    </row>
    <row r="46" spans="1:7" ht="14.4">
      <c r="A46" s="21" t="s">
        <v>1898</v>
      </c>
      <c r="B46" s="21" t="s">
        <v>1899</v>
      </c>
      <c r="C46" s="163" t="s">
        <v>702</v>
      </c>
      <c r="D46" s="21" t="s">
        <v>771</v>
      </c>
      <c r="E46" s="21">
        <v>5</v>
      </c>
      <c r="F46" s="21">
        <v>0</v>
      </c>
      <c r="G46" s="21">
        <v>0</v>
      </c>
    </row>
    <row r="47" spans="1:7" ht="14.4">
      <c r="A47" s="21" t="s">
        <v>1898</v>
      </c>
      <c r="B47" s="21" t="s">
        <v>1899</v>
      </c>
      <c r="C47" s="163" t="s">
        <v>702</v>
      </c>
      <c r="D47" s="21" t="s">
        <v>1900</v>
      </c>
      <c r="E47" s="21">
        <v>2</v>
      </c>
      <c r="F47" s="21">
        <v>0</v>
      </c>
      <c r="G47" s="21">
        <v>0</v>
      </c>
    </row>
    <row r="48" spans="1:7" ht="14.4">
      <c r="A48" s="21" t="s">
        <v>1898</v>
      </c>
      <c r="B48" s="21" t="s">
        <v>1899</v>
      </c>
      <c r="C48" s="163" t="s">
        <v>665</v>
      </c>
      <c r="D48" s="21" t="s">
        <v>771</v>
      </c>
      <c r="E48" s="21">
        <v>139</v>
      </c>
      <c r="F48" s="21">
        <v>0</v>
      </c>
      <c r="G48" s="21">
        <v>0</v>
      </c>
    </row>
    <row r="49" spans="1:7" ht="14.4">
      <c r="A49" s="21" t="s">
        <v>1898</v>
      </c>
      <c r="B49" s="21" t="s">
        <v>1899</v>
      </c>
      <c r="C49" s="163" t="s">
        <v>673</v>
      </c>
      <c r="D49" s="21" t="s">
        <v>771</v>
      </c>
      <c r="E49" s="21">
        <v>80</v>
      </c>
      <c r="F49" s="21">
        <v>0</v>
      </c>
      <c r="G49" s="21">
        <v>0</v>
      </c>
    </row>
    <row r="50" spans="1:7" ht="14.4">
      <c r="A50" s="21" t="s">
        <v>1898</v>
      </c>
      <c r="B50" s="21" t="s">
        <v>1899</v>
      </c>
      <c r="C50" s="163" t="s">
        <v>678</v>
      </c>
      <c r="D50" s="21" t="s">
        <v>771</v>
      </c>
      <c r="E50" s="21">
        <v>36</v>
      </c>
      <c r="F50" s="21">
        <v>0</v>
      </c>
      <c r="G50" s="21">
        <v>0</v>
      </c>
    </row>
    <row r="51" spans="1:7" ht="14.4">
      <c r="A51" s="21" t="s">
        <v>1898</v>
      </c>
      <c r="B51" s="21" t="s">
        <v>1899</v>
      </c>
      <c r="C51" s="163" t="s">
        <v>679</v>
      </c>
      <c r="D51" s="21" t="s">
        <v>771</v>
      </c>
      <c r="E51" s="21">
        <v>43</v>
      </c>
      <c r="F51" s="21">
        <v>0</v>
      </c>
      <c r="G51" s="21">
        <v>0</v>
      </c>
    </row>
    <row r="52" spans="1:7" ht="14.4">
      <c r="A52" s="21" t="s">
        <v>1898</v>
      </c>
      <c r="B52" s="21" t="s">
        <v>1899</v>
      </c>
      <c r="C52" s="811" t="s">
        <v>679</v>
      </c>
      <c r="D52" s="21" t="s">
        <v>770</v>
      </c>
      <c r="E52" s="21">
        <v>200</v>
      </c>
      <c r="F52" s="21">
        <v>0</v>
      </c>
      <c r="G52" s="21">
        <v>0</v>
      </c>
    </row>
    <row r="53" spans="1:7" ht="14.4">
      <c r="A53" s="21" t="s">
        <v>1898</v>
      </c>
      <c r="B53" s="21" t="s">
        <v>1899</v>
      </c>
      <c r="C53" s="811" t="s">
        <v>683</v>
      </c>
      <c r="D53" s="21" t="s">
        <v>771</v>
      </c>
      <c r="E53" s="21">
        <v>120</v>
      </c>
      <c r="F53" s="21">
        <v>0</v>
      </c>
      <c r="G53" s="21">
        <v>0</v>
      </c>
    </row>
    <row r="54" spans="1:7" ht="14.4">
      <c r="A54" s="21" t="s">
        <v>1898</v>
      </c>
      <c r="B54" s="21" t="s">
        <v>1899</v>
      </c>
      <c r="C54" s="811" t="s">
        <v>685</v>
      </c>
      <c r="D54" s="21" t="s">
        <v>771</v>
      </c>
      <c r="E54" s="21">
        <v>45</v>
      </c>
      <c r="F54" s="21">
        <v>0</v>
      </c>
      <c r="G54" s="21">
        <v>0</v>
      </c>
    </row>
    <row r="55" spans="1:7" ht="14.4">
      <c r="A55" s="21" t="s">
        <v>1898</v>
      </c>
      <c r="B55" s="21" t="s">
        <v>1899</v>
      </c>
      <c r="C55" s="811" t="s">
        <v>685</v>
      </c>
      <c r="D55" s="21" t="s">
        <v>770</v>
      </c>
      <c r="E55" s="21">
        <v>100</v>
      </c>
      <c r="F55" s="21">
        <v>0</v>
      </c>
      <c r="G55" s="21">
        <v>0</v>
      </c>
    </row>
    <row r="56" spans="1:7" ht="14.4">
      <c r="A56" s="21" t="s">
        <v>1898</v>
      </c>
      <c r="B56" s="21" t="s">
        <v>1899</v>
      </c>
      <c r="C56" s="151" t="s">
        <v>687</v>
      </c>
      <c r="D56" s="21" t="s">
        <v>771</v>
      </c>
      <c r="E56" s="21">
        <v>9</v>
      </c>
      <c r="F56" s="21">
        <v>0</v>
      </c>
      <c r="G56" s="21">
        <v>0</v>
      </c>
    </row>
    <row r="57" spans="1:7" ht="14.4">
      <c r="A57" s="21" t="s">
        <v>1898</v>
      </c>
      <c r="B57" s="21" t="s">
        <v>1899</v>
      </c>
      <c r="C57" s="151" t="s">
        <v>687</v>
      </c>
      <c r="D57" s="21" t="s">
        <v>770</v>
      </c>
      <c r="E57" s="21">
        <v>100</v>
      </c>
      <c r="F57" s="21">
        <v>0</v>
      </c>
      <c r="G57" s="21">
        <v>0</v>
      </c>
    </row>
    <row r="58" spans="1:7" ht="14.4">
      <c r="A58" s="21" t="s">
        <v>1898</v>
      </c>
      <c r="B58" s="21" t="s">
        <v>1899</v>
      </c>
      <c r="C58" s="151" t="s">
        <v>688</v>
      </c>
      <c r="D58" s="21" t="s">
        <v>771</v>
      </c>
      <c r="E58" s="21">
        <v>43</v>
      </c>
      <c r="F58" s="21">
        <v>0</v>
      </c>
      <c r="G58" s="21">
        <v>0</v>
      </c>
    </row>
    <row r="59" spans="1:7" ht="14.4">
      <c r="A59" s="21" t="s">
        <v>1898</v>
      </c>
      <c r="B59" s="21" t="s">
        <v>1899</v>
      </c>
      <c r="C59" s="151" t="s">
        <v>691</v>
      </c>
      <c r="D59" s="21" t="s">
        <v>771</v>
      </c>
      <c r="E59" s="21">
        <v>2</v>
      </c>
      <c r="F59" s="21">
        <v>0</v>
      </c>
      <c r="G59" s="21">
        <v>0</v>
      </c>
    </row>
    <row r="60" spans="1:7" ht="14.4">
      <c r="A60" s="21" t="s">
        <v>1898</v>
      </c>
      <c r="B60" s="21" t="s">
        <v>1899</v>
      </c>
      <c r="C60" s="151" t="s">
        <v>692</v>
      </c>
      <c r="D60" s="21" t="s">
        <v>771</v>
      </c>
      <c r="E60" s="21">
        <v>25</v>
      </c>
      <c r="F60" s="21">
        <v>0</v>
      </c>
      <c r="G60" s="21">
        <v>0</v>
      </c>
    </row>
    <row r="61" spans="1:7" ht="14.4">
      <c r="A61" s="21" t="s">
        <v>1898</v>
      </c>
      <c r="B61" s="21" t="s">
        <v>1899</v>
      </c>
      <c r="C61" s="151" t="s">
        <v>629</v>
      </c>
      <c r="D61" s="21" t="s">
        <v>771</v>
      </c>
      <c r="E61" s="21">
        <v>18</v>
      </c>
      <c r="F61" s="21">
        <v>0</v>
      </c>
      <c r="G61" s="21">
        <v>0</v>
      </c>
    </row>
    <row r="62" spans="1:7" ht="14.4">
      <c r="A62" s="21" t="s">
        <v>1898</v>
      </c>
      <c r="B62" s="21" t="s">
        <v>1899</v>
      </c>
      <c r="C62" s="151" t="s">
        <v>630</v>
      </c>
      <c r="D62" s="21" t="s">
        <v>771</v>
      </c>
      <c r="E62" s="21">
        <v>16</v>
      </c>
      <c r="F62" s="21">
        <v>0</v>
      </c>
      <c r="G62" s="21">
        <v>0</v>
      </c>
    </row>
    <row r="63" spans="1:7" ht="14.4">
      <c r="A63" s="21" t="s">
        <v>1898</v>
      </c>
      <c r="B63" s="21" t="s">
        <v>1899</v>
      </c>
      <c r="C63" s="151" t="s">
        <v>630</v>
      </c>
      <c r="D63" s="21" t="s">
        <v>770</v>
      </c>
      <c r="E63" s="21">
        <v>50</v>
      </c>
      <c r="F63" s="21">
        <v>0</v>
      </c>
      <c r="G63" s="21">
        <v>0</v>
      </c>
    </row>
    <row r="64" spans="1:7" ht="14.4">
      <c r="A64" s="21" t="s">
        <v>1898</v>
      </c>
      <c r="B64" s="21" t="s">
        <v>1899</v>
      </c>
      <c r="C64" s="3" t="s">
        <v>630</v>
      </c>
      <c r="D64" s="21" t="s">
        <v>1900</v>
      </c>
      <c r="E64" s="21">
        <v>3</v>
      </c>
      <c r="F64" s="21">
        <v>0</v>
      </c>
      <c r="G64" s="21">
        <v>0</v>
      </c>
    </row>
    <row r="65" spans="1:7" ht="14.4">
      <c r="A65" s="21" t="s">
        <v>1898</v>
      </c>
      <c r="B65" s="21" t="s">
        <v>1899</v>
      </c>
      <c r="C65" s="3" t="s">
        <v>631</v>
      </c>
      <c r="D65" s="21" t="s">
        <v>771</v>
      </c>
      <c r="E65" s="21">
        <v>143</v>
      </c>
      <c r="F65" s="21">
        <v>0</v>
      </c>
      <c r="G65" s="21">
        <v>0</v>
      </c>
    </row>
    <row r="66" spans="1:7">
      <c r="A66" s="21" t="s">
        <v>1898</v>
      </c>
      <c r="B66" s="21" t="s">
        <v>1899</v>
      </c>
      <c r="C66" s="4" t="s">
        <v>632</v>
      </c>
      <c r="D66" s="21" t="s">
        <v>771</v>
      </c>
      <c r="E66" s="21">
        <v>21</v>
      </c>
      <c r="F66" s="21">
        <v>0</v>
      </c>
      <c r="G66" s="21">
        <v>0</v>
      </c>
    </row>
    <row r="67" spans="1:7">
      <c r="A67" s="21" t="s">
        <v>1898</v>
      </c>
      <c r="B67" s="21" t="s">
        <v>1899</v>
      </c>
      <c r="C67" s="4" t="s">
        <v>628</v>
      </c>
      <c r="D67" s="21" t="s">
        <v>771</v>
      </c>
      <c r="E67" s="21">
        <v>4</v>
      </c>
      <c r="F67" s="21">
        <v>0</v>
      </c>
      <c r="G67" s="21">
        <v>0</v>
      </c>
    </row>
    <row r="68" spans="1:7" ht="14.4">
      <c r="A68" s="21" t="s">
        <v>1898</v>
      </c>
      <c r="B68" s="21" t="s">
        <v>1899</v>
      </c>
      <c r="C68" s="323" t="s">
        <v>628</v>
      </c>
      <c r="D68" s="21" t="s">
        <v>770</v>
      </c>
      <c r="E68" s="21">
        <v>50</v>
      </c>
      <c r="F68" s="21">
        <v>0</v>
      </c>
      <c r="G68" s="21">
        <v>0</v>
      </c>
    </row>
    <row r="69" spans="1:7" ht="14.4">
      <c r="A69" s="21" t="s">
        <v>1898</v>
      </c>
      <c r="B69" s="21" t="s">
        <v>1899</v>
      </c>
      <c r="C69" s="323" t="s">
        <v>633</v>
      </c>
      <c r="D69" s="21" t="s">
        <v>771</v>
      </c>
      <c r="E69" s="21">
        <v>2</v>
      </c>
      <c r="F69" s="21">
        <v>0</v>
      </c>
      <c r="G69" s="21">
        <v>0</v>
      </c>
    </row>
    <row r="70" spans="1:7" ht="14.4">
      <c r="A70" s="21" t="s">
        <v>1898</v>
      </c>
      <c r="B70" s="21" t="s">
        <v>1899</v>
      </c>
      <c r="C70" s="151" t="s">
        <v>633</v>
      </c>
      <c r="D70" s="21" t="s">
        <v>770</v>
      </c>
      <c r="E70" s="21">
        <v>50</v>
      </c>
      <c r="F70" s="21">
        <v>0</v>
      </c>
      <c r="G70" s="21">
        <v>0</v>
      </c>
    </row>
    <row r="71" spans="1:7" ht="14.4">
      <c r="A71" s="21" t="s">
        <v>1898</v>
      </c>
      <c r="B71" s="21" t="s">
        <v>1899</v>
      </c>
      <c r="C71" s="163" t="s">
        <v>634</v>
      </c>
      <c r="D71" s="21" t="s">
        <v>771</v>
      </c>
      <c r="E71" s="21">
        <v>6</v>
      </c>
      <c r="F71" s="21">
        <v>0</v>
      </c>
      <c r="G71" s="21">
        <v>0</v>
      </c>
    </row>
    <row r="72" spans="1:7" ht="14.4">
      <c r="A72" s="21" t="s">
        <v>1898</v>
      </c>
      <c r="B72" s="21" t="s">
        <v>1899</v>
      </c>
      <c r="C72" s="163" t="s">
        <v>634</v>
      </c>
      <c r="D72" s="21" t="s">
        <v>770</v>
      </c>
      <c r="E72" s="21">
        <v>100</v>
      </c>
      <c r="F72" s="21">
        <v>0</v>
      </c>
      <c r="G72" s="21">
        <v>0</v>
      </c>
    </row>
    <row r="73" spans="1:7" ht="14.4">
      <c r="A73" s="21" t="s">
        <v>1898</v>
      </c>
      <c r="B73" s="21" t="s">
        <v>1899</v>
      </c>
      <c r="C73" s="163" t="s">
        <v>635</v>
      </c>
      <c r="D73" s="21" t="s">
        <v>771</v>
      </c>
      <c r="E73" s="21">
        <v>16</v>
      </c>
      <c r="F73" s="21">
        <v>0</v>
      </c>
      <c r="G73" s="21">
        <v>0</v>
      </c>
    </row>
    <row r="74" spans="1:7" ht="14.4">
      <c r="A74" s="21" t="s">
        <v>1898</v>
      </c>
      <c r="B74" s="21" t="s">
        <v>1899</v>
      </c>
      <c r="C74" s="165" t="s">
        <v>1901</v>
      </c>
      <c r="D74" s="21" t="s">
        <v>1902</v>
      </c>
      <c r="E74" s="21">
        <v>2000</v>
      </c>
      <c r="F74" s="21">
        <v>0</v>
      </c>
      <c r="G74" s="21">
        <v>0</v>
      </c>
    </row>
    <row r="75" spans="1:7" ht="14.4">
      <c r="A75" s="21" t="s">
        <v>1898</v>
      </c>
      <c r="B75" s="21" t="s">
        <v>1899</v>
      </c>
      <c r="C75" s="163" t="s">
        <v>1903</v>
      </c>
      <c r="D75" s="21" t="s">
        <v>1904</v>
      </c>
      <c r="E75" s="21">
        <v>250</v>
      </c>
      <c r="F75" s="21">
        <v>0</v>
      </c>
      <c r="G75" s="21">
        <v>0</v>
      </c>
    </row>
    <row r="76" spans="1:7" ht="14.4">
      <c r="A76" s="21" t="s">
        <v>1898</v>
      </c>
      <c r="B76" s="21" t="s">
        <v>1899</v>
      </c>
      <c r="C76" s="163" t="s">
        <v>1905</v>
      </c>
      <c r="D76" s="21" t="s">
        <v>1904</v>
      </c>
      <c r="E76" s="21">
        <v>150</v>
      </c>
      <c r="F76" s="21">
        <v>0</v>
      </c>
      <c r="G76" s="21">
        <v>0</v>
      </c>
    </row>
    <row r="77" spans="1:7" ht="14.4">
      <c r="A77" s="21" t="s">
        <v>1898</v>
      </c>
      <c r="B77" s="21" t="s">
        <v>1899</v>
      </c>
      <c r="C77" s="163" t="s">
        <v>1906</v>
      </c>
      <c r="D77" s="21" t="s">
        <v>1907</v>
      </c>
      <c r="E77" s="21">
        <v>4364</v>
      </c>
      <c r="F77" s="21">
        <v>0</v>
      </c>
      <c r="G77" s="21">
        <v>0</v>
      </c>
    </row>
    <row r="78" spans="1:7" ht="14.4">
      <c r="A78" s="21" t="s">
        <v>1898</v>
      </c>
      <c r="B78" s="21" t="s">
        <v>1899</v>
      </c>
      <c r="C78" s="163" t="s">
        <v>1908</v>
      </c>
      <c r="D78" s="21" t="s">
        <v>1907</v>
      </c>
      <c r="E78" s="21">
        <v>26062</v>
      </c>
      <c r="F78" s="21">
        <v>0</v>
      </c>
      <c r="G78" s="21">
        <v>0</v>
      </c>
    </row>
    <row r="79" spans="1:7" ht="14.4">
      <c r="A79" s="21" t="s">
        <v>1898</v>
      </c>
      <c r="B79" s="21" t="s">
        <v>1899</v>
      </c>
      <c r="C79" s="163" t="s">
        <v>1909</v>
      </c>
      <c r="D79" s="21" t="s">
        <v>1907</v>
      </c>
      <c r="E79" s="21">
        <v>1625</v>
      </c>
      <c r="F79" s="21">
        <v>0</v>
      </c>
      <c r="G79" s="21">
        <v>0</v>
      </c>
    </row>
    <row r="80" spans="1:7" ht="14.4">
      <c r="A80" s="21" t="s">
        <v>1898</v>
      </c>
      <c r="B80" s="21" t="s">
        <v>1899</v>
      </c>
      <c r="C80" s="163" t="s">
        <v>1910</v>
      </c>
      <c r="D80" s="21" t="s">
        <v>1907</v>
      </c>
      <c r="E80" s="21">
        <v>4000</v>
      </c>
      <c r="F80" s="21">
        <v>0</v>
      </c>
      <c r="G80" s="21">
        <v>0</v>
      </c>
    </row>
    <row r="81" spans="1:7" ht="14.4">
      <c r="A81" s="21" t="s">
        <v>1898</v>
      </c>
      <c r="B81" s="21" t="s">
        <v>1899</v>
      </c>
      <c r="C81" s="350" t="s">
        <v>1911</v>
      </c>
      <c r="D81" s="21" t="s">
        <v>1907</v>
      </c>
      <c r="E81" s="21">
        <v>4000</v>
      </c>
      <c r="F81" s="21">
        <v>0</v>
      </c>
      <c r="G81" s="21">
        <v>0</v>
      </c>
    </row>
    <row r="82" spans="1:7" ht="14.4">
      <c r="A82" s="21" t="s">
        <v>1898</v>
      </c>
      <c r="B82" s="21" t="s">
        <v>1899</v>
      </c>
      <c r="C82" s="350" t="s">
        <v>1912</v>
      </c>
      <c r="D82" s="21" t="s">
        <v>1907</v>
      </c>
      <c r="E82" s="21">
        <v>3799</v>
      </c>
      <c r="F82" s="21">
        <v>0</v>
      </c>
      <c r="G82" s="21">
        <v>0</v>
      </c>
    </row>
    <row r="83" spans="1:7" ht="14.4">
      <c r="A83" s="21" t="s">
        <v>1898</v>
      </c>
      <c r="B83" s="21" t="s">
        <v>1899</v>
      </c>
      <c r="C83" s="350" t="s">
        <v>1913</v>
      </c>
      <c r="D83" s="21" t="s">
        <v>1907</v>
      </c>
      <c r="E83" s="21">
        <v>3090</v>
      </c>
      <c r="F83" s="21">
        <v>0</v>
      </c>
      <c r="G83" s="21">
        <v>0</v>
      </c>
    </row>
    <row r="84" spans="1:7" ht="14.4">
      <c r="A84" s="21" t="s">
        <v>1898</v>
      </c>
      <c r="B84" s="21" t="s">
        <v>1899</v>
      </c>
      <c r="C84" s="350" t="s">
        <v>1914</v>
      </c>
      <c r="D84" s="21" t="s">
        <v>1902</v>
      </c>
      <c r="E84" s="21">
        <v>4010</v>
      </c>
      <c r="F84" s="21">
        <v>0</v>
      </c>
      <c r="G84" s="21">
        <v>0</v>
      </c>
    </row>
    <row r="85" spans="1:7" ht="14.4">
      <c r="A85" s="21" t="s">
        <v>1898</v>
      </c>
      <c r="B85" s="21" t="s">
        <v>1899</v>
      </c>
      <c r="C85" s="350" t="s">
        <v>1914</v>
      </c>
      <c r="D85" s="21" t="s">
        <v>1907</v>
      </c>
      <c r="E85" s="21">
        <v>3550</v>
      </c>
      <c r="F85" s="21">
        <v>0</v>
      </c>
      <c r="G85" s="21">
        <v>0</v>
      </c>
    </row>
    <row r="86" spans="1:7" ht="14.4">
      <c r="A86" s="21" t="s">
        <v>1898</v>
      </c>
      <c r="B86" s="21" t="s">
        <v>1899</v>
      </c>
      <c r="C86" s="350" t="s">
        <v>1915</v>
      </c>
      <c r="D86" s="21" t="s">
        <v>1902</v>
      </c>
      <c r="E86" s="21">
        <v>4000</v>
      </c>
      <c r="F86" s="21">
        <v>0</v>
      </c>
      <c r="G86" s="21">
        <v>0</v>
      </c>
    </row>
    <row r="87" spans="1:7" ht="14.4">
      <c r="A87" s="21" t="s">
        <v>1898</v>
      </c>
      <c r="B87" s="21" t="s">
        <v>1899</v>
      </c>
      <c r="C87" s="350" t="s">
        <v>1915</v>
      </c>
      <c r="D87" s="21" t="s">
        <v>1907</v>
      </c>
      <c r="E87" s="21">
        <v>4775</v>
      </c>
      <c r="F87" s="21">
        <v>0</v>
      </c>
      <c r="G87" s="21">
        <v>0</v>
      </c>
    </row>
    <row r="88" spans="1:7" ht="14.4">
      <c r="A88" s="21" t="s">
        <v>1898</v>
      </c>
      <c r="B88" s="21" t="s">
        <v>1899</v>
      </c>
      <c r="C88" s="350" t="s">
        <v>1916</v>
      </c>
      <c r="D88" s="21" t="s">
        <v>1907</v>
      </c>
      <c r="E88" s="21">
        <v>4000</v>
      </c>
      <c r="F88" s="21">
        <v>0</v>
      </c>
      <c r="G88" s="21">
        <v>0</v>
      </c>
    </row>
    <row r="89" spans="1:7" ht="14.4">
      <c r="A89" s="21" t="s">
        <v>1898</v>
      </c>
      <c r="B89" s="21" t="s">
        <v>1899</v>
      </c>
      <c r="C89" s="350" t="s">
        <v>1917</v>
      </c>
      <c r="D89" s="21" t="s">
        <v>1907</v>
      </c>
      <c r="E89" s="21">
        <v>4000</v>
      </c>
      <c r="F89" s="21">
        <v>0</v>
      </c>
      <c r="G89" s="21">
        <v>0</v>
      </c>
    </row>
    <row r="90" spans="1:7" ht="14.4">
      <c r="A90" s="21" t="s">
        <v>1898</v>
      </c>
      <c r="B90" s="21" t="s">
        <v>1899</v>
      </c>
      <c r="C90" s="350" t="s">
        <v>1918</v>
      </c>
      <c r="D90" s="21" t="s">
        <v>1907</v>
      </c>
      <c r="E90" s="21">
        <v>3830</v>
      </c>
      <c r="F90" s="21">
        <v>0</v>
      </c>
      <c r="G90" s="21">
        <v>0</v>
      </c>
    </row>
    <row r="91" spans="1:7" ht="14.4">
      <c r="A91" s="21" t="s">
        <v>1898</v>
      </c>
      <c r="B91" s="21" t="s">
        <v>1899</v>
      </c>
      <c r="C91" s="350" t="s">
        <v>1919</v>
      </c>
      <c r="D91" s="21" t="s">
        <v>1907</v>
      </c>
      <c r="E91" s="21">
        <v>3830</v>
      </c>
      <c r="F91" s="21">
        <v>0</v>
      </c>
      <c r="G91" s="21">
        <v>0</v>
      </c>
    </row>
    <row r="92" spans="1:7" ht="14.4">
      <c r="A92" s="21" t="s">
        <v>1898</v>
      </c>
      <c r="B92" s="21" t="s">
        <v>1899</v>
      </c>
      <c r="C92" s="350" t="s">
        <v>1920</v>
      </c>
      <c r="D92" s="21" t="s">
        <v>1907</v>
      </c>
      <c r="E92" s="21">
        <v>4000</v>
      </c>
      <c r="F92" s="21">
        <v>0</v>
      </c>
      <c r="G92" s="21">
        <v>0</v>
      </c>
    </row>
    <row r="93" spans="1:7" ht="14.4">
      <c r="A93" s="21" t="s">
        <v>1898</v>
      </c>
      <c r="B93" s="21" t="s">
        <v>1899</v>
      </c>
      <c r="C93" s="350" t="s">
        <v>1921</v>
      </c>
      <c r="D93" s="21" t="s">
        <v>1907</v>
      </c>
      <c r="E93" s="21">
        <v>4000</v>
      </c>
      <c r="F93" s="21">
        <v>0</v>
      </c>
      <c r="G93" s="21">
        <v>0</v>
      </c>
    </row>
    <row r="94" spans="1:7" ht="14.4">
      <c r="A94" s="21" t="s">
        <v>1898</v>
      </c>
      <c r="B94" s="21" t="s">
        <v>1899</v>
      </c>
      <c r="C94" s="350" t="s">
        <v>1922</v>
      </c>
      <c r="D94" s="21" t="s">
        <v>1907</v>
      </c>
      <c r="E94" s="21">
        <v>3800</v>
      </c>
      <c r="F94" s="21">
        <v>0</v>
      </c>
      <c r="G94" s="21">
        <v>0</v>
      </c>
    </row>
    <row r="95" spans="1:7">
      <c r="A95" s="21" t="s">
        <v>1898</v>
      </c>
      <c r="B95" s="21" t="s">
        <v>1899</v>
      </c>
      <c r="C95" s="4" t="s">
        <v>1923</v>
      </c>
      <c r="D95" s="21" t="s">
        <v>1907</v>
      </c>
      <c r="E95" s="21">
        <v>3800</v>
      </c>
      <c r="F95" s="21">
        <v>0</v>
      </c>
      <c r="G95" s="21">
        <v>0</v>
      </c>
    </row>
    <row r="96" spans="1:7">
      <c r="A96" s="21" t="s">
        <v>1898</v>
      </c>
      <c r="B96" s="21" t="s">
        <v>1899</v>
      </c>
      <c r="C96" s="4" t="s">
        <v>1924</v>
      </c>
      <c r="D96" s="21" t="s">
        <v>1907</v>
      </c>
      <c r="E96" s="21">
        <v>2512</v>
      </c>
      <c r="F96" s="21">
        <v>0</v>
      </c>
      <c r="G96" s="21">
        <v>0</v>
      </c>
    </row>
    <row r="97" spans="1:7">
      <c r="A97" s="21" t="s">
        <v>1898</v>
      </c>
      <c r="B97" s="21" t="s">
        <v>1899</v>
      </c>
      <c r="C97" s="4" t="s">
        <v>1925</v>
      </c>
      <c r="D97" s="21" t="s">
        <v>1907</v>
      </c>
      <c r="E97" s="21">
        <v>2505</v>
      </c>
      <c r="F97" s="21">
        <v>0</v>
      </c>
      <c r="G97" s="21">
        <v>0</v>
      </c>
    </row>
    <row r="98" spans="1:7">
      <c r="A98" s="21" t="s">
        <v>1898</v>
      </c>
      <c r="B98" s="21" t="s">
        <v>1899</v>
      </c>
      <c r="C98" s="86" t="s">
        <v>1926</v>
      </c>
      <c r="D98" s="21" t="s">
        <v>1907</v>
      </c>
      <c r="E98" s="21">
        <v>3800</v>
      </c>
      <c r="F98" s="21">
        <v>0</v>
      </c>
      <c r="G98" s="21">
        <v>0</v>
      </c>
    </row>
    <row r="99" spans="1:7">
      <c r="A99" s="21" t="s">
        <v>1898</v>
      </c>
      <c r="B99" s="21" t="s">
        <v>1899</v>
      </c>
      <c r="C99" s="86" t="s">
        <v>1927</v>
      </c>
      <c r="D99" s="21" t="s">
        <v>1907</v>
      </c>
      <c r="E99" s="21">
        <v>1750</v>
      </c>
      <c r="F99" s="21">
        <v>0</v>
      </c>
      <c r="G99" s="21">
        <v>0</v>
      </c>
    </row>
    <row r="100" spans="1:7">
      <c r="A100" s="21" t="s">
        <v>1898</v>
      </c>
      <c r="B100" s="21" t="s">
        <v>1899</v>
      </c>
      <c r="C100" s="86" t="s">
        <v>1928</v>
      </c>
      <c r="D100" s="21" t="s">
        <v>1907</v>
      </c>
      <c r="E100" s="21">
        <v>4051</v>
      </c>
      <c r="F100" s="21">
        <v>0</v>
      </c>
      <c r="G100" s="21">
        <v>0</v>
      </c>
    </row>
    <row r="101" spans="1:7">
      <c r="A101" s="21" t="s">
        <v>1898</v>
      </c>
      <c r="B101" s="21" t="s">
        <v>1899</v>
      </c>
      <c r="C101" s="86" t="s">
        <v>1929</v>
      </c>
      <c r="D101" s="21" t="s">
        <v>1907</v>
      </c>
      <c r="E101" s="21">
        <v>3434</v>
      </c>
      <c r="F101" s="21">
        <v>0</v>
      </c>
      <c r="G101" s="21">
        <v>0</v>
      </c>
    </row>
    <row r="102" spans="1:7">
      <c r="A102" s="21" t="s">
        <v>1898</v>
      </c>
      <c r="B102" s="21" t="s">
        <v>1899</v>
      </c>
      <c r="C102" s="86" t="s">
        <v>1930</v>
      </c>
      <c r="D102" s="21" t="s">
        <v>1907</v>
      </c>
      <c r="E102" s="21">
        <v>3550</v>
      </c>
      <c r="F102" s="21">
        <v>0</v>
      </c>
      <c r="G102" s="21">
        <v>0</v>
      </c>
    </row>
    <row r="103" spans="1:7">
      <c r="A103" s="21" t="s">
        <v>1898</v>
      </c>
      <c r="B103" s="21" t="s">
        <v>1899</v>
      </c>
      <c r="C103" s="366" t="s">
        <v>1931</v>
      </c>
      <c r="D103" s="21" t="s">
        <v>1907</v>
      </c>
      <c r="E103" s="21">
        <v>3253</v>
      </c>
      <c r="F103" s="21">
        <v>0</v>
      </c>
      <c r="G103" s="21">
        <v>0</v>
      </c>
    </row>
    <row r="104" spans="1:7">
      <c r="A104" s="21" t="s">
        <v>1898</v>
      </c>
      <c r="B104" s="21" t="s">
        <v>1899</v>
      </c>
      <c r="C104" s="366" t="s">
        <v>1932</v>
      </c>
      <c r="D104" s="21" t="s">
        <v>1907</v>
      </c>
      <c r="E104" s="21">
        <v>5550</v>
      </c>
      <c r="F104" s="21">
        <v>0</v>
      </c>
      <c r="G104" s="21">
        <v>0</v>
      </c>
    </row>
    <row r="105" spans="1:7">
      <c r="A105" s="21" t="s">
        <v>1898</v>
      </c>
      <c r="B105" s="21" t="s">
        <v>1899</v>
      </c>
      <c r="C105" s="169" t="s">
        <v>1933</v>
      </c>
      <c r="D105" s="21" t="s">
        <v>1907</v>
      </c>
      <c r="E105" s="21">
        <v>3223</v>
      </c>
      <c r="F105" s="21">
        <v>0</v>
      </c>
      <c r="G105" s="21">
        <v>0</v>
      </c>
    </row>
    <row r="106" spans="1:7">
      <c r="A106" s="21" t="s">
        <v>1898</v>
      </c>
      <c r="B106" s="21" t="s">
        <v>1899</v>
      </c>
      <c r="C106" s="458" t="s">
        <v>1934</v>
      </c>
      <c r="D106" s="21" t="s">
        <v>1935</v>
      </c>
      <c r="E106" s="21">
        <v>44000</v>
      </c>
      <c r="F106" s="21">
        <v>0</v>
      </c>
      <c r="G106" s="21">
        <v>0</v>
      </c>
    </row>
    <row r="107" spans="1:7">
      <c r="A107" s="21" t="s">
        <v>1898</v>
      </c>
      <c r="B107" s="21" t="s">
        <v>1899</v>
      </c>
      <c r="C107" s="169" t="s">
        <v>1936</v>
      </c>
      <c r="D107" s="21" t="s">
        <v>1935</v>
      </c>
      <c r="E107" s="21">
        <v>17979</v>
      </c>
      <c r="F107" s="21">
        <v>0</v>
      </c>
      <c r="G107" s="21">
        <v>0</v>
      </c>
    </row>
    <row r="108" spans="1:7">
      <c r="A108" s="21" t="s">
        <v>1898</v>
      </c>
      <c r="B108" s="21" t="s">
        <v>1899</v>
      </c>
      <c r="C108" s="458" t="s">
        <v>1937</v>
      </c>
      <c r="D108" s="21" t="s">
        <v>1935</v>
      </c>
      <c r="E108" s="21">
        <v>22985</v>
      </c>
      <c r="F108" s="21">
        <v>0</v>
      </c>
      <c r="G108" s="21">
        <v>0</v>
      </c>
    </row>
    <row r="109" spans="1:7">
      <c r="A109" s="21" t="s">
        <v>1898</v>
      </c>
      <c r="B109" s="21" t="s">
        <v>1899</v>
      </c>
      <c r="C109" s="9" t="s">
        <v>1938</v>
      </c>
      <c r="D109" s="21" t="s">
        <v>1907</v>
      </c>
      <c r="E109" s="21">
        <v>3800</v>
      </c>
      <c r="F109" s="21">
        <v>0</v>
      </c>
      <c r="G109" s="21">
        <v>0</v>
      </c>
    </row>
    <row r="110" spans="1:7">
      <c r="A110" s="21" t="s">
        <v>1898</v>
      </c>
      <c r="B110" s="21" t="s">
        <v>1899</v>
      </c>
      <c r="C110" s="169" t="s">
        <v>1939</v>
      </c>
      <c r="D110" s="21" t="s">
        <v>1907</v>
      </c>
      <c r="E110" s="21">
        <v>3000</v>
      </c>
      <c r="F110" s="21">
        <v>0</v>
      </c>
      <c r="G110" s="21">
        <v>0</v>
      </c>
    </row>
    <row r="111" spans="1:7">
      <c r="A111" s="21" t="s">
        <v>1898</v>
      </c>
      <c r="B111" s="21" t="s">
        <v>1899</v>
      </c>
      <c r="C111" s="86" t="s">
        <v>1940</v>
      </c>
      <c r="D111" s="21" t="s">
        <v>1907</v>
      </c>
      <c r="E111" s="21">
        <v>1790</v>
      </c>
      <c r="F111" s="21">
        <v>0</v>
      </c>
      <c r="G111" s="21">
        <v>0</v>
      </c>
    </row>
    <row r="112" spans="1:7">
      <c r="A112" s="21" t="s">
        <v>1898</v>
      </c>
      <c r="B112" s="21" t="s">
        <v>1899</v>
      </c>
      <c r="C112" s="1" t="s">
        <v>1941</v>
      </c>
      <c r="D112" s="21" t="s">
        <v>1907</v>
      </c>
      <c r="E112" s="21">
        <v>3095</v>
      </c>
      <c r="F112" s="21">
        <v>0</v>
      </c>
      <c r="G112" s="21">
        <v>0</v>
      </c>
    </row>
    <row r="113" spans="1:7">
      <c r="A113" s="21" t="s">
        <v>1898</v>
      </c>
      <c r="B113" s="21" t="s">
        <v>1899</v>
      </c>
      <c r="C113" s="4" t="s">
        <v>1942</v>
      </c>
      <c r="D113" s="21" t="s">
        <v>1907</v>
      </c>
      <c r="E113" s="21">
        <v>4000</v>
      </c>
      <c r="F113" s="21">
        <v>0</v>
      </c>
      <c r="G113" s="21">
        <v>0</v>
      </c>
    </row>
    <row r="114" spans="1:7">
      <c r="A114" s="21" t="s">
        <v>1898</v>
      </c>
      <c r="B114" s="21" t="s">
        <v>1899</v>
      </c>
      <c r="C114" s="1" t="s">
        <v>1943</v>
      </c>
      <c r="D114" s="21" t="s">
        <v>1907</v>
      </c>
      <c r="E114" s="21">
        <v>1792</v>
      </c>
      <c r="F114" s="21">
        <v>0</v>
      </c>
      <c r="G114" s="21">
        <v>0</v>
      </c>
    </row>
    <row r="115" spans="1:7">
      <c r="A115" s="21" t="s">
        <v>1898</v>
      </c>
      <c r="B115" s="21" t="s">
        <v>1899</v>
      </c>
      <c r="C115" s="1" t="s">
        <v>1944</v>
      </c>
      <c r="D115" s="21" t="s">
        <v>1907</v>
      </c>
      <c r="E115" s="21">
        <v>1794</v>
      </c>
      <c r="F115" s="21">
        <v>0</v>
      </c>
      <c r="G115" s="21">
        <v>0</v>
      </c>
    </row>
    <row r="116" spans="1:7">
      <c r="A116" s="21" t="s">
        <v>1898</v>
      </c>
      <c r="B116" s="21" t="s">
        <v>1899</v>
      </c>
      <c r="C116" s="4" t="s">
        <v>1945</v>
      </c>
      <c r="D116" s="21" t="s">
        <v>1907</v>
      </c>
      <c r="E116" s="21">
        <v>1459</v>
      </c>
      <c r="F116" s="21">
        <v>0</v>
      </c>
      <c r="G116" s="21">
        <v>0</v>
      </c>
    </row>
    <row r="117" spans="1:7">
      <c r="A117" s="21" t="s">
        <v>1898</v>
      </c>
      <c r="B117" s="21" t="s">
        <v>1899</v>
      </c>
      <c r="C117" s="4" t="s">
        <v>1946</v>
      </c>
      <c r="D117" s="21" t="s">
        <v>1907</v>
      </c>
      <c r="E117" s="21">
        <v>4000</v>
      </c>
      <c r="F117" s="21">
        <v>0</v>
      </c>
      <c r="G117" s="21">
        <v>0</v>
      </c>
    </row>
    <row r="118" spans="1:7">
      <c r="A118" s="21" t="s">
        <v>1898</v>
      </c>
      <c r="B118" s="21" t="s">
        <v>1899</v>
      </c>
      <c r="C118" s="153" t="s">
        <v>1947</v>
      </c>
      <c r="D118" s="21" t="s">
        <v>1907</v>
      </c>
      <c r="E118" s="21">
        <v>2700</v>
      </c>
      <c r="F118" s="21">
        <v>0</v>
      </c>
      <c r="G118" s="21">
        <v>0</v>
      </c>
    </row>
    <row r="119" spans="1:7">
      <c r="A119" s="21" t="s">
        <v>1898</v>
      </c>
      <c r="B119" s="21" t="s">
        <v>1899</v>
      </c>
      <c r="C119" s="153" t="s">
        <v>1948</v>
      </c>
      <c r="D119" s="21" t="s">
        <v>1907</v>
      </c>
      <c r="E119" s="21">
        <v>2598</v>
      </c>
      <c r="F119" s="21">
        <v>0</v>
      </c>
      <c r="G119" s="21">
        <v>0</v>
      </c>
    </row>
    <row r="120" spans="1:7">
      <c r="A120" s="21" t="s">
        <v>1898</v>
      </c>
      <c r="B120" s="21" t="s">
        <v>1899</v>
      </c>
      <c r="C120" s="453" t="s">
        <v>1949</v>
      </c>
      <c r="D120" s="21" t="s">
        <v>1907</v>
      </c>
      <c r="E120" s="21">
        <v>3600</v>
      </c>
      <c r="F120" s="21">
        <v>0</v>
      </c>
      <c r="G120" s="21">
        <v>0</v>
      </c>
    </row>
    <row r="121" spans="1:7">
      <c r="A121" s="21" t="s">
        <v>1898</v>
      </c>
      <c r="B121" s="21" t="s">
        <v>1899</v>
      </c>
      <c r="C121" s="179" t="s">
        <v>1950</v>
      </c>
      <c r="D121" s="21" t="s">
        <v>1907</v>
      </c>
      <c r="E121" s="21">
        <v>1900</v>
      </c>
      <c r="F121" s="21">
        <v>0</v>
      </c>
      <c r="G121" s="21">
        <v>0</v>
      </c>
    </row>
    <row r="122" spans="1:7">
      <c r="A122" s="21" t="s">
        <v>1898</v>
      </c>
      <c r="B122" s="21" t="s">
        <v>1899</v>
      </c>
      <c r="C122" s="179" t="s">
        <v>1951</v>
      </c>
      <c r="D122" s="21" t="s">
        <v>1907</v>
      </c>
      <c r="E122" s="21">
        <v>4000</v>
      </c>
      <c r="F122" s="21">
        <v>0</v>
      </c>
      <c r="G122" s="21">
        <v>0</v>
      </c>
    </row>
    <row r="123" spans="1:7">
      <c r="A123" s="21" t="s">
        <v>1898</v>
      </c>
      <c r="B123" s="21" t="s">
        <v>1899</v>
      </c>
      <c r="C123" s="179" t="s">
        <v>1952</v>
      </c>
      <c r="D123" s="21" t="s">
        <v>1907</v>
      </c>
      <c r="E123" s="21">
        <v>1351</v>
      </c>
      <c r="F123" s="21">
        <v>0</v>
      </c>
      <c r="G123" s="21">
        <v>0</v>
      </c>
    </row>
    <row r="124" spans="1:7">
      <c r="A124" s="21" t="s">
        <v>1898</v>
      </c>
      <c r="B124" s="21" t="s">
        <v>1899</v>
      </c>
      <c r="C124" s="179" t="s">
        <v>1953</v>
      </c>
      <c r="D124" s="21" t="s">
        <v>1907</v>
      </c>
      <c r="E124" s="21">
        <v>3900</v>
      </c>
      <c r="F124" s="21">
        <v>0</v>
      </c>
      <c r="G124" s="21">
        <v>0</v>
      </c>
    </row>
    <row r="125" spans="1:7">
      <c r="A125" s="21" t="s">
        <v>1898</v>
      </c>
      <c r="B125" s="21" t="s">
        <v>1899</v>
      </c>
      <c r="C125" s="179" t="s">
        <v>1954</v>
      </c>
      <c r="D125" s="21" t="s">
        <v>1907</v>
      </c>
      <c r="E125" s="21">
        <v>3188</v>
      </c>
      <c r="F125" s="21">
        <v>0</v>
      </c>
      <c r="G125" s="21">
        <v>0</v>
      </c>
    </row>
    <row r="126" spans="1:7">
      <c r="A126" s="21" t="s">
        <v>1898</v>
      </c>
      <c r="B126" s="21" t="s">
        <v>1899</v>
      </c>
      <c r="C126" s="179" t="s">
        <v>1955</v>
      </c>
      <c r="D126" s="21" t="s">
        <v>1907</v>
      </c>
      <c r="E126" s="21">
        <v>2503</v>
      </c>
      <c r="F126" s="21">
        <v>0</v>
      </c>
      <c r="G126" s="21">
        <v>0</v>
      </c>
    </row>
    <row r="127" spans="1:7">
      <c r="A127" s="21" t="s">
        <v>1898</v>
      </c>
      <c r="B127" s="21" t="s">
        <v>1899</v>
      </c>
      <c r="C127" s="179" t="s">
        <v>1956</v>
      </c>
      <c r="D127" s="21" t="s">
        <v>1907</v>
      </c>
      <c r="E127" s="21">
        <v>3900</v>
      </c>
      <c r="F127" s="21">
        <v>0</v>
      </c>
      <c r="G127" s="21">
        <v>0</v>
      </c>
    </row>
    <row r="128" spans="1:7">
      <c r="A128" s="21" t="s">
        <v>1898</v>
      </c>
      <c r="B128" s="21" t="s">
        <v>1899</v>
      </c>
      <c r="C128" s="179" t="s">
        <v>1957</v>
      </c>
      <c r="D128" s="21" t="s">
        <v>1907</v>
      </c>
      <c r="E128" s="21">
        <v>3900</v>
      </c>
      <c r="F128" s="21">
        <v>0</v>
      </c>
      <c r="G128" s="21">
        <v>0</v>
      </c>
    </row>
    <row r="129" spans="1:7">
      <c r="A129" s="21" t="s">
        <v>1898</v>
      </c>
      <c r="B129" s="21" t="s">
        <v>1899</v>
      </c>
      <c r="C129" s="179" t="s">
        <v>1958</v>
      </c>
      <c r="D129" s="21" t="s">
        <v>1907</v>
      </c>
      <c r="E129" s="21">
        <v>4200</v>
      </c>
      <c r="F129" s="21">
        <v>0</v>
      </c>
      <c r="G129" s="21">
        <v>0</v>
      </c>
    </row>
    <row r="130" spans="1:7">
      <c r="A130" s="21" t="s">
        <v>1898</v>
      </c>
      <c r="B130" s="21" t="s">
        <v>1899</v>
      </c>
      <c r="C130" s="179" t="s">
        <v>1959</v>
      </c>
      <c r="D130" s="21" t="s">
        <v>1907</v>
      </c>
      <c r="E130" s="21">
        <v>4550</v>
      </c>
      <c r="F130" s="21">
        <v>0</v>
      </c>
      <c r="G130" s="21">
        <v>0</v>
      </c>
    </row>
    <row r="131" spans="1:7">
      <c r="A131" s="21" t="s">
        <v>1898</v>
      </c>
      <c r="B131" s="21" t="s">
        <v>1899</v>
      </c>
      <c r="C131" s="4" t="s">
        <v>1960</v>
      </c>
      <c r="D131" s="21" t="s">
        <v>1907</v>
      </c>
      <c r="E131" s="21">
        <v>3661</v>
      </c>
      <c r="F131" s="21">
        <v>0</v>
      </c>
      <c r="G131" s="21">
        <v>0</v>
      </c>
    </row>
    <row r="132" spans="1:7">
      <c r="A132" s="21" t="s">
        <v>1898</v>
      </c>
      <c r="B132" s="21" t="s">
        <v>1899</v>
      </c>
      <c r="C132" s="4" t="s">
        <v>1961</v>
      </c>
      <c r="D132" s="21" t="s">
        <v>1907</v>
      </c>
      <c r="E132" s="21">
        <v>4100</v>
      </c>
      <c r="F132" s="21">
        <v>0</v>
      </c>
      <c r="G132" s="21">
        <v>0</v>
      </c>
    </row>
    <row r="133" spans="1:7">
      <c r="A133" s="21" t="s">
        <v>1898</v>
      </c>
      <c r="B133" s="21" t="s">
        <v>1899</v>
      </c>
      <c r="C133" s="4" t="s">
        <v>1962</v>
      </c>
      <c r="D133" s="21" t="s">
        <v>1907</v>
      </c>
      <c r="E133" s="21">
        <v>1200</v>
      </c>
      <c r="F133" s="21">
        <v>0</v>
      </c>
      <c r="G133" s="21">
        <v>0</v>
      </c>
    </row>
    <row r="134" spans="1:7">
      <c r="A134" s="21" t="s">
        <v>1898</v>
      </c>
      <c r="B134" s="21" t="s">
        <v>1899</v>
      </c>
      <c r="C134" s="4" t="s">
        <v>1963</v>
      </c>
      <c r="D134" s="21" t="s">
        <v>1907</v>
      </c>
      <c r="E134" s="21">
        <v>3985</v>
      </c>
      <c r="F134" s="21">
        <v>0</v>
      </c>
      <c r="G134" s="21">
        <v>0</v>
      </c>
    </row>
    <row r="135" spans="1:7">
      <c r="A135" s="21" t="s">
        <v>1898</v>
      </c>
      <c r="B135" s="21" t="s">
        <v>1899</v>
      </c>
      <c r="C135" s="153" t="s">
        <v>1964</v>
      </c>
      <c r="D135" s="21" t="s">
        <v>1907</v>
      </c>
      <c r="E135" s="21">
        <v>3900</v>
      </c>
      <c r="F135" s="21">
        <v>0</v>
      </c>
      <c r="G135" s="21">
        <v>0</v>
      </c>
    </row>
    <row r="136" spans="1:7">
      <c r="A136" s="21" t="s">
        <v>1898</v>
      </c>
      <c r="B136" s="21" t="s">
        <v>1899</v>
      </c>
      <c r="C136" s="153" t="s">
        <v>1965</v>
      </c>
      <c r="D136" s="21" t="s">
        <v>1907</v>
      </c>
      <c r="E136" s="21">
        <v>300</v>
      </c>
      <c r="F136" s="21">
        <v>0</v>
      </c>
      <c r="G136" s="21">
        <v>0</v>
      </c>
    </row>
    <row r="137" spans="1:7">
      <c r="A137" s="21" t="s">
        <v>1898</v>
      </c>
      <c r="B137" s="21" t="s">
        <v>1899</v>
      </c>
      <c r="C137" s="153" t="s">
        <v>1966</v>
      </c>
      <c r="D137" s="21" t="s">
        <v>1907</v>
      </c>
      <c r="E137" s="21">
        <v>2200</v>
      </c>
      <c r="F137" s="21">
        <v>0</v>
      </c>
      <c r="G137" s="21">
        <v>0</v>
      </c>
    </row>
    <row r="138" spans="1:7">
      <c r="A138" s="21" t="s">
        <v>1898</v>
      </c>
      <c r="B138" s="21" t="s">
        <v>1899</v>
      </c>
      <c r="C138" s="153" t="s">
        <v>1967</v>
      </c>
      <c r="D138" s="21" t="s">
        <v>1907</v>
      </c>
      <c r="E138" s="21">
        <v>3343</v>
      </c>
      <c r="F138" s="21">
        <v>0</v>
      </c>
      <c r="G138" s="21">
        <v>0</v>
      </c>
    </row>
    <row r="139" spans="1:7">
      <c r="A139" s="21" t="s">
        <v>1898</v>
      </c>
      <c r="B139" s="21" t="s">
        <v>1899</v>
      </c>
      <c r="C139" s="153" t="s">
        <v>1968</v>
      </c>
      <c r="D139" s="21" t="s">
        <v>1907</v>
      </c>
      <c r="E139" s="21">
        <v>6116</v>
      </c>
      <c r="F139" s="21">
        <v>0</v>
      </c>
      <c r="G139" s="21">
        <v>0</v>
      </c>
    </row>
    <row r="140" spans="1:7">
      <c r="A140" s="21" t="s">
        <v>1898</v>
      </c>
      <c r="B140" s="21" t="s">
        <v>1899</v>
      </c>
      <c r="C140" s="153" t="s">
        <v>1969</v>
      </c>
      <c r="D140" s="21" t="s">
        <v>1907</v>
      </c>
      <c r="E140" s="21">
        <v>3600</v>
      </c>
      <c r="F140" s="21">
        <v>0</v>
      </c>
      <c r="G140" s="21">
        <v>0</v>
      </c>
    </row>
    <row r="141" spans="1:7">
      <c r="A141" s="21" t="s">
        <v>1898</v>
      </c>
      <c r="B141" s="21" t="s">
        <v>1899</v>
      </c>
      <c r="C141" s="243" t="s">
        <v>1970</v>
      </c>
      <c r="D141" s="21" t="s">
        <v>1907</v>
      </c>
      <c r="E141" s="21">
        <v>3998</v>
      </c>
      <c r="F141" s="21">
        <v>0</v>
      </c>
      <c r="G141" s="21">
        <v>0</v>
      </c>
    </row>
    <row r="142" spans="1:7">
      <c r="A142" s="21" t="s">
        <v>1898</v>
      </c>
      <c r="B142" s="21" t="s">
        <v>1899</v>
      </c>
      <c r="C142" s="243" t="s">
        <v>1971</v>
      </c>
      <c r="D142" s="21" t="s">
        <v>1907</v>
      </c>
      <c r="E142" s="21">
        <v>4000</v>
      </c>
      <c r="F142" s="21">
        <v>0</v>
      </c>
      <c r="G142" s="21">
        <v>0</v>
      </c>
    </row>
    <row r="143" spans="1:7">
      <c r="A143" s="21" t="s">
        <v>1898</v>
      </c>
      <c r="B143" s="21" t="s">
        <v>1899</v>
      </c>
      <c r="C143" s="243" t="s">
        <v>1972</v>
      </c>
      <c r="D143" s="21" t="s">
        <v>1907</v>
      </c>
      <c r="E143" s="21">
        <v>4000</v>
      </c>
      <c r="F143" s="21">
        <v>0</v>
      </c>
      <c r="G143" s="21">
        <v>0</v>
      </c>
    </row>
    <row r="144" spans="1:7">
      <c r="A144" s="21" t="s">
        <v>1898</v>
      </c>
      <c r="B144" s="21" t="s">
        <v>1899</v>
      </c>
      <c r="C144" s="243" t="s">
        <v>1973</v>
      </c>
      <c r="D144" s="21" t="s">
        <v>1907</v>
      </c>
      <c r="E144" s="21">
        <v>4000</v>
      </c>
      <c r="F144" s="21">
        <v>0</v>
      </c>
      <c r="G144" s="21">
        <v>0</v>
      </c>
    </row>
    <row r="145" spans="1:7">
      <c r="A145" s="21" t="s">
        <v>1898</v>
      </c>
      <c r="B145" s="21" t="s">
        <v>1899</v>
      </c>
      <c r="C145" s="243" t="s">
        <v>1974</v>
      </c>
      <c r="D145" s="21" t="s">
        <v>1907</v>
      </c>
      <c r="E145" s="21">
        <v>4000</v>
      </c>
      <c r="F145" s="21">
        <v>0</v>
      </c>
      <c r="G145" s="21">
        <v>0</v>
      </c>
    </row>
    <row r="146" spans="1:7">
      <c r="A146" s="21" t="s">
        <v>1898</v>
      </c>
      <c r="B146" s="21" t="s">
        <v>1899</v>
      </c>
      <c r="C146" s="243" t="s">
        <v>1975</v>
      </c>
      <c r="D146" s="21" t="s">
        <v>1907</v>
      </c>
      <c r="E146" s="21">
        <v>4000</v>
      </c>
      <c r="F146" s="21">
        <v>0</v>
      </c>
      <c r="G146" s="21">
        <v>0</v>
      </c>
    </row>
    <row r="147" spans="1:7">
      <c r="A147" s="21" t="s">
        <v>1898</v>
      </c>
      <c r="B147" s="21" t="s">
        <v>1899</v>
      </c>
      <c r="C147" s="347" t="s">
        <v>1976</v>
      </c>
      <c r="D147" s="21" t="s">
        <v>1907</v>
      </c>
      <c r="E147" s="21">
        <v>4000</v>
      </c>
      <c r="F147" s="21">
        <v>0</v>
      </c>
      <c r="G147" s="21">
        <v>0</v>
      </c>
    </row>
    <row r="148" spans="1:7">
      <c r="A148" s="21" t="s">
        <v>1898</v>
      </c>
      <c r="B148" s="21" t="s">
        <v>1899</v>
      </c>
      <c r="C148" s="347" t="s">
        <v>1977</v>
      </c>
      <c r="D148" s="21" t="s">
        <v>1907</v>
      </c>
      <c r="E148" s="21">
        <v>4000</v>
      </c>
      <c r="F148" s="21">
        <v>0</v>
      </c>
      <c r="G148" s="21">
        <v>0</v>
      </c>
    </row>
    <row r="149" spans="1:7">
      <c r="A149" s="21" t="s">
        <v>1898</v>
      </c>
      <c r="B149" s="21" t="s">
        <v>1899</v>
      </c>
      <c r="C149" s="347" t="s">
        <v>1978</v>
      </c>
      <c r="D149" s="21" t="s">
        <v>1907</v>
      </c>
      <c r="E149" s="21">
        <v>3196</v>
      </c>
      <c r="F149" s="21">
        <v>0</v>
      </c>
      <c r="G149" s="21">
        <v>0</v>
      </c>
    </row>
    <row r="150" spans="1:7">
      <c r="A150" s="21" t="s">
        <v>1898</v>
      </c>
      <c r="B150" s="21" t="s">
        <v>1899</v>
      </c>
      <c r="C150" s="347" t="s">
        <v>1979</v>
      </c>
      <c r="D150" s="21" t="s">
        <v>1907</v>
      </c>
      <c r="E150" s="21">
        <v>5500</v>
      </c>
      <c r="F150" s="21">
        <v>0</v>
      </c>
      <c r="G150" s="21">
        <v>0</v>
      </c>
    </row>
    <row r="151" spans="1:7">
      <c r="A151" s="21" t="s">
        <v>1898</v>
      </c>
      <c r="B151" s="21" t="s">
        <v>1899</v>
      </c>
      <c r="C151" s="347" t="s">
        <v>1980</v>
      </c>
      <c r="D151" s="21" t="s">
        <v>1907</v>
      </c>
      <c r="E151" s="21">
        <v>3754</v>
      </c>
      <c r="F151" s="21">
        <v>0</v>
      </c>
      <c r="G151" s="21">
        <v>0</v>
      </c>
    </row>
    <row r="152" spans="1:7">
      <c r="A152" s="21" t="s">
        <v>1898</v>
      </c>
      <c r="B152" s="21" t="s">
        <v>1899</v>
      </c>
      <c r="C152" s="347" t="s">
        <v>1981</v>
      </c>
      <c r="D152" s="21" t="s">
        <v>1907</v>
      </c>
      <c r="E152" s="21">
        <v>2990</v>
      </c>
      <c r="F152" s="21">
        <v>0</v>
      </c>
      <c r="G152" s="21">
        <v>0</v>
      </c>
    </row>
    <row r="153" spans="1:7">
      <c r="A153" s="21" t="s">
        <v>1898</v>
      </c>
      <c r="B153" s="21" t="s">
        <v>1899</v>
      </c>
      <c r="C153" s="347" t="s">
        <v>1982</v>
      </c>
      <c r="D153" s="21" t="s">
        <v>1907</v>
      </c>
      <c r="E153" s="21">
        <v>1389</v>
      </c>
      <c r="F153" s="21">
        <v>0</v>
      </c>
      <c r="G153" s="21">
        <v>0</v>
      </c>
    </row>
    <row r="154" spans="1:7">
      <c r="A154" s="21" t="s">
        <v>1898</v>
      </c>
      <c r="B154" s="21" t="s">
        <v>1899</v>
      </c>
      <c r="C154" s="347" t="s">
        <v>1983</v>
      </c>
      <c r="D154" s="21" t="s">
        <v>1907</v>
      </c>
      <c r="E154" s="21">
        <v>6400</v>
      </c>
      <c r="F154" s="21">
        <v>0</v>
      </c>
      <c r="G154" s="21">
        <v>0</v>
      </c>
    </row>
    <row r="155" spans="1:7">
      <c r="A155" s="21" t="s">
        <v>1898</v>
      </c>
      <c r="B155" s="21" t="s">
        <v>1899</v>
      </c>
      <c r="C155" s="347" t="s">
        <v>1984</v>
      </c>
      <c r="D155" s="21" t="s">
        <v>1907</v>
      </c>
      <c r="E155" s="21">
        <v>4000</v>
      </c>
      <c r="F155" s="21">
        <v>0</v>
      </c>
      <c r="G155" s="21">
        <v>0</v>
      </c>
    </row>
    <row r="156" spans="1:7">
      <c r="A156" s="21" t="s">
        <v>1898</v>
      </c>
      <c r="B156" s="21" t="s">
        <v>1899</v>
      </c>
      <c r="C156" s="347" t="s">
        <v>1985</v>
      </c>
      <c r="D156" s="21" t="s">
        <v>1907</v>
      </c>
      <c r="E156" s="21">
        <v>4000</v>
      </c>
      <c r="F156" s="21">
        <v>0</v>
      </c>
      <c r="G156" s="21">
        <v>0</v>
      </c>
    </row>
    <row r="157" spans="1:7">
      <c r="A157" s="21" t="s">
        <v>1898</v>
      </c>
      <c r="B157" s="21" t="s">
        <v>1899</v>
      </c>
      <c r="C157" s="347" t="s">
        <v>1986</v>
      </c>
      <c r="D157" s="21" t="s">
        <v>1907</v>
      </c>
      <c r="E157" s="21">
        <v>500</v>
      </c>
      <c r="F157" s="21">
        <v>0</v>
      </c>
      <c r="G157" s="21">
        <v>0</v>
      </c>
    </row>
    <row r="158" spans="1:7">
      <c r="A158" s="21" t="s">
        <v>1898</v>
      </c>
      <c r="B158" s="21" t="s">
        <v>1899</v>
      </c>
      <c r="C158" s="347" t="s">
        <v>1987</v>
      </c>
      <c r="D158" s="21" t="s">
        <v>1907</v>
      </c>
      <c r="E158" s="21">
        <v>1900</v>
      </c>
      <c r="F158" s="21">
        <v>0</v>
      </c>
      <c r="G158" s="21">
        <v>0</v>
      </c>
    </row>
    <row r="159" spans="1:7">
      <c r="A159" s="21" t="s">
        <v>1898</v>
      </c>
      <c r="B159" s="21" t="s">
        <v>1899</v>
      </c>
      <c r="C159" s="347" t="s">
        <v>1988</v>
      </c>
      <c r="D159" s="21" t="s">
        <v>1907</v>
      </c>
      <c r="E159" s="21">
        <v>4000</v>
      </c>
      <c r="F159" s="21">
        <v>0</v>
      </c>
      <c r="G159" s="21">
        <v>0</v>
      </c>
    </row>
    <row r="160" spans="1:7">
      <c r="A160" s="21" t="s">
        <v>1898</v>
      </c>
      <c r="B160" s="21" t="s">
        <v>1899</v>
      </c>
      <c r="C160" s="347" t="s">
        <v>1989</v>
      </c>
      <c r="D160" s="21" t="s">
        <v>1902</v>
      </c>
      <c r="E160" s="21">
        <v>4000</v>
      </c>
      <c r="F160" s="21">
        <v>0</v>
      </c>
      <c r="G160" s="21">
        <v>0</v>
      </c>
    </row>
    <row r="161" spans="1:7">
      <c r="A161" s="21" t="s">
        <v>1898</v>
      </c>
      <c r="B161" s="21" t="s">
        <v>1899</v>
      </c>
      <c r="C161" s="347" t="s">
        <v>1989</v>
      </c>
      <c r="D161" s="21" t="s">
        <v>1907</v>
      </c>
      <c r="E161" s="21">
        <v>4595</v>
      </c>
      <c r="F161" s="21">
        <v>0</v>
      </c>
      <c r="G161" s="21">
        <v>0</v>
      </c>
    </row>
    <row r="162" spans="1:7">
      <c r="A162" s="21" t="s">
        <v>1898</v>
      </c>
      <c r="B162" s="21" t="s">
        <v>1899</v>
      </c>
      <c r="C162" s="347" t="s">
        <v>1990</v>
      </c>
      <c r="D162" s="21" t="s">
        <v>1907</v>
      </c>
      <c r="E162" s="21">
        <v>2993</v>
      </c>
      <c r="F162" s="21">
        <v>0</v>
      </c>
      <c r="G162" s="21">
        <v>0</v>
      </c>
    </row>
    <row r="163" spans="1:7">
      <c r="A163" s="21" t="s">
        <v>1898</v>
      </c>
      <c r="B163" s="21" t="s">
        <v>1899</v>
      </c>
      <c r="C163" s="347" t="s">
        <v>1991</v>
      </c>
      <c r="D163" s="21" t="s">
        <v>1907</v>
      </c>
      <c r="E163" s="21">
        <v>2784</v>
      </c>
      <c r="F163" s="21">
        <v>0</v>
      </c>
      <c r="G163" s="21">
        <v>0</v>
      </c>
    </row>
    <row r="164" spans="1:7">
      <c r="A164" s="21" t="s">
        <v>1898</v>
      </c>
      <c r="B164" s="21" t="s">
        <v>1899</v>
      </c>
      <c r="C164" s="347" t="s">
        <v>1992</v>
      </c>
      <c r="D164" s="21" t="s">
        <v>1907</v>
      </c>
      <c r="E164" s="21">
        <v>4330</v>
      </c>
      <c r="F164" s="21">
        <v>0</v>
      </c>
      <c r="G164" s="21">
        <v>0</v>
      </c>
    </row>
    <row r="165" spans="1:7">
      <c r="A165" s="21" t="s">
        <v>1898</v>
      </c>
      <c r="B165" s="21" t="s">
        <v>1899</v>
      </c>
      <c r="C165" s="347" t="s">
        <v>1993</v>
      </c>
      <c r="D165" s="21" t="s">
        <v>1907</v>
      </c>
      <c r="E165" s="21">
        <v>2940</v>
      </c>
      <c r="F165" s="21">
        <v>0</v>
      </c>
      <c r="G165" s="21">
        <v>0</v>
      </c>
    </row>
    <row r="166" spans="1:7">
      <c r="A166" s="21" t="s">
        <v>1898</v>
      </c>
      <c r="B166" s="21" t="s">
        <v>1899</v>
      </c>
      <c r="C166" s="347" t="s">
        <v>1994</v>
      </c>
      <c r="D166" s="21" t="s">
        <v>1907</v>
      </c>
      <c r="E166" s="21">
        <v>4000</v>
      </c>
      <c r="F166" s="21">
        <v>0</v>
      </c>
      <c r="G166" s="21">
        <v>0</v>
      </c>
    </row>
    <row r="167" spans="1:7">
      <c r="A167" s="21" t="s">
        <v>1898</v>
      </c>
      <c r="B167" s="21" t="s">
        <v>1899</v>
      </c>
      <c r="C167" s="347" t="s">
        <v>1995</v>
      </c>
      <c r="D167" s="21" t="s">
        <v>1907</v>
      </c>
      <c r="E167" s="21">
        <v>8000</v>
      </c>
      <c r="F167" s="21">
        <v>0</v>
      </c>
      <c r="G167" s="21">
        <v>0</v>
      </c>
    </row>
    <row r="168" spans="1:7">
      <c r="A168" s="21" t="s">
        <v>1898</v>
      </c>
      <c r="B168" s="21" t="s">
        <v>1899</v>
      </c>
      <c r="C168" s="155" t="s">
        <v>1996</v>
      </c>
      <c r="D168" s="21" t="s">
        <v>1907</v>
      </c>
      <c r="E168" s="21">
        <v>300</v>
      </c>
      <c r="F168" s="21">
        <v>0</v>
      </c>
      <c r="G168" s="21">
        <v>0</v>
      </c>
    </row>
    <row r="169" spans="1:7">
      <c r="A169" s="21" t="s">
        <v>1898</v>
      </c>
      <c r="B169" s="21" t="s">
        <v>1899</v>
      </c>
      <c r="C169" s="866" t="s">
        <v>1997</v>
      </c>
      <c r="D169" s="21" t="s">
        <v>1907</v>
      </c>
      <c r="E169" s="21">
        <v>1900</v>
      </c>
      <c r="F169" s="21">
        <v>0</v>
      </c>
      <c r="G169" s="21">
        <v>0</v>
      </c>
    </row>
    <row r="170" spans="1:7">
      <c r="A170" s="21" t="s">
        <v>1898</v>
      </c>
      <c r="B170" s="21" t="s">
        <v>1899</v>
      </c>
      <c r="C170" s="865" t="s">
        <v>1998</v>
      </c>
      <c r="D170" s="21" t="s">
        <v>1907</v>
      </c>
      <c r="E170" s="21">
        <v>1400</v>
      </c>
      <c r="F170" s="21">
        <v>0</v>
      </c>
      <c r="G170" s="21">
        <v>0</v>
      </c>
    </row>
    <row r="171" spans="1:7">
      <c r="A171" s="21" t="s">
        <v>1898</v>
      </c>
      <c r="B171" s="21" t="s">
        <v>1899</v>
      </c>
      <c r="C171" s="155" t="s">
        <v>1999</v>
      </c>
      <c r="D171" s="21" t="s">
        <v>1907</v>
      </c>
      <c r="E171" s="21">
        <v>3380</v>
      </c>
      <c r="F171" s="21">
        <v>0</v>
      </c>
      <c r="G171" s="21">
        <v>0</v>
      </c>
    </row>
    <row r="172" spans="1:7">
      <c r="A172" s="21" t="s">
        <v>1898</v>
      </c>
      <c r="B172" s="21" t="s">
        <v>1899</v>
      </c>
      <c r="C172" s="4" t="s">
        <v>2000</v>
      </c>
      <c r="D172" s="21" t="s">
        <v>1907</v>
      </c>
      <c r="E172" s="21">
        <v>6500</v>
      </c>
      <c r="F172" s="21">
        <v>0</v>
      </c>
      <c r="G172" s="21">
        <v>0</v>
      </c>
    </row>
    <row r="173" spans="1:7">
      <c r="A173" s="21" t="s">
        <v>1898</v>
      </c>
      <c r="B173" s="21" t="s">
        <v>1899</v>
      </c>
      <c r="C173" s="155" t="s">
        <v>2001</v>
      </c>
      <c r="D173" s="21" t="s">
        <v>1907</v>
      </c>
      <c r="E173" s="21">
        <v>1594</v>
      </c>
      <c r="F173" s="21">
        <v>0</v>
      </c>
      <c r="G173" s="21">
        <v>0</v>
      </c>
    </row>
    <row r="174" spans="1:7">
      <c r="A174" s="21" t="s">
        <v>1898</v>
      </c>
      <c r="B174" s="21" t="s">
        <v>1899</v>
      </c>
      <c r="C174" s="249" t="s">
        <v>2002</v>
      </c>
      <c r="D174" s="21" t="s">
        <v>1907</v>
      </c>
      <c r="E174" s="21">
        <v>4744</v>
      </c>
      <c r="F174" s="21">
        <v>0</v>
      </c>
      <c r="G174" s="21">
        <v>0</v>
      </c>
    </row>
    <row r="175" spans="1:7">
      <c r="A175" s="21" t="s">
        <v>1898</v>
      </c>
      <c r="B175" s="21" t="s">
        <v>1899</v>
      </c>
      <c r="C175" s="155" t="s">
        <v>2003</v>
      </c>
      <c r="D175" s="21" t="s">
        <v>1907</v>
      </c>
      <c r="E175" s="21">
        <v>500</v>
      </c>
      <c r="F175" s="21">
        <v>0</v>
      </c>
      <c r="G175" s="21">
        <v>0</v>
      </c>
    </row>
    <row r="176" spans="1:7">
      <c r="A176" s="21" t="s">
        <v>1898</v>
      </c>
      <c r="B176" s="21" t="s">
        <v>1899</v>
      </c>
      <c r="C176" s="249" t="s">
        <v>2004</v>
      </c>
      <c r="D176" s="21" t="s">
        <v>1907</v>
      </c>
      <c r="E176" s="21">
        <v>8000</v>
      </c>
      <c r="F176" s="21">
        <v>0</v>
      </c>
      <c r="G176" s="21">
        <v>0</v>
      </c>
    </row>
    <row r="177" spans="1:7">
      <c r="A177" s="21" t="s">
        <v>1898</v>
      </c>
      <c r="B177" s="21" t="s">
        <v>1899</v>
      </c>
      <c r="C177" s="155" t="s">
        <v>2005</v>
      </c>
      <c r="D177" s="21" t="s">
        <v>1907</v>
      </c>
      <c r="E177" s="21">
        <v>2500</v>
      </c>
      <c r="F177" s="21">
        <v>0</v>
      </c>
      <c r="G177" s="21">
        <v>0</v>
      </c>
    </row>
    <row r="178" spans="1:7">
      <c r="A178" s="21" t="s">
        <v>1898</v>
      </c>
      <c r="B178" s="21" t="s">
        <v>1899</v>
      </c>
      <c r="C178" s="155" t="s">
        <v>2006</v>
      </c>
      <c r="D178" s="21" t="s">
        <v>1907</v>
      </c>
      <c r="E178" s="21">
        <v>400</v>
      </c>
      <c r="F178" s="21">
        <v>0</v>
      </c>
      <c r="G178" s="21">
        <v>0</v>
      </c>
    </row>
    <row r="179" spans="1:7">
      <c r="A179" s="21" t="s">
        <v>1898</v>
      </c>
      <c r="B179" s="21" t="s">
        <v>1899</v>
      </c>
      <c r="C179" s="155" t="s">
        <v>2007</v>
      </c>
      <c r="D179" s="21" t="s">
        <v>1907</v>
      </c>
      <c r="E179" s="21">
        <v>6698</v>
      </c>
      <c r="F179" s="21">
        <v>0</v>
      </c>
      <c r="G179" s="21">
        <v>0</v>
      </c>
    </row>
    <row r="180" spans="1:7">
      <c r="A180" s="21" t="s">
        <v>1898</v>
      </c>
      <c r="B180" s="21" t="s">
        <v>1899</v>
      </c>
      <c r="C180" s="158" t="s">
        <v>2008</v>
      </c>
      <c r="D180" s="21" t="s">
        <v>1907</v>
      </c>
      <c r="E180" s="21">
        <v>14678</v>
      </c>
      <c r="F180" s="21">
        <v>0</v>
      </c>
      <c r="G180" s="21">
        <v>0</v>
      </c>
    </row>
    <row r="181" spans="1:7">
      <c r="A181" s="21" t="s">
        <v>1898</v>
      </c>
      <c r="B181" s="21" t="s">
        <v>1899</v>
      </c>
      <c r="C181" s="155" t="s">
        <v>2009</v>
      </c>
      <c r="D181" s="21" t="s">
        <v>1907</v>
      </c>
      <c r="E181" s="21">
        <v>1900</v>
      </c>
      <c r="F181" s="21">
        <v>0</v>
      </c>
      <c r="G181" s="21">
        <v>0</v>
      </c>
    </row>
    <row r="182" spans="1:7">
      <c r="A182" s="21" t="s">
        <v>1898</v>
      </c>
      <c r="B182" s="21" t="s">
        <v>1899</v>
      </c>
      <c r="C182" s="249" t="s">
        <v>2010</v>
      </c>
      <c r="D182" s="21" t="s">
        <v>1907</v>
      </c>
      <c r="E182" s="21">
        <v>1944</v>
      </c>
      <c r="F182" s="21">
        <v>0</v>
      </c>
      <c r="G182" s="21">
        <v>0</v>
      </c>
    </row>
    <row r="183" spans="1:7">
      <c r="A183" s="21" t="s">
        <v>1898</v>
      </c>
      <c r="B183" s="21" t="s">
        <v>1899</v>
      </c>
      <c r="C183" s="155" t="s">
        <v>2011</v>
      </c>
      <c r="D183" s="21" t="s">
        <v>1902</v>
      </c>
      <c r="E183" s="21">
        <v>4000</v>
      </c>
      <c r="F183" s="21">
        <v>0</v>
      </c>
      <c r="G183" s="21">
        <v>0</v>
      </c>
    </row>
    <row r="184" spans="1:7">
      <c r="A184" s="21" t="s">
        <v>1898</v>
      </c>
      <c r="B184" s="21" t="s">
        <v>1899</v>
      </c>
      <c r="C184" s="249" t="s">
        <v>2011</v>
      </c>
      <c r="D184" s="21" t="s">
        <v>1907</v>
      </c>
      <c r="E184" s="21">
        <v>699</v>
      </c>
      <c r="F184" s="21">
        <v>0</v>
      </c>
      <c r="G184" s="21">
        <v>0</v>
      </c>
    </row>
    <row r="185" spans="1:7">
      <c r="A185" s="21" t="s">
        <v>1898</v>
      </c>
      <c r="B185" s="21" t="s">
        <v>1899</v>
      </c>
      <c r="C185" s="155" t="s">
        <v>2012</v>
      </c>
      <c r="D185" s="21" t="s">
        <v>1907</v>
      </c>
      <c r="E185" s="21">
        <v>2945</v>
      </c>
      <c r="F185" s="21">
        <v>0</v>
      </c>
      <c r="G185" s="21">
        <v>0</v>
      </c>
    </row>
    <row r="186" spans="1:7">
      <c r="A186" s="21" t="s">
        <v>1898</v>
      </c>
      <c r="B186" s="21" t="s">
        <v>1899</v>
      </c>
      <c r="C186" s="155" t="s">
        <v>2013</v>
      </c>
      <c r="D186" s="21" t="s">
        <v>1907</v>
      </c>
      <c r="E186" s="21">
        <v>787</v>
      </c>
      <c r="F186" s="21">
        <v>0</v>
      </c>
      <c r="G186" s="21">
        <v>0</v>
      </c>
    </row>
    <row r="187" spans="1:7">
      <c r="A187" s="21" t="s">
        <v>1898</v>
      </c>
      <c r="B187" s="21" t="s">
        <v>1899</v>
      </c>
      <c r="C187" s="155" t="s">
        <v>2014</v>
      </c>
      <c r="D187" s="21" t="s">
        <v>1907</v>
      </c>
      <c r="E187" s="21">
        <v>2200</v>
      </c>
      <c r="F187" s="21">
        <v>0</v>
      </c>
      <c r="G187" s="21">
        <v>0</v>
      </c>
    </row>
    <row r="188" spans="1:7">
      <c r="A188" s="21" t="s">
        <v>1898</v>
      </c>
      <c r="B188" s="21" t="s">
        <v>1899</v>
      </c>
      <c r="C188" s="155" t="s">
        <v>2015</v>
      </c>
      <c r="D188" s="21" t="s">
        <v>1907</v>
      </c>
      <c r="E188" s="21">
        <v>6750</v>
      </c>
      <c r="F188" s="21">
        <v>0</v>
      </c>
      <c r="G188" s="21">
        <v>0</v>
      </c>
    </row>
    <row r="189" spans="1:7">
      <c r="A189" s="21" t="s">
        <v>1898</v>
      </c>
      <c r="B189" s="21" t="s">
        <v>1899</v>
      </c>
      <c r="C189" s="155" t="s">
        <v>2016</v>
      </c>
      <c r="D189" s="21" t="s">
        <v>1907</v>
      </c>
      <c r="E189" s="21">
        <v>4000</v>
      </c>
      <c r="F189" s="21">
        <v>0</v>
      </c>
      <c r="G189" s="21">
        <v>0</v>
      </c>
    </row>
    <row r="190" spans="1:7">
      <c r="A190" s="21" t="s">
        <v>1898</v>
      </c>
      <c r="B190" s="21" t="s">
        <v>1899</v>
      </c>
      <c r="C190" s="155" t="s">
        <v>2017</v>
      </c>
      <c r="D190" s="21" t="s">
        <v>1907</v>
      </c>
      <c r="E190" s="21">
        <v>2550</v>
      </c>
      <c r="F190" s="21">
        <v>0</v>
      </c>
      <c r="G190" s="21">
        <v>0</v>
      </c>
    </row>
    <row r="191" spans="1:7">
      <c r="A191" s="21" t="s">
        <v>1898</v>
      </c>
      <c r="B191" s="21" t="s">
        <v>1899</v>
      </c>
      <c r="C191" s="155" t="s">
        <v>2018</v>
      </c>
      <c r="D191" s="21" t="s">
        <v>1907</v>
      </c>
      <c r="E191" s="21">
        <v>1798</v>
      </c>
      <c r="F191" s="21">
        <v>0</v>
      </c>
      <c r="G191" s="21">
        <v>0</v>
      </c>
    </row>
    <row r="192" spans="1:7">
      <c r="A192" s="21" t="s">
        <v>1898</v>
      </c>
      <c r="B192" s="21" t="s">
        <v>1899</v>
      </c>
      <c r="C192" s="155" t="s">
        <v>2019</v>
      </c>
      <c r="D192" s="21" t="s">
        <v>1907</v>
      </c>
      <c r="E192" s="21">
        <v>1452</v>
      </c>
      <c r="F192" s="21">
        <v>0</v>
      </c>
      <c r="G192" s="21">
        <v>0</v>
      </c>
    </row>
    <row r="193" spans="1:7">
      <c r="A193" s="21" t="s">
        <v>1898</v>
      </c>
      <c r="B193" s="21" t="s">
        <v>1899</v>
      </c>
      <c r="C193" s="155" t="s">
        <v>2020</v>
      </c>
      <c r="D193" s="21" t="s">
        <v>1907</v>
      </c>
      <c r="E193" s="21">
        <v>2795</v>
      </c>
      <c r="F193" s="21">
        <v>0</v>
      </c>
      <c r="G193" s="21">
        <v>0</v>
      </c>
    </row>
    <row r="194" spans="1:7">
      <c r="A194" s="21" t="s">
        <v>1898</v>
      </c>
      <c r="B194" s="21" t="s">
        <v>1899</v>
      </c>
      <c r="C194" s="155" t="s">
        <v>2021</v>
      </c>
      <c r="D194" s="21" t="s">
        <v>1907</v>
      </c>
      <c r="E194" s="21">
        <v>1184</v>
      </c>
      <c r="F194" s="21">
        <v>0</v>
      </c>
      <c r="G194" s="21">
        <v>0</v>
      </c>
    </row>
    <row r="195" spans="1:7">
      <c r="A195" s="21" t="s">
        <v>1898</v>
      </c>
      <c r="B195" s="21" t="s">
        <v>1899</v>
      </c>
      <c r="C195" s="155" t="s">
        <v>2022</v>
      </c>
      <c r="D195" s="21" t="s">
        <v>1907</v>
      </c>
      <c r="E195" s="21">
        <v>4000</v>
      </c>
      <c r="F195" s="21">
        <v>0</v>
      </c>
      <c r="G195" s="21">
        <v>0</v>
      </c>
    </row>
    <row r="196" spans="1:7">
      <c r="A196" s="21" t="s">
        <v>1898</v>
      </c>
      <c r="B196" s="21" t="s">
        <v>1899</v>
      </c>
      <c r="C196" s="155" t="s">
        <v>2023</v>
      </c>
      <c r="D196" s="21" t="s">
        <v>1907</v>
      </c>
      <c r="E196" s="21">
        <v>2195</v>
      </c>
      <c r="F196" s="21">
        <v>0</v>
      </c>
      <c r="G196" s="21">
        <v>0</v>
      </c>
    </row>
    <row r="197" spans="1:7">
      <c r="A197" s="21" t="s">
        <v>1898</v>
      </c>
      <c r="B197" s="21" t="s">
        <v>1899</v>
      </c>
      <c r="C197" s="155" t="s">
        <v>2024</v>
      </c>
      <c r="D197" s="21" t="s">
        <v>1907</v>
      </c>
      <c r="E197" s="21">
        <v>2450</v>
      </c>
      <c r="F197" s="21">
        <v>0</v>
      </c>
      <c r="G197" s="21">
        <v>0</v>
      </c>
    </row>
    <row r="198" spans="1:7">
      <c r="A198" s="21" t="s">
        <v>1898</v>
      </c>
      <c r="B198" s="21" t="s">
        <v>1899</v>
      </c>
      <c r="C198" s="249" t="s">
        <v>2025</v>
      </c>
      <c r="D198" s="21" t="s">
        <v>1902</v>
      </c>
      <c r="E198" s="21">
        <v>4000</v>
      </c>
      <c r="F198" s="21">
        <v>0</v>
      </c>
      <c r="G198" s="21">
        <v>0</v>
      </c>
    </row>
    <row r="199" spans="1:7">
      <c r="A199" s="21" t="s">
        <v>1898</v>
      </c>
      <c r="B199" s="21" t="s">
        <v>1899</v>
      </c>
      <c r="C199" s="249" t="s">
        <v>2026</v>
      </c>
      <c r="D199" s="21" t="s">
        <v>1907</v>
      </c>
      <c r="E199" s="21">
        <v>4000</v>
      </c>
      <c r="F199" s="21">
        <v>0</v>
      </c>
      <c r="G199" s="21">
        <v>0</v>
      </c>
    </row>
    <row r="200" spans="1:7">
      <c r="A200" s="21" t="s">
        <v>1898</v>
      </c>
      <c r="B200" s="21" t="s">
        <v>1899</v>
      </c>
      <c r="C200" s="249" t="s">
        <v>2027</v>
      </c>
      <c r="D200" s="21" t="s">
        <v>1907</v>
      </c>
      <c r="E200" s="21">
        <v>3398</v>
      </c>
      <c r="F200" s="21">
        <v>0</v>
      </c>
      <c r="G200" s="21">
        <v>0</v>
      </c>
    </row>
    <row r="201" spans="1:7">
      <c r="A201" s="21" t="s">
        <v>1898</v>
      </c>
      <c r="B201" s="21" t="s">
        <v>1899</v>
      </c>
      <c r="C201" s="249" t="s">
        <v>2028</v>
      </c>
      <c r="D201" s="21" t="s">
        <v>1907</v>
      </c>
      <c r="E201" s="21">
        <v>950</v>
      </c>
      <c r="F201" s="21">
        <v>0</v>
      </c>
      <c r="G201" s="21">
        <v>0</v>
      </c>
    </row>
    <row r="202" spans="1:7">
      <c r="A202" s="21" t="s">
        <v>1898</v>
      </c>
      <c r="B202" s="21" t="s">
        <v>1899</v>
      </c>
      <c r="C202" s="249" t="s">
        <v>2029</v>
      </c>
      <c r="D202" s="21" t="s">
        <v>1907</v>
      </c>
      <c r="E202" s="21">
        <v>961</v>
      </c>
      <c r="F202" s="21">
        <v>0</v>
      </c>
      <c r="G202" s="21">
        <v>0</v>
      </c>
    </row>
    <row r="203" spans="1:7">
      <c r="A203" s="21" t="s">
        <v>1898</v>
      </c>
      <c r="B203" s="21" t="s">
        <v>1899</v>
      </c>
      <c r="C203" s="249" t="s">
        <v>2030</v>
      </c>
      <c r="D203" s="21" t="s">
        <v>1907</v>
      </c>
      <c r="E203" s="21">
        <v>1491</v>
      </c>
      <c r="F203" s="21">
        <v>0</v>
      </c>
      <c r="G203" s="21">
        <v>0</v>
      </c>
    </row>
    <row r="204" spans="1:7">
      <c r="A204" s="21" t="s">
        <v>1898</v>
      </c>
      <c r="B204" s="21" t="s">
        <v>1899</v>
      </c>
      <c r="C204" s="158" t="s">
        <v>2031</v>
      </c>
      <c r="D204" s="21" t="s">
        <v>1907</v>
      </c>
      <c r="E204" s="21">
        <v>4000</v>
      </c>
      <c r="F204" s="21">
        <v>0</v>
      </c>
      <c r="G204" s="21">
        <v>0</v>
      </c>
    </row>
    <row r="205" spans="1:7">
      <c r="A205" s="21" t="s">
        <v>1898</v>
      </c>
      <c r="B205" s="21" t="s">
        <v>1899</v>
      </c>
      <c r="C205" s="158" t="s">
        <v>2032</v>
      </c>
      <c r="D205" s="21" t="s">
        <v>1907</v>
      </c>
      <c r="E205" s="21">
        <v>834</v>
      </c>
      <c r="F205" s="21">
        <v>0</v>
      </c>
      <c r="G205" s="21">
        <v>0</v>
      </c>
    </row>
    <row r="206" spans="1:7">
      <c r="A206" s="21" t="s">
        <v>1898</v>
      </c>
      <c r="B206" s="21" t="s">
        <v>1899</v>
      </c>
      <c r="C206" s="249" t="s">
        <v>2033</v>
      </c>
      <c r="D206" s="21" t="s">
        <v>1907</v>
      </c>
      <c r="E206" s="21">
        <v>6042</v>
      </c>
      <c r="F206" s="21">
        <v>0</v>
      </c>
      <c r="G206" s="21">
        <v>0</v>
      </c>
    </row>
    <row r="207" spans="1:7">
      <c r="A207" s="21" t="s">
        <v>1898</v>
      </c>
      <c r="B207" s="21" t="s">
        <v>1899</v>
      </c>
      <c r="C207" s="158" t="s">
        <v>2034</v>
      </c>
      <c r="D207" s="21" t="s">
        <v>2035</v>
      </c>
      <c r="E207" s="21">
        <v>450</v>
      </c>
      <c r="F207" s="21">
        <v>0</v>
      </c>
      <c r="G207" s="21">
        <v>0</v>
      </c>
    </row>
    <row r="208" spans="1:7">
      <c r="A208" s="21" t="s">
        <v>1898</v>
      </c>
      <c r="B208" s="21" t="s">
        <v>1899</v>
      </c>
      <c r="C208" s="249" t="s">
        <v>2036</v>
      </c>
      <c r="D208" s="21" t="s">
        <v>2035</v>
      </c>
      <c r="E208" s="21">
        <v>110</v>
      </c>
      <c r="F208" s="21">
        <v>0</v>
      </c>
      <c r="G208" s="21">
        <v>0</v>
      </c>
    </row>
    <row r="209" spans="1:7">
      <c r="A209" s="21" t="s">
        <v>1898</v>
      </c>
      <c r="B209" s="21" t="s">
        <v>1899</v>
      </c>
      <c r="C209" s="249" t="s">
        <v>2037</v>
      </c>
      <c r="D209" s="21" t="s">
        <v>2035</v>
      </c>
      <c r="E209" s="21">
        <v>4</v>
      </c>
      <c r="F209" s="21">
        <v>0</v>
      </c>
      <c r="G209" s="21">
        <v>0</v>
      </c>
    </row>
    <row r="210" spans="1:7">
      <c r="A210" s="21" t="s">
        <v>1898</v>
      </c>
      <c r="B210" s="21" t="s">
        <v>1899</v>
      </c>
      <c r="C210" s="158" t="s">
        <v>2038</v>
      </c>
      <c r="D210" s="21" t="s">
        <v>2035</v>
      </c>
      <c r="E210" s="21">
        <v>2635</v>
      </c>
      <c r="F210" s="21">
        <v>0</v>
      </c>
      <c r="G210" s="21">
        <v>0</v>
      </c>
    </row>
    <row r="211" spans="1:7">
      <c r="A211" s="21" t="s">
        <v>1898</v>
      </c>
      <c r="B211" s="21" t="s">
        <v>1899</v>
      </c>
      <c r="C211" s="249" t="s">
        <v>2039</v>
      </c>
      <c r="D211" s="21" t="s">
        <v>2035</v>
      </c>
      <c r="E211" s="21">
        <v>48</v>
      </c>
      <c r="F211" s="21">
        <v>0</v>
      </c>
      <c r="G211" s="21">
        <v>0</v>
      </c>
    </row>
    <row r="212" spans="1:7">
      <c r="A212" s="21" t="s">
        <v>1898</v>
      </c>
      <c r="B212" s="21" t="s">
        <v>1899</v>
      </c>
      <c r="C212" s="249" t="s">
        <v>534</v>
      </c>
      <c r="D212" s="21" t="s">
        <v>771</v>
      </c>
      <c r="E212" s="21">
        <v>81</v>
      </c>
      <c r="F212" s="21">
        <v>0</v>
      </c>
      <c r="G212" s="21">
        <v>0</v>
      </c>
    </row>
    <row r="213" spans="1:7">
      <c r="A213" s="21" t="s">
        <v>1898</v>
      </c>
      <c r="B213" s="21" t="s">
        <v>1899</v>
      </c>
      <c r="C213" s="249" t="s">
        <v>535</v>
      </c>
      <c r="D213" s="21" t="s">
        <v>771</v>
      </c>
      <c r="E213" s="21">
        <v>99</v>
      </c>
      <c r="F213" s="21">
        <v>0</v>
      </c>
      <c r="G213" s="21">
        <v>0</v>
      </c>
    </row>
    <row r="214" spans="1:7">
      <c r="A214" s="21" t="s">
        <v>1898</v>
      </c>
      <c r="B214" s="21" t="s">
        <v>1899</v>
      </c>
      <c r="C214" s="249" t="s">
        <v>494</v>
      </c>
      <c r="D214" s="21" t="s">
        <v>771</v>
      </c>
      <c r="E214" s="21">
        <v>354</v>
      </c>
      <c r="F214" s="21">
        <v>0</v>
      </c>
      <c r="G214" s="21">
        <v>0</v>
      </c>
    </row>
    <row r="215" spans="1:7">
      <c r="A215" s="21" t="s">
        <v>1898</v>
      </c>
      <c r="B215" s="21" t="s">
        <v>1899</v>
      </c>
      <c r="C215" s="158" t="s">
        <v>494</v>
      </c>
      <c r="D215" s="21" t="s">
        <v>770</v>
      </c>
      <c r="E215" s="21">
        <v>2400</v>
      </c>
      <c r="F215" s="21">
        <v>0</v>
      </c>
      <c r="G215" s="21">
        <v>0</v>
      </c>
    </row>
    <row r="216" spans="1:7">
      <c r="A216" s="21" t="s">
        <v>1898</v>
      </c>
      <c r="B216" s="21" t="s">
        <v>1899</v>
      </c>
      <c r="C216" s="249" t="s">
        <v>2040</v>
      </c>
      <c r="D216" s="21" t="s">
        <v>2041</v>
      </c>
      <c r="E216" s="21">
        <v>24000</v>
      </c>
      <c r="F216" s="21">
        <v>0</v>
      </c>
      <c r="G216" s="21">
        <v>0</v>
      </c>
    </row>
    <row r="217" spans="1:7">
      <c r="A217" s="21" t="s">
        <v>1898</v>
      </c>
      <c r="B217" s="21" t="s">
        <v>1899</v>
      </c>
      <c r="C217" s="249" t="s">
        <v>2040</v>
      </c>
      <c r="D217" s="21" t="s">
        <v>2042</v>
      </c>
      <c r="E217" s="21">
        <v>734</v>
      </c>
      <c r="F217" s="21">
        <v>0</v>
      </c>
      <c r="G217" s="21">
        <v>0</v>
      </c>
    </row>
    <row r="218" spans="1:7">
      <c r="A218" s="21" t="s">
        <v>1898</v>
      </c>
      <c r="B218" s="21" t="s">
        <v>1899</v>
      </c>
      <c r="C218" s="249" t="s">
        <v>2040</v>
      </c>
      <c r="D218" s="21" t="s">
        <v>2043</v>
      </c>
      <c r="E218" s="21">
        <v>3155</v>
      </c>
      <c r="F218" s="21">
        <v>0</v>
      </c>
      <c r="G218" s="21">
        <v>0</v>
      </c>
    </row>
    <row r="219" spans="1:7">
      <c r="A219" s="21" t="s">
        <v>1898</v>
      </c>
      <c r="B219" s="21" t="s">
        <v>1899</v>
      </c>
      <c r="C219" s="249" t="s">
        <v>2044</v>
      </c>
      <c r="D219" s="21" t="s">
        <v>2041</v>
      </c>
      <c r="E219" s="21">
        <v>6000</v>
      </c>
      <c r="F219" s="21">
        <v>0</v>
      </c>
      <c r="G219" s="21">
        <v>0</v>
      </c>
    </row>
    <row r="220" spans="1:7">
      <c r="A220" s="21" t="s">
        <v>1898</v>
      </c>
      <c r="B220" s="21" t="s">
        <v>1899</v>
      </c>
      <c r="C220" s="249" t="s">
        <v>2044</v>
      </c>
      <c r="D220" s="21" t="s">
        <v>2043</v>
      </c>
      <c r="E220" s="21">
        <v>29500</v>
      </c>
      <c r="F220" s="21">
        <v>0</v>
      </c>
      <c r="G220" s="21">
        <v>0</v>
      </c>
    </row>
    <row r="221" spans="1:7">
      <c r="A221" s="21" t="s">
        <v>1898</v>
      </c>
      <c r="B221" s="21" t="s">
        <v>1899</v>
      </c>
      <c r="C221" s="4" t="s">
        <v>2045</v>
      </c>
      <c r="D221" s="21" t="s">
        <v>2041</v>
      </c>
      <c r="E221" s="21">
        <v>80000</v>
      </c>
      <c r="F221" s="21">
        <v>0</v>
      </c>
      <c r="G221" s="21">
        <v>0</v>
      </c>
    </row>
    <row r="222" spans="1:7">
      <c r="A222" s="21" t="s">
        <v>1898</v>
      </c>
      <c r="B222" s="21" t="s">
        <v>1899</v>
      </c>
      <c r="C222" s="4" t="s">
        <v>2045</v>
      </c>
      <c r="D222" s="21" t="s">
        <v>2046</v>
      </c>
      <c r="E222" s="21">
        <v>500</v>
      </c>
      <c r="F222" s="21">
        <v>0</v>
      </c>
      <c r="G222" s="21">
        <v>0</v>
      </c>
    </row>
    <row r="223" spans="1:7">
      <c r="A223" s="21" t="s">
        <v>1898</v>
      </c>
      <c r="B223" s="21" t="s">
        <v>1899</v>
      </c>
      <c r="C223" s="453" t="s">
        <v>2045</v>
      </c>
      <c r="D223" s="21" t="s">
        <v>2042</v>
      </c>
      <c r="E223" s="21">
        <v>1000</v>
      </c>
      <c r="F223" s="21">
        <v>0</v>
      </c>
      <c r="G223" s="21">
        <v>0</v>
      </c>
    </row>
    <row r="224" spans="1:7">
      <c r="A224" s="21" t="s">
        <v>1898</v>
      </c>
      <c r="B224" s="21" t="s">
        <v>1899</v>
      </c>
      <c r="C224" s="157" t="s">
        <v>2045</v>
      </c>
      <c r="D224" s="21" t="s">
        <v>2043</v>
      </c>
      <c r="E224" s="21">
        <v>4500</v>
      </c>
      <c r="F224" s="21">
        <v>0</v>
      </c>
      <c r="G224" s="21">
        <v>0</v>
      </c>
    </row>
    <row r="225" spans="1:7">
      <c r="A225" s="21" t="s">
        <v>1898</v>
      </c>
      <c r="B225" s="21" t="s">
        <v>1899</v>
      </c>
      <c r="C225" s="453" t="s">
        <v>2047</v>
      </c>
      <c r="D225" s="21" t="s">
        <v>2041</v>
      </c>
      <c r="E225" s="21">
        <v>142500</v>
      </c>
      <c r="F225" s="21">
        <v>0</v>
      </c>
      <c r="G225" s="21">
        <v>0</v>
      </c>
    </row>
    <row r="226" spans="1:7">
      <c r="A226" s="21" t="s">
        <v>1898</v>
      </c>
      <c r="B226" s="21" t="s">
        <v>1899</v>
      </c>
      <c r="C226" s="157" t="s">
        <v>2047</v>
      </c>
      <c r="D226" s="21" t="s">
        <v>2035</v>
      </c>
      <c r="E226" s="21">
        <v>1472</v>
      </c>
      <c r="F226" s="21">
        <v>0</v>
      </c>
      <c r="G226" s="21">
        <v>0</v>
      </c>
    </row>
    <row r="227" spans="1:7">
      <c r="A227" s="21" t="s">
        <v>1898</v>
      </c>
      <c r="B227" s="21" t="s">
        <v>1899</v>
      </c>
      <c r="C227" s="203" t="s">
        <v>2048</v>
      </c>
      <c r="D227" s="21" t="s">
        <v>2041</v>
      </c>
      <c r="E227" s="21">
        <v>6240</v>
      </c>
      <c r="F227" s="21">
        <v>0</v>
      </c>
      <c r="G227" s="21">
        <v>0</v>
      </c>
    </row>
    <row r="228" spans="1:7">
      <c r="A228" s="21" t="s">
        <v>1898</v>
      </c>
      <c r="B228" s="21" t="s">
        <v>1899</v>
      </c>
      <c r="C228" s="203" t="s">
        <v>2049</v>
      </c>
      <c r="D228" s="21" t="s">
        <v>2041</v>
      </c>
      <c r="E228" s="21">
        <v>84000</v>
      </c>
      <c r="F228" s="21">
        <v>0</v>
      </c>
      <c r="G228" s="21">
        <v>0</v>
      </c>
    </row>
    <row r="229" spans="1:7" ht="14.4">
      <c r="A229" s="21" t="s">
        <v>1898</v>
      </c>
      <c r="B229" s="21" t="s">
        <v>1899</v>
      </c>
      <c r="C229" s="151" t="s">
        <v>2049</v>
      </c>
      <c r="D229" s="21" t="s">
        <v>2043</v>
      </c>
      <c r="E229" s="21">
        <v>8389</v>
      </c>
      <c r="F229" s="21">
        <v>0</v>
      </c>
      <c r="G229" s="21">
        <v>0</v>
      </c>
    </row>
    <row r="230" spans="1:7" ht="14.4">
      <c r="A230" s="21" t="s">
        <v>1898</v>
      </c>
      <c r="B230" s="21" t="s">
        <v>1899</v>
      </c>
      <c r="C230" s="151" t="s">
        <v>2050</v>
      </c>
      <c r="D230" s="21" t="s">
        <v>2042</v>
      </c>
      <c r="E230" s="21">
        <v>67869</v>
      </c>
      <c r="F230" s="21">
        <v>0</v>
      </c>
      <c r="G230" s="21">
        <v>0</v>
      </c>
    </row>
    <row r="231" spans="1:7" ht="14.4">
      <c r="A231" s="21" t="s">
        <v>1898</v>
      </c>
      <c r="B231" s="21" t="s">
        <v>1899</v>
      </c>
      <c r="C231" s="151" t="s">
        <v>2051</v>
      </c>
      <c r="D231" s="21" t="s">
        <v>2043</v>
      </c>
      <c r="E231" s="21">
        <v>1</v>
      </c>
      <c r="F231" s="21">
        <v>0</v>
      </c>
      <c r="G231" s="21">
        <v>0</v>
      </c>
    </row>
    <row r="232" spans="1:7" ht="14.4">
      <c r="A232" s="21" t="s">
        <v>1898</v>
      </c>
      <c r="B232" s="21" t="s">
        <v>1899</v>
      </c>
      <c r="C232" s="151" t="s">
        <v>2052</v>
      </c>
      <c r="D232" s="21" t="s">
        <v>2043</v>
      </c>
      <c r="E232" s="21">
        <v>2</v>
      </c>
      <c r="F232" s="21">
        <v>0</v>
      </c>
      <c r="G232" s="21">
        <v>0</v>
      </c>
    </row>
    <row r="233" spans="1:7" ht="14.4">
      <c r="A233" s="21" t="s">
        <v>1898</v>
      </c>
      <c r="B233" s="21" t="s">
        <v>1899</v>
      </c>
      <c r="C233" s="151" t="s">
        <v>2053</v>
      </c>
      <c r="D233" s="21" t="s">
        <v>2043</v>
      </c>
      <c r="E233" s="21">
        <v>1</v>
      </c>
      <c r="F233" s="21">
        <v>0</v>
      </c>
      <c r="G233" s="21">
        <v>0</v>
      </c>
    </row>
    <row r="234" spans="1:7">
      <c r="A234" s="21" t="s">
        <v>1898</v>
      </c>
      <c r="B234" s="21" t="s">
        <v>1899</v>
      </c>
      <c r="C234" s="4" t="s">
        <v>2054</v>
      </c>
      <c r="D234" s="21" t="s">
        <v>2035</v>
      </c>
      <c r="E234" s="21">
        <v>100</v>
      </c>
      <c r="F234" s="21">
        <v>0</v>
      </c>
      <c r="G234" s="21">
        <v>0</v>
      </c>
    </row>
    <row r="235" spans="1:7" ht="14.4">
      <c r="A235" s="21" t="s">
        <v>1898</v>
      </c>
      <c r="B235" s="21" t="s">
        <v>1899</v>
      </c>
      <c r="C235" s="151" t="s">
        <v>2055</v>
      </c>
      <c r="D235" s="21" t="s">
        <v>2035</v>
      </c>
      <c r="E235" s="21">
        <v>100</v>
      </c>
      <c r="F235" s="21">
        <v>0</v>
      </c>
      <c r="G235" s="21">
        <v>0</v>
      </c>
    </row>
    <row r="236" spans="1:7" ht="14.4">
      <c r="A236" s="21" t="s">
        <v>1898</v>
      </c>
      <c r="B236" s="21" t="s">
        <v>1899</v>
      </c>
      <c r="C236" s="151" t="s">
        <v>2056</v>
      </c>
      <c r="D236" s="21" t="s">
        <v>2042</v>
      </c>
      <c r="E236" s="21">
        <v>54</v>
      </c>
      <c r="F236" s="21">
        <v>0</v>
      </c>
      <c r="G236" s="21">
        <v>0</v>
      </c>
    </row>
    <row r="237" spans="1:7" ht="14.4">
      <c r="A237" s="21" t="s">
        <v>1898</v>
      </c>
      <c r="B237" s="21" t="s">
        <v>1899</v>
      </c>
      <c r="C237" s="454" t="s">
        <v>2057</v>
      </c>
      <c r="D237" s="21" t="s">
        <v>2043</v>
      </c>
      <c r="E237" s="21">
        <v>1</v>
      </c>
      <c r="F237" s="21">
        <v>0</v>
      </c>
      <c r="G237" s="21">
        <v>0</v>
      </c>
    </row>
    <row r="238" spans="1:7" ht="14.4">
      <c r="A238" s="21" t="s">
        <v>1898</v>
      </c>
      <c r="B238" s="21" t="s">
        <v>1899</v>
      </c>
      <c r="C238" s="454" t="s">
        <v>2058</v>
      </c>
      <c r="D238" s="21" t="s">
        <v>2043</v>
      </c>
      <c r="E238" s="21">
        <v>1</v>
      </c>
      <c r="F238" s="21">
        <v>0</v>
      </c>
      <c r="G238" s="21">
        <v>0</v>
      </c>
    </row>
    <row r="239" spans="1:7" ht="14.4">
      <c r="A239" s="21" t="s">
        <v>1898</v>
      </c>
      <c r="B239" s="21" t="s">
        <v>1899</v>
      </c>
      <c r="C239" s="323" t="s">
        <v>2059</v>
      </c>
      <c r="D239" s="21" t="s">
        <v>2035</v>
      </c>
      <c r="E239" s="21">
        <v>350</v>
      </c>
      <c r="F239" s="21">
        <v>0</v>
      </c>
      <c r="G239" s="21">
        <v>0</v>
      </c>
    </row>
    <row r="240" spans="1:7" ht="14.4">
      <c r="A240" s="21" t="s">
        <v>1898</v>
      </c>
      <c r="B240" s="21" t="s">
        <v>1899</v>
      </c>
      <c r="C240" s="454" t="s">
        <v>2060</v>
      </c>
      <c r="D240" s="21" t="s">
        <v>2042</v>
      </c>
      <c r="E240" s="21">
        <v>166</v>
      </c>
      <c r="F240" s="21">
        <v>0</v>
      </c>
      <c r="G240" s="21">
        <v>0</v>
      </c>
    </row>
    <row r="241" spans="1:7" ht="14.4">
      <c r="A241" s="21" t="s">
        <v>1898</v>
      </c>
      <c r="B241" s="21" t="s">
        <v>1899</v>
      </c>
      <c r="C241" s="323" t="s">
        <v>2061</v>
      </c>
      <c r="D241" s="21" t="s">
        <v>2042</v>
      </c>
      <c r="E241" s="21">
        <v>73</v>
      </c>
      <c r="F241" s="21">
        <v>0</v>
      </c>
      <c r="G241" s="21">
        <v>0</v>
      </c>
    </row>
    <row r="242" spans="1:7" ht="14.4">
      <c r="A242" s="21" t="s">
        <v>1898</v>
      </c>
      <c r="B242" s="21" t="s">
        <v>1899</v>
      </c>
      <c r="C242" s="454" t="s">
        <v>2062</v>
      </c>
      <c r="D242" s="21" t="s">
        <v>2035</v>
      </c>
      <c r="E242" s="21">
        <v>100</v>
      </c>
      <c r="F242" s="21">
        <v>0</v>
      </c>
      <c r="G242" s="21">
        <v>0</v>
      </c>
    </row>
    <row r="243" spans="1:7" ht="14.4">
      <c r="A243" s="21" t="s">
        <v>1898</v>
      </c>
      <c r="B243" s="21" t="s">
        <v>1899</v>
      </c>
      <c r="C243" s="454" t="s">
        <v>2063</v>
      </c>
      <c r="D243" s="21" t="s">
        <v>2041</v>
      </c>
      <c r="E243" s="21">
        <v>80000</v>
      </c>
      <c r="F243" s="21">
        <v>0</v>
      </c>
      <c r="G243" s="21">
        <v>0</v>
      </c>
    </row>
    <row r="244" spans="1:7" ht="14.4">
      <c r="A244" s="21" t="s">
        <v>1898</v>
      </c>
      <c r="B244" s="21" t="s">
        <v>1899</v>
      </c>
      <c r="C244" s="454" t="s">
        <v>2063</v>
      </c>
      <c r="D244" s="21" t="s">
        <v>2042</v>
      </c>
      <c r="E244" s="21">
        <v>4711</v>
      </c>
      <c r="F244" s="21">
        <v>0</v>
      </c>
      <c r="G244" s="21">
        <v>0</v>
      </c>
    </row>
    <row r="245" spans="1:7" ht="14.4">
      <c r="A245" s="21" t="s">
        <v>1898</v>
      </c>
      <c r="B245" s="21" t="s">
        <v>1899</v>
      </c>
      <c r="C245" s="454" t="s">
        <v>2063</v>
      </c>
      <c r="D245" s="21" t="s">
        <v>2043</v>
      </c>
      <c r="E245" s="21">
        <v>8996</v>
      </c>
      <c r="F245" s="21">
        <v>0</v>
      </c>
      <c r="G245" s="21">
        <v>0</v>
      </c>
    </row>
    <row r="246" spans="1:7" ht="14.4">
      <c r="A246" s="21" t="s">
        <v>1898</v>
      </c>
      <c r="B246" s="21" t="s">
        <v>1899</v>
      </c>
      <c r="C246" s="454" t="s">
        <v>2064</v>
      </c>
      <c r="D246" s="21" t="s">
        <v>2041</v>
      </c>
      <c r="E246" s="21">
        <v>6775</v>
      </c>
      <c r="F246" s="21">
        <v>0</v>
      </c>
      <c r="G246" s="21">
        <v>0</v>
      </c>
    </row>
    <row r="247" spans="1:7" ht="14.4">
      <c r="A247" s="21" t="s">
        <v>1898</v>
      </c>
      <c r="B247" s="21" t="s">
        <v>1899</v>
      </c>
      <c r="C247" s="454" t="s">
        <v>2065</v>
      </c>
      <c r="D247" s="21" t="s">
        <v>2041</v>
      </c>
      <c r="E247" s="21">
        <v>25000</v>
      </c>
      <c r="F247" s="21">
        <v>0</v>
      </c>
      <c r="G247" s="21">
        <v>0</v>
      </c>
    </row>
    <row r="248" spans="1:7" ht="14.4">
      <c r="A248" s="21" t="s">
        <v>1898</v>
      </c>
      <c r="B248" s="21" t="s">
        <v>1899</v>
      </c>
      <c r="C248" s="454" t="s">
        <v>2065</v>
      </c>
      <c r="D248" s="21" t="s">
        <v>2042</v>
      </c>
      <c r="E248" s="21">
        <v>657</v>
      </c>
      <c r="F248" s="21">
        <v>0</v>
      </c>
      <c r="G248" s="21">
        <v>0</v>
      </c>
    </row>
    <row r="249" spans="1:7" ht="14.4">
      <c r="A249" s="21" t="s">
        <v>1898</v>
      </c>
      <c r="B249" s="21" t="s">
        <v>1899</v>
      </c>
      <c r="C249" s="151" t="s">
        <v>2065</v>
      </c>
      <c r="D249" s="21" t="s">
        <v>2043</v>
      </c>
      <c r="E249" s="21">
        <v>3806</v>
      </c>
      <c r="F249" s="21">
        <v>0</v>
      </c>
      <c r="G249" s="21">
        <v>0</v>
      </c>
    </row>
    <row r="250" spans="1:7" ht="14.4">
      <c r="A250" s="21" t="s">
        <v>1898</v>
      </c>
      <c r="B250" s="21" t="s">
        <v>1899</v>
      </c>
      <c r="C250" s="323" t="s">
        <v>2066</v>
      </c>
      <c r="D250" s="21" t="s">
        <v>2041</v>
      </c>
      <c r="E250" s="21">
        <v>115000</v>
      </c>
      <c r="F250" s="21">
        <v>0</v>
      </c>
      <c r="G250" s="21">
        <v>0</v>
      </c>
    </row>
    <row r="251" spans="1:7" ht="14.4">
      <c r="A251" s="21" t="s">
        <v>1898</v>
      </c>
      <c r="B251" s="21" t="s">
        <v>1899</v>
      </c>
      <c r="C251" s="454" t="s">
        <v>2066</v>
      </c>
      <c r="D251" s="21" t="s">
        <v>2042</v>
      </c>
      <c r="E251" s="21">
        <v>2370</v>
      </c>
      <c r="F251" s="21">
        <v>0</v>
      </c>
      <c r="G251" s="21">
        <v>0</v>
      </c>
    </row>
    <row r="252" spans="1:7" ht="14.4">
      <c r="A252" s="21" t="s">
        <v>1898</v>
      </c>
      <c r="B252" s="21" t="s">
        <v>1899</v>
      </c>
      <c r="C252" s="454" t="s">
        <v>2066</v>
      </c>
      <c r="D252" s="21" t="s">
        <v>2043</v>
      </c>
      <c r="E252" s="21">
        <v>14581</v>
      </c>
      <c r="F252" s="21">
        <v>0</v>
      </c>
      <c r="G252" s="21">
        <v>0</v>
      </c>
    </row>
    <row r="253" spans="1:7" ht="14.4">
      <c r="A253" s="21" t="s">
        <v>1898</v>
      </c>
      <c r="B253" s="21" t="s">
        <v>1899</v>
      </c>
      <c r="C253" s="454" t="s">
        <v>2067</v>
      </c>
      <c r="D253" s="21" t="s">
        <v>2041</v>
      </c>
      <c r="E253" s="21">
        <v>4000</v>
      </c>
      <c r="F253" s="21">
        <v>0</v>
      </c>
      <c r="G253" s="21">
        <v>0</v>
      </c>
    </row>
    <row r="254" spans="1:7" ht="14.4">
      <c r="A254" s="21" t="s">
        <v>1898</v>
      </c>
      <c r="B254" s="21" t="s">
        <v>1899</v>
      </c>
      <c r="C254" s="454" t="s">
        <v>2068</v>
      </c>
      <c r="D254" s="21" t="s">
        <v>2043</v>
      </c>
      <c r="E254" s="21">
        <v>1</v>
      </c>
      <c r="F254" s="21">
        <v>0</v>
      </c>
      <c r="G254" s="21">
        <v>0</v>
      </c>
    </row>
    <row r="255" spans="1:7" ht="14.4">
      <c r="A255" s="21" t="s">
        <v>1898</v>
      </c>
      <c r="B255" s="21" t="s">
        <v>1899</v>
      </c>
      <c r="C255" s="454" t="s">
        <v>2069</v>
      </c>
      <c r="D255" s="21" t="s">
        <v>2043</v>
      </c>
      <c r="E255" s="21">
        <v>50</v>
      </c>
      <c r="F255" s="21">
        <v>0</v>
      </c>
      <c r="G255" s="21">
        <v>0</v>
      </c>
    </row>
    <row r="256" spans="1:7" ht="14.4">
      <c r="A256" s="21" t="s">
        <v>1898</v>
      </c>
      <c r="B256" s="21" t="s">
        <v>1899</v>
      </c>
      <c r="C256" s="392" t="s">
        <v>2070</v>
      </c>
      <c r="D256" s="21" t="s">
        <v>2043</v>
      </c>
      <c r="E256" s="21">
        <v>3290</v>
      </c>
      <c r="F256" s="21">
        <v>0</v>
      </c>
      <c r="G256" s="21">
        <v>0</v>
      </c>
    </row>
    <row r="257" spans="1:7" ht="14.4">
      <c r="A257" s="21" t="s">
        <v>1898</v>
      </c>
      <c r="B257" s="21" t="s">
        <v>1899</v>
      </c>
      <c r="C257" s="323" t="s">
        <v>2071</v>
      </c>
      <c r="D257" s="21" t="s">
        <v>2043</v>
      </c>
      <c r="E257" s="21">
        <v>2090</v>
      </c>
      <c r="F257" s="21">
        <v>0</v>
      </c>
      <c r="G257" s="21">
        <v>0</v>
      </c>
    </row>
    <row r="258" spans="1:7" ht="14.4">
      <c r="A258" s="21" t="s">
        <v>1898</v>
      </c>
      <c r="B258" s="21" t="s">
        <v>1899</v>
      </c>
      <c r="C258" s="392" t="s">
        <v>2072</v>
      </c>
      <c r="D258" s="21" t="s">
        <v>2043</v>
      </c>
      <c r="E258" s="21">
        <v>1</v>
      </c>
      <c r="F258" s="21">
        <v>0</v>
      </c>
      <c r="G258" s="21">
        <v>0</v>
      </c>
    </row>
    <row r="259" spans="1:7" ht="14.4">
      <c r="A259" s="21" t="s">
        <v>1898</v>
      </c>
      <c r="B259" s="21" t="s">
        <v>1899</v>
      </c>
      <c r="C259" s="323" t="s">
        <v>2073</v>
      </c>
      <c r="D259" s="21" t="s">
        <v>2042</v>
      </c>
      <c r="E259" s="21">
        <v>300</v>
      </c>
      <c r="F259" s="21">
        <v>0</v>
      </c>
      <c r="G259" s="21">
        <v>0</v>
      </c>
    </row>
    <row r="260" spans="1:7" ht="14.4">
      <c r="A260" s="21" t="s">
        <v>1898</v>
      </c>
      <c r="B260" s="21" t="s">
        <v>1899</v>
      </c>
      <c r="C260" s="323" t="s">
        <v>2074</v>
      </c>
      <c r="D260" s="21" t="s">
        <v>2042</v>
      </c>
      <c r="E260" s="21">
        <v>100</v>
      </c>
      <c r="F260" s="21">
        <v>0</v>
      </c>
      <c r="G260" s="21">
        <v>0</v>
      </c>
    </row>
    <row r="261" spans="1:7">
      <c r="A261" s="21" t="s">
        <v>1898</v>
      </c>
      <c r="B261" s="21" t="s">
        <v>1899</v>
      </c>
      <c r="C261" s="639" t="s">
        <v>2075</v>
      </c>
      <c r="D261" s="21" t="s">
        <v>2042</v>
      </c>
      <c r="E261" s="21">
        <v>50</v>
      </c>
      <c r="F261" s="21">
        <v>0</v>
      </c>
      <c r="G261" s="21">
        <v>0</v>
      </c>
    </row>
    <row r="262" spans="1:7">
      <c r="A262" s="21" t="s">
        <v>1898</v>
      </c>
      <c r="B262" s="21" t="s">
        <v>1899</v>
      </c>
      <c r="C262" s="639" t="s">
        <v>2076</v>
      </c>
      <c r="D262" s="21" t="s">
        <v>2042</v>
      </c>
      <c r="E262" s="21">
        <v>900</v>
      </c>
      <c r="F262" s="21">
        <v>0</v>
      </c>
      <c r="G262" s="21">
        <v>0</v>
      </c>
    </row>
    <row r="263" spans="1:7">
      <c r="A263" s="21" t="s">
        <v>1898</v>
      </c>
      <c r="B263" s="21" t="s">
        <v>1899</v>
      </c>
      <c r="C263" s="639" t="s">
        <v>2077</v>
      </c>
      <c r="D263" s="21" t="s">
        <v>2042</v>
      </c>
      <c r="E263" s="21">
        <v>900</v>
      </c>
      <c r="F263" s="21">
        <v>0</v>
      </c>
      <c r="G263" s="21">
        <v>0</v>
      </c>
    </row>
    <row r="264" spans="1:7">
      <c r="A264" s="21" t="s">
        <v>1898</v>
      </c>
      <c r="B264" s="21" t="s">
        <v>1899</v>
      </c>
      <c r="C264" s="639" t="s">
        <v>2078</v>
      </c>
      <c r="D264" s="21" t="s">
        <v>2042</v>
      </c>
      <c r="E264" s="21">
        <v>4600</v>
      </c>
      <c r="F264" s="21">
        <v>0</v>
      </c>
      <c r="G264" s="21">
        <v>0</v>
      </c>
    </row>
    <row r="265" spans="1:7">
      <c r="A265" s="21" t="s">
        <v>1898</v>
      </c>
      <c r="B265" s="21" t="s">
        <v>1899</v>
      </c>
      <c r="C265" s="639" t="s">
        <v>2079</v>
      </c>
      <c r="D265" s="21" t="s">
        <v>2042</v>
      </c>
      <c r="E265" s="21">
        <v>4600</v>
      </c>
      <c r="F265" s="21">
        <v>0</v>
      </c>
      <c r="G265" s="21">
        <v>0</v>
      </c>
    </row>
    <row r="266" spans="1:7">
      <c r="A266" s="21" t="s">
        <v>1898</v>
      </c>
      <c r="B266" s="21" t="s">
        <v>1899</v>
      </c>
      <c r="C266" s="639" t="s">
        <v>2080</v>
      </c>
      <c r="D266" s="21" t="s">
        <v>2042</v>
      </c>
      <c r="E266" s="21">
        <v>1600</v>
      </c>
      <c r="F266" s="21">
        <v>0</v>
      </c>
      <c r="G266" s="21">
        <v>0</v>
      </c>
    </row>
    <row r="267" spans="1:7">
      <c r="A267" s="21" t="s">
        <v>1898</v>
      </c>
      <c r="B267" s="21" t="s">
        <v>1899</v>
      </c>
      <c r="C267" s="639" t="s">
        <v>2081</v>
      </c>
      <c r="D267" s="21" t="s">
        <v>2042</v>
      </c>
      <c r="E267" s="21">
        <v>4600</v>
      </c>
      <c r="F267" s="21">
        <v>0</v>
      </c>
      <c r="G267" s="21">
        <v>0</v>
      </c>
    </row>
    <row r="268" spans="1:7">
      <c r="A268" s="21" t="s">
        <v>1898</v>
      </c>
      <c r="B268" s="21" t="s">
        <v>1899</v>
      </c>
      <c r="C268" s="639" t="s">
        <v>2082</v>
      </c>
      <c r="D268" s="21" t="s">
        <v>2042</v>
      </c>
      <c r="E268" s="21">
        <v>150</v>
      </c>
      <c r="F268" s="21">
        <v>0</v>
      </c>
      <c r="G268" s="21">
        <v>0</v>
      </c>
    </row>
    <row r="269" spans="1:7">
      <c r="A269" s="21" t="s">
        <v>1898</v>
      </c>
      <c r="B269" s="21" t="s">
        <v>1899</v>
      </c>
      <c r="C269" s="639" t="s">
        <v>2083</v>
      </c>
      <c r="D269" s="21" t="s">
        <v>2042</v>
      </c>
      <c r="E269" s="21">
        <v>150</v>
      </c>
      <c r="F269" s="21">
        <v>0</v>
      </c>
      <c r="G269" s="21">
        <v>0</v>
      </c>
    </row>
    <row r="270" spans="1:7">
      <c r="A270" s="21" t="s">
        <v>1898</v>
      </c>
      <c r="B270" s="21" t="s">
        <v>1899</v>
      </c>
      <c r="C270" s="639" t="s">
        <v>2084</v>
      </c>
      <c r="D270" s="21" t="s">
        <v>2042</v>
      </c>
      <c r="E270" s="21">
        <v>150</v>
      </c>
      <c r="F270" s="21">
        <v>0</v>
      </c>
      <c r="G270" s="21">
        <v>0</v>
      </c>
    </row>
    <row r="271" spans="1:7">
      <c r="A271" s="21" t="s">
        <v>1898</v>
      </c>
      <c r="B271" s="21" t="s">
        <v>1899</v>
      </c>
      <c r="C271" s="639" t="s">
        <v>2085</v>
      </c>
      <c r="D271" s="21" t="s">
        <v>2042</v>
      </c>
      <c r="E271" s="21">
        <v>150</v>
      </c>
      <c r="F271" s="21">
        <v>0</v>
      </c>
      <c r="G271" s="21">
        <v>0</v>
      </c>
    </row>
    <row r="272" spans="1:7">
      <c r="A272" s="21" t="s">
        <v>1898</v>
      </c>
      <c r="B272" s="21" t="s">
        <v>1899</v>
      </c>
      <c r="C272" s="639" t="s">
        <v>2086</v>
      </c>
      <c r="D272" s="21" t="s">
        <v>2042</v>
      </c>
      <c r="E272" s="21">
        <v>2400</v>
      </c>
      <c r="F272" s="21">
        <v>0</v>
      </c>
      <c r="G272" s="21">
        <v>0</v>
      </c>
    </row>
    <row r="273" spans="1:7">
      <c r="A273" s="21" t="s">
        <v>1898</v>
      </c>
      <c r="B273" s="21" t="s">
        <v>1899</v>
      </c>
      <c r="C273" s="639" t="s">
        <v>2087</v>
      </c>
      <c r="D273" s="21" t="s">
        <v>2042</v>
      </c>
      <c r="E273" s="21">
        <v>2400</v>
      </c>
      <c r="F273" s="21">
        <v>0</v>
      </c>
      <c r="G273" s="21">
        <v>0</v>
      </c>
    </row>
    <row r="274" spans="1:7">
      <c r="A274" s="21" t="s">
        <v>1898</v>
      </c>
      <c r="B274" s="21" t="s">
        <v>1899</v>
      </c>
      <c r="C274" s="639" t="s">
        <v>2088</v>
      </c>
      <c r="D274" s="21" t="s">
        <v>2042</v>
      </c>
      <c r="E274" s="21">
        <v>2200</v>
      </c>
      <c r="F274" s="21">
        <v>0</v>
      </c>
      <c r="G274" s="21">
        <v>0</v>
      </c>
    </row>
    <row r="275" spans="1:7">
      <c r="A275" s="21" t="s">
        <v>1898</v>
      </c>
      <c r="B275" s="21" t="s">
        <v>1899</v>
      </c>
      <c r="C275" s="639" t="s">
        <v>2089</v>
      </c>
      <c r="D275" s="21" t="s">
        <v>2042</v>
      </c>
      <c r="E275" s="21">
        <v>2200</v>
      </c>
      <c r="F275" s="21">
        <v>0</v>
      </c>
      <c r="G275" s="21">
        <v>0</v>
      </c>
    </row>
    <row r="276" spans="1:7">
      <c r="A276" s="21" t="s">
        <v>1898</v>
      </c>
      <c r="B276" s="21" t="s">
        <v>1899</v>
      </c>
      <c r="C276" s="639" t="s">
        <v>2090</v>
      </c>
      <c r="D276" s="21" t="s">
        <v>2042</v>
      </c>
      <c r="E276" s="21">
        <v>800</v>
      </c>
      <c r="F276" s="21">
        <v>0</v>
      </c>
      <c r="G276" s="21">
        <v>0</v>
      </c>
    </row>
    <row r="277" spans="1:7">
      <c r="A277" s="21" t="s">
        <v>1898</v>
      </c>
      <c r="B277" s="21" t="s">
        <v>1899</v>
      </c>
      <c r="C277" s="639" t="s">
        <v>2091</v>
      </c>
      <c r="D277" s="21" t="s">
        <v>2042</v>
      </c>
      <c r="E277" s="21">
        <v>1009</v>
      </c>
      <c r="F277" s="21">
        <v>0</v>
      </c>
      <c r="G277" s="21">
        <v>0</v>
      </c>
    </row>
    <row r="278" spans="1:7">
      <c r="A278" s="21" t="s">
        <v>1898</v>
      </c>
      <c r="B278" s="21" t="s">
        <v>1899</v>
      </c>
      <c r="C278" s="639" t="s">
        <v>2092</v>
      </c>
      <c r="D278" s="21" t="s">
        <v>2042</v>
      </c>
      <c r="E278" s="21">
        <v>1008</v>
      </c>
      <c r="F278" s="21">
        <v>0</v>
      </c>
      <c r="G278" s="21">
        <v>0</v>
      </c>
    </row>
    <row r="279" spans="1:7">
      <c r="A279" s="21" t="s">
        <v>1898</v>
      </c>
      <c r="B279" s="21" t="s">
        <v>1899</v>
      </c>
      <c r="C279" s="639" t="s">
        <v>2093</v>
      </c>
      <c r="D279" s="21" t="s">
        <v>2042</v>
      </c>
      <c r="E279" s="21">
        <v>800</v>
      </c>
      <c r="F279" s="21">
        <v>0</v>
      </c>
      <c r="G279" s="21">
        <v>0</v>
      </c>
    </row>
    <row r="280" spans="1:7">
      <c r="A280" s="21" t="s">
        <v>1898</v>
      </c>
      <c r="B280" s="21" t="s">
        <v>1899</v>
      </c>
      <c r="C280" s="639" t="s">
        <v>2094</v>
      </c>
      <c r="D280" s="21" t="s">
        <v>2042</v>
      </c>
      <c r="E280" s="21">
        <v>800</v>
      </c>
      <c r="F280" s="21">
        <v>0</v>
      </c>
      <c r="G280" s="21">
        <v>0</v>
      </c>
    </row>
    <row r="281" spans="1:7">
      <c r="A281" s="21" t="s">
        <v>1898</v>
      </c>
      <c r="B281" s="21" t="s">
        <v>1899</v>
      </c>
      <c r="C281" s="639" t="s">
        <v>2095</v>
      </c>
      <c r="D281" s="21" t="s">
        <v>2042</v>
      </c>
      <c r="E281" s="21">
        <v>800</v>
      </c>
      <c r="F281" s="21">
        <v>0</v>
      </c>
      <c r="G281" s="21">
        <v>0</v>
      </c>
    </row>
    <row r="282" spans="1:7">
      <c r="A282" s="21" t="s">
        <v>1898</v>
      </c>
      <c r="B282" s="21" t="s">
        <v>1899</v>
      </c>
      <c r="C282" s="639" t="s">
        <v>2096</v>
      </c>
      <c r="D282" s="21" t="s">
        <v>2042</v>
      </c>
      <c r="E282" s="21">
        <v>800</v>
      </c>
      <c r="F282" s="21">
        <v>0</v>
      </c>
      <c r="G282" s="21">
        <v>0</v>
      </c>
    </row>
    <row r="283" spans="1:7">
      <c r="A283" s="21" t="s">
        <v>1898</v>
      </c>
      <c r="B283" s="21" t="s">
        <v>1899</v>
      </c>
      <c r="C283" s="639" t="s">
        <v>2097</v>
      </c>
      <c r="D283" s="21" t="s">
        <v>2042</v>
      </c>
      <c r="E283" s="21">
        <v>1</v>
      </c>
      <c r="F283" s="21">
        <v>0</v>
      </c>
      <c r="G283" s="21">
        <v>0</v>
      </c>
    </row>
    <row r="284" spans="1:7">
      <c r="A284" s="21" t="s">
        <v>1898</v>
      </c>
      <c r="B284" s="21" t="s">
        <v>1899</v>
      </c>
      <c r="C284" s="639" t="s">
        <v>2098</v>
      </c>
      <c r="D284" s="21" t="s">
        <v>2042</v>
      </c>
      <c r="E284" s="21">
        <v>403</v>
      </c>
      <c r="F284" s="21">
        <v>0</v>
      </c>
      <c r="G284" s="21">
        <v>0</v>
      </c>
    </row>
    <row r="285" spans="1:7">
      <c r="A285" s="21" t="s">
        <v>1898</v>
      </c>
      <c r="B285" s="21" t="s">
        <v>1899</v>
      </c>
      <c r="C285" s="639" t="s">
        <v>2099</v>
      </c>
      <c r="D285" s="21" t="s">
        <v>2042</v>
      </c>
      <c r="E285" s="21">
        <v>1</v>
      </c>
      <c r="F285" s="21">
        <v>0</v>
      </c>
      <c r="G285" s="21">
        <v>0</v>
      </c>
    </row>
    <row r="286" spans="1:7">
      <c r="A286" s="21" t="s">
        <v>1898</v>
      </c>
      <c r="B286" s="21" t="s">
        <v>1899</v>
      </c>
      <c r="C286" s="639" t="s">
        <v>2100</v>
      </c>
      <c r="D286" s="21" t="s">
        <v>2042</v>
      </c>
      <c r="E286" s="21">
        <v>16</v>
      </c>
      <c r="F286" s="21">
        <v>0</v>
      </c>
      <c r="G286" s="21">
        <v>0</v>
      </c>
    </row>
    <row r="287" spans="1:7">
      <c r="A287" s="21" t="s">
        <v>1898</v>
      </c>
      <c r="B287" s="21" t="s">
        <v>1899</v>
      </c>
      <c r="C287" s="639" t="s">
        <v>2101</v>
      </c>
      <c r="D287" s="21" t="s">
        <v>2042</v>
      </c>
      <c r="E287" s="21">
        <v>1</v>
      </c>
      <c r="F287" s="21">
        <v>0</v>
      </c>
      <c r="G287" s="21">
        <v>0</v>
      </c>
    </row>
    <row r="288" spans="1:7">
      <c r="A288" s="21" t="s">
        <v>1898</v>
      </c>
      <c r="B288" s="21" t="s">
        <v>1899</v>
      </c>
      <c r="C288" s="639" t="s">
        <v>2102</v>
      </c>
      <c r="D288" s="21" t="s">
        <v>2042</v>
      </c>
      <c r="E288" s="21">
        <v>1</v>
      </c>
      <c r="F288" s="21">
        <v>0</v>
      </c>
      <c r="G288" s="21">
        <v>0</v>
      </c>
    </row>
    <row r="289" spans="1:7">
      <c r="A289" s="21" t="s">
        <v>1898</v>
      </c>
      <c r="B289" s="21" t="s">
        <v>1899</v>
      </c>
      <c r="C289" s="639" t="s">
        <v>2103</v>
      </c>
      <c r="D289" s="21" t="s">
        <v>2042</v>
      </c>
      <c r="E289" s="21">
        <v>1</v>
      </c>
      <c r="F289" s="21">
        <v>0</v>
      </c>
      <c r="G289" s="21">
        <v>0</v>
      </c>
    </row>
    <row r="290" spans="1:7">
      <c r="A290" s="21" t="s">
        <v>1898</v>
      </c>
      <c r="B290" s="21" t="s">
        <v>1899</v>
      </c>
      <c r="C290" s="639" t="s">
        <v>2104</v>
      </c>
      <c r="D290" s="21" t="s">
        <v>2042</v>
      </c>
      <c r="E290" s="21">
        <v>1</v>
      </c>
      <c r="F290" s="21">
        <v>0</v>
      </c>
      <c r="G290" s="21">
        <v>0</v>
      </c>
    </row>
    <row r="291" spans="1:7">
      <c r="A291" s="21" t="s">
        <v>1898</v>
      </c>
      <c r="B291" s="21" t="s">
        <v>1899</v>
      </c>
      <c r="C291" s="639" t="s">
        <v>2105</v>
      </c>
      <c r="D291" s="21" t="s">
        <v>2106</v>
      </c>
      <c r="E291" s="21">
        <v>1000</v>
      </c>
      <c r="F291" s="21">
        <v>0</v>
      </c>
      <c r="G291" s="21">
        <v>0</v>
      </c>
    </row>
    <row r="292" spans="1:7">
      <c r="A292" s="21" t="s">
        <v>1898</v>
      </c>
      <c r="B292" s="21" t="s">
        <v>1899</v>
      </c>
      <c r="C292" s="639" t="s">
        <v>2107</v>
      </c>
      <c r="D292" s="21" t="s">
        <v>2106</v>
      </c>
      <c r="E292" s="21">
        <v>1000</v>
      </c>
      <c r="F292" s="21">
        <v>0</v>
      </c>
      <c r="G292" s="21">
        <v>0</v>
      </c>
    </row>
    <row r="293" spans="1:7">
      <c r="A293" s="21" t="s">
        <v>1898</v>
      </c>
      <c r="B293" s="21" t="s">
        <v>1899</v>
      </c>
      <c r="C293" s="639" t="s">
        <v>2108</v>
      </c>
      <c r="D293" s="21" t="s">
        <v>2106</v>
      </c>
      <c r="E293" s="21">
        <v>1024</v>
      </c>
      <c r="F293" s="21">
        <v>0</v>
      </c>
      <c r="G293" s="21">
        <v>0</v>
      </c>
    </row>
    <row r="294" spans="1:7">
      <c r="A294" s="21" t="s">
        <v>1898</v>
      </c>
      <c r="B294" s="21" t="s">
        <v>1899</v>
      </c>
      <c r="C294" s="639" t="s">
        <v>2109</v>
      </c>
      <c r="D294" s="21" t="s">
        <v>2106</v>
      </c>
      <c r="E294" s="21">
        <v>1000</v>
      </c>
      <c r="F294" s="21">
        <v>0</v>
      </c>
      <c r="G294" s="21">
        <v>0</v>
      </c>
    </row>
    <row r="295" spans="1:7">
      <c r="A295" s="21" t="s">
        <v>1898</v>
      </c>
      <c r="B295" s="21" t="s">
        <v>1899</v>
      </c>
      <c r="C295" s="639" t="s">
        <v>2110</v>
      </c>
      <c r="D295" s="21" t="s">
        <v>2106</v>
      </c>
      <c r="E295" s="21">
        <v>24</v>
      </c>
      <c r="F295" s="21">
        <v>0</v>
      </c>
      <c r="G295" s="21">
        <v>0</v>
      </c>
    </row>
    <row r="296" spans="1:7">
      <c r="A296" s="21" t="s">
        <v>1898</v>
      </c>
      <c r="B296" s="21" t="s">
        <v>1899</v>
      </c>
      <c r="C296" s="639" t="s">
        <v>2111</v>
      </c>
      <c r="D296" s="21" t="s">
        <v>2106</v>
      </c>
      <c r="E296" s="21">
        <v>24</v>
      </c>
      <c r="F296" s="21">
        <v>0</v>
      </c>
      <c r="G296" s="21">
        <v>0</v>
      </c>
    </row>
    <row r="297" spans="1:7">
      <c r="A297" s="21" t="s">
        <v>1898</v>
      </c>
      <c r="B297" s="21" t="s">
        <v>1899</v>
      </c>
      <c r="C297" s="639" t="s">
        <v>2112</v>
      </c>
      <c r="D297" s="21" t="s">
        <v>2106</v>
      </c>
      <c r="E297" s="21">
        <v>24</v>
      </c>
      <c r="F297" s="21">
        <v>0</v>
      </c>
      <c r="G297" s="21">
        <v>0</v>
      </c>
    </row>
    <row r="298" spans="1:7">
      <c r="A298" s="21" t="s">
        <v>1898</v>
      </c>
      <c r="B298" s="21" t="s">
        <v>1899</v>
      </c>
      <c r="C298" s="639" t="s">
        <v>2113</v>
      </c>
      <c r="D298" s="21" t="s">
        <v>2106</v>
      </c>
      <c r="E298" s="21">
        <v>24</v>
      </c>
      <c r="F298" s="21">
        <v>0</v>
      </c>
      <c r="G298" s="21">
        <v>0</v>
      </c>
    </row>
    <row r="299" spans="1:7">
      <c r="A299" s="21" t="s">
        <v>1898</v>
      </c>
      <c r="B299" s="21" t="s">
        <v>1899</v>
      </c>
      <c r="C299" s="639" t="s">
        <v>2114</v>
      </c>
      <c r="D299" s="21" t="s">
        <v>2106</v>
      </c>
      <c r="E299" s="21">
        <v>24</v>
      </c>
      <c r="F299" s="21">
        <v>0</v>
      </c>
      <c r="G299" s="21">
        <v>0</v>
      </c>
    </row>
    <row r="300" spans="1:7">
      <c r="A300" s="21" t="s">
        <v>1898</v>
      </c>
      <c r="B300" s="21" t="s">
        <v>1899</v>
      </c>
      <c r="C300" s="639" t="s">
        <v>2115</v>
      </c>
      <c r="D300" s="21" t="s">
        <v>2042</v>
      </c>
      <c r="E300" s="21">
        <v>16</v>
      </c>
      <c r="F300" s="21">
        <v>0</v>
      </c>
      <c r="G300" s="21">
        <v>0</v>
      </c>
    </row>
    <row r="301" spans="1:7">
      <c r="A301" s="21" t="s">
        <v>1898</v>
      </c>
      <c r="B301" s="21" t="s">
        <v>1899</v>
      </c>
      <c r="C301" s="639" t="s">
        <v>2116</v>
      </c>
      <c r="D301" s="21" t="s">
        <v>2042</v>
      </c>
      <c r="E301" s="21">
        <v>1</v>
      </c>
      <c r="F301" s="21">
        <v>0</v>
      </c>
      <c r="G301" s="21">
        <v>0</v>
      </c>
    </row>
    <row r="302" spans="1:7">
      <c r="A302" s="21" t="s">
        <v>1898</v>
      </c>
      <c r="B302" s="21" t="s">
        <v>1899</v>
      </c>
      <c r="C302" s="639" t="s">
        <v>2117</v>
      </c>
      <c r="D302" s="21" t="s">
        <v>2042</v>
      </c>
      <c r="E302" s="21">
        <v>1</v>
      </c>
      <c r="F302" s="21">
        <v>0</v>
      </c>
      <c r="G302" s="21">
        <v>0</v>
      </c>
    </row>
    <row r="303" spans="1:7">
      <c r="A303" s="21" t="s">
        <v>1898</v>
      </c>
      <c r="B303" s="21" t="s">
        <v>1899</v>
      </c>
      <c r="C303" s="639" t="s">
        <v>2118</v>
      </c>
      <c r="D303" s="21" t="s">
        <v>2042</v>
      </c>
      <c r="E303" s="21">
        <v>1</v>
      </c>
      <c r="F303" s="21">
        <v>0</v>
      </c>
      <c r="G303" s="21">
        <v>0</v>
      </c>
    </row>
    <row r="304" spans="1:7">
      <c r="A304" s="21" t="s">
        <v>1898</v>
      </c>
      <c r="B304" s="21" t="s">
        <v>1899</v>
      </c>
      <c r="C304" s="639" t="s">
        <v>2119</v>
      </c>
      <c r="D304" s="21" t="s">
        <v>2042</v>
      </c>
      <c r="E304" s="21">
        <v>1</v>
      </c>
      <c r="F304" s="21">
        <v>0</v>
      </c>
      <c r="G304" s="21">
        <v>0</v>
      </c>
    </row>
    <row r="305" spans="1:7">
      <c r="A305" s="21" t="s">
        <v>1898</v>
      </c>
      <c r="B305" s="21" t="s">
        <v>1899</v>
      </c>
      <c r="C305" s="639" t="s">
        <v>2120</v>
      </c>
      <c r="D305" s="21" t="s">
        <v>2042</v>
      </c>
      <c r="E305" s="21">
        <v>1</v>
      </c>
      <c r="F305" s="21">
        <v>0</v>
      </c>
      <c r="G305" s="21">
        <v>0</v>
      </c>
    </row>
    <row r="306" spans="1:7">
      <c r="A306" s="21" t="s">
        <v>1898</v>
      </c>
      <c r="B306" s="21" t="s">
        <v>1899</v>
      </c>
      <c r="C306" s="639" t="s">
        <v>2121</v>
      </c>
      <c r="D306" s="21" t="s">
        <v>2042</v>
      </c>
      <c r="E306" s="21">
        <v>402</v>
      </c>
      <c r="F306" s="21">
        <v>0</v>
      </c>
      <c r="G306" s="21">
        <v>0</v>
      </c>
    </row>
    <row r="307" spans="1:7">
      <c r="A307" s="21" t="s">
        <v>1898</v>
      </c>
      <c r="B307" s="21" t="s">
        <v>1899</v>
      </c>
      <c r="C307" s="639" t="s">
        <v>2122</v>
      </c>
      <c r="D307" s="21" t="s">
        <v>2042</v>
      </c>
      <c r="E307" s="21">
        <v>2000</v>
      </c>
      <c r="F307" s="21">
        <v>0</v>
      </c>
      <c r="G307" s="21">
        <v>0</v>
      </c>
    </row>
    <row r="308" spans="1:7">
      <c r="A308" s="21" t="s">
        <v>1898</v>
      </c>
      <c r="B308" s="21" t="s">
        <v>1899</v>
      </c>
      <c r="C308" s="639" t="s">
        <v>2123</v>
      </c>
      <c r="D308" s="21" t="s">
        <v>2042</v>
      </c>
      <c r="E308" s="21">
        <v>2000</v>
      </c>
      <c r="F308" s="21">
        <v>0</v>
      </c>
      <c r="G308" s="21">
        <v>0</v>
      </c>
    </row>
    <row r="309" spans="1:7">
      <c r="A309" s="21" t="s">
        <v>1898</v>
      </c>
      <c r="B309" s="21" t="s">
        <v>1899</v>
      </c>
      <c r="C309" s="639" t="s">
        <v>2124</v>
      </c>
      <c r="D309" s="21" t="s">
        <v>2042</v>
      </c>
      <c r="E309" s="21">
        <v>1</v>
      </c>
      <c r="F309" s="21">
        <v>0</v>
      </c>
      <c r="G309" s="21">
        <v>0</v>
      </c>
    </row>
    <row r="310" spans="1:7">
      <c r="A310" s="21" t="s">
        <v>1898</v>
      </c>
      <c r="B310" s="21" t="s">
        <v>1899</v>
      </c>
      <c r="C310" s="639" t="s">
        <v>2125</v>
      </c>
      <c r="D310" s="21" t="s">
        <v>2042</v>
      </c>
      <c r="E310" s="21">
        <v>1</v>
      </c>
      <c r="F310" s="21">
        <v>0</v>
      </c>
      <c r="G310" s="21">
        <v>0</v>
      </c>
    </row>
    <row r="311" spans="1:7">
      <c r="A311" s="21" t="s">
        <v>1898</v>
      </c>
      <c r="B311" s="21" t="s">
        <v>1899</v>
      </c>
      <c r="C311" s="639" t="s">
        <v>2126</v>
      </c>
      <c r="D311" s="21" t="s">
        <v>2042</v>
      </c>
      <c r="E311" s="21">
        <v>1</v>
      </c>
      <c r="F311" s="21">
        <v>0</v>
      </c>
      <c r="G311" s="21">
        <v>0</v>
      </c>
    </row>
    <row r="312" spans="1:7">
      <c r="A312" s="21" t="s">
        <v>1898</v>
      </c>
      <c r="B312" s="21" t="s">
        <v>1899</v>
      </c>
      <c r="C312" s="639" t="s">
        <v>2127</v>
      </c>
      <c r="D312" s="21" t="s">
        <v>2042</v>
      </c>
      <c r="E312" s="21">
        <v>1</v>
      </c>
      <c r="F312" s="21">
        <v>0</v>
      </c>
      <c r="G312" s="21">
        <v>0</v>
      </c>
    </row>
    <row r="313" spans="1:7">
      <c r="A313" s="21" t="s">
        <v>1898</v>
      </c>
      <c r="B313" s="21" t="s">
        <v>1899</v>
      </c>
      <c r="C313" s="639" t="s">
        <v>2128</v>
      </c>
      <c r="D313" s="21" t="s">
        <v>2042</v>
      </c>
      <c r="E313" s="21">
        <v>1</v>
      </c>
      <c r="F313" s="21">
        <v>0</v>
      </c>
      <c r="G313" s="21">
        <v>0</v>
      </c>
    </row>
    <row r="314" spans="1:7">
      <c r="A314" s="21" t="s">
        <v>1898</v>
      </c>
      <c r="B314" s="21" t="s">
        <v>1899</v>
      </c>
      <c r="C314" s="639" t="s">
        <v>2129</v>
      </c>
      <c r="D314" s="21" t="s">
        <v>2042</v>
      </c>
      <c r="E314" s="21">
        <v>1</v>
      </c>
      <c r="F314" s="21">
        <v>0</v>
      </c>
      <c r="G314" s="21">
        <v>0</v>
      </c>
    </row>
    <row r="315" spans="1:7">
      <c r="A315" s="21" t="s">
        <v>1898</v>
      </c>
      <c r="B315" s="21" t="s">
        <v>1899</v>
      </c>
      <c r="C315" s="639" t="s">
        <v>2130</v>
      </c>
      <c r="D315" s="21" t="s">
        <v>2042</v>
      </c>
      <c r="E315" s="21">
        <v>1</v>
      </c>
      <c r="F315" s="21">
        <v>0</v>
      </c>
      <c r="G315" s="21">
        <v>0</v>
      </c>
    </row>
    <row r="316" spans="1:7">
      <c r="A316" s="21" t="s">
        <v>1898</v>
      </c>
      <c r="B316" s="21" t="s">
        <v>1899</v>
      </c>
      <c r="C316" s="639" t="s">
        <v>2131</v>
      </c>
      <c r="D316" s="21" t="s">
        <v>2042</v>
      </c>
      <c r="E316" s="21">
        <v>3</v>
      </c>
      <c r="F316" s="21">
        <v>0</v>
      </c>
      <c r="G316" s="21">
        <v>0</v>
      </c>
    </row>
    <row r="317" spans="1:7">
      <c r="A317" s="21" t="s">
        <v>1898</v>
      </c>
      <c r="B317" s="21" t="s">
        <v>1899</v>
      </c>
      <c r="C317" s="639" t="s">
        <v>2132</v>
      </c>
      <c r="D317" s="21" t="s">
        <v>2042</v>
      </c>
      <c r="E317" s="21">
        <v>1</v>
      </c>
      <c r="F317" s="21">
        <v>0</v>
      </c>
      <c r="G317" s="21">
        <v>0</v>
      </c>
    </row>
    <row r="318" spans="1:7">
      <c r="A318" s="21" t="s">
        <v>1898</v>
      </c>
      <c r="B318" s="21" t="s">
        <v>1899</v>
      </c>
      <c r="C318" s="639" t="s">
        <v>2133</v>
      </c>
      <c r="D318" s="21" t="s">
        <v>2042</v>
      </c>
      <c r="E318" s="21">
        <v>3</v>
      </c>
      <c r="F318" s="21">
        <v>0</v>
      </c>
      <c r="G318" s="21">
        <v>0</v>
      </c>
    </row>
    <row r="319" spans="1:7">
      <c r="A319" s="21" t="s">
        <v>1898</v>
      </c>
      <c r="B319" s="21" t="s">
        <v>1899</v>
      </c>
      <c r="C319" s="639" t="s">
        <v>2134</v>
      </c>
      <c r="D319" s="21" t="s">
        <v>2042</v>
      </c>
      <c r="E319" s="21">
        <v>3</v>
      </c>
      <c r="F319" s="21">
        <v>0</v>
      </c>
      <c r="G319" s="21">
        <v>0</v>
      </c>
    </row>
    <row r="320" spans="1:7">
      <c r="A320" s="21" t="s">
        <v>1898</v>
      </c>
      <c r="B320" s="21" t="s">
        <v>1899</v>
      </c>
      <c r="C320" s="639" t="s">
        <v>2135</v>
      </c>
      <c r="D320" s="21" t="s">
        <v>2042</v>
      </c>
      <c r="E320" s="21">
        <v>1</v>
      </c>
      <c r="F320" s="21">
        <v>0</v>
      </c>
      <c r="G320" s="21">
        <v>0</v>
      </c>
    </row>
    <row r="321" spans="1:7">
      <c r="A321" s="21" t="s">
        <v>1898</v>
      </c>
      <c r="B321" s="21" t="s">
        <v>1899</v>
      </c>
      <c r="C321" s="639" t="s">
        <v>2136</v>
      </c>
      <c r="D321" s="21" t="s">
        <v>2042</v>
      </c>
      <c r="E321" s="21">
        <v>1300</v>
      </c>
      <c r="F321" s="21">
        <v>0</v>
      </c>
      <c r="G321" s="21">
        <v>0</v>
      </c>
    </row>
    <row r="322" spans="1:7">
      <c r="A322" s="21" t="s">
        <v>1898</v>
      </c>
      <c r="B322" s="21" t="s">
        <v>1899</v>
      </c>
      <c r="C322" s="639" t="s">
        <v>2137</v>
      </c>
      <c r="D322" s="21" t="s">
        <v>2042</v>
      </c>
      <c r="E322" s="21">
        <v>1300</v>
      </c>
      <c r="F322" s="21">
        <v>0</v>
      </c>
      <c r="G322" s="21">
        <v>0</v>
      </c>
    </row>
    <row r="323" spans="1:7">
      <c r="A323" s="21" t="s">
        <v>1898</v>
      </c>
      <c r="B323" s="21" t="s">
        <v>1899</v>
      </c>
      <c r="C323" s="639" t="s">
        <v>2138</v>
      </c>
      <c r="D323" s="21" t="s">
        <v>2106</v>
      </c>
      <c r="E323" s="21">
        <v>2400</v>
      </c>
      <c r="F323" s="21">
        <v>0</v>
      </c>
      <c r="G323" s="21">
        <v>0</v>
      </c>
    </row>
    <row r="324" spans="1:7">
      <c r="A324" s="21" t="s">
        <v>1898</v>
      </c>
      <c r="B324" s="21" t="s">
        <v>1899</v>
      </c>
      <c r="C324" s="639" t="s">
        <v>2139</v>
      </c>
      <c r="D324" s="21" t="s">
        <v>2106</v>
      </c>
      <c r="E324" s="21">
        <v>2400</v>
      </c>
      <c r="F324" s="21">
        <v>0</v>
      </c>
      <c r="G324" s="21">
        <v>0</v>
      </c>
    </row>
    <row r="325" spans="1:7">
      <c r="A325" s="21" t="s">
        <v>1898</v>
      </c>
      <c r="B325" s="21" t="s">
        <v>1899</v>
      </c>
      <c r="C325" s="639" t="s">
        <v>2140</v>
      </c>
      <c r="D325" s="21" t="s">
        <v>2106</v>
      </c>
      <c r="E325" s="21">
        <v>2400</v>
      </c>
      <c r="F325" s="21">
        <v>0</v>
      </c>
      <c r="G325" s="21">
        <v>0</v>
      </c>
    </row>
    <row r="326" spans="1:7">
      <c r="A326" s="21" t="s">
        <v>1898</v>
      </c>
      <c r="B326" s="21" t="s">
        <v>1899</v>
      </c>
      <c r="C326" s="639" t="s">
        <v>2141</v>
      </c>
      <c r="D326" s="21" t="s">
        <v>2106</v>
      </c>
      <c r="E326" s="21">
        <v>2400</v>
      </c>
      <c r="F326" s="21">
        <v>0</v>
      </c>
      <c r="G326" s="21">
        <v>0</v>
      </c>
    </row>
    <row r="327" spans="1:7">
      <c r="A327" s="21" t="s">
        <v>1898</v>
      </c>
      <c r="B327" s="21" t="s">
        <v>1899</v>
      </c>
      <c r="C327" s="639" t="s">
        <v>2142</v>
      </c>
      <c r="D327" s="21" t="s">
        <v>2106</v>
      </c>
      <c r="E327" s="21">
        <v>2400</v>
      </c>
      <c r="F327" s="21">
        <v>0</v>
      </c>
      <c r="G327" s="21">
        <v>0</v>
      </c>
    </row>
    <row r="328" spans="1:7">
      <c r="A328" s="21" t="s">
        <v>1898</v>
      </c>
      <c r="B328" s="21" t="s">
        <v>1899</v>
      </c>
      <c r="C328" s="639" t="s">
        <v>2143</v>
      </c>
      <c r="D328" s="21" t="s">
        <v>2106</v>
      </c>
      <c r="E328" s="21">
        <v>2400</v>
      </c>
      <c r="F328" s="21">
        <v>0</v>
      </c>
      <c r="G328" s="21">
        <v>0</v>
      </c>
    </row>
    <row r="329" spans="1:7">
      <c r="A329" s="21" t="s">
        <v>1898</v>
      </c>
      <c r="B329" s="21" t="s">
        <v>1899</v>
      </c>
      <c r="C329" s="639" t="s">
        <v>2144</v>
      </c>
      <c r="D329" s="21" t="s">
        <v>2042</v>
      </c>
      <c r="E329" s="21">
        <v>1500</v>
      </c>
      <c r="F329" s="21">
        <v>0</v>
      </c>
      <c r="G329" s="21">
        <v>0</v>
      </c>
    </row>
    <row r="330" spans="1:7">
      <c r="A330" s="21" t="s">
        <v>1898</v>
      </c>
      <c r="B330" s="21" t="s">
        <v>1899</v>
      </c>
      <c r="C330" s="639" t="s">
        <v>2145</v>
      </c>
      <c r="D330" s="21" t="s">
        <v>2042</v>
      </c>
      <c r="E330" s="21">
        <v>1001</v>
      </c>
      <c r="F330" s="21">
        <v>0</v>
      </c>
      <c r="G330" s="21">
        <v>0</v>
      </c>
    </row>
    <row r="331" spans="1:7">
      <c r="A331" s="21" t="s">
        <v>1898</v>
      </c>
      <c r="B331" s="21" t="s">
        <v>1899</v>
      </c>
      <c r="C331" s="639" t="s">
        <v>2146</v>
      </c>
      <c r="D331" s="21" t="s">
        <v>2042</v>
      </c>
      <c r="E331" s="21">
        <v>3500</v>
      </c>
      <c r="F331" s="21">
        <v>0</v>
      </c>
      <c r="G331" s="21">
        <v>0</v>
      </c>
    </row>
    <row r="332" spans="1:7">
      <c r="A332" s="21" t="s">
        <v>1898</v>
      </c>
      <c r="B332" s="21" t="s">
        <v>1899</v>
      </c>
      <c r="C332" s="639" t="s">
        <v>2147</v>
      </c>
      <c r="D332" s="21" t="s">
        <v>2042</v>
      </c>
      <c r="E332" s="21">
        <v>3500</v>
      </c>
      <c r="F332" s="21">
        <v>0</v>
      </c>
      <c r="G332" s="21">
        <v>0</v>
      </c>
    </row>
    <row r="333" spans="1:7">
      <c r="A333" s="21" t="s">
        <v>1898</v>
      </c>
      <c r="B333" s="21" t="s">
        <v>1899</v>
      </c>
      <c r="C333" s="639" t="s">
        <v>2148</v>
      </c>
      <c r="D333" s="21" t="s">
        <v>2042</v>
      </c>
      <c r="E333" s="21">
        <v>3500</v>
      </c>
      <c r="F333" s="21">
        <v>0</v>
      </c>
      <c r="G333" s="21">
        <v>0</v>
      </c>
    </row>
    <row r="334" spans="1:7">
      <c r="A334" s="21" t="s">
        <v>1898</v>
      </c>
      <c r="B334" s="21" t="s">
        <v>1899</v>
      </c>
      <c r="C334" s="639" t="s">
        <v>2149</v>
      </c>
      <c r="D334" s="21" t="s">
        <v>2042</v>
      </c>
      <c r="E334" s="21">
        <v>1500</v>
      </c>
      <c r="F334" s="21">
        <v>0</v>
      </c>
      <c r="G334" s="21">
        <v>0</v>
      </c>
    </row>
    <row r="335" spans="1:7">
      <c r="A335" s="21" t="s">
        <v>1898</v>
      </c>
      <c r="B335" s="21" t="s">
        <v>1899</v>
      </c>
      <c r="C335" s="639" t="s">
        <v>565</v>
      </c>
      <c r="D335" s="21" t="s">
        <v>771</v>
      </c>
      <c r="E335" s="21">
        <v>2</v>
      </c>
      <c r="F335" s="21">
        <v>0</v>
      </c>
      <c r="G335" s="21">
        <v>0</v>
      </c>
    </row>
    <row r="336" spans="1:7">
      <c r="A336" s="21" t="s">
        <v>1898</v>
      </c>
      <c r="B336" s="21" t="s">
        <v>1899</v>
      </c>
      <c r="C336" s="639" t="s">
        <v>565</v>
      </c>
      <c r="D336" s="21" t="s">
        <v>1900</v>
      </c>
      <c r="E336" s="21">
        <v>3</v>
      </c>
      <c r="F336" s="21">
        <v>0</v>
      </c>
      <c r="G336" s="21">
        <v>0</v>
      </c>
    </row>
    <row r="337" spans="1:7">
      <c r="A337" s="21" t="s">
        <v>1898</v>
      </c>
      <c r="B337" s="21" t="s">
        <v>1899</v>
      </c>
      <c r="C337" s="639" t="s">
        <v>536</v>
      </c>
      <c r="D337" s="21" t="s">
        <v>771</v>
      </c>
      <c r="E337" s="21">
        <v>13</v>
      </c>
      <c r="F337" s="21">
        <v>0</v>
      </c>
      <c r="G337" s="21">
        <v>0</v>
      </c>
    </row>
    <row r="338" spans="1:7">
      <c r="A338" s="21" t="s">
        <v>1898</v>
      </c>
      <c r="B338" s="21" t="s">
        <v>1899</v>
      </c>
      <c r="C338" s="639" t="s">
        <v>569</v>
      </c>
      <c r="D338" s="21" t="s">
        <v>1900</v>
      </c>
      <c r="E338" s="21">
        <v>2</v>
      </c>
      <c r="F338" s="21">
        <v>0</v>
      </c>
      <c r="G338" s="21">
        <v>0</v>
      </c>
    </row>
    <row r="339" spans="1:7">
      <c r="A339" s="21" t="s">
        <v>1898</v>
      </c>
      <c r="B339" s="21" t="s">
        <v>1899</v>
      </c>
      <c r="C339" s="639" t="s">
        <v>496</v>
      </c>
      <c r="D339" s="21" t="s">
        <v>771</v>
      </c>
      <c r="E339" s="21">
        <v>168</v>
      </c>
      <c r="F339" s="21">
        <v>0</v>
      </c>
      <c r="G339" s="21">
        <v>0</v>
      </c>
    </row>
    <row r="340" spans="1:7">
      <c r="A340" s="21" t="s">
        <v>1898</v>
      </c>
      <c r="B340" s="21" t="s">
        <v>1899</v>
      </c>
      <c r="C340" s="639" t="s">
        <v>496</v>
      </c>
      <c r="D340" s="21" t="s">
        <v>770</v>
      </c>
      <c r="E340" s="21">
        <v>1200</v>
      </c>
      <c r="F340" s="21">
        <v>0</v>
      </c>
      <c r="G340" s="21">
        <v>0</v>
      </c>
    </row>
    <row r="341" spans="1:7">
      <c r="A341" s="21" t="s">
        <v>1898</v>
      </c>
      <c r="B341" s="21" t="s">
        <v>1899</v>
      </c>
      <c r="C341" s="639" t="s">
        <v>496</v>
      </c>
      <c r="D341" s="21" t="s">
        <v>769</v>
      </c>
      <c r="E341" s="21">
        <v>500</v>
      </c>
      <c r="F341" s="21">
        <v>0</v>
      </c>
      <c r="G341" s="21">
        <v>0</v>
      </c>
    </row>
    <row r="342" spans="1:7">
      <c r="A342" s="21" t="s">
        <v>1898</v>
      </c>
      <c r="B342" s="21" t="s">
        <v>1899</v>
      </c>
      <c r="C342" s="639" t="s">
        <v>544</v>
      </c>
      <c r="D342" s="21" t="s">
        <v>771</v>
      </c>
      <c r="E342" s="21">
        <v>5</v>
      </c>
      <c r="F342" s="21">
        <v>0</v>
      </c>
      <c r="G342" s="21">
        <v>0</v>
      </c>
    </row>
    <row r="343" spans="1:7">
      <c r="A343" s="21" t="s">
        <v>1898</v>
      </c>
      <c r="B343" s="21" t="s">
        <v>1899</v>
      </c>
      <c r="C343" s="639" t="s">
        <v>563</v>
      </c>
      <c r="D343" s="21" t="s">
        <v>771</v>
      </c>
      <c r="E343" s="21">
        <v>2</v>
      </c>
      <c r="F343" s="21">
        <v>0</v>
      </c>
      <c r="G343" s="21">
        <v>0</v>
      </c>
    </row>
    <row r="344" spans="1:7">
      <c r="A344" s="21" t="s">
        <v>1898</v>
      </c>
      <c r="B344" s="21" t="s">
        <v>1899</v>
      </c>
      <c r="C344" s="639" t="s">
        <v>563</v>
      </c>
      <c r="D344" s="21" t="s">
        <v>1900</v>
      </c>
      <c r="E344" s="21">
        <v>1</v>
      </c>
      <c r="F344" s="21">
        <v>0</v>
      </c>
      <c r="G344" s="21">
        <v>0</v>
      </c>
    </row>
    <row r="345" spans="1:7">
      <c r="A345" s="21" t="s">
        <v>1898</v>
      </c>
      <c r="B345" s="21" t="s">
        <v>1899</v>
      </c>
      <c r="C345" s="639" t="s">
        <v>537</v>
      </c>
      <c r="D345" s="21" t="s">
        <v>771</v>
      </c>
      <c r="E345" s="21">
        <v>44</v>
      </c>
      <c r="F345" s="21">
        <v>0</v>
      </c>
      <c r="G345" s="21">
        <v>0</v>
      </c>
    </row>
    <row r="346" spans="1:7">
      <c r="A346" s="21" t="s">
        <v>1898</v>
      </c>
      <c r="B346" s="21" t="s">
        <v>1899</v>
      </c>
      <c r="C346" s="639" t="s">
        <v>567</v>
      </c>
      <c r="D346" s="21" t="s">
        <v>771</v>
      </c>
      <c r="E346" s="21">
        <v>1</v>
      </c>
      <c r="F346" s="21">
        <v>0</v>
      </c>
      <c r="G346" s="21">
        <v>0</v>
      </c>
    </row>
    <row r="347" spans="1:7">
      <c r="A347" s="21" t="s">
        <v>1898</v>
      </c>
      <c r="B347" s="21" t="s">
        <v>1899</v>
      </c>
      <c r="C347" s="639" t="s">
        <v>567</v>
      </c>
      <c r="D347" s="21" t="s">
        <v>1900</v>
      </c>
      <c r="E347" s="21">
        <v>1</v>
      </c>
      <c r="F347" s="21">
        <v>0</v>
      </c>
      <c r="G347" s="21">
        <v>0</v>
      </c>
    </row>
    <row r="348" spans="1:7">
      <c r="A348" s="21" t="s">
        <v>1898</v>
      </c>
      <c r="B348" s="21" t="s">
        <v>1899</v>
      </c>
      <c r="C348" s="639" t="s">
        <v>1694</v>
      </c>
      <c r="D348" s="21" t="s">
        <v>2043</v>
      </c>
      <c r="E348" s="21">
        <v>1</v>
      </c>
      <c r="F348" s="21">
        <v>0</v>
      </c>
      <c r="G348" s="21">
        <v>0</v>
      </c>
    </row>
    <row r="349" spans="1:7">
      <c r="A349" s="21" t="s">
        <v>1898</v>
      </c>
      <c r="B349" s="21" t="s">
        <v>1899</v>
      </c>
      <c r="C349" s="639" t="s">
        <v>2150</v>
      </c>
      <c r="D349" s="21" t="s">
        <v>2043</v>
      </c>
      <c r="E349" s="21">
        <v>1</v>
      </c>
      <c r="F349" s="21">
        <v>0</v>
      </c>
      <c r="G349" s="21">
        <v>0</v>
      </c>
    </row>
    <row r="350" spans="1:7">
      <c r="A350" s="21" t="s">
        <v>1898</v>
      </c>
      <c r="B350" s="21" t="s">
        <v>1899</v>
      </c>
      <c r="C350" s="639" t="s">
        <v>2151</v>
      </c>
      <c r="D350" s="21" t="s">
        <v>2043</v>
      </c>
      <c r="E350" s="21">
        <v>2</v>
      </c>
      <c r="F350" s="21">
        <v>0</v>
      </c>
      <c r="G350" s="21">
        <v>0</v>
      </c>
    </row>
    <row r="351" spans="1:7">
      <c r="A351" s="21" t="s">
        <v>1898</v>
      </c>
      <c r="B351" s="21" t="s">
        <v>1899</v>
      </c>
      <c r="C351" s="639" t="s">
        <v>2152</v>
      </c>
      <c r="D351" s="21" t="s">
        <v>2043</v>
      </c>
      <c r="E351" s="21">
        <v>8</v>
      </c>
      <c r="F351" s="21">
        <v>0</v>
      </c>
      <c r="G351" s="21">
        <v>0</v>
      </c>
    </row>
    <row r="352" spans="1:7">
      <c r="A352" s="21" t="s">
        <v>1898</v>
      </c>
      <c r="B352" s="21" t="s">
        <v>1899</v>
      </c>
      <c r="C352" s="639" t="s">
        <v>2153</v>
      </c>
      <c r="D352" s="21" t="s">
        <v>2043</v>
      </c>
      <c r="E352" s="21">
        <v>1052</v>
      </c>
      <c r="F352" s="21">
        <v>0</v>
      </c>
      <c r="G352" s="21">
        <v>0</v>
      </c>
    </row>
    <row r="353" spans="1:7">
      <c r="A353" s="21" t="s">
        <v>1898</v>
      </c>
      <c r="B353" s="21" t="s">
        <v>1899</v>
      </c>
      <c r="C353" s="639" t="s">
        <v>2154</v>
      </c>
      <c r="D353" s="21" t="s">
        <v>1907</v>
      </c>
      <c r="E353" s="21">
        <v>4000</v>
      </c>
      <c r="F353" s="21">
        <v>0</v>
      </c>
      <c r="G353" s="21">
        <v>0</v>
      </c>
    </row>
    <row r="354" spans="1:7">
      <c r="A354" s="21" t="s">
        <v>1898</v>
      </c>
      <c r="B354" s="21" t="s">
        <v>1899</v>
      </c>
      <c r="C354" s="639" t="s">
        <v>2155</v>
      </c>
      <c r="D354" s="21" t="s">
        <v>2043</v>
      </c>
      <c r="E354" s="21">
        <v>975</v>
      </c>
      <c r="F354" s="21">
        <v>0</v>
      </c>
      <c r="G354" s="21">
        <v>0</v>
      </c>
    </row>
    <row r="355" spans="1:7">
      <c r="A355" s="21" t="s">
        <v>1898</v>
      </c>
      <c r="B355" s="21" t="s">
        <v>1899</v>
      </c>
      <c r="C355" s="639" t="s">
        <v>2156</v>
      </c>
      <c r="D355" s="21" t="s">
        <v>2043</v>
      </c>
      <c r="E355" s="21">
        <v>108</v>
      </c>
      <c r="F355" s="21">
        <v>0</v>
      </c>
      <c r="G355" s="21">
        <v>0</v>
      </c>
    </row>
    <row r="356" spans="1:7">
      <c r="A356" s="21" t="s">
        <v>1898</v>
      </c>
      <c r="B356" s="21" t="s">
        <v>1899</v>
      </c>
      <c r="C356" s="639" t="s">
        <v>2157</v>
      </c>
      <c r="D356" s="21" t="s">
        <v>2043</v>
      </c>
      <c r="E356" s="21">
        <v>40</v>
      </c>
      <c r="F356" s="21">
        <v>0</v>
      </c>
      <c r="G356" s="21">
        <v>0</v>
      </c>
    </row>
    <row r="357" spans="1:7">
      <c r="A357" s="21" t="s">
        <v>1898</v>
      </c>
      <c r="B357" s="21" t="s">
        <v>1899</v>
      </c>
      <c r="C357" s="639" t="s">
        <v>2158</v>
      </c>
      <c r="D357" s="21" t="s">
        <v>2043</v>
      </c>
      <c r="E357" s="21">
        <v>2612</v>
      </c>
      <c r="F357" s="21">
        <v>0</v>
      </c>
      <c r="G357" s="21">
        <v>0</v>
      </c>
    </row>
    <row r="358" spans="1:7">
      <c r="A358" s="21" t="s">
        <v>1898</v>
      </c>
      <c r="B358" s="21" t="s">
        <v>1899</v>
      </c>
      <c r="C358" s="639" t="s">
        <v>2159</v>
      </c>
      <c r="D358" s="21" t="s">
        <v>2043</v>
      </c>
      <c r="E358" s="21">
        <v>1201</v>
      </c>
      <c r="F358" s="21">
        <v>0</v>
      </c>
      <c r="G358" s="21">
        <v>0</v>
      </c>
    </row>
    <row r="359" spans="1:7">
      <c r="A359" s="21" t="s">
        <v>1898</v>
      </c>
      <c r="B359" s="21" t="s">
        <v>1899</v>
      </c>
      <c r="C359" s="639" t="s">
        <v>2160</v>
      </c>
      <c r="D359" s="21" t="s">
        <v>2043</v>
      </c>
      <c r="E359" s="21">
        <v>938</v>
      </c>
      <c r="F359" s="21">
        <v>0</v>
      </c>
      <c r="G359" s="21">
        <v>0</v>
      </c>
    </row>
    <row r="360" spans="1:7">
      <c r="A360" s="21" t="s">
        <v>1898</v>
      </c>
      <c r="B360" s="21" t="s">
        <v>1899</v>
      </c>
      <c r="C360" s="639" t="s">
        <v>2161</v>
      </c>
      <c r="D360" s="21" t="s">
        <v>2043</v>
      </c>
      <c r="E360" s="21">
        <v>4</v>
      </c>
      <c r="F360" s="21">
        <v>0</v>
      </c>
      <c r="G360" s="21">
        <v>0</v>
      </c>
    </row>
    <row r="361" spans="1:7">
      <c r="A361" s="21" t="s">
        <v>1898</v>
      </c>
      <c r="B361" s="21" t="s">
        <v>1899</v>
      </c>
      <c r="C361" s="639" t="s">
        <v>2162</v>
      </c>
      <c r="D361" s="21" t="s">
        <v>2043</v>
      </c>
      <c r="E361" s="21">
        <v>30</v>
      </c>
      <c r="F361" s="21">
        <v>0</v>
      </c>
      <c r="G361" s="21">
        <v>0</v>
      </c>
    </row>
    <row r="362" spans="1:7">
      <c r="A362" s="21" t="s">
        <v>1898</v>
      </c>
      <c r="B362" s="21" t="s">
        <v>1899</v>
      </c>
      <c r="C362" s="639" t="s">
        <v>2163</v>
      </c>
      <c r="D362" s="21" t="s">
        <v>2043</v>
      </c>
      <c r="E362" s="21">
        <v>308</v>
      </c>
      <c r="F362" s="21">
        <v>0</v>
      </c>
      <c r="G362" s="21">
        <v>0</v>
      </c>
    </row>
    <row r="363" spans="1:7">
      <c r="A363" s="21" t="s">
        <v>1898</v>
      </c>
      <c r="B363" s="21" t="s">
        <v>1899</v>
      </c>
      <c r="C363" s="639" t="s">
        <v>2164</v>
      </c>
      <c r="D363" s="21" t="s">
        <v>2043</v>
      </c>
      <c r="E363" s="21">
        <v>991</v>
      </c>
      <c r="F363" s="21">
        <v>0</v>
      </c>
      <c r="G363" s="21">
        <v>0</v>
      </c>
    </row>
    <row r="364" spans="1:7">
      <c r="A364" s="21" t="s">
        <v>1898</v>
      </c>
      <c r="B364" s="21" t="s">
        <v>1899</v>
      </c>
      <c r="C364" s="639" t="s">
        <v>2165</v>
      </c>
      <c r="D364" s="21" t="s">
        <v>2043</v>
      </c>
      <c r="E364" s="21">
        <v>787</v>
      </c>
      <c r="F364" s="21">
        <v>0</v>
      </c>
      <c r="G364" s="21">
        <v>0</v>
      </c>
    </row>
    <row r="365" spans="1:7">
      <c r="A365" s="21" t="s">
        <v>1898</v>
      </c>
      <c r="B365" s="21" t="s">
        <v>1899</v>
      </c>
      <c r="C365" s="639" t="s">
        <v>2166</v>
      </c>
      <c r="D365" s="21" t="s">
        <v>2043</v>
      </c>
      <c r="E365" s="21">
        <v>148</v>
      </c>
      <c r="F365" s="21">
        <v>0</v>
      </c>
      <c r="G365" s="21">
        <v>0</v>
      </c>
    </row>
    <row r="366" spans="1:7">
      <c r="A366" s="21" t="s">
        <v>1898</v>
      </c>
      <c r="B366" s="21" t="s">
        <v>1899</v>
      </c>
      <c r="C366" s="639" t="s">
        <v>2167</v>
      </c>
      <c r="D366" s="21" t="s">
        <v>2043</v>
      </c>
      <c r="E366" s="21">
        <v>153</v>
      </c>
      <c r="F366" s="21">
        <v>0</v>
      </c>
      <c r="G366" s="21">
        <v>0</v>
      </c>
    </row>
    <row r="367" spans="1:7">
      <c r="A367" s="21" t="s">
        <v>1898</v>
      </c>
      <c r="B367" s="21" t="s">
        <v>1899</v>
      </c>
      <c r="C367" s="639" t="s">
        <v>2168</v>
      </c>
      <c r="D367" s="21" t="s">
        <v>2043</v>
      </c>
      <c r="E367" s="21">
        <v>507</v>
      </c>
      <c r="F367" s="21">
        <v>0</v>
      </c>
      <c r="G367" s="21">
        <v>0</v>
      </c>
    </row>
    <row r="368" spans="1:7">
      <c r="A368" s="21" t="s">
        <v>1898</v>
      </c>
      <c r="B368" s="21" t="s">
        <v>1899</v>
      </c>
      <c r="C368" s="639" t="s">
        <v>2169</v>
      </c>
      <c r="D368" s="21" t="s">
        <v>2043</v>
      </c>
      <c r="E368" s="21">
        <v>802</v>
      </c>
      <c r="F368" s="21">
        <v>0</v>
      </c>
      <c r="G368" s="21">
        <v>0</v>
      </c>
    </row>
    <row r="369" spans="1:7">
      <c r="A369" s="21" t="s">
        <v>1898</v>
      </c>
      <c r="B369" s="21" t="s">
        <v>1899</v>
      </c>
      <c r="C369" s="639" t="s">
        <v>2170</v>
      </c>
      <c r="D369" s="21" t="s">
        <v>2043</v>
      </c>
      <c r="E369" s="21">
        <v>951</v>
      </c>
      <c r="F369" s="21">
        <v>0</v>
      </c>
      <c r="G369" s="21">
        <v>0</v>
      </c>
    </row>
    <row r="370" spans="1:7">
      <c r="A370" s="21" t="s">
        <v>1898</v>
      </c>
      <c r="B370" s="21" t="s">
        <v>1899</v>
      </c>
      <c r="C370" s="639" t="s">
        <v>2171</v>
      </c>
      <c r="D370" s="21" t="s">
        <v>2043</v>
      </c>
      <c r="E370" s="21">
        <v>1</v>
      </c>
      <c r="F370" s="21">
        <v>0</v>
      </c>
      <c r="G370" s="21">
        <v>0</v>
      </c>
    </row>
    <row r="371" spans="1:7">
      <c r="A371" s="21" t="s">
        <v>1898</v>
      </c>
      <c r="B371" s="21" t="s">
        <v>1899</v>
      </c>
      <c r="C371" s="639" t="s">
        <v>2172</v>
      </c>
      <c r="D371" s="21" t="s">
        <v>2043</v>
      </c>
      <c r="E371" s="21">
        <v>4</v>
      </c>
      <c r="F371" s="21">
        <v>0</v>
      </c>
      <c r="G371" s="21">
        <v>0</v>
      </c>
    </row>
    <row r="372" spans="1:7">
      <c r="A372" s="21" t="s">
        <v>1898</v>
      </c>
      <c r="B372" s="21" t="s">
        <v>1899</v>
      </c>
      <c r="C372" s="639" t="s">
        <v>2173</v>
      </c>
      <c r="D372" s="21" t="s">
        <v>2043</v>
      </c>
      <c r="E372" s="21">
        <v>5</v>
      </c>
      <c r="F372" s="21">
        <v>0</v>
      </c>
      <c r="G372" s="21">
        <v>0</v>
      </c>
    </row>
    <row r="373" spans="1:7">
      <c r="A373" s="21" t="s">
        <v>1898</v>
      </c>
      <c r="B373" s="21" t="s">
        <v>1899</v>
      </c>
      <c r="C373" s="639" t="s">
        <v>2174</v>
      </c>
      <c r="D373" s="21" t="s">
        <v>2043</v>
      </c>
      <c r="E373" s="21">
        <v>50</v>
      </c>
      <c r="F373" s="21">
        <v>0</v>
      </c>
      <c r="G373" s="21">
        <v>0</v>
      </c>
    </row>
    <row r="374" spans="1:7">
      <c r="A374" s="21" t="s">
        <v>1898</v>
      </c>
      <c r="B374" s="21" t="s">
        <v>1899</v>
      </c>
      <c r="C374" s="639" t="s">
        <v>2175</v>
      </c>
      <c r="D374" s="21" t="s">
        <v>2043</v>
      </c>
      <c r="E374" s="21">
        <v>353</v>
      </c>
      <c r="F374" s="21">
        <v>0</v>
      </c>
      <c r="G374" s="21">
        <v>0</v>
      </c>
    </row>
    <row r="375" spans="1:7">
      <c r="A375" s="21" t="s">
        <v>1898</v>
      </c>
      <c r="B375" s="21" t="s">
        <v>1899</v>
      </c>
      <c r="C375" s="639" t="s">
        <v>2176</v>
      </c>
      <c r="D375" s="21" t="s">
        <v>2043</v>
      </c>
      <c r="E375" s="21">
        <v>2</v>
      </c>
      <c r="F375" s="21">
        <v>0</v>
      </c>
      <c r="G375" s="21">
        <v>0</v>
      </c>
    </row>
    <row r="376" spans="1:7">
      <c r="A376" s="21" t="s">
        <v>1898</v>
      </c>
      <c r="B376" s="21" t="s">
        <v>1899</v>
      </c>
      <c r="C376" s="639" t="s">
        <v>2177</v>
      </c>
      <c r="D376" s="21" t="s">
        <v>1900</v>
      </c>
      <c r="E376" s="21">
        <v>1430</v>
      </c>
      <c r="F376" s="21">
        <v>0</v>
      </c>
      <c r="G376" s="21">
        <v>0</v>
      </c>
    </row>
    <row r="377" spans="1:7">
      <c r="A377" s="21" t="s">
        <v>1898</v>
      </c>
      <c r="B377" s="21" t="s">
        <v>1899</v>
      </c>
      <c r="C377" s="639" t="s">
        <v>2178</v>
      </c>
      <c r="D377" s="21" t="s">
        <v>2043</v>
      </c>
      <c r="E377" s="21">
        <v>1110</v>
      </c>
      <c r="F377" s="21">
        <v>0</v>
      </c>
      <c r="G377" s="21">
        <v>0</v>
      </c>
    </row>
    <row r="378" spans="1:7">
      <c r="A378" s="21" t="s">
        <v>1898</v>
      </c>
      <c r="B378" s="21" t="s">
        <v>1899</v>
      </c>
      <c r="C378" s="639" t="s">
        <v>2179</v>
      </c>
      <c r="D378" s="21" t="s">
        <v>2043</v>
      </c>
      <c r="E378" s="21">
        <v>1040</v>
      </c>
      <c r="F378" s="21">
        <v>0</v>
      </c>
      <c r="G378" s="21">
        <v>0</v>
      </c>
    </row>
    <row r="379" spans="1:7">
      <c r="A379" s="21" t="s">
        <v>1898</v>
      </c>
      <c r="B379" s="21" t="s">
        <v>1899</v>
      </c>
      <c r="C379" s="639" t="s">
        <v>2180</v>
      </c>
      <c r="D379" s="21" t="s">
        <v>771</v>
      </c>
      <c r="E379" s="21">
        <v>100</v>
      </c>
      <c r="F379" s="21">
        <v>0</v>
      </c>
      <c r="G379" s="21">
        <v>0</v>
      </c>
    </row>
    <row r="380" spans="1:7">
      <c r="A380" s="21" t="s">
        <v>1898</v>
      </c>
      <c r="B380" s="21" t="s">
        <v>1899</v>
      </c>
      <c r="C380" s="639" t="s">
        <v>2180</v>
      </c>
      <c r="D380" s="21" t="s">
        <v>770</v>
      </c>
      <c r="E380" s="21">
        <v>400</v>
      </c>
      <c r="F380" s="21">
        <v>0</v>
      </c>
      <c r="G380" s="21">
        <v>0</v>
      </c>
    </row>
    <row r="381" spans="1:7">
      <c r="A381" s="21" t="s">
        <v>1898</v>
      </c>
      <c r="B381" s="21" t="s">
        <v>1899</v>
      </c>
      <c r="C381" s="639" t="s">
        <v>2181</v>
      </c>
      <c r="D381" s="21" t="s">
        <v>2043</v>
      </c>
      <c r="E381" s="21">
        <v>15</v>
      </c>
      <c r="F381" s="21">
        <v>0</v>
      </c>
      <c r="G381" s="21">
        <v>0</v>
      </c>
    </row>
    <row r="382" spans="1:7">
      <c r="A382" s="21" t="s">
        <v>1898</v>
      </c>
      <c r="B382" s="21" t="s">
        <v>1899</v>
      </c>
      <c r="C382" s="639" t="s">
        <v>2182</v>
      </c>
      <c r="D382" s="21" t="s">
        <v>2043</v>
      </c>
      <c r="E382" s="21">
        <v>2</v>
      </c>
      <c r="F382" s="21">
        <v>0</v>
      </c>
      <c r="G382" s="21">
        <v>0</v>
      </c>
    </row>
    <row r="383" spans="1:7">
      <c r="A383" s="21" t="s">
        <v>1898</v>
      </c>
      <c r="B383" s="21" t="s">
        <v>1899</v>
      </c>
      <c r="C383" s="639" t="s">
        <v>2183</v>
      </c>
      <c r="D383" s="21" t="s">
        <v>2043</v>
      </c>
      <c r="E383" s="21">
        <v>1</v>
      </c>
      <c r="F383" s="21">
        <v>0</v>
      </c>
      <c r="G383" s="21">
        <v>0</v>
      </c>
    </row>
    <row r="384" spans="1:7">
      <c r="A384" s="21" t="s">
        <v>1898</v>
      </c>
      <c r="B384" s="21" t="s">
        <v>1899</v>
      </c>
      <c r="C384" s="639" t="s">
        <v>2184</v>
      </c>
      <c r="D384" s="21" t="s">
        <v>2043</v>
      </c>
      <c r="E384" s="21">
        <v>6</v>
      </c>
      <c r="F384" s="21">
        <v>0</v>
      </c>
      <c r="G384" s="21">
        <v>0</v>
      </c>
    </row>
    <row r="385" spans="1:7">
      <c r="A385" s="21" t="s">
        <v>1898</v>
      </c>
      <c r="B385" s="21" t="s">
        <v>1899</v>
      </c>
      <c r="C385" s="639" t="s">
        <v>2185</v>
      </c>
      <c r="D385" s="21" t="s">
        <v>2043</v>
      </c>
      <c r="E385" s="21">
        <v>15</v>
      </c>
      <c r="F385" s="21">
        <v>0</v>
      </c>
      <c r="G385" s="21">
        <v>0</v>
      </c>
    </row>
    <row r="386" spans="1:7">
      <c r="A386" s="21" t="s">
        <v>1898</v>
      </c>
      <c r="B386" s="21" t="s">
        <v>1899</v>
      </c>
      <c r="C386" s="639" t="s">
        <v>2186</v>
      </c>
      <c r="D386" s="21" t="s">
        <v>2043</v>
      </c>
      <c r="E386" s="21">
        <v>3</v>
      </c>
      <c r="F386" s="21">
        <v>0</v>
      </c>
      <c r="G386" s="21">
        <v>0</v>
      </c>
    </row>
    <row r="387" spans="1:7">
      <c r="A387" s="21" t="s">
        <v>1898</v>
      </c>
      <c r="B387" s="21" t="s">
        <v>1899</v>
      </c>
      <c r="C387" s="639" t="s">
        <v>2187</v>
      </c>
      <c r="D387" s="21" t="s">
        <v>2043</v>
      </c>
      <c r="E387" s="21">
        <v>38</v>
      </c>
      <c r="F387" s="21">
        <v>0</v>
      </c>
      <c r="G387" s="21">
        <v>0</v>
      </c>
    </row>
    <row r="388" spans="1:7">
      <c r="A388" s="21" t="s">
        <v>1898</v>
      </c>
      <c r="B388" s="21" t="s">
        <v>1899</v>
      </c>
      <c r="C388" s="639" t="s">
        <v>2188</v>
      </c>
      <c r="D388" s="21" t="s">
        <v>2043</v>
      </c>
      <c r="E388" s="21">
        <v>2</v>
      </c>
      <c r="F388" s="21">
        <v>0</v>
      </c>
      <c r="G388" s="21">
        <v>0</v>
      </c>
    </row>
    <row r="389" spans="1:7">
      <c r="A389" s="21" t="s">
        <v>1898</v>
      </c>
      <c r="B389" s="21" t="s">
        <v>1899</v>
      </c>
      <c r="C389" s="639" t="s">
        <v>2189</v>
      </c>
      <c r="D389" s="21" t="s">
        <v>2043</v>
      </c>
      <c r="E389" s="21">
        <v>292</v>
      </c>
      <c r="F389" s="21">
        <v>0</v>
      </c>
      <c r="G389" s="21">
        <v>0</v>
      </c>
    </row>
    <row r="390" spans="1:7">
      <c r="A390" s="21" t="s">
        <v>1898</v>
      </c>
      <c r="B390" s="21" t="s">
        <v>1899</v>
      </c>
      <c r="C390" s="639" t="s">
        <v>2190</v>
      </c>
      <c r="D390" s="21" t="s">
        <v>2043</v>
      </c>
      <c r="E390" s="21">
        <v>20</v>
      </c>
      <c r="F390" s="21">
        <v>0</v>
      </c>
      <c r="G390" s="21">
        <v>0</v>
      </c>
    </row>
    <row r="391" spans="1:7">
      <c r="A391" s="21" t="s">
        <v>1898</v>
      </c>
      <c r="B391" s="21" t="s">
        <v>1899</v>
      </c>
      <c r="C391" s="639" t="s">
        <v>2191</v>
      </c>
      <c r="D391" s="21" t="s">
        <v>2043</v>
      </c>
      <c r="E391" s="21">
        <v>417</v>
      </c>
      <c r="F391" s="21">
        <v>0</v>
      </c>
      <c r="G391" s="21">
        <v>0</v>
      </c>
    </row>
    <row r="392" spans="1:7">
      <c r="A392" s="21" t="s">
        <v>1898</v>
      </c>
      <c r="B392" s="21" t="s">
        <v>1899</v>
      </c>
      <c r="C392" s="639" t="s">
        <v>2192</v>
      </c>
      <c r="D392" s="21" t="s">
        <v>2043</v>
      </c>
      <c r="E392" s="21">
        <v>4405</v>
      </c>
      <c r="F392" s="21">
        <v>0</v>
      </c>
      <c r="G392" s="21">
        <v>0</v>
      </c>
    </row>
    <row r="393" spans="1:7">
      <c r="A393" s="21" t="s">
        <v>1898</v>
      </c>
      <c r="B393" s="21" t="s">
        <v>1899</v>
      </c>
      <c r="C393" s="639" t="s">
        <v>708</v>
      </c>
      <c r="D393" s="21" t="s">
        <v>771</v>
      </c>
      <c r="E393" s="21">
        <v>2749</v>
      </c>
      <c r="F393" s="21">
        <v>0</v>
      </c>
      <c r="G393" s="21">
        <v>0</v>
      </c>
    </row>
    <row r="394" spans="1:7">
      <c r="A394" s="21" t="s">
        <v>1898</v>
      </c>
      <c r="B394" s="21" t="s">
        <v>1899</v>
      </c>
      <c r="C394" s="639" t="s">
        <v>708</v>
      </c>
      <c r="D394" s="21" t="s">
        <v>770</v>
      </c>
      <c r="E394" s="21">
        <v>2000</v>
      </c>
      <c r="F394" s="21">
        <v>0</v>
      </c>
      <c r="G394" s="21">
        <v>0</v>
      </c>
    </row>
    <row r="395" spans="1:7">
      <c r="A395" s="21" t="s">
        <v>1898</v>
      </c>
      <c r="B395" s="21" t="s">
        <v>1899</v>
      </c>
      <c r="C395" s="639" t="s">
        <v>2193</v>
      </c>
      <c r="D395" s="21" t="s">
        <v>2043</v>
      </c>
      <c r="E395" s="21">
        <v>399</v>
      </c>
      <c r="F395" s="21">
        <v>0</v>
      </c>
      <c r="G395" s="21">
        <v>0</v>
      </c>
    </row>
    <row r="396" spans="1:7">
      <c r="A396" s="21" t="s">
        <v>1898</v>
      </c>
      <c r="B396" s="21" t="s">
        <v>1899</v>
      </c>
      <c r="C396" s="639" t="s">
        <v>2194</v>
      </c>
      <c r="D396" s="21" t="s">
        <v>2043</v>
      </c>
      <c r="E396" s="21">
        <v>207</v>
      </c>
      <c r="F396" s="21">
        <v>0</v>
      </c>
      <c r="G396" s="21">
        <v>0</v>
      </c>
    </row>
    <row r="397" spans="1:7">
      <c r="A397" s="21" t="s">
        <v>1898</v>
      </c>
      <c r="B397" s="21" t="s">
        <v>1899</v>
      </c>
      <c r="C397" s="639" t="s">
        <v>2195</v>
      </c>
      <c r="D397" s="21" t="s">
        <v>2043</v>
      </c>
      <c r="E397" s="21">
        <v>1751</v>
      </c>
      <c r="F397" s="21">
        <v>0</v>
      </c>
      <c r="G397" s="21">
        <v>0</v>
      </c>
    </row>
    <row r="398" spans="1:7">
      <c r="A398" s="21" t="s">
        <v>1898</v>
      </c>
      <c r="B398" s="21" t="s">
        <v>1899</v>
      </c>
      <c r="C398" s="639" t="s">
        <v>710</v>
      </c>
      <c r="D398" s="21" t="s">
        <v>771</v>
      </c>
      <c r="E398" s="21">
        <v>2625</v>
      </c>
      <c r="F398" s="21">
        <v>0</v>
      </c>
      <c r="G398" s="21">
        <v>0</v>
      </c>
    </row>
    <row r="399" spans="1:7">
      <c r="A399" s="21" t="s">
        <v>1898</v>
      </c>
      <c r="B399" s="21" t="s">
        <v>1899</v>
      </c>
      <c r="C399" s="639" t="s">
        <v>2196</v>
      </c>
      <c r="D399" s="21" t="s">
        <v>2043</v>
      </c>
      <c r="E399" s="21">
        <v>28</v>
      </c>
      <c r="F399" s="21">
        <v>0</v>
      </c>
      <c r="G399" s="21">
        <v>0</v>
      </c>
    </row>
    <row r="400" spans="1:7">
      <c r="A400" s="21" t="s">
        <v>1898</v>
      </c>
      <c r="B400" s="21" t="s">
        <v>1899</v>
      </c>
      <c r="C400" s="639" t="s">
        <v>2197</v>
      </c>
      <c r="D400" s="21" t="s">
        <v>2043</v>
      </c>
      <c r="E400" s="21">
        <v>5</v>
      </c>
      <c r="F400" s="21">
        <v>0</v>
      </c>
      <c r="G400" s="21">
        <v>0</v>
      </c>
    </row>
    <row r="401" spans="1:7">
      <c r="A401" s="21" t="s">
        <v>1898</v>
      </c>
      <c r="B401" s="21" t="s">
        <v>1899</v>
      </c>
      <c r="C401" s="639" t="s">
        <v>2198</v>
      </c>
      <c r="D401" s="21" t="s">
        <v>2043</v>
      </c>
      <c r="E401" s="21">
        <v>10</v>
      </c>
      <c r="F401" s="21">
        <v>0</v>
      </c>
      <c r="G401" s="21">
        <v>0</v>
      </c>
    </row>
    <row r="402" spans="1:7">
      <c r="A402" s="21" t="s">
        <v>1898</v>
      </c>
      <c r="B402" s="21" t="s">
        <v>1899</v>
      </c>
      <c r="C402" s="639" t="s">
        <v>2199</v>
      </c>
      <c r="D402" s="21" t="s">
        <v>2035</v>
      </c>
      <c r="E402" s="21">
        <v>1</v>
      </c>
      <c r="F402" s="21">
        <v>0</v>
      </c>
      <c r="G402" s="21">
        <v>0</v>
      </c>
    </row>
    <row r="403" spans="1:7">
      <c r="A403" s="21" t="s">
        <v>1898</v>
      </c>
      <c r="B403" s="21" t="s">
        <v>1899</v>
      </c>
      <c r="C403" s="639" t="s">
        <v>2200</v>
      </c>
      <c r="D403" s="21" t="s">
        <v>2035</v>
      </c>
      <c r="E403" s="21">
        <v>5</v>
      </c>
      <c r="F403" s="21">
        <v>0</v>
      </c>
      <c r="G403" s="21">
        <v>0</v>
      </c>
    </row>
    <row r="404" spans="1:7">
      <c r="A404" s="21" t="s">
        <v>1898</v>
      </c>
      <c r="B404" s="21" t="s">
        <v>1899</v>
      </c>
      <c r="C404" s="639" t="s">
        <v>2201</v>
      </c>
      <c r="D404" s="21" t="s">
        <v>2035</v>
      </c>
      <c r="E404" s="21">
        <v>17</v>
      </c>
      <c r="F404" s="21">
        <v>0</v>
      </c>
      <c r="G404" s="21">
        <v>0</v>
      </c>
    </row>
    <row r="405" spans="1:7">
      <c r="A405" s="21" t="s">
        <v>1898</v>
      </c>
      <c r="B405" s="21" t="s">
        <v>1899</v>
      </c>
      <c r="C405" s="639" t="s">
        <v>2202</v>
      </c>
      <c r="D405" s="21" t="s">
        <v>2035</v>
      </c>
      <c r="E405" s="21">
        <v>580</v>
      </c>
      <c r="F405" s="21">
        <v>0</v>
      </c>
      <c r="G405" s="21">
        <v>0</v>
      </c>
    </row>
    <row r="406" spans="1:7">
      <c r="A406" s="21" t="s">
        <v>1898</v>
      </c>
      <c r="B406" s="21" t="s">
        <v>1899</v>
      </c>
      <c r="C406" s="639" t="s">
        <v>2203</v>
      </c>
      <c r="D406" s="21" t="s">
        <v>2035</v>
      </c>
      <c r="E406" s="21">
        <v>7</v>
      </c>
      <c r="F406" s="21">
        <v>0</v>
      </c>
      <c r="G406" s="21">
        <v>0</v>
      </c>
    </row>
    <row r="407" spans="1:7">
      <c r="A407" s="21" t="s">
        <v>1898</v>
      </c>
      <c r="B407" s="21" t="s">
        <v>1899</v>
      </c>
      <c r="C407" s="639" t="s">
        <v>2204</v>
      </c>
      <c r="D407" s="21" t="s">
        <v>2035</v>
      </c>
      <c r="E407" s="21">
        <v>3</v>
      </c>
      <c r="F407" s="21">
        <v>0</v>
      </c>
      <c r="G407" s="21">
        <v>0</v>
      </c>
    </row>
    <row r="408" spans="1:7">
      <c r="A408" s="21" t="s">
        <v>1898</v>
      </c>
      <c r="B408" s="21" t="s">
        <v>1899</v>
      </c>
      <c r="C408" s="639" t="s">
        <v>1622</v>
      </c>
      <c r="D408" s="21" t="s">
        <v>2035</v>
      </c>
      <c r="E408" s="21">
        <v>600</v>
      </c>
      <c r="F408" s="21">
        <v>0</v>
      </c>
      <c r="G408" s="21">
        <v>0</v>
      </c>
    </row>
    <row r="409" spans="1:7">
      <c r="A409" s="21" t="s">
        <v>1898</v>
      </c>
      <c r="B409" s="21" t="s">
        <v>1899</v>
      </c>
      <c r="C409" s="639" t="s">
        <v>2205</v>
      </c>
      <c r="D409" s="21" t="s">
        <v>2035</v>
      </c>
      <c r="E409" s="21">
        <v>550</v>
      </c>
      <c r="F409" s="21">
        <v>0</v>
      </c>
      <c r="G409" s="21">
        <v>0</v>
      </c>
    </row>
    <row r="410" spans="1:7">
      <c r="A410" s="21" t="s">
        <v>1898</v>
      </c>
      <c r="B410" s="21" t="s">
        <v>1899</v>
      </c>
      <c r="C410" s="639" t="s">
        <v>2206</v>
      </c>
      <c r="D410" s="21" t="s">
        <v>2035</v>
      </c>
      <c r="E410" s="21">
        <v>13</v>
      </c>
      <c r="F410" s="21">
        <v>0</v>
      </c>
      <c r="G410" s="21">
        <v>0</v>
      </c>
    </row>
    <row r="411" spans="1:7">
      <c r="A411" s="21" t="s">
        <v>1898</v>
      </c>
      <c r="B411" s="21" t="s">
        <v>1899</v>
      </c>
      <c r="C411" s="639" t="s">
        <v>2207</v>
      </c>
      <c r="D411" s="21" t="s">
        <v>2035</v>
      </c>
      <c r="E411" s="21">
        <v>200</v>
      </c>
      <c r="F411" s="21">
        <v>0</v>
      </c>
      <c r="G411" s="21">
        <v>0</v>
      </c>
    </row>
    <row r="412" spans="1:7">
      <c r="A412" s="21" t="s">
        <v>1898</v>
      </c>
      <c r="B412" s="21" t="s">
        <v>1899</v>
      </c>
      <c r="C412" s="639" t="s">
        <v>2208</v>
      </c>
      <c r="D412" s="21" t="s">
        <v>2035</v>
      </c>
      <c r="E412" s="21">
        <v>17</v>
      </c>
      <c r="F412" s="21">
        <v>0</v>
      </c>
      <c r="G412" s="21">
        <v>0</v>
      </c>
    </row>
    <row r="413" spans="1:7">
      <c r="A413" s="21" t="s">
        <v>1898</v>
      </c>
      <c r="B413" s="21" t="s">
        <v>1899</v>
      </c>
      <c r="C413" s="639" t="s">
        <v>2209</v>
      </c>
      <c r="D413" s="21" t="s">
        <v>2035</v>
      </c>
      <c r="E413" s="21">
        <v>10</v>
      </c>
      <c r="F413" s="21">
        <v>0</v>
      </c>
      <c r="G413" s="21">
        <v>0</v>
      </c>
    </row>
    <row r="414" spans="1:7">
      <c r="A414" s="21" t="s">
        <v>1898</v>
      </c>
      <c r="B414" s="21" t="s">
        <v>1899</v>
      </c>
      <c r="C414" s="639" t="s">
        <v>2210</v>
      </c>
      <c r="D414" s="21" t="s">
        <v>2035</v>
      </c>
      <c r="E414" s="21">
        <v>300</v>
      </c>
      <c r="F414" s="21">
        <v>0</v>
      </c>
      <c r="G414" s="21">
        <v>0</v>
      </c>
    </row>
    <row r="415" spans="1:7">
      <c r="A415" s="21" t="s">
        <v>1898</v>
      </c>
      <c r="B415" s="21" t="s">
        <v>1899</v>
      </c>
      <c r="C415" s="639" t="s">
        <v>2211</v>
      </c>
      <c r="D415" s="21" t="s">
        <v>2035</v>
      </c>
      <c r="E415" s="21">
        <v>100</v>
      </c>
      <c r="F415" s="21">
        <v>0</v>
      </c>
      <c r="G415" s="21">
        <v>0</v>
      </c>
    </row>
    <row r="416" spans="1:7">
      <c r="A416" s="21" t="s">
        <v>1898</v>
      </c>
      <c r="B416" s="21" t="s">
        <v>1899</v>
      </c>
      <c r="C416" s="639" t="s">
        <v>2212</v>
      </c>
      <c r="D416" s="21" t="s">
        <v>2035</v>
      </c>
      <c r="E416" s="21">
        <v>200</v>
      </c>
      <c r="F416" s="21">
        <v>0</v>
      </c>
      <c r="G416" s="21">
        <v>0</v>
      </c>
    </row>
    <row r="417" spans="1:7">
      <c r="A417" s="21" t="s">
        <v>1898</v>
      </c>
      <c r="B417" s="21" t="s">
        <v>1899</v>
      </c>
      <c r="C417" s="639" t="s">
        <v>2213</v>
      </c>
      <c r="D417" s="21" t="s">
        <v>2035</v>
      </c>
      <c r="E417" s="21">
        <v>75</v>
      </c>
      <c r="F417" s="21">
        <v>0</v>
      </c>
      <c r="G417" s="21">
        <v>0</v>
      </c>
    </row>
    <row r="418" spans="1:7">
      <c r="A418" s="21" t="s">
        <v>1898</v>
      </c>
      <c r="B418" s="21" t="s">
        <v>1899</v>
      </c>
      <c r="C418" s="639" t="s">
        <v>2214</v>
      </c>
      <c r="D418" s="21" t="s">
        <v>2035</v>
      </c>
      <c r="E418" s="21">
        <v>5</v>
      </c>
      <c r="F418" s="21">
        <v>0</v>
      </c>
      <c r="G418" s="21">
        <v>0</v>
      </c>
    </row>
    <row r="419" spans="1:7">
      <c r="A419" s="21" t="s">
        <v>1898</v>
      </c>
      <c r="B419" s="21" t="s">
        <v>1899</v>
      </c>
      <c r="C419" s="639" t="s">
        <v>2215</v>
      </c>
      <c r="D419" s="21" t="s">
        <v>2035</v>
      </c>
      <c r="E419" s="21">
        <v>1</v>
      </c>
      <c r="F419" s="21">
        <v>0</v>
      </c>
      <c r="G419" s="21">
        <v>0</v>
      </c>
    </row>
    <row r="420" spans="1:7">
      <c r="A420" s="21" t="s">
        <v>1898</v>
      </c>
      <c r="B420" s="21" t="s">
        <v>1899</v>
      </c>
      <c r="C420" s="639" t="s">
        <v>2216</v>
      </c>
      <c r="D420" s="21" t="s">
        <v>2035</v>
      </c>
      <c r="E420" s="21">
        <v>917</v>
      </c>
      <c r="F420" s="21">
        <v>0</v>
      </c>
      <c r="G420" s="21">
        <v>0</v>
      </c>
    </row>
    <row r="421" spans="1:7">
      <c r="A421" s="21" t="s">
        <v>1898</v>
      </c>
      <c r="B421" s="21" t="s">
        <v>1899</v>
      </c>
      <c r="C421" s="639" t="s">
        <v>2217</v>
      </c>
      <c r="D421" s="21" t="s">
        <v>2035</v>
      </c>
      <c r="E421" s="21">
        <v>16</v>
      </c>
      <c r="F421" s="21">
        <v>0</v>
      </c>
      <c r="G421" s="21">
        <v>0</v>
      </c>
    </row>
    <row r="422" spans="1:7">
      <c r="A422" s="21" t="s">
        <v>1898</v>
      </c>
      <c r="B422" s="21" t="s">
        <v>1899</v>
      </c>
      <c r="C422" s="639" t="s">
        <v>2218</v>
      </c>
      <c r="D422" s="21" t="s">
        <v>2035</v>
      </c>
      <c r="E422" s="21">
        <v>25</v>
      </c>
      <c r="F422" s="21">
        <v>0</v>
      </c>
      <c r="G422" s="21">
        <v>0</v>
      </c>
    </row>
    <row r="423" spans="1:7">
      <c r="A423" s="21" t="s">
        <v>1898</v>
      </c>
      <c r="B423" s="21" t="s">
        <v>1899</v>
      </c>
      <c r="C423" s="639" t="s">
        <v>1685</v>
      </c>
      <c r="D423" s="21" t="s">
        <v>2035</v>
      </c>
      <c r="E423" s="21">
        <v>937</v>
      </c>
      <c r="F423" s="21">
        <v>0</v>
      </c>
      <c r="G423" s="21">
        <v>0</v>
      </c>
    </row>
    <row r="424" spans="1:7">
      <c r="A424" s="21" t="s">
        <v>1898</v>
      </c>
      <c r="B424" s="21" t="s">
        <v>1899</v>
      </c>
      <c r="C424" s="639" t="s">
        <v>2219</v>
      </c>
      <c r="D424" s="21" t="s">
        <v>2035</v>
      </c>
      <c r="E424" s="21">
        <v>1100</v>
      </c>
      <c r="F424" s="21">
        <v>0</v>
      </c>
      <c r="G424" s="21">
        <v>0</v>
      </c>
    </row>
    <row r="425" spans="1:7">
      <c r="A425" s="21" t="s">
        <v>1898</v>
      </c>
      <c r="B425" s="21" t="s">
        <v>1899</v>
      </c>
      <c r="C425" s="639" t="s">
        <v>1686</v>
      </c>
      <c r="D425" s="21" t="s">
        <v>2035</v>
      </c>
      <c r="E425" s="21">
        <v>35</v>
      </c>
      <c r="F425" s="21">
        <v>0</v>
      </c>
      <c r="G425" s="21">
        <v>0</v>
      </c>
    </row>
    <row r="426" spans="1:7">
      <c r="A426" s="21" t="s">
        <v>1898</v>
      </c>
      <c r="B426" s="21" t="s">
        <v>1899</v>
      </c>
      <c r="C426" s="639" t="s">
        <v>2220</v>
      </c>
      <c r="D426" s="21" t="s">
        <v>2035</v>
      </c>
      <c r="E426" s="21">
        <v>414</v>
      </c>
      <c r="F426" s="21">
        <v>0</v>
      </c>
      <c r="G426" s="21">
        <v>0</v>
      </c>
    </row>
    <row r="427" spans="1:7">
      <c r="A427" s="21" t="s">
        <v>1898</v>
      </c>
      <c r="B427" s="21" t="s">
        <v>1899</v>
      </c>
      <c r="C427" s="639" t="s">
        <v>1687</v>
      </c>
      <c r="D427" s="21" t="s">
        <v>2035</v>
      </c>
      <c r="E427" s="21">
        <v>130</v>
      </c>
      <c r="F427" s="21">
        <v>0</v>
      </c>
      <c r="G427" s="21">
        <v>0</v>
      </c>
    </row>
    <row r="428" spans="1:7">
      <c r="A428" s="21" t="s">
        <v>1898</v>
      </c>
      <c r="B428" s="21" t="s">
        <v>1899</v>
      </c>
      <c r="C428" s="639" t="s">
        <v>2221</v>
      </c>
      <c r="D428" s="21" t="s">
        <v>2035</v>
      </c>
      <c r="E428" s="21">
        <v>925</v>
      </c>
      <c r="F428" s="21">
        <v>0</v>
      </c>
      <c r="G428" s="21">
        <v>0</v>
      </c>
    </row>
    <row r="429" spans="1:7">
      <c r="A429" s="21" t="s">
        <v>1898</v>
      </c>
      <c r="B429" s="21" t="s">
        <v>1899</v>
      </c>
      <c r="C429" s="639" t="s">
        <v>2222</v>
      </c>
      <c r="D429" s="21" t="s">
        <v>2035</v>
      </c>
      <c r="E429" s="21">
        <v>615</v>
      </c>
      <c r="F429" s="21">
        <v>0</v>
      </c>
      <c r="G429" s="21">
        <v>0</v>
      </c>
    </row>
    <row r="430" spans="1:7">
      <c r="A430" s="21" t="s">
        <v>1898</v>
      </c>
      <c r="B430" s="21" t="s">
        <v>1899</v>
      </c>
      <c r="C430" s="639" t="s">
        <v>2223</v>
      </c>
      <c r="D430" s="21" t="s">
        <v>2035</v>
      </c>
      <c r="E430" s="21">
        <v>8</v>
      </c>
      <c r="F430" s="21">
        <v>0</v>
      </c>
      <c r="G430" s="21">
        <v>0</v>
      </c>
    </row>
    <row r="431" spans="1:7">
      <c r="A431" s="21" t="s">
        <v>1898</v>
      </c>
      <c r="B431" s="21" t="s">
        <v>1899</v>
      </c>
      <c r="C431" s="639" t="s">
        <v>2224</v>
      </c>
      <c r="D431" s="21" t="s">
        <v>2035</v>
      </c>
      <c r="E431" s="21">
        <v>2050</v>
      </c>
      <c r="F431" s="21">
        <v>0</v>
      </c>
      <c r="G431" s="21">
        <v>0</v>
      </c>
    </row>
    <row r="432" spans="1:7">
      <c r="A432" s="21" t="s">
        <v>1898</v>
      </c>
      <c r="B432" s="21" t="s">
        <v>1899</v>
      </c>
      <c r="C432" s="639" t="s">
        <v>2225</v>
      </c>
      <c r="D432" s="21" t="s">
        <v>2035</v>
      </c>
      <c r="E432" s="21">
        <v>2</v>
      </c>
      <c r="F432" s="21">
        <v>0</v>
      </c>
      <c r="G432" s="21">
        <v>0</v>
      </c>
    </row>
    <row r="433" spans="1:7">
      <c r="A433" s="21" t="s">
        <v>1898</v>
      </c>
      <c r="B433" s="21" t="s">
        <v>1899</v>
      </c>
      <c r="C433" s="639" t="s">
        <v>2226</v>
      </c>
      <c r="D433" s="21" t="s">
        <v>2035</v>
      </c>
      <c r="E433" s="21">
        <v>20</v>
      </c>
      <c r="F433" s="21">
        <v>0</v>
      </c>
      <c r="G433" s="21">
        <v>0</v>
      </c>
    </row>
    <row r="434" spans="1:7">
      <c r="A434" s="21" t="s">
        <v>1898</v>
      </c>
      <c r="B434" s="21" t="s">
        <v>1899</v>
      </c>
      <c r="C434" s="639" t="s">
        <v>2227</v>
      </c>
      <c r="D434" s="21" t="s">
        <v>2035</v>
      </c>
      <c r="E434" s="21">
        <v>10</v>
      </c>
      <c r="F434" s="21">
        <v>0</v>
      </c>
      <c r="G434" s="21">
        <v>0</v>
      </c>
    </row>
    <row r="435" spans="1:7">
      <c r="A435" s="21" t="s">
        <v>1898</v>
      </c>
      <c r="B435" s="21" t="s">
        <v>1899</v>
      </c>
      <c r="C435" s="639" t="s">
        <v>2228</v>
      </c>
      <c r="D435" s="21" t="s">
        <v>2035</v>
      </c>
      <c r="E435" s="21">
        <v>11</v>
      </c>
      <c r="F435" s="21">
        <v>0</v>
      </c>
      <c r="G435" s="21">
        <v>0</v>
      </c>
    </row>
    <row r="436" spans="1:7">
      <c r="A436" s="21" t="s">
        <v>1898</v>
      </c>
      <c r="B436" s="21" t="s">
        <v>1899</v>
      </c>
      <c r="C436" s="639" t="s">
        <v>2229</v>
      </c>
      <c r="D436" s="21" t="s">
        <v>2035</v>
      </c>
      <c r="E436" s="21">
        <v>2300</v>
      </c>
      <c r="F436" s="21">
        <v>0</v>
      </c>
      <c r="G436" s="21">
        <v>0</v>
      </c>
    </row>
    <row r="437" spans="1:7">
      <c r="A437" s="21" t="s">
        <v>1898</v>
      </c>
      <c r="B437" s="21" t="s">
        <v>1899</v>
      </c>
      <c r="C437" s="639" t="s">
        <v>1634</v>
      </c>
      <c r="D437" s="21" t="s">
        <v>2035</v>
      </c>
      <c r="E437" s="21">
        <v>1719</v>
      </c>
      <c r="F437" s="21">
        <v>0</v>
      </c>
      <c r="G437" s="21">
        <v>0</v>
      </c>
    </row>
    <row r="438" spans="1:7">
      <c r="A438" s="21" t="s">
        <v>1898</v>
      </c>
      <c r="B438" s="21" t="s">
        <v>1899</v>
      </c>
      <c r="C438" s="639" t="s">
        <v>2230</v>
      </c>
      <c r="D438" s="21" t="s">
        <v>2035</v>
      </c>
      <c r="E438" s="21">
        <v>45</v>
      </c>
      <c r="F438" s="21">
        <v>0</v>
      </c>
      <c r="G438" s="21">
        <v>0</v>
      </c>
    </row>
    <row r="439" spans="1:7">
      <c r="A439" s="21" t="s">
        <v>1898</v>
      </c>
      <c r="B439" s="21" t="s">
        <v>1899</v>
      </c>
      <c r="C439" s="639" t="s">
        <v>2231</v>
      </c>
      <c r="D439" s="21" t="s">
        <v>2042</v>
      </c>
      <c r="E439" s="21">
        <v>8483</v>
      </c>
      <c r="F439" s="21">
        <v>0</v>
      </c>
      <c r="G439" s="21">
        <v>0</v>
      </c>
    </row>
    <row r="440" spans="1:7">
      <c r="A440" s="21" t="s">
        <v>1898</v>
      </c>
      <c r="B440" s="21" t="s">
        <v>1899</v>
      </c>
      <c r="C440" s="639" t="s">
        <v>2232</v>
      </c>
      <c r="D440" s="21" t="s">
        <v>2042</v>
      </c>
      <c r="E440" s="21">
        <v>2954</v>
      </c>
      <c r="F440" s="21">
        <v>0</v>
      </c>
      <c r="G440" s="21">
        <v>0</v>
      </c>
    </row>
    <row r="441" spans="1:7">
      <c r="A441" s="21" t="s">
        <v>1898</v>
      </c>
      <c r="B441" s="21" t="s">
        <v>1899</v>
      </c>
      <c r="C441" s="639" t="s">
        <v>2232</v>
      </c>
      <c r="D441" s="21" t="s">
        <v>2043</v>
      </c>
      <c r="E441" s="21">
        <v>29334</v>
      </c>
      <c r="F441" s="21">
        <v>0</v>
      </c>
      <c r="G441" s="21">
        <v>0</v>
      </c>
    </row>
    <row r="442" spans="1:7">
      <c r="A442" s="21" t="s">
        <v>1898</v>
      </c>
      <c r="B442" s="21" t="s">
        <v>1899</v>
      </c>
      <c r="C442" s="639" t="s">
        <v>2233</v>
      </c>
      <c r="D442" s="21" t="s">
        <v>2043</v>
      </c>
      <c r="E442" s="21">
        <v>15588</v>
      </c>
      <c r="F442" s="21">
        <v>0</v>
      </c>
      <c r="G442" s="21">
        <v>0</v>
      </c>
    </row>
    <row r="443" spans="1:7">
      <c r="A443" s="21" t="s">
        <v>1898</v>
      </c>
      <c r="B443" s="21" t="s">
        <v>1899</v>
      </c>
      <c r="C443" s="639" t="s">
        <v>2234</v>
      </c>
      <c r="D443" s="21" t="s">
        <v>2042</v>
      </c>
      <c r="E443" s="21">
        <v>106</v>
      </c>
      <c r="F443" s="21">
        <v>0</v>
      </c>
      <c r="G443" s="21">
        <v>0</v>
      </c>
    </row>
    <row r="444" spans="1:7">
      <c r="A444" s="21" t="s">
        <v>1898</v>
      </c>
      <c r="B444" s="21" t="s">
        <v>1899</v>
      </c>
      <c r="C444" s="639" t="s">
        <v>2234</v>
      </c>
      <c r="D444" s="21" t="s">
        <v>2043</v>
      </c>
      <c r="E444" s="21">
        <v>1768</v>
      </c>
      <c r="F444" s="21">
        <v>0</v>
      </c>
      <c r="G444" s="21">
        <v>0</v>
      </c>
    </row>
    <row r="445" spans="1:7">
      <c r="A445" s="21" t="s">
        <v>1898</v>
      </c>
      <c r="B445" s="21" t="s">
        <v>1899</v>
      </c>
      <c r="C445" s="639" t="s">
        <v>2235</v>
      </c>
      <c r="D445" s="21" t="s">
        <v>2041</v>
      </c>
      <c r="E445" s="21">
        <v>150000</v>
      </c>
      <c r="F445" s="21">
        <v>0</v>
      </c>
      <c r="G445" s="21">
        <v>0</v>
      </c>
    </row>
    <row r="446" spans="1:7">
      <c r="A446" s="21" t="s">
        <v>1898</v>
      </c>
      <c r="B446" s="21" t="s">
        <v>1899</v>
      </c>
      <c r="C446" s="639" t="s">
        <v>2236</v>
      </c>
      <c r="D446" s="21" t="s">
        <v>2041</v>
      </c>
      <c r="E446" s="21">
        <v>7380</v>
      </c>
      <c r="F446" s="21">
        <v>0</v>
      </c>
      <c r="G446" s="21">
        <v>0</v>
      </c>
    </row>
    <row r="447" spans="1:7">
      <c r="A447" s="21" t="s">
        <v>1898</v>
      </c>
      <c r="B447" s="21" t="s">
        <v>1899</v>
      </c>
      <c r="C447" s="639" t="s">
        <v>2237</v>
      </c>
      <c r="D447" s="21" t="s">
        <v>2042</v>
      </c>
      <c r="E447" s="21">
        <v>990</v>
      </c>
      <c r="F447" s="21">
        <v>0</v>
      </c>
      <c r="G447" s="21">
        <v>0</v>
      </c>
    </row>
    <row r="448" spans="1:7">
      <c r="A448" s="21" t="s">
        <v>1898</v>
      </c>
      <c r="B448" s="21" t="s">
        <v>1899</v>
      </c>
      <c r="C448" s="639" t="s">
        <v>2238</v>
      </c>
      <c r="D448" s="21" t="s">
        <v>2042</v>
      </c>
      <c r="E448" s="21">
        <v>154</v>
      </c>
      <c r="F448" s="21">
        <v>0</v>
      </c>
      <c r="G448" s="21">
        <v>0</v>
      </c>
    </row>
    <row r="449" spans="1:7">
      <c r="A449" s="21" t="s">
        <v>1898</v>
      </c>
      <c r="B449" s="21" t="s">
        <v>1899</v>
      </c>
      <c r="C449" s="639" t="s">
        <v>2239</v>
      </c>
      <c r="D449" s="21" t="s">
        <v>2041</v>
      </c>
      <c r="E449" s="21">
        <v>8501</v>
      </c>
      <c r="F449" s="21">
        <v>0</v>
      </c>
      <c r="G449" s="21">
        <v>0</v>
      </c>
    </row>
    <row r="450" spans="1:7">
      <c r="A450" s="21" t="s">
        <v>1898</v>
      </c>
      <c r="B450" s="21" t="s">
        <v>1899</v>
      </c>
      <c r="C450" s="639" t="s">
        <v>2239</v>
      </c>
      <c r="D450" s="21" t="s">
        <v>2106</v>
      </c>
      <c r="E450" s="21">
        <v>2902</v>
      </c>
      <c r="F450" s="21">
        <v>0</v>
      </c>
      <c r="G450" s="21">
        <v>0</v>
      </c>
    </row>
    <row r="451" spans="1:7">
      <c r="A451" s="21" t="s">
        <v>1898</v>
      </c>
      <c r="B451" s="21" t="s">
        <v>1899</v>
      </c>
      <c r="C451" s="639" t="s">
        <v>2240</v>
      </c>
      <c r="D451" s="21" t="s">
        <v>2042</v>
      </c>
      <c r="E451" s="21">
        <v>87</v>
      </c>
      <c r="F451" s="21">
        <v>0</v>
      </c>
      <c r="G451" s="21">
        <v>0</v>
      </c>
    </row>
    <row r="452" spans="1:7">
      <c r="A452" s="21" t="s">
        <v>1898</v>
      </c>
      <c r="B452" s="21" t="s">
        <v>1899</v>
      </c>
      <c r="C452" s="639" t="s">
        <v>1788</v>
      </c>
      <c r="D452" s="21" t="s">
        <v>770</v>
      </c>
      <c r="E452" s="21">
        <v>24</v>
      </c>
      <c r="F452" s="21">
        <v>0</v>
      </c>
      <c r="G452" s="21">
        <v>0</v>
      </c>
    </row>
    <row r="453" spans="1:7">
      <c r="A453" s="21" t="s">
        <v>1898</v>
      </c>
      <c r="B453" s="21" t="s">
        <v>1899</v>
      </c>
      <c r="C453" s="639" t="s">
        <v>2241</v>
      </c>
      <c r="D453" s="21" t="s">
        <v>2041</v>
      </c>
      <c r="E453" s="21">
        <v>2310</v>
      </c>
      <c r="F453" s="21">
        <v>0</v>
      </c>
      <c r="G453" s="21">
        <v>0</v>
      </c>
    </row>
    <row r="454" spans="1:7">
      <c r="A454" s="21" t="s">
        <v>1898</v>
      </c>
      <c r="B454" s="21" t="s">
        <v>1899</v>
      </c>
      <c r="C454" s="639" t="s">
        <v>2241</v>
      </c>
      <c r="D454" s="21" t="s">
        <v>770</v>
      </c>
      <c r="E454" s="21">
        <v>37</v>
      </c>
      <c r="F454" s="21">
        <v>0</v>
      </c>
      <c r="G454" s="21">
        <v>0</v>
      </c>
    </row>
    <row r="455" spans="1:7">
      <c r="A455" s="21" t="s">
        <v>1898</v>
      </c>
      <c r="B455" s="21" t="s">
        <v>1899</v>
      </c>
      <c r="C455" s="639" t="s">
        <v>2241</v>
      </c>
      <c r="D455" s="21" t="s">
        <v>2106</v>
      </c>
      <c r="E455" s="21">
        <v>127</v>
      </c>
      <c r="F455" s="21">
        <v>0</v>
      </c>
      <c r="G455" s="21">
        <v>0</v>
      </c>
    </row>
    <row r="456" spans="1:7">
      <c r="A456" s="21" t="s">
        <v>1898</v>
      </c>
      <c r="B456" s="21" t="s">
        <v>1899</v>
      </c>
      <c r="C456" s="639" t="s">
        <v>2242</v>
      </c>
      <c r="D456" s="21" t="s">
        <v>2042</v>
      </c>
      <c r="E456" s="21">
        <v>1193</v>
      </c>
      <c r="F456" s="21">
        <v>0</v>
      </c>
      <c r="G456" s="21">
        <v>0</v>
      </c>
    </row>
    <row r="457" spans="1:7">
      <c r="A457" s="21" t="s">
        <v>1898</v>
      </c>
      <c r="B457" s="21" t="s">
        <v>1899</v>
      </c>
      <c r="C457" s="639" t="s">
        <v>2243</v>
      </c>
      <c r="D457" s="21" t="s">
        <v>2042</v>
      </c>
      <c r="E457" s="21">
        <v>400</v>
      </c>
      <c r="F457" s="21">
        <v>0</v>
      </c>
      <c r="G457" s="21">
        <v>0</v>
      </c>
    </row>
    <row r="458" spans="1:7">
      <c r="A458" s="21" t="s">
        <v>1898</v>
      </c>
      <c r="B458" s="21" t="s">
        <v>1899</v>
      </c>
      <c r="C458" s="639" t="s">
        <v>2244</v>
      </c>
      <c r="D458" s="21" t="s">
        <v>2042</v>
      </c>
      <c r="E458" s="21">
        <v>3647</v>
      </c>
      <c r="F458" s="21">
        <v>0</v>
      </c>
      <c r="G458" s="21">
        <v>0</v>
      </c>
    </row>
    <row r="459" spans="1:7">
      <c r="A459" s="21" t="s">
        <v>1898</v>
      </c>
      <c r="B459" s="21" t="s">
        <v>1899</v>
      </c>
      <c r="C459" s="639" t="s">
        <v>2245</v>
      </c>
      <c r="D459" s="21" t="s">
        <v>2041</v>
      </c>
      <c r="E459" s="21">
        <v>24000</v>
      </c>
      <c r="F459" s="21">
        <v>0</v>
      </c>
      <c r="G459" s="21">
        <v>0</v>
      </c>
    </row>
    <row r="460" spans="1:7">
      <c r="A460" s="21" t="s">
        <v>1898</v>
      </c>
      <c r="B460" s="21" t="s">
        <v>1899</v>
      </c>
      <c r="C460" s="639" t="s">
        <v>2245</v>
      </c>
      <c r="D460" s="21" t="s">
        <v>2042</v>
      </c>
      <c r="E460" s="21">
        <v>6026</v>
      </c>
      <c r="F460" s="21">
        <v>0</v>
      </c>
      <c r="G460" s="21">
        <v>0</v>
      </c>
    </row>
    <row r="461" spans="1:7">
      <c r="A461" s="21" t="s">
        <v>1898</v>
      </c>
      <c r="B461" s="21" t="s">
        <v>1899</v>
      </c>
      <c r="C461" s="639" t="s">
        <v>2246</v>
      </c>
      <c r="D461" s="21" t="s">
        <v>2035</v>
      </c>
      <c r="E461" s="21">
        <v>557</v>
      </c>
      <c r="F461" s="21">
        <v>0</v>
      </c>
      <c r="G461" s="21">
        <v>0</v>
      </c>
    </row>
    <row r="462" spans="1:7">
      <c r="A462" s="21" t="s">
        <v>1898</v>
      </c>
      <c r="B462" s="21" t="s">
        <v>1899</v>
      </c>
      <c r="C462" s="639" t="s">
        <v>2247</v>
      </c>
      <c r="D462" s="21" t="s">
        <v>2035</v>
      </c>
      <c r="E462" s="21">
        <v>1163</v>
      </c>
      <c r="F462" s="21">
        <v>0</v>
      </c>
      <c r="G462" s="21">
        <v>0</v>
      </c>
    </row>
    <row r="463" spans="1:7">
      <c r="A463" s="21" t="s">
        <v>1898</v>
      </c>
      <c r="B463" s="21" t="s">
        <v>1899</v>
      </c>
      <c r="C463" s="639" t="s">
        <v>2248</v>
      </c>
      <c r="D463" s="21" t="s">
        <v>2043</v>
      </c>
      <c r="E463" s="21">
        <v>3491</v>
      </c>
      <c r="F463" s="21">
        <v>0</v>
      </c>
      <c r="G463" s="21">
        <v>0</v>
      </c>
    </row>
    <row r="464" spans="1:7">
      <c r="A464" s="21" t="s">
        <v>1898</v>
      </c>
      <c r="B464" s="21" t="s">
        <v>1899</v>
      </c>
      <c r="C464" s="639" t="s">
        <v>2249</v>
      </c>
      <c r="D464" s="21" t="s">
        <v>2042</v>
      </c>
      <c r="E464" s="21">
        <v>105</v>
      </c>
      <c r="F464" s="21">
        <v>0</v>
      </c>
      <c r="G464" s="21">
        <v>0</v>
      </c>
    </row>
    <row r="465" spans="1:7">
      <c r="A465" s="21" t="s">
        <v>1898</v>
      </c>
      <c r="B465" s="21" t="s">
        <v>1899</v>
      </c>
      <c r="C465" s="639" t="s">
        <v>2250</v>
      </c>
      <c r="D465" s="21" t="s">
        <v>2043</v>
      </c>
      <c r="E465" s="21">
        <v>2946</v>
      </c>
      <c r="F465" s="21">
        <v>0</v>
      </c>
      <c r="G465" s="21">
        <v>0</v>
      </c>
    </row>
    <row r="466" spans="1:7">
      <c r="A466" s="21" t="s">
        <v>1898</v>
      </c>
      <c r="B466" s="21" t="s">
        <v>1899</v>
      </c>
      <c r="C466" s="639" t="s">
        <v>2251</v>
      </c>
      <c r="D466" s="21" t="s">
        <v>2043</v>
      </c>
      <c r="E466" s="21">
        <v>1456</v>
      </c>
      <c r="F466" s="21">
        <v>0</v>
      </c>
      <c r="G466" s="21">
        <v>0</v>
      </c>
    </row>
    <row r="467" spans="1:7">
      <c r="A467" s="21" t="s">
        <v>1898</v>
      </c>
      <c r="B467" s="21" t="s">
        <v>1899</v>
      </c>
      <c r="C467" s="639" t="s">
        <v>2252</v>
      </c>
      <c r="D467" s="21" t="s">
        <v>2042</v>
      </c>
      <c r="E467" s="21">
        <v>199</v>
      </c>
      <c r="F467" s="21">
        <v>0</v>
      </c>
      <c r="G467" s="21">
        <v>0</v>
      </c>
    </row>
    <row r="468" spans="1:7">
      <c r="A468" s="21" t="s">
        <v>1898</v>
      </c>
      <c r="B468" s="21" t="s">
        <v>1899</v>
      </c>
      <c r="C468" s="639" t="s">
        <v>2253</v>
      </c>
      <c r="D468" s="21" t="s">
        <v>2043</v>
      </c>
      <c r="E468" s="21">
        <v>1948</v>
      </c>
      <c r="F468" s="21">
        <v>0</v>
      </c>
      <c r="G468" s="21">
        <v>0</v>
      </c>
    </row>
    <row r="469" spans="1:7">
      <c r="A469" s="21" t="s">
        <v>1898</v>
      </c>
      <c r="B469" s="21" t="s">
        <v>1899</v>
      </c>
      <c r="C469" s="639" t="s">
        <v>2254</v>
      </c>
      <c r="D469" s="21" t="s">
        <v>2041</v>
      </c>
      <c r="E469" s="21">
        <v>33386</v>
      </c>
      <c r="F469" s="21">
        <v>0</v>
      </c>
      <c r="G469" s="21">
        <v>0</v>
      </c>
    </row>
    <row r="470" spans="1:7">
      <c r="A470" s="21" t="s">
        <v>1898</v>
      </c>
      <c r="B470" s="21" t="s">
        <v>1899</v>
      </c>
      <c r="C470" s="639" t="s">
        <v>2254</v>
      </c>
      <c r="D470" s="21" t="s">
        <v>2255</v>
      </c>
      <c r="E470" s="21">
        <v>47</v>
      </c>
      <c r="F470" s="21">
        <v>0</v>
      </c>
      <c r="G470" s="21">
        <v>0</v>
      </c>
    </row>
    <row r="471" spans="1:7">
      <c r="A471" s="21" t="s">
        <v>1898</v>
      </c>
      <c r="B471" s="21" t="s">
        <v>1899</v>
      </c>
      <c r="C471" s="639" t="s">
        <v>2254</v>
      </c>
      <c r="D471" s="21" t="s">
        <v>2106</v>
      </c>
      <c r="E471" s="21">
        <v>2545</v>
      </c>
      <c r="F471" s="21">
        <v>0</v>
      </c>
      <c r="G471" s="21">
        <v>0</v>
      </c>
    </row>
    <row r="472" spans="1:7">
      <c r="A472" s="21" t="s">
        <v>1898</v>
      </c>
      <c r="B472" s="21" t="s">
        <v>1899</v>
      </c>
      <c r="C472" s="639" t="s">
        <v>2256</v>
      </c>
      <c r="D472" s="21" t="s">
        <v>2041</v>
      </c>
      <c r="E472" s="21">
        <v>53538</v>
      </c>
      <c r="F472" s="21">
        <v>0</v>
      </c>
      <c r="G472" s="21">
        <v>0</v>
      </c>
    </row>
    <row r="473" spans="1:7">
      <c r="A473" s="21" t="s">
        <v>1898</v>
      </c>
      <c r="B473" s="21" t="s">
        <v>1899</v>
      </c>
      <c r="C473" s="639" t="s">
        <v>2256</v>
      </c>
      <c r="D473" s="21" t="s">
        <v>2106</v>
      </c>
      <c r="E473" s="21">
        <v>145</v>
      </c>
      <c r="F473" s="21">
        <v>0</v>
      </c>
      <c r="G473" s="21">
        <v>0</v>
      </c>
    </row>
    <row r="474" spans="1:7">
      <c r="A474" s="21" t="s">
        <v>1898</v>
      </c>
      <c r="B474" s="21" t="s">
        <v>1899</v>
      </c>
      <c r="C474" s="639" t="s">
        <v>2257</v>
      </c>
      <c r="D474" s="21" t="s">
        <v>2043</v>
      </c>
      <c r="E474" s="21">
        <v>2609</v>
      </c>
      <c r="F474" s="21">
        <v>0</v>
      </c>
      <c r="G474" s="21">
        <v>0</v>
      </c>
    </row>
    <row r="475" spans="1:7">
      <c r="A475" s="21" t="s">
        <v>1898</v>
      </c>
      <c r="B475" s="21" t="s">
        <v>1899</v>
      </c>
      <c r="C475" s="639" t="s">
        <v>2258</v>
      </c>
      <c r="D475" s="21" t="s">
        <v>2042</v>
      </c>
      <c r="E475" s="21">
        <v>800</v>
      </c>
      <c r="F475" s="21">
        <v>0</v>
      </c>
      <c r="G475" s="21">
        <v>0</v>
      </c>
    </row>
    <row r="476" spans="1:7">
      <c r="A476" s="21" t="s">
        <v>1898</v>
      </c>
      <c r="B476" s="21" t="s">
        <v>1899</v>
      </c>
      <c r="C476" s="639" t="s">
        <v>2259</v>
      </c>
      <c r="D476" s="21" t="s">
        <v>2042</v>
      </c>
      <c r="E476" s="21">
        <v>3</v>
      </c>
      <c r="F476" s="21">
        <v>0</v>
      </c>
      <c r="G476" s="21">
        <v>0</v>
      </c>
    </row>
    <row r="477" spans="1:7">
      <c r="A477" s="21" t="s">
        <v>1898</v>
      </c>
      <c r="B477" s="21" t="s">
        <v>1899</v>
      </c>
      <c r="C477" s="639" t="s">
        <v>2260</v>
      </c>
      <c r="D477" s="21" t="s">
        <v>2042</v>
      </c>
      <c r="E477" s="21">
        <v>3</v>
      </c>
      <c r="F477" s="21">
        <v>0</v>
      </c>
      <c r="G477" s="21">
        <v>0</v>
      </c>
    </row>
    <row r="478" spans="1:7">
      <c r="A478" s="21" t="s">
        <v>1898</v>
      </c>
      <c r="B478" s="21" t="s">
        <v>1899</v>
      </c>
      <c r="C478" s="639" t="s">
        <v>2261</v>
      </c>
      <c r="D478" s="21" t="s">
        <v>2042</v>
      </c>
      <c r="E478" s="21">
        <v>399</v>
      </c>
      <c r="F478" s="21">
        <v>0</v>
      </c>
      <c r="G478" s="21">
        <v>0</v>
      </c>
    </row>
    <row r="479" spans="1:7">
      <c r="A479" s="21" t="s">
        <v>1898</v>
      </c>
      <c r="B479" s="21" t="s">
        <v>1899</v>
      </c>
      <c r="C479" s="639" t="s">
        <v>2262</v>
      </c>
      <c r="D479" s="21" t="s">
        <v>1900</v>
      </c>
      <c r="E479" s="21">
        <v>5</v>
      </c>
      <c r="F479" s="21">
        <v>0</v>
      </c>
      <c r="G479" s="21">
        <v>0</v>
      </c>
    </row>
    <row r="480" spans="1:7">
      <c r="A480" s="21" t="s">
        <v>1898</v>
      </c>
      <c r="B480" s="21" t="s">
        <v>1899</v>
      </c>
      <c r="C480" s="639" t="s">
        <v>2263</v>
      </c>
      <c r="D480" s="21" t="s">
        <v>2041</v>
      </c>
      <c r="E480" s="21">
        <v>296</v>
      </c>
      <c r="F480" s="21">
        <v>0</v>
      </c>
      <c r="G480" s="21">
        <v>0</v>
      </c>
    </row>
    <row r="481" spans="1:7">
      <c r="A481" s="21" t="s">
        <v>1898</v>
      </c>
      <c r="B481" s="21" t="s">
        <v>1899</v>
      </c>
      <c r="C481" s="639" t="s">
        <v>2264</v>
      </c>
      <c r="D481" s="21" t="s">
        <v>2043</v>
      </c>
      <c r="E481" s="21">
        <v>1403</v>
      </c>
      <c r="F481" s="21">
        <v>0</v>
      </c>
      <c r="G481" s="21">
        <v>0</v>
      </c>
    </row>
    <row r="482" spans="1:7">
      <c r="A482" s="21" t="s">
        <v>1898</v>
      </c>
      <c r="B482" s="21" t="s">
        <v>1899</v>
      </c>
      <c r="C482" s="639" t="s">
        <v>2265</v>
      </c>
      <c r="D482" s="21" t="s">
        <v>2041</v>
      </c>
      <c r="E482" s="21">
        <v>3200</v>
      </c>
      <c r="F482" s="21">
        <v>0</v>
      </c>
      <c r="G482" s="21">
        <v>0</v>
      </c>
    </row>
    <row r="483" spans="1:7">
      <c r="A483" s="21" t="s">
        <v>1898</v>
      </c>
      <c r="B483" s="21" t="s">
        <v>1899</v>
      </c>
      <c r="C483" s="639" t="s">
        <v>2265</v>
      </c>
      <c r="D483" s="21" t="s">
        <v>2042</v>
      </c>
      <c r="E483" s="21">
        <v>92.7</v>
      </c>
      <c r="F483" s="21">
        <v>0</v>
      </c>
      <c r="G483" s="21">
        <v>0</v>
      </c>
    </row>
    <row r="484" spans="1:7">
      <c r="A484" s="21" t="s">
        <v>1898</v>
      </c>
      <c r="B484" s="21" t="s">
        <v>1899</v>
      </c>
      <c r="C484" s="639" t="s">
        <v>2266</v>
      </c>
      <c r="D484" s="21" t="s">
        <v>2041</v>
      </c>
      <c r="E484" s="21">
        <v>1000</v>
      </c>
      <c r="F484" s="21">
        <v>0</v>
      </c>
      <c r="G484" s="21">
        <v>0</v>
      </c>
    </row>
    <row r="485" spans="1:7">
      <c r="A485" s="21" t="s">
        <v>1898</v>
      </c>
      <c r="B485" s="21" t="s">
        <v>1899</v>
      </c>
      <c r="C485" s="639" t="s">
        <v>2266</v>
      </c>
      <c r="D485" s="21" t="s">
        <v>2042</v>
      </c>
      <c r="E485" s="21">
        <v>754</v>
      </c>
      <c r="F485" s="21">
        <v>0</v>
      </c>
      <c r="G485" s="21">
        <v>0</v>
      </c>
    </row>
    <row r="486" spans="1:7">
      <c r="A486" s="21" t="s">
        <v>1898</v>
      </c>
      <c r="B486" s="21" t="s">
        <v>1899</v>
      </c>
      <c r="C486" s="639" t="s">
        <v>2267</v>
      </c>
      <c r="D486" s="21" t="s">
        <v>2035</v>
      </c>
      <c r="E486" s="21">
        <v>1799</v>
      </c>
      <c r="F486" s="21">
        <v>0</v>
      </c>
      <c r="G486" s="21">
        <v>0</v>
      </c>
    </row>
    <row r="487" spans="1:7">
      <c r="A487" s="21" t="s">
        <v>1898</v>
      </c>
      <c r="B487" s="21" t="s">
        <v>1899</v>
      </c>
      <c r="C487" s="639" t="s">
        <v>2268</v>
      </c>
      <c r="D487" s="21" t="s">
        <v>2043</v>
      </c>
      <c r="E487" s="21">
        <v>2971</v>
      </c>
      <c r="F487" s="21">
        <v>0</v>
      </c>
      <c r="G487" s="21">
        <v>0</v>
      </c>
    </row>
    <row r="488" spans="1:7">
      <c r="A488" s="21" t="s">
        <v>1898</v>
      </c>
      <c r="B488" s="21" t="s">
        <v>1899</v>
      </c>
      <c r="C488" s="639" t="s">
        <v>2269</v>
      </c>
      <c r="D488" s="21" t="s">
        <v>2035</v>
      </c>
      <c r="E488" s="21">
        <v>25682</v>
      </c>
      <c r="F488" s="21">
        <v>0</v>
      </c>
      <c r="G488" s="21">
        <v>0</v>
      </c>
    </row>
    <row r="489" spans="1:7">
      <c r="A489" s="21" t="s">
        <v>1898</v>
      </c>
      <c r="B489" s="21" t="s">
        <v>1899</v>
      </c>
      <c r="C489" s="639" t="s">
        <v>2269</v>
      </c>
      <c r="D489" s="21" t="s">
        <v>2043</v>
      </c>
      <c r="E489" s="21">
        <v>1346</v>
      </c>
      <c r="F489" s="21">
        <v>0</v>
      </c>
      <c r="G489" s="21">
        <v>0</v>
      </c>
    </row>
    <row r="490" spans="1:7">
      <c r="A490" s="21" t="s">
        <v>1898</v>
      </c>
      <c r="B490" s="21" t="s">
        <v>1899</v>
      </c>
      <c r="C490" s="639" t="s">
        <v>2270</v>
      </c>
      <c r="D490" s="21" t="s">
        <v>2043</v>
      </c>
      <c r="E490" s="21">
        <v>1024</v>
      </c>
      <c r="F490" s="21">
        <v>0</v>
      </c>
      <c r="G490" s="21">
        <v>0</v>
      </c>
    </row>
    <row r="491" spans="1:7">
      <c r="A491" s="21" t="s">
        <v>1898</v>
      </c>
      <c r="B491" s="21" t="s">
        <v>1899</v>
      </c>
      <c r="C491" s="639" t="s">
        <v>2271</v>
      </c>
      <c r="D491" s="21" t="s">
        <v>2043</v>
      </c>
      <c r="E491" s="21">
        <v>304</v>
      </c>
      <c r="F491" s="21">
        <v>0</v>
      </c>
      <c r="G491" s="21">
        <v>0</v>
      </c>
    </row>
    <row r="492" spans="1:7">
      <c r="A492" s="21" t="s">
        <v>1898</v>
      </c>
      <c r="B492" s="21" t="s">
        <v>1899</v>
      </c>
      <c r="C492" s="639" t="s">
        <v>2272</v>
      </c>
      <c r="D492" s="21" t="s">
        <v>2035</v>
      </c>
      <c r="E492" s="21">
        <v>500</v>
      </c>
      <c r="F492" s="21">
        <v>0</v>
      </c>
      <c r="G492" s="21">
        <v>0</v>
      </c>
    </row>
    <row r="493" spans="1:7">
      <c r="A493" s="21" t="s">
        <v>1898</v>
      </c>
      <c r="B493" s="21" t="s">
        <v>1899</v>
      </c>
      <c r="C493" s="639" t="s">
        <v>2272</v>
      </c>
      <c r="D493" s="21" t="s">
        <v>2043</v>
      </c>
      <c r="E493" s="21">
        <v>2291</v>
      </c>
      <c r="F493" s="21">
        <v>0</v>
      </c>
      <c r="G493" s="21">
        <v>0</v>
      </c>
    </row>
    <row r="494" spans="1:7">
      <c r="A494" s="21" t="s">
        <v>1898</v>
      </c>
      <c r="B494" s="21" t="s">
        <v>1899</v>
      </c>
      <c r="C494" s="639" t="s">
        <v>2273</v>
      </c>
      <c r="D494" s="21" t="s">
        <v>2043</v>
      </c>
      <c r="E494" s="21">
        <v>465</v>
      </c>
      <c r="F494" s="21">
        <v>0</v>
      </c>
      <c r="G494" s="21">
        <v>0</v>
      </c>
    </row>
    <row r="495" spans="1:7">
      <c r="A495" s="21" t="s">
        <v>1898</v>
      </c>
      <c r="B495" s="21" t="s">
        <v>1899</v>
      </c>
      <c r="C495" s="639" t="s">
        <v>2274</v>
      </c>
      <c r="D495" s="21" t="s">
        <v>2035</v>
      </c>
      <c r="E495" s="21">
        <v>6192</v>
      </c>
      <c r="F495" s="21">
        <v>0</v>
      </c>
      <c r="G495" s="21">
        <v>0</v>
      </c>
    </row>
    <row r="496" spans="1:7">
      <c r="A496" s="21" t="s">
        <v>1898</v>
      </c>
      <c r="B496" s="21" t="s">
        <v>1899</v>
      </c>
      <c r="C496" s="639" t="s">
        <v>2275</v>
      </c>
      <c r="D496" s="21" t="s">
        <v>2043</v>
      </c>
      <c r="E496" s="21">
        <v>309</v>
      </c>
      <c r="F496" s="21">
        <v>0</v>
      </c>
      <c r="G496" s="21">
        <v>0</v>
      </c>
    </row>
    <row r="497" spans="1:7">
      <c r="A497" s="21" t="s">
        <v>1898</v>
      </c>
      <c r="B497" s="21" t="s">
        <v>1899</v>
      </c>
      <c r="C497" s="639" t="s">
        <v>2276</v>
      </c>
      <c r="D497" s="21" t="s">
        <v>2041</v>
      </c>
      <c r="E497" s="21">
        <v>56200</v>
      </c>
      <c r="F497" s="21">
        <v>0</v>
      </c>
      <c r="G497" s="21">
        <v>0</v>
      </c>
    </row>
    <row r="498" spans="1:7">
      <c r="A498" s="21" t="s">
        <v>1898</v>
      </c>
      <c r="B498" s="21" t="s">
        <v>1899</v>
      </c>
      <c r="C498" s="639" t="s">
        <v>2276</v>
      </c>
      <c r="D498" s="21" t="s">
        <v>2035</v>
      </c>
      <c r="E498" s="21">
        <v>3734</v>
      </c>
      <c r="F498" s="21">
        <v>0</v>
      </c>
      <c r="G498" s="21">
        <v>0</v>
      </c>
    </row>
    <row r="499" spans="1:7">
      <c r="A499" s="21" t="s">
        <v>1898</v>
      </c>
      <c r="B499" s="21" t="s">
        <v>1899</v>
      </c>
      <c r="C499" s="639" t="s">
        <v>2277</v>
      </c>
      <c r="D499" s="21" t="s">
        <v>2035</v>
      </c>
      <c r="E499" s="21">
        <v>6373</v>
      </c>
      <c r="F499" s="21">
        <v>0</v>
      </c>
      <c r="G499" s="21">
        <v>0</v>
      </c>
    </row>
    <row r="500" spans="1:7">
      <c r="A500" s="21" t="s">
        <v>1898</v>
      </c>
      <c r="B500" s="21" t="s">
        <v>1899</v>
      </c>
      <c r="C500" s="639" t="s">
        <v>2278</v>
      </c>
      <c r="D500" s="21" t="s">
        <v>2279</v>
      </c>
      <c r="E500" s="21">
        <v>500</v>
      </c>
      <c r="F500" s="21">
        <v>0</v>
      </c>
      <c r="G500" s="21">
        <v>0</v>
      </c>
    </row>
    <row r="501" spans="1:7">
      <c r="A501" s="21" t="s">
        <v>1898</v>
      </c>
      <c r="B501" s="21" t="s">
        <v>1899</v>
      </c>
      <c r="C501" s="639" t="s">
        <v>2278</v>
      </c>
      <c r="D501" s="21" t="s">
        <v>2035</v>
      </c>
      <c r="E501" s="21">
        <v>592</v>
      </c>
      <c r="F501" s="21">
        <v>0</v>
      </c>
      <c r="G501" s="21">
        <v>0</v>
      </c>
    </row>
    <row r="502" spans="1:7">
      <c r="A502" s="21" t="s">
        <v>1898</v>
      </c>
      <c r="B502" s="21" t="s">
        <v>1899</v>
      </c>
      <c r="C502" s="639" t="s">
        <v>2280</v>
      </c>
      <c r="D502" s="21" t="s">
        <v>2035</v>
      </c>
      <c r="E502" s="21">
        <v>1050</v>
      </c>
      <c r="F502" s="21">
        <v>0</v>
      </c>
      <c r="G502" s="21">
        <v>0</v>
      </c>
    </row>
    <row r="503" spans="1:7">
      <c r="A503" s="21" t="s">
        <v>1898</v>
      </c>
      <c r="B503" s="21" t="s">
        <v>1899</v>
      </c>
      <c r="C503" s="639" t="s">
        <v>1696</v>
      </c>
      <c r="D503" s="21" t="s">
        <v>2035</v>
      </c>
      <c r="E503" s="21">
        <v>16628</v>
      </c>
      <c r="F503" s="21">
        <v>0</v>
      </c>
      <c r="G503" s="21">
        <v>0</v>
      </c>
    </row>
    <row r="504" spans="1:7">
      <c r="A504" s="21" t="s">
        <v>1898</v>
      </c>
      <c r="B504" s="21" t="s">
        <v>1899</v>
      </c>
      <c r="C504" s="639" t="s">
        <v>2281</v>
      </c>
      <c r="D504" s="21" t="s">
        <v>2043</v>
      </c>
      <c r="E504" s="21">
        <v>1708</v>
      </c>
      <c r="F504" s="21">
        <v>0</v>
      </c>
      <c r="G504" s="21">
        <v>0</v>
      </c>
    </row>
    <row r="505" spans="1:7">
      <c r="A505" s="21" t="s">
        <v>1898</v>
      </c>
      <c r="B505" s="21" t="s">
        <v>1899</v>
      </c>
      <c r="C505" s="639" t="s">
        <v>2282</v>
      </c>
      <c r="D505" s="21" t="s">
        <v>2043</v>
      </c>
      <c r="E505" s="21">
        <v>1706</v>
      </c>
      <c r="F505" s="21">
        <v>0</v>
      </c>
      <c r="G505" s="21">
        <v>0</v>
      </c>
    </row>
    <row r="506" spans="1:7">
      <c r="A506" s="21" t="s">
        <v>1898</v>
      </c>
      <c r="B506" s="21" t="s">
        <v>1899</v>
      </c>
      <c r="C506" s="639" t="s">
        <v>2283</v>
      </c>
      <c r="D506" s="21" t="s">
        <v>2043</v>
      </c>
      <c r="E506" s="21">
        <v>52</v>
      </c>
      <c r="F506" s="21">
        <v>0</v>
      </c>
      <c r="G506" s="21">
        <v>0</v>
      </c>
    </row>
    <row r="507" spans="1:7">
      <c r="A507" s="21" t="s">
        <v>1898</v>
      </c>
      <c r="B507" s="21" t="s">
        <v>1899</v>
      </c>
      <c r="C507" s="639" t="s">
        <v>2284</v>
      </c>
      <c r="D507" s="21" t="s">
        <v>2043</v>
      </c>
      <c r="E507" s="21">
        <v>1925</v>
      </c>
      <c r="F507" s="21">
        <v>0</v>
      </c>
      <c r="G507" s="21">
        <v>0</v>
      </c>
    </row>
    <row r="508" spans="1:7">
      <c r="A508" s="21" t="s">
        <v>1898</v>
      </c>
      <c r="B508" s="21" t="s">
        <v>1899</v>
      </c>
      <c r="C508" s="639" t="s">
        <v>2285</v>
      </c>
      <c r="D508" s="21" t="s">
        <v>2043</v>
      </c>
      <c r="E508" s="21">
        <v>1727</v>
      </c>
      <c r="F508" s="21">
        <v>0</v>
      </c>
      <c r="G508" s="21">
        <v>0</v>
      </c>
    </row>
    <row r="509" spans="1:7">
      <c r="A509" s="21" t="s">
        <v>1898</v>
      </c>
      <c r="B509" s="21" t="s">
        <v>1899</v>
      </c>
      <c r="C509" s="639" t="s">
        <v>2286</v>
      </c>
      <c r="D509" s="21" t="s">
        <v>2043</v>
      </c>
      <c r="E509" s="21">
        <v>554</v>
      </c>
      <c r="F509" s="21">
        <v>0</v>
      </c>
      <c r="G509" s="21">
        <v>0</v>
      </c>
    </row>
    <row r="510" spans="1:7">
      <c r="A510" s="21" t="s">
        <v>1898</v>
      </c>
      <c r="B510" s="21" t="s">
        <v>1899</v>
      </c>
      <c r="C510" s="639" t="s">
        <v>2287</v>
      </c>
      <c r="D510" s="21" t="s">
        <v>1907</v>
      </c>
      <c r="E510" s="21">
        <v>4000</v>
      </c>
      <c r="F510" s="21">
        <v>0</v>
      </c>
      <c r="G510" s="21">
        <v>0</v>
      </c>
    </row>
    <row r="511" spans="1:7">
      <c r="A511" s="21" t="s">
        <v>1898</v>
      </c>
      <c r="B511" s="21" t="s">
        <v>1899</v>
      </c>
      <c r="C511" s="639" t="s">
        <v>2287</v>
      </c>
      <c r="D511" s="21" t="s">
        <v>2043</v>
      </c>
      <c r="E511" s="21">
        <v>228</v>
      </c>
      <c r="F511" s="21">
        <v>0</v>
      </c>
      <c r="G511" s="21">
        <v>0</v>
      </c>
    </row>
    <row r="512" spans="1:7">
      <c r="A512" s="21" t="s">
        <v>1898</v>
      </c>
      <c r="B512" s="21" t="s">
        <v>1899</v>
      </c>
      <c r="C512" s="639" t="s">
        <v>2288</v>
      </c>
      <c r="D512" s="21" t="s">
        <v>2041</v>
      </c>
      <c r="E512" s="21">
        <v>15000</v>
      </c>
      <c r="F512" s="21">
        <v>0</v>
      </c>
      <c r="G512" s="21">
        <v>0</v>
      </c>
    </row>
    <row r="513" spans="1:7">
      <c r="A513" s="21" t="s">
        <v>1898</v>
      </c>
      <c r="B513" s="21" t="s">
        <v>1899</v>
      </c>
      <c r="C513" s="639" t="s">
        <v>2288</v>
      </c>
      <c r="D513" s="21" t="s">
        <v>2035</v>
      </c>
      <c r="E513" s="21">
        <v>1640</v>
      </c>
      <c r="F513" s="21">
        <v>0</v>
      </c>
      <c r="G513" s="21">
        <v>0</v>
      </c>
    </row>
    <row r="514" spans="1:7">
      <c r="A514" s="21" t="s">
        <v>1898</v>
      </c>
      <c r="B514" s="21" t="s">
        <v>1899</v>
      </c>
      <c r="C514" s="639" t="s">
        <v>2289</v>
      </c>
      <c r="D514" s="21" t="s">
        <v>2035</v>
      </c>
      <c r="E514" s="21">
        <v>6680</v>
      </c>
      <c r="F514" s="21">
        <v>0</v>
      </c>
      <c r="G514" s="21">
        <v>0</v>
      </c>
    </row>
    <row r="515" spans="1:7">
      <c r="A515" s="21" t="s">
        <v>1898</v>
      </c>
      <c r="B515" s="21" t="s">
        <v>1899</v>
      </c>
      <c r="C515" s="639" t="s">
        <v>2290</v>
      </c>
      <c r="D515" s="21" t="s">
        <v>2043</v>
      </c>
      <c r="E515" s="21">
        <v>511</v>
      </c>
      <c r="F515" s="21">
        <v>0</v>
      </c>
      <c r="G515" s="21">
        <v>0</v>
      </c>
    </row>
    <row r="516" spans="1:7">
      <c r="A516" s="21" t="s">
        <v>1898</v>
      </c>
      <c r="B516" s="21" t="s">
        <v>1899</v>
      </c>
      <c r="C516" s="639" t="s">
        <v>2291</v>
      </c>
      <c r="D516" s="21" t="s">
        <v>2035</v>
      </c>
      <c r="E516" s="21">
        <v>4189</v>
      </c>
      <c r="F516" s="21">
        <v>0</v>
      </c>
      <c r="G516" s="21">
        <v>0</v>
      </c>
    </row>
    <row r="517" spans="1:7">
      <c r="A517" s="21" t="s">
        <v>1898</v>
      </c>
      <c r="B517" s="21" t="s">
        <v>1899</v>
      </c>
      <c r="C517" s="639" t="s">
        <v>2292</v>
      </c>
      <c r="D517" s="21" t="s">
        <v>2041</v>
      </c>
      <c r="E517" s="21">
        <v>902</v>
      </c>
      <c r="F517" s="21">
        <v>0</v>
      </c>
      <c r="G517" s="21">
        <v>0</v>
      </c>
    </row>
    <row r="518" spans="1:7">
      <c r="A518" s="21" t="s">
        <v>1898</v>
      </c>
      <c r="B518" s="21" t="s">
        <v>1899</v>
      </c>
      <c r="C518" s="639" t="s">
        <v>2293</v>
      </c>
      <c r="D518" s="21" t="s">
        <v>2035</v>
      </c>
      <c r="E518" s="21">
        <v>208</v>
      </c>
      <c r="F518" s="21">
        <v>0</v>
      </c>
      <c r="G518" s="21">
        <v>0</v>
      </c>
    </row>
    <row r="519" spans="1:7">
      <c r="A519" s="21" t="s">
        <v>1898</v>
      </c>
      <c r="B519" s="21" t="s">
        <v>1899</v>
      </c>
      <c r="C519" s="639" t="s">
        <v>2294</v>
      </c>
      <c r="D519" s="21" t="s">
        <v>2043</v>
      </c>
      <c r="E519" s="21">
        <v>104</v>
      </c>
      <c r="F519" s="21">
        <v>0</v>
      </c>
      <c r="G519" s="21">
        <v>0</v>
      </c>
    </row>
    <row r="520" spans="1:7">
      <c r="A520" s="21" t="s">
        <v>1898</v>
      </c>
      <c r="B520" s="21" t="s">
        <v>1899</v>
      </c>
      <c r="C520" s="639" t="s">
        <v>2295</v>
      </c>
      <c r="D520" s="21" t="s">
        <v>2041</v>
      </c>
      <c r="E520" s="21">
        <v>13000</v>
      </c>
      <c r="F520" s="21">
        <v>0</v>
      </c>
      <c r="G520" s="21">
        <v>0</v>
      </c>
    </row>
    <row r="521" spans="1:7">
      <c r="A521" s="21" t="s">
        <v>1898</v>
      </c>
      <c r="B521" s="21" t="s">
        <v>1899</v>
      </c>
      <c r="C521" s="639" t="s">
        <v>2295</v>
      </c>
      <c r="D521" s="21" t="s">
        <v>2035</v>
      </c>
      <c r="E521" s="21">
        <v>11220</v>
      </c>
      <c r="F521" s="21">
        <v>0</v>
      </c>
      <c r="G521" s="21">
        <v>0</v>
      </c>
    </row>
    <row r="522" spans="1:7">
      <c r="A522" s="21" t="s">
        <v>1898</v>
      </c>
      <c r="B522" s="21" t="s">
        <v>1899</v>
      </c>
      <c r="C522" s="639" t="s">
        <v>2296</v>
      </c>
      <c r="D522" s="21" t="s">
        <v>2041</v>
      </c>
      <c r="E522" s="21">
        <v>26000</v>
      </c>
      <c r="F522" s="21">
        <v>0</v>
      </c>
      <c r="G522" s="21">
        <v>0</v>
      </c>
    </row>
    <row r="523" spans="1:7">
      <c r="A523" s="21" t="s">
        <v>1898</v>
      </c>
      <c r="B523" s="21" t="s">
        <v>1899</v>
      </c>
      <c r="C523" s="639" t="s">
        <v>2296</v>
      </c>
      <c r="D523" s="21" t="s">
        <v>2035</v>
      </c>
      <c r="E523" s="21">
        <v>2849.5</v>
      </c>
      <c r="F523" s="21">
        <v>0</v>
      </c>
      <c r="G523" s="21">
        <v>0</v>
      </c>
    </row>
    <row r="524" spans="1:7">
      <c r="A524" s="21" t="s">
        <v>1898</v>
      </c>
      <c r="B524" s="21" t="s">
        <v>1899</v>
      </c>
      <c r="C524" s="639" t="s">
        <v>2297</v>
      </c>
      <c r="D524" s="21" t="s">
        <v>2043</v>
      </c>
      <c r="E524" s="21">
        <v>1598</v>
      </c>
      <c r="F524" s="21">
        <v>0</v>
      </c>
      <c r="G524" s="21">
        <v>0</v>
      </c>
    </row>
    <row r="525" spans="1:7">
      <c r="A525" s="21" t="s">
        <v>1898</v>
      </c>
      <c r="B525" s="21" t="s">
        <v>1899</v>
      </c>
      <c r="C525" s="639" t="s">
        <v>2298</v>
      </c>
      <c r="D525" s="21" t="s">
        <v>2035</v>
      </c>
      <c r="E525" s="21">
        <v>2832</v>
      </c>
      <c r="F525" s="21">
        <v>0</v>
      </c>
      <c r="G525" s="21">
        <v>0</v>
      </c>
    </row>
    <row r="526" spans="1:7">
      <c r="A526" s="21" t="s">
        <v>1898</v>
      </c>
      <c r="B526" s="21" t="s">
        <v>1899</v>
      </c>
      <c r="C526" s="639" t="s">
        <v>2299</v>
      </c>
      <c r="D526" s="21" t="s">
        <v>2043</v>
      </c>
      <c r="E526" s="21">
        <v>6</v>
      </c>
      <c r="F526" s="21">
        <v>0</v>
      </c>
      <c r="G526" s="21">
        <v>0</v>
      </c>
    </row>
    <row r="527" spans="1:7">
      <c r="A527" s="21" t="s">
        <v>1898</v>
      </c>
      <c r="B527" s="21" t="s">
        <v>1899</v>
      </c>
      <c r="C527" s="639" t="s">
        <v>2300</v>
      </c>
      <c r="D527" s="21" t="s">
        <v>2043</v>
      </c>
      <c r="E527" s="21">
        <v>935</v>
      </c>
      <c r="F527" s="21">
        <v>0</v>
      </c>
      <c r="G527" s="21">
        <v>0</v>
      </c>
    </row>
    <row r="528" spans="1:7">
      <c r="A528" s="21" t="s">
        <v>1898</v>
      </c>
      <c r="B528" s="21" t="s">
        <v>1899</v>
      </c>
      <c r="C528" s="639" t="s">
        <v>2301</v>
      </c>
      <c r="D528" s="21" t="s">
        <v>2035</v>
      </c>
      <c r="E528" s="21">
        <v>8042</v>
      </c>
      <c r="F528" s="21">
        <v>0</v>
      </c>
      <c r="G528" s="21">
        <v>0</v>
      </c>
    </row>
    <row r="529" spans="1:7">
      <c r="A529" s="21" t="s">
        <v>1898</v>
      </c>
      <c r="B529" s="21" t="s">
        <v>1899</v>
      </c>
      <c r="C529" s="639" t="s">
        <v>2301</v>
      </c>
      <c r="D529" s="21" t="s">
        <v>2043</v>
      </c>
      <c r="E529" s="21">
        <v>2846</v>
      </c>
      <c r="F529" s="21">
        <v>0</v>
      </c>
      <c r="G529" s="21">
        <v>0</v>
      </c>
    </row>
    <row r="530" spans="1:7">
      <c r="A530" s="21" t="s">
        <v>1898</v>
      </c>
      <c r="B530" s="21" t="s">
        <v>1899</v>
      </c>
      <c r="C530" s="639" t="s">
        <v>2302</v>
      </c>
      <c r="D530" s="21" t="s">
        <v>2043</v>
      </c>
      <c r="E530" s="21">
        <v>2342</v>
      </c>
      <c r="F530" s="21">
        <v>0</v>
      </c>
      <c r="G530" s="21">
        <v>0</v>
      </c>
    </row>
    <row r="531" spans="1:7">
      <c r="A531" s="21" t="s">
        <v>1898</v>
      </c>
      <c r="B531" s="21" t="s">
        <v>1899</v>
      </c>
      <c r="C531" s="639" t="s">
        <v>2303</v>
      </c>
      <c r="D531" s="21" t="s">
        <v>2043</v>
      </c>
      <c r="E531" s="21">
        <v>1011</v>
      </c>
      <c r="F531" s="21">
        <v>0</v>
      </c>
      <c r="G531" s="21">
        <v>0</v>
      </c>
    </row>
    <row r="532" spans="1:7">
      <c r="A532" s="21" t="s">
        <v>1898</v>
      </c>
      <c r="B532" s="21" t="s">
        <v>1899</v>
      </c>
      <c r="C532" s="639" t="s">
        <v>2304</v>
      </c>
      <c r="D532" s="21" t="s">
        <v>2043</v>
      </c>
      <c r="E532" s="21">
        <v>1879</v>
      </c>
      <c r="F532" s="21">
        <v>0</v>
      </c>
      <c r="G532" s="21">
        <v>0</v>
      </c>
    </row>
    <row r="533" spans="1:7">
      <c r="A533" s="21" t="s">
        <v>1898</v>
      </c>
      <c r="B533" s="21" t="s">
        <v>1899</v>
      </c>
      <c r="C533" s="639" t="s">
        <v>2305</v>
      </c>
      <c r="D533" s="21" t="s">
        <v>2035</v>
      </c>
      <c r="E533" s="21">
        <v>4109</v>
      </c>
      <c r="F533" s="21">
        <v>0</v>
      </c>
      <c r="G533" s="21">
        <v>0</v>
      </c>
    </row>
    <row r="534" spans="1:7">
      <c r="A534" s="21" t="s">
        <v>1898</v>
      </c>
      <c r="B534" s="21" t="s">
        <v>1899</v>
      </c>
      <c r="C534" s="639" t="s">
        <v>2306</v>
      </c>
      <c r="D534" s="21" t="s">
        <v>2043</v>
      </c>
      <c r="E534" s="21">
        <v>1100</v>
      </c>
      <c r="F534" s="21">
        <v>0</v>
      </c>
      <c r="G534" s="21">
        <v>0</v>
      </c>
    </row>
    <row r="535" spans="1:7">
      <c r="A535" s="21" t="s">
        <v>1898</v>
      </c>
      <c r="B535" s="21" t="s">
        <v>1899</v>
      </c>
      <c r="C535" s="639" t="s">
        <v>2307</v>
      </c>
      <c r="D535" s="21" t="s">
        <v>2043</v>
      </c>
      <c r="E535" s="21">
        <v>1468</v>
      </c>
      <c r="F535" s="21">
        <v>0</v>
      </c>
      <c r="G535" s="21">
        <v>0</v>
      </c>
    </row>
    <row r="536" spans="1:7">
      <c r="A536" s="21" t="s">
        <v>1898</v>
      </c>
      <c r="B536" s="21" t="s">
        <v>1899</v>
      </c>
      <c r="C536" s="639" t="s">
        <v>2308</v>
      </c>
      <c r="D536" s="21" t="s">
        <v>2043</v>
      </c>
      <c r="E536" s="21">
        <v>812</v>
      </c>
      <c r="F536" s="21">
        <v>0</v>
      </c>
      <c r="G536" s="21">
        <v>0</v>
      </c>
    </row>
    <row r="537" spans="1:7">
      <c r="A537" s="21" t="s">
        <v>1898</v>
      </c>
      <c r="B537" s="21" t="s">
        <v>1899</v>
      </c>
      <c r="C537" s="639" t="s">
        <v>2309</v>
      </c>
      <c r="D537" s="21" t="s">
        <v>2043</v>
      </c>
      <c r="E537" s="21">
        <v>1092</v>
      </c>
      <c r="F537" s="21">
        <v>0</v>
      </c>
      <c r="G537" s="21">
        <v>0</v>
      </c>
    </row>
    <row r="538" spans="1:7">
      <c r="A538" s="21" t="s">
        <v>1898</v>
      </c>
      <c r="B538" s="21" t="s">
        <v>1899</v>
      </c>
      <c r="C538" s="639" t="s">
        <v>2310</v>
      </c>
      <c r="D538" s="21" t="s">
        <v>2043</v>
      </c>
      <c r="E538" s="21">
        <v>2764</v>
      </c>
      <c r="F538" s="21">
        <v>0</v>
      </c>
      <c r="G538" s="21">
        <v>0</v>
      </c>
    </row>
    <row r="539" spans="1:7">
      <c r="A539" s="21" t="s">
        <v>1898</v>
      </c>
      <c r="B539" s="21" t="s">
        <v>1899</v>
      </c>
      <c r="C539" s="639" t="s">
        <v>2311</v>
      </c>
      <c r="D539" s="21" t="s">
        <v>2035</v>
      </c>
      <c r="E539" s="21">
        <v>20554</v>
      </c>
      <c r="F539" s="21">
        <v>0</v>
      </c>
      <c r="G539" s="21">
        <v>0</v>
      </c>
    </row>
    <row r="540" spans="1:7">
      <c r="A540" s="21" t="s">
        <v>1898</v>
      </c>
      <c r="B540" s="21" t="s">
        <v>1899</v>
      </c>
      <c r="C540" s="639" t="s">
        <v>2312</v>
      </c>
      <c r="D540" s="21" t="s">
        <v>2035</v>
      </c>
      <c r="E540" s="21">
        <v>17008</v>
      </c>
      <c r="F540" s="21">
        <v>0</v>
      </c>
      <c r="G540" s="21">
        <v>0</v>
      </c>
    </row>
    <row r="541" spans="1:7">
      <c r="A541" s="21" t="s">
        <v>1898</v>
      </c>
      <c r="B541" s="21" t="s">
        <v>1899</v>
      </c>
      <c r="C541" s="639" t="s">
        <v>2313</v>
      </c>
      <c r="D541" s="21" t="s">
        <v>2035</v>
      </c>
      <c r="E541" s="21">
        <v>2712</v>
      </c>
      <c r="F541" s="21">
        <v>0</v>
      </c>
      <c r="G541" s="21">
        <v>0</v>
      </c>
    </row>
    <row r="542" spans="1:7">
      <c r="A542" s="21" t="s">
        <v>1898</v>
      </c>
      <c r="B542" s="21" t="s">
        <v>1899</v>
      </c>
      <c r="C542" s="639" t="s">
        <v>2313</v>
      </c>
      <c r="D542" s="21" t="s">
        <v>2043</v>
      </c>
      <c r="E542" s="21">
        <v>2358</v>
      </c>
      <c r="F542" s="21">
        <v>0</v>
      </c>
      <c r="G542" s="21">
        <v>0</v>
      </c>
    </row>
    <row r="543" spans="1:7">
      <c r="A543" s="21" t="s">
        <v>1898</v>
      </c>
      <c r="B543" s="21" t="s">
        <v>1899</v>
      </c>
      <c r="C543" s="639" t="s">
        <v>2314</v>
      </c>
      <c r="D543" s="21" t="s">
        <v>2035</v>
      </c>
      <c r="E543" s="21">
        <v>13296</v>
      </c>
      <c r="F543" s="21">
        <v>0</v>
      </c>
      <c r="G543" s="21">
        <v>0</v>
      </c>
    </row>
    <row r="544" spans="1:7">
      <c r="A544" s="21" t="s">
        <v>1898</v>
      </c>
      <c r="B544" s="21" t="s">
        <v>1899</v>
      </c>
      <c r="C544" s="639" t="s">
        <v>2315</v>
      </c>
      <c r="D544" s="21" t="s">
        <v>2035</v>
      </c>
      <c r="E544" s="21">
        <v>12560</v>
      </c>
      <c r="F544" s="21">
        <v>0</v>
      </c>
      <c r="G544" s="21">
        <v>0</v>
      </c>
    </row>
    <row r="545" spans="1:7">
      <c r="A545" s="21" t="s">
        <v>1898</v>
      </c>
      <c r="B545" s="21" t="s">
        <v>1899</v>
      </c>
      <c r="C545" s="639" t="s">
        <v>2316</v>
      </c>
      <c r="D545" s="21" t="s">
        <v>2043</v>
      </c>
      <c r="E545" s="21">
        <v>901</v>
      </c>
      <c r="F545" s="21">
        <v>0</v>
      </c>
      <c r="G545" s="21">
        <v>0</v>
      </c>
    </row>
    <row r="546" spans="1:7">
      <c r="A546" s="21" t="s">
        <v>1898</v>
      </c>
      <c r="B546" s="21" t="s">
        <v>1899</v>
      </c>
      <c r="C546" s="639" t="s">
        <v>2317</v>
      </c>
      <c r="D546" s="21" t="s">
        <v>2043</v>
      </c>
      <c r="E546" s="21">
        <v>1326</v>
      </c>
      <c r="F546" s="21">
        <v>0</v>
      </c>
      <c r="G546" s="21">
        <v>0</v>
      </c>
    </row>
    <row r="547" spans="1:7">
      <c r="A547" s="21" t="s">
        <v>1898</v>
      </c>
      <c r="B547" s="21" t="s">
        <v>1899</v>
      </c>
      <c r="C547" s="639" t="s">
        <v>2318</v>
      </c>
      <c r="D547" s="21" t="s">
        <v>2035</v>
      </c>
      <c r="E547" s="21">
        <v>4800</v>
      </c>
      <c r="F547" s="21">
        <v>0</v>
      </c>
      <c r="G547" s="21">
        <v>0</v>
      </c>
    </row>
    <row r="548" spans="1:7">
      <c r="A548" s="21" t="s">
        <v>1898</v>
      </c>
      <c r="B548" s="21" t="s">
        <v>1899</v>
      </c>
      <c r="C548" s="639" t="s">
        <v>2319</v>
      </c>
      <c r="D548" s="21" t="s">
        <v>2043</v>
      </c>
      <c r="E548" s="21">
        <v>651</v>
      </c>
      <c r="F548" s="21">
        <v>0</v>
      </c>
      <c r="G548" s="21">
        <v>0</v>
      </c>
    </row>
    <row r="549" spans="1:7">
      <c r="A549" s="21" t="s">
        <v>1898</v>
      </c>
      <c r="B549" s="21" t="s">
        <v>1899</v>
      </c>
      <c r="C549" s="639" t="s">
        <v>2320</v>
      </c>
      <c r="D549" s="21" t="s">
        <v>2043</v>
      </c>
      <c r="E549" s="21">
        <v>376</v>
      </c>
      <c r="F549" s="21">
        <v>0</v>
      </c>
      <c r="G549" s="21">
        <v>0</v>
      </c>
    </row>
    <row r="550" spans="1:7">
      <c r="A550" s="21" t="s">
        <v>1898</v>
      </c>
      <c r="B550" s="21" t="s">
        <v>1899</v>
      </c>
      <c r="C550" s="639" t="s">
        <v>2321</v>
      </c>
      <c r="D550" s="21" t="s">
        <v>2035</v>
      </c>
      <c r="E550" s="21">
        <v>222</v>
      </c>
      <c r="F550" s="21">
        <v>0</v>
      </c>
      <c r="G550" s="21">
        <v>0</v>
      </c>
    </row>
    <row r="551" spans="1:7">
      <c r="A551" s="21" t="s">
        <v>1898</v>
      </c>
      <c r="B551" s="21" t="s">
        <v>1899</v>
      </c>
      <c r="C551" s="639" t="s">
        <v>2322</v>
      </c>
      <c r="D551" s="21" t="s">
        <v>2043</v>
      </c>
      <c r="E551" s="21">
        <v>494</v>
      </c>
      <c r="F551" s="21">
        <v>0</v>
      </c>
      <c r="G551" s="21">
        <v>0</v>
      </c>
    </row>
    <row r="552" spans="1:7">
      <c r="A552" s="21" t="s">
        <v>1898</v>
      </c>
      <c r="B552" s="21" t="s">
        <v>1899</v>
      </c>
      <c r="C552" s="639" t="s">
        <v>2323</v>
      </c>
      <c r="D552" s="21" t="s">
        <v>2043</v>
      </c>
      <c r="E552" s="21">
        <v>127</v>
      </c>
      <c r="F552" s="21">
        <v>0</v>
      </c>
      <c r="G552" s="21">
        <v>0</v>
      </c>
    </row>
    <row r="553" spans="1:7">
      <c r="A553" s="21" t="s">
        <v>1898</v>
      </c>
      <c r="B553" s="21" t="s">
        <v>1899</v>
      </c>
      <c r="C553" s="639" t="s">
        <v>2324</v>
      </c>
      <c r="D553" s="21" t="s">
        <v>2035</v>
      </c>
      <c r="E553" s="21">
        <v>2780</v>
      </c>
      <c r="F553" s="21">
        <v>0</v>
      </c>
      <c r="G553" s="21">
        <v>0</v>
      </c>
    </row>
    <row r="554" spans="1:7">
      <c r="A554" s="21" t="s">
        <v>1898</v>
      </c>
      <c r="B554" s="21" t="s">
        <v>1899</v>
      </c>
      <c r="C554" s="639" t="s">
        <v>2325</v>
      </c>
      <c r="D554" s="21" t="s">
        <v>2035</v>
      </c>
      <c r="E554" s="21">
        <v>400</v>
      </c>
      <c r="F554" s="21">
        <v>0</v>
      </c>
      <c r="G554" s="21">
        <v>0</v>
      </c>
    </row>
    <row r="555" spans="1:7">
      <c r="A555" s="21" t="s">
        <v>1898</v>
      </c>
      <c r="B555" s="21" t="s">
        <v>1899</v>
      </c>
      <c r="C555" s="639" t="s">
        <v>2326</v>
      </c>
      <c r="D555" s="21" t="s">
        <v>2035</v>
      </c>
      <c r="E555" s="21">
        <v>700</v>
      </c>
      <c r="F555" s="21">
        <v>0</v>
      </c>
      <c r="G555" s="21">
        <v>0</v>
      </c>
    </row>
    <row r="556" spans="1:7">
      <c r="A556" s="21" t="s">
        <v>1898</v>
      </c>
      <c r="B556" s="21" t="s">
        <v>1899</v>
      </c>
      <c r="C556" s="639" t="s">
        <v>2327</v>
      </c>
      <c r="D556" s="21" t="s">
        <v>2035</v>
      </c>
      <c r="E556" s="21">
        <v>800</v>
      </c>
      <c r="F556" s="21">
        <v>0</v>
      </c>
      <c r="G556" s="21">
        <v>0</v>
      </c>
    </row>
    <row r="557" spans="1:7">
      <c r="A557" s="21" t="s">
        <v>1898</v>
      </c>
      <c r="B557" s="21" t="s">
        <v>1899</v>
      </c>
      <c r="C557" s="639" t="s">
        <v>2328</v>
      </c>
      <c r="D557" s="21" t="s">
        <v>2035</v>
      </c>
      <c r="E557" s="21">
        <v>785</v>
      </c>
      <c r="F557" s="21">
        <v>0</v>
      </c>
      <c r="G557" s="21">
        <v>0</v>
      </c>
    </row>
    <row r="558" spans="1:7">
      <c r="A558" s="21" t="s">
        <v>1898</v>
      </c>
      <c r="B558" s="21" t="s">
        <v>1899</v>
      </c>
      <c r="C558" s="639" t="s">
        <v>2329</v>
      </c>
      <c r="D558" s="21" t="s">
        <v>2035</v>
      </c>
      <c r="E558" s="21">
        <v>183</v>
      </c>
      <c r="F558" s="21">
        <v>0</v>
      </c>
      <c r="G558" s="21">
        <v>0</v>
      </c>
    </row>
    <row r="559" spans="1:7">
      <c r="A559" s="21" t="s">
        <v>1898</v>
      </c>
      <c r="B559" s="21" t="s">
        <v>1899</v>
      </c>
      <c r="C559" s="639" t="s">
        <v>2329</v>
      </c>
      <c r="D559" s="21" t="s">
        <v>2043</v>
      </c>
      <c r="E559" s="21">
        <v>705</v>
      </c>
      <c r="F559" s="21">
        <v>0</v>
      </c>
      <c r="G559" s="21">
        <v>0</v>
      </c>
    </row>
    <row r="560" spans="1:7">
      <c r="A560" s="21" t="s">
        <v>1898</v>
      </c>
      <c r="B560" s="21" t="s">
        <v>1899</v>
      </c>
      <c r="C560" s="639" t="s">
        <v>269</v>
      </c>
      <c r="D560" s="21" t="s">
        <v>771</v>
      </c>
      <c r="E560" s="21">
        <v>575</v>
      </c>
      <c r="F560" s="21">
        <v>0</v>
      </c>
      <c r="G560" s="21">
        <v>0</v>
      </c>
    </row>
    <row r="561" spans="1:7">
      <c r="A561" s="21" t="s">
        <v>1898</v>
      </c>
      <c r="B561" s="21" t="s">
        <v>1899</v>
      </c>
      <c r="C561" s="639" t="s">
        <v>2330</v>
      </c>
      <c r="D561" s="21" t="s">
        <v>771</v>
      </c>
      <c r="E561" s="21">
        <v>972</v>
      </c>
      <c r="F561" s="21">
        <v>0</v>
      </c>
      <c r="G561" s="21">
        <v>0</v>
      </c>
    </row>
    <row r="562" spans="1:7">
      <c r="A562" s="21" t="s">
        <v>1898</v>
      </c>
      <c r="B562" s="21" t="s">
        <v>1899</v>
      </c>
      <c r="C562" s="639" t="s">
        <v>2330</v>
      </c>
      <c r="D562" s="21" t="s">
        <v>770</v>
      </c>
      <c r="E562" s="21">
        <v>4500</v>
      </c>
      <c r="F562" s="21">
        <v>0</v>
      </c>
      <c r="G562" s="21">
        <v>0</v>
      </c>
    </row>
    <row r="563" spans="1:7">
      <c r="A563" s="21" t="s">
        <v>1898</v>
      </c>
      <c r="B563" s="21" t="s">
        <v>1899</v>
      </c>
      <c r="C563" s="639" t="s">
        <v>2331</v>
      </c>
      <c r="D563" s="21" t="s">
        <v>771</v>
      </c>
      <c r="E563" s="21">
        <v>444</v>
      </c>
      <c r="F563" s="21">
        <v>0</v>
      </c>
      <c r="G563" s="21">
        <v>0</v>
      </c>
    </row>
    <row r="564" spans="1:7">
      <c r="A564" s="21" t="s">
        <v>1898</v>
      </c>
      <c r="B564" s="21" t="s">
        <v>1899</v>
      </c>
      <c r="C564" s="639" t="s">
        <v>2331</v>
      </c>
      <c r="D564" s="21" t="s">
        <v>770</v>
      </c>
      <c r="E564" s="21">
        <v>7500</v>
      </c>
      <c r="F564" s="21">
        <v>0</v>
      </c>
      <c r="G564" s="21">
        <v>0</v>
      </c>
    </row>
    <row r="565" spans="1:7">
      <c r="A565" s="21" t="s">
        <v>1898</v>
      </c>
      <c r="B565" s="21" t="s">
        <v>1899</v>
      </c>
      <c r="C565" s="639" t="s">
        <v>2332</v>
      </c>
      <c r="D565" s="21" t="s">
        <v>771</v>
      </c>
      <c r="E565" s="21">
        <v>949</v>
      </c>
      <c r="F565" s="21">
        <v>0</v>
      </c>
      <c r="G565" s="21">
        <v>0</v>
      </c>
    </row>
    <row r="566" spans="1:7">
      <c r="A566" s="21" t="s">
        <v>1898</v>
      </c>
      <c r="B566" s="21" t="s">
        <v>1899</v>
      </c>
      <c r="C566" s="639" t="s">
        <v>2333</v>
      </c>
      <c r="D566" s="21" t="s">
        <v>770</v>
      </c>
      <c r="E566" s="21">
        <v>2338</v>
      </c>
      <c r="F566" s="21">
        <v>0</v>
      </c>
      <c r="G566" s="21">
        <v>0</v>
      </c>
    </row>
    <row r="567" spans="1:7">
      <c r="A567" s="21" t="s">
        <v>1898</v>
      </c>
      <c r="B567" s="21" t="s">
        <v>1899</v>
      </c>
      <c r="C567" s="639" t="s">
        <v>277</v>
      </c>
      <c r="D567" s="21" t="s">
        <v>771</v>
      </c>
      <c r="E567" s="21">
        <v>263</v>
      </c>
      <c r="F567" s="21">
        <v>0</v>
      </c>
      <c r="G567" s="21">
        <v>0</v>
      </c>
    </row>
    <row r="568" spans="1:7">
      <c r="A568" s="21" t="s">
        <v>1898</v>
      </c>
      <c r="B568" s="21" t="s">
        <v>1899</v>
      </c>
      <c r="C568" s="639" t="s">
        <v>277</v>
      </c>
      <c r="D568" s="21" t="s">
        <v>770</v>
      </c>
      <c r="E568" s="21">
        <v>1500</v>
      </c>
      <c r="F568" s="21">
        <v>0</v>
      </c>
      <c r="G568" s="21">
        <v>0</v>
      </c>
    </row>
    <row r="569" spans="1:7">
      <c r="A569" s="21" t="s">
        <v>1898</v>
      </c>
      <c r="B569" s="21" t="s">
        <v>1899</v>
      </c>
      <c r="C569" s="639" t="s">
        <v>599</v>
      </c>
      <c r="D569" s="21" t="s">
        <v>771</v>
      </c>
      <c r="E569" s="21">
        <v>61</v>
      </c>
      <c r="F569" s="21">
        <v>0</v>
      </c>
      <c r="G569" s="21">
        <v>0</v>
      </c>
    </row>
    <row r="570" spans="1:7">
      <c r="A570" s="21" t="s">
        <v>1898</v>
      </c>
      <c r="B570" s="21" t="s">
        <v>1899</v>
      </c>
      <c r="C570" s="639" t="s">
        <v>599</v>
      </c>
      <c r="D570" s="21" t="s">
        <v>770</v>
      </c>
      <c r="E570" s="21">
        <v>800</v>
      </c>
      <c r="F570" s="21">
        <v>0</v>
      </c>
      <c r="G570" s="21">
        <v>0</v>
      </c>
    </row>
    <row r="571" spans="1:7">
      <c r="A571" s="21" t="s">
        <v>1898</v>
      </c>
      <c r="B571" s="21" t="s">
        <v>1899</v>
      </c>
      <c r="C571" s="639" t="s">
        <v>600</v>
      </c>
      <c r="D571" s="21" t="s">
        <v>771</v>
      </c>
      <c r="E571" s="21">
        <v>2</v>
      </c>
      <c r="F571" s="21">
        <v>0</v>
      </c>
      <c r="G571" s="21">
        <v>0</v>
      </c>
    </row>
    <row r="572" spans="1:7">
      <c r="A572" s="21" t="s">
        <v>1898</v>
      </c>
      <c r="B572" s="21" t="s">
        <v>1899</v>
      </c>
      <c r="C572" s="639" t="s">
        <v>602</v>
      </c>
      <c r="D572" s="21" t="s">
        <v>771</v>
      </c>
      <c r="E572" s="21">
        <v>52</v>
      </c>
      <c r="F572" s="21">
        <v>0</v>
      </c>
      <c r="G572" s="21">
        <v>0</v>
      </c>
    </row>
    <row r="573" spans="1:7">
      <c r="A573" s="21" t="s">
        <v>1898</v>
      </c>
      <c r="B573" s="21" t="s">
        <v>1899</v>
      </c>
      <c r="C573" s="639" t="s">
        <v>602</v>
      </c>
      <c r="D573" s="21" t="s">
        <v>770</v>
      </c>
      <c r="E573" s="21">
        <v>861</v>
      </c>
      <c r="F573" s="21">
        <v>0</v>
      </c>
      <c r="G573" s="21">
        <v>0</v>
      </c>
    </row>
    <row r="574" spans="1:7">
      <c r="A574" s="21" t="s">
        <v>1898</v>
      </c>
      <c r="B574" s="21" t="s">
        <v>1899</v>
      </c>
      <c r="C574" s="639" t="s">
        <v>601</v>
      </c>
      <c r="D574" s="21" t="s">
        <v>771</v>
      </c>
      <c r="E574" s="21">
        <v>220</v>
      </c>
      <c r="F574" s="21">
        <v>0</v>
      </c>
      <c r="G574" s="21">
        <v>0</v>
      </c>
    </row>
    <row r="575" spans="1:7">
      <c r="A575" s="21" t="s">
        <v>1898</v>
      </c>
      <c r="B575" s="21" t="s">
        <v>1899</v>
      </c>
      <c r="C575" s="639" t="s">
        <v>2334</v>
      </c>
      <c r="D575" s="21" t="s">
        <v>2041</v>
      </c>
      <c r="E575" s="21">
        <v>1900</v>
      </c>
      <c r="F575" s="21">
        <v>0</v>
      </c>
      <c r="G575" s="21">
        <v>0</v>
      </c>
    </row>
    <row r="576" spans="1:7">
      <c r="A576" s="21" t="s">
        <v>1898</v>
      </c>
      <c r="B576" s="21" t="s">
        <v>1899</v>
      </c>
      <c r="C576" s="639" t="s">
        <v>2334</v>
      </c>
      <c r="D576" s="21" t="s">
        <v>2035</v>
      </c>
      <c r="E576" s="21">
        <v>224.56</v>
      </c>
      <c r="F576" s="21">
        <v>0</v>
      </c>
      <c r="G576" s="21">
        <v>0</v>
      </c>
    </row>
    <row r="577" spans="1:7">
      <c r="A577" s="21" t="s">
        <v>1898</v>
      </c>
      <c r="B577" s="21" t="s">
        <v>1899</v>
      </c>
      <c r="C577" s="639" t="s">
        <v>2335</v>
      </c>
      <c r="D577" s="21" t="s">
        <v>2041</v>
      </c>
      <c r="E577" s="21">
        <v>1200</v>
      </c>
      <c r="F577" s="21">
        <v>0</v>
      </c>
      <c r="G577" s="21">
        <v>0</v>
      </c>
    </row>
    <row r="578" spans="1:7">
      <c r="A578" s="21" t="s">
        <v>1898</v>
      </c>
      <c r="B578" s="21" t="s">
        <v>1899</v>
      </c>
      <c r="C578" s="639" t="s">
        <v>2336</v>
      </c>
      <c r="D578" s="21" t="s">
        <v>2035</v>
      </c>
      <c r="E578" s="21">
        <v>63.6</v>
      </c>
      <c r="F578" s="21">
        <v>0</v>
      </c>
      <c r="G578" s="21">
        <v>0</v>
      </c>
    </row>
    <row r="579" spans="1:7">
      <c r="A579" s="21" t="s">
        <v>1898</v>
      </c>
      <c r="B579" s="21" t="s">
        <v>1899</v>
      </c>
      <c r="C579" s="639" t="s">
        <v>2337</v>
      </c>
      <c r="D579" s="21" t="s">
        <v>2041</v>
      </c>
      <c r="E579" s="21">
        <v>2294.5</v>
      </c>
      <c r="F579" s="21">
        <v>0</v>
      </c>
      <c r="G579" s="21">
        <v>0</v>
      </c>
    </row>
    <row r="580" spans="1:7">
      <c r="A580" s="21" t="s">
        <v>1898</v>
      </c>
      <c r="B580" s="21" t="s">
        <v>1899</v>
      </c>
      <c r="C580" s="639" t="s">
        <v>2337</v>
      </c>
      <c r="D580" s="21" t="s">
        <v>2035</v>
      </c>
      <c r="E580" s="21">
        <v>96.34</v>
      </c>
      <c r="F580" s="21">
        <v>0</v>
      </c>
      <c r="G580" s="21">
        <v>0</v>
      </c>
    </row>
    <row r="581" spans="1:7">
      <c r="A581" s="21" t="s">
        <v>1898</v>
      </c>
      <c r="B581" s="21" t="s">
        <v>1899</v>
      </c>
      <c r="C581" s="639" t="s">
        <v>2338</v>
      </c>
      <c r="D581" s="21" t="s">
        <v>2041</v>
      </c>
      <c r="E581" s="21">
        <v>45639</v>
      </c>
      <c r="F581" s="21">
        <v>0</v>
      </c>
      <c r="G581" s="21">
        <v>0</v>
      </c>
    </row>
    <row r="582" spans="1:7">
      <c r="A582" s="21" t="s">
        <v>1898</v>
      </c>
      <c r="B582" s="21" t="s">
        <v>1899</v>
      </c>
      <c r="C582" s="639" t="s">
        <v>2338</v>
      </c>
      <c r="D582" s="21" t="s">
        <v>2255</v>
      </c>
      <c r="E582" s="21">
        <v>92</v>
      </c>
      <c r="F582" s="21">
        <v>0</v>
      </c>
      <c r="G582" s="21">
        <v>0</v>
      </c>
    </row>
    <row r="583" spans="1:7">
      <c r="A583" s="21" t="s">
        <v>1898</v>
      </c>
      <c r="B583" s="21" t="s">
        <v>1899</v>
      </c>
      <c r="C583" s="153" t="s">
        <v>2338</v>
      </c>
      <c r="D583" s="21" t="s">
        <v>2046</v>
      </c>
      <c r="E583" s="21">
        <v>4003.84</v>
      </c>
      <c r="F583" s="21">
        <v>0</v>
      </c>
      <c r="G583" s="21">
        <v>0</v>
      </c>
    </row>
    <row r="584" spans="1:7">
      <c r="A584" s="21" t="s">
        <v>1898</v>
      </c>
      <c r="B584" s="21" t="s">
        <v>1899</v>
      </c>
      <c r="C584" s="639" t="s">
        <v>2339</v>
      </c>
      <c r="D584" s="21" t="s">
        <v>2041</v>
      </c>
      <c r="E584" s="21">
        <v>895.34</v>
      </c>
      <c r="F584" s="21">
        <v>0</v>
      </c>
      <c r="G584" s="21">
        <v>0</v>
      </c>
    </row>
    <row r="585" spans="1:7">
      <c r="A585" s="21" t="s">
        <v>1898</v>
      </c>
      <c r="B585" s="21" t="s">
        <v>1899</v>
      </c>
      <c r="C585" s="639" t="s">
        <v>2340</v>
      </c>
      <c r="D585" s="21" t="s">
        <v>2041</v>
      </c>
      <c r="E585" s="21">
        <v>452</v>
      </c>
      <c r="F585" s="21">
        <v>0</v>
      </c>
      <c r="G585" s="21">
        <v>0</v>
      </c>
    </row>
    <row r="586" spans="1:7">
      <c r="A586" s="21" t="s">
        <v>1898</v>
      </c>
      <c r="B586" s="21" t="s">
        <v>1899</v>
      </c>
      <c r="C586" s="639" t="s">
        <v>2340</v>
      </c>
      <c r="D586" s="21" t="s">
        <v>2046</v>
      </c>
      <c r="E586" s="21">
        <v>406.4</v>
      </c>
      <c r="F586" s="21">
        <v>0</v>
      </c>
      <c r="G586" s="21">
        <v>0</v>
      </c>
    </row>
    <row r="587" spans="1:7">
      <c r="A587" s="21" t="s">
        <v>1898</v>
      </c>
      <c r="B587" s="21" t="s">
        <v>1899</v>
      </c>
      <c r="C587" s="639" t="s">
        <v>2341</v>
      </c>
      <c r="D587" s="21" t="s">
        <v>2041</v>
      </c>
      <c r="E587" s="21">
        <v>113</v>
      </c>
      <c r="F587" s="21">
        <v>0</v>
      </c>
      <c r="G587" s="21">
        <v>0</v>
      </c>
    </row>
    <row r="588" spans="1:7">
      <c r="A588" s="21" t="s">
        <v>1898</v>
      </c>
      <c r="B588" s="21" t="s">
        <v>1899</v>
      </c>
      <c r="C588" s="639" t="s">
        <v>2341</v>
      </c>
      <c r="D588" s="21" t="s">
        <v>2046</v>
      </c>
      <c r="E588" s="21">
        <v>242.65</v>
      </c>
      <c r="F588" s="21">
        <v>0</v>
      </c>
      <c r="G588" s="21">
        <v>0</v>
      </c>
    </row>
    <row r="589" spans="1:7">
      <c r="A589" s="21" t="s">
        <v>1898</v>
      </c>
      <c r="B589" s="21" t="s">
        <v>1899</v>
      </c>
      <c r="C589" s="639" t="s">
        <v>2342</v>
      </c>
      <c r="D589" s="21" t="s">
        <v>2041</v>
      </c>
      <c r="E589" s="21">
        <v>100</v>
      </c>
      <c r="F589" s="21">
        <v>0</v>
      </c>
      <c r="G589" s="21">
        <v>0</v>
      </c>
    </row>
    <row r="590" spans="1:7">
      <c r="A590" s="21" t="s">
        <v>1898</v>
      </c>
      <c r="B590" s="21" t="s">
        <v>1899</v>
      </c>
      <c r="C590" s="639" t="s">
        <v>2342</v>
      </c>
      <c r="D590" s="21" t="s">
        <v>2035</v>
      </c>
      <c r="E590" s="21">
        <v>18.600000000000001</v>
      </c>
      <c r="F590" s="21">
        <v>0</v>
      </c>
      <c r="G590" s="21">
        <v>0</v>
      </c>
    </row>
    <row r="591" spans="1:7">
      <c r="A591" s="21" t="s">
        <v>1898</v>
      </c>
      <c r="B591" s="21" t="s">
        <v>1899</v>
      </c>
      <c r="C591" s="639" t="s">
        <v>2343</v>
      </c>
      <c r="D591" s="21" t="s">
        <v>2041</v>
      </c>
      <c r="E591" s="21">
        <v>3000</v>
      </c>
      <c r="F591" s="21">
        <v>0</v>
      </c>
      <c r="G591" s="21">
        <v>0</v>
      </c>
    </row>
    <row r="592" spans="1:7">
      <c r="A592" s="21" t="s">
        <v>1898</v>
      </c>
      <c r="B592" s="21" t="s">
        <v>1899</v>
      </c>
      <c r="C592" s="639" t="s">
        <v>2343</v>
      </c>
      <c r="D592" s="21" t="s">
        <v>2035</v>
      </c>
      <c r="E592" s="21">
        <v>107.48</v>
      </c>
      <c r="F592" s="21">
        <v>0</v>
      </c>
      <c r="G592" s="21">
        <v>0</v>
      </c>
    </row>
    <row r="593" spans="1:7">
      <c r="A593" s="21" t="s">
        <v>1898</v>
      </c>
      <c r="B593" s="21" t="s">
        <v>1899</v>
      </c>
      <c r="C593" s="639" t="s">
        <v>2344</v>
      </c>
      <c r="D593" s="21" t="s">
        <v>2041</v>
      </c>
      <c r="E593" s="21">
        <v>597</v>
      </c>
      <c r="F593" s="21">
        <v>0</v>
      </c>
      <c r="G593" s="21">
        <v>0</v>
      </c>
    </row>
    <row r="594" spans="1:7">
      <c r="A594" s="21" t="s">
        <v>1898</v>
      </c>
      <c r="B594" s="21" t="s">
        <v>1899</v>
      </c>
      <c r="C594" s="639" t="s">
        <v>2344</v>
      </c>
      <c r="D594" s="21" t="s">
        <v>2035</v>
      </c>
      <c r="E594" s="21">
        <v>51.25</v>
      </c>
      <c r="F594" s="21">
        <v>0</v>
      </c>
      <c r="G594" s="21">
        <v>0</v>
      </c>
    </row>
    <row r="595" spans="1:7">
      <c r="A595" s="21" t="s">
        <v>1898</v>
      </c>
      <c r="B595" s="21" t="s">
        <v>1899</v>
      </c>
      <c r="C595" s="639" t="s">
        <v>2345</v>
      </c>
      <c r="D595" s="21" t="s">
        <v>2041</v>
      </c>
      <c r="E595" s="21">
        <v>100</v>
      </c>
      <c r="F595" s="21">
        <v>0</v>
      </c>
      <c r="G595" s="21">
        <v>0</v>
      </c>
    </row>
    <row r="596" spans="1:7">
      <c r="A596" s="21" t="s">
        <v>1898</v>
      </c>
      <c r="B596" s="21" t="s">
        <v>1899</v>
      </c>
      <c r="C596" s="639" t="s">
        <v>2346</v>
      </c>
      <c r="D596" s="21" t="s">
        <v>2041</v>
      </c>
      <c r="E596" s="21">
        <v>4198</v>
      </c>
      <c r="F596" s="21">
        <v>0</v>
      </c>
      <c r="G596" s="21">
        <v>0</v>
      </c>
    </row>
    <row r="597" spans="1:7">
      <c r="A597" s="21" t="s">
        <v>1898</v>
      </c>
      <c r="B597" s="21" t="s">
        <v>1899</v>
      </c>
      <c r="C597" s="639" t="s">
        <v>2346</v>
      </c>
      <c r="D597" s="21" t="s">
        <v>2046</v>
      </c>
      <c r="E597" s="21">
        <v>169.26</v>
      </c>
      <c r="F597" s="21">
        <v>0</v>
      </c>
      <c r="G597" s="21">
        <v>0</v>
      </c>
    </row>
    <row r="598" spans="1:7">
      <c r="A598" s="21" t="s">
        <v>1898</v>
      </c>
      <c r="B598" s="21" t="s">
        <v>1899</v>
      </c>
      <c r="C598" s="639" t="s">
        <v>2347</v>
      </c>
      <c r="D598" s="21" t="s">
        <v>2041</v>
      </c>
      <c r="E598" s="21">
        <v>42688.5</v>
      </c>
      <c r="F598" s="21">
        <v>0</v>
      </c>
      <c r="G598" s="21">
        <v>0</v>
      </c>
    </row>
    <row r="599" spans="1:7">
      <c r="A599" s="21" t="s">
        <v>1898</v>
      </c>
      <c r="B599" s="21" t="s">
        <v>1899</v>
      </c>
      <c r="C599" s="639" t="s">
        <v>2347</v>
      </c>
      <c r="D599" s="21" t="s">
        <v>2046</v>
      </c>
      <c r="E599" s="21">
        <v>2612.91</v>
      </c>
      <c r="F599" s="21">
        <v>0</v>
      </c>
      <c r="G599" s="21">
        <v>0</v>
      </c>
    </row>
    <row r="600" spans="1:7">
      <c r="A600" s="21" t="s">
        <v>1898</v>
      </c>
      <c r="B600" s="21" t="s">
        <v>1899</v>
      </c>
      <c r="C600" s="639" t="s">
        <v>2348</v>
      </c>
      <c r="D600" s="21" t="s">
        <v>2041</v>
      </c>
      <c r="E600" s="21">
        <v>1565</v>
      </c>
      <c r="F600" s="21">
        <v>0</v>
      </c>
      <c r="G600" s="21">
        <v>0</v>
      </c>
    </row>
    <row r="601" spans="1:7">
      <c r="A601" s="21" t="s">
        <v>1898</v>
      </c>
      <c r="B601" s="21" t="s">
        <v>1899</v>
      </c>
      <c r="C601" s="639" t="s">
        <v>2348</v>
      </c>
      <c r="D601" s="21" t="s">
        <v>2046</v>
      </c>
      <c r="E601" s="21">
        <v>420</v>
      </c>
      <c r="F601" s="21">
        <v>0</v>
      </c>
      <c r="G601" s="21">
        <v>0</v>
      </c>
    </row>
    <row r="602" spans="1:7">
      <c r="A602" s="21" t="s">
        <v>1898</v>
      </c>
      <c r="B602" s="21" t="s">
        <v>1899</v>
      </c>
      <c r="C602" s="639" t="s">
        <v>2349</v>
      </c>
      <c r="D602" s="21" t="s">
        <v>2041</v>
      </c>
      <c r="E602" s="21">
        <v>21140.5</v>
      </c>
      <c r="F602" s="21">
        <v>0</v>
      </c>
      <c r="G602" s="21">
        <v>0</v>
      </c>
    </row>
    <row r="603" spans="1:7">
      <c r="A603" s="21" t="s">
        <v>1898</v>
      </c>
      <c r="B603" s="21" t="s">
        <v>1899</v>
      </c>
      <c r="C603" s="639" t="s">
        <v>2349</v>
      </c>
      <c r="D603" s="21" t="s">
        <v>2046</v>
      </c>
      <c r="E603" s="21">
        <v>5181.74</v>
      </c>
      <c r="F603" s="21">
        <v>0</v>
      </c>
      <c r="G603" s="21">
        <v>0</v>
      </c>
    </row>
    <row r="604" spans="1:7">
      <c r="A604" s="21" t="s">
        <v>1898</v>
      </c>
      <c r="B604" s="21" t="s">
        <v>1899</v>
      </c>
      <c r="C604" s="639" t="s">
        <v>2350</v>
      </c>
      <c r="D604" s="21" t="s">
        <v>2041</v>
      </c>
      <c r="E604" s="21">
        <v>1993.61</v>
      </c>
      <c r="F604" s="21">
        <v>0</v>
      </c>
      <c r="G604" s="21">
        <v>0</v>
      </c>
    </row>
    <row r="605" spans="1:7">
      <c r="A605" s="21" t="s">
        <v>1898</v>
      </c>
      <c r="B605" s="21" t="s">
        <v>1899</v>
      </c>
      <c r="C605" s="639" t="s">
        <v>2351</v>
      </c>
      <c r="D605" s="21" t="s">
        <v>2352</v>
      </c>
      <c r="E605" s="21">
        <v>1920</v>
      </c>
      <c r="F605" s="21">
        <v>0</v>
      </c>
      <c r="G605" s="21">
        <v>0</v>
      </c>
    </row>
    <row r="606" spans="1:7">
      <c r="A606" s="21" t="s">
        <v>1898</v>
      </c>
      <c r="B606" s="21" t="s">
        <v>1899</v>
      </c>
      <c r="C606" s="639" t="s">
        <v>2351</v>
      </c>
      <c r="D606" s="21" t="s">
        <v>2041</v>
      </c>
      <c r="E606" s="21">
        <v>15600</v>
      </c>
      <c r="F606" s="21">
        <v>0</v>
      </c>
      <c r="G606" s="21">
        <v>0</v>
      </c>
    </row>
    <row r="607" spans="1:7">
      <c r="A607" s="21" t="s">
        <v>1898</v>
      </c>
      <c r="B607" s="21" t="s">
        <v>1899</v>
      </c>
      <c r="C607" s="639" t="s">
        <v>2353</v>
      </c>
      <c r="D607" s="21" t="s">
        <v>2041</v>
      </c>
      <c r="E607" s="21">
        <v>960</v>
      </c>
      <c r="F607" s="21">
        <v>0</v>
      </c>
      <c r="G607" s="21">
        <v>0</v>
      </c>
    </row>
    <row r="608" spans="1:7">
      <c r="A608" s="21" t="s">
        <v>1898</v>
      </c>
      <c r="B608" s="21" t="s">
        <v>1899</v>
      </c>
      <c r="C608" s="639" t="s">
        <v>2353</v>
      </c>
      <c r="D608" s="21" t="s">
        <v>2043</v>
      </c>
      <c r="E608" s="21">
        <v>148</v>
      </c>
      <c r="F608" s="21">
        <v>0</v>
      </c>
      <c r="G608" s="21">
        <v>0</v>
      </c>
    </row>
    <row r="609" spans="1:7">
      <c r="A609" s="21" t="s">
        <v>1898</v>
      </c>
      <c r="B609" s="21" t="s">
        <v>1899</v>
      </c>
      <c r="C609" s="639" t="s">
        <v>2354</v>
      </c>
      <c r="D609" s="21" t="s">
        <v>2041</v>
      </c>
      <c r="E609" s="21">
        <v>400</v>
      </c>
      <c r="F609" s="21">
        <v>0</v>
      </c>
      <c r="G609" s="21">
        <v>0</v>
      </c>
    </row>
    <row r="610" spans="1:7">
      <c r="A610" s="21" t="s">
        <v>1898</v>
      </c>
      <c r="B610" s="21" t="s">
        <v>1899</v>
      </c>
      <c r="C610" s="639" t="s">
        <v>2354</v>
      </c>
      <c r="D610" s="21" t="s">
        <v>2043</v>
      </c>
      <c r="E610" s="21">
        <v>74.28</v>
      </c>
      <c r="F610" s="21">
        <v>0</v>
      </c>
      <c r="G610" s="21">
        <v>0</v>
      </c>
    </row>
    <row r="611" spans="1:7">
      <c r="A611" s="21" t="s">
        <v>1898</v>
      </c>
      <c r="B611" s="21" t="s">
        <v>1899</v>
      </c>
      <c r="C611" s="639" t="s">
        <v>2355</v>
      </c>
      <c r="D611" s="21" t="s">
        <v>2041</v>
      </c>
      <c r="E611" s="21">
        <v>1492</v>
      </c>
      <c r="F611" s="21">
        <v>0</v>
      </c>
      <c r="G611" s="21">
        <v>0</v>
      </c>
    </row>
    <row r="612" spans="1:7">
      <c r="A612" s="21" t="s">
        <v>1898</v>
      </c>
      <c r="B612" s="21" t="s">
        <v>1899</v>
      </c>
      <c r="C612" s="639" t="s">
        <v>2355</v>
      </c>
      <c r="D612" s="21" t="s">
        <v>2035</v>
      </c>
      <c r="E612" s="21">
        <v>183.77</v>
      </c>
      <c r="F612" s="21">
        <v>0</v>
      </c>
      <c r="G612" s="21">
        <v>0</v>
      </c>
    </row>
    <row r="613" spans="1:7">
      <c r="A613" s="21" t="s">
        <v>1898</v>
      </c>
      <c r="B613" s="21" t="s">
        <v>1899</v>
      </c>
      <c r="C613" s="639" t="s">
        <v>2356</v>
      </c>
      <c r="D613" s="21" t="s">
        <v>2041</v>
      </c>
      <c r="E613" s="21">
        <v>1992</v>
      </c>
      <c r="F613" s="21">
        <v>0</v>
      </c>
      <c r="G613" s="21">
        <v>0</v>
      </c>
    </row>
    <row r="614" spans="1:7">
      <c r="A614" s="21" t="s">
        <v>1898</v>
      </c>
      <c r="B614" s="21" t="s">
        <v>1899</v>
      </c>
      <c r="C614" s="639" t="s">
        <v>2356</v>
      </c>
      <c r="D614" s="21" t="s">
        <v>2046</v>
      </c>
      <c r="E614" s="21">
        <v>126.43</v>
      </c>
      <c r="F614" s="21">
        <v>0</v>
      </c>
      <c r="G614" s="21">
        <v>0</v>
      </c>
    </row>
    <row r="615" spans="1:7">
      <c r="A615" s="21" t="s">
        <v>1898</v>
      </c>
      <c r="B615" s="21" t="s">
        <v>1899</v>
      </c>
      <c r="C615" s="639" t="s">
        <v>2356</v>
      </c>
      <c r="D615" s="21" t="s">
        <v>2035</v>
      </c>
      <c r="E615" s="21">
        <v>75.5</v>
      </c>
      <c r="F615" s="21">
        <v>0</v>
      </c>
      <c r="G615" s="21">
        <v>0</v>
      </c>
    </row>
    <row r="616" spans="1:7">
      <c r="A616" s="21" t="s">
        <v>1898</v>
      </c>
      <c r="B616" s="21" t="s">
        <v>1899</v>
      </c>
      <c r="C616" s="639" t="s">
        <v>2357</v>
      </c>
      <c r="D616" s="21" t="s">
        <v>2041</v>
      </c>
      <c r="E616" s="21">
        <v>2294</v>
      </c>
      <c r="F616" s="21">
        <v>0</v>
      </c>
      <c r="G616" s="21">
        <v>0</v>
      </c>
    </row>
    <row r="617" spans="1:7">
      <c r="A617" s="21" t="s">
        <v>1898</v>
      </c>
      <c r="B617" s="21" t="s">
        <v>1899</v>
      </c>
      <c r="C617" s="639" t="s">
        <v>2357</v>
      </c>
      <c r="D617" s="21" t="s">
        <v>2046</v>
      </c>
      <c r="E617" s="21">
        <v>79</v>
      </c>
      <c r="F617" s="21">
        <v>0</v>
      </c>
      <c r="G617" s="21">
        <v>0</v>
      </c>
    </row>
    <row r="618" spans="1:7">
      <c r="A618" s="21" t="s">
        <v>1898</v>
      </c>
      <c r="B618" s="21" t="s">
        <v>1899</v>
      </c>
      <c r="C618" s="639" t="s">
        <v>2358</v>
      </c>
      <c r="D618" s="21" t="s">
        <v>2041</v>
      </c>
      <c r="E618" s="21">
        <v>91769</v>
      </c>
      <c r="F618" s="21">
        <v>0</v>
      </c>
      <c r="G618" s="21">
        <v>0</v>
      </c>
    </row>
    <row r="619" spans="1:7">
      <c r="A619" s="21" t="s">
        <v>1898</v>
      </c>
      <c r="B619" s="21" t="s">
        <v>1899</v>
      </c>
      <c r="C619" s="639" t="s">
        <v>2358</v>
      </c>
      <c r="D619" s="21" t="s">
        <v>2046</v>
      </c>
      <c r="E619" s="21">
        <v>4228.88</v>
      </c>
      <c r="F619" s="21">
        <v>0</v>
      </c>
      <c r="G619" s="21">
        <v>0</v>
      </c>
    </row>
    <row r="620" spans="1:7">
      <c r="A620" s="21" t="s">
        <v>1898</v>
      </c>
      <c r="B620" s="21" t="s">
        <v>1899</v>
      </c>
      <c r="C620" s="639" t="s">
        <v>2359</v>
      </c>
      <c r="D620" s="21" t="s">
        <v>2046</v>
      </c>
      <c r="E620" s="21">
        <v>694.83</v>
      </c>
      <c r="F620" s="21">
        <v>0</v>
      </c>
      <c r="G620" s="21">
        <v>0</v>
      </c>
    </row>
    <row r="621" spans="1:7">
      <c r="A621" s="21" t="s">
        <v>1898</v>
      </c>
      <c r="B621" s="21" t="s">
        <v>1899</v>
      </c>
      <c r="C621" s="639" t="s">
        <v>2360</v>
      </c>
      <c r="D621" s="21" t="s">
        <v>2041</v>
      </c>
      <c r="E621" s="21">
        <v>1893.5</v>
      </c>
      <c r="F621" s="21">
        <v>0</v>
      </c>
      <c r="G621" s="21">
        <v>0</v>
      </c>
    </row>
    <row r="622" spans="1:7">
      <c r="A622" s="21" t="s">
        <v>1898</v>
      </c>
      <c r="B622" s="21" t="s">
        <v>1899</v>
      </c>
      <c r="C622" s="639" t="s">
        <v>2360</v>
      </c>
      <c r="D622" s="21" t="s">
        <v>2046</v>
      </c>
      <c r="E622" s="21">
        <v>518.99</v>
      </c>
      <c r="F622" s="21">
        <v>0</v>
      </c>
      <c r="G622" s="21">
        <v>0</v>
      </c>
    </row>
    <row r="623" spans="1:7">
      <c r="A623" s="21" t="s">
        <v>1898</v>
      </c>
      <c r="B623" s="21" t="s">
        <v>1899</v>
      </c>
      <c r="C623" s="639" t="s">
        <v>2361</v>
      </c>
      <c r="D623" s="21" t="s">
        <v>2041</v>
      </c>
      <c r="E623" s="21">
        <v>2294.5</v>
      </c>
      <c r="F623" s="21">
        <v>0</v>
      </c>
      <c r="G623" s="21">
        <v>0</v>
      </c>
    </row>
    <row r="624" spans="1:7">
      <c r="A624" s="21" t="s">
        <v>1898</v>
      </c>
      <c r="B624" s="21" t="s">
        <v>1899</v>
      </c>
      <c r="C624" s="639" t="s">
        <v>2361</v>
      </c>
      <c r="D624" s="21" t="s">
        <v>2046</v>
      </c>
      <c r="E624" s="21">
        <v>40</v>
      </c>
      <c r="F624" s="21">
        <v>0</v>
      </c>
      <c r="G624" s="21">
        <v>0</v>
      </c>
    </row>
    <row r="625" spans="1:7">
      <c r="A625" s="21" t="s">
        <v>1898</v>
      </c>
      <c r="B625" s="21" t="s">
        <v>1899</v>
      </c>
      <c r="C625" s="639" t="s">
        <v>2362</v>
      </c>
      <c r="D625" s="21" t="s">
        <v>2041</v>
      </c>
      <c r="E625" s="21">
        <v>9947</v>
      </c>
      <c r="F625" s="21">
        <v>0</v>
      </c>
      <c r="G625" s="21">
        <v>0</v>
      </c>
    </row>
    <row r="626" spans="1:7">
      <c r="A626" s="21" t="s">
        <v>1898</v>
      </c>
      <c r="B626" s="21" t="s">
        <v>1899</v>
      </c>
      <c r="C626" s="639" t="s">
        <v>2363</v>
      </c>
      <c r="D626" s="21" t="s">
        <v>2041</v>
      </c>
      <c r="E626" s="21">
        <v>1167</v>
      </c>
      <c r="F626" s="21">
        <v>0</v>
      </c>
      <c r="G626" s="21">
        <v>0</v>
      </c>
    </row>
    <row r="627" spans="1:7">
      <c r="A627" s="21" t="s">
        <v>1898</v>
      </c>
      <c r="B627" s="21" t="s">
        <v>1899</v>
      </c>
      <c r="C627" s="639" t="s">
        <v>2364</v>
      </c>
      <c r="D627" s="21" t="s">
        <v>2041</v>
      </c>
      <c r="E627" s="21">
        <v>100</v>
      </c>
      <c r="F627" s="21">
        <v>0</v>
      </c>
      <c r="G627" s="21">
        <v>0</v>
      </c>
    </row>
    <row r="628" spans="1:7">
      <c r="A628" s="21" t="s">
        <v>1898</v>
      </c>
      <c r="B628" s="21" t="s">
        <v>1899</v>
      </c>
      <c r="C628" s="639" t="s">
        <v>2364</v>
      </c>
      <c r="D628" s="21" t="s">
        <v>2046</v>
      </c>
      <c r="E628" s="21">
        <v>20.2</v>
      </c>
      <c r="F628" s="21">
        <v>0</v>
      </c>
      <c r="G628" s="21">
        <v>0</v>
      </c>
    </row>
    <row r="629" spans="1:7">
      <c r="A629" s="21" t="s">
        <v>1898</v>
      </c>
      <c r="B629" s="21" t="s">
        <v>1899</v>
      </c>
      <c r="C629" s="639" t="s">
        <v>2365</v>
      </c>
      <c r="D629" s="21" t="s">
        <v>2041</v>
      </c>
      <c r="E629" s="21">
        <v>11600</v>
      </c>
      <c r="F629" s="21">
        <v>0</v>
      </c>
      <c r="G629" s="21">
        <v>0</v>
      </c>
    </row>
    <row r="630" spans="1:7">
      <c r="A630" s="21" t="s">
        <v>1898</v>
      </c>
      <c r="B630" s="21" t="s">
        <v>1899</v>
      </c>
      <c r="C630" s="639" t="s">
        <v>2365</v>
      </c>
      <c r="D630" s="21" t="s">
        <v>2046</v>
      </c>
      <c r="E630" s="21">
        <v>53.7</v>
      </c>
      <c r="F630" s="21">
        <v>0</v>
      </c>
      <c r="G630" s="21">
        <v>0</v>
      </c>
    </row>
    <row r="631" spans="1:7">
      <c r="A631" s="21" t="s">
        <v>1898</v>
      </c>
      <c r="B631" s="21" t="s">
        <v>1899</v>
      </c>
      <c r="C631" s="639" t="s">
        <v>2366</v>
      </c>
      <c r="D631" s="21" t="s">
        <v>2041</v>
      </c>
      <c r="E631" s="21">
        <v>170</v>
      </c>
      <c r="F631" s="21">
        <v>0</v>
      </c>
      <c r="G631" s="21">
        <v>0</v>
      </c>
    </row>
    <row r="632" spans="1:7">
      <c r="A632" s="21" t="s">
        <v>1898</v>
      </c>
      <c r="B632" s="21" t="s">
        <v>1899</v>
      </c>
      <c r="C632" s="639" t="s">
        <v>2366</v>
      </c>
      <c r="D632" s="21" t="s">
        <v>2046</v>
      </c>
      <c r="E632" s="21">
        <v>177.44</v>
      </c>
      <c r="F632" s="21">
        <v>0</v>
      </c>
      <c r="G632" s="21">
        <v>0</v>
      </c>
    </row>
    <row r="633" spans="1:7">
      <c r="A633" s="21" t="s">
        <v>1898</v>
      </c>
      <c r="B633" s="21" t="s">
        <v>1899</v>
      </c>
      <c r="C633" s="639" t="s">
        <v>2367</v>
      </c>
      <c r="D633" s="21" t="s">
        <v>2042</v>
      </c>
      <c r="E633" s="21">
        <v>182</v>
      </c>
      <c r="F633" s="21">
        <v>0</v>
      </c>
      <c r="G633" s="21">
        <v>0</v>
      </c>
    </row>
    <row r="634" spans="1:7">
      <c r="A634" s="21" t="s">
        <v>1898</v>
      </c>
      <c r="B634" s="21" t="s">
        <v>1899</v>
      </c>
      <c r="C634" s="639" t="s">
        <v>2368</v>
      </c>
      <c r="D634" s="21" t="s">
        <v>2041</v>
      </c>
      <c r="E634" s="21">
        <v>40000</v>
      </c>
      <c r="F634" s="21">
        <v>0</v>
      </c>
      <c r="G634" s="21">
        <v>0</v>
      </c>
    </row>
    <row r="635" spans="1:7">
      <c r="A635" s="21" t="s">
        <v>1898</v>
      </c>
      <c r="B635" s="21" t="s">
        <v>1899</v>
      </c>
      <c r="C635" s="639" t="s">
        <v>2368</v>
      </c>
      <c r="D635" s="21" t="s">
        <v>2035</v>
      </c>
      <c r="E635" s="21">
        <v>24957</v>
      </c>
      <c r="F635" s="21">
        <v>0</v>
      </c>
      <c r="G635" s="21">
        <v>0</v>
      </c>
    </row>
    <row r="636" spans="1:7">
      <c r="A636" s="21" t="s">
        <v>1898</v>
      </c>
      <c r="B636" s="21" t="s">
        <v>1899</v>
      </c>
      <c r="C636" s="639" t="s">
        <v>2369</v>
      </c>
      <c r="D636" s="21" t="s">
        <v>2041</v>
      </c>
      <c r="E636" s="21">
        <v>1.7</v>
      </c>
      <c r="F636" s="21">
        <v>0</v>
      </c>
      <c r="G636" s="21">
        <v>0</v>
      </c>
    </row>
    <row r="637" spans="1:7">
      <c r="A637" s="21" t="s">
        <v>1898</v>
      </c>
      <c r="B637" s="21" t="s">
        <v>1899</v>
      </c>
      <c r="C637" s="639" t="s">
        <v>2370</v>
      </c>
      <c r="D637" s="21" t="s">
        <v>2041</v>
      </c>
      <c r="E637" s="21">
        <v>93600</v>
      </c>
      <c r="F637" s="21">
        <v>0</v>
      </c>
      <c r="G637" s="21">
        <v>0</v>
      </c>
    </row>
    <row r="638" spans="1:7">
      <c r="A638" s="21" t="s">
        <v>1898</v>
      </c>
      <c r="B638" s="21" t="s">
        <v>1899</v>
      </c>
      <c r="C638" s="639" t="s">
        <v>2370</v>
      </c>
      <c r="D638" s="21" t="s">
        <v>2035</v>
      </c>
      <c r="E638" s="21">
        <v>19525</v>
      </c>
      <c r="F638" s="21">
        <v>0</v>
      </c>
      <c r="G638" s="21">
        <v>0</v>
      </c>
    </row>
    <row r="639" spans="1:7">
      <c r="A639" s="21" t="s">
        <v>1898</v>
      </c>
      <c r="B639" s="21" t="s">
        <v>1899</v>
      </c>
      <c r="C639" s="639" t="s">
        <v>2370</v>
      </c>
      <c r="D639" s="21" t="s">
        <v>2043</v>
      </c>
      <c r="E639" s="21">
        <v>4848</v>
      </c>
      <c r="F639" s="21">
        <v>0</v>
      </c>
      <c r="G639" s="21">
        <v>0</v>
      </c>
    </row>
    <row r="640" spans="1:7">
      <c r="A640" s="21" t="s">
        <v>1898</v>
      </c>
      <c r="B640" s="21" t="s">
        <v>1899</v>
      </c>
      <c r="C640" s="639" t="s">
        <v>2371</v>
      </c>
      <c r="D640" s="21" t="s">
        <v>2041</v>
      </c>
      <c r="E640" s="21">
        <v>76728</v>
      </c>
      <c r="F640" s="21">
        <v>0</v>
      </c>
      <c r="G640" s="21">
        <v>0</v>
      </c>
    </row>
    <row r="641" spans="1:7">
      <c r="A641" s="21" t="s">
        <v>1898</v>
      </c>
      <c r="B641" s="21" t="s">
        <v>1899</v>
      </c>
      <c r="C641" s="639" t="s">
        <v>2372</v>
      </c>
      <c r="D641" s="21" t="s">
        <v>2041</v>
      </c>
      <c r="E641" s="21">
        <v>5500</v>
      </c>
      <c r="F641" s="21">
        <v>0</v>
      </c>
      <c r="G641" s="21">
        <v>0</v>
      </c>
    </row>
    <row r="642" spans="1:7">
      <c r="A642" s="21" t="s">
        <v>1898</v>
      </c>
      <c r="B642" s="21" t="s">
        <v>1899</v>
      </c>
      <c r="C642" s="639" t="s">
        <v>2373</v>
      </c>
      <c r="D642" s="21" t="s">
        <v>2041</v>
      </c>
      <c r="E642" s="21">
        <v>12</v>
      </c>
      <c r="F642" s="21">
        <v>0</v>
      </c>
      <c r="G642" s="21">
        <v>0</v>
      </c>
    </row>
    <row r="643" spans="1:7">
      <c r="A643" s="21" t="s">
        <v>1898</v>
      </c>
      <c r="B643" s="21" t="s">
        <v>1899</v>
      </c>
      <c r="C643" s="639" t="s">
        <v>2373</v>
      </c>
      <c r="D643" s="21" t="s">
        <v>2043</v>
      </c>
      <c r="E643" s="21">
        <v>2</v>
      </c>
      <c r="F643" s="21">
        <v>0</v>
      </c>
      <c r="G643" s="21">
        <v>0</v>
      </c>
    </row>
    <row r="644" spans="1:7">
      <c r="A644" s="21" t="s">
        <v>1898</v>
      </c>
      <c r="B644" s="21" t="s">
        <v>1899</v>
      </c>
      <c r="C644" s="639" t="s">
        <v>2374</v>
      </c>
      <c r="D644" s="21" t="s">
        <v>2041</v>
      </c>
      <c r="E644" s="21">
        <v>60</v>
      </c>
      <c r="F644" s="21">
        <v>0</v>
      </c>
      <c r="G644" s="21">
        <v>0</v>
      </c>
    </row>
    <row r="645" spans="1:7">
      <c r="A645" s="21" t="s">
        <v>1898</v>
      </c>
      <c r="B645" s="21" t="s">
        <v>1899</v>
      </c>
      <c r="C645" s="639" t="s">
        <v>2374</v>
      </c>
      <c r="D645" s="21" t="s">
        <v>2042</v>
      </c>
      <c r="E645" s="21">
        <v>50.96</v>
      </c>
      <c r="F645" s="21">
        <v>0</v>
      </c>
      <c r="G645" s="21">
        <v>0</v>
      </c>
    </row>
    <row r="646" spans="1:7">
      <c r="A646" s="21" t="s">
        <v>1898</v>
      </c>
      <c r="B646" s="21" t="s">
        <v>1899</v>
      </c>
      <c r="C646" s="639" t="s">
        <v>2375</v>
      </c>
      <c r="D646" s="21" t="s">
        <v>2041</v>
      </c>
      <c r="E646" s="21">
        <v>130</v>
      </c>
      <c r="F646" s="21">
        <v>0</v>
      </c>
      <c r="G646" s="21">
        <v>0</v>
      </c>
    </row>
    <row r="647" spans="1:7">
      <c r="A647" s="21" t="s">
        <v>1898</v>
      </c>
      <c r="B647" s="21" t="s">
        <v>1899</v>
      </c>
      <c r="C647" s="639" t="s">
        <v>2375</v>
      </c>
      <c r="D647" s="21" t="s">
        <v>2043</v>
      </c>
      <c r="E647" s="21">
        <v>70.87</v>
      </c>
      <c r="F647" s="21">
        <v>0</v>
      </c>
      <c r="G647" s="21">
        <v>0</v>
      </c>
    </row>
    <row r="648" spans="1:7">
      <c r="A648" s="21" t="s">
        <v>1898</v>
      </c>
      <c r="B648" s="21" t="s">
        <v>1899</v>
      </c>
      <c r="C648" s="639" t="s">
        <v>2376</v>
      </c>
      <c r="D648" s="21" t="s">
        <v>2041</v>
      </c>
      <c r="E648" s="21">
        <v>20000</v>
      </c>
      <c r="F648" s="21">
        <v>0</v>
      </c>
      <c r="G648" s="21">
        <v>0</v>
      </c>
    </row>
    <row r="649" spans="1:7">
      <c r="A649" s="21" t="s">
        <v>1898</v>
      </c>
      <c r="B649" s="21" t="s">
        <v>1899</v>
      </c>
      <c r="C649" s="639" t="s">
        <v>2376</v>
      </c>
      <c r="D649" s="21" t="s">
        <v>2035</v>
      </c>
      <c r="E649" s="21">
        <v>14049</v>
      </c>
      <c r="F649" s="21">
        <v>0</v>
      </c>
      <c r="G649" s="21">
        <v>0</v>
      </c>
    </row>
    <row r="650" spans="1:7">
      <c r="A650" s="21" t="s">
        <v>1898</v>
      </c>
      <c r="B650" s="21" t="s">
        <v>1899</v>
      </c>
      <c r="C650" s="639" t="s">
        <v>2376</v>
      </c>
      <c r="D650" s="21" t="s">
        <v>2043</v>
      </c>
      <c r="E650" s="21">
        <v>17817</v>
      </c>
      <c r="F650" s="21">
        <v>0</v>
      </c>
      <c r="G650" s="21">
        <v>0</v>
      </c>
    </row>
    <row r="651" spans="1:7">
      <c r="A651" s="21" t="s">
        <v>1898</v>
      </c>
      <c r="B651" s="21" t="s">
        <v>1899</v>
      </c>
      <c r="C651" s="639" t="s">
        <v>2377</v>
      </c>
      <c r="D651" s="21" t="s">
        <v>2041</v>
      </c>
      <c r="E651" s="21">
        <v>4</v>
      </c>
      <c r="F651" s="21">
        <v>0</v>
      </c>
      <c r="G651" s="21">
        <v>0</v>
      </c>
    </row>
    <row r="652" spans="1:7">
      <c r="A652" s="21" t="s">
        <v>1898</v>
      </c>
      <c r="B652" s="21" t="s">
        <v>1899</v>
      </c>
      <c r="C652" s="639" t="s">
        <v>2377</v>
      </c>
      <c r="D652" s="21" t="s">
        <v>2035</v>
      </c>
      <c r="E652" s="21">
        <v>0.2</v>
      </c>
      <c r="F652" s="21">
        <v>0</v>
      </c>
      <c r="G652" s="21">
        <v>0</v>
      </c>
    </row>
    <row r="653" spans="1:7">
      <c r="A653" s="21" t="s">
        <v>1898</v>
      </c>
      <c r="B653" s="21" t="s">
        <v>1899</v>
      </c>
      <c r="C653" s="639" t="s">
        <v>2378</v>
      </c>
      <c r="D653" s="21" t="s">
        <v>2041</v>
      </c>
      <c r="E653" s="21">
        <v>28</v>
      </c>
      <c r="F653" s="21">
        <v>0</v>
      </c>
      <c r="G653" s="21">
        <v>0</v>
      </c>
    </row>
    <row r="654" spans="1:7">
      <c r="A654" s="21" t="s">
        <v>1898</v>
      </c>
      <c r="B654" s="21" t="s">
        <v>1899</v>
      </c>
      <c r="C654" s="639" t="s">
        <v>2378</v>
      </c>
      <c r="D654" s="21" t="s">
        <v>2035</v>
      </c>
      <c r="E654" s="21">
        <v>11.44</v>
      </c>
      <c r="F654" s="21">
        <v>0</v>
      </c>
      <c r="G654" s="21">
        <v>0</v>
      </c>
    </row>
    <row r="655" spans="1:7">
      <c r="A655" s="21" t="s">
        <v>1898</v>
      </c>
      <c r="B655" s="21" t="s">
        <v>1899</v>
      </c>
      <c r="C655" s="639" t="s">
        <v>2379</v>
      </c>
      <c r="D655" s="21" t="s">
        <v>2041</v>
      </c>
      <c r="E655" s="21">
        <v>9</v>
      </c>
      <c r="F655" s="21">
        <v>0</v>
      </c>
      <c r="G655" s="21">
        <v>0</v>
      </c>
    </row>
    <row r="656" spans="1:7">
      <c r="A656" s="21" t="s">
        <v>1898</v>
      </c>
      <c r="B656" s="21" t="s">
        <v>1899</v>
      </c>
      <c r="C656" s="639" t="s">
        <v>2379</v>
      </c>
      <c r="D656" s="21" t="s">
        <v>2035</v>
      </c>
      <c r="E656" s="21">
        <v>12.53</v>
      </c>
      <c r="F656" s="21">
        <v>0</v>
      </c>
      <c r="G656" s="21">
        <v>0</v>
      </c>
    </row>
    <row r="657" spans="1:7">
      <c r="A657" s="21" t="s">
        <v>1898</v>
      </c>
      <c r="B657" s="21" t="s">
        <v>1899</v>
      </c>
      <c r="C657" s="639" t="s">
        <v>2380</v>
      </c>
      <c r="D657" s="21" t="s">
        <v>2041</v>
      </c>
      <c r="E657" s="21">
        <v>63</v>
      </c>
      <c r="F657" s="21">
        <v>0</v>
      </c>
      <c r="G657" s="21">
        <v>0</v>
      </c>
    </row>
    <row r="658" spans="1:7">
      <c r="A658" s="21" t="s">
        <v>1898</v>
      </c>
      <c r="B658" s="21" t="s">
        <v>1899</v>
      </c>
      <c r="C658" s="639" t="s">
        <v>2380</v>
      </c>
      <c r="D658" s="21" t="s">
        <v>2035</v>
      </c>
      <c r="E658" s="21">
        <v>17.989999999999998</v>
      </c>
      <c r="F658" s="21">
        <v>0</v>
      </c>
      <c r="G658" s="21">
        <v>0</v>
      </c>
    </row>
    <row r="659" spans="1:7">
      <c r="A659" s="21" t="s">
        <v>1898</v>
      </c>
      <c r="B659" s="21" t="s">
        <v>1899</v>
      </c>
      <c r="C659" s="639" t="s">
        <v>2381</v>
      </c>
      <c r="D659" s="21" t="s">
        <v>2041</v>
      </c>
      <c r="E659" s="21">
        <v>216</v>
      </c>
      <c r="F659" s="21">
        <v>0</v>
      </c>
      <c r="G659" s="21">
        <v>0</v>
      </c>
    </row>
    <row r="660" spans="1:7">
      <c r="A660" s="21" t="s">
        <v>1898</v>
      </c>
      <c r="B660" s="21" t="s">
        <v>1899</v>
      </c>
      <c r="C660" s="639" t="s">
        <v>2381</v>
      </c>
      <c r="D660" s="21" t="s">
        <v>2035</v>
      </c>
      <c r="E660" s="21">
        <v>5.54</v>
      </c>
      <c r="F660" s="21">
        <v>0</v>
      </c>
      <c r="G660" s="21">
        <v>0</v>
      </c>
    </row>
    <row r="661" spans="1:7">
      <c r="A661" s="21" t="s">
        <v>1898</v>
      </c>
      <c r="B661" s="21" t="s">
        <v>1899</v>
      </c>
      <c r="C661" s="639" t="s">
        <v>2382</v>
      </c>
      <c r="D661" s="21" t="s">
        <v>2352</v>
      </c>
      <c r="E661" s="21">
        <v>8</v>
      </c>
      <c r="F661" s="21">
        <v>0</v>
      </c>
      <c r="G661" s="21">
        <v>0</v>
      </c>
    </row>
    <row r="662" spans="1:7">
      <c r="A662" s="21" t="s">
        <v>1898</v>
      </c>
      <c r="B662" s="21" t="s">
        <v>1899</v>
      </c>
      <c r="C662" s="639" t="s">
        <v>2382</v>
      </c>
      <c r="D662" s="21" t="s">
        <v>2041</v>
      </c>
      <c r="E662" s="21">
        <v>4</v>
      </c>
      <c r="F662" s="21">
        <v>0</v>
      </c>
      <c r="G662" s="21">
        <v>0</v>
      </c>
    </row>
    <row r="663" spans="1:7">
      <c r="A663" s="21" t="s">
        <v>1898</v>
      </c>
      <c r="B663" s="21" t="s">
        <v>1899</v>
      </c>
      <c r="C663" s="639" t="s">
        <v>2382</v>
      </c>
      <c r="D663" s="21" t="s">
        <v>2035</v>
      </c>
      <c r="E663" s="21">
        <v>17.239999999999998</v>
      </c>
      <c r="F663" s="21">
        <v>0</v>
      </c>
      <c r="G663" s="21">
        <v>0</v>
      </c>
    </row>
    <row r="664" spans="1:7">
      <c r="A664" s="21" t="s">
        <v>1898</v>
      </c>
      <c r="B664" s="21" t="s">
        <v>1899</v>
      </c>
      <c r="C664" s="639" t="s">
        <v>2383</v>
      </c>
      <c r="D664" s="21" t="s">
        <v>2041</v>
      </c>
      <c r="E664" s="21">
        <v>232</v>
      </c>
      <c r="F664" s="21">
        <v>0</v>
      </c>
      <c r="G664" s="21">
        <v>0</v>
      </c>
    </row>
    <row r="665" spans="1:7">
      <c r="A665" s="21" t="s">
        <v>1898</v>
      </c>
      <c r="B665" s="21" t="s">
        <v>1899</v>
      </c>
      <c r="C665" s="639" t="s">
        <v>2383</v>
      </c>
      <c r="D665" s="21" t="s">
        <v>2035</v>
      </c>
      <c r="E665" s="21">
        <v>7.1</v>
      </c>
      <c r="F665" s="21">
        <v>0</v>
      </c>
      <c r="G665" s="21">
        <v>0</v>
      </c>
    </row>
    <row r="666" spans="1:7">
      <c r="A666" s="21" t="s">
        <v>1898</v>
      </c>
      <c r="B666" s="21" t="s">
        <v>1899</v>
      </c>
      <c r="C666" s="639" t="s">
        <v>2384</v>
      </c>
      <c r="D666" s="21" t="s">
        <v>2041</v>
      </c>
      <c r="E666" s="21">
        <v>6</v>
      </c>
      <c r="F666" s="21">
        <v>0</v>
      </c>
      <c r="G666" s="21">
        <v>0</v>
      </c>
    </row>
    <row r="667" spans="1:7">
      <c r="A667" s="21" t="s">
        <v>1898</v>
      </c>
      <c r="B667" s="21" t="s">
        <v>1899</v>
      </c>
      <c r="C667" s="639" t="s">
        <v>2384</v>
      </c>
      <c r="D667" s="21" t="s">
        <v>2035</v>
      </c>
      <c r="E667" s="21">
        <v>0.41</v>
      </c>
      <c r="F667" s="21">
        <v>0</v>
      </c>
      <c r="G667" s="21">
        <v>0</v>
      </c>
    </row>
    <row r="668" spans="1:7">
      <c r="A668" s="21" t="s">
        <v>1898</v>
      </c>
      <c r="B668" s="21" t="s">
        <v>1899</v>
      </c>
      <c r="C668" s="639" t="s">
        <v>2385</v>
      </c>
      <c r="D668" s="21" t="s">
        <v>2041</v>
      </c>
      <c r="E668" s="21">
        <v>38</v>
      </c>
      <c r="F668" s="21">
        <v>0</v>
      </c>
      <c r="G668" s="21">
        <v>0</v>
      </c>
    </row>
    <row r="669" spans="1:7">
      <c r="A669" s="21" t="s">
        <v>1898</v>
      </c>
      <c r="B669" s="21" t="s">
        <v>1899</v>
      </c>
      <c r="C669" s="639" t="s">
        <v>2385</v>
      </c>
      <c r="D669" s="21" t="s">
        <v>2035</v>
      </c>
      <c r="E669" s="21">
        <v>20.86</v>
      </c>
      <c r="F669" s="21">
        <v>0</v>
      </c>
      <c r="G669" s="21">
        <v>0</v>
      </c>
    </row>
    <row r="670" spans="1:7">
      <c r="A670" s="21" t="s">
        <v>1898</v>
      </c>
      <c r="B670" s="21" t="s">
        <v>1899</v>
      </c>
      <c r="C670" s="639" t="s">
        <v>2386</v>
      </c>
      <c r="D670" s="21" t="s">
        <v>2041</v>
      </c>
      <c r="E670" s="21">
        <v>9</v>
      </c>
      <c r="F670" s="21">
        <v>0</v>
      </c>
      <c r="G670" s="21">
        <v>0</v>
      </c>
    </row>
    <row r="671" spans="1:7">
      <c r="A671" s="21" t="s">
        <v>1898</v>
      </c>
      <c r="B671" s="21" t="s">
        <v>1899</v>
      </c>
      <c r="C671" s="639" t="s">
        <v>2386</v>
      </c>
      <c r="D671" s="21" t="s">
        <v>2035</v>
      </c>
      <c r="E671" s="21">
        <v>2.17</v>
      </c>
      <c r="F671" s="21">
        <v>0</v>
      </c>
      <c r="G671" s="21">
        <v>0</v>
      </c>
    </row>
    <row r="672" spans="1:7">
      <c r="A672" s="21" t="s">
        <v>1898</v>
      </c>
      <c r="B672" s="21" t="s">
        <v>1899</v>
      </c>
      <c r="C672" s="639" t="s">
        <v>2387</v>
      </c>
      <c r="D672" s="21" t="s">
        <v>2041</v>
      </c>
      <c r="E672" s="21">
        <v>78</v>
      </c>
      <c r="F672" s="21">
        <v>0</v>
      </c>
      <c r="G672" s="21">
        <v>0</v>
      </c>
    </row>
    <row r="673" spans="1:7">
      <c r="A673" s="21" t="s">
        <v>1898</v>
      </c>
      <c r="B673" s="21" t="s">
        <v>1899</v>
      </c>
      <c r="C673" s="639" t="s">
        <v>2387</v>
      </c>
      <c r="D673" s="21" t="s">
        <v>2035</v>
      </c>
      <c r="E673" s="21">
        <v>10.09</v>
      </c>
      <c r="F673" s="21">
        <v>0</v>
      </c>
      <c r="G673" s="21">
        <v>0</v>
      </c>
    </row>
    <row r="674" spans="1:7">
      <c r="A674" s="21" t="s">
        <v>1898</v>
      </c>
      <c r="B674" s="21" t="s">
        <v>1899</v>
      </c>
      <c r="C674" s="639" t="s">
        <v>2388</v>
      </c>
      <c r="D674" s="21" t="s">
        <v>2041</v>
      </c>
      <c r="E674" s="21">
        <v>19</v>
      </c>
      <c r="F674" s="21">
        <v>0</v>
      </c>
      <c r="G674" s="21">
        <v>0</v>
      </c>
    </row>
    <row r="675" spans="1:7">
      <c r="A675" s="21" t="s">
        <v>1898</v>
      </c>
      <c r="B675" s="21" t="s">
        <v>1899</v>
      </c>
      <c r="C675" s="639" t="s">
        <v>2388</v>
      </c>
      <c r="D675" s="21" t="s">
        <v>2035</v>
      </c>
      <c r="E675" s="21">
        <v>2</v>
      </c>
      <c r="F675" s="21">
        <v>0</v>
      </c>
      <c r="G675" s="21">
        <v>0</v>
      </c>
    </row>
    <row r="676" spans="1:7">
      <c r="A676" s="21" t="s">
        <v>1898</v>
      </c>
      <c r="B676" s="21" t="s">
        <v>1899</v>
      </c>
      <c r="C676" s="639" t="s">
        <v>2389</v>
      </c>
      <c r="D676" s="21" t="s">
        <v>2352</v>
      </c>
      <c r="E676" s="21">
        <v>30</v>
      </c>
      <c r="F676" s="21">
        <v>0</v>
      </c>
      <c r="G676" s="21">
        <v>0</v>
      </c>
    </row>
    <row r="677" spans="1:7">
      <c r="A677" s="21" t="s">
        <v>1898</v>
      </c>
      <c r="B677" s="21" t="s">
        <v>1899</v>
      </c>
      <c r="C677" s="639" t="s">
        <v>2389</v>
      </c>
      <c r="D677" s="21" t="s">
        <v>2041</v>
      </c>
      <c r="E677" s="21">
        <v>26</v>
      </c>
      <c r="F677" s="21">
        <v>0</v>
      </c>
      <c r="G677" s="21">
        <v>0</v>
      </c>
    </row>
    <row r="678" spans="1:7">
      <c r="A678" s="21" t="s">
        <v>1898</v>
      </c>
      <c r="B678" s="21" t="s">
        <v>1899</v>
      </c>
      <c r="C678" s="639" t="s">
        <v>2389</v>
      </c>
      <c r="D678" s="21" t="s">
        <v>2035</v>
      </c>
      <c r="E678" s="21">
        <v>1.36</v>
      </c>
      <c r="F678" s="21">
        <v>0</v>
      </c>
      <c r="G678" s="21">
        <v>0</v>
      </c>
    </row>
    <row r="679" spans="1:7">
      <c r="A679" s="21" t="s">
        <v>1898</v>
      </c>
      <c r="B679" s="21" t="s">
        <v>1899</v>
      </c>
      <c r="C679" s="639" t="s">
        <v>2390</v>
      </c>
      <c r="D679" s="21" t="s">
        <v>2041</v>
      </c>
      <c r="E679" s="21">
        <v>621</v>
      </c>
      <c r="F679" s="21">
        <v>0</v>
      </c>
      <c r="G679" s="21">
        <v>0</v>
      </c>
    </row>
    <row r="680" spans="1:7">
      <c r="A680" s="21" t="s">
        <v>1898</v>
      </c>
      <c r="B680" s="21" t="s">
        <v>1899</v>
      </c>
      <c r="C680" s="639" t="s">
        <v>2390</v>
      </c>
      <c r="D680" s="21" t="s">
        <v>2035</v>
      </c>
      <c r="E680" s="21">
        <v>50.02</v>
      </c>
      <c r="F680" s="21">
        <v>0</v>
      </c>
      <c r="G680" s="21">
        <v>0</v>
      </c>
    </row>
    <row r="681" spans="1:7">
      <c r="A681" s="21" t="s">
        <v>1898</v>
      </c>
      <c r="B681" s="21" t="s">
        <v>1899</v>
      </c>
      <c r="C681" s="639" t="s">
        <v>2391</v>
      </c>
      <c r="D681" s="21" t="s">
        <v>2041</v>
      </c>
      <c r="E681" s="21">
        <v>316</v>
      </c>
      <c r="F681" s="21">
        <v>0</v>
      </c>
      <c r="G681" s="21">
        <v>0</v>
      </c>
    </row>
    <row r="682" spans="1:7">
      <c r="A682" s="21" t="s">
        <v>1898</v>
      </c>
      <c r="B682" s="21" t="s">
        <v>1899</v>
      </c>
      <c r="C682" s="639" t="s">
        <v>2391</v>
      </c>
      <c r="D682" s="21" t="s">
        <v>2035</v>
      </c>
      <c r="E682" s="21">
        <v>23.56</v>
      </c>
      <c r="F682" s="21">
        <v>0</v>
      </c>
      <c r="G682" s="21">
        <v>0</v>
      </c>
    </row>
    <row r="683" spans="1:7">
      <c r="A683" s="21" t="s">
        <v>1898</v>
      </c>
      <c r="B683" s="21" t="s">
        <v>1899</v>
      </c>
      <c r="C683" s="639" t="s">
        <v>2392</v>
      </c>
      <c r="D683" s="21" t="s">
        <v>2041</v>
      </c>
      <c r="E683" s="21">
        <v>122</v>
      </c>
      <c r="F683" s="21">
        <v>0</v>
      </c>
      <c r="G683" s="21">
        <v>0</v>
      </c>
    </row>
    <row r="684" spans="1:7">
      <c r="A684" s="21" t="s">
        <v>1898</v>
      </c>
      <c r="B684" s="21" t="s">
        <v>1899</v>
      </c>
      <c r="C684" s="639" t="s">
        <v>2392</v>
      </c>
      <c r="D684" s="21" t="s">
        <v>2035</v>
      </c>
      <c r="E684" s="21">
        <v>14.85</v>
      </c>
      <c r="F684" s="21">
        <v>0</v>
      </c>
      <c r="G684" s="21">
        <v>0</v>
      </c>
    </row>
    <row r="685" spans="1:7">
      <c r="A685" s="21" t="s">
        <v>1898</v>
      </c>
      <c r="B685" s="21" t="s">
        <v>1899</v>
      </c>
      <c r="C685" s="639" t="s">
        <v>2393</v>
      </c>
      <c r="D685" s="21" t="s">
        <v>2041</v>
      </c>
      <c r="E685" s="21">
        <v>55</v>
      </c>
      <c r="F685" s="21">
        <v>0</v>
      </c>
      <c r="G685" s="21">
        <v>0</v>
      </c>
    </row>
    <row r="686" spans="1:7">
      <c r="A686" s="21" t="s">
        <v>1898</v>
      </c>
      <c r="B686" s="21" t="s">
        <v>1899</v>
      </c>
      <c r="C686" s="639" t="s">
        <v>2393</v>
      </c>
      <c r="D686" s="21" t="s">
        <v>2035</v>
      </c>
      <c r="E686" s="21">
        <v>1.3</v>
      </c>
      <c r="F686" s="21">
        <v>0</v>
      </c>
      <c r="G686" s="21">
        <v>0</v>
      </c>
    </row>
    <row r="687" spans="1:7">
      <c r="A687" s="21" t="s">
        <v>1898</v>
      </c>
      <c r="B687" s="21" t="s">
        <v>1899</v>
      </c>
      <c r="C687" s="639" t="s">
        <v>2394</v>
      </c>
      <c r="D687" s="21" t="s">
        <v>2035</v>
      </c>
      <c r="E687" s="21">
        <v>9839</v>
      </c>
      <c r="F687" s="21">
        <v>0</v>
      </c>
      <c r="G687" s="21">
        <v>0</v>
      </c>
    </row>
    <row r="688" spans="1:7">
      <c r="A688" s="21" t="s">
        <v>1898</v>
      </c>
      <c r="B688" s="21" t="s">
        <v>1899</v>
      </c>
      <c r="C688" s="639" t="s">
        <v>2395</v>
      </c>
      <c r="D688" s="21" t="s">
        <v>2042</v>
      </c>
      <c r="E688" s="21">
        <v>80.02</v>
      </c>
      <c r="F688" s="21">
        <v>0</v>
      </c>
      <c r="G688" s="21">
        <v>0</v>
      </c>
    </row>
    <row r="689" spans="1:7">
      <c r="A689" s="21" t="s">
        <v>1898</v>
      </c>
      <c r="B689" s="21" t="s">
        <v>1899</v>
      </c>
      <c r="C689" s="639" t="s">
        <v>2396</v>
      </c>
      <c r="D689" s="21" t="s">
        <v>2035</v>
      </c>
      <c r="E689" s="21">
        <v>7.54</v>
      </c>
      <c r="F689" s="21">
        <v>0</v>
      </c>
      <c r="G689" s="21">
        <v>0</v>
      </c>
    </row>
    <row r="690" spans="1:7">
      <c r="A690" s="21" t="s">
        <v>1898</v>
      </c>
      <c r="B690" s="21" t="s">
        <v>1899</v>
      </c>
      <c r="C690" s="639" t="s">
        <v>2397</v>
      </c>
      <c r="D690" s="21" t="s">
        <v>2041</v>
      </c>
      <c r="E690" s="21">
        <v>12</v>
      </c>
      <c r="F690" s="21">
        <v>0</v>
      </c>
      <c r="G690" s="21">
        <v>0</v>
      </c>
    </row>
    <row r="691" spans="1:7">
      <c r="A691" s="21" t="s">
        <v>1898</v>
      </c>
      <c r="B691" s="21" t="s">
        <v>1899</v>
      </c>
      <c r="C691" s="639" t="s">
        <v>2397</v>
      </c>
      <c r="D691" s="21" t="s">
        <v>2035</v>
      </c>
      <c r="E691" s="21">
        <v>11.21</v>
      </c>
      <c r="F691" s="21">
        <v>0</v>
      </c>
      <c r="G691" s="21">
        <v>0</v>
      </c>
    </row>
    <row r="692" spans="1:7">
      <c r="A692" s="21" t="s">
        <v>1898</v>
      </c>
      <c r="B692" s="21" t="s">
        <v>1899</v>
      </c>
      <c r="C692" s="639" t="s">
        <v>2398</v>
      </c>
      <c r="D692" s="21" t="s">
        <v>2041</v>
      </c>
      <c r="E692" s="21">
        <v>30</v>
      </c>
      <c r="F692" s="21">
        <v>0</v>
      </c>
      <c r="G692" s="21">
        <v>0</v>
      </c>
    </row>
    <row r="693" spans="1:7">
      <c r="A693" s="21" t="s">
        <v>1898</v>
      </c>
      <c r="B693" s="21" t="s">
        <v>1899</v>
      </c>
      <c r="C693" s="639" t="s">
        <v>2398</v>
      </c>
      <c r="D693" s="21" t="s">
        <v>2035</v>
      </c>
      <c r="E693" s="21">
        <v>0.99</v>
      </c>
      <c r="F693" s="21">
        <v>0</v>
      </c>
      <c r="G693" s="21">
        <v>0</v>
      </c>
    </row>
    <row r="694" spans="1:7">
      <c r="A694" s="21" t="s">
        <v>1898</v>
      </c>
      <c r="B694" s="21" t="s">
        <v>1899</v>
      </c>
      <c r="C694" s="639" t="s">
        <v>2399</v>
      </c>
      <c r="D694" s="21" t="s">
        <v>2035</v>
      </c>
      <c r="E694" s="21">
        <v>2.66</v>
      </c>
      <c r="F694" s="21">
        <v>0</v>
      </c>
      <c r="G694" s="21">
        <v>0</v>
      </c>
    </row>
    <row r="695" spans="1:7">
      <c r="A695" s="21" t="s">
        <v>1898</v>
      </c>
      <c r="B695" s="21" t="s">
        <v>1899</v>
      </c>
      <c r="C695" s="639" t="s">
        <v>2400</v>
      </c>
      <c r="D695" s="21" t="s">
        <v>2035</v>
      </c>
      <c r="E695" s="21">
        <v>3.02</v>
      </c>
      <c r="F695" s="21">
        <v>0</v>
      </c>
      <c r="G695" s="21">
        <v>0</v>
      </c>
    </row>
    <row r="696" spans="1:7">
      <c r="A696" s="21" t="s">
        <v>1898</v>
      </c>
      <c r="B696" s="21" t="s">
        <v>1899</v>
      </c>
      <c r="C696" s="639" t="s">
        <v>2401</v>
      </c>
      <c r="D696" s="21" t="s">
        <v>2041</v>
      </c>
      <c r="E696" s="21">
        <v>12</v>
      </c>
      <c r="F696" s="21">
        <v>0</v>
      </c>
      <c r="G696" s="21">
        <v>0</v>
      </c>
    </row>
    <row r="697" spans="1:7">
      <c r="A697" s="21" t="s">
        <v>1898</v>
      </c>
      <c r="B697" s="21" t="s">
        <v>1899</v>
      </c>
      <c r="C697" s="639" t="s">
        <v>2401</v>
      </c>
      <c r="D697" s="21" t="s">
        <v>2035</v>
      </c>
      <c r="E697" s="21">
        <v>0.79</v>
      </c>
      <c r="F697" s="21">
        <v>0</v>
      </c>
      <c r="G697" s="21">
        <v>0</v>
      </c>
    </row>
    <row r="698" spans="1:7">
      <c r="A698" s="21" t="s">
        <v>1898</v>
      </c>
      <c r="B698" s="21" t="s">
        <v>1899</v>
      </c>
      <c r="C698" s="639" t="s">
        <v>2402</v>
      </c>
      <c r="D698" s="21" t="s">
        <v>2041</v>
      </c>
      <c r="E698" s="21">
        <v>70</v>
      </c>
      <c r="F698" s="21">
        <v>0</v>
      </c>
      <c r="G698" s="21">
        <v>0</v>
      </c>
    </row>
    <row r="699" spans="1:7">
      <c r="A699" s="21" t="s">
        <v>1898</v>
      </c>
      <c r="B699" s="21" t="s">
        <v>1899</v>
      </c>
      <c r="C699" s="639" t="s">
        <v>2402</v>
      </c>
      <c r="D699" s="21" t="s">
        <v>2035</v>
      </c>
      <c r="E699" s="21">
        <v>44.77</v>
      </c>
      <c r="F699" s="21">
        <v>0</v>
      </c>
      <c r="G699" s="21">
        <v>0</v>
      </c>
    </row>
    <row r="700" spans="1:7">
      <c r="A700" s="21" t="s">
        <v>1898</v>
      </c>
      <c r="B700" s="21" t="s">
        <v>1899</v>
      </c>
      <c r="C700" s="639" t="s">
        <v>2403</v>
      </c>
      <c r="D700" s="21" t="s">
        <v>2041</v>
      </c>
      <c r="E700" s="21">
        <v>3.15</v>
      </c>
      <c r="F700" s="21">
        <v>0</v>
      </c>
      <c r="G700" s="21">
        <v>0</v>
      </c>
    </row>
    <row r="701" spans="1:7">
      <c r="A701" s="21" t="s">
        <v>1898</v>
      </c>
      <c r="B701" s="21" t="s">
        <v>1899</v>
      </c>
      <c r="C701" s="639" t="s">
        <v>2404</v>
      </c>
      <c r="D701" s="21" t="s">
        <v>2035</v>
      </c>
      <c r="E701" s="21">
        <v>1.42</v>
      </c>
      <c r="F701" s="21">
        <v>0</v>
      </c>
      <c r="G701" s="21">
        <v>0</v>
      </c>
    </row>
    <row r="702" spans="1:7">
      <c r="A702" s="21" t="s">
        <v>1898</v>
      </c>
      <c r="B702" s="21" t="s">
        <v>1899</v>
      </c>
      <c r="C702" s="639" t="s">
        <v>2405</v>
      </c>
      <c r="D702" s="21" t="s">
        <v>2035</v>
      </c>
      <c r="E702" s="21">
        <v>0.62</v>
      </c>
      <c r="F702" s="21">
        <v>0</v>
      </c>
      <c r="G702" s="21">
        <v>0</v>
      </c>
    </row>
    <row r="703" spans="1:7">
      <c r="A703" s="21" t="s">
        <v>1898</v>
      </c>
      <c r="B703" s="21" t="s">
        <v>1899</v>
      </c>
      <c r="C703" s="639" t="s">
        <v>2406</v>
      </c>
      <c r="D703" s="21" t="s">
        <v>2352</v>
      </c>
      <c r="E703" s="21">
        <v>6</v>
      </c>
      <c r="F703" s="21">
        <v>0</v>
      </c>
      <c r="G703" s="21">
        <v>0</v>
      </c>
    </row>
    <row r="704" spans="1:7">
      <c r="A704" s="21" t="s">
        <v>1898</v>
      </c>
      <c r="B704" s="21" t="s">
        <v>1899</v>
      </c>
      <c r="C704" s="639" t="s">
        <v>2406</v>
      </c>
      <c r="D704" s="21" t="s">
        <v>2041</v>
      </c>
      <c r="E704" s="21">
        <v>4</v>
      </c>
      <c r="F704" s="21">
        <v>0</v>
      </c>
      <c r="G704" s="21">
        <v>0</v>
      </c>
    </row>
    <row r="705" spans="1:7">
      <c r="A705" s="21" t="s">
        <v>1898</v>
      </c>
      <c r="B705" s="21" t="s">
        <v>1899</v>
      </c>
      <c r="C705" s="639" t="s">
        <v>2406</v>
      </c>
      <c r="D705" s="21" t="s">
        <v>2035</v>
      </c>
      <c r="E705" s="21">
        <v>5.31</v>
      </c>
      <c r="F705" s="21">
        <v>0</v>
      </c>
      <c r="G705" s="21">
        <v>0</v>
      </c>
    </row>
    <row r="706" spans="1:7">
      <c r="A706" s="21" t="s">
        <v>1898</v>
      </c>
      <c r="B706" s="21" t="s">
        <v>1899</v>
      </c>
      <c r="C706" s="639" t="s">
        <v>2407</v>
      </c>
      <c r="D706" s="21" t="s">
        <v>2352</v>
      </c>
      <c r="E706" s="21">
        <v>2</v>
      </c>
      <c r="F706" s="21">
        <v>0</v>
      </c>
      <c r="G706" s="21">
        <v>0</v>
      </c>
    </row>
    <row r="707" spans="1:7">
      <c r="A707" s="21" t="s">
        <v>1898</v>
      </c>
      <c r="B707" s="21" t="s">
        <v>1899</v>
      </c>
      <c r="C707" s="639" t="s">
        <v>2407</v>
      </c>
      <c r="D707" s="21" t="s">
        <v>2041</v>
      </c>
      <c r="E707" s="21">
        <v>9</v>
      </c>
      <c r="F707" s="21">
        <v>0</v>
      </c>
      <c r="G707" s="21">
        <v>0</v>
      </c>
    </row>
    <row r="708" spans="1:7">
      <c r="A708" s="21" t="s">
        <v>1898</v>
      </c>
      <c r="B708" s="21" t="s">
        <v>1899</v>
      </c>
      <c r="C708" s="639" t="s">
        <v>2407</v>
      </c>
      <c r="D708" s="21" t="s">
        <v>2035</v>
      </c>
      <c r="E708" s="21">
        <v>0.65</v>
      </c>
      <c r="F708" s="21">
        <v>0</v>
      </c>
      <c r="G708" s="21">
        <v>0</v>
      </c>
    </row>
    <row r="709" spans="1:7">
      <c r="A709" s="21" t="s">
        <v>1898</v>
      </c>
      <c r="B709" s="21" t="s">
        <v>1899</v>
      </c>
      <c r="C709" s="639" t="s">
        <v>2408</v>
      </c>
      <c r="D709" s="21" t="s">
        <v>2041</v>
      </c>
      <c r="E709" s="21">
        <v>5</v>
      </c>
      <c r="F709" s="21">
        <v>0</v>
      </c>
      <c r="G709" s="21">
        <v>0</v>
      </c>
    </row>
    <row r="710" spans="1:7">
      <c r="A710" s="21" t="s">
        <v>1898</v>
      </c>
      <c r="B710" s="21" t="s">
        <v>1899</v>
      </c>
      <c r="C710" s="639" t="s">
        <v>2409</v>
      </c>
      <c r="D710" s="21" t="s">
        <v>2041</v>
      </c>
      <c r="E710" s="21">
        <v>1600</v>
      </c>
      <c r="F710" s="21">
        <v>0</v>
      </c>
      <c r="G710" s="21">
        <v>0</v>
      </c>
    </row>
    <row r="711" spans="1:7">
      <c r="A711" s="21" t="s">
        <v>1898</v>
      </c>
      <c r="B711" s="21" t="s">
        <v>1899</v>
      </c>
      <c r="C711" s="639" t="s">
        <v>2409</v>
      </c>
      <c r="D711" s="21" t="s">
        <v>2046</v>
      </c>
      <c r="E711" s="21">
        <v>465.23</v>
      </c>
      <c r="F711" s="21">
        <v>0</v>
      </c>
      <c r="G711" s="21">
        <v>0</v>
      </c>
    </row>
    <row r="712" spans="1:7">
      <c r="A712" s="21" t="s">
        <v>1898</v>
      </c>
      <c r="B712" s="21" t="s">
        <v>1899</v>
      </c>
      <c r="C712" s="639" t="s">
        <v>2410</v>
      </c>
      <c r="D712" s="21" t="s">
        <v>2035</v>
      </c>
      <c r="E712" s="21">
        <v>14.67</v>
      </c>
      <c r="F712" s="21">
        <v>0</v>
      </c>
      <c r="G712" s="21">
        <v>0</v>
      </c>
    </row>
    <row r="713" spans="1:7">
      <c r="A713" s="21" t="s">
        <v>1898</v>
      </c>
      <c r="B713" s="21" t="s">
        <v>1899</v>
      </c>
      <c r="C713" s="639" t="s">
        <v>2411</v>
      </c>
      <c r="D713" s="21" t="s">
        <v>2041</v>
      </c>
      <c r="E713" s="21">
        <v>32</v>
      </c>
      <c r="F713" s="21">
        <v>0</v>
      </c>
      <c r="G713" s="21">
        <v>0</v>
      </c>
    </row>
    <row r="714" spans="1:7">
      <c r="A714" s="21" t="s">
        <v>1898</v>
      </c>
      <c r="B714" s="21" t="s">
        <v>1899</v>
      </c>
      <c r="C714" s="639" t="s">
        <v>2411</v>
      </c>
      <c r="D714" s="21" t="s">
        <v>2035</v>
      </c>
      <c r="E714" s="21">
        <v>6.11</v>
      </c>
      <c r="F714" s="21">
        <v>0</v>
      </c>
      <c r="G714" s="21">
        <v>0</v>
      </c>
    </row>
    <row r="715" spans="1:7">
      <c r="A715" s="21" t="s">
        <v>1898</v>
      </c>
      <c r="B715" s="21" t="s">
        <v>1899</v>
      </c>
      <c r="C715" s="639" t="s">
        <v>2412</v>
      </c>
      <c r="D715" s="21" t="s">
        <v>2041</v>
      </c>
      <c r="E715" s="21">
        <v>238</v>
      </c>
      <c r="F715" s="21">
        <v>0</v>
      </c>
      <c r="G715" s="21">
        <v>0</v>
      </c>
    </row>
    <row r="716" spans="1:7">
      <c r="A716" s="21" t="s">
        <v>1898</v>
      </c>
      <c r="B716" s="21" t="s">
        <v>1899</v>
      </c>
      <c r="C716" s="639" t="s">
        <v>2412</v>
      </c>
      <c r="D716" s="21" t="s">
        <v>2035</v>
      </c>
      <c r="E716" s="21">
        <v>29.74</v>
      </c>
      <c r="F716" s="21">
        <v>0</v>
      </c>
      <c r="G716" s="21">
        <v>0</v>
      </c>
    </row>
    <row r="717" spans="1:7">
      <c r="A717" s="21" t="s">
        <v>1898</v>
      </c>
      <c r="B717" s="21" t="s">
        <v>1899</v>
      </c>
      <c r="C717" s="639" t="s">
        <v>2413</v>
      </c>
      <c r="D717" s="21" t="s">
        <v>2041</v>
      </c>
      <c r="E717" s="21">
        <v>32</v>
      </c>
      <c r="F717" s="21">
        <v>0</v>
      </c>
      <c r="G717" s="21">
        <v>0</v>
      </c>
    </row>
    <row r="718" spans="1:7">
      <c r="A718" s="21" t="s">
        <v>1898</v>
      </c>
      <c r="B718" s="21" t="s">
        <v>1899</v>
      </c>
      <c r="C718" s="639" t="s">
        <v>2413</v>
      </c>
      <c r="D718" s="21" t="s">
        <v>2035</v>
      </c>
      <c r="E718" s="21">
        <v>11.44</v>
      </c>
      <c r="F718" s="21">
        <v>0</v>
      </c>
      <c r="G718" s="21">
        <v>0</v>
      </c>
    </row>
    <row r="719" spans="1:7">
      <c r="A719" s="21" t="s">
        <v>1898</v>
      </c>
      <c r="B719" s="21" t="s">
        <v>1899</v>
      </c>
      <c r="C719" s="639" t="s">
        <v>2414</v>
      </c>
      <c r="D719" s="21" t="s">
        <v>2352</v>
      </c>
      <c r="E719" s="21">
        <v>1</v>
      </c>
      <c r="F719" s="21">
        <v>0</v>
      </c>
      <c r="G719" s="21">
        <v>0</v>
      </c>
    </row>
    <row r="720" spans="1:7">
      <c r="A720" s="21" t="s">
        <v>1898</v>
      </c>
      <c r="B720" s="21" t="s">
        <v>1899</v>
      </c>
      <c r="C720" s="639" t="s">
        <v>2414</v>
      </c>
      <c r="D720" s="21" t="s">
        <v>2035</v>
      </c>
      <c r="E720" s="21">
        <v>0.74</v>
      </c>
      <c r="F720" s="21">
        <v>0</v>
      </c>
      <c r="G720" s="21">
        <v>0</v>
      </c>
    </row>
    <row r="721" spans="1:7">
      <c r="A721" s="21" t="s">
        <v>1898</v>
      </c>
      <c r="B721" s="21" t="s">
        <v>1899</v>
      </c>
      <c r="C721" s="639" t="s">
        <v>2415</v>
      </c>
      <c r="D721" s="21" t="s">
        <v>2035</v>
      </c>
      <c r="E721" s="21">
        <v>0.2</v>
      </c>
      <c r="F721" s="21">
        <v>0</v>
      </c>
      <c r="G721" s="21">
        <v>0</v>
      </c>
    </row>
    <row r="722" spans="1:7">
      <c r="A722" s="21" t="s">
        <v>1898</v>
      </c>
      <c r="B722" s="21" t="s">
        <v>1899</v>
      </c>
      <c r="C722" s="639" t="s">
        <v>2416</v>
      </c>
      <c r="D722" s="21" t="s">
        <v>2352</v>
      </c>
      <c r="E722" s="21">
        <v>42</v>
      </c>
      <c r="F722" s="21">
        <v>0</v>
      </c>
      <c r="G722" s="21">
        <v>0</v>
      </c>
    </row>
    <row r="723" spans="1:7">
      <c r="A723" s="21" t="s">
        <v>1898</v>
      </c>
      <c r="B723" s="21" t="s">
        <v>1899</v>
      </c>
      <c r="C723" s="639" t="s">
        <v>2416</v>
      </c>
      <c r="D723" s="21" t="s">
        <v>2041</v>
      </c>
      <c r="E723" s="21">
        <v>30</v>
      </c>
      <c r="F723" s="21">
        <v>0</v>
      </c>
      <c r="G723" s="21">
        <v>0</v>
      </c>
    </row>
    <row r="724" spans="1:7">
      <c r="A724" s="21" t="s">
        <v>1898</v>
      </c>
      <c r="B724" s="21" t="s">
        <v>1899</v>
      </c>
      <c r="C724" s="639" t="s">
        <v>2416</v>
      </c>
      <c r="D724" s="21" t="s">
        <v>2035</v>
      </c>
      <c r="E724" s="21">
        <v>17.48</v>
      </c>
      <c r="F724" s="21">
        <v>0</v>
      </c>
      <c r="G724" s="21">
        <v>0</v>
      </c>
    </row>
    <row r="725" spans="1:7">
      <c r="A725" s="21" t="s">
        <v>1898</v>
      </c>
      <c r="B725" s="21" t="s">
        <v>1899</v>
      </c>
      <c r="C725" s="639" t="s">
        <v>2416</v>
      </c>
      <c r="D725" s="21" t="s">
        <v>2043</v>
      </c>
      <c r="E725" s="21">
        <v>0.16</v>
      </c>
      <c r="F725" s="21">
        <v>0</v>
      </c>
      <c r="G725" s="21">
        <v>0</v>
      </c>
    </row>
    <row r="726" spans="1:7">
      <c r="A726" s="21" t="s">
        <v>1898</v>
      </c>
      <c r="B726" s="21" t="s">
        <v>1899</v>
      </c>
      <c r="C726" s="639" t="s">
        <v>2417</v>
      </c>
      <c r="D726" s="21" t="s">
        <v>2041</v>
      </c>
      <c r="E726" s="21">
        <v>6</v>
      </c>
      <c r="F726" s="21">
        <v>0</v>
      </c>
      <c r="G726" s="21">
        <v>0</v>
      </c>
    </row>
    <row r="727" spans="1:7">
      <c r="A727" s="21" t="s">
        <v>1898</v>
      </c>
      <c r="B727" s="21" t="s">
        <v>1899</v>
      </c>
      <c r="C727" s="639" t="s">
        <v>2417</v>
      </c>
      <c r="D727" s="21" t="s">
        <v>2035</v>
      </c>
      <c r="E727" s="21">
        <v>2.34</v>
      </c>
      <c r="F727" s="21">
        <v>0</v>
      </c>
      <c r="G727" s="21">
        <v>0</v>
      </c>
    </row>
    <row r="728" spans="1:7">
      <c r="A728" s="21" t="s">
        <v>1898</v>
      </c>
      <c r="B728" s="21" t="s">
        <v>1899</v>
      </c>
      <c r="C728" s="639" t="s">
        <v>2418</v>
      </c>
      <c r="D728" s="21" t="s">
        <v>2041</v>
      </c>
      <c r="E728" s="21">
        <v>91.29</v>
      </c>
      <c r="F728" s="21">
        <v>0</v>
      </c>
      <c r="G728" s="21">
        <v>0</v>
      </c>
    </row>
    <row r="729" spans="1:7">
      <c r="A729" s="21" t="s">
        <v>1898</v>
      </c>
      <c r="B729" s="21" t="s">
        <v>1899</v>
      </c>
      <c r="C729" s="639" t="s">
        <v>2419</v>
      </c>
      <c r="D729" s="21" t="s">
        <v>2042</v>
      </c>
      <c r="E729" s="21">
        <v>153.13</v>
      </c>
      <c r="F729" s="21">
        <v>0</v>
      </c>
      <c r="G729" s="21">
        <v>0</v>
      </c>
    </row>
    <row r="730" spans="1:7">
      <c r="A730" s="21" t="s">
        <v>1898</v>
      </c>
      <c r="B730" s="21" t="s">
        <v>1899</v>
      </c>
      <c r="C730" s="639" t="s">
        <v>2420</v>
      </c>
      <c r="D730" s="21" t="s">
        <v>2041</v>
      </c>
      <c r="E730" s="21">
        <v>960</v>
      </c>
      <c r="F730" s="21">
        <v>0</v>
      </c>
      <c r="G730" s="21">
        <v>0</v>
      </c>
    </row>
    <row r="731" spans="1:7">
      <c r="A731" s="21" t="s">
        <v>1898</v>
      </c>
      <c r="B731" s="21" t="s">
        <v>1899</v>
      </c>
      <c r="C731" s="639" t="s">
        <v>2420</v>
      </c>
      <c r="D731" s="21" t="s">
        <v>2042</v>
      </c>
      <c r="E731" s="21">
        <v>881.5</v>
      </c>
      <c r="F731" s="21">
        <v>0</v>
      </c>
      <c r="G731" s="21">
        <v>0</v>
      </c>
    </row>
    <row r="732" spans="1:7">
      <c r="A732" s="21" t="s">
        <v>1898</v>
      </c>
      <c r="B732" s="21" t="s">
        <v>1899</v>
      </c>
      <c r="C732" s="639" t="s">
        <v>2421</v>
      </c>
      <c r="D732" s="21" t="s">
        <v>2041</v>
      </c>
      <c r="E732" s="21">
        <v>48</v>
      </c>
      <c r="F732" s="21">
        <v>0</v>
      </c>
      <c r="G732" s="21">
        <v>0</v>
      </c>
    </row>
    <row r="733" spans="1:7">
      <c r="A733" s="21" t="s">
        <v>1898</v>
      </c>
      <c r="B733" s="21" t="s">
        <v>1899</v>
      </c>
      <c r="C733" s="639" t="s">
        <v>2421</v>
      </c>
      <c r="D733" s="21" t="s">
        <v>2035</v>
      </c>
      <c r="E733" s="21">
        <v>3.37</v>
      </c>
      <c r="F733" s="21">
        <v>0</v>
      </c>
      <c r="G733" s="21">
        <v>0</v>
      </c>
    </row>
    <row r="734" spans="1:7">
      <c r="A734" s="21" t="s">
        <v>1898</v>
      </c>
      <c r="B734" s="21" t="s">
        <v>1899</v>
      </c>
      <c r="C734" s="639" t="s">
        <v>2422</v>
      </c>
      <c r="D734" s="21" t="s">
        <v>2041</v>
      </c>
      <c r="E734" s="21">
        <v>136</v>
      </c>
      <c r="F734" s="21">
        <v>0</v>
      </c>
      <c r="G734" s="21">
        <v>0</v>
      </c>
    </row>
    <row r="735" spans="1:7">
      <c r="A735" s="21" t="s">
        <v>1898</v>
      </c>
      <c r="B735" s="21" t="s">
        <v>1899</v>
      </c>
      <c r="C735" s="639" t="s">
        <v>2422</v>
      </c>
      <c r="D735" s="21" t="s">
        <v>2035</v>
      </c>
      <c r="E735" s="21">
        <v>63.73</v>
      </c>
      <c r="F735" s="21">
        <v>0</v>
      </c>
      <c r="G735" s="21">
        <v>0</v>
      </c>
    </row>
    <row r="736" spans="1:7">
      <c r="A736" s="21" t="s">
        <v>1898</v>
      </c>
      <c r="B736" s="21" t="s">
        <v>1899</v>
      </c>
      <c r="C736" s="639" t="s">
        <v>2423</v>
      </c>
      <c r="D736" s="21" t="s">
        <v>2041</v>
      </c>
      <c r="E736" s="21">
        <v>8</v>
      </c>
      <c r="F736" s="21">
        <v>0</v>
      </c>
      <c r="G736" s="21">
        <v>0</v>
      </c>
    </row>
    <row r="737" spans="1:7">
      <c r="A737" s="21" t="s">
        <v>1898</v>
      </c>
      <c r="B737" s="21" t="s">
        <v>1899</v>
      </c>
      <c r="C737" s="639" t="s">
        <v>2423</v>
      </c>
      <c r="D737" s="21" t="s">
        <v>2035</v>
      </c>
      <c r="E737" s="21">
        <v>3.01</v>
      </c>
      <c r="F737" s="21">
        <v>0</v>
      </c>
      <c r="G737" s="21">
        <v>0</v>
      </c>
    </row>
    <row r="738" spans="1:7">
      <c r="A738" s="21" t="s">
        <v>1898</v>
      </c>
      <c r="B738" s="21" t="s">
        <v>1899</v>
      </c>
      <c r="C738" s="639" t="s">
        <v>2424</v>
      </c>
      <c r="D738" s="21" t="s">
        <v>2041</v>
      </c>
      <c r="E738" s="21">
        <v>72</v>
      </c>
      <c r="F738" s="21">
        <v>0</v>
      </c>
      <c r="G738" s="21">
        <v>0</v>
      </c>
    </row>
    <row r="739" spans="1:7">
      <c r="A739" s="21" t="s">
        <v>1898</v>
      </c>
      <c r="B739" s="21" t="s">
        <v>1899</v>
      </c>
      <c r="C739" s="639" t="s">
        <v>2424</v>
      </c>
      <c r="D739" s="21" t="s">
        <v>2035</v>
      </c>
      <c r="E739" s="21">
        <v>21.77</v>
      </c>
      <c r="F739" s="21">
        <v>0</v>
      </c>
      <c r="G739" s="21">
        <v>0</v>
      </c>
    </row>
    <row r="740" spans="1:7">
      <c r="A740" s="21" t="s">
        <v>1898</v>
      </c>
      <c r="B740" s="21" t="s">
        <v>1899</v>
      </c>
      <c r="C740" s="639" t="s">
        <v>2425</v>
      </c>
      <c r="D740" s="21" t="s">
        <v>2041</v>
      </c>
      <c r="E740" s="21">
        <v>60</v>
      </c>
      <c r="F740" s="21">
        <v>0</v>
      </c>
      <c r="G740" s="21">
        <v>0</v>
      </c>
    </row>
    <row r="741" spans="1:7">
      <c r="A741" s="21" t="s">
        <v>1898</v>
      </c>
      <c r="B741" s="21" t="s">
        <v>1899</v>
      </c>
      <c r="C741" s="639" t="s">
        <v>2425</v>
      </c>
      <c r="D741" s="21" t="s">
        <v>2035</v>
      </c>
      <c r="E741" s="21">
        <v>2.25</v>
      </c>
      <c r="F741" s="21">
        <v>0</v>
      </c>
      <c r="G741" s="21">
        <v>0</v>
      </c>
    </row>
    <row r="742" spans="1:7">
      <c r="A742" s="21" t="s">
        <v>1898</v>
      </c>
      <c r="B742" s="21" t="s">
        <v>1899</v>
      </c>
      <c r="C742" s="639" t="s">
        <v>2426</v>
      </c>
      <c r="D742" s="21" t="s">
        <v>2041</v>
      </c>
      <c r="E742" s="21">
        <v>28</v>
      </c>
      <c r="F742" s="21">
        <v>0</v>
      </c>
      <c r="G742" s="21">
        <v>0</v>
      </c>
    </row>
    <row r="743" spans="1:7">
      <c r="A743" s="21" t="s">
        <v>1898</v>
      </c>
      <c r="B743" s="21" t="s">
        <v>1899</v>
      </c>
      <c r="C743" s="639" t="s">
        <v>2426</v>
      </c>
      <c r="D743" s="21" t="s">
        <v>2035</v>
      </c>
      <c r="E743" s="21">
        <v>1.5</v>
      </c>
      <c r="F743" s="21">
        <v>0</v>
      </c>
      <c r="G743" s="21">
        <v>0</v>
      </c>
    </row>
    <row r="744" spans="1:7">
      <c r="A744" s="21" t="s">
        <v>1898</v>
      </c>
      <c r="B744" s="21" t="s">
        <v>1899</v>
      </c>
      <c r="C744" s="639" t="s">
        <v>2427</v>
      </c>
      <c r="D744" s="21" t="s">
        <v>2035</v>
      </c>
      <c r="E744" s="21">
        <v>6</v>
      </c>
      <c r="F744" s="21">
        <v>0</v>
      </c>
      <c r="G744" s="21">
        <v>0</v>
      </c>
    </row>
    <row r="745" spans="1:7">
      <c r="A745" s="21" t="s">
        <v>1898</v>
      </c>
      <c r="B745" s="21" t="s">
        <v>1899</v>
      </c>
      <c r="C745" s="639" t="s">
        <v>2428</v>
      </c>
      <c r="D745" s="21" t="s">
        <v>2041</v>
      </c>
      <c r="E745" s="21">
        <v>12</v>
      </c>
      <c r="F745" s="21">
        <v>0</v>
      </c>
      <c r="G745" s="21">
        <v>0</v>
      </c>
    </row>
    <row r="746" spans="1:7">
      <c r="A746" s="21" t="s">
        <v>1898</v>
      </c>
      <c r="B746" s="21" t="s">
        <v>1899</v>
      </c>
      <c r="C746" s="639" t="s">
        <v>2428</v>
      </c>
      <c r="D746" s="21" t="s">
        <v>2035</v>
      </c>
      <c r="E746" s="21">
        <v>29.37</v>
      </c>
      <c r="F746" s="21">
        <v>0</v>
      </c>
      <c r="G746" s="21">
        <v>0</v>
      </c>
    </row>
    <row r="747" spans="1:7">
      <c r="A747" s="21" t="s">
        <v>1898</v>
      </c>
      <c r="B747" s="21" t="s">
        <v>1899</v>
      </c>
      <c r="C747" s="639" t="s">
        <v>2429</v>
      </c>
      <c r="D747" s="21" t="s">
        <v>2041</v>
      </c>
      <c r="E747" s="21">
        <v>10</v>
      </c>
      <c r="F747" s="21">
        <v>0</v>
      </c>
      <c r="G747" s="21">
        <v>0</v>
      </c>
    </row>
    <row r="748" spans="1:7">
      <c r="A748" s="21" t="s">
        <v>1898</v>
      </c>
      <c r="B748" s="21" t="s">
        <v>1899</v>
      </c>
      <c r="C748" s="639" t="s">
        <v>2429</v>
      </c>
      <c r="D748" s="21" t="s">
        <v>2035</v>
      </c>
      <c r="E748" s="21">
        <v>23.79</v>
      </c>
      <c r="F748" s="21">
        <v>0</v>
      </c>
      <c r="G748" s="21">
        <v>0</v>
      </c>
    </row>
    <row r="749" spans="1:7">
      <c r="A749" s="21" t="s">
        <v>1898</v>
      </c>
      <c r="B749" s="21" t="s">
        <v>1899</v>
      </c>
      <c r="C749" s="639" t="s">
        <v>2430</v>
      </c>
      <c r="D749" s="21" t="s">
        <v>2035</v>
      </c>
      <c r="E749" s="21">
        <v>28.98</v>
      </c>
      <c r="F749" s="21">
        <v>0</v>
      </c>
      <c r="G749" s="21">
        <v>0</v>
      </c>
    </row>
    <row r="750" spans="1:7">
      <c r="A750" s="21" t="s">
        <v>1898</v>
      </c>
      <c r="B750" s="21" t="s">
        <v>1899</v>
      </c>
      <c r="C750" s="639" t="s">
        <v>2431</v>
      </c>
      <c r="D750" s="21" t="s">
        <v>2035</v>
      </c>
      <c r="E750" s="21">
        <v>23.64</v>
      </c>
      <c r="F750" s="21">
        <v>0</v>
      </c>
      <c r="G750" s="21">
        <v>0</v>
      </c>
    </row>
    <row r="751" spans="1:7">
      <c r="A751" s="21" t="s">
        <v>1898</v>
      </c>
      <c r="B751" s="21" t="s">
        <v>1899</v>
      </c>
      <c r="C751" s="639" t="s">
        <v>2432</v>
      </c>
      <c r="D751" s="21" t="s">
        <v>2041</v>
      </c>
      <c r="E751" s="21">
        <v>66</v>
      </c>
      <c r="F751" s="21">
        <v>0</v>
      </c>
      <c r="G751" s="21">
        <v>0</v>
      </c>
    </row>
    <row r="752" spans="1:7">
      <c r="A752" s="21" t="s">
        <v>1898</v>
      </c>
      <c r="B752" s="21" t="s">
        <v>1899</v>
      </c>
      <c r="C752" s="639" t="s">
        <v>2432</v>
      </c>
      <c r="D752" s="21" t="s">
        <v>2035</v>
      </c>
      <c r="E752" s="21">
        <v>7.14</v>
      </c>
      <c r="F752" s="21">
        <v>0</v>
      </c>
      <c r="G752" s="21">
        <v>0</v>
      </c>
    </row>
    <row r="753" spans="1:7">
      <c r="A753" s="21" t="s">
        <v>1898</v>
      </c>
      <c r="B753" s="21" t="s">
        <v>1899</v>
      </c>
      <c r="C753" s="639" t="s">
        <v>2433</v>
      </c>
      <c r="D753" s="21" t="s">
        <v>2041</v>
      </c>
      <c r="E753" s="21">
        <v>44</v>
      </c>
      <c r="F753" s="21">
        <v>0</v>
      </c>
      <c r="G753" s="21">
        <v>0</v>
      </c>
    </row>
    <row r="754" spans="1:7">
      <c r="A754" s="21" t="s">
        <v>1898</v>
      </c>
      <c r="B754" s="21" t="s">
        <v>1899</v>
      </c>
      <c r="C754" s="639" t="s">
        <v>2433</v>
      </c>
      <c r="D754" s="21" t="s">
        <v>2035</v>
      </c>
      <c r="E754" s="21">
        <v>0.68</v>
      </c>
      <c r="F754" s="21">
        <v>0</v>
      </c>
      <c r="G754" s="21">
        <v>0</v>
      </c>
    </row>
    <row r="755" spans="1:7">
      <c r="A755" s="21" t="s">
        <v>1898</v>
      </c>
      <c r="B755" s="21" t="s">
        <v>1899</v>
      </c>
      <c r="C755" s="639" t="s">
        <v>2434</v>
      </c>
      <c r="D755" s="21" t="s">
        <v>2041</v>
      </c>
      <c r="E755" s="21">
        <v>6</v>
      </c>
      <c r="F755" s="21">
        <v>0</v>
      </c>
      <c r="G755" s="21">
        <v>0</v>
      </c>
    </row>
    <row r="756" spans="1:7">
      <c r="A756" s="21" t="s">
        <v>1898</v>
      </c>
      <c r="B756" s="21" t="s">
        <v>1899</v>
      </c>
      <c r="C756" s="639" t="s">
        <v>2434</v>
      </c>
      <c r="D756" s="21" t="s">
        <v>2035</v>
      </c>
      <c r="E756" s="21">
        <v>0.8</v>
      </c>
      <c r="F756" s="21">
        <v>0</v>
      </c>
      <c r="G756" s="21">
        <v>0</v>
      </c>
    </row>
    <row r="757" spans="1:7">
      <c r="A757" s="21" t="s">
        <v>1898</v>
      </c>
      <c r="B757" s="21" t="s">
        <v>1899</v>
      </c>
      <c r="C757" s="639" t="s">
        <v>2435</v>
      </c>
      <c r="D757" s="21" t="s">
        <v>2041</v>
      </c>
      <c r="E757" s="21">
        <v>4</v>
      </c>
      <c r="F757" s="21">
        <v>0</v>
      </c>
      <c r="G757" s="21">
        <v>0</v>
      </c>
    </row>
    <row r="758" spans="1:7">
      <c r="A758" s="21" t="s">
        <v>1898</v>
      </c>
      <c r="B758" s="21" t="s">
        <v>1899</v>
      </c>
      <c r="C758" s="639" t="s">
        <v>2435</v>
      </c>
      <c r="D758" s="21" t="s">
        <v>2255</v>
      </c>
      <c r="E758" s="21">
        <v>1</v>
      </c>
      <c r="F758" s="21">
        <v>0</v>
      </c>
      <c r="G758" s="21">
        <v>0</v>
      </c>
    </row>
    <row r="759" spans="1:7">
      <c r="A759" s="21" t="s">
        <v>1898</v>
      </c>
      <c r="B759" s="21" t="s">
        <v>1899</v>
      </c>
      <c r="C759" s="639" t="s">
        <v>2435</v>
      </c>
      <c r="D759" s="21" t="s">
        <v>2035</v>
      </c>
      <c r="E759" s="21">
        <v>3.57</v>
      </c>
      <c r="F759" s="21">
        <v>0</v>
      </c>
      <c r="G759" s="21">
        <v>0</v>
      </c>
    </row>
    <row r="760" spans="1:7">
      <c r="A760" s="21" t="s">
        <v>1898</v>
      </c>
      <c r="B760" s="21" t="s">
        <v>1899</v>
      </c>
      <c r="C760" s="639" t="s">
        <v>2436</v>
      </c>
      <c r="D760" s="21" t="s">
        <v>2352</v>
      </c>
      <c r="E760" s="21">
        <v>10</v>
      </c>
      <c r="F760" s="21">
        <v>0</v>
      </c>
      <c r="G760" s="21">
        <v>0</v>
      </c>
    </row>
    <row r="761" spans="1:7">
      <c r="A761" s="21" t="s">
        <v>1898</v>
      </c>
      <c r="B761" s="21" t="s">
        <v>1899</v>
      </c>
      <c r="C761" s="639" t="s">
        <v>2436</v>
      </c>
      <c r="D761" s="21" t="s">
        <v>2041</v>
      </c>
      <c r="E761" s="21">
        <v>44</v>
      </c>
      <c r="F761" s="21">
        <v>0</v>
      </c>
      <c r="G761" s="21">
        <v>0</v>
      </c>
    </row>
    <row r="762" spans="1:7">
      <c r="A762" s="21" t="s">
        <v>1898</v>
      </c>
      <c r="B762" s="21" t="s">
        <v>1899</v>
      </c>
      <c r="C762" s="639" t="s">
        <v>2436</v>
      </c>
      <c r="D762" s="21" t="s">
        <v>2035</v>
      </c>
      <c r="E762" s="21">
        <v>12.21</v>
      </c>
      <c r="F762" s="21">
        <v>0</v>
      </c>
      <c r="G762" s="21">
        <v>0</v>
      </c>
    </row>
    <row r="763" spans="1:7">
      <c r="A763" s="21" t="s">
        <v>1898</v>
      </c>
      <c r="B763" s="21" t="s">
        <v>1899</v>
      </c>
      <c r="C763" s="639" t="s">
        <v>2437</v>
      </c>
      <c r="D763" s="21" t="s">
        <v>2041</v>
      </c>
      <c r="E763" s="21">
        <v>105</v>
      </c>
      <c r="F763" s="21">
        <v>0</v>
      </c>
      <c r="G763" s="21">
        <v>0</v>
      </c>
    </row>
    <row r="764" spans="1:7">
      <c r="A764" s="21" t="s">
        <v>1898</v>
      </c>
      <c r="B764" s="21" t="s">
        <v>1899</v>
      </c>
      <c r="C764" s="639" t="s">
        <v>2437</v>
      </c>
      <c r="D764" s="21" t="s">
        <v>2035</v>
      </c>
      <c r="E764" s="21">
        <v>7.43</v>
      </c>
      <c r="F764" s="21">
        <v>0</v>
      </c>
      <c r="G764" s="21">
        <v>0</v>
      </c>
    </row>
    <row r="765" spans="1:7">
      <c r="A765" s="21" t="s">
        <v>1898</v>
      </c>
      <c r="B765" s="21" t="s">
        <v>1899</v>
      </c>
      <c r="C765" s="639" t="s">
        <v>2438</v>
      </c>
      <c r="D765" s="21" t="s">
        <v>2041</v>
      </c>
      <c r="E765" s="21">
        <v>6</v>
      </c>
      <c r="F765" s="21">
        <v>0</v>
      </c>
      <c r="G765" s="21">
        <v>0</v>
      </c>
    </row>
    <row r="766" spans="1:7">
      <c r="A766" s="21" t="s">
        <v>1898</v>
      </c>
      <c r="B766" s="21" t="s">
        <v>1899</v>
      </c>
      <c r="C766" s="639" t="s">
        <v>2438</v>
      </c>
      <c r="D766" s="21" t="s">
        <v>2035</v>
      </c>
      <c r="E766" s="21">
        <v>0.39</v>
      </c>
      <c r="F766" s="21">
        <v>0</v>
      </c>
      <c r="G766" s="21">
        <v>0</v>
      </c>
    </row>
    <row r="767" spans="1:7">
      <c r="A767" s="21" t="s">
        <v>1898</v>
      </c>
      <c r="B767" s="21" t="s">
        <v>1899</v>
      </c>
      <c r="C767" s="639" t="s">
        <v>2439</v>
      </c>
      <c r="D767" s="21" t="s">
        <v>2041</v>
      </c>
      <c r="E767" s="21">
        <v>1</v>
      </c>
      <c r="F767" s="21">
        <v>0</v>
      </c>
      <c r="G767" s="21">
        <v>0</v>
      </c>
    </row>
    <row r="768" spans="1:7">
      <c r="A768" s="21" t="s">
        <v>1898</v>
      </c>
      <c r="B768" s="21" t="s">
        <v>1899</v>
      </c>
      <c r="C768" s="639" t="s">
        <v>2440</v>
      </c>
      <c r="D768" s="21" t="s">
        <v>2041</v>
      </c>
      <c r="E768" s="21">
        <v>360</v>
      </c>
      <c r="F768" s="21">
        <v>0</v>
      </c>
      <c r="G768" s="21">
        <v>0</v>
      </c>
    </row>
    <row r="769" spans="1:7">
      <c r="A769" s="21" t="s">
        <v>1898</v>
      </c>
      <c r="B769" s="21" t="s">
        <v>1899</v>
      </c>
      <c r="C769" s="639" t="s">
        <v>2440</v>
      </c>
      <c r="D769" s="21" t="s">
        <v>2106</v>
      </c>
      <c r="E769" s="21">
        <v>45.85</v>
      </c>
      <c r="F769" s="21">
        <v>0</v>
      </c>
      <c r="G769" s="21">
        <v>0</v>
      </c>
    </row>
    <row r="770" spans="1:7">
      <c r="A770" s="21" t="s">
        <v>1898</v>
      </c>
      <c r="B770" s="21" t="s">
        <v>1899</v>
      </c>
      <c r="C770" s="639" t="s">
        <v>2441</v>
      </c>
      <c r="D770" s="21" t="s">
        <v>2043</v>
      </c>
      <c r="E770" s="21">
        <v>12.82</v>
      </c>
      <c r="F770" s="21">
        <v>0</v>
      </c>
      <c r="G770" s="21">
        <v>0</v>
      </c>
    </row>
    <row r="771" spans="1:7">
      <c r="A771" s="21" t="s">
        <v>1898</v>
      </c>
      <c r="B771" s="21" t="s">
        <v>1899</v>
      </c>
      <c r="C771" s="639" t="s">
        <v>2442</v>
      </c>
      <c r="D771" s="21" t="s">
        <v>1900</v>
      </c>
      <c r="E771" s="21">
        <v>16</v>
      </c>
      <c r="F771" s="21">
        <v>0</v>
      </c>
      <c r="G771" s="21">
        <v>0</v>
      </c>
    </row>
    <row r="772" spans="1:7">
      <c r="A772" s="21" t="s">
        <v>1898</v>
      </c>
      <c r="B772" s="21" t="s">
        <v>1899</v>
      </c>
      <c r="C772" s="639" t="s">
        <v>2443</v>
      </c>
      <c r="D772" s="21" t="s">
        <v>771</v>
      </c>
      <c r="E772" s="21">
        <v>58</v>
      </c>
      <c r="F772" s="21">
        <v>0</v>
      </c>
      <c r="G772" s="21">
        <v>0</v>
      </c>
    </row>
    <row r="773" spans="1:7">
      <c r="A773" s="21" t="s">
        <v>1898</v>
      </c>
      <c r="B773" s="21" t="s">
        <v>1899</v>
      </c>
      <c r="C773" s="639" t="s">
        <v>2444</v>
      </c>
      <c r="D773" s="21" t="s">
        <v>1900</v>
      </c>
      <c r="E773" s="21">
        <v>12</v>
      </c>
      <c r="F773" s="21">
        <v>0</v>
      </c>
      <c r="G773" s="21">
        <v>0</v>
      </c>
    </row>
    <row r="774" spans="1:7">
      <c r="A774" s="21" t="s">
        <v>1898</v>
      </c>
      <c r="B774" s="21" t="s">
        <v>1899</v>
      </c>
      <c r="C774" s="639" t="s">
        <v>2445</v>
      </c>
      <c r="D774" s="21" t="s">
        <v>771</v>
      </c>
      <c r="E774" s="21">
        <v>198</v>
      </c>
      <c r="F774" s="21">
        <v>0</v>
      </c>
      <c r="G774" s="21">
        <v>0</v>
      </c>
    </row>
    <row r="775" spans="1:7">
      <c r="A775" s="21" t="s">
        <v>1898</v>
      </c>
      <c r="B775" s="21" t="s">
        <v>1899</v>
      </c>
      <c r="C775" s="639" t="s">
        <v>2445</v>
      </c>
      <c r="D775" s="21" t="s">
        <v>770</v>
      </c>
      <c r="E775" s="21">
        <v>200</v>
      </c>
      <c r="F775" s="21">
        <v>0</v>
      </c>
      <c r="G775" s="21">
        <v>0</v>
      </c>
    </row>
    <row r="776" spans="1:7">
      <c r="A776" s="21" t="s">
        <v>1898</v>
      </c>
      <c r="B776" s="21" t="s">
        <v>1899</v>
      </c>
      <c r="C776" s="639" t="s">
        <v>2445</v>
      </c>
      <c r="D776" s="21" t="s">
        <v>1900</v>
      </c>
      <c r="E776" s="21">
        <v>26</v>
      </c>
      <c r="F776" s="21">
        <v>0</v>
      </c>
      <c r="G776" s="21">
        <v>0</v>
      </c>
    </row>
    <row r="777" spans="1:7">
      <c r="A777" s="21" t="s">
        <v>1898</v>
      </c>
      <c r="B777" s="21" t="s">
        <v>1899</v>
      </c>
      <c r="C777" s="639" t="s">
        <v>2446</v>
      </c>
      <c r="D777" s="21" t="s">
        <v>1900</v>
      </c>
      <c r="E777" s="21">
        <v>11</v>
      </c>
      <c r="F777" s="21">
        <v>0</v>
      </c>
      <c r="G777" s="21">
        <v>0</v>
      </c>
    </row>
    <row r="778" spans="1:7">
      <c r="A778" s="21" t="s">
        <v>1898</v>
      </c>
      <c r="B778" s="21" t="s">
        <v>1899</v>
      </c>
      <c r="C778" s="639" t="s">
        <v>2447</v>
      </c>
      <c r="D778" s="21" t="s">
        <v>771</v>
      </c>
      <c r="E778" s="21">
        <v>19</v>
      </c>
      <c r="F778" s="21">
        <v>0</v>
      </c>
      <c r="G778" s="21">
        <v>0</v>
      </c>
    </row>
    <row r="779" spans="1:7">
      <c r="A779" s="21" t="s">
        <v>1898</v>
      </c>
      <c r="B779" s="21" t="s">
        <v>1899</v>
      </c>
      <c r="C779" s="639" t="s">
        <v>2447</v>
      </c>
      <c r="D779" s="21" t="s">
        <v>770</v>
      </c>
      <c r="E779" s="21">
        <v>9</v>
      </c>
      <c r="F779" s="21">
        <v>0</v>
      </c>
      <c r="G779" s="21">
        <v>0</v>
      </c>
    </row>
    <row r="780" spans="1:7">
      <c r="A780" s="21" t="s">
        <v>1898</v>
      </c>
      <c r="B780" s="21" t="s">
        <v>1899</v>
      </c>
      <c r="C780" s="639" t="s">
        <v>2447</v>
      </c>
      <c r="D780" s="21" t="s">
        <v>1900</v>
      </c>
      <c r="E780" s="21">
        <v>1</v>
      </c>
      <c r="F780" s="21">
        <v>0</v>
      </c>
      <c r="G780" s="21">
        <v>0</v>
      </c>
    </row>
    <row r="781" spans="1:7">
      <c r="A781" s="21" t="s">
        <v>1898</v>
      </c>
      <c r="B781" s="21" t="s">
        <v>1899</v>
      </c>
      <c r="C781" s="639" t="s">
        <v>2448</v>
      </c>
      <c r="D781" s="21" t="s">
        <v>1900</v>
      </c>
      <c r="E781" s="21">
        <v>8</v>
      </c>
      <c r="F781" s="21">
        <v>0</v>
      </c>
      <c r="G781" s="21">
        <v>0</v>
      </c>
    </row>
    <row r="782" spans="1:7">
      <c r="A782" s="21" t="s">
        <v>1898</v>
      </c>
      <c r="B782" s="21" t="s">
        <v>1899</v>
      </c>
      <c r="C782" s="639" t="s">
        <v>2449</v>
      </c>
      <c r="D782" s="21" t="s">
        <v>771</v>
      </c>
      <c r="E782" s="21">
        <v>20</v>
      </c>
      <c r="F782" s="21">
        <v>0</v>
      </c>
      <c r="G782" s="21">
        <v>0</v>
      </c>
    </row>
    <row r="783" spans="1:7">
      <c r="A783" s="21" t="s">
        <v>1898</v>
      </c>
      <c r="B783" s="21" t="s">
        <v>1899</v>
      </c>
      <c r="C783" s="639" t="s">
        <v>2450</v>
      </c>
      <c r="D783" s="21" t="s">
        <v>1900</v>
      </c>
      <c r="E783" s="21">
        <v>7</v>
      </c>
      <c r="F783" s="21">
        <v>0</v>
      </c>
      <c r="G783" s="21">
        <v>0</v>
      </c>
    </row>
    <row r="784" spans="1:7">
      <c r="A784" s="21" t="s">
        <v>1898</v>
      </c>
      <c r="B784" s="21" t="s">
        <v>1899</v>
      </c>
      <c r="C784" s="639" t="s">
        <v>2451</v>
      </c>
      <c r="D784" s="21" t="s">
        <v>1900</v>
      </c>
      <c r="E784" s="21">
        <v>16</v>
      </c>
      <c r="F784" s="21">
        <v>0</v>
      </c>
      <c r="G784" s="21">
        <v>0</v>
      </c>
    </row>
    <row r="785" spans="1:7">
      <c r="A785" s="21" t="s">
        <v>1898</v>
      </c>
      <c r="B785" s="21" t="s">
        <v>1899</v>
      </c>
      <c r="C785" s="639" t="s">
        <v>2452</v>
      </c>
      <c r="D785" s="21" t="s">
        <v>771</v>
      </c>
      <c r="E785" s="21">
        <v>18</v>
      </c>
      <c r="F785" s="21">
        <v>0</v>
      </c>
      <c r="G785" s="21">
        <v>0</v>
      </c>
    </row>
    <row r="786" spans="1:7">
      <c r="A786" s="21" t="s">
        <v>1898</v>
      </c>
      <c r="B786" s="21" t="s">
        <v>1899</v>
      </c>
      <c r="C786" s="639" t="s">
        <v>2452</v>
      </c>
      <c r="D786" s="21" t="s">
        <v>770</v>
      </c>
      <c r="E786" s="21">
        <v>1000</v>
      </c>
      <c r="F786" s="21">
        <v>0</v>
      </c>
      <c r="G786" s="21">
        <v>0</v>
      </c>
    </row>
    <row r="787" spans="1:7">
      <c r="A787" s="21" t="s">
        <v>1898</v>
      </c>
      <c r="B787" s="21" t="s">
        <v>1899</v>
      </c>
      <c r="C787" s="639" t="s">
        <v>2453</v>
      </c>
      <c r="D787" s="21" t="s">
        <v>1900</v>
      </c>
      <c r="E787" s="21">
        <v>4</v>
      </c>
      <c r="F787" s="21">
        <v>0</v>
      </c>
      <c r="G787" s="21">
        <v>0</v>
      </c>
    </row>
    <row r="788" spans="1:7">
      <c r="A788" s="21" t="s">
        <v>1898</v>
      </c>
      <c r="B788" s="21" t="s">
        <v>1899</v>
      </c>
      <c r="C788" s="639" t="s">
        <v>2454</v>
      </c>
      <c r="D788" s="21" t="s">
        <v>1900</v>
      </c>
      <c r="E788" s="21">
        <v>149</v>
      </c>
      <c r="F788" s="21">
        <v>0</v>
      </c>
      <c r="G788" s="21">
        <v>0</v>
      </c>
    </row>
    <row r="789" spans="1:7">
      <c r="A789" s="21" t="s">
        <v>1898</v>
      </c>
      <c r="B789" s="21" t="s">
        <v>1899</v>
      </c>
      <c r="C789" s="639" t="s">
        <v>2455</v>
      </c>
      <c r="D789" s="21" t="s">
        <v>771</v>
      </c>
      <c r="E789" s="21">
        <v>1</v>
      </c>
      <c r="F789" s="21">
        <v>0</v>
      </c>
      <c r="G789" s="21">
        <v>0</v>
      </c>
    </row>
    <row r="790" spans="1:7">
      <c r="A790" s="21" t="s">
        <v>1898</v>
      </c>
      <c r="B790" s="21" t="s">
        <v>1899</v>
      </c>
      <c r="C790" s="639" t="s">
        <v>2455</v>
      </c>
      <c r="D790" s="21" t="s">
        <v>770</v>
      </c>
      <c r="E790" s="21">
        <v>300</v>
      </c>
      <c r="F790" s="21">
        <v>0</v>
      </c>
      <c r="G790" s="21">
        <v>0</v>
      </c>
    </row>
    <row r="791" spans="1:7">
      <c r="A791" s="21" t="s">
        <v>1898</v>
      </c>
      <c r="B791" s="21" t="s">
        <v>1899</v>
      </c>
      <c r="C791" s="639" t="s">
        <v>2456</v>
      </c>
      <c r="D791" s="21" t="s">
        <v>1900</v>
      </c>
      <c r="E791" s="21">
        <v>2</v>
      </c>
      <c r="F791" s="21">
        <v>0</v>
      </c>
      <c r="G791" s="21">
        <v>0</v>
      </c>
    </row>
    <row r="792" spans="1:7">
      <c r="A792" s="21" t="s">
        <v>1898</v>
      </c>
      <c r="B792" s="21" t="s">
        <v>1899</v>
      </c>
      <c r="C792" s="639" t="s">
        <v>2457</v>
      </c>
      <c r="D792" s="21" t="s">
        <v>1900</v>
      </c>
      <c r="E792" s="21">
        <v>157</v>
      </c>
      <c r="F792" s="21">
        <v>0</v>
      </c>
      <c r="G792" s="21">
        <v>0</v>
      </c>
    </row>
    <row r="793" spans="1:7">
      <c r="A793" s="21" t="s">
        <v>1898</v>
      </c>
      <c r="B793" s="21" t="s">
        <v>1899</v>
      </c>
      <c r="C793" s="639" t="s">
        <v>2458</v>
      </c>
      <c r="D793" s="21" t="s">
        <v>771</v>
      </c>
      <c r="E793" s="21">
        <v>53</v>
      </c>
      <c r="F793" s="21">
        <v>0</v>
      </c>
      <c r="G793" s="21">
        <v>0</v>
      </c>
    </row>
    <row r="794" spans="1:7">
      <c r="A794" s="21" t="s">
        <v>1898</v>
      </c>
      <c r="B794" s="21" t="s">
        <v>1899</v>
      </c>
      <c r="C794" s="639" t="s">
        <v>2459</v>
      </c>
      <c r="D794" s="21" t="s">
        <v>771</v>
      </c>
      <c r="E794" s="21">
        <v>11</v>
      </c>
      <c r="F794" s="21">
        <v>0</v>
      </c>
      <c r="G794" s="21">
        <v>0</v>
      </c>
    </row>
    <row r="795" spans="1:7">
      <c r="A795" s="21" t="s">
        <v>1898</v>
      </c>
      <c r="B795" s="21" t="s">
        <v>1899</v>
      </c>
      <c r="C795" s="639" t="s">
        <v>2459</v>
      </c>
      <c r="D795" s="21" t="s">
        <v>770</v>
      </c>
      <c r="E795" s="21">
        <v>20</v>
      </c>
      <c r="F795" s="21">
        <v>0</v>
      </c>
      <c r="G795" s="21">
        <v>0</v>
      </c>
    </row>
    <row r="796" spans="1:7">
      <c r="A796" s="21" t="s">
        <v>1898</v>
      </c>
      <c r="B796" s="21" t="s">
        <v>1899</v>
      </c>
      <c r="C796" s="639" t="s">
        <v>2460</v>
      </c>
      <c r="D796" s="21" t="s">
        <v>1900</v>
      </c>
      <c r="E796" s="21">
        <v>18</v>
      </c>
      <c r="F796" s="21">
        <v>0</v>
      </c>
      <c r="G796" s="21">
        <v>0</v>
      </c>
    </row>
    <row r="797" spans="1:7">
      <c r="A797" s="21" t="s">
        <v>1898</v>
      </c>
      <c r="B797" s="21" t="s">
        <v>1899</v>
      </c>
      <c r="C797" s="639" t="s">
        <v>2461</v>
      </c>
      <c r="D797" s="21" t="s">
        <v>771</v>
      </c>
      <c r="E797" s="21">
        <v>1</v>
      </c>
      <c r="F797" s="21">
        <v>0</v>
      </c>
      <c r="G797" s="21">
        <v>0</v>
      </c>
    </row>
    <row r="798" spans="1:7">
      <c r="A798" s="21" t="s">
        <v>1898</v>
      </c>
      <c r="B798" s="21" t="s">
        <v>1899</v>
      </c>
      <c r="C798" s="639" t="s">
        <v>2462</v>
      </c>
      <c r="D798" s="21" t="s">
        <v>1900</v>
      </c>
      <c r="E798" s="21">
        <v>21</v>
      </c>
      <c r="F798" s="21">
        <v>0</v>
      </c>
      <c r="G798" s="21">
        <v>0</v>
      </c>
    </row>
    <row r="799" spans="1:7">
      <c r="A799" s="21" t="s">
        <v>1898</v>
      </c>
      <c r="B799" s="21" t="s">
        <v>1899</v>
      </c>
      <c r="C799" s="639" t="s">
        <v>2463</v>
      </c>
      <c r="D799" s="21" t="s">
        <v>771</v>
      </c>
      <c r="E799" s="21">
        <v>96</v>
      </c>
      <c r="F799" s="21">
        <v>0</v>
      </c>
      <c r="G799" s="21">
        <v>0</v>
      </c>
    </row>
    <row r="800" spans="1:7">
      <c r="A800" s="21" t="s">
        <v>1898</v>
      </c>
      <c r="B800" s="21" t="s">
        <v>1899</v>
      </c>
      <c r="C800" s="639" t="s">
        <v>2463</v>
      </c>
      <c r="D800" s="21" t="s">
        <v>770</v>
      </c>
      <c r="E800" s="21">
        <v>100</v>
      </c>
      <c r="F800" s="21">
        <v>0</v>
      </c>
      <c r="G800" s="21">
        <v>0</v>
      </c>
    </row>
    <row r="801" spans="1:7">
      <c r="A801" s="21" t="s">
        <v>1898</v>
      </c>
      <c r="B801" s="21" t="s">
        <v>1899</v>
      </c>
      <c r="C801" s="639" t="s">
        <v>2463</v>
      </c>
      <c r="D801" s="21" t="s">
        <v>1900</v>
      </c>
      <c r="E801" s="21">
        <v>18</v>
      </c>
      <c r="F801" s="21">
        <v>0</v>
      </c>
      <c r="G801" s="21">
        <v>0</v>
      </c>
    </row>
    <row r="802" spans="1:7">
      <c r="A802" s="21" t="s">
        <v>1898</v>
      </c>
      <c r="B802" s="21" t="s">
        <v>1899</v>
      </c>
      <c r="C802" s="639" t="s">
        <v>2464</v>
      </c>
      <c r="D802" s="21" t="s">
        <v>771</v>
      </c>
      <c r="E802" s="21">
        <v>22</v>
      </c>
      <c r="F802" s="21">
        <v>0</v>
      </c>
      <c r="G802" s="21">
        <v>0</v>
      </c>
    </row>
    <row r="803" spans="1:7">
      <c r="A803" s="21" t="s">
        <v>1898</v>
      </c>
      <c r="B803" s="21" t="s">
        <v>1899</v>
      </c>
      <c r="C803" s="639" t="s">
        <v>2464</v>
      </c>
      <c r="D803" s="21" t="s">
        <v>1900</v>
      </c>
      <c r="E803" s="21">
        <v>10</v>
      </c>
      <c r="F803" s="21">
        <v>0</v>
      </c>
      <c r="G803" s="21">
        <v>0</v>
      </c>
    </row>
    <row r="804" spans="1:7">
      <c r="A804" s="21" t="s">
        <v>1898</v>
      </c>
      <c r="B804" s="21" t="s">
        <v>1899</v>
      </c>
      <c r="C804" s="639" t="s">
        <v>2465</v>
      </c>
      <c r="D804" s="21" t="s">
        <v>1900</v>
      </c>
      <c r="E804" s="21">
        <v>14</v>
      </c>
      <c r="F804" s="21">
        <v>0</v>
      </c>
      <c r="G804" s="21">
        <v>0</v>
      </c>
    </row>
    <row r="805" spans="1:7">
      <c r="A805" s="21" t="s">
        <v>1898</v>
      </c>
      <c r="B805" s="21" t="s">
        <v>1899</v>
      </c>
      <c r="C805" s="639" t="s">
        <v>2466</v>
      </c>
      <c r="D805" s="21" t="s">
        <v>771</v>
      </c>
      <c r="E805" s="21">
        <v>93</v>
      </c>
      <c r="F805" s="21">
        <v>0</v>
      </c>
      <c r="G805" s="21">
        <v>0</v>
      </c>
    </row>
    <row r="806" spans="1:7">
      <c r="A806" s="21" t="s">
        <v>1898</v>
      </c>
      <c r="B806" s="21" t="s">
        <v>1899</v>
      </c>
      <c r="C806" s="639" t="s">
        <v>2466</v>
      </c>
      <c r="D806" s="21" t="s">
        <v>770</v>
      </c>
      <c r="E806" s="21">
        <v>800</v>
      </c>
      <c r="F806" s="21">
        <v>0</v>
      </c>
      <c r="G806" s="21">
        <v>0</v>
      </c>
    </row>
    <row r="807" spans="1:7">
      <c r="A807" s="21" t="s">
        <v>1898</v>
      </c>
      <c r="B807" s="21" t="s">
        <v>1899</v>
      </c>
      <c r="C807" s="639" t="s">
        <v>2467</v>
      </c>
      <c r="D807" s="21" t="s">
        <v>2041</v>
      </c>
      <c r="E807" s="21">
        <v>15750</v>
      </c>
      <c r="F807" s="21">
        <v>0</v>
      </c>
      <c r="G807" s="21">
        <v>0</v>
      </c>
    </row>
    <row r="808" spans="1:7">
      <c r="A808" s="21" t="s">
        <v>1898</v>
      </c>
      <c r="B808" s="21" t="s">
        <v>1899</v>
      </c>
      <c r="C808" s="639" t="s">
        <v>2467</v>
      </c>
      <c r="D808" s="21" t="s">
        <v>1935</v>
      </c>
      <c r="E808" s="21">
        <v>1375</v>
      </c>
      <c r="F808" s="21">
        <v>0</v>
      </c>
      <c r="G808" s="21">
        <v>0</v>
      </c>
    </row>
    <row r="809" spans="1:7">
      <c r="A809" s="21" t="s">
        <v>1898</v>
      </c>
      <c r="B809" s="21" t="s">
        <v>1899</v>
      </c>
      <c r="C809" s="639" t="s">
        <v>2468</v>
      </c>
      <c r="D809" s="21" t="s">
        <v>2041</v>
      </c>
      <c r="E809" s="21">
        <v>500</v>
      </c>
      <c r="F809" s="21">
        <v>0</v>
      </c>
      <c r="G809" s="21">
        <v>0</v>
      </c>
    </row>
    <row r="810" spans="1:7">
      <c r="A810" s="21" t="s">
        <v>1898</v>
      </c>
      <c r="B810" s="21" t="s">
        <v>1899</v>
      </c>
      <c r="C810" s="639" t="s">
        <v>2469</v>
      </c>
      <c r="D810" s="21" t="s">
        <v>2046</v>
      </c>
      <c r="E810" s="21">
        <v>40647.5</v>
      </c>
      <c r="F810" s="21">
        <v>0</v>
      </c>
      <c r="G810" s="21">
        <v>0</v>
      </c>
    </row>
    <row r="811" spans="1:7">
      <c r="A811" s="21" t="s">
        <v>1898</v>
      </c>
      <c r="B811" s="21" t="s">
        <v>1899</v>
      </c>
      <c r="C811" s="639" t="s">
        <v>2470</v>
      </c>
      <c r="D811" s="21" t="s">
        <v>2042</v>
      </c>
      <c r="E811" s="21">
        <v>3036</v>
      </c>
      <c r="F811" s="21">
        <v>0</v>
      </c>
      <c r="G811" s="21">
        <v>0</v>
      </c>
    </row>
    <row r="812" spans="1:7">
      <c r="A812" s="21" t="s">
        <v>1898</v>
      </c>
      <c r="B812" s="21" t="s">
        <v>1899</v>
      </c>
      <c r="C812" s="639" t="s">
        <v>2471</v>
      </c>
      <c r="D812" s="21" t="s">
        <v>1935</v>
      </c>
      <c r="E812" s="21">
        <v>1821.98</v>
      </c>
      <c r="F812" s="21">
        <v>0</v>
      </c>
      <c r="G812" s="21">
        <v>0</v>
      </c>
    </row>
    <row r="813" spans="1:7">
      <c r="A813" s="21" t="s">
        <v>1898</v>
      </c>
      <c r="B813" s="21" t="s">
        <v>1899</v>
      </c>
      <c r="C813" s="639" t="s">
        <v>2472</v>
      </c>
      <c r="D813" s="21" t="s">
        <v>1935</v>
      </c>
      <c r="E813" s="21">
        <v>6889.98</v>
      </c>
      <c r="F813" s="21">
        <v>0</v>
      </c>
      <c r="G813" s="21">
        <v>0</v>
      </c>
    </row>
    <row r="814" spans="1:7">
      <c r="A814" s="21" t="s">
        <v>1898</v>
      </c>
      <c r="B814" s="21" t="s">
        <v>1899</v>
      </c>
      <c r="C814" s="639" t="s">
        <v>2473</v>
      </c>
      <c r="D814" s="21" t="s">
        <v>2041</v>
      </c>
      <c r="E814" s="21">
        <v>23000</v>
      </c>
      <c r="F814" s="21">
        <v>0</v>
      </c>
      <c r="G814" s="21">
        <v>0</v>
      </c>
    </row>
    <row r="815" spans="1:7">
      <c r="A815" s="21" t="s">
        <v>1898</v>
      </c>
      <c r="B815" s="21" t="s">
        <v>1899</v>
      </c>
      <c r="C815" s="639" t="s">
        <v>2473</v>
      </c>
      <c r="D815" s="21" t="s">
        <v>1935</v>
      </c>
      <c r="E815" s="21">
        <v>4867</v>
      </c>
      <c r="F815" s="21">
        <v>0</v>
      </c>
      <c r="G815" s="21">
        <v>0</v>
      </c>
    </row>
    <row r="816" spans="1:7">
      <c r="A816" s="21" t="s">
        <v>1898</v>
      </c>
      <c r="B816" s="21" t="s">
        <v>1899</v>
      </c>
      <c r="C816" s="639" t="s">
        <v>2474</v>
      </c>
      <c r="D816" s="21" t="s">
        <v>2041</v>
      </c>
      <c r="E816" s="21">
        <v>33900</v>
      </c>
      <c r="F816" s="21">
        <v>0</v>
      </c>
      <c r="G816" s="21">
        <v>0</v>
      </c>
    </row>
    <row r="817" spans="1:7">
      <c r="A817" s="21" t="s">
        <v>1898</v>
      </c>
      <c r="B817" s="21" t="s">
        <v>1899</v>
      </c>
      <c r="C817" s="639" t="s">
        <v>2474</v>
      </c>
      <c r="D817" s="21" t="s">
        <v>1935</v>
      </c>
      <c r="E817" s="21">
        <v>10523.69</v>
      </c>
      <c r="F817" s="21">
        <v>0</v>
      </c>
      <c r="G817" s="21">
        <v>0</v>
      </c>
    </row>
    <row r="818" spans="1:7">
      <c r="A818" s="21" t="s">
        <v>1898</v>
      </c>
      <c r="B818" s="21" t="s">
        <v>1899</v>
      </c>
      <c r="C818" s="639" t="s">
        <v>2475</v>
      </c>
      <c r="D818" s="21" t="s">
        <v>2041</v>
      </c>
      <c r="E818" s="21">
        <v>11443</v>
      </c>
      <c r="F818" s="21">
        <v>0</v>
      </c>
      <c r="G818" s="21">
        <v>0</v>
      </c>
    </row>
    <row r="819" spans="1:7">
      <c r="A819" s="21" t="s">
        <v>1898</v>
      </c>
      <c r="B819" s="21" t="s">
        <v>1899</v>
      </c>
      <c r="C819" s="639" t="s">
        <v>2476</v>
      </c>
      <c r="D819" s="21" t="s">
        <v>2041</v>
      </c>
      <c r="E819" s="21">
        <v>21000</v>
      </c>
      <c r="F819" s="21">
        <v>0</v>
      </c>
      <c r="G819" s="21">
        <v>0</v>
      </c>
    </row>
    <row r="820" spans="1:7">
      <c r="A820" s="21" t="s">
        <v>1898</v>
      </c>
      <c r="B820" s="21" t="s">
        <v>1899</v>
      </c>
      <c r="C820" s="639" t="s">
        <v>2476</v>
      </c>
      <c r="D820" s="21" t="s">
        <v>1935</v>
      </c>
      <c r="E820" s="21">
        <v>102.54</v>
      </c>
      <c r="F820" s="21">
        <v>0</v>
      </c>
      <c r="G820" s="21">
        <v>0</v>
      </c>
    </row>
    <row r="821" spans="1:7">
      <c r="A821" s="21" t="s">
        <v>1898</v>
      </c>
      <c r="B821" s="21" t="s">
        <v>1899</v>
      </c>
      <c r="C821" s="639" t="s">
        <v>2477</v>
      </c>
      <c r="D821" s="21" t="s">
        <v>2041</v>
      </c>
      <c r="E821" s="21">
        <v>56000</v>
      </c>
      <c r="F821" s="21">
        <v>0</v>
      </c>
      <c r="G821" s="21">
        <v>0</v>
      </c>
    </row>
    <row r="822" spans="1:7">
      <c r="A822" s="21" t="s">
        <v>1898</v>
      </c>
      <c r="B822" s="21" t="s">
        <v>1899</v>
      </c>
      <c r="C822" s="639" t="s">
        <v>2477</v>
      </c>
      <c r="D822" s="21" t="s">
        <v>1935</v>
      </c>
      <c r="E822" s="21">
        <v>4266.2</v>
      </c>
      <c r="F822" s="21">
        <v>0</v>
      </c>
      <c r="G822" s="21">
        <v>0</v>
      </c>
    </row>
    <row r="823" spans="1:7">
      <c r="A823" s="21" t="s">
        <v>1898</v>
      </c>
      <c r="B823" s="21" t="s">
        <v>1899</v>
      </c>
      <c r="C823" s="639" t="s">
        <v>2478</v>
      </c>
      <c r="D823" s="21" t="s">
        <v>2041</v>
      </c>
      <c r="E823" s="21">
        <v>55800</v>
      </c>
      <c r="F823" s="21">
        <v>0</v>
      </c>
      <c r="G823" s="21">
        <v>0</v>
      </c>
    </row>
    <row r="824" spans="1:7">
      <c r="A824" s="21" t="s">
        <v>1898</v>
      </c>
      <c r="B824" s="21" t="s">
        <v>1899</v>
      </c>
      <c r="C824" s="639" t="s">
        <v>2478</v>
      </c>
      <c r="D824" s="21" t="s">
        <v>1935</v>
      </c>
      <c r="E824" s="21">
        <v>5781.51</v>
      </c>
      <c r="F824" s="21">
        <v>0</v>
      </c>
      <c r="G824" s="21">
        <v>0</v>
      </c>
    </row>
    <row r="825" spans="1:7">
      <c r="A825" s="21" t="s">
        <v>1898</v>
      </c>
      <c r="B825" s="21" t="s">
        <v>1899</v>
      </c>
      <c r="C825" s="639" t="s">
        <v>2479</v>
      </c>
      <c r="D825" s="21" t="s">
        <v>2041</v>
      </c>
      <c r="E825" s="21">
        <v>7000</v>
      </c>
      <c r="F825" s="21">
        <v>0</v>
      </c>
      <c r="G825" s="21">
        <v>0</v>
      </c>
    </row>
    <row r="826" spans="1:7">
      <c r="A826" s="21" t="s">
        <v>1898</v>
      </c>
      <c r="B826" s="21" t="s">
        <v>1899</v>
      </c>
      <c r="C826" s="639" t="s">
        <v>2479</v>
      </c>
      <c r="D826" s="21" t="s">
        <v>1935</v>
      </c>
      <c r="E826" s="21">
        <v>6569.54</v>
      </c>
      <c r="F826" s="21">
        <v>0</v>
      </c>
      <c r="G826" s="21">
        <v>0</v>
      </c>
    </row>
    <row r="827" spans="1:7">
      <c r="A827" s="21" t="s">
        <v>1898</v>
      </c>
      <c r="B827" s="21" t="s">
        <v>1899</v>
      </c>
      <c r="C827" s="639" t="s">
        <v>2480</v>
      </c>
      <c r="D827" s="21" t="s">
        <v>2041</v>
      </c>
      <c r="E827" s="21">
        <v>7000</v>
      </c>
      <c r="F827" s="21">
        <v>0</v>
      </c>
      <c r="G827" s="21">
        <v>0</v>
      </c>
    </row>
    <row r="828" spans="1:7">
      <c r="A828" s="21" t="s">
        <v>1898</v>
      </c>
      <c r="B828" s="21" t="s">
        <v>1899</v>
      </c>
      <c r="C828" s="639" t="s">
        <v>2480</v>
      </c>
      <c r="D828" s="21" t="s">
        <v>1935</v>
      </c>
      <c r="E828" s="21">
        <v>4295.3999999999996</v>
      </c>
      <c r="F828" s="21">
        <v>0</v>
      </c>
      <c r="G828" s="21">
        <v>0</v>
      </c>
    </row>
    <row r="829" spans="1:7">
      <c r="A829" s="21" t="s">
        <v>1898</v>
      </c>
      <c r="B829" s="21" t="s">
        <v>1899</v>
      </c>
      <c r="C829" s="639" t="s">
        <v>2481</v>
      </c>
      <c r="D829" s="21" t="s">
        <v>2041</v>
      </c>
      <c r="E829" s="21">
        <v>117500</v>
      </c>
      <c r="F829" s="21">
        <v>0</v>
      </c>
      <c r="G829" s="21">
        <v>0</v>
      </c>
    </row>
    <row r="830" spans="1:7">
      <c r="A830" s="21" t="s">
        <v>1898</v>
      </c>
      <c r="B830" s="21" t="s">
        <v>1899</v>
      </c>
      <c r="C830" s="639" t="s">
        <v>2481</v>
      </c>
      <c r="D830" s="21" t="s">
        <v>1935</v>
      </c>
      <c r="E830" s="21">
        <v>8341.75</v>
      </c>
      <c r="F830" s="21">
        <v>0</v>
      </c>
      <c r="G830" s="21">
        <v>0</v>
      </c>
    </row>
    <row r="831" spans="1:7">
      <c r="A831" s="21" t="s">
        <v>1898</v>
      </c>
      <c r="B831" s="21" t="s">
        <v>1899</v>
      </c>
      <c r="C831" s="639" t="s">
        <v>2482</v>
      </c>
      <c r="D831" s="21" t="s">
        <v>2041</v>
      </c>
      <c r="E831" s="21">
        <v>23483</v>
      </c>
      <c r="F831" s="21">
        <v>0</v>
      </c>
      <c r="G831" s="21">
        <v>0</v>
      </c>
    </row>
    <row r="832" spans="1:7">
      <c r="A832" s="21" t="s">
        <v>1898</v>
      </c>
      <c r="B832" s="21" t="s">
        <v>1899</v>
      </c>
      <c r="C832" s="639" t="s">
        <v>2482</v>
      </c>
      <c r="D832" s="21" t="s">
        <v>2046</v>
      </c>
      <c r="E832" s="21">
        <v>27133.86</v>
      </c>
      <c r="F832" s="21">
        <v>0</v>
      </c>
      <c r="G832" s="21">
        <v>0</v>
      </c>
    </row>
    <row r="833" spans="1:7">
      <c r="A833" s="21" t="s">
        <v>1898</v>
      </c>
      <c r="B833" s="21" t="s">
        <v>1899</v>
      </c>
      <c r="C833" s="639" t="s">
        <v>2483</v>
      </c>
      <c r="D833" s="21" t="s">
        <v>1935</v>
      </c>
      <c r="E833" s="21">
        <v>13910.71</v>
      </c>
      <c r="F833" s="21">
        <v>0</v>
      </c>
      <c r="G833" s="21">
        <v>0</v>
      </c>
    </row>
    <row r="834" spans="1:7">
      <c r="A834" s="21" t="s">
        <v>1898</v>
      </c>
      <c r="B834" s="21" t="s">
        <v>1899</v>
      </c>
      <c r="C834" s="639" t="s">
        <v>2484</v>
      </c>
      <c r="D834" s="21" t="s">
        <v>2041</v>
      </c>
      <c r="E834" s="21">
        <v>25689</v>
      </c>
      <c r="F834" s="21">
        <v>0</v>
      </c>
      <c r="G834" s="21">
        <v>0</v>
      </c>
    </row>
    <row r="835" spans="1:7">
      <c r="A835" s="21" t="s">
        <v>1898</v>
      </c>
      <c r="B835" s="21" t="s">
        <v>1899</v>
      </c>
      <c r="C835" s="639" t="s">
        <v>2484</v>
      </c>
      <c r="D835" s="21" t="s">
        <v>2046</v>
      </c>
      <c r="E835" s="21">
        <v>114146.45</v>
      </c>
      <c r="F835" s="21">
        <v>0</v>
      </c>
      <c r="G835" s="21">
        <v>0</v>
      </c>
    </row>
    <row r="836" spans="1:7">
      <c r="A836" s="21" t="s">
        <v>1898</v>
      </c>
      <c r="B836" s="21" t="s">
        <v>1899</v>
      </c>
      <c r="C836" s="639" t="s">
        <v>2485</v>
      </c>
      <c r="D836" s="21" t="s">
        <v>2041</v>
      </c>
      <c r="E836" s="21">
        <v>30296</v>
      </c>
      <c r="F836" s="21">
        <v>0</v>
      </c>
      <c r="G836" s="21">
        <v>0</v>
      </c>
    </row>
    <row r="837" spans="1:7">
      <c r="A837" s="21" t="s">
        <v>1898</v>
      </c>
      <c r="B837" s="21" t="s">
        <v>1899</v>
      </c>
      <c r="C837" s="639" t="s">
        <v>2485</v>
      </c>
      <c r="D837" s="21" t="s">
        <v>2046</v>
      </c>
      <c r="E837" s="21">
        <v>33228.959999999999</v>
      </c>
      <c r="F837" s="21">
        <v>0</v>
      </c>
      <c r="G837" s="21">
        <v>0</v>
      </c>
    </row>
    <row r="838" spans="1:7">
      <c r="A838" s="21" t="s">
        <v>1898</v>
      </c>
      <c r="B838" s="21" t="s">
        <v>1899</v>
      </c>
      <c r="C838" s="639" t="s">
        <v>2486</v>
      </c>
      <c r="D838" s="21" t="s">
        <v>2041</v>
      </c>
      <c r="E838" s="21">
        <v>40340</v>
      </c>
      <c r="F838" s="21">
        <v>0</v>
      </c>
      <c r="G838" s="21">
        <v>0</v>
      </c>
    </row>
    <row r="839" spans="1:7">
      <c r="A839" s="21" t="s">
        <v>1898</v>
      </c>
      <c r="B839" s="21" t="s">
        <v>1899</v>
      </c>
      <c r="C839" s="639" t="s">
        <v>2487</v>
      </c>
      <c r="D839" s="21" t="s">
        <v>2041</v>
      </c>
      <c r="E839" s="21">
        <v>43403</v>
      </c>
      <c r="F839" s="21">
        <v>0</v>
      </c>
      <c r="G839" s="21">
        <v>0</v>
      </c>
    </row>
    <row r="840" spans="1:7">
      <c r="A840" s="21" t="s">
        <v>1898</v>
      </c>
      <c r="B840" s="21" t="s">
        <v>1899</v>
      </c>
      <c r="C840" s="639" t="s">
        <v>2487</v>
      </c>
      <c r="D840" s="21" t="s">
        <v>2046</v>
      </c>
      <c r="E840" s="21">
        <v>17458.04</v>
      </c>
      <c r="F840" s="21">
        <v>0</v>
      </c>
      <c r="G840" s="21">
        <v>0</v>
      </c>
    </row>
    <row r="841" spans="1:7">
      <c r="A841" s="21" t="s">
        <v>1898</v>
      </c>
      <c r="B841" s="21" t="s">
        <v>1899</v>
      </c>
      <c r="C841" s="639" t="s">
        <v>2488</v>
      </c>
      <c r="D841" s="21" t="s">
        <v>2041</v>
      </c>
      <c r="E841" s="21">
        <v>12000</v>
      </c>
      <c r="F841" s="21">
        <v>0</v>
      </c>
      <c r="G841" s="21">
        <v>0</v>
      </c>
    </row>
    <row r="842" spans="1:7">
      <c r="A842" s="21" t="s">
        <v>1898</v>
      </c>
      <c r="B842" s="21" t="s">
        <v>1899</v>
      </c>
      <c r="C842" s="639" t="s">
        <v>2488</v>
      </c>
      <c r="D842" s="21" t="s">
        <v>1935</v>
      </c>
      <c r="E842" s="21">
        <v>1904.05</v>
      </c>
      <c r="F842" s="21">
        <v>0</v>
      </c>
      <c r="G842" s="21">
        <v>0</v>
      </c>
    </row>
    <row r="843" spans="1:7">
      <c r="A843" s="21" t="s">
        <v>1898</v>
      </c>
      <c r="B843" s="21" t="s">
        <v>1899</v>
      </c>
      <c r="C843" s="639" t="s">
        <v>2489</v>
      </c>
      <c r="D843" s="21" t="s">
        <v>2352</v>
      </c>
      <c r="E843" s="21">
        <v>53086</v>
      </c>
      <c r="F843" s="21">
        <v>0</v>
      </c>
      <c r="G843" s="21">
        <v>0</v>
      </c>
    </row>
    <row r="844" spans="1:7">
      <c r="A844" s="21" t="s">
        <v>1898</v>
      </c>
      <c r="B844" s="21" t="s">
        <v>1899</v>
      </c>
      <c r="C844" s="639" t="s">
        <v>2489</v>
      </c>
      <c r="D844" s="21" t="s">
        <v>2041</v>
      </c>
      <c r="E844" s="21">
        <v>100414</v>
      </c>
      <c r="F844" s="21">
        <v>0</v>
      </c>
      <c r="G844" s="21">
        <v>0</v>
      </c>
    </row>
    <row r="845" spans="1:7">
      <c r="A845" s="21" t="s">
        <v>1898</v>
      </c>
      <c r="B845" s="21" t="s">
        <v>1899</v>
      </c>
      <c r="C845" s="639" t="s">
        <v>2489</v>
      </c>
      <c r="D845" s="21" t="s">
        <v>2046</v>
      </c>
      <c r="E845" s="21">
        <v>15602.38</v>
      </c>
      <c r="F845" s="21">
        <v>0</v>
      </c>
      <c r="G845" s="21">
        <v>0</v>
      </c>
    </row>
    <row r="846" spans="1:7">
      <c r="A846" s="21" t="s">
        <v>1898</v>
      </c>
      <c r="B846" s="21" t="s">
        <v>1899</v>
      </c>
      <c r="C846" s="639" t="s">
        <v>2490</v>
      </c>
      <c r="D846" s="21" t="s">
        <v>2041</v>
      </c>
      <c r="E846" s="21">
        <v>167773</v>
      </c>
      <c r="F846" s="21">
        <v>0</v>
      </c>
      <c r="G846" s="21">
        <v>0</v>
      </c>
    </row>
    <row r="847" spans="1:7">
      <c r="A847" s="21" t="s">
        <v>1898</v>
      </c>
      <c r="B847" s="21" t="s">
        <v>1899</v>
      </c>
      <c r="C847" s="639" t="s">
        <v>2490</v>
      </c>
      <c r="D847" s="21" t="s">
        <v>2046</v>
      </c>
      <c r="E847" s="21">
        <v>85701</v>
      </c>
      <c r="F847" s="21">
        <v>0</v>
      </c>
      <c r="G847" s="21">
        <v>0</v>
      </c>
    </row>
    <row r="848" spans="1:7">
      <c r="A848" s="21" t="s">
        <v>1898</v>
      </c>
      <c r="B848" s="21" t="s">
        <v>1899</v>
      </c>
      <c r="C848" s="639" t="s">
        <v>2491</v>
      </c>
      <c r="D848" s="21" t="s">
        <v>1935</v>
      </c>
      <c r="E848" s="21">
        <v>2654.6</v>
      </c>
      <c r="F848" s="21">
        <v>0</v>
      </c>
      <c r="G848" s="21">
        <v>0</v>
      </c>
    </row>
    <row r="849" spans="1:7">
      <c r="A849" s="21" t="s">
        <v>1898</v>
      </c>
      <c r="B849" s="21" t="s">
        <v>1899</v>
      </c>
      <c r="C849" s="639" t="s">
        <v>2492</v>
      </c>
      <c r="D849" s="21" t="s">
        <v>2041</v>
      </c>
      <c r="E849" s="21">
        <v>49867</v>
      </c>
      <c r="F849" s="21">
        <v>0</v>
      </c>
      <c r="G849" s="21">
        <v>0</v>
      </c>
    </row>
    <row r="850" spans="1:7">
      <c r="A850" s="21" t="s">
        <v>1898</v>
      </c>
      <c r="B850" s="21" t="s">
        <v>1899</v>
      </c>
      <c r="C850" s="639" t="s">
        <v>2492</v>
      </c>
      <c r="D850" s="21" t="s">
        <v>2046</v>
      </c>
      <c r="E850" s="21">
        <v>18006.75</v>
      </c>
      <c r="F850" s="21">
        <v>0</v>
      </c>
      <c r="G850" s="21">
        <v>0</v>
      </c>
    </row>
    <row r="851" spans="1:7">
      <c r="A851" s="21" t="s">
        <v>1898</v>
      </c>
      <c r="B851" s="21" t="s">
        <v>1899</v>
      </c>
      <c r="C851" s="639" t="s">
        <v>2493</v>
      </c>
      <c r="D851" s="21" t="s">
        <v>2041</v>
      </c>
      <c r="E851" s="21">
        <v>35452</v>
      </c>
      <c r="F851" s="21">
        <v>0</v>
      </c>
      <c r="G851" s="21">
        <v>0</v>
      </c>
    </row>
    <row r="852" spans="1:7">
      <c r="A852" s="21" t="s">
        <v>1898</v>
      </c>
      <c r="B852" s="21" t="s">
        <v>1899</v>
      </c>
      <c r="C852" s="639" t="s">
        <v>2493</v>
      </c>
      <c r="D852" s="21" t="s">
        <v>2255</v>
      </c>
      <c r="E852" s="21">
        <v>372</v>
      </c>
      <c r="F852" s="21">
        <v>0</v>
      </c>
      <c r="G852" s="21">
        <v>0</v>
      </c>
    </row>
    <row r="853" spans="1:7">
      <c r="A853" s="21" t="s">
        <v>1898</v>
      </c>
      <c r="B853" s="21" t="s">
        <v>1899</v>
      </c>
      <c r="C853" s="639" t="s">
        <v>2493</v>
      </c>
      <c r="D853" s="21" t="s">
        <v>2046</v>
      </c>
      <c r="E853" s="21">
        <v>26474.25</v>
      </c>
      <c r="F853" s="21">
        <v>0</v>
      </c>
      <c r="G853" s="21">
        <v>0</v>
      </c>
    </row>
    <row r="854" spans="1:7">
      <c r="A854" s="21" t="s">
        <v>1898</v>
      </c>
      <c r="B854" s="21" t="s">
        <v>1899</v>
      </c>
      <c r="C854" s="639" t="s">
        <v>2494</v>
      </c>
      <c r="D854" s="21" t="s">
        <v>1900</v>
      </c>
      <c r="E854" s="21">
        <v>24</v>
      </c>
      <c r="F854" s="21">
        <v>0</v>
      </c>
      <c r="G854" s="21">
        <v>0</v>
      </c>
    </row>
    <row r="855" spans="1:7">
      <c r="A855" s="21" t="s">
        <v>1898</v>
      </c>
      <c r="B855" s="21" t="s">
        <v>1899</v>
      </c>
      <c r="C855" s="639" t="s">
        <v>2495</v>
      </c>
      <c r="D855" s="21" t="s">
        <v>771</v>
      </c>
      <c r="E855" s="21">
        <v>26</v>
      </c>
      <c r="F855" s="21">
        <v>0</v>
      </c>
      <c r="G855" s="21">
        <v>0</v>
      </c>
    </row>
    <row r="856" spans="1:7">
      <c r="A856" s="21" t="s">
        <v>1898</v>
      </c>
      <c r="B856" s="21" t="s">
        <v>1899</v>
      </c>
      <c r="C856" s="639" t="s">
        <v>2495</v>
      </c>
      <c r="D856" s="21" t="s">
        <v>770</v>
      </c>
      <c r="E856" s="21">
        <v>9</v>
      </c>
      <c r="F856" s="21">
        <v>0</v>
      </c>
      <c r="G856" s="21">
        <v>0</v>
      </c>
    </row>
    <row r="857" spans="1:7">
      <c r="A857" s="21" t="s">
        <v>1898</v>
      </c>
      <c r="B857" s="21" t="s">
        <v>1899</v>
      </c>
      <c r="C857" s="639" t="s">
        <v>2495</v>
      </c>
      <c r="D857" s="21" t="s">
        <v>1900</v>
      </c>
      <c r="E857" s="21">
        <v>1</v>
      </c>
      <c r="F857" s="21">
        <v>0</v>
      </c>
      <c r="G857" s="21">
        <v>0</v>
      </c>
    </row>
    <row r="858" spans="1:7">
      <c r="A858" s="21" t="s">
        <v>1898</v>
      </c>
      <c r="B858" s="21" t="s">
        <v>1899</v>
      </c>
      <c r="C858" s="639" t="s">
        <v>2496</v>
      </c>
      <c r="D858" s="21" t="s">
        <v>1900</v>
      </c>
      <c r="E858" s="21">
        <v>15</v>
      </c>
      <c r="F858" s="21">
        <v>0</v>
      </c>
      <c r="G858" s="21">
        <v>0</v>
      </c>
    </row>
    <row r="859" spans="1:7">
      <c r="A859" s="21" t="s">
        <v>1898</v>
      </c>
      <c r="B859" s="21" t="s">
        <v>1899</v>
      </c>
      <c r="C859" s="639" t="s">
        <v>2497</v>
      </c>
      <c r="D859" s="21" t="s">
        <v>771</v>
      </c>
      <c r="E859" s="21">
        <v>18</v>
      </c>
      <c r="F859" s="21">
        <v>0</v>
      </c>
      <c r="G859" s="21">
        <v>0</v>
      </c>
    </row>
    <row r="860" spans="1:7">
      <c r="A860" s="21" t="s">
        <v>1898</v>
      </c>
      <c r="B860" s="21" t="s">
        <v>1899</v>
      </c>
      <c r="C860" s="639" t="s">
        <v>2497</v>
      </c>
      <c r="D860" s="21" t="s">
        <v>770</v>
      </c>
      <c r="E860" s="21">
        <v>10</v>
      </c>
      <c r="F860" s="21">
        <v>0</v>
      </c>
      <c r="G860" s="21">
        <v>0</v>
      </c>
    </row>
    <row r="861" spans="1:7">
      <c r="A861" s="21" t="s">
        <v>1898</v>
      </c>
      <c r="B861" s="21" t="s">
        <v>1899</v>
      </c>
      <c r="C861" s="639" t="s">
        <v>2498</v>
      </c>
      <c r="D861" s="21" t="s">
        <v>1900</v>
      </c>
      <c r="E861" s="21">
        <v>14</v>
      </c>
      <c r="F861" s="21">
        <v>0</v>
      </c>
      <c r="G861" s="21">
        <v>0</v>
      </c>
    </row>
    <row r="862" spans="1:7">
      <c r="A862" s="21" t="s">
        <v>1898</v>
      </c>
      <c r="B862" s="21" t="s">
        <v>1899</v>
      </c>
      <c r="C862" s="639" t="s">
        <v>2499</v>
      </c>
      <c r="D862" s="21" t="s">
        <v>771</v>
      </c>
      <c r="E862" s="21">
        <v>28</v>
      </c>
      <c r="F862" s="21">
        <v>0</v>
      </c>
      <c r="G862" s="21">
        <v>0</v>
      </c>
    </row>
    <row r="863" spans="1:7">
      <c r="A863" s="21" t="s">
        <v>1898</v>
      </c>
      <c r="B863" s="21" t="s">
        <v>1899</v>
      </c>
      <c r="C863" s="639" t="s">
        <v>2500</v>
      </c>
      <c r="D863" s="21" t="s">
        <v>2041</v>
      </c>
      <c r="E863" s="21">
        <v>1893</v>
      </c>
      <c r="F863" s="21">
        <v>0</v>
      </c>
      <c r="G863" s="21">
        <v>0</v>
      </c>
    </row>
    <row r="864" spans="1:7">
      <c r="A864" s="21" t="s">
        <v>1898</v>
      </c>
      <c r="B864" s="21" t="s">
        <v>1899</v>
      </c>
      <c r="C864" s="639" t="s">
        <v>2501</v>
      </c>
      <c r="D864" s="21" t="s">
        <v>2041</v>
      </c>
      <c r="E864" s="21">
        <v>8630</v>
      </c>
      <c r="F864" s="21">
        <v>0</v>
      </c>
      <c r="G864" s="21">
        <v>0</v>
      </c>
    </row>
    <row r="865" spans="1:7">
      <c r="A865" s="21" t="s">
        <v>1898</v>
      </c>
      <c r="B865" s="21" t="s">
        <v>1899</v>
      </c>
      <c r="C865" s="639" t="s">
        <v>2501</v>
      </c>
      <c r="D865" s="21" t="s">
        <v>1935</v>
      </c>
      <c r="E865" s="21">
        <v>7038.2</v>
      </c>
      <c r="F865" s="21">
        <v>0</v>
      </c>
      <c r="G865" s="21">
        <v>0</v>
      </c>
    </row>
    <row r="866" spans="1:7">
      <c r="A866" s="21" t="s">
        <v>1898</v>
      </c>
      <c r="B866" s="21" t="s">
        <v>1899</v>
      </c>
      <c r="C866" s="639" t="s">
        <v>2502</v>
      </c>
      <c r="D866" s="21" t="s">
        <v>2041</v>
      </c>
      <c r="E866" s="21">
        <v>4822.3599999999997</v>
      </c>
      <c r="F866" s="21">
        <v>0</v>
      </c>
      <c r="G866" s="21">
        <v>0</v>
      </c>
    </row>
    <row r="867" spans="1:7">
      <c r="A867" s="21" t="s">
        <v>1898</v>
      </c>
      <c r="B867" s="21" t="s">
        <v>1899</v>
      </c>
      <c r="C867" s="639" t="s">
        <v>2503</v>
      </c>
      <c r="D867" s="21" t="s">
        <v>2041</v>
      </c>
      <c r="E867" s="21">
        <v>2608.23</v>
      </c>
      <c r="F867" s="21">
        <v>0</v>
      </c>
      <c r="G867" s="21">
        <v>0</v>
      </c>
    </row>
    <row r="868" spans="1:7">
      <c r="A868" s="21" t="s">
        <v>1898</v>
      </c>
      <c r="B868" s="21" t="s">
        <v>1899</v>
      </c>
      <c r="C868" s="639" t="s">
        <v>2504</v>
      </c>
      <c r="D868" s="21" t="s">
        <v>2041</v>
      </c>
      <c r="E868" s="21">
        <v>42000</v>
      </c>
      <c r="F868" s="21">
        <v>0</v>
      </c>
      <c r="G868" s="21">
        <v>0</v>
      </c>
    </row>
    <row r="869" spans="1:7">
      <c r="A869" s="21" t="s">
        <v>1898</v>
      </c>
      <c r="B869" s="21" t="s">
        <v>1899</v>
      </c>
      <c r="C869" s="639" t="s">
        <v>2504</v>
      </c>
      <c r="D869" s="21" t="s">
        <v>1935</v>
      </c>
      <c r="E869" s="21">
        <v>3529.29</v>
      </c>
      <c r="F869" s="21">
        <v>0</v>
      </c>
      <c r="G869" s="21">
        <v>0</v>
      </c>
    </row>
    <row r="870" spans="1:7">
      <c r="A870" s="21" t="s">
        <v>1898</v>
      </c>
      <c r="B870" s="21" t="s">
        <v>1899</v>
      </c>
      <c r="C870" s="639" t="s">
        <v>2505</v>
      </c>
      <c r="D870" s="21" t="s">
        <v>2041</v>
      </c>
      <c r="E870" s="21">
        <v>4000</v>
      </c>
      <c r="F870" s="21">
        <v>0</v>
      </c>
      <c r="G870" s="21">
        <v>0</v>
      </c>
    </row>
    <row r="871" spans="1:7">
      <c r="A871" s="21" t="s">
        <v>1898</v>
      </c>
      <c r="B871" s="21" t="s">
        <v>1899</v>
      </c>
      <c r="C871" s="639" t="s">
        <v>2505</v>
      </c>
      <c r="D871" s="21" t="s">
        <v>1935</v>
      </c>
      <c r="E871" s="21">
        <v>162.47</v>
      </c>
      <c r="F871" s="21">
        <v>0</v>
      </c>
      <c r="G871" s="21">
        <v>0</v>
      </c>
    </row>
    <row r="872" spans="1:7">
      <c r="A872" s="21" t="s">
        <v>1898</v>
      </c>
      <c r="B872" s="21" t="s">
        <v>1899</v>
      </c>
      <c r="C872" s="639" t="s">
        <v>2506</v>
      </c>
      <c r="D872" s="21" t="s">
        <v>2041</v>
      </c>
      <c r="E872" s="21">
        <v>8219.49</v>
      </c>
      <c r="F872" s="21">
        <v>0</v>
      </c>
      <c r="G872" s="21">
        <v>0</v>
      </c>
    </row>
    <row r="873" spans="1:7">
      <c r="A873" s="21" t="s">
        <v>1898</v>
      </c>
      <c r="B873" s="21" t="s">
        <v>1899</v>
      </c>
      <c r="C873" s="639" t="s">
        <v>2507</v>
      </c>
      <c r="D873" s="21" t="s">
        <v>2041</v>
      </c>
      <c r="E873" s="21">
        <v>34400</v>
      </c>
      <c r="F873" s="21">
        <v>0</v>
      </c>
      <c r="G873" s="21">
        <v>0</v>
      </c>
    </row>
    <row r="874" spans="1:7">
      <c r="A874" s="21" t="s">
        <v>1898</v>
      </c>
      <c r="B874" s="21" t="s">
        <v>1899</v>
      </c>
      <c r="C874" s="639" t="s">
        <v>2507</v>
      </c>
      <c r="D874" s="21" t="s">
        <v>1935</v>
      </c>
      <c r="E874" s="21">
        <v>5914.67</v>
      </c>
      <c r="F874" s="21">
        <v>0</v>
      </c>
      <c r="G874" s="21">
        <v>0</v>
      </c>
    </row>
    <row r="875" spans="1:7">
      <c r="A875" s="21" t="s">
        <v>1898</v>
      </c>
      <c r="B875" s="21" t="s">
        <v>1899</v>
      </c>
      <c r="C875" s="639" t="s">
        <v>2508</v>
      </c>
      <c r="D875" s="21" t="s">
        <v>2041</v>
      </c>
      <c r="E875" s="21">
        <v>19700</v>
      </c>
      <c r="F875" s="21">
        <v>0</v>
      </c>
      <c r="G875" s="21">
        <v>0</v>
      </c>
    </row>
    <row r="876" spans="1:7">
      <c r="A876" s="21" t="s">
        <v>1898</v>
      </c>
      <c r="B876" s="21" t="s">
        <v>1899</v>
      </c>
      <c r="C876" s="639" t="s">
        <v>2508</v>
      </c>
      <c r="D876" s="21" t="s">
        <v>1935</v>
      </c>
      <c r="E876" s="21">
        <v>3968.62</v>
      </c>
      <c r="F876" s="21">
        <v>0</v>
      </c>
      <c r="G876" s="21">
        <v>0</v>
      </c>
    </row>
    <row r="877" spans="1:7">
      <c r="A877" s="21" t="s">
        <v>1898</v>
      </c>
      <c r="B877" s="21" t="s">
        <v>1899</v>
      </c>
      <c r="C877" s="639" t="s">
        <v>2509</v>
      </c>
      <c r="D877" s="21" t="s">
        <v>2041</v>
      </c>
      <c r="E877" s="21">
        <v>17475</v>
      </c>
      <c r="F877" s="21">
        <v>0</v>
      </c>
      <c r="G877" s="21">
        <v>0</v>
      </c>
    </row>
    <row r="878" spans="1:7">
      <c r="A878" s="21" t="s">
        <v>1898</v>
      </c>
      <c r="B878" s="21" t="s">
        <v>1899</v>
      </c>
      <c r="C878" s="639" t="s">
        <v>2509</v>
      </c>
      <c r="D878" s="21" t="s">
        <v>1935</v>
      </c>
      <c r="E878" s="21">
        <v>985.01</v>
      </c>
      <c r="F878" s="21">
        <v>0</v>
      </c>
      <c r="G878" s="21">
        <v>0</v>
      </c>
    </row>
    <row r="879" spans="1:7">
      <c r="A879" s="21" t="s">
        <v>1898</v>
      </c>
      <c r="B879" s="21" t="s">
        <v>1899</v>
      </c>
      <c r="C879" s="639" t="s">
        <v>2510</v>
      </c>
      <c r="D879" s="21" t="s">
        <v>2041</v>
      </c>
      <c r="E879" s="21">
        <v>16371</v>
      </c>
      <c r="F879" s="21">
        <v>0</v>
      </c>
      <c r="G879" s="21">
        <v>0</v>
      </c>
    </row>
    <row r="880" spans="1:7">
      <c r="A880" s="21" t="s">
        <v>1898</v>
      </c>
      <c r="B880" s="21" t="s">
        <v>1899</v>
      </c>
      <c r="C880" s="639" t="s">
        <v>2510</v>
      </c>
      <c r="D880" s="21" t="s">
        <v>1935</v>
      </c>
      <c r="E880" s="21">
        <v>4524.82</v>
      </c>
      <c r="F880" s="21">
        <v>0</v>
      </c>
      <c r="G880" s="21">
        <v>0</v>
      </c>
    </row>
    <row r="881" spans="1:7">
      <c r="A881" s="21" t="s">
        <v>1898</v>
      </c>
      <c r="B881" s="21" t="s">
        <v>1899</v>
      </c>
      <c r="C881" s="639" t="s">
        <v>2511</v>
      </c>
      <c r="D881" s="21" t="s">
        <v>2041</v>
      </c>
      <c r="E881" s="21">
        <v>11460</v>
      </c>
      <c r="F881" s="21">
        <v>0</v>
      </c>
      <c r="G881" s="21">
        <v>0</v>
      </c>
    </row>
    <row r="882" spans="1:7">
      <c r="A882" s="21" t="s">
        <v>1898</v>
      </c>
      <c r="B882" s="21" t="s">
        <v>1899</v>
      </c>
      <c r="C882" s="639" t="s">
        <v>2511</v>
      </c>
      <c r="D882" s="21" t="s">
        <v>1935</v>
      </c>
      <c r="E882" s="21">
        <v>1658.23</v>
      </c>
      <c r="F882" s="21">
        <v>0</v>
      </c>
      <c r="G882" s="21">
        <v>0</v>
      </c>
    </row>
    <row r="883" spans="1:7">
      <c r="A883" s="21" t="s">
        <v>1898</v>
      </c>
      <c r="B883" s="21" t="s">
        <v>1899</v>
      </c>
      <c r="C883" s="639" t="s">
        <v>2512</v>
      </c>
      <c r="D883" s="21" t="s">
        <v>2041</v>
      </c>
      <c r="E883" s="21">
        <v>23980</v>
      </c>
      <c r="F883" s="21">
        <v>0</v>
      </c>
      <c r="G883" s="21">
        <v>0</v>
      </c>
    </row>
    <row r="884" spans="1:7">
      <c r="A884" s="21" t="s">
        <v>1898</v>
      </c>
      <c r="B884" s="21" t="s">
        <v>1899</v>
      </c>
      <c r="C884" s="639" t="s">
        <v>2512</v>
      </c>
      <c r="D884" s="21" t="s">
        <v>1935</v>
      </c>
      <c r="E884" s="21">
        <v>2604.67</v>
      </c>
      <c r="F884" s="21">
        <v>0</v>
      </c>
      <c r="G884" s="21">
        <v>0</v>
      </c>
    </row>
    <row r="885" spans="1:7">
      <c r="A885" s="21" t="s">
        <v>1898</v>
      </c>
      <c r="B885" s="21" t="s">
        <v>1899</v>
      </c>
      <c r="C885" s="639" t="s">
        <v>2513</v>
      </c>
      <c r="D885" s="21" t="s">
        <v>2041</v>
      </c>
      <c r="E885" s="21">
        <v>81.41</v>
      </c>
      <c r="F885" s="21">
        <v>0</v>
      </c>
      <c r="G885" s="21">
        <v>0</v>
      </c>
    </row>
    <row r="886" spans="1:7">
      <c r="A886" s="21" t="s">
        <v>1898</v>
      </c>
      <c r="B886" s="21" t="s">
        <v>1899</v>
      </c>
      <c r="C886" s="639" t="s">
        <v>2514</v>
      </c>
      <c r="D886" s="21" t="s">
        <v>2041</v>
      </c>
      <c r="E886" s="21">
        <v>20239</v>
      </c>
      <c r="F886" s="21">
        <v>0</v>
      </c>
      <c r="G886" s="21">
        <v>0</v>
      </c>
    </row>
    <row r="887" spans="1:7">
      <c r="A887" s="21" t="s">
        <v>1898</v>
      </c>
      <c r="B887" s="21" t="s">
        <v>1899</v>
      </c>
      <c r="C887" s="639" t="s">
        <v>2514</v>
      </c>
      <c r="D887" s="21" t="s">
        <v>2046</v>
      </c>
      <c r="E887" s="21">
        <v>7936.89</v>
      </c>
      <c r="F887" s="21">
        <v>0</v>
      </c>
      <c r="G887" s="21">
        <v>0</v>
      </c>
    </row>
    <row r="888" spans="1:7">
      <c r="A888" s="21" t="s">
        <v>1898</v>
      </c>
      <c r="B888" s="21" t="s">
        <v>1899</v>
      </c>
      <c r="C888" s="639" t="s">
        <v>2515</v>
      </c>
      <c r="D888" s="21" t="s">
        <v>2041</v>
      </c>
      <c r="E888" s="21">
        <v>80352</v>
      </c>
      <c r="F888" s="21">
        <v>0</v>
      </c>
      <c r="G888" s="21">
        <v>0</v>
      </c>
    </row>
    <row r="889" spans="1:7">
      <c r="A889" s="21" t="s">
        <v>1898</v>
      </c>
      <c r="B889" s="21" t="s">
        <v>1899</v>
      </c>
      <c r="C889" s="639" t="s">
        <v>2515</v>
      </c>
      <c r="D889" s="21" t="s">
        <v>2046</v>
      </c>
      <c r="E889" s="21">
        <v>29280.93</v>
      </c>
      <c r="F889" s="21">
        <v>0</v>
      </c>
      <c r="G889" s="21">
        <v>0</v>
      </c>
    </row>
    <row r="890" spans="1:7">
      <c r="A890" s="21" t="s">
        <v>1898</v>
      </c>
      <c r="B890" s="21" t="s">
        <v>1899</v>
      </c>
      <c r="C890" s="639" t="s">
        <v>2516</v>
      </c>
      <c r="D890" s="21" t="s">
        <v>2041</v>
      </c>
      <c r="E890" s="21">
        <v>50295</v>
      </c>
      <c r="F890" s="21">
        <v>0</v>
      </c>
      <c r="G890" s="21">
        <v>0</v>
      </c>
    </row>
    <row r="891" spans="1:7">
      <c r="A891" s="21" t="s">
        <v>1898</v>
      </c>
      <c r="B891" s="21" t="s">
        <v>1899</v>
      </c>
      <c r="C891" s="639" t="s">
        <v>2516</v>
      </c>
      <c r="D891" s="21" t="s">
        <v>2046</v>
      </c>
      <c r="E891" s="21">
        <v>18432.96</v>
      </c>
      <c r="F891" s="21">
        <v>0</v>
      </c>
      <c r="G891" s="21">
        <v>0</v>
      </c>
    </row>
    <row r="892" spans="1:7">
      <c r="A892" s="21" t="s">
        <v>1898</v>
      </c>
      <c r="B892" s="21" t="s">
        <v>1899</v>
      </c>
      <c r="C892" s="639" t="s">
        <v>2517</v>
      </c>
      <c r="D892" s="21" t="s">
        <v>2041</v>
      </c>
      <c r="E892" s="21">
        <v>17980</v>
      </c>
      <c r="F892" s="21">
        <v>0</v>
      </c>
      <c r="G892" s="21">
        <v>0</v>
      </c>
    </row>
    <row r="893" spans="1:7">
      <c r="A893" s="21" t="s">
        <v>1898</v>
      </c>
      <c r="B893" s="21" t="s">
        <v>1899</v>
      </c>
      <c r="C893" s="639" t="s">
        <v>2517</v>
      </c>
      <c r="D893" s="21" t="s">
        <v>1935</v>
      </c>
      <c r="E893" s="21">
        <v>5532.66</v>
      </c>
      <c r="F893" s="21">
        <v>0</v>
      </c>
      <c r="G893" s="21">
        <v>0</v>
      </c>
    </row>
    <row r="894" spans="1:7">
      <c r="A894" s="21" t="s">
        <v>1898</v>
      </c>
      <c r="B894" s="21" t="s">
        <v>1899</v>
      </c>
      <c r="C894" s="639" t="s">
        <v>2518</v>
      </c>
      <c r="D894" s="21" t="s">
        <v>2352</v>
      </c>
      <c r="E894" s="21">
        <v>31969</v>
      </c>
      <c r="F894" s="21">
        <v>0</v>
      </c>
      <c r="G894" s="21">
        <v>0</v>
      </c>
    </row>
    <row r="895" spans="1:7">
      <c r="A895" s="21" t="s">
        <v>1898</v>
      </c>
      <c r="B895" s="21" t="s">
        <v>1899</v>
      </c>
      <c r="C895" s="639" t="s">
        <v>2518</v>
      </c>
      <c r="D895" s="21" t="s">
        <v>2041</v>
      </c>
      <c r="E895" s="21">
        <v>12293</v>
      </c>
      <c r="F895" s="21">
        <v>0</v>
      </c>
      <c r="G895" s="21">
        <v>0</v>
      </c>
    </row>
    <row r="896" spans="1:7">
      <c r="A896" s="21" t="s">
        <v>1898</v>
      </c>
      <c r="B896" s="21" t="s">
        <v>1899</v>
      </c>
      <c r="C896" s="639" t="s">
        <v>2518</v>
      </c>
      <c r="D896" s="21" t="s">
        <v>2046</v>
      </c>
      <c r="E896" s="21">
        <v>16284.29</v>
      </c>
      <c r="F896" s="21">
        <v>0</v>
      </c>
      <c r="G896" s="21">
        <v>0</v>
      </c>
    </row>
    <row r="897" spans="1:7">
      <c r="A897" s="21" t="s">
        <v>1898</v>
      </c>
      <c r="B897" s="21" t="s">
        <v>1899</v>
      </c>
      <c r="C897" s="639" t="s">
        <v>2519</v>
      </c>
      <c r="D897" s="21" t="s">
        <v>2041</v>
      </c>
      <c r="E897" s="21">
        <v>257935</v>
      </c>
      <c r="F897" s="21">
        <v>0</v>
      </c>
      <c r="G897" s="21">
        <v>0</v>
      </c>
    </row>
    <row r="898" spans="1:7">
      <c r="A898" s="21" t="s">
        <v>1898</v>
      </c>
      <c r="B898" s="21" t="s">
        <v>1899</v>
      </c>
      <c r="C898" s="639" t="s">
        <v>2519</v>
      </c>
      <c r="D898" s="21" t="s">
        <v>2046</v>
      </c>
      <c r="E898" s="21">
        <v>27387.25</v>
      </c>
      <c r="F898" s="21">
        <v>0</v>
      </c>
      <c r="G898" s="21">
        <v>0</v>
      </c>
    </row>
    <row r="899" spans="1:7">
      <c r="A899" s="21" t="s">
        <v>1898</v>
      </c>
      <c r="B899" s="21" t="s">
        <v>1899</v>
      </c>
      <c r="C899" s="639" t="s">
        <v>2520</v>
      </c>
      <c r="D899" s="21" t="s">
        <v>2041</v>
      </c>
      <c r="E899" s="21">
        <v>46000</v>
      </c>
      <c r="F899" s="21">
        <v>0</v>
      </c>
      <c r="G899" s="21">
        <v>0</v>
      </c>
    </row>
    <row r="900" spans="1:7">
      <c r="A900" s="21" t="s">
        <v>1898</v>
      </c>
      <c r="B900" s="21" t="s">
        <v>1899</v>
      </c>
      <c r="C900" s="639" t="s">
        <v>2520</v>
      </c>
      <c r="D900" s="21" t="s">
        <v>1935</v>
      </c>
      <c r="E900" s="21">
        <v>2911.58</v>
      </c>
      <c r="F900" s="21">
        <v>0</v>
      </c>
      <c r="G900" s="21">
        <v>0</v>
      </c>
    </row>
    <row r="901" spans="1:7">
      <c r="A901" s="21" t="s">
        <v>1898</v>
      </c>
      <c r="B901" s="21" t="s">
        <v>1899</v>
      </c>
      <c r="C901" s="639" t="s">
        <v>2521</v>
      </c>
      <c r="D901" s="21" t="s">
        <v>2041</v>
      </c>
      <c r="E901" s="21">
        <v>20000</v>
      </c>
      <c r="F901" s="21">
        <v>0</v>
      </c>
      <c r="G901" s="21">
        <v>0</v>
      </c>
    </row>
    <row r="902" spans="1:7">
      <c r="A902" s="21" t="s">
        <v>1898</v>
      </c>
      <c r="B902" s="21" t="s">
        <v>1899</v>
      </c>
      <c r="C902" s="639" t="s">
        <v>2521</v>
      </c>
      <c r="D902" s="21" t="s">
        <v>1935</v>
      </c>
      <c r="E902" s="21">
        <v>6001.37</v>
      </c>
      <c r="F902" s="21">
        <v>0</v>
      </c>
      <c r="G902" s="21">
        <v>0</v>
      </c>
    </row>
    <row r="903" spans="1:7">
      <c r="A903" s="21" t="s">
        <v>1898</v>
      </c>
      <c r="B903" s="21" t="s">
        <v>1899</v>
      </c>
      <c r="C903" s="639" t="s">
        <v>2522</v>
      </c>
      <c r="D903" s="21" t="s">
        <v>2041</v>
      </c>
      <c r="E903" s="21">
        <v>20000</v>
      </c>
      <c r="F903" s="21">
        <v>0</v>
      </c>
      <c r="G903" s="21">
        <v>0</v>
      </c>
    </row>
    <row r="904" spans="1:7">
      <c r="A904" s="21" t="s">
        <v>1898</v>
      </c>
      <c r="B904" s="21" t="s">
        <v>1899</v>
      </c>
      <c r="C904" s="639" t="s">
        <v>2522</v>
      </c>
      <c r="D904" s="21" t="s">
        <v>1935</v>
      </c>
      <c r="E904" s="21">
        <v>1460.2</v>
      </c>
      <c r="F904" s="21">
        <v>0</v>
      </c>
      <c r="G904" s="21">
        <v>0</v>
      </c>
    </row>
    <row r="905" spans="1:7">
      <c r="A905" s="21" t="s">
        <v>1898</v>
      </c>
      <c r="B905" s="21" t="s">
        <v>1899</v>
      </c>
      <c r="C905" s="639" t="s">
        <v>2523</v>
      </c>
      <c r="D905" s="21" t="s">
        <v>2352</v>
      </c>
      <c r="E905" s="21">
        <v>10696</v>
      </c>
      <c r="F905" s="21">
        <v>0</v>
      </c>
      <c r="G905" s="21">
        <v>0</v>
      </c>
    </row>
    <row r="906" spans="1:7">
      <c r="A906" s="21" t="s">
        <v>1898</v>
      </c>
      <c r="B906" s="21" t="s">
        <v>1899</v>
      </c>
      <c r="C906" s="639" t="s">
        <v>2523</v>
      </c>
      <c r="D906" s="21" t="s">
        <v>2041</v>
      </c>
      <c r="E906" s="21">
        <v>42312</v>
      </c>
      <c r="F906" s="21">
        <v>0</v>
      </c>
      <c r="G906" s="21">
        <v>0</v>
      </c>
    </row>
    <row r="907" spans="1:7">
      <c r="A907" s="21" t="s">
        <v>1898</v>
      </c>
      <c r="B907" s="21" t="s">
        <v>1899</v>
      </c>
      <c r="C907" s="639" t="s">
        <v>2523</v>
      </c>
      <c r="D907" s="21" t="s">
        <v>2046</v>
      </c>
      <c r="E907" s="21">
        <v>16553.189999999999</v>
      </c>
      <c r="F907" s="21">
        <v>0</v>
      </c>
      <c r="G907" s="21">
        <v>0</v>
      </c>
    </row>
    <row r="908" spans="1:7">
      <c r="A908" s="21" t="s">
        <v>1898</v>
      </c>
      <c r="B908" s="21" t="s">
        <v>1899</v>
      </c>
      <c r="C908" s="639" t="s">
        <v>2524</v>
      </c>
      <c r="D908" s="21" t="s">
        <v>2352</v>
      </c>
      <c r="E908" s="21">
        <v>20866</v>
      </c>
      <c r="F908" s="21">
        <v>0</v>
      </c>
      <c r="G908" s="21">
        <v>0</v>
      </c>
    </row>
    <row r="909" spans="1:7">
      <c r="A909" s="21" t="s">
        <v>1898</v>
      </c>
      <c r="B909" s="21" t="s">
        <v>1899</v>
      </c>
      <c r="C909" s="639" t="s">
        <v>2524</v>
      </c>
      <c r="D909" s="21" t="s">
        <v>2041</v>
      </c>
      <c r="E909" s="21">
        <v>37296</v>
      </c>
      <c r="F909" s="21">
        <v>0</v>
      </c>
      <c r="G909" s="21">
        <v>0</v>
      </c>
    </row>
    <row r="910" spans="1:7">
      <c r="A910" s="21" t="s">
        <v>1898</v>
      </c>
      <c r="B910" s="21" t="s">
        <v>1899</v>
      </c>
      <c r="C910" s="639" t="s">
        <v>2524</v>
      </c>
      <c r="D910" s="21" t="s">
        <v>2046</v>
      </c>
      <c r="E910" s="21">
        <v>20102.21</v>
      </c>
      <c r="F910" s="21">
        <v>0</v>
      </c>
      <c r="G910" s="21">
        <v>0</v>
      </c>
    </row>
    <row r="911" spans="1:7">
      <c r="A911" s="21" t="s">
        <v>1898</v>
      </c>
      <c r="B911" s="21" t="s">
        <v>1899</v>
      </c>
      <c r="C911" s="639" t="s">
        <v>2525</v>
      </c>
      <c r="D911" s="21" t="s">
        <v>2041</v>
      </c>
      <c r="E911" s="21">
        <v>14000</v>
      </c>
      <c r="F911" s="21">
        <v>0</v>
      </c>
      <c r="G911" s="21">
        <v>0</v>
      </c>
    </row>
    <row r="912" spans="1:7">
      <c r="A912" s="21" t="s">
        <v>1898</v>
      </c>
      <c r="B912" s="21" t="s">
        <v>1899</v>
      </c>
      <c r="C912" s="639" t="s">
        <v>2525</v>
      </c>
      <c r="D912" s="21" t="s">
        <v>1935</v>
      </c>
      <c r="E912" s="21">
        <v>91.08</v>
      </c>
      <c r="F912" s="21">
        <v>0</v>
      </c>
      <c r="G912" s="21">
        <v>0</v>
      </c>
    </row>
    <row r="913" spans="1:7">
      <c r="A913" s="21" t="s">
        <v>1898</v>
      </c>
      <c r="B913" s="21" t="s">
        <v>1899</v>
      </c>
      <c r="C913" s="639" t="s">
        <v>2526</v>
      </c>
      <c r="D913" s="21" t="s">
        <v>2041</v>
      </c>
      <c r="E913" s="21">
        <v>40700</v>
      </c>
      <c r="F913" s="21">
        <v>0</v>
      </c>
      <c r="G913" s="21">
        <v>0</v>
      </c>
    </row>
    <row r="914" spans="1:7">
      <c r="A914" s="21" t="s">
        <v>1898</v>
      </c>
      <c r="B914" s="21" t="s">
        <v>1899</v>
      </c>
      <c r="C914" s="639" t="s">
        <v>2526</v>
      </c>
      <c r="D914" s="21" t="s">
        <v>1935</v>
      </c>
      <c r="E914" s="21">
        <v>5189.5200000000004</v>
      </c>
      <c r="F914" s="21">
        <v>0</v>
      </c>
      <c r="G914" s="21">
        <v>0</v>
      </c>
    </row>
    <row r="915" spans="1:7">
      <c r="A915" s="21" t="s">
        <v>1898</v>
      </c>
      <c r="B915" s="21" t="s">
        <v>1899</v>
      </c>
      <c r="C915" s="639" t="s">
        <v>2527</v>
      </c>
      <c r="D915" s="21" t="s">
        <v>2041</v>
      </c>
      <c r="E915" s="21">
        <v>11500</v>
      </c>
      <c r="F915" s="21">
        <v>0</v>
      </c>
      <c r="G915" s="21">
        <v>0</v>
      </c>
    </row>
    <row r="916" spans="1:7">
      <c r="A916" s="21" t="s">
        <v>1898</v>
      </c>
      <c r="B916" s="21" t="s">
        <v>1899</v>
      </c>
      <c r="C916" s="639" t="s">
        <v>2527</v>
      </c>
      <c r="D916" s="21" t="s">
        <v>1935</v>
      </c>
      <c r="E916" s="21">
        <v>4525.0200000000004</v>
      </c>
      <c r="F916" s="21">
        <v>0</v>
      </c>
      <c r="G916" s="21">
        <v>0</v>
      </c>
    </row>
    <row r="917" spans="1:7">
      <c r="A917" s="21" t="s">
        <v>1898</v>
      </c>
      <c r="B917" s="21" t="s">
        <v>1899</v>
      </c>
      <c r="C917" s="639" t="s">
        <v>2528</v>
      </c>
      <c r="D917" s="21" t="s">
        <v>2041</v>
      </c>
      <c r="E917" s="21">
        <v>11500</v>
      </c>
      <c r="F917" s="21">
        <v>0</v>
      </c>
      <c r="G917" s="21">
        <v>0</v>
      </c>
    </row>
    <row r="918" spans="1:7">
      <c r="A918" s="21" t="s">
        <v>1898</v>
      </c>
      <c r="B918" s="21" t="s">
        <v>1899</v>
      </c>
      <c r="C918" s="639" t="s">
        <v>2528</v>
      </c>
      <c r="D918" s="21" t="s">
        <v>1935</v>
      </c>
      <c r="E918" s="21">
        <v>98.81</v>
      </c>
      <c r="F918" s="21">
        <v>0</v>
      </c>
      <c r="G918" s="21">
        <v>0</v>
      </c>
    </row>
    <row r="919" spans="1:7">
      <c r="A919" s="21" t="s">
        <v>1898</v>
      </c>
      <c r="B919" s="21" t="s">
        <v>1899</v>
      </c>
      <c r="C919" s="639" t="s">
        <v>2529</v>
      </c>
      <c r="D919" s="21" t="s">
        <v>2041</v>
      </c>
      <c r="E919" s="21">
        <v>23000</v>
      </c>
      <c r="F919" s="21">
        <v>0</v>
      </c>
      <c r="G919" s="21">
        <v>0</v>
      </c>
    </row>
    <row r="920" spans="1:7">
      <c r="A920" s="21" t="s">
        <v>1898</v>
      </c>
      <c r="B920" s="21" t="s">
        <v>1899</v>
      </c>
      <c r="C920" s="639" t="s">
        <v>2529</v>
      </c>
      <c r="D920" s="21" t="s">
        <v>1935</v>
      </c>
      <c r="E920" s="21">
        <v>10983.19</v>
      </c>
      <c r="F920" s="21">
        <v>0</v>
      </c>
      <c r="G920" s="21">
        <v>0</v>
      </c>
    </row>
    <row r="921" spans="1:7">
      <c r="A921" s="21" t="s">
        <v>1898</v>
      </c>
      <c r="B921" s="21" t="s">
        <v>1899</v>
      </c>
      <c r="C921" s="639" t="s">
        <v>2530</v>
      </c>
      <c r="D921" s="21" t="s">
        <v>2041</v>
      </c>
      <c r="E921" s="21">
        <v>145532</v>
      </c>
      <c r="F921" s="21">
        <v>0</v>
      </c>
      <c r="G921" s="21">
        <v>0</v>
      </c>
    </row>
    <row r="922" spans="1:7">
      <c r="A922" s="21" t="s">
        <v>1898</v>
      </c>
      <c r="B922" s="21" t="s">
        <v>1899</v>
      </c>
      <c r="C922" s="639" t="s">
        <v>2530</v>
      </c>
      <c r="D922" s="21" t="s">
        <v>2046</v>
      </c>
      <c r="E922" s="21">
        <v>14373.89</v>
      </c>
      <c r="F922" s="21">
        <v>0</v>
      </c>
      <c r="G922" s="21">
        <v>0</v>
      </c>
    </row>
    <row r="923" spans="1:7">
      <c r="A923" s="21" t="s">
        <v>1898</v>
      </c>
      <c r="B923" s="21" t="s">
        <v>1899</v>
      </c>
      <c r="C923" s="639" t="s">
        <v>2531</v>
      </c>
      <c r="D923" s="21" t="s">
        <v>2046</v>
      </c>
      <c r="E923" s="21">
        <v>16163.62</v>
      </c>
      <c r="F923" s="21">
        <v>0</v>
      </c>
      <c r="G923" s="21">
        <v>0</v>
      </c>
    </row>
    <row r="924" spans="1:7">
      <c r="A924" s="21" t="s">
        <v>1898</v>
      </c>
      <c r="B924" s="21" t="s">
        <v>1899</v>
      </c>
      <c r="C924" s="639" t="s">
        <v>2532</v>
      </c>
      <c r="D924" s="21" t="s">
        <v>2041</v>
      </c>
      <c r="E924" s="21">
        <v>14360</v>
      </c>
      <c r="F924" s="21">
        <v>0</v>
      </c>
      <c r="G924" s="21">
        <v>0</v>
      </c>
    </row>
    <row r="925" spans="1:7">
      <c r="A925" s="21" t="s">
        <v>1898</v>
      </c>
      <c r="B925" s="21" t="s">
        <v>1899</v>
      </c>
      <c r="C925" s="639" t="s">
        <v>2533</v>
      </c>
      <c r="D925" s="21" t="s">
        <v>2041</v>
      </c>
      <c r="E925" s="21">
        <v>10724</v>
      </c>
      <c r="F925" s="21">
        <v>0</v>
      </c>
      <c r="G925" s="21">
        <v>0</v>
      </c>
    </row>
    <row r="926" spans="1:7">
      <c r="A926" s="21" t="s">
        <v>1898</v>
      </c>
      <c r="B926" s="21" t="s">
        <v>1899</v>
      </c>
      <c r="C926" s="639" t="s">
        <v>2534</v>
      </c>
      <c r="D926" s="21" t="s">
        <v>2041</v>
      </c>
      <c r="E926" s="21">
        <v>11612</v>
      </c>
      <c r="F926" s="21">
        <v>0</v>
      </c>
      <c r="G926" s="21">
        <v>0</v>
      </c>
    </row>
    <row r="927" spans="1:7">
      <c r="A927" s="21" t="s">
        <v>1898</v>
      </c>
      <c r="B927" s="21" t="s">
        <v>1899</v>
      </c>
      <c r="C927" s="639" t="s">
        <v>2535</v>
      </c>
      <c r="D927" s="21" t="s">
        <v>2041</v>
      </c>
      <c r="E927" s="21">
        <v>12788</v>
      </c>
      <c r="F927" s="21">
        <v>0</v>
      </c>
      <c r="G927" s="21">
        <v>0</v>
      </c>
    </row>
    <row r="928" spans="1:7">
      <c r="A928" s="21" t="s">
        <v>1898</v>
      </c>
      <c r="B928" s="21" t="s">
        <v>1899</v>
      </c>
      <c r="C928" s="639" t="s">
        <v>2536</v>
      </c>
      <c r="D928" s="21" t="s">
        <v>2041</v>
      </c>
      <c r="E928" s="21">
        <v>15519</v>
      </c>
      <c r="F928" s="21">
        <v>0</v>
      </c>
      <c r="G928" s="21">
        <v>0</v>
      </c>
    </row>
    <row r="929" spans="1:7">
      <c r="A929" s="21" t="s">
        <v>1898</v>
      </c>
      <c r="B929" s="21" t="s">
        <v>1899</v>
      </c>
      <c r="C929" s="639" t="s">
        <v>2537</v>
      </c>
      <c r="D929" s="21" t="s">
        <v>2041</v>
      </c>
      <c r="E929" s="21">
        <v>16000</v>
      </c>
      <c r="F929" s="21">
        <v>0</v>
      </c>
      <c r="G929" s="21">
        <v>0</v>
      </c>
    </row>
    <row r="930" spans="1:7">
      <c r="A930" s="21" t="s">
        <v>1898</v>
      </c>
      <c r="B930" s="21" t="s">
        <v>1899</v>
      </c>
      <c r="C930" s="639" t="s">
        <v>2538</v>
      </c>
      <c r="D930" s="21" t="s">
        <v>2041</v>
      </c>
      <c r="E930" s="21">
        <v>15951</v>
      </c>
      <c r="F930" s="21">
        <v>0</v>
      </c>
      <c r="G930" s="21">
        <v>0</v>
      </c>
    </row>
    <row r="931" spans="1:7">
      <c r="A931" s="21" t="s">
        <v>1898</v>
      </c>
      <c r="B931" s="21" t="s">
        <v>1899</v>
      </c>
      <c r="C931" s="639" t="s">
        <v>2539</v>
      </c>
      <c r="D931" s="21" t="s">
        <v>1935</v>
      </c>
      <c r="E931" s="21">
        <v>3176.22</v>
      </c>
      <c r="F931" s="21">
        <v>0</v>
      </c>
      <c r="G931" s="21">
        <v>0</v>
      </c>
    </row>
    <row r="932" spans="1:7">
      <c r="A932" s="21" t="s">
        <v>1898</v>
      </c>
      <c r="B932" s="21" t="s">
        <v>1899</v>
      </c>
      <c r="C932" s="639" t="s">
        <v>2540</v>
      </c>
      <c r="D932" s="21" t="s">
        <v>2041</v>
      </c>
      <c r="E932" s="21">
        <v>11945</v>
      </c>
      <c r="F932" s="21">
        <v>0</v>
      </c>
      <c r="G932" s="21">
        <v>0</v>
      </c>
    </row>
    <row r="933" spans="1:7">
      <c r="A933" s="21" t="s">
        <v>1898</v>
      </c>
      <c r="B933" s="21" t="s">
        <v>1899</v>
      </c>
      <c r="C933" s="639" t="s">
        <v>2541</v>
      </c>
      <c r="D933" s="21" t="s">
        <v>2041</v>
      </c>
      <c r="E933" s="21">
        <v>11881</v>
      </c>
      <c r="F933" s="21">
        <v>0</v>
      </c>
      <c r="G933" s="21">
        <v>0</v>
      </c>
    </row>
    <row r="934" spans="1:7">
      <c r="A934" s="21" t="s">
        <v>1898</v>
      </c>
      <c r="B934" s="21" t="s">
        <v>1899</v>
      </c>
      <c r="C934" s="639" t="s">
        <v>2542</v>
      </c>
      <c r="D934" s="21" t="s">
        <v>2041</v>
      </c>
      <c r="E934" s="21">
        <v>16000</v>
      </c>
      <c r="F934" s="21">
        <v>0</v>
      </c>
      <c r="G934" s="21">
        <v>0</v>
      </c>
    </row>
    <row r="935" spans="1:7">
      <c r="A935" s="21" t="s">
        <v>1898</v>
      </c>
      <c r="B935" s="21" t="s">
        <v>1899</v>
      </c>
      <c r="C935" s="639" t="s">
        <v>2543</v>
      </c>
      <c r="D935" s="21" t="s">
        <v>2041</v>
      </c>
      <c r="E935" s="21">
        <v>12720</v>
      </c>
      <c r="F935" s="21">
        <v>0</v>
      </c>
      <c r="G935" s="21">
        <v>0</v>
      </c>
    </row>
    <row r="936" spans="1:7">
      <c r="A936" s="21" t="s">
        <v>1898</v>
      </c>
      <c r="B936" s="21" t="s">
        <v>1899</v>
      </c>
      <c r="C936" s="639" t="s">
        <v>2544</v>
      </c>
      <c r="D936" s="21" t="s">
        <v>2352</v>
      </c>
      <c r="E936" s="21">
        <v>181098</v>
      </c>
      <c r="F936" s="21">
        <v>0</v>
      </c>
      <c r="G936" s="21">
        <v>0</v>
      </c>
    </row>
    <row r="937" spans="1:7">
      <c r="A937" s="21" t="s">
        <v>1898</v>
      </c>
      <c r="B937" s="21" t="s">
        <v>1899</v>
      </c>
      <c r="C937" s="639" t="s">
        <v>2544</v>
      </c>
      <c r="D937" s="21" t="s">
        <v>2041</v>
      </c>
      <c r="E937" s="21">
        <v>127941</v>
      </c>
      <c r="F937" s="21">
        <v>0</v>
      </c>
      <c r="G937" s="21">
        <v>0</v>
      </c>
    </row>
    <row r="938" spans="1:7">
      <c r="A938" s="21" t="s">
        <v>1898</v>
      </c>
      <c r="B938" s="21" t="s">
        <v>1899</v>
      </c>
      <c r="C938" s="639" t="s">
        <v>2544</v>
      </c>
      <c r="D938" s="21" t="s">
        <v>2046</v>
      </c>
      <c r="E938" s="21">
        <v>40164.639999999999</v>
      </c>
      <c r="F938" s="21">
        <v>0</v>
      </c>
      <c r="G938" s="21">
        <v>0</v>
      </c>
    </row>
    <row r="939" spans="1:7">
      <c r="A939" s="21" t="s">
        <v>1898</v>
      </c>
      <c r="B939" s="21" t="s">
        <v>1899</v>
      </c>
      <c r="C939" s="639" t="s">
        <v>2545</v>
      </c>
      <c r="D939" s="21" t="s">
        <v>2352</v>
      </c>
      <c r="E939" s="21">
        <v>205435</v>
      </c>
      <c r="F939" s="21">
        <v>0</v>
      </c>
      <c r="G939" s="21">
        <v>0</v>
      </c>
    </row>
    <row r="940" spans="1:7">
      <c r="A940" s="21" t="s">
        <v>1898</v>
      </c>
      <c r="B940" s="21" t="s">
        <v>1899</v>
      </c>
      <c r="C940" s="639" t="s">
        <v>2545</v>
      </c>
      <c r="D940" s="21" t="s">
        <v>2041</v>
      </c>
      <c r="E940" s="21">
        <v>188623</v>
      </c>
      <c r="F940" s="21">
        <v>0</v>
      </c>
      <c r="G940" s="21">
        <v>0</v>
      </c>
    </row>
    <row r="941" spans="1:7">
      <c r="A941" s="21" t="s">
        <v>1898</v>
      </c>
      <c r="B941" s="21" t="s">
        <v>1899</v>
      </c>
      <c r="C941" s="639" t="s">
        <v>2545</v>
      </c>
      <c r="D941" s="21" t="s">
        <v>2046</v>
      </c>
      <c r="E941" s="21">
        <v>12598.73</v>
      </c>
      <c r="F941" s="21">
        <v>0</v>
      </c>
      <c r="G941" s="21">
        <v>0</v>
      </c>
    </row>
    <row r="942" spans="1:7">
      <c r="A942" s="21" t="s">
        <v>1898</v>
      </c>
      <c r="B942" s="21" t="s">
        <v>1899</v>
      </c>
      <c r="C942" s="639" t="s">
        <v>2546</v>
      </c>
      <c r="D942" s="21" t="s">
        <v>2041</v>
      </c>
      <c r="E942" s="21">
        <v>3600</v>
      </c>
      <c r="F942" s="21">
        <v>0</v>
      </c>
      <c r="G942" s="21">
        <v>0</v>
      </c>
    </row>
    <row r="943" spans="1:7">
      <c r="A943" s="21" t="s">
        <v>1898</v>
      </c>
      <c r="B943" s="21" t="s">
        <v>1899</v>
      </c>
      <c r="C943" s="639" t="s">
        <v>2546</v>
      </c>
      <c r="D943" s="21" t="s">
        <v>1935</v>
      </c>
      <c r="E943" s="21">
        <v>76.09</v>
      </c>
      <c r="F943" s="21">
        <v>0</v>
      </c>
      <c r="G943" s="21">
        <v>0</v>
      </c>
    </row>
    <row r="944" spans="1:7">
      <c r="A944" s="21" t="s">
        <v>1898</v>
      </c>
      <c r="B944" s="21" t="s">
        <v>1899</v>
      </c>
      <c r="C944" s="639" t="s">
        <v>2547</v>
      </c>
      <c r="D944" s="21" t="s">
        <v>2041</v>
      </c>
      <c r="E944" s="21">
        <v>3000</v>
      </c>
      <c r="F944" s="21">
        <v>0</v>
      </c>
      <c r="G944" s="21">
        <v>0</v>
      </c>
    </row>
    <row r="945" spans="1:7">
      <c r="A945" s="21" t="s">
        <v>1898</v>
      </c>
      <c r="B945" s="21" t="s">
        <v>1899</v>
      </c>
      <c r="C945" s="639" t="s">
        <v>2547</v>
      </c>
      <c r="D945" s="21" t="s">
        <v>1935</v>
      </c>
      <c r="E945" s="21">
        <v>13.76</v>
      </c>
      <c r="F945" s="21">
        <v>0</v>
      </c>
      <c r="G945" s="21">
        <v>0</v>
      </c>
    </row>
    <row r="946" spans="1:7">
      <c r="A946" s="21" t="s">
        <v>1898</v>
      </c>
      <c r="B946" s="21" t="s">
        <v>1899</v>
      </c>
      <c r="C946" s="639" t="s">
        <v>2548</v>
      </c>
      <c r="D946" s="21" t="s">
        <v>2041</v>
      </c>
      <c r="E946" s="21">
        <v>9761</v>
      </c>
      <c r="F946" s="21">
        <v>0</v>
      </c>
      <c r="G946" s="21">
        <v>0</v>
      </c>
    </row>
    <row r="947" spans="1:7">
      <c r="A947" s="21" t="s">
        <v>1898</v>
      </c>
      <c r="B947" s="21" t="s">
        <v>1899</v>
      </c>
      <c r="C947" s="639" t="s">
        <v>2549</v>
      </c>
      <c r="D947" s="21" t="s">
        <v>2352</v>
      </c>
      <c r="E947" s="21">
        <v>181715</v>
      </c>
      <c r="F947" s="21">
        <v>0</v>
      </c>
      <c r="G947" s="21">
        <v>0</v>
      </c>
    </row>
    <row r="948" spans="1:7">
      <c r="A948" s="21" t="s">
        <v>1898</v>
      </c>
      <c r="B948" s="21" t="s">
        <v>1899</v>
      </c>
      <c r="C948" s="639" t="s">
        <v>2549</v>
      </c>
      <c r="D948" s="21" t="s">
        <v>2041</v>
      </c>
      <c r="E948" s="21">
        <v>202102</v>
      </c>
      <c r="F948" s="21">
        <v>0</v>
      </c>
      <c r="G948" s="21">
        <v>0</v>
      </c>
    </row>
    <row r="949" spans="1:7">
      <c r="A949" s="21" t="s">
        <v>1898</v>
      </c>
      <c r="B949" s="21" t="s">
        <v>1899</v>
      </c>
      <c r="C949" s="639" t="s">
        <v>2549</v>
      </c>
      <c r="D949" s="21" t="s">
        <v>2046</v>
      </c>
      <c r="E949" s="21">
        <v>40517.5</v>
      </c>
      <c r="F949" s="21">
        <v>0</v>
      </c>
      <c r="G949" s="21">
        <v>0</v>
      </c>
    </row>
    <row r="950" spans="1:7">
      <c r="A950" s="21" t="s">
        <v>1898</v>
      </c>
      <c r="B950" s="21" t="s">
        <v>1899</v>
      </c>
      <c r="C950" s="639" t="s">
        <v>2550</v>
      </c>
      <c r="D950" s="21" t="s">
        <v>2352</v>
      </c>
      <c r="E950" s="21">
        <v>85597</v>
      </c>
      <c r="F950" s="21">
        <v>0</v>
      </c>
      <c r="G950" s="21">
        <v>0</v>
      </c>
    </row>
    <row r="951" spans="1:7">
      <c r="A951" s="21" t="s">
        <v>1898</v>
      </c>
      <c r="B951" s="21" t="s">
        <v>1899</v>
      </c>
      <c r="C951" s="639" t="s">
        <v>2550</v>
      </c>
      <c r="D951" s="21" t="s">
        <v>2041</v>
      </c>
      <c r="E951" s="21">
        <v>116025</v>
      </c>
      <c r="F951" s="21">
        <v>0</v>
      </c>
      <c r="G951" s="21">
        <v>0</v>
      </c>
    </row>
    <row r="952" spans="1:7">
      <c r="A952" s="21" t="s">
        <v>1898</v>
      </c>
      <c r="B952" s="21" t="s">
        <v>1899</v>
      </c>
      <c r="C952" s="639" t="s">
        <v>2550</v>
      </c>
      <c r="D952" s="21" t="s">
        <v>2046</v>
      </c>
      <c r="E952" s="21">
        <v>11847.5</v>
      </c>
      <c r="F952" s="21">
        <v>0</v>
      </c>
      <c r="G952" s="21">
        <v>0</v>
      </c>
    </row>
    <row r="953" spans="1:7">
      <c r="A953" s="21" t="s">
        <v>1898</v>
      </c>
      <c r="B953" s="21" t="s">
        <v>1899</v>
      </c>
      <c r="C953" s="639" t="s">
        <v>2551</v>
      </c>
      <c r="D953" s="21" t="s">
        <v>2352</v>
      </c>
      <c r="E953" s="21">
        <v>121849</v>
      </c>
      <c r="F953" s="21">
        <v>0</v>
      </c>
      <c r="G953" s="21">
        <v>0</v>
      </c>
    </row>
    <row r="954" spans="1:7">
      <c r="A954" s="21" t="s">
        <v>1898</v>
      </c>
      <c r="B954" s="21" t="s">
        <v>1899</v>
      </c>
      <c r="C954" s="639" t="s">
        <v>2551</v>
      </c>
      <c r="D954" s="21" t="s">
        <v>2041</v>
      </c>
      <c r="E954" s="21">
        <v>151973</v>
      </c>
      <c r="F954" s="21">
        <v>0</v>
      </c>
      <c r="G954" s="21">
        <v>0</v>
      </c>
    </row>
    <row r="955" spans="1:7">
      <c r="A955" s="21" t="s">
        <v>1898</v>
      </c>
      <c r="B955" s="21" t="s">
        <v>1899</v>
      </c>
      <c r="C955" s="639" t="s">
        <v>2551</v>
      </c>
      <c r="D955" s="21" t="s">
        <v>2046</v>
      </c>
      <c r="E955" s="21">
        <v>37877.33</v>
      </c>
      <c r="F955" s="21">
        <v>0</v>
      </c>
      <c r="G955" s="21">
        <v>0</v>
      </c>
    </row>
    <row r="956" spans="1:7">
      <c r="A956" s="21" t="s">
        <v>1898</v>
      </c>
      <c r="B956" s="21" t="s">
        <v>1899</v>
      </c>
      <c r="C956" s="639" t="s">
        <v>2552</v>
      </c>
      <c r="D956" s="21" t="s">
        <v>2352</v>
      </c>
      <c r="E956" s="21">
        <v>61625</v>
      </c>
      <c r="F956" s="21">
        <v>0</v>
      </c>
      <c r="G956" s="21">
        <v>0</v>
      </c>
    </row>
    <row r="957" spans="1:7">
      <c r="A957" s="21" t="s">
        <v>1898</v>
      </c>
      <c r="B957" s="21" t="s">
        <v>1899</v>
      </c>
      <c r="C957" s="639" t="s">
        <v>2552</v>
      </c>
      <c r="D957" s="21" t="s">
        <v>2041</v>
      </c>
      <c r="E957" s="21">
        <v>57134</v>
      </c>
      <c r="F957" s="21">
        <v>0</v>
      </c>
      <c r="G957" s="21">
        <v>0</v>
      </c>
    </row>
    <row r="958" spans="1:7">
      <c r="A958" s="21" t="s">
        <v>1898</v>
      </c>
      <c r="B958" s="21" t="s">
        <v>1899</v>
      </c>
      <c r="C958" s="639" t="s">
        <v>2552</v>
      </c>
      <c r="D958" s="21" t="s">
        <v>2046</v>
      </c>
      <c r="E958" s="21">
        <v>26742.93</v>
      </c>
      <c r="F958" s="21">
        <v>0</v>
      </c>
      <c r="G958" s="21">
        <v>0</v>
      </c>
    </row>
    <row r="959" spans="1:7">
      <c r="A959" s="21" t="s">
        <v>1898</v>
      </c>
      <c r="B959" s="21" t="s">
        <v>1899</v>
      </c>
      <c r="C959" s="639" t="s">
        <v>2553</v>
      </c>
      <c r="D959" s="21" t="s">
        <v>2352</v>
      </c>
      <c r="E959" s="21">
        <v>161214</v>
      </c>
      <c r="F959" s="21">
        <v>0</v>
      </c>
      <c r="G959" s="21">
        <v>0</v>
      </c>
    </row>
    <row r="960" spans="1:7">
      <c r="A960" s="21" t="s">
        <v>1898</v>
      </c>
      <c r="B960" s="21" t="s">
        <v>1899</v>
      </c>
      <c r="C960" s="639" t="s">
        <v>2553</v>
      </c>
      <c r="D960" s="21" t="s">
        <v>2041</v>
      </c>
      <c r="E960" s="21">
        <v>209709</v>
      </c>
      <c r="F960" s="21">
        <v>0</v>
      </c>
      <c r="G960" s="21">
        <v>0</v>
      </c>
    </row>
    <row r="961" spans="1:7">
      <c r="A961" s="21" t="s">
        <v>1898</v>
      </c>
      <c r="B961" s="21" t="s">
        <v>1899</v>
      </c>
      <c r="C961" s="639" t="s">
        <v>2553</v>
      </c>
      <c r="D961" s="21" t="s">
        <v>2046</v>
      </c>
      <c r="E961" s="21">
        <v>22686.23</v>
      </c>
      <c r="F961" s="21">
        <v>0</v>
      </c>
      <c r="G961" s="21">
        <v>0</v>
      </c>
    </row>
    <row r="962" spans="1:7">
      <c r="A962" s="21" t="s">
        <v>1898</v>
      </c>
      <c r="B962" s="21" t="s">
        <v>1899</v>
      </c>
      <c r="C962" s="639" t="s">
        <v>2554</v>
      </c>
      <c r="D962" s="21" t="s">
        <v>2041</v>
      </c>
      <c r="E962" s="21">
        <v>82676</v>
      </c>
      <c r="F962" s="21">
        <v>0</v>
      </c>
      <c r="G962" s="21">
        <v>0</v>
      </c>
    </row>
    <row r="963" spans="1:7">
      <c r="A963" s="21" t="s">
        <v>1898</v>
      </c>
      <c r="B963" s="21" t="s">
        <v>1899</v>
      </c>
      <c r="C963" s="639" t="s">
        <v>2555</v>
      </c>
      <c r="D963" s="21" t="s">
        <v>2041</v>
      </c>
      <c r="E963" s="21">
        <v>1107</v>
      </c>
      <c r="F963" s="21">
        <v>0</v>
      </c>
      <c r="G963" s="21">
        <v>0</v>
      </c>
    </row>
    <row r="964" spans="1:7">
      <c r="A964" s="21" t="s">
        <v>1898</v>
      </c>
      <c r="B964" s="21" t="s">
        <v>1899</v>
      </c>
      <c r="C964" s="639" t="s">
        <v>2556</v>
      </c>
      <c r="D964" s="21" t="s">
        <v>2041</v>
      </c>
      <c r="E964" s="21">
        <v>30483</v>
      </c>
      <c r="F964" s="21">
        <v>0</v>
      </c>
      <c r="G964" s="21">
        <v>0</v>
      </c>
    </row>
    <row r="965" spans="1:7">
      <c r="A965" s="21" t="s">
        <v>1898</v>
      </c>
      <c r="B965" s="21" t="s">
        <v>1899</v>
      </c>
      <c r="C965" s="639" t="s">
        <v>2557</v>
      </c>
      <c r="D965" s="21" t="s">
        <v>2041</v>
      </c>
      <c r="E965" s="21">
        <v>4320</v>
      </c>
      <c r="F965" s="21">
        <v>0</v>
      </c>
      <c r="G965" s="21">
        <v>0</v>
      </c>
    </row>
    <row r="966" spans="1:7">
      <c r="A966" s="21" t="s">
        <v>1898</v>
      </c>
      <c r="B966" s="21" t="s">
        <v>1899</v>
      </c>
      <c r="C966" s="639" t="s">
        <v>2557</v>
      </c>
      <c r="D966" s="21" t="s">
        <v>1935</v>
      </c>
      <c r="E966" s="21">
        <v>1242.72</v>
      </c>
      <c r="F966" s="21">
        <v>0</v>
      </c>
      <c r="G966" s="21">
        <v>0</v>
      </c>
    </row>
    <row r="967" spans="1:7">
      <c r="A967" s="21" t="s">
        <v>1898</v>
      </c>
      <c r="B967" s="21" t="s">
        <v>1899</v>
      </c>
      <c r="C967" s="639" t="s">
        <v>2558</v>
      </c>
      <c r="D967" s="21" t="s">
        <v>2041</v>
      </c>
      <c r="E967" s="21">
        <v>22</v>
      </c>
      <c r="F967" s="21">
        <v>0</v>
      </c>
      <c r="G967" s="21">
        <v>0</v>
      </c>
    </row>
    <row r="968" spans="1:7">
      <c r="A968" s="21" t="s">
        <v>1898</v>
      </c>
      <c r="B968" s="21" t="s">
        <v>1899</v>
      </c>
      <c r="C968" s="639" t="s">
        <v>2558</v>
      </c>
      <c r="D968" s="21" t="s">
        <v>2106</v>
      </c>
      <c r="E968" s="21">
        <v>1</v>
      </c>
      <c r="F968" s="21">
        <v>0</v>
      </c>
      <c r="G968" s="21">
        <v>0</v>
      </c>
    </row>
    <row r="969" spans="1:7">
      <c r="A969" s="21" t="s">
        <v>1898</v>
      </c>
      <c r="B969" s="21" t="s">
        <v>1899</v>
      </c>
      <c r="C969" s="639" t="s">
        <v>2559</v>
      </c>
      <c r="D969" s="21" t="s">
        <v>2041</v>
      </c>
      <c r="E969" s="21">
        <v>60</v>
      </c>
      <c r="F969" s="21">
        <v>0</v>
      </c>
      <c r="G969" s="21">
        <v>0</v>
      </c>
    </row>
    <row r="970" spans="1:7">
      <c r="A970" s="21" t="s">
        <v>1898</v>
      </c>
      <c r="B970" s="21" t="s">
        <v>1899</v>
      </c>
      <c r="C970" s="639" t="s">
        <v>2559</v>
      </c>
      <c r="D970" s="21" t="s">
        <v>1935</v>
      </c>
      <c r="E970" s="21">
        <v>6.42</v>
      </c>
      <c r="F970" s="21">
        <v>0</v>
      </c>
      <c r="G970" s="21">
        <v>0</v>
      </c>
    </row>
    <row r="971" spans="1:7">
      <c r="A971" s="21" t="s">
        <v>1898</v>
      </c>
      <c r="B971" s="21" t="s">
        <v>1899</v>
      </c>
      <c r="C971" s="639" t="s">
        <v>2560</v>
      </c>
      <c r="D971" s="21" t="s">
        <v>2041</v>
      </c>
      <c r="E971" s="21">
        <v>54</v>
      </c>
      <c r="F971" s="21">
        <v>0</v>
      </c>
      <c r="G971" s="21">
        <v>0</v>
      </c>
    </row>
    <row r="972" spans="1:7">
      <c r="A972" s="21" t="s">
        <v>1898</v>
      </c>
      <c r="B972" s="21" t="s">
        <v>1899</v>
      </c>
      <c r="C972" s="639" t="s">
        <v>2560</v>
      </c>
      <c r="D972" s="21" t="s">
        <v>2042</v>
      </c>
      <c r="E972" s="21">
        <v>1.44</v>
      </c>
      <c r="F972" s="21">
        <v>0</v>
      </c>
      <c r="G972" s="21">
        <v>0</v>
      </c>
    </row>
    <row r="973" spans="1:7">
      <c r="A973" s="21" t="s">
        <v>1898</v>
      </c>
      <c r="B973" s="21" t="s">
        <v>1899</v>
      </c>
      <c r="C973" s="639" t="s">
        <v>2560</v>
      </c>
      <c r="D973" s="21" t="s">
        <v>2043</v>
      </c>
      <c r="E973" s="21">
        <v>19.16</v>
      </c>
      <c r="F973" s="21">
        <v>0</v>
      </c>
      <c r="G973" s="21">
        <v>0</v>
      </c>
    </row>
    <row r="974" spans="1:7">
      <c r="A974" s="21" t="s">
        <v>1898</v>
      </c>
      <c r="B974" s="21" t="s">
        <v>1899</v>
      </c>
      <c r="C974" s="639" t="s">
        <v>2561</v>
      </c>
      <c r="D974" s="21" t="s">
        <v>2041</v>
      </c>
      <c r="E974" s="21">
        <v>45</v>
      </c>
      <c r="F974" s="21">
        <v>0</v>
      </c>
      <c r="G974" s="21">
        <v>0</v>
      </c>
    </row>
    <row r="975" spans="1:7">
      <c r="A975" s="21" t="s">
        <v>1898</v>
      </c>
      <c r="B975" s="21" t="s">
        <v>1899</v>
      </c>
      <c r="C975" s="639" t="s">
        <v>2562</v>
      </c>
      <c r="D975" s="21" t="s">
        <v>771</v>
      </c>
      <c r="E975" s="21">
        <v>36</v>
      </c>
      <c r="F975" s="21">
        <v>0</v>
      </c>
      <c r="G975" s="21">
        <v>0</v>
      </c>
    </row>
    <row r="976" spans="1:7">
      <c r="A976" s="21" t="s">
        <v>1898</v>
      </c>
      <c r="B976" s="21" t="s">
        <v>1899</v>
      </c>
      <c r="C976" s="639" t="s">
        <v>2562</v>
      </c>
      <c r="D976" s="21" t="s">
        <v>770</v>
      </c>
      <c r="E976" s="21">
        <v>700</v>
      </c>
      <c r="F976" s="21">
        <v>0</v>
      </c>
      <c r="G976" s="21">
        <v>0</v>
      </c>
    </row>
    <row r="977" spans="1:9">
      <c r="A977" s="21" t="s">
        <v>1898</v>
      </c>
      <c r="B977" s="21" t="s">
        <v>1899</v>
      </c>
      <c r="C977" s="639" t="s">
        <v>2563</v>
      </c>
      <c r="D977" s="21" t="s">
        <v>771</v>
      </c>
      <c r="E977" s="21">
        <v>459</v>
      </c>
      <c r="F977" s="21">
        <v>0</v>
      </c>
      <c r="G977" s="21">
        <v>0</v>
      </c>
    </row>
    <row r="978" spans="1:9">
      <c r="A978" s="21" t="s">
        <v>1898</v>
      </c>
      <c r="B978" s="21" t="s">
        <v>1899</v>
      </c>
      <c r="C978" s="639" t="s">
        <v>2563</v>
      </c>
      <c r="D978" s="21" t="s">
        <v>1900</v>
      </c>
      <c r="E978" s="21">
        <v>35</v>
      </c>
      <c r="F978" s="21">
        <v>0</v>
      </c>
      <c r="G978" s="21">
        <v>0</v>
      </c>
    </row>
    <row r="979" spans="1:9">
      <c r="A979" s="21" t="s">
        <v>1898</v>
      </c>
      <c r="B979" s="21" t="s">
        <v>1899</v>
      </c>
      <c r="C979" s="639" t="s">
        <v>2564</v>
      </c>
      <c r="D979" s="21" t="s">
        <v>771</v>
      </c>
      <c r="E979" s="21">
        <v>1868</v>
      </c>
      <c r="F979" s="21">
        <v>0</v>
      </c>
      <c r="G979" s="21">
        <v>0</v>
      </c>
    </row>
    <row r="980" spans="1:9">
      <c r="A980" s="21" t="s">
        <v>1898</v>
      </c>
      <c r="B980" s="21" t="s">
        <v>1899</v>
      </c>
      <c r="C980" s="639" t="s">
        <v>311</v>
      </c>
      <c r="D980" s="21" t="s">
        <v>771</v>
      </c>
      <c r="E980" s="21">
        <v>55</v>
      </c>
      <c r="F980" s="21">
        <v>0</v>
      </c>
      <c r="G980" s="21">
        <v>0</v>
      </c>
    </row>
    <row r="981" spans="1:9">
      <c r="A981" s="21" t="s">
        <v>1898</v>
      </c>
      <c r="B981" s="21" t="s">
        <v>1899</v>
      </c>
      <c r="C981" s="639" t="s">
        <v>311</v>
      </c>
      <c r="D981" s="21" t="s">
        <v>770</v>
      </c>
      <c r="E981" s="21">
        <v>1600</v>
      </c>
      <c r="F981" s="21">
        <v>0</v>
      </c>
      <c r="G981" s="21">
        <v>0</v>
      </c>
    </row>
    <row r="982" spans="1:9">
      <c r="A982" s="21" t="s">
        <v>1898</v>
      </c>
      <c r="B982" s="21" t="s">
        <v>1899</v>
      </c>
      <c r="C982" s="639" t="s">
        <v>2565</v>
      </c>
      <c r="D982" s="21" t="s">
        <v>2041</v>
      </c>
      <c r="E982" s="21">
        <v>40000</v>
      </c>
      <c r="F982" s="21">
        <v>0</v>
      </c>
      <c r="G982" s="21">
        <v>0</v>
      </c>
    </row>
    <row r="983" spans="1:9">
      <c r="A983" s="21" t="s">
        <v>1898</v>
      </c>
      <c r="B983" s="21" t="s">
        <v>1899</v>
      </c>
      <c r="C983" s="639" t="s">
        <v>2565</v>
      </c>
      <c r="D983" s="21" t="s">
        <v>1935</v>
      </c>
      <c r="E983" s="21">
        <v>3243.78</v>
      </c>
      <c r="F983" s="21">
        <v>0</v>
      </c>
      <c r="G983" s="21">
        <v>0</v>
      </c>
    </row>
    <row r="984" spans="1:9">
      <c r="A984" s="21" t="s">
        <v>1898</v>
      </c>
      <c r="B984" s="21" t="s">
        <v>1899</v>
      </c>
      <c r="C984" s="639" t="s">
        <v>2566</v>
      </c>
      <c r="D984" s="21" t="s">
        <v>2041</v>
      </c>
      <c r="E984" s="21">
        <v>50000</v>
      </c>
      <c r="F984" s="21">
        <v>0</v>
      </c>
      <c r="G984" s="21">
        <v>0</v>
      </c>
    </row>
    <row r="985" spans="1:9">
      <c r="A985" s="21" t="s">
        <v>1898</v>
      </c>
      <c r="B985" s="21" t="s">
        <v>1899</v>
      </c>
      <c r="C985" s="639" t="s">
        <v>2566</v>
      </c>
      <c r="D985" s="21" t="s">
        <v>2043</v>
      </c>
      <c r="E985" s="21">
        <v>2308</v>
      </c>
      <c r="F985" s="21">
        <v>0</v>
      </c>
      <c r="G985" s="21">
        <v>0</v>
      </c>
    </row>
    <row r="986" spans="1:9">
      <c r="A986" s="21" t="s">
        <v>1898</v>
      </c>
      <c r="B986" s="21" t="s">
        <v>1899</v>
      </c>
      <c r="C986" s="639" t="s">
        <v>2567</v>
      </c>
      <c r="D986" s="21" t="s">
        <v>2041</v>
      </c>
      <c r="E986" s="21">
        <v>78400</v>
      </c>
      <c r="F986" s="21">
        <v>0</v>
      </c>
      <c r="G986" s="21">
        <v>0</v>
      </c>
    </row>
    <row r="987" spans="1:9">
      <c r="A987" s="21" t="s">
        <v>1898</v>
      </c>
      <c r="B987" s="21" t="s">
        <v>1899</v>
      </c>
      <c r="C987" s="639" t="s">
        <v>2567</v>
      </c>
      <c r="D987" s="21" t="s">
        <v>1935</v>
      </c>
      <c r="E987" s="21">
        <v>4353.6400000000003</v>
      </c>
      <c r="F987" s="21">
        <v>0</v>
      </c>
      <c r="G987" s="21">
        <v>0</v>
      </c>
    </row>
    <row r="988" spans="1:9">
      <c r="A988" s="21" t="s">
        <v>1898</v>
      </c>
      <c r="B988" s="21" t="s">
        <v>1899</v>
      </c>
      <c r="C988" s="4" t="s">
        <v>2568</v>
      </c>
      <c r="D988" s="21" t="s">
        <v>2041</v>
      </c>
      <c r="E988" s="21">
        <v>28500</v>
      </c>
      <c r="F988" s="21">
        <v>0</v>
      </c>
      <c r="G988" s="21">
        <v>0</v>
      </c>
      <c r="I988" s="4" t="s">
        <v>665</v>
      </c>
    </row>
    <row r="989" spans="1:9">
      <c r="A989" s="21" t="s">
        <v>1898</v>
      </c>
      <c r="B989" s="21" t="s">
        <v>1899</v>
      </c>
      <c r="C989" s="4" t="s">
        <v>2568</v>
      </c>
      <c r="D989" s="21" t="s">
        <v>1935</v>
      </c>
      <c r="E989" s="21">
        <v>2537.64</v>
      </c>
      <c r="F989" s="21">
        <v>0</v>
      </c>
      <c r="G989" s="21">
        <v>0</v>
      </c>
      <c r="I989" s="4" t="s">
        <v>673</v>
      </c>
    </row>
    <row r="990" spans="1:9">
      <c r="A990" s="21" t="s">
        <v>1898</v>
      </c>
      <c r="B990" s="21" t="s">
        <v>1899</v>
      </c>
      <c r="C990" s="4" t="s">
        <v>2569</v>
      </c>
      <c r="D990" s="21" t="s">
        <v>2041</v>
      </c>
      <c r="E990" s="21">
        <v>18000</v>
      </c>
      <c r="F990" s="21">
        <v>0</v>
      </c>
      <c r="G990" s="21">
        <v>0</v>
      </c>
      <c r="I990" s="153" t="s">
        <v>679</v>
      </c>
    </row>
    <row r="991" spans="1:9">
      <c r="A991" s="21" t="s">
        <v>1898</v>
      </c>
      <c r="B991" s="21" t="s">
        <v>1899</v>
      </c>
      <c r="C991" s="153" t="s">
        <v>2569</v>
      </c>
      <c r="D991" s="21" t="s">
        <v>1935</v>
      </c>
      <c r="E991" s="21">
        <v>1087.6199999999999</v>
      </c>
      <c r="F991" s="21">
        <v>0</v>
      </c>
      <c r="G991" s="21">
        <v>0</v>
      </c>
    </row>
    <row r="992" spans="1:9">
      <c r="A992" s="21" t="s">
        <v>1898</v>
      </c>
      <c r="B992" s="21" t="s">
        <v>1899</v>
      </c>
      <c r="C992" s="153" t="s">
        <v>2570</v>
      </c>
      <c r="D992" s="21" t="s">
        <v>2041</v>
      </c>
      <c r="E992" s="21">
        <v>208000</v>
      </c>
      <c r="F992" s="21">
        <v>0</v>
      </c>
      <c r="G992" s="21">
        <v>0</v>
      </c>
    </row>
    <row r="993" spans="1:7">
      <c r="A993" s="21" t="s">
        <v>1898</v>
      </c>
      <c r="B993" s="21" t="s">
        <v>1899</v>
      </c>
      <c r="C993" s="153" t="s">
        <v>2570</v>
      </c>
      <c r="D993" s="21" t="s">
        <v>2042</v>
      </c>
      <c r="E993" s="21">
        <v>11749.58</v>
      </c>
      <c r="F993" s="21">
        <v>0</v>
      </c>
      <c r="G993" s="21">
        <v>0</v>
      </c>
    </row>
    <row r="994" spans="1:7">
      <c r="A994" s="21" t="s">
        <v>1898</v>
      </c>
      <c r="B994" s="21" t="s">
        <v>1899</v>
      </c>
      <c r="C994" s="153" t="s">
        <v>2571</v>
      </c>
      <c r="D994" s="21" t="s">
        <v>2041</v>
      </c>
      <c r="E994" s="21">
        <v>225000</v>
      </c>
      <c r="F994" s="21">
        <v>0</v>
      </c>
      <c r="G994" s="21">
        <v>0</v>
      </c>
    </row>
    <row r="995" spans="1:7">
      <c r="A995" s="21" t="s">
        <v>1898</v>
      </c>
      <c r="B995" s="21" t="s">
        <v>1899</v>
      </c>
      <c r="C995" s="639" t="s">
        <v>2571</v>
      </c>
      <c r="D995" s="21" t="s">
        <v>2042</v>
      </c>
      <c r="E995" s="21">
        <v>21253.26</v>
      </c>
      <c r="F995" s="21">
        <v>0</v>
      </c>
      <c r="G995" s="21">
        <v>0</v>
      </c>
    </row>
    <row r="996" spans="1:7">
      <c r="A996" s="21" t="s">
        <v>1898</v>
      </c>
      <c r="B996" s="21" t="s">
        <v>1899</v>
      </c>
      <c r="C996" s="639" t="s">
        <v>2572</v>
      </c>
      <c r="D996" s="21" t="s">
        <v>2041</v>
      </c>
      <c r="E996" s="21">
        <v>17500</v>
      </c>
      <c r="F996" s="21">
        <v>0</v>
      </c>
      <c r="G996" s="21">
        <v>0</v>
      </c>
    </row>
    <row r="997" spans="1:7">
      <c r="A997" s="21" t="s">
        <v>1898</v>
      </c>
      <c r="B997" s="21" t="s">
        <v>1899</v>
      </c>
      <c r="C997" s="639" t="s">
        <v>2572</v>
      </c>
      <c r="D997" s="21" t="s">
        <v>2042</v>
      </c>
      <c r="E997" s="21">
        <v>3071</v>
      </c>
      <c r="F997" s="21">
        <v>0</v>
      </c>
      <c r="G997" s="21">
        <v>0</v>
      </c>
    </row>
    <row r="998" spans="1:7">
      <c r="A998" s="21" t="s">
        <v>1898</v>
      </c>
      <c r="B998" s="21" t="s">
        <v>1899</v>
      </c>
      <c r="C998" s="639" t="s">
        <v>2573</v>
      </c>
      <c r="D998" s="21" t="s">
        <v>2041</v>
      </c>
      <c r="E998" s="21">
        <v>3500</v>
      </c>
      <c r="F998" s="21">
        <v>0</v>
      </c>
      <c r="G998" s="21">
        <v>0</v>
      </c>
    </row>
    <row r="999" spans="1:7">
      <c r="A999" s="21" t="s">
        <v>1898</v>
      </c>
      <c r="B999" s="21" t="s">
        <v>1899</v>
      </c>
      <c r="C999" s="639" t="s">
        <v>2573</v>
      </c>
      <c r="D999" s="21" t="s">
        <v>2042</v>
      </c>
      <c r="E999" s="21">
        <v>2237</v>
      </c>
      <c r="F999" s="21">
        <v>0</v>
      </c>
      <c r="G999" s="21">
        <v>0</v>
      </c>
    </row>
    <row r="1000" spans="1:7">
      <c r="A1000" s="21" t="s">
        <v>1898</v>
      </c>
      <c r="B1000" s="21" t="s">
        <v>1899</v>
      </c>
      <c r="C1000" s="639" t="s">
        <v>2574</v>
      </c>
      <c r="D1000" s="21" t="s">
        <v>2041</v>
      </c>
      <c r="E1000" s="21">
        <v>21000</v>
      </c>
      <c r="F1000" s="21">
        <v>0</v>
      </c>
      <c r="G1000" s="21">
        <v>0</v>
      </c>
    </row>
    <row r="1001" spans="1:7">
      <c r="A1001" s="21" t="s">
        <v>1898</v>
      </c>
      <c r="B1001" s="21" t="s">
        <v>1899</v>
      </c>
      <c r="C1001" s="639" t="s">
        <v>2574</v>
      </c>
      <c r="D1001" s="21" t="s">
        <v>2042</v>
      </c>
      <c r="E1001" s="21">
        <v>530</v>
      </c>
      <c r="F1001" s="21">
        <v>0</v>
      </c>
      <c r="G1001" s="21">
        <v>0</v>
      </c>
    </row>
    <row r="1002" spans="1:7">
      <c r="A1002" s="21" t="s">
        <v>1898</v>
      </c>
      <c r="B1002" s="21" t="s">
        <v>1899</v>
      </c>
      <c r="C1002" s="639" t="s">
        <v>2575</v>
      </c>
      <c r="D1002" s="21" t="s">
        <v>2041</v>
      </c>
      <c r="E1002" s="21">
        <v>7000</v>
      </c>
      <c r="F1002" s="21">
        <v>0</v>
      </c>
      <c r="G1002" s="21">
        <v>0</v>
      </c>
    </row>
    <row r="1003" spans="1:7">
      <c r="A1003" s="21" t="s">
        <v>1898</v>
      </c>
      <c r="B1003" s="21" t="s">
        <v>1899</v>
      </c>
      <c r="C1003" s="639" t="s">
        <v>2575</v>
      </c>
      <c r="D1003" s="21" t="s">
        <v>2042</v>
      </c>
      <c r="E1003" s="21">
        <v>1553</v>
      </c>
      <c r="F1003" s="21">
        <v>0</v>
      </c>
      <c r="G1003" s="21">
        <v>0</v>
      </c>
    </row>
    <row r="1004" spans="1:7">
      <c r="A1004" s="21" t="s">
        <v>1898</v>
      </c>
      <c r="B1004" s="21" t="s">
        <v>1899</v>
      </c>
      <c r="C1004" s="639" t="s">
        <v>2576</v>
      </c>
      <c r="D1004" s="21" t="s">
        <v>2041</v>
      </c>
      <c r="E1004" s="21">
        <v>150</v>
      </c>
      <c r="F1004" s="21">
        <v>0</v>
      </c>
      <c r="G1004" s="21">
        <v>0</v>
      </c>
    </row>
    <row r="1005" spans="1:7">
      <c r="A1005" s="21" t="s">
        <v>1898</v>
      </c>
      <c r="B1005" s="21" t="s">
        <v>1899</v>
      </c>
      <c r="C1005" s="639" t="s">
        <v>2577</v>
      </c>
      <c r="D1005" s="21" t="s">
        <v>2041</v>
      </c>
      <c r="E1005" s="21">
        <v>5000</v>
      </c>
      <c r="F1005" s="21">
        <v>0</v>
      </c>
      <c r="G1005" s="21">
        <v>0</v>
      </c>
    </row>
    <row r="1006" spans="1:7">
      <c r="A1006" s="21" t="s">
        <v>1898</v>
      </c>
      <c r="B1006" s="21" t="s">
        <v>1899</v>
      </c>
      <c r="C1006" s="639" t="s">
        <v>2577</v>
      </c>
      <c r="D1006" s="21" t="s">
        <v>1935</v>
      </c>
      <c r="E1006" s="21">
        <v>6215.55</v>
      </c>
      <c r="F1006" s="21">
        <v>0</v>
      </c>
      <c r="G1006" s="21">
        <v>0</v>
      </c>
    </row>
    <row r="1007" spans="1:7">
      <c r="A1007" s="21" t="s">
        <v>1898</v>
      </c>
      <c r="B1007" s="21" t="s">
        <v>1899</v>
      </c>
      <c r="C1007" s="639" t="s">
        <v>2578</v>
      </c>
      <c r="D1007" s="21" t="s">
        <v>2041</v>
      </c>
      <c r="E1007" s="21">
        <v>14000</v>
      </c>
      <c r="F1007" s="21">
        <v>0</v>
      </c>
      <c r="G1007" s="21">
        <v>0</v>
      </c>
    </row>
    <row r="1008" spans="1:7">
      <c r="A1008" s="21" t="s">
        <v>1898</v>
      </c>
      <c r="B1008" s="21" t="s">
        <v>1899</v>
      </c>
      <c r="C1008" s="639" t="s">
        <v>2578</v>
      </c>
      <c r="D1008" s="21" t="s">
        <v>2042</v>
      </c>
      <c r="E1008" s="21">
        <v>1589</v>
      </c>
      <c r="F1008" s="21">
        <v>0</v>
      </c>
      <c r="G1008" s="21">
        <v>0</v>
      </c>
    </row>
    <row r="1009" spans="1:7">
      <c r="A1009" s="21" t="s">
        <v>1898</v>
      </c>
      <c r="B1009" s="21" t="s">
        <v>1899</v>
      </c>
      <c r="C1009" s="639" t="s">
        <v>2579</v>
      </c>
      <c r="D1009" s="21" t="s">
        <v>2041</v>
      </c>
      <c r="E1009" s="21">
        <v>3018</v>
      </c>
      <c r="F1009" s="21">
        <v>0</v>
      </c>
      <c r="G1009" s="21">
        <v>0</v>
      </c>
    </row>
    <row r="1010" spans="1:7">
      <c r="A1010" s="21" t="s">
        <v>1898</v>
      </c>
      <c r="B1010" s="21" t="s">
        <v>1899</v>
      </c>
      <c r="C1010" s="639" t="s">
        <v>2580</v>
      </c>
      <c r="D1010" s="21" t="s">
        <v>2041</v>
      </c>
      <c r="E1010" s="21">
        <v>6000</v>
      </c>
      <c r="F1010" s="21">
        <v>0</v>
      </c>
      <c r="G1010" s="21">
        <v>0</v>
      </c>
    </row>
    <row r="1011" spans="1:7">
      <c r="A1011" s="21" t="s">
        <v>1898</v>
      </c>
      <c r="B1011" s="21" t="s">
        <v>1899</v>
      </c>
      <c r="C1011" s="639" t="s">
        <v>2580</v>
      </c>
      <c r="D1011" s="21" t="s">
        <v>2042</v>
      </c>
      <c r="E1011" s="21">
        <v>205</v>
      </c>
      <c r="F1011" s="21">
        <v>0</v>
      </c>
      <c r="G1011" s="21">
        <v>0</v>
      </c>
    </row>
    <row r="1012" spans="1:7">
      <c r="A1012" s="21" t="s">
        <v>1898</v>
      </c>
      <c r="B1012" s="21" t="s">
        <v>1899</v>
      </c>
      <c r="C1012" s="639" t="s">
        <v>2581</v>
      </c>
      <c r="D1012" s="21" t="s">
        <v>2041</v>
      </c>
      <c r="E1012" s="21">
        <v>7000</v>
      </c>
      <c r="F1012" s="21">
        <v>0</v>
      </c>
      <c r="G1012" s="21">
        <v>0</v>
      </c>
    </row>
    <row r="1013" spans="1:7">
      <c r="A1013" s="21" t="s">
        <v>1898</v>
      </c>
      <c r="B1013" s="21" t="s">
        <v>1899</v>
      </c>
      <c r="C1013" s="639" t="s">
        <v>2581</v>
      </c>
      <c r="D1013" s="21" t="s">
        <v>2042</v>
      </c>
      <c r="E1013" s="21">
        <v>1423</v>
      </c>
      <c r="F1013" s="21">
        <v>0</v>
      </c>
      <c r="G1013" s="21">
        <v>0</v>
      </c>
    </row>
    <row r="1014" spans="1:7">
      <c r="A1014" s="21" t="s">
        <v>1898</v>
      </c>
      <c r="B1014" s="21" t="s">
        <v>1899</v>
      </c>
      <c r="C1014" s="639" t="s">
        <v>2582</v>
      </c>
      <c r="D1014" s="21" t="s">
        <v>2041</v>
      </c>
      <c r="E1014" s="21">
        <v>132000</v>
      </c>
      <c r="F1014" s="21">
        <v>0</v>
      </c>
      <c r="G1014" s="21">
        <v>0</v>
      </c>
    </row>
    <row r="1015" spans="1:7">
      <c r="A1015" s="21" t="s">
        <v>1898</v>
      </c>
      <c r="B1015" s="21" t="s">
        <v>1899</v>
      </c>
      <c r="C1015" s="639" t="s">
        <v>2582</v>
      </c>
      <c r="D1015" s="21" t="s">
        <v>1935</v>
      </c>
      <c r="E1015" s="21">
        <v>9203.2900000000009</v>
      </c>
      <c r="F1015" s="21">
        <v>0</v>
      </c>
      <c r="G1015" s="21">
        <v>0</v>
      </c>
    </row>
    <row r="1016" spans="1:7">
      <c r="A1016" s="21" t="s">
        <v>1898</v>
      </c>
      <c r="B1016" s="21" t="s">
        <v>1899</v>
      </c>
      <c r="C1016" s="639" t="s">
        <v>2583</v>
      </c>
      <c r="D1016" s="21" t="s">
        <v>2041</v>
      </c>
      <c r="E1016" s="21">
        <v>258500</v>
      </c>
      <c r="F1016" s="21">
        <v>0</v>
      </c>
      <c r="G1016" s="21">
        <v>0</v>
      </c>
    </row>
    <row r="1017" spans="1:7">
      <c r="A1017" s="21" t="s">
        <v>1898</v>
      </c>
      <c r="B1017" s="21" t="s">
        <v>1899</v>
      </c>
      <c r="C1017" s="639" t="s">
        <v>2583</v>
      </c>
      <c r="D1017" s="21" t="s">
        <v>1935</v>
      </c>
      <c r="E1017" s="21">
        <v>9809.02</v>
      </c>
      <c r="F1017" s="21">
        <v>0</v>
      </c>
      <c r="G1017" s="21">
        <v>0</v>
      </c>
    </row>
    <row r="1018" spans="1:7">
      <c r="A1018" s="21" t="s">
        <v>1898</v>
      </c>
      <c r="B1018" s="21" t="s">
        <v>1899</v>
      </c>
      <c r="C1018" s="639" t="s">
        <v>2584</v>
      </c>
      <c r="D1018" s="21" t="s">
        <v>2041</v>
      </c>
      <c r="E1018" s="21">
        <v>33600</v>
      </c>
      <c r="F1018" s="21">
        <v>0</v>
      </c>
      <c r="G1018" s="21">
        <v>0</v>
      </c>
    </row>
    <row r="1019" spans="1:7">
      <c r="A1019" s="21" t="s">
        <v>1898</v>
      </c>
      <c r="B1019" s="21" t="s">
        <v>1899</v>
      </c>
      <c r="C1019" s="639" t="s">
        <v>2584</v>
      </c>
      <c r="D1019" s="21" t="s">
        <v>2042</v>
      </c>
      <c r="E1019" s="21">
        <v>8894</v>
      </c>
      <c r="F1019" s="21">
        <v>0</v>
      </c>
      <c r="G1019" s="21">
        <v>0</v>
      </c>
    </row>
    <row r="1020" spans="1:7">
      <c r="A1020" s="21" t="s">
        <v>1898</v>
      </c>
      <c r="B1020" s="21" t="s">
        <v>1899</v>
      </c>
      <c r="C1020" s="639" t="s">
        <v>2585</v>
      </c>
      <c r="D1020" s="21" t="s">
        <v>2041</v>
      </c>
      <c r="E1020" s="21">
        <v>40000</v>
      </c>
      <c r="F1020" s="21">
        <v>0</v>
      </c>
      <c r="G1020" s="21">
        <v>0</v>
      </c>
    </row>
    <row r="1021" spans="1:7">
      <c r="A1021" s="21" t="s">
        <v>1898</v>
      </c>
      <c r="B1021" s="21" t="s">
        <v>1899</v>
      </c>
      <c r="C1021" s="639" t="s">
        <v>2585</v>
      </c>
      <c r="D1021" s="21" t="s">
        <v>2042</v>
      </c>
      <c r="E1021" s="21">
        <v>4272</v>
      </c>
      <c r="F1021" s="21">
        <v>0</v>
      </c>
      <c r="G1021" s="21">
        <v>0</v>
      </c>
    </row>
    <row r="1022" spans="1:7">
      <c r="A1022" s="21" t="s">
        <v>1898</v>
      </c>
      <c r="B1022" s="21" t="s">
        <v>1899</v>
      </c>
      <c r="C1022" s="639" t="s">
        <v>2586</v>
      </c>
      <c r="D1022" s="21" t="s">
        <v>2041</v>
      </c>
      <c r="E1022" s="21">
        <v>3200</v>
      </c>
      <c r="F1022" s="21">
        <v>0</v>
      </c>
      <c r="G1022" s="21">
        <v>0</v>
      </c>
    </row>
    <row r="1023" spans="1:7">
      <c r="A1023" s="21" t="s">
        <v>1898</v>
      </c>
      <c r="B1023" s="21" t="s">
        <v>1899</v>
      </c>
      <c r="C1023" s="639" t="s">
        <v>2586</v>
      </c>
      <c r="D1023" s="21" t="s">
        <v>2042</v>
      </c>
      <c r="E1023" s="21">
        <v>1549</v>
      </c>
      <c r="F1023" s="21">
        <v>0</v>
      </c>
      <c r="G1023" s="21">
        <v>0</v>
      </c>
    </row>
    <row r="1024" spans="1:7">
      <c r="A1024" s="21" t="s">
        <v>1898</v>
      </c>
      <c r="B1024" s="21" t="s">
        <v>1899</v>
      </c>
      <c r="C1024" s="639" t="s">
        <v>2587</v>
      </c>
      <c r="D1024" s="21" t="s">
        <v>2041</v>
      </c>
      <c r="E1024" s="21">
        <v>138000</v>
      </c>
      <c r="F1024" s="21">
        <v>0</v>
      </c>
      <c r="G1024" s="21">
        <v>0</v>
      </c>
    </row>
    <row r="1025" spans="1:7">
      <c r="A1025" s="21" t="s">
        <v>1898</v>
      </c>
      <c r="B1025" s="21" t="s">
        <v>1899</v>
      </c>
      <c r="C1025" s="639" t="s">
        <v>2587</v>
      </c>
      <c r="D1025" s="21" t="s">
        <v>1935</v>
      </c>
      <c r="E1025" s="21">
        <v>13944.46</v>
      </c>
      <c r="F1025" s="21">
        <v>0</v>
      </c>
      <c r="G1025" s="21">
        <v>0</v>
      </c>
    </row>
    <row r="1026" spans="1:7">
      <c r="A1026" s="21" t="s">
        <v>1898</v>
      </c>
      <c r="B1026" s="21" t="s">
        <v>1899</v>
      </c>
      <c r="C1026" s="639" t="s">
        <v>2588</v>
      </c>
      <c r="D1026" s="21" t="s">
        <v>2041</v>
      </c>
      <c r="E1026" s="21">
        <v>179200</v>
      </c>
      <c r="F1026" s="21">
        <v>0</v>
      </c>
      <c r="G1026" s="21">
        <v>0</v>
      </c>
    </row>
    <row r="1027" spans="1:7">
      <c r="A1027" s="21" t="s">
        <v>1898</v>
      </c>
      <c r="B1027" s="21" t="s">
        <v>1899</v>
      </c>
      <c r="C1027" s="639" t="s">
        <v>2588</v>
      </c>
      <c r="D1027" s="21" t="s">
        <v>2042</v>
      </c>
      <c r="E1027" s="21">
        <v>6434</v>
      </c>
      <c r="F1027" s="21">
        <v>0</v>
      </c>
      <c r="G1027" s="21">
        <v>0</v>
      </c>
    </row>
    <row r="1028" spans="1:7">
      <c r="A1028" s="21" t="s">
        <v>1898</v>
      </c>
      <c r="B1028" s="21" t="s">
        <v>1899</v>
      </c>
      <c r="C1028" s="639" t="s">
        <v>2589</v>
      </c>
      <c r="D1028" s="21" t="s">
        <v>2041</v>
      </c>
      <c r="E1028" s="21">
        <v>55000</v>
      </c>
      <c r="F1028" s="21">
        <v>0</v>
      </c>
      <c r="G1028" s="21">
        <v>0</v>
      </c>
    </row>
    <row r="1029" spans="1:7">
      <c r="A1029" s="21" t="s">
        <v>1898</v>
      </c>
      <c r="B1029" s="21" t="s">
        <v>1899</v>
      </c>
      <c r="C1029" s="639" t="s">
        <v>2589</v>
      </c>
      <c r="D1029" s="21" t="s">
        <v>2035</v>
      </c>
      <c r="E1029" s="21">
        <v>133</v>
      </c>
      <c r="F1029" s="21">
        <v>0</v>
      </c>
      <c r="G1029" s="21">
        <v>0</v>
      </c>
    </row>
    <row r="1030" spans="1:7">
      <c r="A1030" s="21" t="s">
        <v>1898</v>
      </c>
      <c r="B1030" s="21" t="s">
        <v>1899</v>
      </c>
      <c r="C1030" s="639" t="s">
        <v>2589</v>
      </c>
      <c r="D1030" s="21" t="s">
        <v>2043</v>
      </c>
      <c r="E1030" s="21">
        <v>5406</v>
      </c>
      <c r="F1030" s="21">
        <v>0</v>
      </c>
      <c r="G1030" s="21">
        <v>0</v>
      </c>
    </row>
    <row r="1031" spans="1:7">
      <c r="A1031" s="21" t="s">
        <v>1898</v>
      </c>
      <c r="B1031" s="21" t="s">
        <v>1899</v>
      </c>
      <c r="C1031" s="639" t="s">
        <v>2590</v>
      </c>
      <c r="D1031" s="21" t="s">
        <v>2041</v>
      </c>
      <c r="E1031" s="21">
        <v>4000</v>
      </c>
      <c r="F1031" s="21">
        <v>0</v>
      </c>
      <c r="G1031" s="21">
        <v>0</v>
      </c>
    </row>
    <row r="1032" spans="1:7">
      <c r="A1032" s="21" t="s">
        <v>1898</v>
      </c>
      <c r="B1032" s="21" t="s">
        <v>1899</v>
      </c>
      <c r="C1032" s="639" t="s">
        <v>2590</v>
      </c>
      <c r="D1032" s="21" t="s">
        <v>1935</v>
      </c>
      <c r="E1032" s="21">
        <v>326</v>
      </c>
      <c r="F1032" s="21">
        <v>0</v>
      </c>
      <c r="G1032" s="21">
        <v>0</v>
      </c>
    </row>
    <row r="1033" spans="1:7">
      <c r="A1033" s="21" t="s">
        <v>1898</v>
      </c>
      <c r="B1033" s="21" t="s">
        <v>1899</v>
      </c>
      <c r="C1033" s="639" t="s">
        <v>2591</v>
      </c>
      <c r="D1033" s="21" t="s">
        <v>1935</v>
      </c>
      <c r="E1033" s="21">
        <v>10933</v>
      </c>
      <c r="F1033" s="21">
        <v>0</v>
      </c>
      <c r="G1033" s="21">
        <v>0</v>
      </c>
    </row>
    <row r="1034" spans="1:7">
      <c r="A1034" s="21" t="s">
        <v>1898</v>
      </c>
      <c r="B1034" s="21" t="s">
        <v>1899</v>
      </c>
      <c r="C1034" s="639" t="s">
        <v>2592</v>
      </c>
      <c r="D1034" s="21" t="s">
        <v>2041</v>
      </c>
      <c r="E1034" s="21">
        <v>95000</v>
      </c>
      <c r="F1034" s="21">
        <v>0</v>
      </c>
      <c r="G1034" s="21">
        <v>0</v>
      </c>
    </row>
    <row r="1035" spans="1:7">
      <c r="A1035" s="21" t="s">
        <v>1898</v>
      </c>
      <c r="B1035" s="21" t="s">
        <v>1899</v>
      </c>
      <c r="C1035" s="639" t="s">
        <v>2592</v>
      </c>
      <c r="D1035" s="21" t="s">
        <v>2043</v>
      </c>
      <c r="E1035" s="21">
        <v>9067</v>
      </c>
      <c r="F1035" s="21">
        <v>0</v>
      </c>
      <c r="G1035" s="21">
        <v>0</v>
      </c>
    </row>
    <row r="1036" spans="1:7">
      <c r="A1036" s="21" t="s">
        <v>1898</v>
      </c>
      <c r="B1036" s="21" t="s">
        <v>1899</v>
      </c>
      <c r="C1036" s="639" t="s">
        <v>2593</v>
      </c>
      <c r="D1036" s="21" t="s">
        <v>2042</v>
      </c>
      <c r="E1036" s="21">
        <v>5488</v>
      </c>
      <c r="F1036" s="21">
        <v>0</v>
      </c>
      <c r="G1036" s="21">
        <v>0</v>
      </c>
    </row>
    <row r="1037" spans="1:7">
      <c r="A1037" s="21" t="s">
        <v>1898</v>
      </c>
      <c r="B1037" s="21" t="s">
        <v>1899</v>
      </c>
      <c r="C1037" s="639" t="s">
        <v>2594</v>
      </c>
      <c r="D1037" s="21" t="s">
        <v>2041</v>
      </c>
      <c r="E1037" s="21">
        <v>100</v>
      </c>
      <c r="F1037" s="21">
        <v>0</v>
      </c>
      <c r="G1037" s="21">
        <v>0</v>
      </c>
    </row>
    <row r="1038" spans="1:7">
      <c r="A1038" s="21" t="s">
        <v>1898</v>
      </c>
      <c r="B1038" s="21" t="s">
        <v>1899</v>
      </c>
      <c r="C1038" s="639" t="s">
        <v>2595</v>
      </c>
      <c r="D1038" s="21" t="s">
        <v>2041</v>
      </c>
      <c r="E1038" s="21">
        <v>12000</v>
      </c>
      <c r="F1038" s="21">
        <v>0</v>
      </c>
      <c r="G1038" s="21">
        <v>0</v>
      </c>
    </row>
    <row r="1039" spans="1:7">
      <c r="A1039" s="21" t="s">
        <v>1898</v>
      </c>
      <c r="B1039" s="21" t="s">
        <v>1899</v>
      </c>
      <c r="C1039" s="639" t="s">
        <v>2595</v>
      </c>
      <c r="D1039" s="21" t="s">
        <v>2042</v>
      </c>
      <c r="E1039" s="21">
        <v>12724</v>
      </c>
      <c r="F1039" s="21">
        <v>0</v>
      </c>
      <c r="G1039" s="21">
        <v>0</v>
      </c>
    </row>
    <row r="1040" spans="1:7">
      <c r="A1040" s="21" t="s">
        <v>1898</v>
      </c>
      <c r="B1040" s="21" t="s">
        <v>1899</v>
      </c>
      <c r="C1040" s="639" t="s">
        <v>2596</v>
      </c>
      <c r="D1040" s="21" t="s">
        <v>2041</v>
      </c>
      <c r="E1040" s="21">
        <v>10500</v>
      </c>
      <c r="F1040" s="21">
        <v>0</v>
      </c>
      <c r="G1040" s="21">
        <v>0</v>
      </c>
    </row>
    <row r="1041" spans="1:7">
      <c r="A1041" s="21" t="s">
        <v>1898</v>
      </c>
      <c r="B1041" s="21" t="s">
        <v>1899</v>
      </c>
      <c r="C1041" s="639" t="s">
        <v>2596</v>
      </c>
      <c r="D1041" s="21" t="s">
        <v>1935</v>
      </c>
      <c r="E1041" s="21">
        <v>18031.07</v>
      </c>
      <c r="F1041" s="21">
        <v>0</v>
      </c>
      <c r="G1041" s="21">
        <v>0</v>
      </c>
    </row>
    <row r="1042" spans="1:7">
      <c r="A1042" s="21" t="s">
        <v>1898</v>
      </c>
      <c r="B1042" s="21" t="s">
        <v>1899</v>
      </c>
      <c r="C1042" s="639" t="s">
        <v>2597</v>
      </c>
      <c r="D1042" s="21" t="s">
        <v>2041</v>
      </c>
      <c r="E1042" s="21">
        <v>4000</v>
      </c>
      <c r="F1042" s="21">
        <v>0</v>
      </c>
      <c r="G1042" s="21">
        <v>0</v>
      </c>
    </row>
    <row r="1043" spans="1:7">
      <c r="A1043" s="21" t="s">
        <v>1898</v>
      </c>
      <c r="B1043" s="21" t="s">
        <v>1899</v>
      </c>
      <c r="C1043" s="639" t="s">
        <v>2597</v>
      </c>
      <c r="D1043" s="21" t="s">
        <v>1935</v>
      </c>
      <c r="E1043" s="21">
        <v>16685.05</v>
      </c>
      <c r="F1043" s="21">
        <v>0</v>
      </c>
      <c r="G1043" s="21">
        <v>0</v>
      </c>
    </row>
    <row r="1044" spans="1:7">
      <c r="A1044" s="21" t="s">
        <v>1898</v>
      </c>
      <c r="B1044" s="21" t="s">
        <v>1899</v>
      </c>
      <c r="C1044" s="639" t="s">
        <v>2598</v>
      </c>
      <c r="D1044" s="21" t="s">
        <v>2041</v>
      </c>
      <c r="E1044" s="21">
        <v>77000</v>
      </c>
      <c r="F1044" s="21">
        <v>0</v>
      </c>
      <c r="G1044" s="21">
        <v>0</v>
      </c>
    </row>
    <row r="1045" spans="1:7">
      <c r="A1045" s="21" t="s">
        <v>1898</v>
      </c>
      <c r="B1045" s="21" t="s">
        <v>1899</v>
      </c>
      <c r="C1045" s="639" t="s">
        <v>2598</v>
      </c>
      <c r="D1045" s="21" t="s">
        <v>1935</v>
      </c>
      <c r="E1045" s="21">
        <v>4194.6000000000004</v>
      </c>
      <c r="F1045" s="21">
        <v>0</v>
      </c>
      <c r="G1045" s="21">
        <v>0</v>
      </c>
    </row>
    <row r="1046" spans="1:7">
      <c r="A1046" s="21" t="s">
        <v>1898</v>
      </c>
      <c r="B1046" s="21" t="s">
        <v>1899</v>
      </c>
      <c r="C1046" s="639" t="s">
        <v>2599</v>
      </c>
      <c r="D1046" s="21" t="s">
        <v>2041</v>
      </c>
      <c r="E1046" s="21">
        <v>54000</v>
      </c>
      <c r="F1046" s="21">
        <v>0</v>
      </c>
      <c r="G1046" s="21">
        <v>0</v>
      </c>
    </row>
    <row r="1047" spans="1:7">
      <c r="A1047" s="21" t="s">
        <v>1898</v>
      </c>
      <c r="B1047" s="21" t="s">
        <v>1899</v>
      </c>
      <c r="C1047" s="639" t="s">
        <v>2599</v>
      </c>
      <c r="D1047" s="21" t="s">
        <v>1935</v>
      </c>
      <c r="E1047" s="21">
        <v>2838.26</v>
      </c>
      <c r="F1047" s="21">
        <v>0</v>
      </c>
      <c r="G1047" s="21">
        <v>0</v>
      </c>
    </row>
    <row r="1048" spans="1:7">
      <c r="A1048" s="21" t="s">
        <v>1898</v>
      </c>
      <c r="B1048" s="21" t="s">
        <v>1899</v>
      </c>
      <c r="C1048" s="639" t="s">
        <v>2600</v>
      </c>
      <c r="D1048" s="21" t="s">
        <v>2041</v>
      </c>
      <c r="E1048" s="21">
        <v>4000</v>
      </c>
      <c r="F1048" s="21">
        <v>0</v>
      </c>
      <c r="G1048" s="21">
        <v>0</v>
      </c>
    </row>
    <row r="1049" spans="1:7">
      <c r="A1049" s="21" t="s">
        <v>1898</v>
      </c>
      <c r="B1049" s="21" t="s">
        <v>1899</v>
      </c>
      <c r="C1049" s="639" t="s">
        <v>2600</v>
      </c>
      <c r="D1049" s="21" t="s">
        <v>1935</v>
      </c>
      <c r="E1049" s="21">
        <v>1058</v>
      </c>
      <c r="F1049" s="21">
        <v>0</v>
      </c>
      <c r="G1049" s="21">
        <v>0</v>
      </c>
    </row>
    <row r="1050" spans="1:7">
      <c r="A1050" s="21" t="s">
        <v>1898</v>
      </c>
      <c r="B1050" s="21" t="s">
        <v>1899</v>
      </c>
      <c r="C1050" s="639" t="s">
        <v>2601</v>
      </c>
      <c r="D1050" s="21" t="s">
        <v>2041</v>
      </c>
      <c r="E1050" s="21">
        <v>8500</v>
      </c>
      <c r="F1050" s="21">
        <v>0</v>
      </c>
      <c r="G1050" s="21">
        <v>0</v>
      </c>
    </row>
    <row r="1051" spans="1:7">
      <c r="A1051" s="21" t="s">
        <v>1898</v>
      </c>
      <c r="B1051" s="21" t="s">
        <v>1899</v>
      </c>
      <c r="C1051" s="639" t="s">
        <v>2601</v>
      </c>
      <c r="D1051" s="21" t="s">
        <v>1935</v>
      </c>
      <c r="E1051" s="21">
        <v>1638</v>
      </c>
      <c r="F1051" s="21">
        <v>0</v>
      </c>
      <c r="G1051" s="21">
        <v>0</v>
      </c>
    </row>
    <row r="1052" spans="1:7">
      <c r="A1052" s="21" t="s">
        <v>1898</v>
      </c>
      <c r="B1052" s="21" t="s">
        <v>1899</v>
      </c>
      <c r="C1052" s="639" t="s">
        <v>2602</v>
      </c>
      <c r="D1052" s="21" t="s">
        <v>2041</v>
      </c>
      <c r="E1052" s="21">
        <v>178345</v>
      </c>
      <c r="F1052" s="21">
        <v>0</v>
      </c>
      <c r="G1052" s="21">
        <v>0</v>
      </c>
    </row>
    <row r="1053" spans="1:7">
      <c r="A1053" s="21" t="s">
        <v>1898</v>
      </c>
      <c r="B1053" s="21" t="s">
        <v>1899</v>
      </c>
      <c r="C1053" s="639" t="s">
        <v>2603</v>
      </c>
      <c r="D1053" s="21" t="s">
        <v>2041</v>
      </c>
      <c r="E1053" s="21">
        <v>20000</v>
      </c>
      <c r="F1053" s="21">
        <v>0</v>
      </c>
      <c r="G1053" s="21">
        <v>0</v>
      </c>
    </row>
    <row r="1054" spans="1:7">
      <c r="A1054" s="21" t="s">
        <v>1898</v>
      </c>
      <c r="B1054" s="21" t="s">
        <v>1899</v>
      </c>
      <c r="C1054" s="639" t="s">
        <v>2603</v>
      </c>
      <c r="D1054" s="21" t="s">
        <v>2042</v>
      </c>
      <c r="E1054" s="21">
        <v>23095</v>
      </c>
      <c r="F1054" s="21">
        <v>0</v>
      </c>
      <c r="G1054" s="21">
        <v>0</v>
      </c>
    </row>
    <row r="1055" spans="1:7">
      <c r="A1055" s="21" t="s">
        <v>1898</v>
      </c>
      <c r="B1055" s="21" t="s">
        <v>1899</v>
      </c>
      <c r="C1055" s="639" t="s">
        <v>2604</v>
      </c>
      <c r="D1055" s="21" t="s">
        <v>2041</v>
      </c>
      <c r="E1055" s="21">
        <v>9000</v>
      </c>
      <c r="F1055" s="21">
        <v>0</v>
      </c>
      <c r="G1055" s="21">
        <v>0</v>
      </c>
    </row>
    <row r="1056" spans="1:7">
      <c r="A1056" s="21" t="s">
        <v>1898</v>
      </c>
      <c r="B1056" s="21" t="s">
        <v>1899</v>
      </c>
      <c r="C1056" s="639" t="s">
        <v>2604</v>
      </c>
      <c r="D1056" s="21" t="s">
        <v>1935</v>
      </c>
      <c r="E1056" s="21">
        <v>1413.43</v>
      </c>
      <c r="F1056" s="21">
        <v>0</v>
      </c>
      <c r="G1056" s="21">
        <v>0</v>
      </c>
    </row>
    <row r="1057" spans="1:7">
      <c r="A1057" s="21" t="s">
        <v>1898</v>
      </c>
      <c r="B1057" s="21" t="s">
        <v>1899</v>
      </c>
      <c r="C1057" s="639" t="s">
        <v>2605</v>
      </c>
      <c r="D1057" s="21" t="s">
        <v>2041</v>
      </c>
      <c r="E1057" s="21">
        <v>35000</v>
      </c>
      <c r="F1057" s="21">
        <v>0</v>
      </c>
      <c r="G1057" s="21">
        <v>0</v>
      </c>
    </row>
    <row r="1058" spans="1:7">
      <c r="A1058" s="21" t="s">
        <v>1898</v>
      </c>
      <c r="B1058" s="21" t="s">
        <v>1899</v>
      </c>
      <c r="C1058" s="639" t="s">
        <v>2605</v>
      </c>
      <c r="D1058" s="21" t="s">
        <v>1935</v>
      </c>
      <c r="E1058" s="21">
        <v>2291.3200000000002</v>
      </c>
      <c r="F1058" s="21">
        <v>0</v>
      </c>
      <c r="G1058" s="21">
        <v>0</v>
      </c>
    </row>
    <row r="1059" spans="1:7">
      <c r="A1059" s="21" t="s">
        <v>1898</v>
      </c>
      <c r="B1059" s="21" t="s">
        <v>1899</v>
      </c>
      <c r="C1059" s="639" t="s">
        <v>2606</v>
      </c>
      <c r="D1059" s="21" t="s">
        <v>2041</v>
      </c>
      <c r="E1059" s="21">
        <v>15000</v>
      </c>
      <c r="F1059" s="21">
        <v>0</v>
      </c>
      <c r="G1059" s="21">
        <v>0</v>
      </c>
    </row>
    <row r="1060" spans="1:7">
      <c r="A1060" s="21" t="s">
        <v>1898</v>
      </c>
      <c r="B1060" s="21" t="s">
        <v>1899</v>
      </c>
      <c r="C1060" s="639" t="s">
        <v>2606</v>
      </c>
      <c r="D1060" s="21" t="s">
        <v>1935</v>
      </c>
      <c r="E1060" s="21">
        <v>2128</v>
      </c>
      <c r="F1060" s="21">
        <v>0</v>
      </c>
      <c r="G1060" s="21">
        <v>0</v>
      </c>
    </row>
    <row r="1061" spans="1:7">
      <c r="A1061" s="21" t="s">
        <v>1898</v>
      </c>
      <c r="B1061" s="21" t="s">
        <v>1899</v>
      </c>
      <c r="C1061" s="639" t="s">
        <v>2607</v>
      </c>
      <c r="D1061" s="21" t="s">
        <v>2042</v>
      </c>
      <c r="E1061" s="21">
        <v>5203</v>
      </c>
      <c r="F1061" s="21">
        <v>0</v>
      </c>
      <c r="G1061" s="21">
        <v>0</v>
      </c>
    </row>
    <row r="1062" spans="1:7">
      <c r="A1062" s="21" t="s">
        <v>1898</v>
      </c>
      <c r="B1062" s="21" t="s">
        <v>1899</v>
      </c>
      <c r="C1062" s="639" t="s">
        <v>2608</v>
      </c>
      <c r="D1062" s="21" t="s">
        <v>2041</v>
      </c>
      <c r="E1062" s="21">
        <v>5000</v>
      </c>
      <c r="F1062" s="21">
        <v>0</v>
      </c>
      <c r="G1062" s="21">
        <v>0</v>
      </c>
    </row>
    <row r="1063" spans="1:7">
      <c r="A1063" s="21" t="s">
        <v>1898</v>
      </c>
      <c r="B1063" s="21" t="s">
        <v>1899</v>
      </c>
      <c r="C1063" s="639" t="s">
        <v>2608</v>
      </c>
      <c r="D1063" s="21" t="s">
        <v>2042</v>
      </c>
      <c r="E1063" s="21">
        <v>2617</v>
      </c>
      <c r="F1063" s="21">
        <v>0</v>
      </c>
      <c r="G1063" s="21">
        <v>0</v>
      </c>
    </row>
    <row r="1064" spans="1:7">
      <c r="A1064" s="21" t="s">
        <v>1898</v>
      </c>
      <c r="B1064" s="21" t="s">
        <v>1899</v>
      </c>
      <c r="C1064" s="639" t="s">
        <v>2609</v>
      </c>
      <c r="D1064" s="21" t="s">
        <v>2041</v>
      </c>
      <c r="E1064" s="21">
        <v>10000</v>
      </c>
      <c r="F1064" s="21">
        <v>0</v>
      </c>
      <c r="G1064" s="21">
        <v>0</v>
      </c>
    </row>
    <row r="1065" spans="1:7">
      <c r="A1065" s="21" t="s">
        <v>1898</v>
      </c>
      <c r="B1065" s="21" t="s">
        <v>1899</v>
      </c>
      <c r="C1065" s="639" t="s">
        <v>2609</v>
      </c>
      <c r="D1065" s="21" t="s">
        <v>2042</v>
      </c>
      <c r="E1065" s="21">
        <v>2375</v>
      </c>
      <c r="F1065" s="21">
        <v>0</v>
      </c>
      <c r="G1065" s="21">
        <v>0</v>
      </c>
    </row>
    <row r="1066" spans="1:7">
      <c r="A1066" s="21" t="s">
        <v>1898</v>
      </c>
      <c r="B1066" s="21" t="s">
        <v>1899</v>
      </c>
      <c r="C1066" s="639" t="s">
        <v>2610</v>
      </c>
      <c r="D1066" s="21" t="s">
        <v>2041</v>
      </c>
      <c r="E1066" s="21">
        <v>3000</v>
      </c>
      <c r="F1066" s="21">
        <v>0</v>
      </c>
      <c r="G1066" s="21">
        <v>0</v>
      </c>
    </row>
    <row r="1067" spans="1:7">
      <c r="A1067" s="21" t="s">
        <v>1898</v>
      </c>
      <c r="B1067" s="21" t="s">
        <v>1899</v>
      </c>
      <c r="C1067" s="639" t="s">
        <v>2610</v>
      </c>
      <c r="D1067" s="21" t="s">
        <v>2042</v>
      </c>
      <c r="E1067" s="21">
        <v>2465</v>
      </c>
      <c r="F1067" s="21">
        <v>0</v>
      </c>
      <c r="G1067" s="21">
        <v>0</v>
      </c>
    </row>
    <row r="1068" spans="1:7">
      <c r="A1068" s="21" t="s">
        <v>1898</v>
      </c>
      <c r="B1068" s="21" t="s">
        <v>1899</v>
      </c>
      <c r="C1068" s="639" t="s">
        <v>2611</v>
      </c>
      <c r="D1068" s="21" t="s">
        <v>2041</v>
      </c>
      <c r="E1068" s="21">
        <v>12600</v>
      </c>
      <c r="F1068" s="21">
        <v>0</v>
      </c>
      <c r="G1068" s="21">
        <v>0</v>
      </c>
    </row>
    <row r="1069" spans="1:7">
      <c r="A1069" s="21" t="s">
        <v>1898</v>
      </c>
      <c r="B1069" s="21" t="s">
        <v>1899</v>
      </c>
      <c r="C1069" s="639" t="s">
        <v>2611</v>
      </c>
      <c r="D1069" s="21" t="s">
        <v>2042</v>
      </c>
      <c r="E1069" s="21">
        <v>949</v>
      </c>
      <c r="F1069" s="21">
        <v>0</v>
      </c>
      <c r="G1069" s="21">
        <v>0</v>
      </c>
    </row>
    <row r="1070" spans="1:7">
      <c r="A1070" s="21" t="s">
        <v>1898</v>
      </c>
      <c r="B1070" s="21" t="s">
        <v>1899</v>
      </c>
      <c r="C1070" s="639" t="s">
        <v>2612</v>
      </c>
      <c r="D1070" s="21" t="s">
        <v>2041</v>
      </c>
      <c r="E1070" s="21">
        <v>84000</v>
      </c>
      <c r="F1070" s="21">
        <v>0</v>
      </c>
      <c r="G1070" s="21">
        <v>0</v>
      </c>
    </row>
    <row r="1071" spans="1:7">
      <c r="A1071" s="21" t="s">
        <v>1898</v>
      </c>
      <c r="B1071" s="21" t="s">
        <v>1899</v>
      </c>
      <c r="C1071" s="639" t="s">
        <v>2612</v>
      </c>
      <c r="D1071" s="21" t="s">
        <v>1935</v>
      </c>
      <c r="E1071" s="21">
        <v>3848.51</v>
      </c>
      <c r="F1071" s="21">
        <v>0</v>
      </c>
      <c r="G1071" s="21">
        <v>0</v>
      </c>
    </row>
    <row r="1072" spans="1:7">
      <c r="A1072" s="21" t="s">
        <v>1898</v>
      </c>
      <c r="B1072" s="21" t="s">
        <v>1899</v>
      </c>
      <c r="C1072" s="639" t="s">
        <v>2613</v>
      </c>
      <c r="D1072" s="21" t="s">
        <v>2041</v>
      </c>
      <c r="E1072" s="21">
        <v>12000</v>
      </c>
      <c r="F1072" s="21">
        <v>0</v>
      </c>
      <c r="G1072" s="21">
        <v>0</v>
      </c>
    </row>
    <row r="1073" spans="1:7">
      <c r="A1073" s="21" t="s">
        <v>1898</v>
      </c>
      <c r="B1073" s="21" t="s">
        <v>1899</v>
      </c>
      <c r="C1073" s="639" t="s">
        <v>2613</v>
      </c>
      <c r="D1073" s="21" t="s">
        <v>1935</v>
      </c>
      <c r="E1073" s="21">
        <v>11274.8</v>
      </c>
      <c r="F1073" s="21">
        <v>0</v>
      </c>
      <c r="G1073" s="21">
        <v>0</v>
      </c>
    </row>
    <row r="1074" spans="1:7">
      <c r="A1074" s="21" t="s">
        <v>1898</v>
      </c>
      <c r="B1074" s="21" t="s">
        <v>1899</v>
      </c>
      <c r="C1074" s="639" t="s">
        <v>2614</v>
      </c>
      <c r="D1074" s="21" t="s">
        <v>2041</v>
      </c>
      <c r="E1074" s="21">
        <v>43600</v>
      </c>
      <c r="F1074" s="21">
        <v>0</v>
      </c>
      <c r="G1074" s="21">
        <v>0</v>
      </c>
    </row>
    <row r="1075" spans="1:7">
      <c r="A1075" s="21" t="s">
        <v>1898</v>
      </c>
      <c r="B1075" s="21" t="s">
        <v>1899</v>
      </c>
      <c r="C1075" s="639" t="s">
        <v>2614</v>
      </c>
      <c r="D1075" s="21" t="s">
        <v>2042</v>
      </c>
      <c r="E1075" s="21">
        <v>3689</v>
      </c>
      <c r="F1075" s="21">
        <v>0</v>
      </c>
      <c r="G1075" s="21">
        <v>0</v>
      </c>
    </row>
    <row r="1076" spans="1:7">
      <c r="A1076" s="21" t="s">
        <v>1898</v>
      </c>
      <c r="B1076" s="21" t="s">
        <v>1899</v>
      </c>
      <c r="C1076" s="639" t="s">
        <v>2615</v>
      </c>
      <c r="D1076" s="21" t="s">
        <v>2041</v>
      </c>
      <c r="E1076" s="21">
        <v>5619</v>
      </c>
      <c r="F1076" s="21">
        <v>0</v>
      </c>
      <c r="G1076" s="21">
        <v>0</v>
      </c>
    </row>
    <row r="1077" spans="1:7">
      <c r="A1077" s="21" t="s">
        <v>1898</v>
      </c>
      <c r="B1077" s="21" t="s">
        <v>1899</v>
      </c>
      <c r="C1077" s="639" t="s">
        <v>2616</v>
      </c>
      <c r="D1077" s="21" t="s">
        <v>2041</v>
      </c>
      <c r="E1077" s="21">
        <v>95192</v>
      </c>
      <c r="F1077" s="21">
        <v>0</v>
      </c>
      <c r="G1077" s="21">
        <v>0</v>
      </c>
    </row>
    <row r="1078" spans="1:7">
      <c r="A1078" s="21" t="s">
        <v>1898</v>
      </c>
      <c r="B1078" s="21" t="s">
        <v>1899</v>
      </c>
      <c r="C1078" s="639" t="s">
        <v>2617</v>
      </c>
      <c r="D1078" s="21" t="s">
        <v>2041</v>
      </c>
      <c r="E1078" s="21">
        <v>7200</v>
      </c>
      <c r="F1078" s="21">
        <v>0</v>
      </c>
      <c r="G1078" s="21">
        <v>0</v>
      </c>
    </row>
    <row r="1079" spans="1:7">
      <c r="A1079" s="21" t="s">
        <v>1898</v>
      </c>
      <c r="B1079" s="21" t="s">
        <v>1899</v>
      </c>
      <c r="C1079" s="639" t="s">
        <v>2618</v>
      </c>
      <c r="D1079" s="21" t="s">
        <v>2041</v>
      </c>
      <c r="E1079" s="21">
        <v>39000</v>
      </c>
      <c r="F1079" s="21">
        <v>0</v>
      </c>
      <c r="G1079" s="21">
        <v>0</v>
      </c>
    </row>
    <row r="1080" spans="1:7">
      <c r="A1080" s="21" t="s">
        <v>1898</v>
      </c>
      <c r="B1080" s="21" t="s">
        <v>1899</v>
      </c>
      <c r="C1080" s="639" t="s">
        <v>2619</v>
      </c>
      <c r="D1080" s="21" t="s">
        <v>2041</v>
      </c>
      <c r="E1080" s="21">
        <v>158026</v>
      </c>
      <c r="F1080" s="21">
        <v>0</v>
      </c>
      <c r="G1080" s="21">
        <v>0</v>
      </c>
    </row>
    <row r="1081" spans="1:7">
      <c r="A1081" s="21" t="s">
        <v>1898</v>
      </c>
      <c r="B1081" s="21" t="s">
        <v>1899</v>
      </c>
      <c r="C1081" s="639" t="s">
        <v>2620</v>
      </c>
      <c r="D1081" s="21" t="s">
        <v>2042</v>
      </c>
      <c r="E1081" s="21">
        <v>3565</v>
      </c>
      <c r="F1081" s="21">
        <v>0</v>
      </c>
      <c r="G1081" s="21">
        <v>0</v>
      </c>
    </row>
    <row r="1082" spans="1:7">
      <c r="A1082" s="21" t="s">
        <v>1898</v>
      </c>
      <c r="B1082" s="21" t="s">
        <v>1899</v>
      </c>
      <c r="C1082" s="639" t="s">
        <v>2621</v>
      </c>
      <c r="D1082" s="21" t="s">
        <v>2041</v>
      </c>
      <c r="E1082" s="21">
        <v>6000</v>
      </c>
      <c r="F1082" s="21">
        <v>0</v>
      </c>
      <c r="G1082" s="21">
        <v>0</v>
      </c>
    </row>
    <row r="1083" spans="1:7">
      <c r="A1083" s="21" t="s">
        <v>1898</v>
      </c>
      <c r="B1083" s="21" t="s">
        <v>1899</v>
      </c>
      <c r="C1083" s="639" t="s">
        <v>2621</v>
      </c>
      <c r="D1083" s="21" t="s">
        <v>2042</v>
      </c>
      <c r="E1083" s="21">
        <v>1038</v>
      </c>
      <c r="F1083" s="21">
        <v>0</v>
      </c>
      <c r="G1083" s="21">
        <v>0</v>
      </c>
    </row>
    <row r="1084" spans="1:7">
      <c r="A1084" s="21" t="s">
        <v>1898</v>
      </c>
      <c r="B1084" s="21" t="s">
        <v>1899</v>
      </c>
      <c r="C1084" s="639" t="s">
        <v>2622</v>
      </c>
      <c r="D1084" s="21" t="s">
        <v>2041</v>
      </c>
      <c r="E1084" s="21">
        <v>166640</v>
      </c>
      <c r="F1084" s="21">
        <v>0</v>
      </c>
      <c r="G1084" s="21">
        <v>0</v>
      </c>
    </row>
    <row r="1085" spans="1:7">
      <c r="A1085" s="21" t="s">
        <v>1898</v>
      </c>
      <c r="B1085" s="21" t="s">
        <v>1899</v>
      </c>
      <c r="C1085" s="639" t="s">
        <v>2623</v>
      </c>
      <c r="D1085" s="21" t="s">
        <v>2041</v>
      </c>
      <c r="E1085" s="21">
        <v>24000</v>
      </c>
      <c r="F1085" s="21">
        <v>0</v>
      </c>
      <c r="G1085" s="21">
        <v>0</v>
      </c>
    </row>
    <row r="1086" spans="1:7">
      <c r="A1086" s="21" t="s">
        <v>1898</v>
      </c>
      <c r="B1086" s="21" t="s">
        <v>1899</v>
      </c>
      <c r="C1086" s="639" t="s">
        <v>2624</v>
      </c>
      <c r="D1086" s="21" t="s">
        <v>2041</v>
      </c>
      <c r="E1086" s="21">
        <v>10000</v>
      </c>
      <c r="F1086" s="21">
        <v>0</v>
      </c>
      <c r="G1086" s="21">
        <v>0</v>
      </c>
    </row>
    <row r="1087" spans="1:7">
      <c r="A1087" s="21" t="s">
        <v>1898</v>
      </c>
      <c r="B1087" s="21" t="s">
        <v>1899</v>
      </c>
      <c r="C1087" s="639" t="s">
        <v>2624</v>
      </c>
      <c r="D1087" s="21" t="s">
        <v>2042</v>
      </c>
      <c r="E1087" s="21">
        <v>4528</v>
      </c>
      <c r="F1087" s="21">
        <v>0</v>
      </c>
      <c r="G1087" s="21">
        <v>0</v>
      </c>
    </row>
    <row r="1088" spans="1:7">
      <c r="A1088" s="21" t="s">
        <v>1898</v>
      </c>
      <c r="B1088" s="21" t="s">
        <v>1899</v>
      </c>
      <c r="C1088" s="639" t="s">
        <v>2625</v>
      </c>
      <c r="D1088" s="21" t="s">
        <v>2041</v>
      </c>
      <c r="E1088" s="21">
        <v>100000</v>
      </c>
      <c r="F1088" s="21">
        <v>0</v>
      </c>
      <c r="G1088" s="21">
        <v>0</v>
      </c>
    </row>
    <row r="1089" spans="1:7">
      <c r="A1089" s="21" t="s">
        <v>1898</v>
      </c>
      <c r="B1089" s="21" t="s">
        <v>1899</v>
      </c>
      <c r="C1089" s="639" t="s">
        <v>2625</v>
      </c>
      <c r="D1089" s="21" t="s">
        <v>1935</v>
      </c>
      <c r="E1089" s="21">
        <v>2625</v>
      </c>
      <c r="F1089" s="21">
        <v>0</v>
      </c>
      <c r="G1089" s="21">
        <v>0</v>
      </c>
    </row>
    <row r="1090" spans="1:7">
      <c r="A1090" s="21" t="s">
        <v>1898</v>
      </c>
      <c r="B1090" s="21" t="s">
        <v>1899</v>
      </c>
      <c r="C1090" s="639" t="s">
        <v>2626</v>
      </c>
      <c r="D1090" s="21" t="s">
        <v>2041</v>
      </c>
      <c r="E1090" s="21">
        <v>74400</v>
      </c>
      <c r="F1090" s="21">
        <v>0</v>
      </c>
      <c r="G1090" s="21">
        <v>0</v>
      </c>
    </row>
    <row r="1091" spans="1:7">
      <c r="A1091" s="21" t="s">
        <v>1898</v>
      </c>
      <c r="B1091" s="21" t="s">
        <v>1899</v>
      </c>
      <c r="C1091" s="639" t="s">
        <v>2626</v>
      </c>
      <c r="D1091" s="21" t="s">
        <v>2042</v>
      </c>
      <c r="E1091" s="21">
        <v>4789</v>
      </c>
      <c r="F1091" s="21">
        <v>0</v>
      </c>
      <c r="G1091" s="21">
        <v>0</v>
      </c>
    </row>
    <row r="1092" spans="1:7">
      <c r="A1092" s="21" t="s">
        <v>1898</v>
      </c>
      <c r="B1092" s="21" t="s">
        <v>1899</v>
      </c>
      <c r="C1092" s="639" t="s">
        <v>2627</v>
      </c>
      <c r="D1092" s="21" t="s">
        <v>2041</v>
      </c>
      <c r="E1092" s="21">
        <v>10000</v>
      </c>
      <c r="F1092" s="21">
        <v>0</v>
      </c>
      <c r="G1092" s="21">
        <v>0</v>
      </c>
    </row>
    <row r="1093" spans="1:7">
      <c r="A1093" s="21" t="s">
        <v>1898</v>
      </c>
      <c r="B1093" s="21" t="s">
        <v>1899</v>
      </c>
      <c r="C1093" s="639" t="s">
        <v>2627</v>
      </c>
      <c r="D1093" s="21" t="s">
        <v>2042</v>
      </c>
      <c r="E1093" s="21">
        <v>1786</v>
      </c>
      <c r="F1093" s="21">
        <v>0</v>
      </c>
      <c r="G1093" s="21">
        <v>0</v>
      </c>
    </row>
    <row r="1094" spans="1:7">
      <c r="A1094" s="21" t="s">
        <v>1898</v>
      </c>
      <c r="B1094" s="21" t="s">
        <v>1899</v>
      </c>
      <c r="C1094" s="639" t="s">
        <v>2628</v>
      </c>
      <c r="D1094" s="21" t="s">
        <v>2041</v>
      </c>
      <c r="E1094" s="21">
        <v>87000</v>
      </c>
      <c r="F1094" s="21">
        <v>0</v>
      </c>
      <c r="G1094" s="21">
        <v>0</v>
      </c>
    </row>
    <row r="1095" spans="1:7">
      <c r="A1095" s="21" t="s">
        <v>1898</v>
      </c>
      <c r="B1095" s="21" t="s">
        <v>1899</v>
      </c>
      <c r="C1095" s="639" t="s">
        <v>2628</v>
      </c>
      <c r="D1095" s="21" t="s">
        <v>2042</v>
      </c>
      <c r="E1095" s="21">
        <v>14785</v>
      </c>
      <c r="F1095" s="21">
        <v>0</v>
      </c>
      <c r="G1095" s="21">
        <v>0</v>
      </c>
    </row>
    <row r="1096" spans="1:7">
      <c r="A1096" s="21" t="s">
        <v>1898</v>
      </c>
      <c r="B1096" s="21" t="s">
        <v>1899</v>
      </c>
      <c r="C1096" s="639" t="s">
        <v>2629</v>
      </c>
      <c r="D1096" s="21" t="s">
        <v>2041</v>
      </c>
      <c r="E1096" s="21">
        <v>25537</v>
      </c>
      <c r="F1096" s="21">
        <v>0</v>
      </c>
      <c r="G1096" s="21">
        <v>0</v>
      </c>
    </row>
    <row r="1097" spans="1:7">
      <c r="A1097" s="21" t="s">
        <v>1898</v>
      </c>
      <c r="B1097" s="21" t="s">
        <v>1899</v>
      </c>
      <c r="C1097" s="639" t="s">
        <v>2630</v>
      </c>
      <c r="D1097" s="21" t="s">
        <v>2041</v>
      </c>
      <c r="E1097" s="21">
        <v>34500</v>
      </c>
      <c r="F1097" s="21">
        <v>0</v>
      </c>
      <c r="G1097" s="21">
        <v>0</v>
      </c>
    </row>
    <row r="1098" spans="1:7">
      <c r="A1098" s="21" t="s">
        <v>1898</v>
      </c>
      <c r="B1098" s="21" t="s">
        <v>1899</v>
      </c>
      <c r="C1098" s="639" t="s">
        <v>2630</v>
      </c>
      <c r="D1098" s="21" t="s">
        <v>1935</v>
      </c>
      <c r="E1098" s="21">
        <v>10868</v>
      </c>
      <c r="F1098" s="21">
        <v>0</v>
      </c>
      <c r="G1098" s="21">
        <v>0</v>
      </c>
    </row>
    <row r="1099" spans="1:7">
      <c r="A1099" s="21" t="s">
        <v>1898</v>
      </c>
      <c r="B1099" s="21" t="s">
        <v>1899</v>
      </c>
      <c r="C1099" s="639" t="s">
        <v>2631</v>
      </c>
      <c r="D1099" s="21" t="s">
        <v>2042</v>
      </c>
      <c r="E1099" s="21">
        <v>5</v>
      </c>
      <c r="F1099" s="21">
        <v>0</v>
      </c>
      <c r="G1099" s="21">
        <v>0</v>
      </c>
    </row>
    <row r="1100" spans="1:7">
      <c r="A1100" s="21" t="s">
        <v>1898</v>
      </c>
      <c r="B1100" s="21" t="s">
        <v>1899</v>
      </c>
      <c r="C1100" s="639" t="s">
        <v>2632</v>
      </c>
      <c r="D1100" s="21" t="s">
        <v>2041</v>
      </c>
      <c r="E1100" s="21">
        <v>12000</v>
      </c>
      <c r="F1100" s="21">
        <v>0</v>
      </c>
      <c r="G1100" s="21">
        <v>0</v>
      </c>
    </row>
    <row r="1101" spans="1:7">
      <c r="A1101" s="21" t="s">
        <v>1898</v>
      </c>
      <c r="B1101" s="21" t="s">
        <v>1899</v>
      </c>
      <c r="C1101" s="639" t="s">
        <v>2632</v>
      </c>
      <c r="D1101" s="21" t="s">
        <v>2042</v>
      </c>
      <c r="E1101" s="21">
        <v>665</v>
      </c>
      <c r="F1101" s="21">
        <v>0</v>
      </c>
      <c r="G1101" s="21">
        <v>0</v>
      </c>
    </row>
    <row r="1102" spans="1:7">
      <c r="A1102" s="21" t="s">
        <v>1898</v>
      </c>
      <c r="B1102" s="21" t="s">
        <v>1899</v>
      </c>
      <c r="C1102" s="639" t="s">
        <v>2633</v>
      </c>
      <c r="D1102" s="21" t="s">
        <v>2041</v>
      </c>
      <c r="E1102" s="21">
        <v>20000</v>
      </c>
      <c r="F1102" s="21">
        <v>0</v>
      </c>
      <c r="G1102" s="21">
        <v>0</v>
      </c>
    </row>
    <row r="1103" spans="1:7">
      <c r="A1103" s="21" t="s">
        <v>1898</v>
      </c>
      <c r="B1103" s="21" t="s">
        <v>1899</v>
      </c>
      <c r="C1103" s="639" t="s">
        <v>2633</v>
      </c>
      <c r="D1103" s="21" t="s">
        <v>2042</v>
      </c>
      <c r="E1103" s="21">
        <v>14157</v>
      </c>
      <c r="F1103" s="21">
        <v>0</v>
      </c>
      <c r="G1103" s="21">
        <v>0</v>
      </c>
    </row>
    <row r="1104" spans="1:7">
      <c r="A1104" s="21" t="s">
        <v>1898</v>
      </c>
      <c r="B1104" s="21" t="s">
        <v>1899</v>
      </c>
      <c r="C1104" s="639" t="s">
        <v>2634</v>
      </c>
      <c r="D1104" s="21" t="s">
        <v>2041</v>
      </c>
      <c r="E1104" s="21">
        <v>30000</v>
      </c>
      <c r="F1104" s="21">
        <v>0</v>
      </c>
      <c r="G1104" s="21">
        <v>0</v>
      </c>
    </row>
    <row r="1105" spans="1:7">
      <c r="A1105" s="21" t="s">
        <v>1898</v>
      </c>
      <c r="B1105" s="21" t="s">
        <v>1899</v>
      </c>
      <c r="C1105" s="639" t="s">
        <v>2634</v>
      </c>
      <c r="D1105" s="21" t="s">
        <v>2035</v>
      </c>
      <c r="E1105" s="21">
        <v>16214</v>
      </c>
      <c r="F1105" s="21">
        <v>0</v>
      </c>
      <c r="G1105" s="21">
        <v>0</v>
      </c>
    </row>
    <row r="1106" spans="1:7">
      <c r="A1106" s="21" t="s">
        <v>1898</v>
      </c>
      <c r="B1106" s="21" t="s">
        <v>1899</v>
      </c>
      <c r="C1106" s="639" t="s">
        <v>2635</v>
      </c>
      <c r="D1106" s="21" t="s">
        <v>2041</v>
      </c>
      <c r="E1106" s="21">
        <v>10000</v>
      </c>
      <c r="F1106" s="21">
        <v>0</v>
      </c>
      <c r="G1106" s="21">
        <v>0</v>
      </c>
    </row>
    <row r="1107" spans="1:7">
      <c r="A1107" s="21" t="s">
        <v>1898</v>
      </c>
      <c r="B1107" s="21" t="s">
        <v>1899</v>
      </c>
      <c r="C1107" s="639" t="s">
        <v>2635</v>
      </c>
      <c r="D1107" s="21" t="s">
        <v>2043</v>
      </c>
      <c r="E1107" s="21">
        <v>1970</v>
      </c>
      <c r="F1107" s="21">
        <v>0</v>
      </c>
      <c r="G1107" s="21">
        <v>0</v>
      </c>
    </row>
    <row r="1108" spans="1:7">
      <c r="A1108" s="21" t="s">
        <v>1898</v>
      </c>
      <c r="B1108" s="21" t="s">
        <v>1899</v>
      </c>
      <c r="C1108" s="639" t="s">
        <v>2636</v>
      </c>
      <c r="D1108" s="21" t="s">
        <v>2041</v>
      </c>
      <c r="E1108" s="21">
        <v>9000</v>
      </c>
      <c r="F1108" s="21">
        <v>0</v>
      </c>
      <c r="G1108" s="21">
        <v>0</v>
      </c>
    </row>
    <row r="1109" spans="1:7">
      <c r="A1109" s="21" t="s">
        <v>1898</v>
      </c>
      <c r="B1109" s="21" t="s">
        <v>1899</v>
      </c>
      <c r="C1109" s="639" t="s">
        <v>2636</v>
      </c>
      <c r="D1109" s="21" t="s">
        <v>1935</v>
      </c>
      <c r="E1109" s="21">
        <v>2076.87</v>
      </c>
      <c r="F1109" s="21">
        <v>0</v>
      </c>
      <c r="G1109" s="21">
        <v>0</v>
      </c>
    </row>
    <row r="1110" spans="1:7">
      <c r="A1110" s="21" t="s">
        <v>1898</v>
      </c>
      <c r="B1110" s="21" t="s">
        <v>1899</v>
      </c>
      <c r="C1110" s="639" t="s">
        <v>2637</v>
      </c>
      <c r="D1110" s="21" t="s">
        <v>2041</v>
      </c>
      <c r="E1110" s="21">
        <v>24000</v>
      </c>
      <c r="F1110" s="21">
        <v>0</v>
      </c>
      <c r="G1110" s="21">
        <v>0</v>
      </c>
    </row>
    <row r="1111" spans="1:7">
      <c r="A1111" s="21" t="s">
        <v>1898</v>
      </c>
      <c r="B1111" s="21" t="s">
        <v>1899</v>
      </c>
      <c r="C1111" s="639" t="s">
        <v>2637</v>
      </c>
      <c r="D1111" s="21" t="s">
        <v>1935</v>
      </c>
      <c r="E1111" s="21">
        <v>3760.03</v>
      </c>
      <c r="F1111" s="21">
        <v>0</v>
      </c>
      <c r="G1111" s="21">
        <v>0</v>
      </c>
    </row>
    <row r="1112" spans="1:7">
      <c r="A1112" s="21" t="s">
        <v>1898</v>
      </c>
      <c r="B1112" s="21" t="s">
        <v>1899</v>
      </c>
      <c r="C1112" s="639" t="s">
        <v>2638</v>
      </c>
      <c r="D1112" s="21" t="s">
        <v>2041</v>
      </c>
      <c r="E1112" s="21">
        <v>14000</v>
      </c>
      <c r="F1112" s="21">
        <v>0</v>
      </c>
      <c r="G1112" s="21">
        <v>0</v>
      </c>
    </row>
    <row r="1113" spans="1:7">
      <c r="A1113" s="21" t="s">
        <v>1898</v>
      </c>
      <c r="B1113" s="21" t="s">
        <v>1899</v>
      </c>
      <c r="C1113" s="639" t="s">
        <v>2638</v>
      </c>
      <c r="D1113" s="21" t="s">
        <v>2035</v>
      </c>
      <c r="E1113" s="21">
        <v>3841</v>
      </c>
      <c r="F1113" s="21">
        <v>0</v>
      </c>
      <c r="G1113" s="21">
        <v>0</v>
      </c>
    </row>
    <row r="1114" spans="1:7">
      <c r="A1114" s="21" t="s">
        <v>1898</v>
      </c>
      <c r="B1114" s="21" t="s">
        <v>1899</v>
      </c>
      <c r="C1114" s="639" t="s">
        <v>2639</v>
      </c>
      <c r="D1114" s="21" t="s">
        <v>2041</v>
      </c>
      <c r="E1114" s="21">
        <v>8000</v>
      </c>
      <c r="F1114" s="21">
        <v>0</v>
      </c>
      <c r="G1114" s="21">
        <v>0</v>
      </c>
    </row>
    <row r="1115" spans="1:7">
      <c r="A1115" s="21" t="s">
        <v>1898</v>
      </c>
      <c r="B1115" s="21" t="s">
        <v>1899</v>
      </c>
      <c r="C1115" s="639" t="s">
        <v>2639</v>
      </c>
      <c r="D1115" s="21" t="s">
        <v>2035</v>
      </c>
      <c r="E1115" s="21">
        <v>7583</v>
      </c>
      <c r="F1115" s="21">
        <v>0</v>
      </c>
      <c r="G1115" s="21">
        <v>0</v>
      </c>
    </row>
    <row r="1116" spans="1:7">
      <c r="A1116" s="21" t="s">
        <v>1898</v>
      </c>
      <c r="B1116" s="21" t="s">
        <v>1899</v>
      </c>
      <c r="C1116" s="639" t="s">
        <v>2640</v>
      </c>
      <c r="D1116" s="21" t="s">
        <v>2035</v>
      </c>
      <c r="E1116" s="21">
        <v>9221</v>
      </c>
      <c r="F1116" s="21">
        <v>0</v>
      </c>
      <c r="G1116" s="21">
        <v>0</v>
      </c>
    </row>
    <row r="1117" spans="1:7">
      <c r="A1117" s="21" t="s">
        <v>1898</v>
      </c>
      <c r="B1117" s="21" t="s">
        <v>1899</v>
      </c>
      <c r="C1117" s="639" t="s">
        <v>2641</v>
      </c>
      <c r="D1117" s="21" t="s">
        <v>2041</v>
      </c>
      <c r="E1117" s="21">
        <v>4190</v>
      </c>
      <c r="F1117" s="21">
        <v>0</v>
      </c>
      <c r="G1117" s="21">
        <v>0</v>
      </c>
    </row>
    <row r="1118" spans="1:7">
      <c r="A1118" s="21" t="s">
        <v>1898</v>
      </c>
      <c r="B1118" s="21" t="s">
        <v>1899</v>
      </c>
      <c r="C1118" s="639" t="s">
        <v>2642</v>
      </c>
      <c r="D1118" s="21" t="s">
        <v>2041</v>
      </c>
      <c r="E1118" s="21">
        <v>12050</v>
      </c>
      <c r="F1118" s="21">
        <v>0</v>
      </c>
      <c r="G1118" s="21">
        <v>0</v>
      </c>
    </row>
    <row r="1119" spans="1:7">
      <c r="A1119" s="21" t="s">
        <v>1898</v>
      </c>
      <c r="B1119" s="21" t="s">
        <v>1899</v>
      </c>
      <c r="C1119" s="639" t="s">
        <v>2643</v>
      </c>
      <c r="D1119" s="21" t="s">
        <v>2041</v>
      </c>
      <c r="E1119" s="21">
        <v>17680</v>
      </c>
      <c r="F1119" s="21">
        <v>0</v>
      </c>
      <c r="G1119" s="21">
        <v>0</v>
      </c>
    </row>
    <row r="1120" spans="1:7">
      <c r="A1120" s="21" t="s">
        <v>1898</v>
      </c>
      <c r="B1120" s="21" t="s">
        <v>1899</v>
      </c>
      <c r="C1120" s="639" t="s">
        <v>2644</v>
      </c>
      <c r="D1120" s="21" t="s">
        <v>2041</v>
      </c>
      <c r="E1120" s="21">
        <v>544</v>
      </c>
      <c r="F1120" s="21">
        <v>0</v>
      </c>
      <c r="G1120" s="21">
        <v>0</v>
      </c>
    </row>
    <row r="1121" spans="1:7">
      <c r="A1121" s="21" t="s">
        <v>1898</v>
      </c>
      <c r="B1121" s="21" t="s">
        <v>1899</v>
      </c>
      <c r="C1121" s="639" t="s">
        <v>2645</v>
      </c>
      <c r="D1121" s="21" t="s">
        <v>2041</v>
      </c>
      <c r="E1121" s="21">
        <v>4756</v>
      </c>
      <c r="F1121" s="21">
        <v>0</v>
      </c>
      <c r="G1121" s="21">
        <v>0</v>
      </c>
    </row>
    <row r="1122" spans="1:7">
      <c r="A1122" s="21" t="s">
        <v>1898</v>
      </c>
      <c r="B1122" s="21" t="s">
        <v>1899</v>
      </c>
      <c r="C1122" s="639" t="s">
        <v>2646</v>
      </c>
      <c r="D1122" s="21" t="s">
        <v>2041</v>
      </c>
      <c r="E1122" s="21">
        <v>11325</v>
      </c>
      <c r="F1122" s="21">
        <v>0</v>
      </c>
      <c r="G1122" s="21">
        <v>0</v>
      </c>
    </row>
    <row r="1123" spans="1:7">
      <c r="A1123" s="21" t="s">
        <v>1898</v>
      </c>
      <c r="B1123" s="21" t="s">
        <v>1899</v>
      </c>
      <c r="C1123" s="639" t="s">
        <v>2647</v>
      </c>
      <c r="D1123" s="21" t="s">
        <v>2041</v>
      </c>
      <c r="E1123" s="21">
        <v>9600</v>
      </c>
      <c r="F1123" s="21">
        <v>0</v>
      </c>
      <c r="G1123" s="21">
        <v>0</v>
      </c>
    </row>
    <row r="1124" spans="1:7">
      <c r="A1124" s="21" t="s">
        <v>1898</v>
      </c>
      <c r="B1124" s="21" t="s">
        <v>1899</v>
      </c>
      <c r="C1124" s="639" t="s">
        <v>2647</v>
      </c>
      <c r="D1124" s="21" t="s">
        <v>2042</v>
      </c>
      <c r="E1124" s="21">
        <v>815</v>
      </c>
      <c r="F1124" s="21">
        <v>0</v>
      </c>
      <c r="G1124" s="21">
        <v>0</v>
      </c>
    </row>
    <row r="1125" spans="1:7">
      <c r="A1125" s="21" t="s">
        <v>1898</v>
      </c>
      <c r="B1125" s="21" t="s">
        <v>1899</v>
      </c>
      <c r="C1125" s="639" t="s">
        <v>2648</v>
      </c>
      <c r="D1125" s="21" t="s">
        <v>2352</v>
      </c>
      <c r="E1125" s="21">
        <v>12000</v>
      </c>
      <c r="F1125" s="21">
        <v>0</v>
      </c>
      <c r="G1125" s="21">
        <v>0</v>
      </c>
    </row>
    <row r="1126" spans="1:7">
      <c r="A1126" s="21" t="s">
        <v>1898</v>
      </c>
      <c r="B1126" s="21" t="s">
        <v>1899</v>
      </c>
      <c r="C1126" s="639" t="s">
        <v>2648</v>
      </c>
      <c r="D1126" s="21" t="s">
        <v>2041</v>
      </c>
      <c r="E1126" s="21">
        <v>7500</v>
      </c>
      <c r="F1126" s="21">
        <v>0</v>
      </c>
      <c r="G1126" s="21">
        <v>0</v>
      </c>
    </row>
    <row r="1127" spans="1:7">
      <c r="A1127" s="21" t="s">
        <v>1898</v>
      </c>
      <c r="B1127" s="21" t="s">
        <v>1899</v>
      </c>
      <c r="C1127" s="639" t="s">
        <v>2648</v>
      </c>
      <c r="D1127" s="21" t="s">
        <v>1935</v>
      </c>
      <c r="E1127" s="21">
        <v>1180</v>
      </c>
      <c r="F1127" s="21">
        <v>0</v>
      </c>
      <c r="G1127" s="21">
        <v>0</v>
      </c>
    </row>
    <row r="1128" spans="1:7">
      <c r="A1128" s="21" t="s">
        <v>1898</v>
      </c>
      <c r="B1128" s="21" t="s">
        <v>1899</v>
      </c>
      <c r="C1128" s="639" t="s">
        <v>2649</v>
      </c>
      <c r="D1128" s="21" t="s">
        <v>2352</v>
      </c>
      <c r="E1128" s="21">
        <v>6000</v>
      </c>
      <c r="F1128" s="21">
        <v>0</v>
      </c>
      <c r="G1128" s="21">
        <v>0</v>
      </c>
    </row>
    <row r="1129" spans="1:7">
      <c r="A1129" s="21" t="s">
        <v>1898</v>
      </c>
      <c r="B1129" s="21" t="s">
        <v>1899</v>
      </c>
      <c r="C1129" s="639" t="s">
        <v>2649</v>
      </c>
      <c r="D1129" s="21" t="s">
        <v>2041</v>
      </c>
      <c r="E1129" s="21">
        <v>6000</v>
      </c>
      <c r="F1129" s="21">
        <v>0</v>
      </c>
      <c r="G1129" s="21">
        <v>0</v>
      </c>
    </row>
    <row r="1130" spans="1:7">
      <c r="A1130" s="21" t="s">
        <v>1898</v>
      </c>
      <c r="B1130" s="21" t="s">
        <v>1899</v>
      </c>
      <c r="C1130" s="639" t="s">
        <v>2649</v>
      </c>
      <c r="D1130" s="21" t="s">
        <v>1935</v>
      </c>
      <c r="E1130" s="21">
        <v>1510</v>
      </c>
      <c r="F1130" s="21">
        <v>0</v>
      </c>
      <c r="G1130" s="21">
        <v>0</v>
      </c>
    </row>
    <row r="1131" spans="1:7">
      <c r="A1131" s="21" t="s">
        <v>1898</v>
      </c>
      <c r="B1131" s="21" t="s">
        <v>1899</v>
      </c>
      <c r="C1131" s="639" t="s">
        <v>2650</v>
      </c>
      <c r="D1131" s="21" t="s">
        <v>2042</v>
      </c>
      <c r="E1131" s="21">
        <v>30</v>
      </c>
      <c r="F1131" s="21">
        <v>0</v>
      </c>
      <c r="G1131" s="21">
        <v>0</v>
      </c>
    </row>
    <row r="1132" spans="1:7">
      <c r="A1132" s="21" t="s">
        <v>1898</v>
      </c>
      <c r="B1132" s="21" t="s">
        <v>1899</v>
      </c>
      <c r="C1132" s="639" t="s">
        <v>2651</v>
      </c>
      <c r="D1132" s="21" t="s">
        <v>2352</v>
      </c>
      <c r="E1132" s="21">
        <v>480000</v>
      </c>
      <c r="F1132" s="21">
        <v>0</v>
      </c>
      <c r="G1132" s="21">
        <v>0</v>
      </c>
    </row>
    <row r="1133" spans="1:7">
      <c r="A1133" s="21" t="s">
        <v>1898</v>
      </c>
      <c r="B1133" s="21" t="s">
        <v>1899</v>
      </c>
      <c r="C1133" s="639" t="s">
        <v>2651</v>
      </c>
      <c r="D1133" s="21" t="s">
        <v>2046</v>
      </c>
      <c r="E1133" s="21">
        <v>448304.06</v>
      </c>
      <c r="F1133" s="21">
        <v>0</v>
      </c>
      <c r="G1133" s="21">
        <v>0</v>
      </c>
    </row>
    <row r="1134" spans="1:7">
      <c r="A1134" s="21" t="s">
        <v>1898</v>
      </c>
      <c r="B1134" s="21" t="s">
        <v>1899</v>
      </c>
      <c r="C1134" s="639" t="s">
        <v>2652</v>
      </c>
      <c r="D1134" s="21" t="s">
        <v>2352</v>
      </c>
      <c r="E1134" s="21">
        <v>740000</v>
      </c>
      <c r="F1134" s="21">
        <v>0</v>
      </c>
      <c r="G1134" s="21">
        <v>0</v>
      </c>
    </row>
    <row r="1135" spans="1:7">
      <c r="A1135" s="21" t="s">
        <v>1898</v>
      </c>
      <c r="B1135" s="21" t="s">
        <v>1899</v>
      </c>
      <c r="C1135" s="639" t="s">
        <v>2652</v>
      </c>
      <c r="D1135" s="21" t="s">
        <v>2046</v>
      </c>
      <c r="E1135" s="21">
        <v>298602.73</v>
      </c>
      <c r="F1135" s="21">
        <v>0</v>
      </c>
      <c r="G1135" s="21">
        <v>0</v>
      </c>
    </row>
    <row r="1136" spans="1:7">
      <c r="A1136" s="21" t="s">
        <v>1898</v>
      </c>
      <c r="B1136" s="21" t="s">
        <v>1899</v>
      </c>
      <c r="C1136" s="639" t="s">
        <v>2653</v>
      </c>
      <c r="D1136" s="21" t="s">
        <v>2041</v>
      </c>
      <c r="E1136" s="21">
        <v>70</v>
      </c>
      <c r="F1136" s="21">
        <v>0</v>
      </c>
      <c r="G1136" s="21">
        <v>0</v>
      </c>
    </row>
    <row r="1137" spans="1:7">
      <c r="A1137" s="21" t="s">
        <v>1898</v>
      </c>
      <c r="B1137" s="21" t="s">
        <v>1899</v>
      </c>
      <c r="C1137" s="639" t="s">
        <v>2653</v>
      </c>
      <c r="D1137" s="21" t="s">
        <v>2046</v>
      </c>
      <c r="E1137" s="21">
        <v>6</v>
      </c>
      <c r="F1137" s="21">
        <v>0</v>
      </c>
      <c r="G1137" s="21">
        <v>0</v>
      </c>
    </row>
    <row r="1138" spans="1:7">
      <c r="A1138" s="21" t="s">
        <v>1898</v>
      </c>
      <c r="B1138" s="21" t="s">
        <v>1899</v>
      </c>
      <c r="C1138" s="639" t="s">
        <v>2653</v>
      </c>
      <c r="D1138" s="21" t="s">
        <v>1935</v>
      </c>
      <c r="E1138" s="21">
        <v>6</v>
      </c>
      <c r="F1138" s="21">
        <v>0</v>
      </c>
      <c r="G1138" s="21">
        <v>0</v>
      </c>
    </row>
    <row r="1139" spans="1:7">
      <c r="A1139" s="21" t="s">
        <v>1898</v>
      </c>
      <c r="B1139" s="21" t="s">
        <v>1899</v>
      </c>
      <c r="C1139" s="639" t="s">
        <v>2653</v>
      </c>
      <c r="D1139" s="21" t="s">
        <v>2043</v>
      </c>
      <c r="E1139" s="21">
        <v>4</v>
      </c>
      <c r="F1139" s="21">
        <v>0</v>
      </c>
      <c r="G1139" s="21">
        <v>0</v>
      </c>
    </row>
    <row r="1140" spans="1:7">
      <c r="A1140" s="21" t="s">
        <v>1898</v>
      </c>
      <c r="B1140" s="21" t="s">
        <v>1899</v>
      </c>
      <c r="C1140" s="639" t="s">
        <v>2654</v>
      </c>
      <c r="D1140" s="21" t="s">
        <v>2041</v>
      </c>
      <c r="E1140" s="21">
        <v>20</v>
      </c>
      <c r="F1140" s="21">
        <v>0</v>
      </c>
      <c r="G1140" s="21">
        <v>0</v>
      </c>
    </row>
    <row r="1141" spans="1:7">
      <c r="A1141" s="21" t="s">
        <v>1898</v>
      </c>
      <c r="B1141" s="21" t="s">
        <v>1899</v>
      </c>
      <c r="C1141" s="639" t="s">
        <v>2654</v>
      </c>
      <c r="D1141" s="21" t="s">
        <v>2042</v>
      </c>
      <c r="E1141" s="21">
        <v>1.1399999999999999</v>
      </c>
      <c r="F1141" s="21">
        <v>0</v>
      </c>
      <c r="G1141" s="21">
        <v>0</v>
      </c>
    </row>
    <row r="1142" spans="1:7">
      <c r="A1142" s="21" t="s">
        <v>1898</v>
      </c>
      <c r="B1142" s="21" t="s">
        <v>1899</v>
      </c>
      <c r="C1142" s="639" t="s">
        <v>2654</v>
      </c>
      <c r="D1142" s="21" t="s">
        <v>2043</v>
      </c>
      <c r="E1142" s="21">
        <v>8.33</v>
      </c>
      <c r="F1142" s="21">
        <v>0</v>
      </c>
      <c r="G1142" s="21">
        <v>0</v>
      </c>
    </row>
    <row r="1143" spans="1:7">
      <c r="A1143" s="21" t="s">
        <v>1898</v>
      </c>
      <c r="B1143" s="21" t="s">
        <v>1899</v>
      </c>
      <c r="C1143" s="639" t="s">
        <v>2655</v>
      </c>
      <c r="D1143" s="21" t="s">
        <v>2352</v>
      </c>
      <c r="E1143" s="21">
        <v>704000</v>
      </c>
      <c r="F1143" s="21">
        <v>0</v>
      </c>
      <c r="G1143" s="21">
        <v>0</v>
      </c>
    </row>
    <row r="1144" spans="1:7">
      <c r="A1144" s="21" t="s">
        <v>1898</v>
      </c>
      <c r="B1144" s="21" t="s">
        <v>1899</v>
      </c>
      <c r="C1144" s="639" t="s">
        <v>2655</v>
      </c>
      <c r="D1144" s="21" t="s">
        <v>2046</v>
      </c>
      <c r="E1144" s="21">
        <v>388267.67</v>
      </c>
      <c r="F1144" s="21">
        <v>0</v>
      </c>
      <c r="G1144" s="21">
        <v>0</v>
      </c>
    </row>
    <row r="1145" spans="1:7">
      <c r="A1145" s="21" t="s">
        <v>1898</v>
      </c>
      <c r="B1145" s="21" t="s">
        <v>1899</v>
      </c>
      <c r="C1145" s="639" t="s">
        <v>2656</v>
      </c>
      <c r="D1145" s="21" t="s">
        <v>2106</v>
      </c>
      <c r="E1145" s="21">
        <v>0.7</v>
      </c>
      <c r="F1145" s="21">
        <v>0</v>
      </c>
      <c r="G1145" s="21">
        <v>0</v>
      </c>
    </row>
    <row r="1146" spans="1:7">
      <c r="A1146" s="21" t="s">
        <v>1898</v>
      </c>
      <c r="B1146" s="21" t="s">
        <v>1899</v>
      </c>
      <c r="C1146" s="639" t="s">
        <v>2657</v>
      </c>
      <c r="D1146" s="21" t="s">
        <v>2106</v>
      </c>
      <c r="E1146" s="21">
        <v>1</v>
      </c>
      <c r="F1146" s="21">
        <v>0</v>
      </c>
      <c r="G1146" s="21">
        <v>0</v>
      </c>
    </row>
    <row r="1147" spans="1:7">
      <c r="A1147" s="21" t="s">
        <v>1898</v>
      </c>
      <c r="B1147" s="21" t="s">
        <v>1899</v>
      </c>
      <c r="C1147" s="639" t="s">
        <v>2658</v>
      </c>
      <c r="D1147" s="21" t="s">
        <v>2106</v>
      </c>
      <c r="E1147" s="21">
        <v>1</v>
      </c>
      <c r="F1147" s="21">
        <v>0</v>
      </c>
      <c r="G1147" s="21">
        <v>0</v>
      </c>
    </row>
    <row r="1148" spans="1:7">
      <c r="A1148" s="21" t="s">
        <v>1898</v>
      </c>
      <c r="B1148" s="21" t="s">
        <v>1899</v>
      </c>
      <c r="C1148" s="639" t="s">
        <v>2659</v>
      </c>
      <c r="D1148" s="21" t="s">
        <v>2041</v>
      </c>
      <c r="E1148" s="21">
        <v>2</v>
      </c>
      <c r="F1148" s="21">
        <v>0</v>
      </c>
      <c r="G1148" s="21">
        <v>0</v>
      </c>
    </row>
    <row r="1149" spans="1:7">
      <c r="A1149" s="21" t="s">
        <v>1898</v>
      </c>
      <c r="B1149" s="21" t="s">
        <v>1899</v>
      </c>
      <c r="C1149" s="639" t="s">
        <v>2660</v>
      </c>
      <c r="D1149" s="21" t="s">
        <v>2041</v>
      </c>
      <c r="E1149" s="21">
        <v>1</v>
      </c>
      <c r="F1149" s="21">
        <v>0</v>
      </c>
      <c r="G1149" s="21">
        <v>0</v>
      </c>
    </row>
    <row r="1150" spans="1:7">
      <c r="A1150" s="21" t="s">
        <v>1898</v>
      </c>
      <c r="B1150" s="21" t="s">
        <v>1899</v>
      </c>
      <c r="C1150" s="639" t="s">
        <v>2660</v>
      </c>
      <c r="D1150" s="21" t="s">
        <v>2106</v>
      </c>
      <c r="E1150" s="21">
        <v>2</v>
      </c>
      <c r="F1150" s="21">
        <v>0</v>
      </c>
      <c r="G1150" s="21">
        <v>0</v>
      </c>
    </row>
    <row r="1151" spans="1:7">
      <c r="A1151" s="21" t="s">
        <v>1898</v>
      </c>
      <c r="B1151" s="21" t="s">
        <v>1899</v>
      </c>
      <c r="C1151" s="639" t="s">
        <v>2661</v>
      </c>
      <c r="D1151" s="21" t="s">
        <v>2043</v>
      </c>
      <c r="E1151" s="21">
        <v>1000</v>
      </c>
      <c r="F1151" s="21">
        <v>0</v>
      </c>
      <c r="G1151" s="21">
        <v>0</v>
      </c>
    </row>
    <row r="1152" spans="1:7">
      <c r="A1152" s="21" t="s">
        <v>1898</v>
      </c>
      <c r="B1152" s="21" t="s">
        <v>1899</v>
      </c>
      <c r="C1152" s="639" t="s">
        <v>2662</v>
      </c>
      <c r="D1152" s="21" t="s">
        <v>2041</v>
      </c>
      <c r="E1152" s="21">
        <v>5000</v>
      </c>
      <c r="F1152" s="21">
        <v>0</v>
      </c>
      <c r="G1152" s="21">
        <v>0</v>
      </c>
    </row>
    <row r="1153" spans="1:7">
      <c r="A1153" s="21" t="s">
        <v>1898</v>
      </c>
      <c r="B1153" s="21" t="s">
        <v>1899</v>
      </c>
      <c r="C1153" s="639" t="s">
        <v>2662</v>
      </c>
      <c r="D1153" s="21" t="s">
        <v>2042</v>
      </c>
      <c r="E1153" s="21">
        <v>2607</v>
      </c>
      <c r="F1153" s="21">
        <v>0</v>
      </c>
      <c r="G1153" s="21">
        <v>0</v>
      </c>
    </row>
    <row r="1154" spans="1:7">
      <c r="A1154" s="21" t="s">
        <v>1898</v>
      </c>
      <c r="B1154" s="21" t="s">
        <v>1899</v>
      </c>
      <c r="C1154" s="639" t="s">
        <v>2663</v>
      </c>
      <c r="D1154" s="21" t="s">
        <v>2041</v>
      </c>
      <c r="E1154" s="21">
        <v>7500</v>
      </c>
      <c r="F1154" s="21">
        <v>0</v>
      </c>
      <c r="G1154" s="21">
        <v>0</v>
      </c>
    </row>
    <row r="1155" spans="1:7">
      <c r="A1155" s="21" t="s">
        <v>1898</v>
      </c>
      <c r="B1155" s="21" t="s">
        <v>1899</v>
      </c>
      <c r="C1155" s="639" t="s">
        <v>2663</v>
      </c>
      <c r="D1155" s="21" t="s">
        <v>2042</v>
      </c>
      <c r="E1155" s="21">
        <v>6205</v>
      </c>
      <c r="F1155" s="21">
        <v>0</v>
      </c>
      <c r="G1155" s="21">
        <v>0</v>
      </c>
    </row>
    <row r="1156" spans="1:7">
      <c r="A1156" s="21" t="s">
        <v>1898</v>
      </c>
      <c r="B1156" s="21" t="s">
        <v>1899</v>
      </c>
      <c r="C1156" s="639" t="s">
        <v>2664</v>
      </c>
      <c r="D1156" s="21" t="s">
        <v>2041</v>
      </c>
      <c r="E1156" s="21">
        <v>25000</v>
      </c>
      <c r="F1156" s="21">
        <v>0</v>
      </c>
      <c r="G1156" s="21">
        <v>0</v>
      </c>
    </row>
    <row r="1157" spans="1:7">
      <c r="A1157" s="21" t="s">
        <v>1898</v>
      </c>
      <c r="B1157" s="21" t="s">
        <v>1899</v>
      </c>
      <c r="C1157" s="639" t="s">
        <v>2664</v>
      </c>
      <c r="D1157" s="21" t="s">
        <v>2042</v>
      </c>
      <c r="E1157" s="21">
        <v>4114</v>
      </c>
      <c r="F1157" s="21">
        <v>0</v>
      </c>
      <c r="G1157" s="21">
        <v>0</v>
      </c>
    </row>
    <row r="1158" spans="1:7">
      <c r="A1158" s="21" t="s">
        <v>1898</v>
      </c>
      <c r="B1158" s="21" t="s">
        <v>1899</v>
      </c>
      <c r="C1158" s="639" t="s">
        <v>2665</v>
      </c>
      <c r="D1158" s="21" t="s">
        <v>2041</v>
      </c>
      <c r="E1158" s="21">
        <v>2000</v>
      </c>
      <c r="F1158" s="21">
        <v>0</v>
      </c>
      <c r="G1158" s="21">
        <v>0</v>
      </c>
    </row>
    <row r="1159" spans="1:7">
      <c r="A1159" s="21" t="s">
        <v>1898</v>
      </c>
      <c r="B1159" s="21" t="s">
        <v>1899</v>
      </c>
      <c r="C1159" s="639" t="s">
        <v>2665</v>
      </c>
      <c r="D1159" s="21" t="s">
        <v>2042</v>
      </c>
      <c r="E1159" s="21">
        <v>6775</v>
      </c>
      <c r="F1159" s="21">
        <v>0</v>
      </c>
      <c r="G1159" s="21">
        <v>0</v>
      </c>
    </row>
    <row r="1160" spans="1:7">
      <c r="A1160" s="21" t="s">
        <v>1898</v>
      </c>
      <c r="B1160" s="21" t="s">
        <v>1899</v>
      </c>
      <c r="C1160" s="639" t="s">
        <v>2666</v>
      </c>
      <c r="D1160" s="21" t="s">
        <v>2041</v>
      </c>
      <c r="E1160" s="21">
        <v>9327</v>
      </c>
      <c r="F1160" s="21">
        <v>0</v>
      </c>
      <c r="G1160" s="21">
        <v>0</v>
      </c>
    </row>
    <row r="1161" spans="1:7">
      <c r="A1161" s="21" t="s">
        <v>1898</v>
      </c>
      <c r="B1161" s="21" t="s">
        <v>1899</v>
      </c>
      <c r="C1161" s="639" t="s">
        <v>2667</v>
      </c>
      <c r="D1161" s="21" t="s">
        <v>2041</v>
      </c>
      <c r="E1161" s="21">
        <v>50000</v>
      </c>
      <c r="F1161" s="21">
        <v>0</v>
      </c>
      <c r="G1161" s="21">
        <v>0</v>
      </c>
    </row>
    <row r="1162" spans="1:7">
      <c r="A1162" s="21" t="s">
        <v>1898</v>
      </c>
      <c r="B1162" s="21" t="s">
        <v>1899</v>
      </c>
      <c r="C1162" s="639" t="s">
        <v>2667</v>
      </c>
      <c r="D1162" s="21" t="s">
        <v>2042</v>
      </c>
      <c r="E1162" s="21">
        <v>4491</v>
      </c>
      <c r="F1162" s="21">
        <v>0</v>
      </c>
      <c r="G1162" s="21">
        <v>0</v>
      </c>
    </row>
    <row r="1163" spans="1:7">
      <c r="A1163" s="21" t="s">
        <v>1898</v>
      </c>
      <c r="B1163" s="21" t="s">
        <v>1899</v>
      </c>
      <c r="C1163" s="639" t="s">
        <v>2668</v>
      </c>
      <c r="D1163" s="21" t="s">
        <v>2042</v>
      </c>
      <c r="E1163" s="21">
        <v>175</v>
      </c>
      <c r="F1163" s="21">
        <v>0</v>
      </c>
      <c r="G1163" s="21">
        <v>0</v>
      </c>
    </row>
    <row r="1164" spans="1:7">
      <c r="A1164" s="21" t="s">
        <v>1898</v>
      </c>
      <c r="B1164" s="21" t="s">
        <v>1899</v>
      </c>
      <c r="C1164" s="639" t="s">
        <v>2669</v>
      </c>
      <c r="D1164" s="21" t="s">
        <v>2041</v>
      </c>
      <c r="E1164" s="21">
        <v>6000</v>
      </c>
      <c r="F1164" s="21">
        <v>0</v>
      </c>
      <c r="G1164" s="21">
        <v>0</v>
      </c>
    </row>
    <row r="1165" spans="1:7">
      <c r="A1165" s="21" t="s">
        <v>1898</v>
      </c>
      <c r="B1165" s="21" t="s">
        <v>1899</v>
      </c>
      <c r="C1165" s="639" t="s">
        <v>2669</v>
      </c>
      <c r="D1165" s="21" t="s">
        <v>2042</v>
      </c>
      <c r="E1165" s="21">
        <v>6747</v>
      </c>
      <c r="F1165" s="21">
        <v>0</v>
      </c>
      <c r="G1165" s="21">
        <v>0</v>
      </c>
    </row>
    <row r="1166" spans="1:7">
      <c r="A1166" s="21" t="s">
        <v>1898</v>
      </c>
      <c r="B1166" s="21" t="s">
        <v>1899</v>
      </c>
      <c r="C1166" s="639" t="s">
        <v>2670</v>
      </c>
      <c r="D1166" s="21" t="s">
        <v>2042</v>
      </c>
      <c r="E1166" s="21">
        <v>6280</v>
      </c>
      <c r="F1166" s="21">
        <v>0</v>
      </c>
      <c r="G1166" s="21">
        <v>0</v>
      </c>
    </row>
    <row r="1167" spans="1:7">
      <c r="A1167" s="21" t="s">
        <v>1898</v>
      </c>
      <c r="B1167" s="21" t="s">
        <v>1899</v>
      </c>
      <c r="C1167" s="639" t="s">
        <v>2671</v>
      </c>
      <c r="D1167" s="21" t="s">
        <v>2352</v>
      </c>
      <c r="E1167" s="21">
        <v>6000</v>
      </c>
      <c r="F1167" s="21">
        <v>0</v>
      </c>
      <c r="G1167" s="21">
        <v>0</v>
      </c>
    </row>
    <row r="1168" spans="1:7">
      <c r="A1168" s="21" t="s">
        <v>1898</v>
      </c>
      <c r="B1168" s="21" t="s">
        <v>1899</v>
      </c>
      <c r="C1168" s="639" t="s">
        <v>2671</v>
      </c>
      <c r="D1168" s="21" t="s">
        <v>2041</v>
      </c>
      <c r="E1168" s="21">
        <v>8000</v>
      </c>
      <c r="F1168" s="21">
        <v>0</v>
      </c>
      <c r="G1168" s="21">
        <v>0</v>
      </c>
    </row>
    <row r="1169" spans="1:7">
      <c r="A1169" s="21" t="s">
        <v>1898</v>
      </c>
      <c r="B1169" s="21" t="s">
        <v>1899</v>
      </c>
      <c r="C1169" s="639" t="s">
        <v>2671</v>
      </c>
      <c r="D1169" s="21" t="s">
        <v>2042</v>
      </c>
      <c r="E1169" s="21">
        <v>8722</v>
      </c>
      <c r="F1169" s="21">
        <v>0</v>
      </c>
      <c r="G1169" s="21">
        <v>0</v>
      </c>
    </row>
    <row r="1170" spans="1:7">
      <c r="A1170" s="21" t="s">
        <v>1898</v>
      </c>
      <c r="B1170" s="21" t="s">
        <v>1899</v>
      </c>
      <c r="C1170" s="639" t="s">
        <v>2672</v>
      </c>
      <c r="D1170" s="21" t="s">
        <v>2041</v>
      </c>
      <c r="E1170" s="21">
        <v>22500</v>
      </c>
      <c r="F1170" s="21">
        <v>0</v>
      </c>
      <c r="G1170" s="21">
        <v>0</v>
      </c>
    </row>
    <row r="1171" spans="1:7">
      <c r="A1171" s="21" t="s">
        <v>1898</v>
      </c>
      <c r="B1171" s="21" t="s">
        <v>1899</v>
      </c>
      <c r="C1171" s="639" t="s">
        <v>2672</v>
      </c>
      <c r="D1171" s="21" t="s">
        <v>2042</v>
      </c>
      <c r="E1171" s="21">
        <v>40</v>
      </c>
      <c r="F1171" s="21">
        <v>0</v>
      </c>
      <c r="G1171" s="21">
        <v>0</v>
      </c>
    </row>
    <row r="1172" spans="1:7">
      <c r="A1172" s="21" t="s">
        <v>1898</v>
      </c>
      <c r="B1172" s="21" t="s">
        <v>1899</v>
      </c>
      <c r="C1172" s="639" t="s">
        <v>2673</v>
      </c>
      <c r="D1172" s="21" t="s">
        <v>2041</v>
      </c>
      <c r="E1172" s="21">
        <v>12000</v>
      </c>
      <c r="F1172" s="21">
        <v>0</v>
      </c>
      <c r="G1172" s="21">
        <v>0</v>
      </c>
    </row>
    <row r="1173" spans="1:7">
      <c r="A1173" s="21" t="s">
        <v>1898</v>
      </c>
      <c r="B1173" s="21" t="s">
        <v>1899</v>
      </c>
      <c r="C1173" s="639" t="s">
        <v>2673</v>
      </c>
      <c r="D1173" s="21" t="s">
        <v>2042</v>
      </c>
      <c r="E1173" s="21">
        <v>8414</v>
      </c>
      <c r="F1173" s="21">
        <v>0</v>
      </c>
      <c r="G1173" s="21">
        <v>0</v>
      </c>
    </row>
    <row r="1174" spans="1:7">
      <c r="A1174" s="21" t="s">
        <v>1898</v>
      </c>
      <c r="B1174" s="21" t="s">
        <v>1899</v>
      </c>
      <c r="C1174" s="639" t="s">
        <v>2674</v>
      </c>
      <c r="D1174" s="21" t="s">
        <v>2041</v>
      </c>
      <c r="E1174" s="21">
        <v>18000</v>
      </c>
      <c r="F1174" s="21">
        <v>0</v>
      </c>
      <c r="G1174" s="21">
        <v>0</v>
      </c>
    </row>
    <row r="1175" spans="1:7">
      <c r="A1175" s="21" t="s">
        <v>1898</v>
      </c>
      <c r="B1175" s="21" t="s">
        <v>1899</v>
      </c>
      <c r="C1175" s="639" t="s">
        <v>2674</v>
      </c>
      <c r="D1175" s="21" t="s">
        <v>2042</v>
      </c>
      <c r="E1175" s="21">
        <v>889</v>
      </c>
      <c r="F1175" s="21">
        <v>0</v>
      </c>
      <c r="G1175" s="21">
        <v>0</v>
      </c>
    </row>
    <row r="1176" spans="1:7">
      <c r="A1176" s="21" t="s">
        <v>1898</v>
      </c>
      <c r="B1176" s="21" t="s">
        <v>1899</v>
      </c>
      <c r="C1176" s="639" t="s">
        <v>2675</v>
      </c>
      <c r="D1176" s="21" t="s">
        <v>2041</v>
      </c>
      <c r="E1176" s="21">
        <v>4000</v>
      </c>
      <c r="F1176" s="21">
        <v>0</v>
      </c>
      <c r="G1176" s="21">
        <v>0</v>
      </c>
    </row>
    <row r="1177" spans="1:7">
      <c r="A1177" s="21" t="s">
        <v>1898</v>
      </c>
      <c r="B1177" s="21" t="s">
        <v>1899</v>
      </c>
      <c r="C1177" s="639" t="s">
        <v>2675</v>
      </c>
      <c r="D1177" s="21" t="s">
        <v>2042</v>
      </c>
      <c r="E1177" s="21">
        <v>2295</v>
      </c>
      <c r="F1177" s="21">
        <v>0</v>
      </c>
      <c r="G1177" s="21">
        <v>0</v>
      </c>
    </row>
    <row r="1178" spans="1:7">
      <c r="A1178" s="21" t="s">
        <v>1898</v>
      </c>
      <c r="B1178" s="21" t="s">
        <v>1899</v>
      </c>
      <c r="C1178" s="639" t="s">
        <v>2676</v>
      </c>
      <c r="D1178" s="21" t="s">
        <v>2041</v>
      </c>
      <c r="E1178" s="21">
        <v>196836</v>
      </c>
      <c r="F1178" s="21">
        <v>0</v>
      </c>
      <c r="G1178" s="21">
        <v>0</v>
      </c>
    </row>
    <row r="1179" spans="1:7">
      <c r="A1179" s="21" t="s">
        <v>1898</v>
      </c>
      <c r="B1179" s="21" t="s">
        <v>1899</v>
      </c>
      <c r="C1179" s="639" t="s">
        <v>2677</v>
      </c>
      <c r="D1179" s="21" t="s">
        <v>2042</v>
      </c>
      <c r="E1179" s="21">
        <v>3100</v>
      </c>
      <c r="F1179" s="21">
        <v>0</v>
      </c>
      <c r="G1179" s="21">
        <v>0</v>
      </c>
    </row>
    <row r="1180" spans="1:7">
      <c r="A1180" s="21" t="s">
        <v>1898</v>
      </c>
      <c r="B1180" s="21" t="s">
        <v>1899</v>
      </c>
      <c r="C1180" s="639" t="s">
        <v>2678</v>
      </c>
      <c r="D1180" s="21" t="s">
        <v>2041</v>
      </c>
      <c r="E1180" s="21">
        <v>1714</v>
      </c>
      <c r="F1180" s="21">
        <v>0</v>
      </c>
      <c r="G1180" s="21">
        <v>0</v>
      </c>
    </row>
    <row r="1181" spans="1:7">
      <c r="A1181" s="21" t="s">
        <v>1898</v>
      </c>
      <c r="B1181" s="21" t="s">
        <v>1899</v>
      </c>
      <c r="C1181" s="639" t="s">
        <v>2679</v>
      </c>
      <c r="D1181" s="21" t="s">
        <v>2042</v>
      </c>
      <c r="E1181" s="21">
        <v>1987</v>
      </c>
      <c r="F1181" s="21">
        <v>0</v>
      </c>
      <c r="G1181" s="21">
        <v>0</v>
      </c>
    </row>
    <row r="1182" spans="1:7">
      <c r="A1182" s="21" t="s">
        <v>1898</v>
      </c>
      <c r="B1182" s="21" t="s">
        <v>1899</v>
      </c>
      <c r="C1182" s="639" t="s">
        <v>2680</v>
      </c>
      <c r="D1182" s="21" t="s">
        <v>2046</v>
      </c>
      <c r="E1182" s="21">
        <v>54299.09</v>
      </c>
      <c r="F1182" s="21">
        <v>0</v>
      </c>
      <c r="G1182" s="21">
        <v>0</v>
      </c>
    </row>
    <row r="1183" spans="1:7">
      <c r="A1183" s="21" t="s">
        <v>1898</v>
      </c>
      <c r="B1183" s="21" t="s">
        <v>1899</v>
      </c>
      <c r="C1183" s="639" t="s">
        <v>2681</v>
      </c>
      <c r="D1183" s="21" t="s">
        <v>2041</v>
      </c>
      <c r="E1183" s="21">
        <v>120000</v>
      </c>
      <c r="F1183" s="21">
        <v>0</v>
      </c>
      <c r="G1183" s="21">
        <v>0</v>
      </c>
    </row>
    <row r="1184" spans="1:7">
      <c r="A1184" s="21" t="s">
        <v>1898</v>
      </c>
      <c r="B1184" s="21" t="s">
        <v>1899</v>
      </c>
      <c r="C1184" s="639" t="s">
        <v>2681</v>
      </c>
      <c r="D1184" s="21" t="s">
        <v>2046</v>
      </c>
      <c r="E1184" s="21">
        <v>64311.58</v>
      </c>
      <c r="F1184" s="21">
        <v>0</v>
      </c>
      <c r="G1184" s="21">
        <v>0</v>
      </c>
    </row>
    <row r="1185" spans="1:7">
      <c r="A1185" s="21" t="s">
        <v>1898</v>
      </c>
      <c r="B1185" s="21" t="s">
        <v>1899</v>
      </c>
      <c r="C1185" s="639" t="s">
        <v>2682</v>
      </c>
      <c r="D1185" s="21" t="s">
        <v>2042</v>
      </c>
      <c r="E1185" s="21">
        <v>266.68</v>
      </c>
      <c r="F1185" s="21">
        <v>0</v>
      </c>
      <c r="G1185" s="21">
        <v>0</v>
      </c>
    </row>
    <row r="1186" spans="1:7">
      <c r="A1186" s="21" t="s">
        <v>1898</v>
      </c>
      <c r="B1186" s="21" t="s">
        <v>1899</v>
      </c>
      <c r="C1186" s="639" t="s">
        <v>2683</v>
      </c>
      <c r="D1186" s="21" t="s">
        <v>2041</v>
      </c>
      <c r="E1186" s="21">
        <v>300</v>
      </c>
      <c r="F1186" s="21">
        <v>0</v>
      </c>
      <c r="G1186" s="21">
        <v>0</v>
      </c>
    </row>
    <row r="1187" spans="1:7">
      <c r="A1187" s="21" t="s">
        <v>1898</v>
      </c>
      <c r="B1187" s="21" t="s">
        <v>1899</v>
      </c>
      <c r="C1187" s="639" t="s">
        <v>2683</v>
      </c>
      <c r="D1187" s="21" t="s">
        <v>2043</v>
      </c>
      <c r="E1187" s="21">
        <v>39.06</v>
      </c>
      <c r="F1187" s="21">
        <v>0</v>
      </c>
      <c r="G1187" s="21">
        <v>0</v>
      </c>
    </row>
    <row r="1188" spans="1:7">
      <c r="A1188" s="21" t="s">
        <v>1898</v>
      </c>
      <c r="B1188" s="21" t="s">
        <v>1899</v>
      </c>
      <c r="C1188" s="639" t="s">
        <v>2684</v>
      </c>
      <c r="D1188" s="21" t="s">
        <v>2043</v>
      </c>
      <c r="E1188" s="21">
        <v>84</v>
      </c>
      <c r="F1188" s="21">
        <v>0</v>
      </c>
      <c r="G1188" s="21">
        <v>0</v>
      </c>
    </row>
    <row r="1189" spans="1:7">
      <c r="A1189" s="21" t="s">
        <v>1898</v>
      </c>
      <c r="B1189" s="21" t="s">
        <v>1899</v>
      </c>
      <c r="C1189" s="639" t="s">
        <v>2685</v>
      </c>
      <c r="D1189" s="21" t="s">
        <v>2041</v>
      </c>
      <c r="E1189" s="21">
        <v>398</v>
      </c>
      <c r="F1189" s="21">
        <v>0</v>
      </c>
      <c r="G1189" s="21">
        <v>0</v>
      </c>
    </row>
    <row r="1190" spans="1:7">
      <c r="A1190" s="21" t="s">
        <v>1898</v>
      </c>
      <c r="B1190" s="21" t="s">
        <v>1899</v>
      </c>
      <c r="C1190" s="639" t="s">
        <v>2685</v>
      </c>
      <c r="D1190" s="21" t="s">
        <v>2043</v>
      </c>
      <c r="E1190" s="21">
        <v>70.52</v>
      </c>
      <c r="F1190" s="21">
        <v>0</v>
      </c>
      <c r="G1190" s="21">
        <v>0</v>
      </c>
    </row>
    <row r="1191" spans="1:7">
      <c r="A1191" s="21" t="s">
        <v>1898</v>
      </c>
      <c r="B1191" s="21" t="s">
        <v>1899</v>
      </c>
      <c r="C1191" s="639" t="s">
        <v>2686</v>
      </c>
      <c r="D1191" s="21" t="s">
        <v>2043</v>
      </c>
      <c r="E1191" s="21">
        <v>100.11</v>
      </c>
      <c r="F1191" s="21">
        <v>0</v>
      </c>
      <c r="G1191" s="21">
        <v>0</v>
      </c>
    </row>
    <row r="1192" spans="1:7">
      <c r="A1192" s="21" t="s">
        <v>1898</v>
      </c>
      <c r="B1192" s="21" t="s">
        <v>1899</v>
      </c>
      <c r="C1192" s="639" t="s">
        <v>2687</v>
      </c>
      <c r="D1192" s="21" t="s">
        <v>2041</v>
      </c>
      <c r="E1192" s="21">
        <v>100</v>
      </c>
      <c r="F1192" s="21">
        <v>0</v>
      </c>
      <c r="G1192" s="21">
        <v>0</v>
      </c>
    </row>
    <row r="1193" spans="1:7">
      <c r="A1193" s="21" t="s">
        <v>1898</v>
      </c>
      <c r="B1193" s="21" t="s">
        <v>1899</v>
      </c>
      <c r="C1193" s="639" t="s">
        <v>2688</v>
      </c>
      <c r="D1193" s="21" t="s">
        <v>2041</v>
      </c>
      <c r="E1193" s="21">
        <v>700</v>
      </c>
      <c r="F1193" s="21">
        <v>0</v>
      </c>
      <c r="G1193" s="21">
        <v>0</v>
      </c>
    </row>
    <row r="1194" spans="1:7">
      <c r="A1194" s="21" t="s">
        <v>1898</v>
      </c>
      <c r="B1194" s="21" t="s">
        <v>1899</v>
      </c>
      <c r="C1194" s="639" t="s">
        <v>2688</v>
      </c>
      <c r="D1194" s="21" t="s">
        <v>2043</v>
      </c>
      <c r="E1194" s="21">
        <v>165.45</v>
      </c>
      <c r="F1194" s="21">
        <v>0</v>
      </c>
      <c r="G1194" s="21">
        <v>0</v>
      </c>
    </row>
    <row r="1195" spans="1:7">
      <c r="A1195" s="21" t="s">
        <v>1898</v>
      </c>
      <c r="B1195" s="21" t="s">
        <v>1899</v>
      </c>
      <c r="C1195" s="639" t="s">
        <v>2689</v>
      </c>
      <c r="D1195" s="21" t="s">
        <v>2041</v>
      </c>
      <c r="E1195" s="21">
        <v>300</v>
      </c>
      <c r="F1195" s="21">
        <v>0</v>
      </c>
      <c r="G1195" s="21">
        <v>0</v>
      </c>
    </row>
    <row r="1196" spans="1:7">
      <c r="A1196" s="21" t="s">
        <v>1898</v>
      </c>
      <c r="B1196" s="21" t="s">
        <v>1899</v>
      </c>
      <c r="C1196" s="639" t="s">
        <v>2689</v>
      </c>
      <c r="D1196" s="21" t="s">
        <v>2043</v>
      </c>
      <c r="E1196" s="21">
        <v>52.88</v>
      </c>
      <c r="F1196" s="21">
        <v>0</v>
      </c>
      <c r="G1196" s="21">
        <v>0</v>
      </c>
    </row>
    <row r="1197" spans="1:7">
      <c r="A1197" s="21" t="s">
        <v>1898</v>
      </c>
      <c r="B1197" s="21" t="s">
        <v>1899</v>
      </c>
      <c r="C1197" s="639" t="s">
        <v>2690</v>
      </c>
      <c r="D1197" s="21" t="s">
        <v>2041</v>
      </c>
      <c r="E1197" s="21">
        <v>39000</v>
      </c>
      <c r="F1197" s="21">
        <v>0</v>
      </c>
      <c r="G1197" s="21">
        <v>0</v>
      </c>
    </row>
    <row r="1198" spans="1:7">
      <c r="A1198" s="21" t="s">
        <v>1898</v>
      </c>
      <c r="B1198" s="21" t="s">
        <v>1899</v>
      </c>
      <c r="C1198" s="639" t="s">
        <v>2690</v>
      </c>
      <c r="D1198" s="21" t="s">
        <v>2043</v>
      </c>
      <c r="E1198" s="21">
        <v>8315.5400000000009</v>
      </c>
      <c r="F1198" s="21">
        <v>0</v>
      </c>
      <c r="G1198" s="21">
        <v>0</v>
      </c>
    </row>
    <row r="1199" spans="1:7">
      <c r="A1199" s="21" t="s">
        <v>1898</v>
      </c>
      <c r="B1199" s="21" t="s">
        <v>1899</v>
      </c>
      <c r="C1199" s="639" t="s">
        <v>2691</v>
      </c>
      <c r="D1199" s="21" t="s">
        <v>2041</v>
      </c>
      <c r="E1199" s="21">
        <v>400</v>
      </c>
      <c r="F1199" s="21">
        <v>0</v>
      </c>
      <c r="G1199" s="21">
        <v>0</v>
      </c>
    </row>
    <row r="1200" spans="1:7">
      <c r="A1200" s="21" t="s">
        <v>1898</v>
      </c>
      <c r="B1200" s="21" t="s">
        <v>1899</v>
      </c>
      <c r="C1200" s="639" t="s">
        <v>2691</v>
      </c>
      <c r="D1200" s="21" t="s">
        <v>2043</v>
      </c>
      <c r="E1200" s="21">
        <v>170.05</v>
      </c>
      <c r="F1200" s="21">
        <v>0</v>
      </c>
      <c r="G1200" s="21">
        <v>0</v>
      </c>
    </row>
    <row r="1201" spans="1:7">
      <c r="A1201" s="21" t="s">
        <v>1898</v>
      </c>
      <c r="B1201" s="21" t="s">
        <v>1899</v>
      </c>
      <c r="C1201" s="639" t="s">
        <v>2692</v>
      </c>
      <c r="D1201" s="21" t="s">
        <v>2041</v>
      </c>
      <c r="E1201" s="21">
        <v>100</v>
      </c>
      <c r="F1201" s="21">
        <v>0</v>
      </c>
      <c r="G1201" s="21">
        <v>0</v>
      </c>
    </row>
    <row r="1202" spans="1:7">
      <c r="A1202" s="21" t="s">
        <v>1898</v>
      </c>
      <c r="B1202" s="21" t="s">
        <v>1899</v>
      </c>
      <c r="C1202" s="639" t="s">
        <v>2692</v>
      </c>
      <c r="D1202" s="21" t="s">
        <v>2043</v>
      </c>
      <c r="E1202" s="21">
        <v>127.05</v>
      </c>
      <c r="F1202" s="21">
        <v>0</v>
      </c>
      <c r="G1202" s="21">
        <v>0</v>
      </c>
    </row>
    <row r="1203" spans="1:7">
      <c r="A1203" s="21" t="s">
        <v>1898</v>
      </c>
      <c r="B1203" s="21" t="s">
        <v>1899</v>
      </c>
      <c r="C1203" s="639" t="s">
        <v>2693</v>
      </c>
      <c r="D1203" s="21" t="s">
        <v>2043</v>
      </c>
      <c r="E1203" s="21">
        <v>111.51</v>
      </c>
      <c r="F1203" s="21">
        <v>0</v>
      </c>
      <c r="G1203" s="21">
        <v>0</v>
      </c>
    </row>
    <row r="1204" spans="1:7">
      <c r="A1204" s="21" t="s">
        <v>1898</v>
      </c>
      <c r="B1204" s="21" t="s">
        <v>1899</v>
      </c>
      <c r="C1204" s="639" t="s">
        <v>2694</v>
      </c>
      <c r="D1204" s="21" t="s">
        <v>2041</v>
      </c>
      <c r="E1204" s="21">
        <v>2</v>
      </c>
      <c r="F1204" s="21">
        <v>0</v>
      </c>
      <c r="G1204" s="21">
        <v>0</v>
      </c>
    </row>
    <row r="1205" spans="1:7">
      <c r="A1205" s="21" t="s">
        <v>1898</v>
      </c>
      <c r="B1205" s="21" t="s">
        <v>1899</v>
      </c>
      <c r="C1205" s="639" t="s">
        <v>2694</v>
      </c>
      <c r="D1205" s="21" t="s">
        <v>2106</v>
      </c>
      <c r="E1205" s="21">
        <v>2</v>
      </c>
      <c r="F1205" s="21">
        <v>0</v>
      </c>
      <c r="G1205" s="21">
        <v>0</v>
      </c>
    </row>
    <row r="1206" spans="1:7">
      <c r="A1206" s="21" t="s">
        <v>1898</v>
      </c>
      <c r="B1206" s="21" t="s">
        <v>1899</v>
      </c>
      <c r="C1206" s="639" t="s">
        <v>2695</v>
      </c>
      <c r="D1206" s="21" t="s">
        <v>2041</v>
      </c>
      <c r="E1206" s="21">
        <v>30</v>
      </c>
      <c r="F1206" s="21">
        <v>0</v>
      </c>
      <c r="G1206" s="21">
        <v>0</v>
      </c>
    </row>
    <row r="1207" spans="1:7">
      <c r="A1207" s="21" t="s">
        <v>1898</v>
      </c>
      <c r="B1207" s="21" t="s">
        <v>1899</v>
      </c>
      <c r="C1207" s="639" t="s">
        <v>2696</v>
      </c>
      <c r="D1207" s="21" t="s">
        <v>2043</v>
      </c>
      <c r="E1207" s="21">
        <v>190.12</v>
      </c>
      <c r="F1207" s="21">
        <v>0</v>
      </c>
      <c r="G1207" s="21">
        <v>0</v>
      </c>
    </row>
    <row r="1208" spans="1:7">
      <c r="A1208" s="21" t="s">
        <v>1898</v>
      </c>
      <c r="B1208" s="21" t="s">
        <v>1899</v>
      </c>
      <c r="C1208" s="639" t="s">
        <v>2697</v>
      </c>
      <c r="D1208" s="21" t="s">
        <v>2043</v>
      </c>
      <c r="E1208" s="21">
        <v>541.36</v>
      </c>
      <c r="F1208" s="21">
        <v>0</v>
      </c>
      <c r="G1208" s="21">
        <v>0</v>
      </c>
    </row>
    <row r="1209" spans="1:7">
      <c r="A1209" s="21" t="s">
        <v>1898</v>
      </c>
      <c r="B1209" s="21" t="s">
        <v>1899</v>
      </c>
      <c r="C1209" s="639" t="s">
        <v>2698</v>
      </c>
      <c r="D1209" s="21" t="s">
        <v>2041</v>
      </c>
      <c r="E1209" s="21">
        <v>300</v>
      </c>
      <c r="F1209" s="21">
        <v>0</v>
      </c>
      <c r="G1209" s="21">
        <v>0</v>
      </c>
    </row>
    <row r="1210" spans="1:7">
      <c r="A1210" s="21" t="s">
        <v>1898</v>
      </c>
      <c r="B1210" s="21" t="s">
        <v>1899</v>
      </c>
      <c r="C1210" s="639" t="s">
        <v>2698</v>
      </c>
      <c r="D1210" s="21" t="s">
        <v>2043</v>
      </c>
      <c r="E1210" s="21">
        <v>9.08</v>
      </c>
      <c r="F1210" s="21">
        <v>0</v>
      </c>
      <c r="G1210" s="21">
        <v>0</v>
      </c>
    </row>
    <row r="1211" spans="1:7">
      <c r="A1211" s="21" t="s">
        <v>1898</v>
      </c>
      <c r="B1211" s="21" t="s">
        <v>1899</v>
      </c>
      <c r="C1211" s="639" t="s">
        <v>2699</v>
      </c>
      <c r="D1211" s="21" t="s">
        <v>2041</v>
      </c>
      <c r="E1211" s="21">
        <v>15000</v>
      </c>
      <c r="F1211" s="21">
        <v>0</v>
      </c>
      <c r="G1211" s="21">
        <v>0</v>
      </c>
    </row>
    <row r="1212" spans="1:7">
      <c r="A1212" s="21" t="s">
        <v>1898</v>
      </c>
      <c r="B1212" s="21" t="s">
        <v>1899</v>
      </c>
      <c r="C1212" s="639" t="s">
        <v>2699</v>
      </c>
      <c r="D1212" s="21" t="s">
        <v>2043</v>
      </c>
      <c r="E1212" s="21">
        <v>5564.71</v>
      </c>
      <c r="F1212" s="21">
        <v>0</v>
      </c>
      <c r="G1212" s="21">
        <v>0</v>
      </c>
    </row>
    <row r="1213" spans="1:7">
      <c r="A1213" s="21" t="s">
        <v>1898</v>
      </c>
      <c r="B1213" s="21" t="s">
        <v>1899</v>
      </c>
      <c r="C1213" s="639" t="s">
        <v>2700</v>
      </c>
      <c r="D1213" s="21" t="s">
        <v>2043</v>
      </c>
      <c r="E1213" s="21">
        <v>109</v>
      </c>
      <c r="F1213" s="21">
        <v>0</v>
      </c>
      <c r="G1213" s="21">
        <v>0</v>
      </c>
    </row>
    <row r="1214" spans="1:7">
      <c r="A1214" s="21" t="s">
        <v>1898</v>
      </c>
      <c r="B1214" s="21" t="s">
        <v>1899</v>
      </c>
      <c r="C1214" s="639" t="s">
        <v>2701</v>
      </c>
      <c r="D1214" s="21" t="s">
        <v>2041</v>
      </c>
      <c r="E1214" s="21">
        <v>51</v>
      </c>
      <c r="F1214" s="21">
        <v>0</v>
      </c>
      <c r="G1214" s="21">
        <v>0</v>
      </c>
    </row>
    <row r="1215" spans="1:7">
      <c r="A1215" s="21" t="s">
        <v>1898</v>
      </c>
      <c r="B1215" s="21" t="s">
        <v>1899</v>
      </c>
      <c r="C1215" s="639" t="s">
        <v>2702</v>
      </c>
      <c r="D1215" s="21" t="s">
        <v>2043</v>
      </c>
      <c r="E1215" s="21">
        <v>23.2</v>
      </c>
      <c r="F1215" s="21">
        <v>0</v>
      </c>
      <c r="G1215" s="21">
        <v>0</v>
      </c>
    </row>
    <row r="1216" spans="1:7">
      <c r="A1216" s="21" t="s">
        <v>1898</v>
      </c>
      <c r="B1216" s="21" t="s">
        <v>1899</v>
      </c>
      <c r="C1216" s="639" t="s">
        <v>2703</v>
      </c>
      <c r="D1216" s="21" t="s">
        <v>2041</v>
      </c>
      <c r="E1216" s="21">
        <v>480</v>
      </c>
      <c r="F1216" s="21">
        <v>0</v>
      </c>
      <c r="G1216" s="21">
        <v>0</v>
      </c>
    </row>
    <row r="1217" spans="1:7">
      <c r="A1217" s="21" t="s">
        <v>1898</v>
      </c>
      <c r="B1217" s="21" t="s">
        <v>1899</v>
      </c>
      <c r="C1217" s="639" t="s">
        <v>2703</v>
      </c>
      <c r="D1217" s="21" t="s">
        <v>2043</v>
      </c>
      <c r="E1217" s="21">
        <v>129.68</v>
      </c>
      <c r="F1217" s="21">
        <v>0</v>
      </c>
      <c r="G1217" s="21">
        <v>0</v>
      </c>
    </row>
    <row r="1218" spans="1:7">
      <c r="A1218" s="21" t="s">
        <v>1898</v>
      </c>
      <c r="B1218" s="21" t="s">
        <v>1899</v>
      </c>
      <c r="C1218" s="639" t="s">
        <v>131</v>
      </c>
      <c r="D1218" s="21" t="s">
        <v>771</v>
      </c>
      <c r="E1218" s="21">
        <v>241</v>
      </c>
      <c r="F1218" s="21">
        <v>0</v>
      </c>
      <c r="G1218" s="21">
        <v>0</v>
      </c>
    </row>
    <row r="1219" spans="1:7">
      <c r="A1219" s="21" t="s">
        <v>1898</v>
      </c>
      <c r="B1219" s="21" t="s">
        <v>1899</v>
      </c>
      <c r="C1219" s="639" t="s">
        <v>131</v>
      </c>
      <c r="D1219" s="21" t="s">
        <v>770</v>
      </c>
      <c r="E1219" s="21">
        <v>200</v>
      </c>
      <c r="F1219" s="21">
        <v>0</v>
      </c>
      <c r="G1219" s="21">
        <v>0</v>
      </c>
    </row>
    <row r="1220" spans="1:7">
      <c r="A1220" s="21" t="s">
        <v>1898</v>
      </c>
      <c r="B1220" s="21" t="s">
        <v>1899</v>
      </c>
      <c r="C1220" s="639" t="s">
        <v>1729</v>
      </c>
      <c r="D1220" s="21" t="s">
        <v>771</v>
      </c>
      <c r="E1220" s="21">
        <v>6</v>
      </c>
      <c r="F1220" s="21">
        <v>0</v>
      </c>
      <c r="G1220" s="21">
        <v>0</v>
      </c>
    </row>
    <row r="1221" spans="1:7">
      <c r="A1221" s="21" t="s">
        <v>1898</v>
      </c>
      <c r="B1221" s="21" t="s">
        <v>1899</v>
      </c>
      <c r="C1221" s="639" t="s">
        <v>134</v>
      </c>
      <c r="D1221" s="21" t="s">
        <v>771</v>
      </c>
      <c r="E1221" s="21">
        <v>1184</v>
      </c>
      <c r="F1221" s="21">
        <v>0</v>
      </c>
      <c r="G1221" s="21">
        <v>0</v>
      </c>
    </row>
    <row r="1222" spans="1:7">
      <c r="A1222" s="21" t="s">
        <v>1898</v>
      </c>
      <c r="B1222" s="21" t="s">
        <v>1899</v>
      </c>
      <c r="C1222" s="639" t="s">
        <v>134</v>
      </c>
      <c r="D1222" s="21" t="s">
        <v>770</v>
      </c>
      <c r="E1222" s="21">
        <v>2</v>
      </c>
      <c r="F1222" s="21">
        <v>0</v>
      </c>
      <c r="G1222" s="21">
        <v>0</v>
      </c>
    </row>
    <row r="1223" spans="1:7">
      <c r="A1223" s="21" t="s">
        <v>1898</v>
      </c>
      <c r="B1223" s="21" t="s">
        <v>1899</v>
      </c>
      <c r="C1223" s="639" t="s">
        <v>1734</v>
      </c>
      <c r="D1223" s="21" t="s">
        <v>771</v>
      </c>
      <c r="E1223" s="21">
        <v>3</v>
      </c>
      <c r="F1223" s="21">
        <v>0</v>
      </c>
      <c r="G1223" s="21">
        <v>0</v>
      </c>
    </row>
    <row r="1224" spans="1:7">
      <c r="A1224" s="21" t="s">
        <v>1898</v>
      </c>
      <c r="B1224" s="21" t="s">
        <v>1899</v>
      </c>
      <c r="C1224" s="639" t="s">
        <v>1734</v>
      </c>
      <c r="D1224" s="21" t="s">
        <v>770</v>
      </c>
      <c r="E1224" s="21">
        <v>2</v>
      </c>
      <c r="F1224" s="21">
        <v>0</v>
      </c>
      <c r="G1224" s="21">
        <v>0</v>
      </c>
    </row>
    <row r="1225" spans="1:7">
      <c r="A1225" s="21" t="s">
        <v>1898</v>
      </c>
      <c r="B1225" s="21" t="s">
        <v>1899</v>
      </c>
      <c r="C1225" s="639" t="s">
        <v>1149</v>
      </c>
      <c r="D1225" s="21" t="s">
        <v>770</v>
      </c>
      <c r="E1225" s="21">
        <v>5</v>
      </c>
      <c r="F1225" s="21">
        <v>0</v>
      </c>
      <c r="G1225" s="21">
        <v>0</v>
      </c>
    </row>
    <row r="1226" spans="1:7">
      <c r="A1226" s="21" t="s">
        <v>1898</v>
      </c>
      <c r="B1226" s="21" t="s">
        <v>1899</v>
      </c>
      <c r="C1226" s="639" t="s">
        <v>712</v>
      </c>
      <c r="D1226" s="21" t="s">
        <v>771</v>
      </c>
      <c r="E1226" s="21">
        <v>90</v>
      </c>
      <c r="F1226" s="21">
        <v>0</v>
      </c>
      <c r="G1226" s="21">
        <v>0</v>
      </c>
    </row>
    <row r="1227" spans="1:7">
      <c r="A1227" s="21" t="s">
        <v>1898</v>
      </c>
      <c r="B1227" s="21" t="s">
        <v>1899</v>
      </c>
      <c r="C1227" s="639" t="s">
        <v>136</v>
      </c>
      <c r="D1227" s="21" t="s">
        <v>771</v>
      </c>
      <c r="E1227" s="21">
        <v>727</v>
      </c>
      <c r="F1227" s="21">
        <v>0</v>
      </c>
      <c r="G1227" s="21">
        <v>0</v>
      </c>
    </row>
    <row r="1228" spans="1:7">
      <c r="A1228" s="21" t="s">
        <v>1898</v>
      </c>
      <c r="B1228" s="21" t="s">
        <v>1899</v>
      </c>
      <c r="C1228" s="639" t="s">
        <v>136</v>
      </c>
      <c r="D1228" s="21" t="s">
        <v>770</v>
      </c>
      <c r="E1228" s="21">
        <v>1200</v>
      </c>
      <c r="F1228" s="21">
        <v>0</v>
      </c>
      <c r="G1228" s="21">
        <v>0</v>
      </c>
    </row>
    <row r="1229" spans="1:7">
      <c r="A1229" s="21" t="s">
        <v>1898</v>
      </c>
      <c r="B1229" s="21" t="s">
        <v>1899</v>
      </c>
      <c r="C1229" s="639" t="s">
        <v>1736</v>
      </c>
      <c r="D1229" s="21" t="s">
        <v>771</v>
      </c>
      <c r="E1229" s="21">
        <v>7</v>
      </c>
      <c r="F1229" s="21">
        <v>0</v>
      </c>
      <c r="G1229" s="21">
        <v>0</v>
      </c>
    </row>
    <row r="1230" spans="1:7">
      <c r="A1230" s="21" t="s">
        <v>1898</v>
      </c>
      <c r="B1230" s="21" t="s">
        <v>1899</v>
      </c>
      <c r="C1230" s="639" t="s">
        <v>139</v>
      </c>
      <c r="D1230" s="21" t="s">
        <v>771</v>
      </c>
      <c r="E1230" s="21">
        <v>54</v>
      </c>
      <c r="F1230" s="21">
        <v>0</v>
      </c>
      <c r="G1230" s="21">
        <v>0</v>
      </c>
    </row>
    <row r="1231" spans="1:7">
      <c r="A1231" s="21" t="s">
        <v>1898</v>
      </c>
      <c r="B1231" s="21" t="s">
        <v>1899</v>
      </c>
      <c r="C1231" s="639" t="s">
        <v>1733</v>
      </c>
      <c r="D1231" s="21" t="s">
        <v>771</v>
      </c>
      <c r="E1231" s="21">
        <v>6</v>
      </c>
      <c r="F1231" s="21">
        <v>0</v>
      </c>
      <c r="G1231" s="21">
        <v>0</v>
      </c>
    </row>
    <row r="1232" spans="1:7">
      <c r="A1232" s="21" t="s">
        <v>1898</v>
      </c>
      <c r="B1232" s="21" t="s">
        <v>1899</v>
      </c>
      <c r="C1232" s="639" t="s">
        <v>141</v>
      </c>
      <c r="D1232" s="21" t="s">
        <v>771</v>
      </c>
      <c r="E1232" s="21">
        <v>334</v>
      </c>
      <c r="F1232" s="21">
        <v>0</v>
      </c>
      <c r="G1232" s="21">
        <v>0</v>
      </c>
    </row>
    <row r="1233" spans="1:7">
      <c r="A1233" s="21" t="s">
        <v>1898</v>
      </c>
      <c r="B1233" s="21" t="s">
        <v>1899</v>
      </c>
      <c r="C1233" s="639" t="s">
        <v>141</v>
      </c>
      <c r="D1233" s="21" t="s">
        <v>770</v>
      </c>
      <c r="E1233" s="21">
        <v>1200</v>
      </c>
      <c r="F1233" s="21">
        <v>0</v>
      </c>
      <c r="G1233" s="21">
        <v>0</v>
      </c>
    </row>
    <row r="1234" spans="1:7">
      <c r="A1234" s="21" t="s">
        <v>1898</v>
      </c>
      <c r="B1234" s="21" t="s">
        <v>1899</v>
      </c>
      <c r="C1234" s="639" t="s">
        <v>1735</v>
      </c>
      <c r="D1234" s="21" t="s">
        <v>771</v>
      </c>
      <c r="E1234" s="21">
        <v>6</v>
      </c>
      <c r="F1234" s="21">
        <v>0</v>
      </c>
      <c r="G1234" s="21">
        <v>0</v>
      </c>
    </row>
    <row r="1235" spans="1:7">
      <c r="A1235" s="21" t="s">
        <v>1898</v>
      </c>
      <c r="B1235" s="21" t="s">
        <v>1899</v>
      </c>
      <c r="C1235" s="639" t="s">
        <v>1150</v>
      </c>
      <c r="D1235" s="21" t="s">
        <v>770</v>
      </c>
      <c r="E1235" s="21">
        <v>9</v>
      </c>
      <c r="F1235" s="21">
        <v>0</v>
      </c>
      <c r="G1235" s="21">
        <v>0</v>
      </c>
    </row>
    <row r="1236" spans="1:7">
      <c r="A1236" s="21" t="s">
        <v>1898</v>
      </c>
      <c r="B1236" s="21" t="s">
        <v>1899</v>
      </c>
      <c r="C1236" s="639" t="s">
        <v>713</v>
      </c>
      <c r="D1236" s="21" t="s">
        <v>771</v>
      </c>
      <c r="E1236" s="21">
        <v>25</v>
      </c>
      <c r="F1236" s="21">
        <v>0</v>
      </c>
      <c r="G1236" s="21">
        <v>0</v>
      </c>
    </row>
    <row r="1237" spans="1:7">
      <c r="A1237" s="21" t="s">
        <v>1898</v>
      </c>
      <c r="B1237" s="21" t="s">
        <v>1899</v>
      </c>
      <c r="C1237" s="639" t="s">
        <v>713</v>
      </c>
      <c r="D1237" s="21" t="s">
        <v>1900</v>
      </c>
      <c r="E1237" s="21">
        <v>1</v>
      </c>
      <c r="F1237" s="21">
        <v>0</v>
      </c>
      <c r="G1237" s="21">
        <v>0</v>
      </c>
    </row>
    <row r="1238" spans="1:7">
      <c r="A1238" s="21" t="s">
        <v>1898</v>
      </c>
      <c r="B1238" s="21" t="s">
        <v>1899</v>
      </c>
      <c r="C1238" s="639" t="s">
        <v>143</v>
      </c>
      <c r="D1238" s="21" t="s">
        <v>771</v>
      </c>
      <c r="E1238" s="21">
        <v>867</v>
      </c>
      <c r="F1238" s="21">
        <v>0</v>
      </c>
      <c r="G1238" s="21">
        <v>0</v>
      </c>
    </row>
    <row r="1239" spans="1:7">
      <c r="A1239" s="21" t="s">
        <v>1898</v>
      </c>
      <c r="B1239" s="21" t="s">
        <v>1899</v>
      </c>
      <c r="C1239" s="639" t="s">
        <v>143</v>
      </c>
      <c r="D1239" s="21" t="s">
        <v>770</v>
      </c>
      <c r="E1239" s="21">
        <v>1200</v>
      </c>
      <c r="F1239" s="21">
        <v>0</v>
      </c>
      <c r="G1239" s="21">
        <v>0</v>
      </c>
    </row>
    <row r="1240" spans="1:7">
      <c r="A1240" s="21" t="s">
        <v>1898</v>
      </c>
      <c r="B1240" s="21" t="s">
        <v>1899</v>
      </c>
      <c r="C1240" s="639" t="s">
        <v>1737</v>
      </c>
      <c r="D1240" s="21" t="s">
        <v>771</v>
      </c>
      <c r="E1240" s="21">
        <v>7</v>
      </c>
      <c r="F1240" s="21">
        <v>0</v>
      </c>
      <c r="G1240" s="21">
        <v>0</v>
      </c>
    </row>
    <row r="1241" spans="1:7">
      <c r="A1241" s="21" t="s">
        <v>1898</v>
      </c>
      <c r="B1241" s="21" t="s">
        <v>1899</v>
      </c>
      <c r="C1241" s="639" t="s">
        <v>700</v>
      </c>
      <c r="D1241" s="21" t="s">
        <v>771</v>
      </c>
      <c r="E1241" s="21">
        <v>93</v>
      </c>
      <c r="F1241" s="21">
        <v>0</v>
      </c>
      <c r="G1241" s="21">
        <v>0</v>
      </c>
    </row>
    <row r="1242" spans="1:7">
      <c r="A1242" s="21" t="s">
        <v>1898</v>
      </c>
      <c r="B1242" s="21" t="s">
        <v>1899</v>
      </c>
      <c r="C1242" s="639" t="s">
        <v>94</v>
      </c>
      <c r="D1242" s="21" t="s">
        <v>771</v>
      </c>
      <c r="E1242" s="21">
        <v>871</v>
      </c>
      <c r="F1242" s="21">
        <v>0</v>
      </c>
      <c r="G1242" s="21">
        <v>0</v>
      </c>
    </row>
    <row r="1243" spans="1:7">
      <c r="A1243" s="21" t="s">
        <v>1898</v>
      </c>
      <c r="B1243" s="21" t="s">
        <v>1899</v>
      </c>
      <c r="C1243" s="639" t="s">
        <v>94</v>
      </c>
      <c r="D1243" s="21" t="s">
        <v>770</v>
      </c>
      <c r="E1243" s="21">
        <v>9600</v>
      </c>
      <c r="F1243" s="21">
        <v>0</v>
      </c>
      <c r="G1243" s="21">
        <v>0</v>
      </c>
    </row>
    <row r="1244" spans="1:7">
      <c r="A1244" s="21" t="s">
        <v>1898</v>
      </c>
      <c r="B1244" s="21" t="s">
        <v>1899</v>
      </c>
      <c r="C1244" s="639" t="s">
        <v>338</v>
      </c>
      <c r="D1244" s="21" t="s">
        <v>771</v>
      </c>
      <c r="E1244" s="21">
        <v>24</v>
      </c>
      <c r="F1244" s="21">
        <v>0</v>
      </c>
      <c r="G1244" s="21">
        <v>0</v>
      </c>
    </row>
    <row r="1245" spans="1:7">
      <c r="A1245" s="21" t="s">
        <v>1898</v>
      </c>
      <c r="B1245" s="21" t="s">
        <v>1899</v>
      </c>
      <c r="C1245" s="639" t="s">
        <v>338</v>
      </c>
      <c r="D1245" s="21" t="s">
        <v>770</v>
      </c>
      <c r="E1245" s="21">
        <v>600</v>
      </c>
      <c r="F1245" s="21">
        <v>0</v>
      </c>
      <c r="G1245" s="21">
        <v>0</v>
      </c>
    </row>
    <row r="1246" spans="1:7">
      <c r="A1246" s="21" t="s">
        <v>1898</v>
      </c>
      <c r="B1246" s="21" t="s">
        <v>1899</v>
      </c>
      <c r="C1246" s="639" t="s">
        <v>313</v>
      </c>
      <c r="D1246" s="21" t="s">
        <v>771</v>
      </c>
      <c r="E1246" s="21">
        <v>320</v>
      </c>
      <c r="F1246" s="21">
        <v>0</v>
      </c>
      <c r="G1246" s="21">
        <v>0</v>
      </c>
    </row>
    <row r="1247" spans="1:7">
      <c r="A1247" s="21" t="s">
        <v>1898</v>
      </c>
      <c r="B1247" s="21" t="s">
        <v>1899</v>
      </c>
      <c r="C1247" s="639" t="s">
        <v>313</v>
      </c>
      <c r="D1247" s="21" t="s">
        <v>770</v>
      </c>
      <c r="E1247" s="21">
        <v>1000</v>
      </c>
      <c r="F1247" s="21">
        <v>0</v>
      </c>
      <c r="G1247" s="21">
        <v>0</v>
      </c>
    </row>
    <row r="1248" spans="1:7">
      <c r="A1248" s="21" t="s">
        <v>1898</v>
      </c>
      <c r="B1248" s="21" t="s">
        <v>1899</v>
      </c>
      <c r="C1248" s="639" t="s">
        <v>318</v>
      </c>
      <c r="D1248" s="21" t="s">
        <v>771</v>
      </c>
      <c r="E1248" s="21">
        <v>78</v>
      </c>
      <c r="F1248" s="21">
        <v>0</v>
      </c>
      <c r="G1248" s="21">
        <v>0</v>
      </c>
    </row>
    <row r="1249" spans="1:7">
      <c r="A1249" s="21" t="s">
        <v>1898</v>
      </c>
      <c r="B1249" s="21" t="s">
        <v>1899</v>
      </c>
      <c r="C1249" s="639" t="s">
        <v>318</v>
      </c>
      <c r="D1249" s="21" t="s">
        <v>770</v>
      </c>
      <c r="E1249" s="21">
        <v>900</v>
      </c>
      <c r="F1249" s="21">
        <v>0</v>
      </c>
      <c r="G1249" s="21">
        <v>0</v>
      </c>
    </row>
    <row r="1250" spans="1:7">
      <c r="A1250" s="21" t="s">
        <v>1898</v>
      </c>
      <c r="B1250" s="21" t="s">
        <v>1899</v>
      </c>
      <c r="C1250" s="639" t="s">
        <v>320</v>
      </c>
      <c r="D1250" s="21" t="s">
        <v>771</v>
      </c>
      <c r="E1250" s="21">
        <v>28</v>
      </c>
      <c r="F1250" s="21">
        <v>0</v>
      </c>
      <c r="G1250" s="21">
        <v>0</v>
      </c>
    </row>
    <row r="1251" spans="1:7">
      <c r="A1251" s="21" t="s">
        <v>1898</v>
      </c>
      <c r="B1251" s="21" t="s">
        <v>1899</v>
      </c>
      <c r="C1251" s="639" t="s">
        <v>320</v>
      </c>
      <c r="D1251" s="21" t="s">
        <v>770</v>
      </c>
      <c r="E1251" s="21">
        <v>500</v>
      </c>
      <c r="F1251" s="21">
        <v>0</v>
      </c>
      <c r="G1251" s="21">
        <v>0</v>
      </c>
    </row>
    <row r="1252" spans="1:7">
      <c r="A1252" s="21" t="s">
        <v>1898</v>
      </c>
      <c r="B1252" s="21" t="s">
        <v>1899</v>
      </c>
      <c r="C1252" s="639" t="s">
        <v>208</v>
      </c>
      <c r="D1252" s="21" t="s">
        <v>771</v>
      </c>
      <c r="E1252" s="21">
        <v>389</v>
      </c>
      <c r="F1252" s="21">
        <v>0</v>
      </c>
      <c r="G1252" s="21">
        <v>0</v>
      </c>
    </row>
    <row r="1253" spans="1:7">
      <c r="A1253" s="21" t="s">
        <v>1898</v>
      </c>
      <c r="B1253" s="21" t="s">
        <v>1899</v>
      </c>
      <c r="C1253" s="639" t="s">
        <v>208</v>
      </c>
      <c r="D1253" s="21" t="s">
        <v>770</v>
      </c>
      <c r="E1253" s="21">
        <v>2400</v>
      </c>
      <c r="F1253" s="21">
        <v>0</v>
      </c>
      <c r="G1253" s="21">
        <v>0</v>
      </c>
    </row>
    <row r="1254" spans="1:7">
      <c r="A1254" s="21" t="s">
        <v>1898</v>
      </c>
      <c r="B1254" s="21" t="s">
        <v>1899</v>
      </c>
      <c r="C1254" s="639" t="s">
        <v>280</v>
      </c>
      <c r="D1254" s="21" t="s">
        <v>771</v>
      </c>
      <c r="E1254" s="21">
        <v>7</v>
      </c>
      <c r="F1254" s="21">
        <v>0</v>
      </c>
      <c r="G1254" s="21">
        <v>0</v>
      </c>
    </row>
    <row r="1255" spans="1:7">
      <c r="A1255" s="21" t="s">
        <v>1898</v>
      </c>
      <c r="B1255" s="21" t="s">
        <v>1899</v>
      </c>
      <c r="C1255" s="639" t="s">
        <v>150</v>
      </c>
      <c r="D1255" s="21" t="s">
        <v>771</v>
      </c>
      <c r="E1255" s="21">
        <v>2</v>
      </c>
      <c r="F1255" s="21">
        <v>0</v>
      </c>
      <c r="G1255" s="21">
        <v>0</v>
      </c>
    </row>
    <row r="1256" spans="1:7">
      <c r="A1256" s="21" t="s">
        <v>1898</v>
      </c>
      <c r="B1256" s="21" t="s">
        <v>1899</v>
      </c>
      <c r="C1256" s="639" t="s">
        <v>1738</v>
      </c>
      <c r="D1256" s="21" t="s">
        <v>771</v>
      </c>
      <c r="E1256" s="21">
        <v>7</v>
      </c>
      <c r="F1256" s="21">
        <v>0</v>
      </c>
      <c r="G1256" s="21">
        <v>0</v>
      </c>
    </row>
    <row r="1257" spans="1:7">
      <c r="A1257" s="21" t="s">
        <v>1898</v>
      </c>
      <c r="B1257" s="21" t="s">
        <v>1899</v>
      </c>
      <c r="C1257" s="639" t="s">
        <v>146</v>
      </c>
      <c r="D1257" s="21" t="s">
        <v>771</v>
      </c>
      <c r="E1257" s="21">
        <v>66</v>
      </c>
      <c r="F1257" s="21">
        <v>0</v>
      </c>
      <c r="G1257" s="21">
        <v>0</v>
      </c>
    </row>
    <row r="1258" spans="1:7">
      <c r="A1258" s="21" t="s">
        <v>1898</v>
      </c>
      <c r="B1258" s="21" t="s">
        <v>1899</v>
      </c>
      <c r="C1258" s="639" t="s">
        <v>146</v>
      </c>
      <c r="D1258" s="21" t="s">
        <v>770</v>
      </c>
      <c r="E1258" s="21">
        <v>200</v>
      </c>
      <c r="F1258" s="21">
        <v>0</v>
      </c>
      <c r="G1258" s="21">
        <v>0</v>
      </c>
    </row>
    <row r="1259" spans="1:7">
      <c r="A1259" s="21" t="s">
        <v>1898</v>
      </c>
      <c r="B1259" s="21" t="s">
        <v>1899</v>
      </c>
      <c r="C1259" s="639" t="s">
        <v>146</v>
      </c>
      <c r="D1259" s="21" t="s">
        <v>769</v>
      </c>
      <c r="E1259" s="21">
        <v>900</v>
      </c>
      <c r="F1259" s="21">
        <v>0</v>
      </c>
      <c r="G1259" s="21">
        <v>0</v>
      </c>
    </row>
    <row r="1260" spans="1:7">
      <c r="A1260" s="21" t="s">
        <v>1898</v>
      </c>
      <c r="B1260" s="21" t="s">
        <v>1899</v>
      </c>
      <c r="C1260" s="639" t="s">
        <v>1740</v>
      </c>
      <c r="D1260" s="21" t="s">
        <v>771</v>
      </c>
      <c r="E1260" s="21">
        <v>4</v>
      </c>
      <c r="F1260" s="21">
        <v>0</v>
      </c>
      <c r="G1260" s="21">
        <v>0</v>
      </c>
    </row>
    <row r="1261" spans="1:7">
      <c r="A1261" s="21" t="s">
        <v>1898</v>
      </c>
      <c r="B1261" s="21" t="s">
        <v>1899</v>
      </c>
      <c r="C1261" s="639" t="s">
        <v>112</v>
      </c>
      <c r="D1261" s="21" t="s">
        <v>770</v>
      </c>
      <c r="E1261" s="21">
        <v>1</v>
      </c>
      <c r="F1261" s="21">
        <v>0</v>
      </c>
      <c r="G1261" s="21">
        <v>0</v>
      </c>
    </row>
    <row r="1262" spans="1:7">
      <c r="A1262" s="21" t="s">
        <v>1898</v>
      </c>
      <c r="B1262" s="21" t="s">
        <v>1899</v>
      </c>
      <c r="C1262" s="639" t="s">
        <v>154</v>
      </c>
      <c r="D1262" s="21" t="s">
        <v>771</v>
      </c>
      <c r="E1262" s="21">
        <v>191</v>
      </c>
      <c r="F1262" s="21">
        <v>0</v>
      </c>
      <c r="G1262" s="21">
        <v>0</v>
      </c>
    </row>
    <row r="1263" spans="1:7">
      <c r="A1263" s="21" t="s">
        <v>1898</v>
      </c>
      <c r="B1263" s="21" t="s">
        <v>1899</v>
      </c>
      <c r="C1263" s="639" t="s">
        <v>1742</v>
      </c>
      <c r="D1263" s="21" t="s">
        <v>771</v>
      </c>
      <c r="E1263" s="21">
        <v>5</v>
      </c>
      <c r="F1263" s="21">
        <v>0</v>
      </c>
      <c r="G1263" s="21">
        <v>0</v>
      </c>
    </row>
    <row r="1264" spans="1:7">
      <c r="A1264" s="21" t="s">
        <v>1898</v>
      </c>
      <c r="B1264" s="21" t="s">
        <v>1899</v>
      </c>
      <c r="C1264" s="639" t="s">
        <v>911</v>
      </c>
      <c r="D1264" s="21" t="s">
        <v>770</v>
      </c>
      <c r="E1264" s="21">
        <v>245</v>
      </c>
      <c r="F1264" s="21">
        <v>0</v>
      </c>
      <c r="G1264" s="21">
        <v>0</v>
      </c>
    </row>
    <row r="1265" spans="1:7">
      <c r="A1265" s="21" t="s">
        <v>1898</v>
      </c>
      <c r="B1265" s="21" t="s">
        <v>1899</v>
      </c>
      <c r="C1265" s="639" t="s">
        <v>158</v>
      </c>
      <c r="D1265" s="21" t="s">
        <v>771</v>
      </c>
      <c r="E1265" s="21">
        <v>18</v>
      </c>
      <c r="F1265" s="21">
        <v>0</v>
      </c>
      <c r="G1265" s="21">
        <v>0</v>
      </c>
    </row>
    <row r="1266" spans="1:7">
      <c r="A1266" s="21" t="s">
        <v>1898</v>
      </c>
      <c r="B1266" s="21" t="s">
        <v>1899</v>
      </c>
      <c r="C1266" s="639" t="s">
        <v>1744</v>
      </c>
      <c r="D1266" s="21" t="s">
        <v>771</v>
      </c>
      <c r="E1266" s="21">
        <v>7</v>
      </c>
      <c r="F1266" s="21">
        <v>0</v>
      </c>
      <c r="G1266" s="21">
        <v>0</v>
      </c>
    </row>
    <row r="1267" spans="1:7">
      <c r="A1267" s="21" t="s">
        <v>1898</v>
      </c>
      <c r="B1267" s="21" t="s">
        <v>1899</v>
      </c>
      <c r="C1267" s="639" t="s">
        <v>914</v>
      </c>
      <c r="D1267" s="21" t="s">
        <v>770</v>
      </c>
      <c r="E1267" s="21">
        <v>156</v>
      </c>
      <c r="F1267" s="21">
        <v>0</v>
      </c>
      <c r="G1267" s="21">
        <v>0</v>
      </c>
    </row>
    <row r="1268" spans="1:7">
      <c r="A1268" s="21" t="s">
        <v>1898</v>
      </c>
      <c r="B1268" s="21" t="s">
        <v>1899</v>
      </c>
      <c r="C1268" s="639" t="s">
        <v>160</v>
      </c>
      <c r="D1268" s="21" t="s">
        <v>771</v>
      </c>
      <c r="E1268" s="21">
        <v>9</v>
      </c>
      <c r="F1268" s="21">
        <v>0</v>
      </c>
      <c r="G1268" s="21">
        <v>0</v>
      </c>
    </row>
    <row r="1269" spans="1:7">
      <c r="A1269" s="21" t="s">
        <v>1898</v>
      </c>
      <c r="B1269" s="21" t="s">
        <v>1899</v>
      </c>
      <c r="C1269" s="639" t="s">
        <v>160</v>
      </c>
      <c r="D1269" s="21" t="s">
        <v>770</v>
      </c>
      <c r="E1269" s="21">
        <v>300</v>
      </c>
      <c r="F1269" s="21">
        <v>0</v>
      </c>
      <c r="G1269" s="21">
        <v>0</v>
      </c>
    </row>
    <row r="1270" spans="1:7">
      <c r="A1270" s="21" t="s">
        <v>1898</v>
      </c>
      <c r="B1270" s="21" t="s">
        <v>1899</v>
      </c>
      <c r="C1270" s="639" t="s">
        <v>1746</v>
      </c>
      <c r="D1270" s="21" t="s">
        <v>771</v>
      </c>
      <c r="E1270" s="21">
        <v>7</v>
      </c>
      <c r="F1270" s="21">
        <v>0</v>
      </c>
      <c r="G1270" s="21">
        <v>0</v>
      </c>
    </row>
    <row r="1271" spans="1:7">
      <c r="A1271" s="21" t="s">
        <v>1898</v>
      </c>
      <c r="B1271" s="21" t="s">
        <v>1899</v>
      </c>
      <c r="C1271" s="639" t="s">
        <v>915</v>
      </c>
      <c r="D1271" s="21" t="s">
        <v>770</v>
      </c>
      <c r="E1271" s="21">
        <v>75</v>
      </c>
      <c r="F1271" s="21">
        <v>0</v>
      </c>
      <c r="G1271" s="21">
        <v>0</v>
      </c>
    </row>
    <row r="1272" spans="1:7">
      <c r="A1272" s="21" t="s">
        <v>1898</v>
      </c>
      <c r="B1272" s="21" t="s">
        <v>1899</v>
      </c>
      <c r="C1272" s="639" t="s">
        <v>162</v>
      </c>
      <c r="D1272" s="21" t="s">
        <v>771</v>
      </c>
      <c r="E1272" s="21">
        <v>50</v>
      </c>
      <c r="F1272" s="21">
        <v>0</v>
      </c>
      <c r="G1272" s="21">
        <v>0</v>
      </c>
    </row>
    <row r="1273" spans="1:7">
      <c r="A1273" s="21" t="s">
        <v>1898</v>
      </c>
      <c r="B1273" s="21" t="s">
        <v>1899</v>
      </c>
      <c r="C1273" s="639" t="s">
        <v>162</v>
      </c>
      <c r="D1273" s="21" t="s">
        <v>770</v>
      </c>
      <c r="E1273" s="21">
        <v>700</v>
      </c>
      <c r="F1273" s="21">
        <v>0</v>
      </c>
      <c r="G1273" s="21">
        <v>0</v>
      </c>
    </row>
    <row r="1274" spans="1:7">
      <c r="A1274" s="21" t="s">
        <v>1898</v>
      </c>
      <c r="B1274" s="21" t="s">
        <v>1899</v>
      </c>
      <c r="C1274" s="639" t="s">
        <v>1748</v>
      </c>
      <c r="D1274" s="21" t="s">
        <v>771</v>
      </c>
      <c r="E1274" s="21">
        <v>7</v>
      </c>
      <c r="F1274" s="21">
        <v>0</v>
      </c>
      <c r="G1274" s="21">
        <v>0</v>
      </c>
    </row>
    <row r="1275" spans="1:7">
      <c r="A1275" s="21" t="s">
        <v>1898</v>
      </c>
      <c r="B1275" s="21" t="s">
        <v>1899</v>
      </c>
      <c r="C1275" s="639" t="s">
        <v>58</v>
      </c>
      <c r="D1275" s="21" t="s">
        <v>771</v>
      </c>
      <c r="E1275" s="21">
        <v>763</v>
      </c>
      <c r="F1275" s="21">
        <v>0</v>
      </c>
      <c r="G1275" s="21">
        <v>0</v>
      </c>
    </row>
    <row r="1276" spans="1:7">
      <c r="A1276" s="21" t="s">
        <v>1898</v>
      </c>
      <c r="B1276" s="21" t="s">
        <v>1899</v>
      </c>
      <c r="C1276" s="639" t="s">
        <v>58</v>
      </c>
      <c r="D1276" s="21" t="s">
        <v>770</v>
      </c>
      <c r="E1276" s="21">
        <v>3500</v>
      </c>
      <c r="F1276" s="21">
        <v>0</v>
      </c>
      <c r="G1276" s="21">
        <v>0</v>
      </c>
    </row>
    <row r="1277" spans="1:7">
      <c r="A1277" s="21" t="s">
        <v>1898</v>
      </c>
      <c r="B1277" s="21" t="s">
        <v>1899</v>
      </c>
      <c r="C1277" s="639" t="s">
        <v>340</v>
      </c>
      <c r="D1277" s="21" t="s">
        <v>771</v>
      </c>
      <c r="E1277" s="21">
        <v>98</v>
      </c>
      <c r="F1277" s="21">
        <v>0</v>
      </c>
      <c r="G1277" s="21">
        <v>0</v>
      </c>
    </row>
    <row r="1278" spans="1:7">
      <c r="A1278" s="21" t="s">
        <v>1898</v>
      </c>
      <c r="B1278" s="21" t="s">
        <v>1899</v>
      </c>
      <c r="C1278" s="639" t="s">
        <v>340</v>
      </c>
      <c r="D1278" s="21" t="s">
        <v>770</v>
      </c>
      <c r="E1278" s="21">
        <v>1200</v>
      </c>
      <c r="F1278" s="21">
        <v>0</v>
      </c>
      <c r="G1278" s="21">
        <v>0</v>
      </c>
    </row>
    <row r="1279" spans="1:7">
      <c r="A1279" s="21" t="s">
        <v>1898</v>
      </c>
      <c r="B1279" s="21" t="s">
        <v>1899</v>
      </c>
      <c r="C1279" s="639" t="s">
        <v>211</v>
      </c>
      <c r="D1279" s="21" t="s">
        <v>771</v>
      </c>
      <c r="E1279" s="21">
        <v>765</v>
      </c>
      <c r="F1279" s="21">
        <v>0</v>
      </c>
      <c r="G1279" s="21">
        <v>0</v>
      </c>
    </row>
    <row r="1280" spans="1:7">
      <c r="A1280" s="21" t="s">
        <v>1898</v>
      </c>
      <c r="B1280" s="21" t="s">
        <v>1899</v>
      </c>
      <c r="C1280" s="639" t="s">
        <v>211</v>
      </c>
      <c r="D1280" s="21" t="s">
        <v>770</v>
      </c>
      <c r="E1280" s="21">
        <v>3400</v>
      </c>
      <c r="F1280" s="21">
        <v>0</v>
      </c>
      <c r="G1280" s="21">
        <v>0</v>
      </c>
    </row>
    <row r="1281" spans="1:7">
      <c r="A1281" s="21" t="s">
        <v>1898</v>
      </c>
      <c r="B1281" s="21" t="s">
        <v>1899</v>
      </c>
      <c r="C1281" s="639" t="s">
        <v>152</v>
      </c>
      <c r="D1281" s="21" t="s">
        <v>771</v>
      </c>
      <c r="E1281" s="21">
        <v>1</v>
      </c>
      <c r="F1281" s="21">
        <v>0</v>
      </c>
      <c r="G1281" s="21">
        <v>0</v>
      </c>
    </row>
    <row r="1282" spans="1:7">
      <c r="A1282" s="21" t="s">
        <v>1898</v>
      </c>
      <c r="B1282" s="21" t="s">
        <v>1899</v>
      </c>
      <c r="C1282" s="639" t="s">
        <v>1739</v>
      </c>
      <c r="D1282" s="21" t="s">
        <v>771</v>
      </c>
      <c r="E1282" s="21">
        <v>7</v>
      </c>
      <c r="F1282" s="21">
        <v>0</v>
      </c>
      <c r="G1282" s="21">
        <v>0</v>
      </c>
    </row>
    <row r="1283" spans="1:7">
      <c r="A1283" s="21" t="s">
        <v>1898</v>
      </c>
      <c r="B1283" s="21" t="s">
        <v>1899</v>
      </c>
      <c r="C1283" s="639" t="s">
        <v>148</v>
      </c>
      <c r="D1283" s="21" t="s">
        <v>771</v>
      </c>
      <c r="E1283" s="21">
        <v>16</v>
      </c>
      <c r="F1283" s="21">
        <v>0</v>
      </c>
      <c r="G1283" s="21">
        <v>0</v>
      </c>
    </row>
    <row r="1284" spans="1:7">
      <c r="A1284" s="21" t="s">
        <v>1898</v>
      </c>
      <c r="B1284" s="21" t="s">
        <v>1899</v>
      </c>
      <c r="C1284" s="639" t="s">
        <v>148</v>
      </c>
      <c r="D1284" s="21" t="s">
        <v>770</v>
      </c>
      <c r="E1284" s="21">
        <v>100</v>
      </c>
      <c r="F1284" s="21">
        <v>0</v>
      </c>
      <c r="G1284" s="21">
        <v>0</v>
      </c>
    </row>
    <row r="1285" spans="1:7">
      <c r="A1285" s="21" t="s">
        <v>1898</v>
      </c>
      <c r="B1285" s="21" t="s">
        <v>1899</v>
      </c>
      <c r="C1285" s="639" t="s">
        <v>148</v>
      </c>
      <c r="D1285" s="21" t="s">
        <v>769</v>
      </c>
      <c r="E1285" s="21">
        <v>900</v>
      </c>
      <c r="F1285" s="21">
        <v>0</v>
      </c>
      <c r="G1285" s="21">
        <v>0</v>
      </c>
    </row>
    <row r="1286" spans="1:7">
      <c r="A1286" s="21" t="s">
        <v>1898</v>
      </c>
      <c r="B1286" s="21" t="s">
        <v>1899</v>
      </c>
      <c r="C1286" s="639" t="s">
        <v>1741</v>
      </c>
      <c r="D1286" s="21" t="s">
        <v>771</v>
      </c>
      <c r="E1286" s="21">
        <v>4</v>
      </c>
      <c r="F1286" s="21">
        <v>0</v>
      </c>
      <c r="G1286" s="21">
        <v>0</v>
      </c>
    </row>
    <row r="1287" spans="1:7">
      <c r="A1287" s="21" t="s">
        <v>1898</v>
      </c>
      <c r="B1287" s="21" t="s">
        <v>1899</v>
      </c>
      <c r="C1287" s="639" t="s">
        <v>114</v>
      </c>
      <c r="D1287" s="21" t="s">
        <v>770</v>
      </c>
      <c r="E1287" s="21">
        <v>1</v>
      </c>
      <c r="F1287" s="21">
        <v>0</v>
      </c>
      <c r="G1287" s="21">
        <v>0</v>
      </c>
    </row>
    <row r="1288" spans="1:7">
      <c r="A1288" s="21" t="s">
        <v>1898</v>
      </c>
      <c r="B1288" s="21" t="s">
        <v>1899</v>
      </c>
      <c r="C1288" s="639" t="s">
        <v>156</v>
      </c>
      <c r="D1288" s="21" t="s">
        <v>771</v>
      </c>
      <c r="E1288" s="21">
        <v>115</v>
      </c>
      <c r="F1288" s="21">
        <v>0</v>
      </c>
      <c r="G1288" s="21">
        <v>0</v>
      </c>
    </row>
    <row r="1289" spans="1:7">
      <c r="A1289" s="21" t="s">
        <v>1898</v>
      </c>
      <c r="B1289" s="21" t="s">
        <v>1899</v>
      </c>
      <c r="C1289" s="639" t="s">
        <v>156</v>
      </c>
      <c r="D1289" s="21" t="s">
        <v>770</v>
      </c>
      <c r="E1289" s="21">
        <v>100</v>
      </c>
      <c r="F1289" s="21">
        <v>0</v>
      </c>
      <c r="G1289" s="21">
        <v>0</v>
      </c>
    </row>
    <row r="1290" spans="1:7">
      <c r="A1290" s="21" t="s">
        <v>1898</v>
      </c>
      <c r="B1290" s="21" t="s">
        <v>1899</v>
      </c>
      <c r="C1290" s="639" t="s">
        <v>156</v>
      </c>
      <c r="D1290" s="21" t="s">
        <v>1900</v>
      </c>
      <c r="E1290" s="21">
        <v>1</v>
      </c>
      <c r="F1290" s="21">
        <v>0</v>
      </c>
      <c r="G1290" s="21">
        <v>0</v>
      </c>
    </row>
    <row r="1291" spans="1:7">
      <c r="A1291" s="21" t="s">
        <v>1898</v>
      </c>
      <c r="B1291" s="21" t="s">
        <v>1899</v>
      </c>
      <c r="C1291" s="639" t="s">
        <v>1743</v>
      </c>
      <c r="D1291" s="21" t="s">
        <v>771</v>
      </c>
      <c r="E1291" s="21">
        <v>5</v>
      </c>
      <c r="F1291" s="21">
        <v>0</v>
      </c>
      <c r="G1291" s="21">
        <v>0</v>
      </c>
    </row>
    <row r="1292" spans="1:7">
      <c r="A1292" s="21" t="s">
        <v>1898</v>
      </c>
      <c r="B1292" s="21" t="s">
        <v>1899</v>
      </c>
      <c r="C1292" s="639" t="s">
        <v>916</v>
      </c>
      <c r="D1292" s="21" t="s">
        <v>770</v>
      </c>
      <c r="E1292" s="21">
        <v>64</v>
      </c>
      <c r="F1292" s="21">
        <v>0</v>
      </c>
      <c r="G1292" s="21">
        <v>0</v>
      </c>
    </row>
    <row r="1293" spans="1:7">
      <c r="A1293" s="21" t="s">
        <v>1898</v>
      </c>
      <c r="B1293" s="21" t="s">
        <v>1899</v>
      </c>
      <c r="C1293" s="639" t="s">
        <v>165</v>
      </c>
      <c r="D1293" s="21" t="s">
        <v>771</v>
      </c>
      <c r="E1293" s="21">
        <v>24</v>
      </c>
      <c r="F1293" s="21">
        <v>0</v>
      </c>
      <c r="G1293" s="21">
        <v>0</v>
      </c>
    </row>
    <row r="1294" spans="1:7">
      <c r="A1294" s="21" t="s">
        <v>1898</v>
      </c>
      <c r="B1294" s="21" t="s">
        <v>1899</v>
      </c>
      <c r="C1294" s="639" t="s">
        <v>1745</v>
      </c>
      <c r="D1294" s="21" t="s">
        <v>771</v>
      </c>
      <c r="E1294" s="21">
        <v>7</v>
      </c>
      <c r="F1294" s="21">
        <v>0</v>
      </c>
      <c r="G1294" s="21">
        <v>0</v>
      </c>
    </row>
    <row r="1295" spans="1:7">
      <c r="A1295" s="21" t="s">
        <v>1898</v>
      </c>
      <c r="B1295" s="21" t="s">
        <v>1899</v>
      </c>
      <c r="C1295" s="639" t="s">
        <v>918</v>
      </c>
      <c r="D1295" s="21" t="s">
        <v>770</v>
      </c>
      <c r="E1295" s="21">
        <v>65</v>
      </c>
      <c r="F1295" s="21">
        <v>0</v>
      </c>
      <c r="G1295" s="21">
        <v>0</v>
      </c>
    </row>
    <row r="1296" spans="1:7">
      <c r="A1296" s="21" t="s">
        <v>1898</v>
      </c>
      <c r="B1296" s="21" t="s">
        <v>1899</v>
      </c>
      <c r="C1296" s="639" t="s">
        <v>167</v>
      </c>
      <c r="D1296" s="21" t="s">
        <v>771</v>
      </c>
      <c r="E1296" s="21">
        <v>51</v>
      </c>
      <c r="F1296" s="21">
        <v>0</v>
      </c>
      <c r="G1296" s="21">
        <v>0</v>
      </c>
    </row>
    <row r="1297" spans="1:7">
      <c r="A1297" s="21" t="s">
        <v>1898</v>
      </c>
      <c r="B1297" s="21" t="s">
        <v>1899</v>
      </c>
      <c r="C1297" s="639" t="s">
        <v>167</v>
      </c>
      <c r="D1297" s="21" t="s">
        <v>770</v>
      </c>
      <c r="E1297" s="21">
        <v>400</v>
      </c>
      <c r="F1297" s="21">
        <v>0</v>
      </c>
      <c r="G1297" s="21">
        <v>0</v>
      </c>
    </row>
    <row r="1298" spans="1:7">
      <c r="A1298" s="21" t="s">
        <v>1898</v>
      </c>
      <c r="B1298" s="21" t="s">
        <v>1899</v>
      </c>
      <c r="C1298" s="639" t="s">
        <v>1747</v>
      </c>
      <c r="D1298" s="21" t="s">
        <v>771</v>
      </c>
      <c r="E1298" s="21">
        <v>7</v>
      </c>
      <c r="F1298" s="21">
        <v>0</v>
      </c>
      <c r="G1298" s="21">
        <v>0</v>
      </c>
    </row>
    <row r="1299" spans="1:7">
      <c r="A1299" s="21" t="s">
        <v>1898</v>
      </c>
      <c r="B1299" s="21" t="s">
        <v>1899</v>
      </c>
      <c r="C1299" s="639" t="s">
        <v>919</v>
      </c>
      <c r="D1299" s="21" t="s">
        <v>770</v>
      </c>
      <c r="E1299" s="21">
        <v>74</v>
      </c>
      <c r="F1299" s="21">
        <v>0</v>
      </c>
      <c r="G1299" s="21">
        <v>0</v>
      </c>
    </row>
    <row r="1300" spans="1:7">
      <c r="A1300" s="21" t="s">
        <v>1898</v>
      </c>
      <c r="B1300" s="21" t="s">
        <v>1899</v>
      </c>
      <c r="C1300" s="639" t="s">
        <v>169</v>
      </c>
      <c r="D1300" s="21" t="s">
        <v>771</v>
      </c>
      <c r="E1300" s="21">
        <v>77</v>
      </c>
      <c r="F1300" s="21">
        <v>0</v>
      </c>
      <c r="G1300" s="21">
        <v>0</v>
      </c>
    </row>
    <row r="1301" spans="1:7">
      <c r="A1301" s="21" t="s">
        <v>1898</v>
      </c>
      <c r="B1301" s="21" t="s">
        <v>1899</v>
      </c>
      <c r="C1301" s="639" t="s">
        <v>169</v>
      </c>
      <c r="D1301" s="21" t="s">
        <v>770</v>
      </c>
      <c r="E1301" s="21">
        <v>700</v>
      </c>
      <c r="F1301" s="21">
        <v>0</v>
      </c>
      <c r="G1301" s="21">
        <v>0</v>
      </c>
    </row>
    <row r="1302" spans="1:7">
      <c r="A1302" s="21" t="s">
        <v>1898</v>
      </c>
      <c r="B1302" s="21" t="s">
        <v>1899</v>
      </c>
      <c r="C1302" s="639" t="s">
        <v>1749</v>
      </c>
      <c r="D1302" s="21" t="s">
        <v>771</v>
      </c>
      <c r="E1302" s="21">
        <v>7</v>
      </c>
      <c r="F1302" s="21">
        <v>0</v>
      </c>
      <c r="G1302" s="21">
        <v>0</v>
      </c>
    </row>
    <row r="1303" spans="1:7">
      <c r="A1303" s="21" t="s">
        <v>1898</v>
      </c>
      <c r="B1303" s="21" t="s">
        <v>1899</v>
      </c>
      <c r="C1303" s="639" t="s">
        <v>283</v>
      </c>
      <c r="D1303" s="21" t="s">
        <v>771</v>
      </c>
      <c r="E1303" s="21">
        <v>3</v>
      </c>
      <c r="F1303" s="21">
        <v>0</v>
      </c>
      <c r="G1303" s="21">
        <v>0</v>
      </c>
    </row>
    <row r="1304" spans="1:7">
      <c r="A1304" s="21" t="s">
        <v>1898</v>
      </c>
      <c r="B1304" s="21" t="s">
        <v>1899</v>
      </c>
      <c r="C1304" s="639" t="s">
        <v>102</v>
      </c>
      <c r="D1304" s="21" t="s">
        <v>771</v>
      </c>
      <c r="E1304" s="21">
        <v>230</v>
      </c>
      <c r="F1304" s="21">
        <v>0</v>
      </c>
      <c r="G1304" s="21">
        <v>0</v>
      </c>
    </row>
    <row r="1305" spans="1:7">
      <c r="A1305" s="21" t="s">
        <v>1898</v>
      </c>
      <c r="B1305" s="21" t="s">
        <v>1899</v>
      </c>
      <c r="C1305" s="639" t="s">
        <v>102</v>
      </c>
      <c r="D1305" s="21" t="s">
        <v>770</v>
      </c>
      <c r="E1305" s="21">
        <v>2600</v>
      </c>
      <c r="F1305" s="21">
        <v>0</v>
      </c>
      <c r="G1305" s="21">
        <v>0</v>
      </c>
    </row>
    <row r="1306" spans="1:7">
      <c r="A1306" s="21" t="s">
        <v>1898</v>
      </c>
      <c r="B1306" s="21" t="s">
        <v>1899</v>
      </c>
      <c r="C1306" s="639" t="s">
        <v>122</v>
      </c>
      <c r="D1306" s="21" t="s">
        <v>771</v>
      </c>
      <c r="E1306" s="21">
        <v>1029</v>
      </c>
      <c r="F1306" s="21">
        <v>0</v>
      </c>
      <c r="G1306" s="21">
        <v>0</v>
      </c>
    </row>
    <row r="1307" spans="1:7">
      <c r="A1307" s="21" t="s">
        <v>1898</v>
      </c>
      <c r="B1307" s="21" t="s">
        <v>1899</v>
      </c>
      <c r="C1307" s="639" t="s">
        <v>122</v>
      </c>
      <c r="D1307" s="21" t="s">
        <v>770</v>
      </c>
      <c r="E1307" s="21">
        <v>1200</v>
      </c>
      <c r="F1307" s="21">
        <v>0</v>
      </c>
      <c r="G1307" s="21">
        <v>0</v>
      </c>
    </row>
    <row r="1308" spans="1:7">
      <c r="A1308" s="21" t="s">
        <v>1898</v>
      </c>
      <c r="B1308" s="21" t="s">
        <v>1899</v>
      </c>
      <c r="C1308" s="639" t="s">
        <v>381</v>
      </c>
      <c r="D1308" s="21" t="s">
        <v>771</v>
      </c>
      <c r="E1308" s="21">
        <v>19</v>
      </c>
      <c r="F1308" s="21">
        <v>0</v>
      </c>
      <c r="G1308" s="21">
        <v>0</v>
      </c>
    </row>
    <row r="1309" spans="1:7">
      <c r="A1309" s="21" t="s">
        <v>1898</v>
      </c>
      <c r="B1309" s="21" t="s">
        <v>1899</v>
      </c>
      <c r="C1309" s="639" t="s">
        <v>381</v>
      </c>
      <c r="D1309" s="21" t="s">
        <v>770</v>
      </c>
      <c r="E1309" s="21">
        <v>300</v>
      </c>
      <c r="F1309" s="21">
        <v>0</v>
      </c>
      <c r="G1309" s="21">
        <v>0</v>
      </c>
    </row>
    <row r="1310" spans="1:7">
      <c r="A1310" s="21" t="s">
        <v>1898</v>
      </c>
      <c r="B1310" s="21" t="s">
        <v>1899</v>
      </c>
      <c r="C1310" s="639" t="s">
        <v>382</v>
      </c>
      <c r="D1310" s="21" t="s">
        <v>771</v>
      </c>
      <c r="E1310" s="21">
        <v>34</v>
      </c>
      <c r="F1310" s="21">
        <v>0</v>
      </c>
      <c r="G1310" s="21">
        <v>0</v>
      </c>
    </row>
    <row r="1311" spans="1:7">
      <c r="A1311" s="21" t="s">
        <v>1898</v>
      </c>
      <c r="B1311" s="21" t="s">
        <v>1899</v>
      </c>
      <c r="C1311" s="639" t="s">
        <v>382</v>
      </c>
      <c r="D1311" s="21" t="s">
        <v>770</v>
      </c>
      <c r="E1311" s="21">
        <v>200</v>
      </c>
      <c r="F1311" s="21">
        <v>0</v>
      </c>
      <c r="G1311" s="21">
        <v>0</v>
      </c>
    </row>
    <row r="1312" spans="1:7">
      <c r="A1312" s="21" t="s">
        <v>1898</v>
      </c>
      <c r="B1312" s="21" t="s">
        <v>1899</v>
      </c>
      <c r="C1312" s="639" t="s">
        <v>324</v>
      </c>
      <c r="D1312" s="21" t="s">
        <v>771</v>
      </c>
      <c r="E1312" s="21">
        <v>48</v>
      </c>
      <c r="F1312" s="21">
        <v>0</v>
      </c>
      <c r="G1312" s="21">
        <v>0</v>
      </c>
    </row>
    <row r="1313" spans="1:7">
      <c r="A1313" s="21" t="s">
        <v>1898</v>
      </c>
      <c r="B1313" s="21" t="s">
        <v>1899</v>
      </c>
      <c r="C1313" s="639" t="s">
        <v>326</v>
      </c>
      <c r="D1313" s="21" t="s">
        <v>771</v>
      </c>
      <c r="E1313" s="21">
        <v>42</v>
      </c>
      <c r="F1313" s="21">
        <v>0</v>
      </c>
      <c r="G1313" s="21">
        <v>0</v>
      </c>
    </row>
    <row r="1314" spans="1:7">
      <c r="A1314" s="21" t="s">
        <v>1898</v>
      </c>
      <c r="B1314" s="21" t="s">
        <v>1899</v>
      </c>
      <c r="C1314" s="639" t="s">
        <v>326</v>
      </c>
      <c r="D1314" s="21" t="s">
        <v>770</v>
      </c>
      <c r="E1314" s="21">
        <v>200</v>
      </c>
      <c r="F1314" s="21">
        <v>0</v>
      </c>
      <c r="G1314" s="21">
        <v>0</v>
      </c>
    </row>
    <row r="1315" spans="1:7">
      <c r="A1315" s="21" t="s">
        <v>1898</v>
      </c>
      <c r="B1315" s="21" t="s">
        <v>1899</v>
      </c>
      <c r="C1315" s="639" t="s">
        <v>213</v>
      </c>
      <c r="D1315" s="21" t="s">
        <v>771</v>
      </c>
      <c r="E1315" s="21">
        <v>975</v>
      </c>
      <c r="F1315" s="21">
        <v>0</v>
      </c>
      <c r="G1315" s="21">
        <v>0</v>
      </c>
    </row>
    <row r="1316" spans="1:7">
      <c r="A1316" s="21" t="s">
        <v>1898</v>
      </c>
      <c r="B1316" s="21" t="s">
        <v>1899</v>
      </c>
      <c r="C1316" s="639" t="s">
        <v>213</v>
      </c>
      <c r="D1316" s="21" t="s">
        <v>770</v>
      </c>
      <c r="E1316" s="21">
        <v>500</v>
      </c>
      <c r="F1316" s="21">
        <v>0</v>
      </c>
      <c r="G1316" s="21">
        <v>0</v>
      </c>
    </row>
    <row r="1317" spans="1:7">
      <c r="A1317" s="21" t="s">
        <v>1898</v>
      </c>
      <c r="B1317" s="21" t="s">
        <v>1899</v>
      </c>
      <c r="C1317" s="639" t="s">
        <v>393</v>
      </c>
      <c r="D1317" s="21" t="s">
        <v>771</v>
      </c>
      <c r="E1317" s="21">
        <v>334</v>
      </c>
      <c r="F1317" s="21">
        <v>0</v>
      </c>
      <c r="G1317" s="21">
        <v>0</v>
      </c>
    </row>
    <row r="1318" spans="1:7">
      <c r="A1318" s="21" t="s">
        <v>1898</v>
      </c>
      <c r="B1318" s="21" t="s">
        <v>1899</v>
      </c>
      <c r="C1318" s="639" t="s">
        <v>393</v>
      </c>
      <c r="D1318" s="21" t="s">
        <v>770</v>
      </c>
      <c r="E1318" s="21">
        <v>1600</v>
      </c>
      <c r="F1318" s="21">
        <v>0</v>
      </c>
      <c r="G1318" s="21">
        <v>0</v>
      </c>
    </row>
    <row r="1319" spans="1:7">
      <c r="A1319" s="21" t="s">
        <v>1898</v>
      </c>
      <c r="B1319" s="21" t="s">
        <v>1899</v>
      </c>
      <c r="C1319" s="639" t="s">
        <v>1065</v>
      </c>
      <c r="D1319" s="21" t="s">
        <v>1900</v>
      </c>
      <c r="E1319" s="21">
        <v>1</v>
      </c>
      <c r="F1319" s="21">
        <v>0</v>
      </c>
      <c r="G1319" s="21">
        <v>0</v>
      </c>
    </row>
    <row r="1320" spans="1:7">
      <c r="A1320" s="21" t="s">
        <v>1898</v>
      </c>
      <c r="B1320" s="21" t="s">
        <v>1899</v>
      </c>
      <c r="C1320" s="639" t="s">
        <v>215</v>
      </c>
      <c r="D1320" s="21" t="s">
        <v>771</v>
      </c>
      <c r="E1320" s="21">
        <v>175</v>
      </c>
      <c r="F1320" s="21">
        <v>0</v>
      </c>
      <c r="G1320" s="21">
        <v>0</v>
      </c>
    </row>
    <row r="1321" spans="1:7">
      <c r="A1321" s="21" t="s">
        <v>1898</v>
      </c>
      <c r="B1321" s="21" t="s">
        <v>1899</v>
      </c>
      <c r="C1321" s="639" t="s">
        <v>215</v>
      </c>
      <c r="D1321" s="21" t="s">
        <v>770</v>
      </c>
      <c r="E1321" s="21">
        <v>2200</v>
      </c>
      <c r="F1321" s="21">
        <v>0</v>
      </c>
      <c r="G1321" s="21">
        <v>0</v>
      </c>
    </row>
    <row r="1322" spans="1:7">
      <c r="A1322" s="21" t="s">
        <v>1898</v>
      </c>
      <c r="B1322" s="21" t="s">
        <v>1899</v>
      </c>
      <c r="C1322" s="639" t="s">
        <v>76</v>
      </c>
      <c r="D1322" s="21" t="s">
        <v>771</v>
      </c>
      <c r="E1322" s="21">
        <v>12</v>
      </c>
      <c r="F1322" s="21">
        <v>0</v>
      </c>
      <c r="G1322" s="21">
        <v>0</v>
      </c>
    </row>
    <row r="1323" spans="1:7">
      <c r="A1323" s="21" t="s">
        <v>1898</v>
      </c>
      <c r="B1323" s="21" t="s">
        <v>1899</v>
      </c>
      <c r="C1323" s="639" t="s">
        <v>887</v>
      </c>
      <c r="D1323" s="21" t="s">
        <v>771</v>
      </c>
      <c r="E1323" s="21">
        <v>46</v>
      </c>
      <c r="F1323" s="21">
        <v>0</v>
      </c>
      <c r="G1323" s="21">
        <v>0</v>
      </c>
    </row>
    <row r="1324" spans="1:7">
      <c r="A1324" s="21" t="s">
        <v>1898</v>
      </c>
      <c r="B1324" s="21" t="s">
        <v>1899</v>
      </c>
      <c r="C1324" s="639" t="s">
        <v>62</v>
      </c>
      <c r="D1324" s="21" t="s">
        <v>771</v>
      </c>
      <c r="E1324" s="21">
        <v>122</v>
      </c>
      <c r="F1324" s="21">
        <v>0</v>
      </c>
      <c r="G1324" s="21">
        <v>0</v>
      </c>
    </row>
    <row r="1325" spans="1:7">
      <c r="A1325" s="21" t="s">
        <v>1898</v>
      </c>
      <c r="B1325" s="21" t="s">
        <v>1899</v>
      </c>
      <c r="C1325" s="639" t="s">
        <v>880</v>
      </c>
      <c r="D1325" s="21" t="s">
        <v>770</v>
      </c>
      <c r="E1325" s="21">
        <v>50</v>
      </c>
      <c r="F1325" s="21">
        <v>0</v>
      </c>
      <c r="G1325" s="21">
        <v>0</v>
      </c>
    </row>
    <row r="1326" spans="1:7">
      <c r="A1326" s="21" t="s">
        <v>1898</v>
      </c>
      <c r="B1326" s="21" t="s">
        <v>1899</v>
      </c>
      <c r="C1326" s="639" t="s">
        <v>383</v>
      </c>
      <c r="D1326" s="21" t="s">
        <v>771</v>
      </c>
      <c r="E1326" s="21">
        <v>15</v>
      </c>
      <c r="F1326" s="21">
        <v>0</v>
      </c>
      <c r="G1326" s="21">
        <v>0</v>
      </c>
    </row>
    <row r="1327" spans="1:7">
      <c r="A1327" s="21" t="s">
        <v>1898</v>
      </c>
      <c r="B1327" s="21" t="s">
        <v>1899</v>
      </c>
      <c r="C1327" s="639" t="s">
        <v>383</v>
      </c>
      <c r="D1327" s="21" t="s">
        <v>770</v>
      </c>
      <c r="E1327" s="21">
        <v>100</v>
      </c>
      <c r="F1327" s="21">
        <v>0</v>
      </c>
      <c r="G1327" s="21">
        <v>0</v>
      </c>
    </row>
    <row r="1328" spans="1:7">
      <c r="A1328" s="21" t="s">
        <v>1898</v>
      </c>
      <c r="B1328" s="21" t="s">
        <v>1899</v>
      </c>
      <c r="C1328" s="639" t="s">
        <v>384</v>
      </c>
      <c r="D1328" s="21" t="s">
        <v>771</v>
      </c>
      <c r="E1328" s="21">
        <v>72</v>
      </c>
      <c r="F1328" s="21">
        <v>0</v>
      </c>
      <c r="G1328" s="21">
        <v>0</v>
      </c>
    </row>
    <row r="1329" spans="1:7">
      <c r="A1329" s="21" t="s">
        <v>1898</v>
      </c>
      <c r="B1329" s="21" t="s">
        <v>1899</v>
      </c>
      <c r="C1329" s="639" t="s">
        <v>384</v>
      </c>
      <c r="D1329" s="21" t="s">
        <v>770</v>
      </c>
      <c r="E1329" s="21">
        <v>100</v>
      </c>
      <c r="F1329" s="21">
        <v>0</v>
      </c>
      <c r="G1329" s="21">
        <v>0</v>
      </c>
    </row>
    <row r="1330" spans="1:7">
      <c r="A1330" s="21" t="s">
        <v>1898</v>
      </c>
      <c r="B1330" s="21" t="s">
        <v>1899</v>
      </c>
      <c r="C1330" s="639" t="s">
        <v>334</v>
      </c>
      <c r="D1330" s="21" t="s">
        <v>771</v>
      </c>
      <c r="E1330" s="21">
        <v>91</v>
      </c>
      <c r="F1330" s="21">
        <v>0</v>
      </c>
      <c r="G1330" s="21">
        <v>0</v>
      </c>
    </row>
    <row r="1331" spans="1:7">
      <c r="A1331" s="21" t="s">
        <v>1898</v>
      </c>
      <c r="B1331" s="21" t="s">
        <v>1899</v>
      </c>
      <c r="C1331" s="639" t="s">
        <v>334</v>
      </c>
      <c r="D1331" s="21" t="s">
        <v>770</v>
      </c>
      <c r="E1331" s="21">
        <v>100</v>
      </c>
      <c r="F1331" s="21">
        <v>0</v>
      </c>
      <c r="G1331" s="21">
        <v>0</v>
      </c>
    </row>
    <row r="1332" spans="1:7">
      <c r="A1332" s="21" t="s">
        <v>1898</v>
      </c>
      <c r="B1332" s="21" t="s">
        <v>1899</v>
      </c>
      <c r="C1332" s="639" t="s">
        <v>336</v>
      </c>
      <c r="D1332" s="21" t="s">
        <v>771</v>
      </c>
      <c r="E1332" s="21">
        <v>46</v>
      </c>
      <c r="F1332" s="21">
        <v>0</v>
      </c>
      <c r="G1332" s="21">
        <v>0</v>
      </c>
    </row>
    <row r="1333" spans="1:7">
      <c r="A1333" s="21" t="s">
        <v>1898</v>
      </c>
      <c r="B1333" s="21" t="s">
        <v>1899</v>
      </c>
      <c r="C1333" s="639" t="s">
        <v>336</v>
      </c>
      <c r="D1333" s="21" t="s">
        <v>770</v>
      </c>
      <c r="E1333" s="21">
        <v>200</v>
      </c>
      <c r="F1333" s="21">
        <v>0</v>
      </c>
      <c r="G1333" s="21">
        <v>0</v>
      </c>
    </row>
    <row r="1334" spans="1:7">
      <c r="A1334" s="21" t="s">
        <v>1898</v>
      </c>
      <c r="B1334" s="21" t="s">
        <v>1899</v>
      </c>
      <c r="C1334" s="639" t="s">
        <v>217</v>
      </c>
      <c r="D1334" s="21" t="s">
        <v>771</v>
      </c>
      <c r="E1334" s="21">
        <v>198</v>
      </c>
      <c r="F1334" s="21">
        <v>0</v>
      </c>
      <c r="G1334" s="21">
        <v>0</v>
      </c>
    </row>
    <row r="1335" spans="1:7">
      <c r="A1335" s="21" t="s">
        <v>1898</v>
      </c>
      <c r="B1335" s="21" t="s">
        <v>1899</v>
      </c>
      <c r="C1335" s="639" t="s">
        <v>217</v>
      </c>
      <c r="D1335" s="21" t="s">
        <v>770</v>
      </c>
      <c r="E1335" s="21">
        <v>1400</v>
      </c>
      <c r="F1335" s="21">
        <v>0</v>
      </c>
      <c r="G1335" s="21">
        <v>0</v>
      </c>
    </row>
    <row r="1336" spans="1:7">
      <c r="A1336" s="21" t="s">
        <v>1898</v>
      </c>
      <c r="B1336" s="21" t="s">
        <v>1899</v>
      </c>
      <c r="C1336" s="639" t="s">
        <v>81</v>
      </c>
      <c r="D1336" s="21" t="s">
        <v>771</v>
      </c>
      <c r="E1336" s="21">
        <v>84</v>
      </c>
      <c r="F1336" s="21">
        <v>0</v>
      </c>
      <c r="G1336" s="21">
        <v>0</v>
      </c>
    </row>
    <row r="1337" spans="1:7">
      <c r="A1337" s="21" t="s">
        <v>1898</v>
      </c>
      <c r="B1337" s="21" t="s">
        <v>1899</v>
      </c>
      <c r="C1337" s="639" t="s">
        <v>883</v>
      </c>
      <c r="D1337" s="21" t="s">
        <v>770</v>
      </c>
      <c r="E1337" s="21">
        <v>100</v>
      </c>
      <c r="F1337" s="21">
        <v>0</v>
      </c>
      <c r="G1337" s="21">
        <v>0</v>
      </c>
    </row>
    <row r="1338" spans="1:7">
      <c r="A1338" s="21" t="s">
        <v>1898</v>
      </c>
      <c r="B1338" s="21" t="s">
        <v>1899</v>
      </c>
      <c r="C1338" s="639" t="s">
        <v>890</v>
      </c>
      <c r="D1338" s="21" t="s">
        <v>771</v>
      </c>
      <c r="E1338" s="21">
        <v>53</v>
      </c>
      <c r="F1338" s="21">
        <v>0</v>
      </c>
      <c r="G1338" s="21">
        <v>0</v>
      </c>
    </row>
    <row r="1339" spans="1:7">
      <c r="A1339" s="21" t="s">
        <v>1898</v>
      </c>
      <c r="B1339" s="21" t="s">
        <v>1899</v>
      </c>
      <c r="C1339" s="639" t="s">
        <v>344</v>
      </c>
      <c r="D1339" s="21" t="s">
        <v>771</v>
      </c>
      <c r="E1339" s="21">
        <v>36</v>
      </c>
      <c r="F1339" s="21">
        <v>0</v>
      </c>
      <c r="G1339" s="21">
        <v>0</v>
      </c>
    </row>
    <row r="1340" spans="1:7">
      <c r="A1340" s="21" t="s">
        <v>1898</v>
      </c>
      <c r="B1340" s="21" t="s">
        <v>1899</v>
      </c>
      <c r="C1340" s="639" t="s">
        <v>344</v>
      </c>
      <c r="D1340" s="21" t="s">
        <v>770</v>
      </c>
      <c r="E1340" s="21">
        <v>400</v>
      </c>
      <c r="F1340" s="21">
        <v>0</v>
      </c>
      <c r="G1340" s="21">
        <v>0</v>
      </c>
    </row>
    <row r="1341" spans="1:7">
      <c r="A1341" s="21" t="s">
        <v>1898</v>
      </c>
      <c r="B1341" s="21" t="s">
        <v>1899</v>
      </c>
      <c r="C1341" s="639" t="s">
        <v>345</v>
      </c>
      <c r="D1341" s="21" t="s">
        <v>771</v>
      </c>
      <c r="E1341" s="21">
        <v>97</v>
      </c>
      <c r="F1341" s="21">
        <v>0</v>
      </c>
      <c r="G1341" s="21">
        <v>0</v>
      </c>
    </row>
    <row r="1342" spans="1:7">
      <c r="A1342" s="21" t="s">
        <v>1898</v>
      </c>
      <c r="B1342" s="21" t="s">
        <v>1899</v>
      </c>
      <c r="C1342" s="639" t="s">
        <v>345</v>
      </c>
      <c r="D1342" s="21" t="s">
        <v>770</v>
      </c>
      <c r="E1342" s="21">
        <v>300</v>
      </c>
      <c r="F1342" s="21">
        <v>0</v>
      </c>
      <c r="G1342" s="21">
        <v>0</v>
      </c>
    </row>
    <row r="1343" spans="1:7">
      <c r="A1343" s="21" t="s">
        <v>1898</v>
      </c>
      <c r="B1343" s="21" t="s">
        <v>1899</v>
      </c>
      <c r="C1343" s="639" t="s">
        <v>347</v>
      </c>
      <c r="D1343" s="21" t="s">
        <v>770</v>
      </c>
      <c r="E1343" s="21">
        <v>100</v>
      </c>
      <c r="F1343" s="21">
        <v>0</v>
      </c>
      <c r="G1343" s="21">
        <v>0</v>
      </c>
    </row>
    <row r="1344" spans="1:7">
      <c r="A1344" s="21" t="s">
        <v>1898</v>
      </c>
      <c r="B1344" s="21" t="s">
        <v>1899</v>
      </c>
      <c r="C1344" s="639" t="s">
        <v>349</v>
      </c>
      <c r="D1344" s="21" t="s">
        <v>771</v>
      </c>
      <c r="E1344" s="21">
        <v>99</v>
      </c>
      <c r="F1344" s="21">
        <v>0</v>
      </c>
      <c r="G1344" s="21">
        <v>0</v>
      </c>
    </row>
    <row r="1345" spans="1:7">
      <c r="A1345" s="21" t="s">
        <v>1898</v>
      </c>
      <c r="B1345" s="21" t="s">
        <v>1899</v>
      </c>
      <c r="C1345" s="639" t="s">
        <v>233</v>
      </c>
      <c r="D1345" s="21" t="s">
        <v>771</v>
      </c>
      <c r="E1345" s="21">
        <v>405</v>
      </c>
      <c r="F1345" s="21">
        <v>0</v>
      </c>
      <c r="G1345" s="21">
        <v>0</v>
      </c>
    </row>
    <row r="1346" spans="1:7">
      <c r="A1346" s="21" t="s">
        <v>1898</v>
      </c>
      <c r="B1346" s="21" t="s">
        <v>1899</v>
      </c>
      <c r="C1346" s="639" t="s">
        <v>353</v>
      </c>
      <c r="D1346" s="21" t="s">
        <v>771</v>
      </c>
      <c r="E1346" s="21">
        <v>95</v>
      </c>
      <c r="F1346" s="21">
        <v>0</v>
      </c>
      <c r="G1346" s="21">
        <v>0</v>
      </c>
    </row>
    <row r="1347" spans="1:7">
      <c r="A1347" s="21" t="s">
        <v>1898</v>
      </c>
      <c r="B1347" s="21" t="s">
        <v>1899</v>
      </c>
      <c r="C1347" s="639" t="s">
        <v>353</v>
      </c>
      <c r="D1347" s="21" t="s">
        <v>770</v>
      </c>
      <c r="E1347" s="21">
        <v>600</v>
      </c>
      <c r="F1347" s="21">
        <v>0</v>
      </c>
      <c r="G1347" s="21">
        <v>0</v>
      </c>
    </row>
    <row r="1348" spans="1:7">
      <c r="A1348" s="21" t="s">
        <v>1898</v>
      </c>
      <c r="B1348" s="21" t="s">
        <v>1899</v>
      </c>
      <c r="C1348" s="639" t="s">
        <v>356</v>
      </c>
      <c r="D1348" s="21" t="s">
        <v>771</v>
      </c>
      <c r="E1348" s="21">
        <v>75</v>
      </c>
      <c r="F1348" s="21">
        <v>0</v>
      </c>
      <c r="G1348" s="21">
        <v>0</v>
      </c>
    </row>
    <row r="1349" spans="1:7">
      <c r="A1349" s="21" t="s">
        <v>1898</v>
      </c>
      <c r="B1349" s="21" t="s">
        <v>1899</v>
      </c>
      <c r="C1349" s="639" t="s">
        <v>356</v>
      </c>
      <c r="D1349" s="21" t="s">
        <v>770</v>
      </c>
      <c r="E1349" s="21">
        <v>900</v>
      </c>
      <c r="F1349" s="21">
        <v>0</v>
      </c>
      <c r="G1349" s="21">
        <v>0</v>
      </c>
    </row>
    <row r="1350" spans="1:7">
      <c r="A1350" s="21" t="s">
        <v>1898</v>
      </c>
      <c r="B1350" s="21" t="s">
        <v>1899</v>
      </c>
      <c r="C1350" s="639" t="s">
        <v>357</v>
      </c>
      <c r="D1350" s="21" t="s">
        <v>771</v>
      </c>
      <c r="E1350" s="21">
        <v>151</v>
      </c>
      <c r="F1350" s="21">
        <v>0</v>
      </c>
      <c r="G1350" s="21">
        <v>0</v>
      </c>
    </row>
    <row r="1351" spans="1:7">
      <c r="A1351" s="21" t="s">
        <v>1898</v>
      </c>
      <c r="B1351" s="21" t="s">
        <v>1899</v>
      </c>
      <c r="C1351" s="639" t="s">
        <v>359</v>
      </c>
      <c r="D1351" s="21" t="s">
        <v>771</v>
      </c>
      <c r="E1351" s="21">
        <v>12</v>
      </c>
      <c r="F1351" s="21">
        <v>0</v>
      </c>
      <c r="G1351" s="21">
        <v>0</v>
      </c>
    </row>
    <row r="1352" spans="1:7">
      <c r="A1352" s="21" t="s">
        <v>1898</v>
      </c>
      <c r="B1352" s="21" t="s">
        <v>1899</v>
      </c>
      <c r="C1352" s="639" t="s">
        <v>234</v>
      </c>
      <c r="D1352" s="21" t="s">
        <v>771</v>
      </c>
      <c r="E1352" s="21">
        <v>460</v>
      </c>
      <c r="F1352" s="21">
        <v>0</v>
      </c>
      <c r="G1352" s="21">
        <v>0</v>
      </c>
    </row>
    <row r="1353" spans="1:7">
      <c r="A1353" s="21" t="s">
        <v>1898</v>
      </c>
      <c r="B1353" s="21" t="s">
        <v>1899</v>
      </c>
      <c r="C1353" s="639" t="s">
        <v>234</v>
      </c>
      <c r="D1353" s="21" t="s">
        <v>770</v>
      </c>
      <c r="E1353" s="21">
        <v>1300</v>
      </c>
      <c r="F1353" s="21">
        <v>0</v>
      </c>
      <c r="G1353" s="21">
        <v>0</v>
      </c>
    </row>
  </sheetData>
  <pageMargins left="0.7" right="0.7" top="0.78740157499999996" bottom="0.78740157499999996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O143"/>
  <sheetViews>
    <sheetView workbookViewId="0">
      <pane xSplit="4" ySplit="2" topLeftCell="E99" activePane="bottomRight" state="frozen"/>
      <selection pane="topRight" activeCell="F1" sqref="F1"/>
      <selection pane="bottomLeft" activeCell="A2" sqref="A2"/>
      <selection pane="bottomRight" activeCell="O131" sqref="O131"/>
    </sheetView>
  </sheetViews>
  <sheetFormatPr defaultColWidth="9.109375" defaultRowHeight="14.4"/>
  <cols>
    <col min="1" max="1" width="12.33203125" style="72" customWidth="1"/>
    <col min="2" max="2" width="17.44140625" customWidth="1"/>
    <col min="3" max="3" width="14.44140625" hidden="1" customWidth="1"/>
    <col min="4" max="4" width="27.109375" customWidth="1"/>
    <col min="5" max="5" width="12.33203125" customWidth="1"/>
    <col min="6" max="6" width="14.6640625" hidden="1" customWidth="1"/>
    <col min="7" max="7" width="12.33203125" hidden="1" customWidth="1"/>
    <col min="8" max="8" width="14" style="33" customWidth="1"/>
    <col min="9" max="9" width="10.109375" style="33" hidden="1" customWidth="1"/>
    <col min="10" max="10" width="11" style="33" customWidth="1"/>
    <col min="11" max="11" width="8.33203125" style="33" customWidth="1"/>
    <col min="12" max="12" width="11.88671875" style="33" customWidth="1"/>
    <col min="13" max="13" width="10" style="33" customWidth="1"/>
    <col min="14" max="14" width="15.6640625" style="33" bestFit="1" customWidth="1"/>
    <col min="15" max="15" width="10.5546875" customWidth="1"/>
  </cols>
  <sheetData>
    <row r="1" spans="1:15">
      <c r="A1" s="72" t="s">
        <v>2704</v>
      </c>
    </row>
    <row r="2" spans="1:15" s="32" customFormat="1" ht="45" customHeight="1">
      <c r="A2" s="40" t="s">
        <v>1180</v>
      </c>
      <c r="B2" s="40" t="s">
        <v>11</v>
      </c>
      <c r="C2" s="40" t="s">
        <v>13</v>
      </c>
      <c r="D2" s="40" t="s">
        <v>14</v>
      </c>
      <c r="E2" s="41" t="s">
        <v>2705</v>
      </c>
      <c r="F2" s="41" t="s">
        <v>2706</v>
      </c>
      <c r="G2" s="41" t="s">
        <v>2707</v>
      </c>
      <c r="H2" s="41" t="s">
        <v>2708</v>
      </c>
      <c r="I2" s="41" t="s">
        <v>2709</v>
      </c>
      <c r="J2" s="41" t="s">
        <v>2710</v>
      </c>
      <c r="K2" s="41" t="s">
        <v>2711</v>
      </c>
      <c r="L2" s="41" t="s">
        <v>2712</v>
      </c>
      <c r="M2" s="41" t="s">
        <v>2713</v>
      </c>
      <c r="N2" s="41" t="s">
        <v>2714</v>
      </c>
      <c r="O2" s="42" t="s">
        <v>2715</v>
      </c>
    </row>
    <row r="3" spans="1:15" ht="18.75" customHeight="1">
      <c r="A3" s="43" t="s">
        <v>31</v>
      </c>
      <c r="B3" s="44" t="s">
        <v>25</v>
      </c>
      <c r="C3" s="44" t="s">
        <v>1219</v>
      </c>
      <c r="D3" s="71" t="s">
        <v>27</v>
      </c>
      <c r="E3" s="45">
        <v>800298</v>
      </c>
      <c r="F3" s="45"/>
      <c r="G3" s="45"/>
      <c r="H3" s="46" t="s">
        <v>2716</v>
      </c>
      <c r="I3" s="46"/>
      <c r="J3" s="47">
        <v>200</v>
      </c>
      <c r="K3" s="47">
        <v>20</v>
      </c>
      <c r="L3" s="47">
        <v>5</v>
      </c>
      <c r="M3" s="47">
        <f>+K3*J3</f>
        <v>4000</v>
      </c>
      <c r="N3" s="46" t="s">
        <v>2717</v>
      </c>
      <c r="O3" s="44">
        <f>300*4</f>
        <v>1200</v>
      </c>
    </row>
    <row r="4" spans="1:15">
      <c r="A4" s="43" t="s">
        <v>31</v>
      </c>
      <c r="B4" s="44" t="s">
        <v>28</v>
      </c>
      <c r="C4" s="44" t="s">
        <v>1219</v>
      </c>
      <c r="D4" s="71" t="s">
        <v>30</v>
      </c>
      <c r="E4" s="45">
        <v>800298</v>
      </c>
      <c r="F4" s="45"/>
      <c r="G4" s="45"/>
      <c r="H4" s="46" t="s">
        <v>2716</v>
      </c>
      <c r="I4" s="46"/>
      <c r="J4" s="47">
        <v>50</v>
      </c>
      <c r="K4" s="47">
        <v>20</v>
      </c>
      <c r="L4" s="47">
        <v>5</v>
      </c>
      <c r="M4" s="47">
        <f t="shared" ref="M4:M17" si="0">+K4*J4</f>
        <v>1000</v>
      </c>
      <c r="N4" s="46" t="s">
        <v>2717</v>
      </c>
      <c r="O4" s="44"/>
    </row>
    <row r="5" spans="1:15">
      <c r="A5" s="43" t="s">
        <v>33</v>
      </c>
      <c r="B5" s="44" t="s">
        <v>1070</v>
      </c>
      <c r="C5" s="44" t="s">
        <v>36</v>
      </c>
      <c r="D5" s="71" t="s">
        <v>875</v>
      </c>
      <c r="E5" s="48">
        <v>807977</v>
      </c>
      <c r="F5" s="48"/>
      <c r="G5" s="48"/>
      <c r="H5" s="49" t="s">
        <v>2718</v>
      </c>
      <c r="I5" s="49"/>
      <c r="J5" s="47">
        <v>50</v>
      </c>
      <c r="K5" s="47">
        <v>20</v>
      </c>
      <c r="L5" s="47">
        <v>5</v>
      </c>
      <c r="M5" s="47">
        <f t="shared" si="0"/>
        <v>1000</v>
      </c>
      <c r="N5" s="46" t="s">
        <v>2719</v>
      </c>
      <c r="O5" s="44"/>
    </row>
    <row r="6" spans="1:15">
      <c r="A6" s="43" t="s">
        <v>33</v>
      </c>
      <c r="B6" s="50" t="s">
        <v>1072</v>
      </c>
      <c r="C6" s="44" t="s">
        <v>36</v>
      </c>
      <c r="D6" s="71" t="s">
        <v>1073</v>
      </c>
      <c r="E6" s="44">
        <v>807977</v>
      </c>
      <c r="F6" s="44"/>
      <c r="G6" s="44"/>
      <c r="H6" s="49" t="s">
        <v>2718</v>
      </c>
      <c r="I6" s="49"/>
      <c r="J6" s="47">
        <v>100</v>
      </c>
      <c r="K6" s="47">
        <v>20</v>
      </c>
      <c r="L6" s="47">
        <v>5</v>
      </c>
      <c r="M6" s="47">
        <f t="shared" si="0"/>
        <v>2000</v>
      </c>
      <c r="N6" s="46" t="s">
        <v>2719</v>
      </c>
      <c r="O6" s="44"/>
    </row>
    <row r="7" spans="1:15">
      <c r="A7" s="43" t="s">
        <v>61</v>
      </c>
      <c r="B7" s="48" t="s">
        <v>1077</v>
      </c>
      <c r="C7" s="44" t="s">
        <v>36</v>
      </c>
      <c r="D7" s="71" t="s">
        <v>1892</v>
      </c>
      <c r="E7" s="44">
        <v>807977</v>
      </c>
      <c r="F7" s="44">
        <v>800209</v>
      </c>
      <c r="G7" s="44"/>
      <c r="H7" s="49" t="s">
        <v>2718</v>
      </c>
      <c r="I7" s="49"/>
      <c r="J7" s="46">
        <v>100</v>
      </c>
      <c r="K7" s="47">
        <v>20</v>
      </c>
      <c r="L7" s="47">
        <v>5</v>
      </c>
      <c r="M7" s="47">
        <f t="shared" si="0"/>
        <v>2000</v>
      </c>
      <c r="N7" s="46" t="s">
        <v>2719</v>
      </c>
      <c r="O7" s="44"/>
    </row>
    <row r="8" spans="1:15">
      <c r="A8" s="50" t="s">
        <v>61</v>
      </c>
      <c r="B8" s="48" t="s">
        <v>67</v>
      </c>
      <c r="C8" s="44" t="s">
        <v>36</v>
      </c>
      <c r="D8" s="71" t="s">
        <v>2720</v>
      </c>
      <c r="E8" s="44">
        <v>807977</v>
      </c>
      <c r="F8" s="44">
        <v>800209</v>
      </c>
      <c r="G8" s="44"/>
      <c r="H8" s="49" t="s">
        <v>2718</v>
      </c>
      <c r="I8" s="49"/>
      <c r="J8" s="46">
        <v>50</v>
      </c>
      <c r="K8" s="47">
        <v>20</v>
      </c>
      <c r="L8" s="47">
        <v>5</v>
      </c>
      <c r="M8" s="47">
        <f t="shared" si="0"/>
        <v>1000</v>
      </c>
      <c r="N8" s="46" t="s">
        <v>2721</v>
      </c>
      <c r="O8" s="44"/>
    </row>
    <row r="9" spans="1:15">
      <c r="A9" s="50" t="s">
        <v>61</v>
      </c>
      <c r="B9" s="44" t="s">
        <v>1078</v>
      </c>
      <c r="C9" s="44" t="s">
        <v>36</v>
      </c>
      <c r="D9" s="71" t="s">
        <v>1163</v>
      </c>
      <c r="E9" s="44">
        <v>807977</v>
      </c>
      <c r="F9" s="44">
        <v>800209</v>
      </c>
      <c r="G9" s="44"/>
      <c r="H9" s="49" t="s">
        <v>2718</v>
      </c>
      <c r="I9" s="49"/>
      <c r="J9" s="46">
        <v>100</v>
      </c>
      <c r="K9" s="47"/>
      <c r="L9" s="47"/>
      <c r="M9" s="47">
        <f t="shared" si="0"/>
        <v>0</v>
      </c>
      <c r="N9" s="47"/>
      <c r="O9" s="44"/>
    </row>
    <row r="10" spans="1:15" s="17" customFormat="1">
      <c r="A10" s="43" t="s">
        <v>698</v>
      </c>
      <c r="B10" s="48" t="s">
        <v>1193</v>
      </c>
      <c r="C10" s="48" t="s">
        <v>2722</v>
      </c>
      <c r="D10" s="96" t="s">
        <v>922</v>
      </c>
      <c r="E10" s="48">
        <v>800214</v>
      </c>
      <c r="F10" s="48"/>
      <c r="G10" s="48">
        <v>800080</v>
      </c>
      <c r="H10" s="46" t="s">
        <v>2723</v>
      </c>
      <c r="I10" s="46"/>
      <c r="J10" s="46">
        <v>50</v>
      </c>
      <c r="K10" s="47">
        <v>15</v>
      </c>
      <c r="L10" s="47">
        <v>10</v>
      </c>
      <c r="M10" s="47">
        <f t="shared" si="0"/>
        <v>750</v>
      </c>
      <c r="N10" s="46" t="s">
        <v>2724</v>
      </c>
      <c r="O10" s="48" t="s">
        <v>2725</v>
      </c>
    </row>
    <row r="11" spans="1:15" s="17" customFormat="1">
      <c r="A11" s="43" t="s">
        <v>698</v>
      </c>
      <c r="B11" s="48" t="s">
        <v>1037</v>
      </c>
      <c r="C11" s="48" t="s">
        <v>2722</v>
      </c>
      <c r="D11" s="96" t="s">
        <v>856</v>
      </c>
      <c r="E11" s="48">
        <v>800214</v>
      </c>
      <c r="F11" s="48"/>
      <c r="G11" s="48">
        <v>800080</v>
      </c>
      <c r="H11" s="46" t="s">
        <v>2723</v>
      </c>
      <c r="I11" s="46"/>
      <c r="J11" s="46">
        <v>50</v>
      </c>
      <c r="K11" s="47">
        <v>15</v>
      </c>
      <c r="L11" s="47">
        <v>10</v>
      </c>
      <c r="M11" s="47">
        <f t="shared" si="0"/>
        <v>750</v>
      </c>
      <c r="N11" s="46" t="s">
        <v>2724</v>
      </c>
      <c r="O11" s="48" t="s">
        <v>2725</v>
      </c>
    </row>
    <row r="12" spans="1:15" s="17" customFormat="1">
      <c r="A12" s="43" t="s">
        <v>698</v>
      </c>
      <c r="B12" s="48" t="s">
        <v>1194</v>
      </c>
      <c r="C12" s="48" t="s">
        <v>2722</v>
      </c>
      <c r="D12" s="96" t="s">
        <v>922</v>
      </c>
      <c r="E12" s="48">
        <v>800214</v>
      </c>
      <c r="F12" s="48"/>
      <c r="G12" s="48">
        <v>800080</v>
      </c>
      <c r="H12" s="46" t="s">
        <v>2723</v>
      </c>
      <c r="I12" s="46"/>
      <c r="J12" s="46">
        <v>50</v>
      </c>
      <c r="K12" s="47">
        <v>15</v>
      </c>
      <c r="L12" s="47">
        <v>10</v>
      </c>
      <c r="M12" s="47">
        <f t="shared" si="0"/>
        <v>750</v>
      </c>
      <c r="N12" s="46" t="s">
        <v>2724</v>
      </c>
      <c r="O12" s="48" t="s">
        <v>2725</v>
      </c>
    </row>
    <row r="13" spans="1:15" s="17" customFormat="1" ht="16.5" customHeight="1">
      <c r="A13" s="43" t="s">
        <v>698</v>
      </c>
      <c r="B13" s="48" t="s">
        <v>1035</v>
      </c>
      <c r="C13" s="48" t="s">
        <v>2722</v>
      </c>
      <c r="D13" s="96" t="s">
        <v>853</v>
      </c>
      <c r="E13" s="48">
        <v>800214</v>
      </c>
      <c r="F13" s="48"/>
      <c r="G13" s="48">
        <v>800080</v>
      </c>
      <c r="H13" s="46" t="s">
        <v>2723</v>
      </c>
      <c r="I13" s="46"/>
      <c r="J13" s="46">
        <v>50</v>
      </c>
      <c r="K13" s="47">
        <v>15</v>
      </c>
      <c r="L13" s="47">
        <v>10</v>
      </c>
      <c r="M13" s="47">
        <f t="shared" si="0"/>
        <v>750</v>
      </c>
      <c r="N13" s="46" t="s">
        <v>2724</v>
      </c>
      <c r="O13" s="48" t="s">
        <v>2725</v>
      </c>
    </row>
    <row r="14" spans="1:15" s="17" customFormat="1">
      <c r="A14" s="43" t="s">
        <v>698</v>
      </c>
      <c r="B14" s="48" t="s">
        <v>94</v>
      </c>
      <c r="C14" s="48" t="s">
        <v>2722</v>
      </c>
      <c r="D14" s="96" t="s">
        <v>862</v>
      </c>
      <c r="E14" s="48">
        <v>800214</v>
      </c>
      <c r="F14" s="48"/>
      <c r="G14" s="48">
        <v>800080</v>
      </c>
      <c r="H14" s="46" t="s">
        <v>2723</v>
      </c>
      <c r="I14" s="46"/>
      <c r="J14" s="46">
        <v>100</v>
      </c>
      <c r="K14" s="47">
        <v>15</v>
      </c>
      <c r="L14" s="47">
        <v>10</v>
      </c>
      <c r="M14" s="47">
        <f t="shared" si="0"/>
        <v>1500</v>
      </c>
      <c r="N14" s="46" t="s">
        <v>2724</v>
      </c>
      <c r="O14" s="48" t="s">
        <v>2725</v>
      </c>
    </row>
    <row r="15" spans="1:15" s="17" customFormat="1">
      <c r="A15" s="43" t="s">
        <v>698</v>
      </c>
      <c r="B15" s="48" t="s">
        <v>1103</v>
      </c>
      <c r="C15" s="48" t="s">
        <v>2722</v>
      </c>
      <c r="D15" s="96" t="s">
        <v>927</v>
      </c>
      <c r="E15" s="48">
        <v>800214</v>
      </c>
      <c r="F15" s="48"/>
      <c r="G15" s="48">
        <v>800080</v>
      </c>
      <c r="H15" s="46" t="s">
        <v>2723</v>
      </c>
      <c r="I15" s="46"/>
      <c r="J15" s="46">
        <v>50</v>
      </c>
      <c r="K15" s="47">
        <v>15</v>
      </c>
      <c r="L15" s="47">
        <v>10</v>
      </c>
      <c r="M15" s="47">
        <f t="shared" si="0"/>
        <v>750</v>
      </c>
      <c r="N15" s="46" t="s">
        <v>2724</v>
      </c>
      <c r="O15" s="48" t="s">
        <v>2725</v>
      </c>
    </row>
    <row r="16" spans="1:15" s="17" customFormat="1">
      <c r="A16" s="43" t="s">
        <v>698</v>
      </c>
      <c r="B16" s="48" t="s">
        <v>1105</v>
      </c>
      <c r="C16" s="48" t="s">
        <v>2722</v>
      </c>
      <c r="D16" s="96" t="s">
        <v>927</v>
      </c>
      <c r="E16" s="48">
        <v>800214</v>
      </c>
      <c r="F16" s="48"/>
      <c r="G16" s="48">
        <v>800080</v>
      </c>
      <c r="H16" s="46" t="s">
        <v>2723</v>
      </c>
      <c r="I16" s="46"/>
      <c r="J16" s="46">
        <v>100</v>
      </c>
      <c r="K16" s="47">
        <v>15</v>
      </c>
      <c r="L16" s="47">
        <v>10</v>
      </c>
      <c r="M16" s="47">
        <f t="shared" si="0"/>
        <v>1500</v>
      </c>
      <c r="N16" s="46" t="s">
        <v>2724</v>
      </c>
      <c r="O16" s="48" t="s">
        <v>2725</v>
      </c>
    </row>
    <row r="17" spans="1:15" s="17" customFormat="1" ht="14.25" customHeight="1">
      <c r="A17" s="43" t="s">
        <v>698</v>
      </c>
      <c r="B17" s="48" t="s">
        <v>102</v>
      </c>
      <c r="C17" s="48" t="s">
        <v>2722</v>
      </c>
      <c r="D17" s="96" t="s">
        <v>925</v>
      </c>
      <c r="E17" s="48">
        <v>800214</v>
      </c>
      <c r="F17" s="48"/>
      <c r="G17" s="48">
        <v>800080</v>
      </c>
      <c r="H17" s="46" t="s">
        <v>2723</v>
      </c>
      <c r="I17" s="46"/>
      <c r="J17" s="47">
        <v>100</v>
      </c>
      <c r="K17" s="47">
        <v>15</v>
      </c>
      <c r="L17" s="47">
        <v>10</v>
      </c>
      <c r="M17" s="47">
        <f t="shared" si="0"/>
        <v>1500</v>
      </c>
      <c r="N17" s="46" t="s">
        <v>2724</v>
      </c>
      <c r="O17" s="48" t="s">
        <v>2725</v>
      </c>
    </row>
    <row r="18" spans="1:15" s="17" customFormat="1">
      <c r="A18" s="43" t="s">
        <v>2726</v>
      </c>
      <c r="B18" s="48" t="s">
        <v>1061</v>
      </c>
      <c r="C18" s="48" t="s">
        <v>36</v>
      </c>
      <c r="D18" s="96" t="s">
        <v>868</v>
      </c>
      <c r="E18" s="48">
        <v>800210</v>
      </c>
      <c r="F18" s="48"/>
      <c r="G18" s="48"/>
      <c r="H18" s="49" t="s">
        <v>2727</v>
      </c>
      <c r="I18" s="49"/>
      <c r="J18" s="47">
        <v>100</v>
      </c>
      <c r="K18" s="47">
        <v>10</v>
      </c>
      <c r="L18" s="47">
        <v>5</v>
      </c>
      <c r="M18" s="47">
        <f>+K18*J18</f>
        <v>1000</v>
      </c>
      <c r="N18" s="46" t="s">
        <v>2728</v>
      </c>
      <c r="O18" s="48"/>
    </row>
    <row r="19" spans="1:15" s="17" customFormat="1">
      <c r="A19" s="43" t="s">
        <v>2726</v>
      </c>
      <c r="B19" s="48" t="s">
        <v>1063</v>
      </c>
      <c r="C19" s="48" t="s">
        <v>36</v>
      </c>
      <c r="D19" s="96" t="s">
        <v>869</v>
      </c>
      <c r="E19" s="48">
        <v>800210</v>
      </c>
      <c r="F19" s="48"/>
      <c r="G19" s="48"/>
      <c r="H19" s="49" t="s">
        <v>2727</v>
      </c>
      <c r="I19" s="49"/>
      <c r="J19" s="47">
        <v>100</v>
      </c>
      <c r="K19" s="47">
        <v>10</v>
      </c>
      <c r="L19" s="47">
        <v>5</v>
      </c>
      <c r="M19" s="47">
        <f t="shared" ref="M19:M63" si="1">+K19*J19</f>
        <v>1000</v>
      </c>
      <c r="N19" s="46" t="s">
        <v>2728</v>
      </c>
      <c r="O19" s="48"/>
    </row>
    <row r="20" spans="1:15" s="17" customFormat="1">
      <c r="A20" s="43" t="s">
        <v>2726</v>
      </c>
      <c r="B20" s="43" t="s">
        <v>1064</v>
      </c>
      <c r="C20" s="48" t="s">
        <v>36</v>
      </c>
      <c r="D20" s="96" t="s">
        <v>823</v>
      </c>
      <c r="E20" s="48">
        <v>800210</v>
      </c>
      <c r="F20" s="48"/>
      <c r="G20" s="48"/>
      <c r="H20" s="49" t="s">
        <v>2727</v>
      </c>
      <c r="I20" s="49"/>
      <c r="J20" s="47">
        <v>100</v>
      </c>
      <c r="K20" s="47">
        <v>10</v>
      </c>
      <c r="L20" s="47">
        <v>5</v>
      </c>
      <c r="M20" s="47">
        <f t="shared" si="1"/>
        <v>1000</v>
      </c>
      <c r="N20" s="46" t="s">
        <v>2728</v>
      </c>
      <c r="O20" s="48"/>
    </row>
    <row r="21" spans="1:15" s="17" customFormat="1">
      <c r="A21" s="43" t="s">
        <v>2726</v>
      </c>
      <c r="B21" s="51" t="s">
        <v>1065</v>
      </c>
      <c r="C21" s="48" t="s">
        <v>36</v>
      </c>
      <c r="D21" s="96" t="s">
        <v>870</v>
      </c>
      <c r="E21" s="48">
        <v>800117</v>
      </c>
      <c r="F21" s="48"/>
      <c r="G21" s="48"/>
      <c r="H21" s="46" t="s">
        <v>2729</v>
      </c>
      <c r="I21" s="46"/>
      <c r="J21" s="46">
        <v>50</v>
      </c>
      <c r="K21" s="46" t="s">
        <v>2730</v>
      </c>
      <c r="L21" s="46" t="s">
        <v>2731</v>
      </c>
      <c r="M21" s="47"/>
      <c r="N21" s="46" t="s">
        <v>2732</v>
      </c>
      <c r="O21" s="48"/>
    </row>
    <row r="22" spans="1:15" s="17" customFormat="1">
      <c r="A22" s="43" t="s">
        <v>2726</v>
      </c>
      <c r="B22" s="48" t="s">
        <v>1066</v>
      </c>
      <c r="C22" s="48" t="s">
        <v>36</v>
      </c>
      <c r="D22" s="96" t="s">
        <v>824</v>
      </c>
      <c r="E22" s="48">
        <v>800210</v>
      </c>
      <c r="F22" s="48"/>
      <c r="G22" s="48"/>
      <c r="H22" s="49" t="s">
        <v>2727</v>
      </c>
      <c r="I22" s="49"/>
      <c r="J22" s="46">
        <v>100</v>
      </c>
      <c r="K22" s="47">
        <v>10</v>
      </c>
      <c r="L22" s="47">
        <v>5</v>
      </c>
      <c r="M22" s="47">
        <f t="shared" si="1"/>
        <v>1000</v>
      </c>
      <c r="N22" s="46" t="s">
        <v>2733</v>
      </c>
      <c r="O22" s="48"/>
    </row>
    <row r="23" spans="1:15" s="17" customFormat="1">
      <c r="A23" s="43" t="s">
        <v>2726</v>
      </c>
      <c r="B23" s="48" t="s">
        <v>1067</v>
      </c>
      <c r="C23" s="48" t="s">
        <v>36</v>
      </c>
      <c r="D23" s="96" t="s">
        <v>873</v>
      </c>
      <c r="E23" s="48">
        <v>800210</v>
      </c>
      <c r="F23" s="48"/>
      <c r="G23" s="48"/>
      <c r="H23" s="49" t="s">
        <v>2727</v>
      </c>
      <c r="I23" s="49"/>
      <c r="J23" s="46">
        <v>100</v>
      </c>
      <c r="K23" s="47">
        <v>10</v>
      </c>
      <c r="L23" s="47">
        <v>5</v>
      </c>
      <c r="M23" s="47">
        <f t="shared" si="1"/>
        <v>1000</v>
      </c>
      <c r="N23" s="46" t="s">
        <v>2733</v>
      </c>
      <c r="O23" s="48"/>
    </row>
    <row r="24" spans="1:15" s="17" customFormat="1">
      <c r="A24" s="43" t="s">
        <v>2726</v>
      </c>
      <c r="B24" s="48" t="s">
        <v>1068</v>
      </c>
      <c r="C24" s="48" t="s">
        <v>36</v>
      </c>
      <c r="D24" s="96" t="s">
        <v>874</v>
      </c>
      <c r="E24" s="48">
        <v>800210</v>
      </c>
      <c r="F24" s="48"/>
      <c r="G24" s="48"/>
      <c r="H24" s="49" t="s">
        <v>2727</v>
      </c>
      <c r="I24" s="49"/>
      <c r="J24" s="46">
        <v>100</v>
      </c>
      <c r="K24" s="47">
        <v>10</v>
      </c>
      <c r="L24" s="47">
        <v>5</v>
      </c>
      <c r="M24" s="47">
        <f t="shared" si="1"/>
        <v>1000</v>
      </c>
      <c r="N24" s="46" t="s">
        <v>2728</v>
      </c>
      <c r="O24" s="48"/>
    </row>
    <row r="25" spans="1:15" s="17" customFormat="1">
      <c r="A25" s="43" t="s">
        <v>245</v>
      </c>
      <c r="B25" s="48">
        <v>398525007</v>
      </c>
      <c r="C25" s="48" t="s">
        <v>248</v>
      </c>
      <c r="D25" s="96" t="s">
        <v>903</v>
      </c>
      <c r="E25" s="52">
        <v>800214</v>
      </c>
      <c r="F25" s="52"/>
      <c r="G25" s="52"/>
      <c r="H25" s="46" t="s">
        <v>2723</v>
      </c>
      <c r="I25" s="46"/>
      <c r="J25" s="46">
        <v>50</v>
      </c>
      <c r="K25" s="47">
        <v>15</v>
      </c>
      <c r="L25" s="47">
        <v>5</v>
      </c>
      <c r="M25" s="47">
        <f t="shared" si="1"/>
        <v>750</v>
      </c>
      <c r="N25" s="46" t="s">
        <v>2721</v>
      </c>
      <c r="O25" s="48"/>
    </row>
    <row r="26" spans="1:15">
      <c r="A26" s="50" t="s">
        <v>245</v>
      </c>
      <c r="B26" s="44">
        <v>398525211</v>
      </c>
      <c r="C26" s="44" t="s">
        <v>248</v>
      </c>
      <c r="D26" s="71" t="s">
        <v>906</v>
      </c>
      <c r="E26" s="52">
        <v>800214</v>
      </c>
      <c r="F26" s="52"/>
      <c r="G26" s="52"/>
      <c r="H26" s="46" t="s">
        <v>2723</v>
      </c>
      <c r="I26" s="46"/>
      <c r="J26" s="53">
        <v>100</v>
      </c>
      <c r="K26" s="47">
        <v>15</v>
      </c>
      <c r="L26" s="47">
        <v>5</v>
      </c>
      <c r="M26" s="47">
        <f t="shared" si="1"/>
        <v>1500</v>
      </c>
      <c r="N26" s="46" t="s">
        <v>2721</v>
      </c>
      <c r="O26" s="44"/>
    </row>
    <row r="27" spans="1:15" ht="16.5" customHeight="1">
      <c r="A27" s="50" t="s">
        <v>245</v>
      </c>
      <c r="B27" s="44">
        <v>398578607</v>
      </c>
      <c r="C27" s="44" t="s">
        <v>248</v>
      </c>
      <c r="D27" s="71" t="s">
        <v>905</v>
      </c>
      <c r="E27" s="52">
        <v>800214</v>
      </c>
      <c r="F27" s="52"/>
      <c r="G27" s="52"/>
      <c r="H27" s="46" t="s">
        <v>2723</v>
      </c>
      <c r="I27" s="46"/>
      <c r="J27" s="46">
        <v>100</v>
      </c>
      <c r="K27" s="47">
        <v>15</v>
      </c>
      <c r="L27" s="47">
        <v>5</v>
      </c>
      <c r="M27" s="47">
        <f t="shared" si="1"/>
        <v>1500</v>
      </c>
      <c r="N27" s="46" t="s">
        <v>2721</v>
      </c>
      <c r="O27" s="44"/>
    </row>
    <row r="28" spans="1:15">
      <c r="A28" s="50" t="s">
        <v>245</v>
      </c>
      <c r="B28" s="48">
        <v>398577909</v>
      </c>
      <c r="C28" s="44" t="s">
        <v>248</v>
      </c>
      <c r="D28" s="71" t="s">
        <v>907</v>
      </c>
      <c r="E28" s="52">
        <v>800214</v>
      </c>
      <c r="F28" s="52"/>
      <c r="G28" s="52"/>
      <c r="H28" s="46" t="s">
        <v>2723</v>
      </c>
      <c r="I28" s="46"/>
      <c r="J28" s="46">
        <v>100</v>
      </c>
      <c r="K28" s="54">
        <v>15</v>
      </c>
      <c r="L28" s="47">
        <v>5</v>
      </c>
      <c r="M28" s="47">
        <f t="shared" si="1"/>
        <v>1500</v>
      </c>
      <c r="N28" s="46" t="s">
        <v>2721</v>
      </c>
      <c r="O28" s="44"/>
    </row>
    <row r="29" spans="1:15">
      <c r="A29" s="50" t="s">
        <v>245</v>
      </c>
      <c r="B29" s="48">
        <v>398674009</v>
      </c>
      <c r="C29" s="44" t="s">
        <v>248</v>
      </c>
      <c r="D29" s="71" t="s">
        <v>908</v>
      </c>
      <c r="E29" s="52">
        <v>800214</v>
      </c>
      <c r="F29" s="52"/>
      <c r="G29" s="52"/>
      <c r="H29" s="46" t="s">
        <v>2723</v>
      </c>
      <c r="I29" s="46"/>
      <c r="J29" s="53">
        <v>50</v>
      </c>
      <c r="K29" s="47">
        <v>15</v>
      </c>
      <c r="L29" s="47">
        <v>5</v>
      </c>
      <c r="M29" s="47">
        <f t="shared" si="1"/>
        <v>750</v>
      </c>
      <c r="N29" s="46" t="s">
        <v>2721</v>
      </c>
      <c r="O29" s="44"/>
    </row>
    <row r="30" spans="1:15">
      <c r="A30" s="50" t="s">
        <v>863</v>
      </c>
      <c r="B30" s="48" t="s">
        <v>1055</v>
      </c>
      <c r="C30" s="44" t="s">
        <v>36</v>
      </c>
      <c r="D30" s="71" t="s">
        <v>865</v>
      </c>
      <c r="E30" s="44">
        <v>807977</v>
      </c>
      <c r="F30" s="44">
        <v>800209</v>
      </c>
      <c r="G30" s="44"/>
      <c r="H30" s="49" t="s">
        <v>2718</v>
      </c>
      <c r="I30" s="49"/>
      <c r="J30" s="46">
        <v>50</v>
      </c>
      <c r="K30" s="47">
        <v>15</v>
      </c>
      <c r="L30" s="47">
        <v>5</v>
      </c>
      <c r="M30" s="47">
        <f t="shared" si="1"/>
        <v>750</v>
      </c>
      <c r="N30" s="46" t="s">
        <v>2721</v>
      </c>
      <c r="O30" s="44"/>
    </row>
    <row r="31" spans="1:15" ht="14.25" customHeight="1">
      <c r="A31" s="43" t="s">
        <v>863</v>
      </c>
      <c r="B31" s="48" t="s">
        <v>1056</v>
      </c>
      <c r="C31" s="44" t="s">
        <v>36</v>
      </c>
      <c r="D31" s="71" t="s">
        <v>866</v>
      </c>
      <c r="E31" s="44">
        <v>807977</v>
      </c>
      <c r="F31" s="44">
        <v>800209</v>
      </c>
      <c r="G31" s="44"/>
      <c r="H31" s="49" t="s">
        <v>2718</v>
      </c>
      <c r="I31" s="49"/>
      <c r="J31" s="47"/>
      <c r="K31" s="47"/>
      <c r="L31" s="55"/>
      <c r="M31" s="47">
        <f t="shared" si="1"/>
        <v>0</v>
      </c>
      <c r="N31" s="46"/>
      <c r="O31" s="44"/>
    </row>
    <row r="32" spans="1:15">
      <c r="A32" s="43" t="s">
        <v>863</v>
      </c>
      <c r="B32" s="44" t="s">
        <v>79</v>
      </c>
      <c r="C32" s="44" t="s">
        <v>36</v>
      </c>
      <c r="D32" s="71" t="s">
        <v>864</v>
      </c>
      <c r="E32" s="44">
        <v>807977</v>
      </c>
      <c r="F32" s="44">
        <v>800209</v>
      </c>
      <c r="G32" s="44"/>
      <c r="H32" s="49" t="s">
        <v>2718</v>
      </c>
      <c r="I32" s="49"/>
      <c r="J32" s="47"/>
      <c r="K32" s="47"/>
      <c r="L32" s="47"/>
      <c r="M32" s="47">
        <f t="shared" si="1"/>
        <v>0</v>
      </c>
      <c r="N32" s="46"/>
      <c r="O32" s="44"/>
    </row>
    <row r="33" spans="1:15">
      <c r="A33" s="43" t="s">
        <v>863</v>
      </c>
      <c r="B33" s="44" t="s">
        <v>1057</v>
      </c>
      <c r="C33" s="44" t="s">
        <v>36</v>
      </c>
      <c r="D33" s="71" t="s">
        <v>1059</v>
      </c>
      <c r="E33" s="44">
        <v>807977</v>
      </c>
      <c r="F33" s="44">
        <v>800209</v>
      </c>
      <c r="G33" s="56"/>
      <c r="H33" s="49" t="s">
        <v>2718</v>
      </c>
      <c r="I33" s="49"/>
      <c r="J33" s="47"/>
      <c r="K33" s="47"/>
      <c r="L33" s="47"/>
      <c r="M33" s="47">
        <f t="shared" si="1"/>
        <v>0</v>
      </c>
      <c r="N33" s="46"/>
      <c r="O33" s="44"/>
    </row>
    <row r="34" spans="1:15">
      <c r="A34" s="43" t="s">
        <v>1142</v>
      </c>
      <c r="B34" s="50" t="s">
        <v>2734</v>
      </c>
      <c r="C34" s="44" t="s">
        <v>36</v>
      </c>
      <c r="D34" s="71" t="s">
        <v>882</v>
      </c>
      <c r="E34" s="57">
        <v>800214</v>
      </c>
      <c r="F34" s="57"/>
      <c r="G34" s="57"/>
      <c r="H34" s="46" t="s">
        <v>2723</v>
      </c>
      <c r="I34" s="49"/>
      <c r="J34" s="46">
        <v>100</v>
      </c>
      <c r="K34" s="47">
        <v>15</v>
      </c>
      <c r="L34" s="47">
        <v>5</v>
      </c>
      <c r="M34" s="47">
        <f t="shared" si="1"/>
        <v>1500</v>
      </c>
      <c r="N34" s="46" t="s">
        <v>2721</v>
      </c>
      <c r="O34" s="44"/>
    </row>
    <row r="35" spans="1:15">
      <c r="A35" s="58" t="s">
        <v>791</v>
      </c>
      <c r="B35" s="59" t="s">
        <v>661</v>
      </c>
      <c r="C35" s="44" t="s">
        <v>1219</v>
      </c>
      <c r="D35" s="71" t="s">
        <v>662</v>
      </c>
      <c r="E35" s="57">
        <v>800214</v>
      </c>
      <c r="F35" s="57"/>
      <c r="G35" s="57"/>
      <c r="H35" s="46" t="s">
        <v>2723</v>
      </c>
      <c r="I35" s="49"/>
      <c r="J35" s="46">
        <v>100</v>
      </c>
      <c r="K35" s="47">
        <v>15</v>
      </c>
      <c r="L35" s="47">
        <v>5</v>
      </c>
      <c r="M35" s="47">
        <f t="shared" si="1"/>
        <v>1500</v>
      </c>
      <c r="N35" s="46" t="s">
        <v>2721</v>
      </c>
      <c r="O35" s="44"/>
    </row>
    <row r="36" spans="1:15">
      <c r="A36" s="60" t="s">
        <v>791</v>
      </c>
      <c r="B36" s="59" t="s">
        <v>663</v>
      </c>
      <c r="C36" s="44" t="s">
        <v>1219</v>
      </c>
      <c r="D36" s="71" t="s">
        <v>664</v>
      </c>
      <c r="E36" s="57">
        <v>800214</v>
      </c>
      <c r="F36" s="57"/>
      <c r="G36" s="57"/>
      <c r="H36" s="46" t="s">
        <v>2723</v>
      </c>
      <c r="I36" s="49"/>
      <c r="J36" s="46">
        <v>100</v>
      </c>
      <c r="K36" s="47">
        <v>15</v>
      </c>
      <c r="L36" s="47">
        <v>5</v>
      </c>
      <c r="M36" s="47">
        <f t="shared" si="1"/>
        <v>1500</v>
      </c>
      <c r="N36" s="46" t="s">
        <v>2721</v>
      </c>
      <c r="O36" s="44"/>
    </row>
    <row r="37" spans="1:15">
      <c r="A37" s="60" t="s">
        <v>791</v>
      </c>
      <c r="B37" s="59" t="s">
        <v>665</v>
      </c>
      <c r="C37" s="44" t="s">
        <v>1219</v>
      </c>
      <c r="D37" s="71" t="s">
        <v>666</v>
      </c>
      <c r="E37" s="57">
        <v>800214</v>
      </c>
      <c r="F37" s="57"/>
      <c r="G37" s="57"/>
      <c r="H37" s="46" t="s">
        <v>2723</v>
      </c>
      <c r="I37" s="49"/>
      <c r="J37" s="46">
        <v>100</v>
      </c>
      <c r="K37" s="47">
        <v>15</v>
      </c>
      <c r="L37" s="47">
        <v>5</v>
      </c>
      <c r="M37" s="47">
        <f t="shared" si="1"/>
        <v>1500</v>
      </c>
      <c r="N37" s="46" t="s">
        <v>2721</v>
      </c>
      <c r="O37" s="44"/>
    </row>
    <row r="38" spans="1:15">
      <c r="A38" s="60" t="s">
        <v>791</v>
      </c>
      <c r="B38" s="61" t="s">
        <v>667</v>
      </c>
      <c r="C38" s="44" t="s">
        <v>1219</v>
      </c>
      <c r="D38" s="71" t="s">
        <v>668</v>
      </c>
      <c r="E38" s="57">
        <v>800214</v>
      </c>
      <c r="F38" s="57"/>
      <c r="G38" s="57"/>
      <c r="H38" s="46" t="s">
        <v>2723</v>
      </c>
      <c r="I38" s="49"/>
      <c r="J38" s="46">
        <v>100</v>
      </c>
      <c r="K38" s="47">
        <v>15</v>
      </c>
      <c r="L38" s="47">
        <v>5</v>
      </c>
      <c r="M38" s="47">
        <f t="shared" si="1"/>
        <v>1500</v>
      </c>
      <c r="N38" s="46" t="s">
        <v>2721</v>
      </c>
      <c r="O38" s="44"/>
    </row>
    <row r="39" spans="1:15">
      <c r="A39" s="60" t="s">
        <v>791</v>
      </c>
      <c r="B39" s="59" t="s">
        <v>669</v>
      </c>
      <c r="C39" s="44" t="s">
        <v>1219</v>
      </c>
      <c r="D39" s="71" t="s">
        <v>670</v>
      </c>
      <c r="E39" s="57">
        <v>800214</v>
      </c>
      <c r="F39" s="57"/>
      <c r="G39" s="57"/>
      <c r="H39" s="46" t="s">
        <v>2723</v>
      </c>
      <c r="I39" s="49"/>
      <c r="J39" s="46">
        <v>100</v>
      </c>
      <c r="K39" s="47">
        <v>15</v>
      </c>
      <c r="L39" s="47">
        <v>5</v>
      </c>
      <c r="M39" s="47">
        <f t="shared" si="1"/>
        <v>1500</v>
      </c>
      <c r="N39" s="46" t="s">
        <v>2721</v>
      </c>
      <c r="O39" s="44"/>
    </row>
    <row r="40" spans="1:15">
      <c r="A40" s="60" t="s">
        <v>791</v>
      </c>
      <c r="B40" s="44" t="s">
        <v>671</v>
      </c>
      <c r="C40" s="44" t="s">
        <v>1219</v>
      </c>
      <c r="D40" s="71" t="s">
        <v>672</v>
      </c>
      <c r="E40" s="57">
        <v>800214</v>
      </c>
      <c r="F40" s="57"/>
      <c r="G40" s="57"/>
      <c r="H40" s="46" t="s">
        <v>2723</v>
      </c>
      <c r="I40" s="49"/>
      <c r="J40" s="46">
        <v>100</v>
      </c>
      <c r="K40" s="47">
        <v>15</v>
      </c>
      <c r="L40" s="47">
        <v>5</v>
      </c>
      <c r="M40" s="47">
        <f t="shared" si="1"/>
        <v>1500</v>
      </c>
      <c r="N40" s="46" t="s">
        <v>2721</v>
      </c>
      <c r="O40" s="44"/>
    </row>
    <row r="41" spans="1:15" ht="16.5" customHeight="1">
      <c r="A41" s="60" t="s">
        <v>791</v>
      </c>
      <c r="B41" s="51" t="s">
        <v>673</v>
      </c>
      <c r="C41" s="44" t="s">
        <v>1219</v>
      </c>
      <c r="D41" s="71" t="s">
        <v>670</v>
      </c>
      <c r="E41" s="57">
        <v>800214</v>
      </c>
      <c r="F41" s="57"/>
      <c r="G41" s="57"/>
      <c r="H41" s="46" t="s">
        <v>2723</v>
      </c>
      <c r="I41" s="49"/>
      <c r="J41" s="46">
        <v>100</v>
      </c>
      <c r="K41" s="47">
        <v>15</v>
      </c>
      <c r="L41" s="47">
        <v>5</v>
      </c>
      <c r="M41" s="47">
        <f t="shared" si="1"/>
        <v>1500</v>
      </c>
      <c r="N41" s="46" t="s">
        <v>2721</v>
      </c>
      <c r="O41" s="44"/>
    </row>
    <row r="42" spans="1:15">
      <c r="A42" s="60" t="s">
        <v>791</v>
      </c>
      <c r="B42" s="62" t="s">
        <v>674</v>
      </c>
      <c r="C42" s="44" t="s">
        <v>1219</v>
      </c>
      <c r="D42" s="71" t="s">
        <v>675</v>
      </c>
      <c r="E42" s="63">
        <v>800210</v>
      </c>
      <c r="F42" s="63"/>
      <c r="G42" s="63"/>
      <c r="H42" s="49" t="s">
        <v>2727</v>
      </c>
      <c r="I42" s="49"/>
      <c r="J42" s="46">
        <v>100</v>
      </c>
      <c r="K42" s="47">
        <v>10</v>
      </c>
      <c r="L42" s="47">
        <v>5</v>
      </c>
      <c r="M42" s="47">
        <f t="shared" si="1"/>
        <v>1000</v>
      </c>
      <c r="N42" s="46" t="s">
        <v>2728</v>
      </c>
      <c r="O42" s="44"/>
    </row>
    <row r="43" spans="1:15">
      <c r="A43" s="60" t="s">
        <v>791</v>
      </c>
      <c r="B43" s="64" t="s">
        <v>676</v>
      </c>
      <c r="C43" s="44" t="s">
        <v>1219</v>
      </c>
      <c r="D43" s="71" t="s">
        <v>677</v>
      </c>
      <c r="E43" s="63">
        <v>800210</v>
      </c>
      <c r="F43" s="63"/>
      <c r="G43" s="63"/>
      <c r="H43" s="49" t="s">
        <v>2727</v>
      </c>
      <c r="I43" s="49"/>
      <c r="J43" s="46">
        <v>100</v>
      </c>
      <c r="K43" s="47">
        <v>10</v>
      </c>
      <c r="L43" s="47">
        <v>5</v>
      </c>
      <c r="M43" s="47">
        <f t="shared" si="1"/>
        <v>1000</v>
      </c>
      <c r="N43" s="46" t="s">
        <v>2728</v>
      </c>
      <c r="O43" s="44"/>
    </row>
    <row r="44" spans="1:15">
      <c r="A44" s="60" t="s">
        <v>791</v>
      </c>
      <c r="B44" s="48" t="s">
        <v>678</v>
      </c>
      <c r="C44" s="44" t="s">
        <v>1219</v>
      </c>
      <c r="D44" s="71" t="s">
        <v>677</v>
      </c>
      <c r="E44" s="57">
        <v>800214</v>
      </c>
      <c r="F44" s="57"/>
      <c r="G44" s="57"/>
      <c r="H44" s="46" t="s">
        <v>2723</v>
      </c>
      <c r="I44" s="49"/>
      <c r="J44" s="46">
        <v>100</v>
      </c>
      <c r="K44" s="47">
        <v>15</v>
      </c>
      <c r="L44" s="47">
        <v>5</v>
      </c>
      <c r="M44" s="47">
        <f t="shared" si="1"/>
        <v>1500</v>
      </c>
      <c r="N44" s="46" t="s">
        <v>2721</v>
      </c>
      <c r="O44" s="44"/>
    </row>
    <row r="45" spans="1:15" ht="14.25" customHeight="1">
      <c r="A45" s="58" t="s">
        <v>791</v>
      </c>
      <c r="B45" s="62" t="s">
        <v>679</v>
      </c>
      <c r="C45" s="44" t="s">
        <v>1219</v>
      </c>
      <c r="D45" s="71" t="s">
        <v>680</v>
      </c>
      <c r="E45" s="63">
        <v>800210</v>
      </c>
      <c r="F45" s="63"/>
      <c r="G45" s="63"/>
      <c r="H45" s="49" t="s">
        <v>2727</v>
      </c>
      <c r="I45" s="49"/>
      <c r="J45" s="46">
        <v>100</v>
      </c>
      <c r="K45" s="47">
        <v>10</v>
      </c>
      <c r="L45" s="47">
        <v>5</v>
      </c>
      <c r="M45" s="47">
        <f t="shared" si="1"/>
        <v>1000</v>
      </c>
      <c r="N45" s="46" t="s">
        <v>2728</v>
      </c>
      <c r="O45" s="44"/>
    </row>
    <row r="46" spans="1:15">
      <c r="A46" s="58" t="s">
        <v>791</v>
      </c>
      <c r="B46" s="44" t="s">
        <v>681</v>
      </c>
      <c r="C46" s="44" t="s">
        <v>1219</v>
      </c>
      <c r="D46" s="71" t="s">
        <v>682</v>
      </c>
      <c r="E46" s="63">
        <v>800210</v>
      </c>
      <c r="F46" s="63"/>
      <c r="G46" s="63"/>
      <c r="H46" s="49" t="s">
        <v>2727</v>
      </c>
      <c r="I46" s="49"/>
      <c r="J46" s="46">
        <v>100</v>
      </c>
      <c r="K46" s="47">
        <v>10</v>
      </c>
      <c r="L46" s="47">
        <v>5</v>
      </c>
      <c r="M46" s="47">
        <f t="shared" si="1"/>
        <v>1000</v>
      </c>
      <c r="N46" s="46" t="s">
        <v>2728</v>
      </c>
      <c r="O46" s="44"/>
    </row>
    <row r="47" spans="1:15">
      <c r="A47" s="58" t="s">
        <v>791</v>
      </c>
      <c r="B47" s="44" t="s">
        <v>683</v>
      </c>
      <c r="C47" s="44" t="s">
        <v>1219</v>
      </c>
      <c r="D47" s="71" t="s">
        <v>684</v>
      </c>
      <c r="E47" s="63">
        <v>800210</v>
      </c>
      <c r="F47" s="63"/>
      <c r="G47" s="63"/>
      <c r="H47" s="49" t="s">
        <v>2727</v>
      </c>
      <c r="I47" s="49"/>
      <c r="J47" s="46">
        <v>100</v>
      </c>
      <c r="K47" s="47">
        <v>10</v>
      </c>
      <c r="L47" s="47">
        <v>5</v>
      </c>
      <c r="M47" s="47">
        <f t="shared" si="1"/>
        <v>1000</v>
      </c>
      <c r="N47" s="46" t="s">
        <v>2728</v>
      </c>
      <c r="O47" s="44"/>
    </row>
    <row r="48" spans="1:15">
      <c r="A48" s="58" t="s">
        <v>791</v>
      </c>
      <c r="B48" s="50" t="s">
        <v>685</v>
      </c>
      <c r="C48" s="44" t="s">
        <v>1219</v>
      </c>
      <c r="D48" s="71" t="s">
        <v>686</v>
      </c>
      <c r="E48" s="63">
        <v>800210</v>
      </c>
      <c r="F48" s="63"/>
      <c r="G48" s="63"/>
      <c r="H48" s="49" t="s">
        <v>2727</v>
      </c>
      <c r="I48" s="49"/>
      <c r="J48" s="46">
        <v>100</v>
      </c>
      <c r="K48" s="47">
        <v>10</v>
      </c>
      <c r="L48" s="47">
        <v>5</v>
      </c>
      <c r="M48" s="47">
        <f t="shared" si="1"/>
        <v>1000</v>
      </c>
      <c r="N48" s="46" t="s">
        <v>2728</v>
      </c>
      <c r="O48" s="44"/>
    </row>
    <row r="49" spans="1:15">
      <c r="A49" s="58" t="s">
        <v>791</v>
      </c>
      <c r="B49" s="65" t="s">
        <v>687</v>
      </c>
      <c r="C49" s="44" t="s">
        <v>1219</v>
      </c>
      <c r="D49" s="71" t="s">
        <v>686</v>
      </c>
      <c r="E49" s="63">
        <v>800210</v>
      </c>
      <c r="F49" s="63"/>
      <c r="G49" s="63"/>
      <c r="H49" s="49" t="s">
        <v>2727</v>
      </c>
      <c r="I49" s="49"/>
      <c r="J49" s="46">
        <v>100</v>
      </c>
      <c r="K49" s="47">
        <v>10</v>
      </c>
      <c r="L49" s="47">
        <v>5</v>
      </c>
      <c r="M49" s="47">
        <f t="shared" si="1"/>
        <v>1000</v>
      </c>
      <c r="N49" s="46" t="s">
        <v>2728</v>
      </c>
      <c r="O49" s="44"/>
    </row>
    <row r="50" spans="1:15">
      <c r="A50" s="60" t="s">
        <v>791</v>
      </c>
      <c r="B50" s="48" t="s">
        <v>688</v>
      </c>
      <c r="C50" s="44" t="s">
        <v>1219</v>
      </c>
      <c r="D50" s="71" t="s">
        <v>686</v>
      </c>
      <c r="E50" s="63">
        <v>800210</v>
      </c>
      <c r="F50" s="63"/>
      <c r="G50" s="63"/>
      <c r="H50" s="49" t="s">
        <v>2727</v>
      </c>
      <c r="I50" s="49"/>
      <c r="J50" s="46">
        <v>100</v>
      </c>
      <c r="K50" s="47">
        <v>10</v>
      </c>
      <c r="L50" s="47">
        <v>5</v>
      </c>
      <c r="M50" s="47">
        <f t="shared" si="1"/>
        <v>1000</v>
      </c>
      <c r="N50" s="46" t="s">
        <v>2728</v>
      </c>
      <c r="O50" s="44"/>
    </row>
    <row r="51" spans="1:15">
      <c r="A51" s="60" t="s">
        <v>791</v>
      </c>
      <c r="B51" s="44" t="s">
        <v>689</v>
      </c>
      <c r="C51" s="44" t="s">
        <v>1219</v>
      </c>
      <c r="D51" s="71" t="s">
        <v>690</v>
      </c>
      <c r="E51" s="63">
        <v>800210</v>
      </c>
      <c r="F51" s="63"/>
      <c r="G51" s="63"/>
      <c r="H51" s="49" t="s">
        <v>2727</v>
      </c>
      <c r="I51" s="49"/>
      <c r="J51" s="46">
        <v>100</v>
      </c>
      <c r="K51" s="47">
        <v>10</v>
      </c>
      <c r="L51" s="47">
        <v>5</v>
      </c>
      <c r="M51" s="47">
        <f t="shared" si="1"/>
        <v>1000</v>
      </c>
      <c r="N51" s="46" t="s">
        <v>2728</v>
      </c>
      <c r="O51" s="44"/>
    </row>
    <row r="52" spans="1:15">
      <c r="A52" s="60" t="s">
        <v>791</v>
      </c>
      <c r="B52" s="44" t="s">
        <v>691</v>
      </c>
      <c r="C52" s="44" t="s">
        <v>1219</v>
      </c>
      <c r="D52" s="71" t="s">
        <v>675</v>
      </c>
      <c r="E52" s="63">
        <v>800210</v>
      </c>
      <c r="F52" s="63"/>
      <c r="G52" s="63"/>
      <c r="H52" s="49" t="s">
        <v>2727</v>
      </c>
      <c r="I52" s="49"/>
      <c r="J52" s="46">
        <v>100</v>
      </c>
      <c r="K52" s="47">
        <v>10</v>
      </c>
      <c r="L52" s="47">
        <v>5</v>
      </c>
      <c r="M52" s="47">
        <f t="shared" si="1"/>
        <v>1000</v>
      </c>
      <c r="N52" s="46" t="s">
        <v>2728</v>
      </c>
      <c r="O52" s="44"/>
    </row>
    <row r="53" spans="1:15">
      <c r="A53" s="66" t="s">
        <v>292</v>
      </c>
      <c r="B53" s="65">
        <v>641283816</v>
      </c>
      <c r="C53" s="65" t="s">
        <v>1219</v>
      </c>
      <c r="D53" s="97" t="s">
        <v>293</v>
      </c>
      <c r="E53" s="67">
        <v>800214</v>
      </c>
      <c r="F53" s="67"/>
      <c r="G53" s="67"/>
      <c r="H53" s="46" t="s">
        <v>2723</v>
      </c>
      <c r="I53" s="46" t="s">
        <v>2735</v>
      </c>
      <c r="J53" s="46"/>
      <c r="K53" s="47"/>
      <c r="L53" s="47"/>
      <c r="M53" s="47">
        <f t="shared" si="1"/>
        <v>0</v>
      </c>
      <c r="N53" s="47"/>
      <c r="O53" s="44"/>
    </row>
    <row r="54" spans="1:15">
      <c r="A54" s="66" t="s">
        <v>292</v>
      </c>
      <c r="B54" s="65">
        <v>644942416</v>
      </c>
      <c r="C54" s="65" t="s">
        <v>1219</v>
      </c>
      <c r="D54" s="97" t="s">
        <v>294</v>
      </c>
      <c r="E54" s="67">
        <v>800069</v>
      </c>
      <c r="F54" s="67"/>
      <c r="G54" s="67"/>
      <c r="H54" s="46" t="s">
        <v>2736</v>
      </c>
      <c r="I54" s="46" t="s">
        <v>2737</v>
      </c>
      <c r="J54" s="46"/>
      <c r="K54" s="47"/>
      <c r="L54" s="47"/>
      <c r="M54" s="47">
        <f t="shared" si="1"/>
        <v>0</v>
      </c>
      <c r="N54" s="47"/>
      <c r="O54" s="44"/>
    </row>
    <row r="55" spans="1:15" ht="16.5" customHeight="1">
      <c r="A55" s="50" t="s">
        <v>297</v>
      </c>
      <c r="B55" s="44" t="s">
        <v>298</v>
      </c>
      <c r="C55" s="44" t="s">
        <v>1219</v>
      </c>
      <c r="D55" s="71" t="s">
        <v>299</v>
      </c>
      <c r="E55" s="52">
        <v>800034</v>
      </c>
      <c r="F55" s="52"/>
      <c r="G55" s="52"/>
      <c r="H55" s="46" t="s">
        <v>2738</v>
      </c>
      <c r="I55" s="46" t="s">
        <v>2739</v>
      </c>
      <c r="J55" s="46">
        <v>100</v>
      </c>
      <c r="K55" s="47">
        <v>20</v>
      </c>
      <c r="L55" s="47">
        <v>5</v>
      </c>
      <c r="M55" s="47">
        <f t="shared" si="1"/>
        <v>2000</v>
      </c>
      <c r="N55" s="46" t="s">
        <v>2740</v>
      </c>
      <c r="O55" s="44">
        <v>8.6</v>
      </c>
    </row>
    <row r="56" spans="1:15">
      <c r="A56" s="50" t="s">
        <v>297</v>
      </c>
      <c r="B56" s="48" t="s">
        <v>300</v>
      </c>
      <c r="C56" s="44" t="s">
        <v>1219</v>
      </c>
      <c r="D56" s="71" t="s">
        <v>299</v>
      </c>
      <c r="E56" s="52">
        <v>800034</v>
      </c>
      <c r="F56" s="52"/>
      <c r="G56" s="52"/>
      <c r="H56" s="46" t="s">
        <v>2738</v>
      </c>
      <c r="I56" s="46" t="s">
        <v>2739</v>
      </c>
      <c r="J56" s="46">
        <v>100</v>
      </c>
      <c r="K56" s="47">
        <v>20</v>
      </c>
      <c r="L56" s="47">
        <v>5</v>
      </c>
      <c r="M56" s="47">
        <f t="shared" si="1"/>
        <v>2000</v>
      </c>
      <c r="N56" s="46" t="s">
        <v>2740</v>
      </c>
      <c r="O56" s="44">
        <v>8.1999999999999993</v>
      </c>
    </row>
    <row r="57" spans="1:15">
      <c r="A57" s="50" t="s">
        <v>57</v>
      </c>
      <c r="B57" s="48" t="s">
        <v>2741</v>
      </c>
      <c r="C57" s="44" t="s">
        <v>36</v>
      </c>
      <c r="D57" s="71"/>
      <c r="E57" s="52"/>
      <c r="F57" s="52"/>
      <c r="G57" s="52"/>
      <c r="H57" s="46"/>
      <c r="I57" s="46"/>
      <c r="J57" s="46"/>
      <c r="K57" s="47"/>
      <c r="L57" s="47"/>
      <c r="M57" s="47">
        <f t="shared" si="1"/>
        <v>0</v>
      </c>
      <c r="N57" s="47"/>
      <c r="O57" s="44"/>
    </row>
    <row r="58" spans="1:15">
      <c r="A58" s="50" t="s">
        <v>57</v>
      </c>
      <c r="B58" s="48" t="s">
        <v>2742</v>
      </c>
      <c r="C58" s="44" t="s">
        <v>36</v>
      </c>
      <c r="D58" s="71"/>
      <c r="E58" s="52"/>
      <c r="F58" s="52"/>
      <c r="G58" s="52"/>
      <c r="H58" s="46"/>
      <c r="I58" s="46"/>
      <c r="J58" s="46"/>
      <c r="K58" s="47"/>
      <c r="L58" s="47"/>
      <c r="M58" s="47">
        <f t="shared" si="1"/>
        <v>0</v>
      </c>
      <c r="N58" s="47"/>
      <c r="O58" s="44"/>
    </row>
    <row r="59" spans="1:15" ht="14.25" customHeight="1">
      <c r="A59" s="43" t="s">
        <v>57</v>
      </c>
      <c r="B59" s="44" t="s">
        <v>2743</v>
      </c>
      <c r="C59" s="44" t="s">
        <v>36</v>
      </c>
      <c r="D59" s="71"/>
      <c r="E59" s="45"/>
      <c r="F59" s="45"/>
      <c r="G59" s="45"/>
      <c r="H59" s="47"/>
      <c r="I59" s="47"/>
      <c r="J59" s="47"/>
      <c r="K59" s="47"/>
      <c r="L59" s="47"/>
      <c r="M59" s="47">
        <f t="shared" si="1"/>
        <v>0</v>
      </c>
      <c r="N59" s="47"/>
      <c r="O59" s="44"/>
    </row>
    <row r="60" spans="1:15">
      <c r="A60" s="43" t="s">
        <v>57</v>
      </c>
      <c r="B60" s="44" t="s">
        <v>2744</v>
      </c>
      <c r="C60" s="44" t="s">
        <v>36</v>
      </c>
      <c r="D60" s="71"/>
      <c r="E60" s="45"/>
      <c r="F60" s="45"/>
      <c r="G60" s="45"/>
      <c r="H60" s="47"/>
      <c r="I60" s="47"/>
      <c r="J60" s="47"/>
      <c r="K60" s="47"/>
      <c r="L60" s="47"/>
      <c r="M60" s="47">
        <f t="shared" si="1"/>
        <v>0</v>
      </c>
      <c r="N60" s="47"/>
      <c r="O60" s="44"/>
    </row>
    <row r="61" spans="1:15">
      <c r="A61" s="43" t="s">
        <v>57</v>
      </c>
      <c r="B61" s="44" t="s">
        <v>2745</v>
      </c>
      <c r="C61" s="44" t="s">
        <v>36</v>
      </c>
      <c r="D61" s="71"/>
      <c r="E61" s="56"/>
      <c r="F61" s="56"/>
      <c r="G61" s="56"/>
      <c r="H61" s="49"/>
      <c r="I61" s="49"/>
      <c r="J61" s="47"/>
      <c r="K61" s="47"/>
      <c r="L61" s="47"/>
      <c r="M61" s="47">
        <f t="shared" si="1"/>
        <v>0</v>
      </c>
      <c r="N61" s="47"/>
      <c r="O61" s="44"/>
    </row>
    <row r="62" spans="1:15">
      <c r="A62" s="43" t="s">
        <v>57</v>
      </c>
      <c r="B62" s="50" t="s">
        <v>2746</v>
      </c>
      <c r="C62" s="44" t="s">
        <v>36</v>
      </c>
      <c r="D62" s="71"/>
      <c r="E62" s="45"/>
      <c r="F62" s="45"/>
      <c r="G62" s="45"/>
      <c r="H62" s="47"/>
      <c r="I62" s="47"/>
      <c r="J62" s="47"/>
      <c r="K62" s="47"/>
      <c r="L62" s="47"/>
      <c r="M62" s="47">
        <f t="shared" si="1"/>
        <v>0</v>
      </c>
      <c r="N62" s="47"/>
      <c r="O62" s="44"/>
    </row>
    <row r="63" spans="1:15">
      <c r="A63" s="43" t="s">
        <v>57</v>
      </c>
      <c r="B63" s="48" t="s">
        <v>2747</v>
      </c>
      <c r="C63" s="44" t="s">
        <v>36</v>
      </c>
      <c r="D63" s="71"/>
      <c r="E63" s="52"/>
      <c r="F63" s="52"/>
      <c r="G63" s="52"/>
      <c r="H63" s="46"/>
      <c r="I63" s="46"/>
      <c r="J63" s="46"/>
      <c r="K63" s="47"/>
      <c r="L63" s="47"/>
      <c r="M63" s="47">
        <f t="shared" si="1"/>
        <v>0</v>
      </c>
      <c r="N63" s="47"/>
      <c r="O63" s="44"/>
    </row>
    <row r="64" spans="1:15">
      <c r="A64" s="50" t="s">
        <v>57</v>
      </c>
      <c r="B64" s="48" t="s">
        <v>2748</v>
      </c>
      <c r="C64" s="44" t="s">
        <v>36</v>
      </c>
      <c r="D64" s="71"/>
      <c r="E64" s="52"/>
      <c r="F64" s="52"/>
      <c r="G64" s="52"/>
      <c r="H64" s="46"/>
      <c r="I64" s="46"/>
      <c r="J64" s="46"/>
      <c r="K64" s="47"/>
      <c r="L64" s="47"/>
      <c r="M64" s="47"/>
      <c r="N64" s="47"/>
      <c r="O64" s="44"/>
    </row>
    <row r="65" spans="1:15">
      <c r="A65" s="50" t="s">
        <v>57</v>
      </c>
      <c r="B65" s="44" t="s">
        <v>1210</v>
      </c>
      <c r="C65" s="44" t="s">
        <v>36</v>
      </c>
      <c r="D65" s="71"/>
      <c r="E65" s="52"/>
      <c r="F65" s="52"/>
      <c r="G65" s="52"/>
      <c r="H65" s="46"/>
      <c r="I65" s="46"/>
      <c r="J65" s="46"/>
      <c r="K65" s="47"/>
      <c r="L65" s="47"/>
      <c r="M65" s="47"/>
      <c r="N65" s="47"/>
      <c r="O65" s="44"/>
    </row>
    <row r="66" spans="1:15">
      <c r="A66" s="50" t="s">
        <v>57</v>
      </c>
      <c r="B66" s="44" t="s">
        <v>2749</v>
      </c>
      <c r="C66" s="44" t="s">
        <v>36</v>
      </c>
      <c r="D66" s="71"/>
      <c r="E66" s="52"/>
      <c r="F66" s="52"/>
      <c r="G66" s="52"/>
      <c r="H66" s="46"/>
      <c r="I66" s="46"/>
      <c r="J66" s="46"/>
      <c r="K66" s="47"/>
      <c r="L66" s="47"/>
      <c r="M66" s="47"/>
      <c r="N66" s="47"/>
      <c r="O66" s="44"/>
    </row>
    <row r="67" spans="1:15">
      <c r="A67" s="50" t="s">
        <v>57</v>
      </c>
      <c r="B67" s="44" t="s">
        <v>2750</v>
      </c>
      <c r="C67" s="44" t="s">
        <v>36</v>
      </c>
      <c r="D67" s="71"/>
      <c r="E67" s="52"/>
      <c r="F67" s="52"/>
      <c r="G67" s="52"/>
      <c r="H67" s="46"/>
      <c r="I67" s="46"/>
      <c r="J67" s="46"/>
      <c r="K67" s="47"/>
      <c r="L67" s="47"/>
      <c r="M67" s="47"/>
      <c r="N67" s="47"/>
      <c r="O67" s="44"/>
    </row>
    <row r="68" spans="1:15">
      <c r="A68" s="50" t="s">
        <v>57</v>
      </c>
      <c r="B68" s="44" t="s">
        <v>2751</v>
      </c>
      <c r="C68" s="44" t="s">
        <v>36</v>
      </c>
      <c r="D68" s="71"/>
      <c r="E68" s="52"/>
      <c r="F68" s="52"/>
      <c r="G68" s="52"/>
      <c r="H68" s="46"/>
      <c r="I68" s="46"/>
      <c r="J68" s="46"/>
      <c r="K68" s="47"/>
      <c r="L68" s="47"/>
      <c r="M68" s="47"/>
      <c r="N68" s="47"/>
      <c r="O68" s="44"/>
    </row>
    <row r="69" spans="1:15" ht="16.5" customHeight="1">
      <c r="A69" s="50" t="s">
        <v>57</v>
      </c>
      <c r="B69" s="44" t="s">
        <v>2752</v>
      </c>
      <c r="C69" s="44" t="s">
        <v>36</v>
      </c>
      <c r="D69" s="71"/>
      <c r="E69" s="52"/>
      <c r="F69" s="52"/>
      <c r="G69" s="52"/>
      <c r="H69" s="46"/>
      <c r="I69" s="46"/>
      <c r="J69" s="46"/>
      <c r="K69" s="47"/>
      <c r="L69" s="47"/>
      <c r="M69" s="47"/>
      <c r="N69" s="47"/>
      <c r="O69" s="44"/>
    </row>
    <row r="70" spans="1:15">
      <c r="A70" s="50" t="s">
        <v>57</v>
      </c>
      <c r="B70" s="48" t="s">
        <v>2753</v>
      </c>
      <c r="C70" s="44" t="s">
        <v>36</v>
      </c>
      <c r="D70" s="71"/>
      <c r="E70" s="52"/>
      <c r="F70" s="52"/>
      <c r="G70" s="52"/>
      <c r="H70" s="46"/>
      <c r="I70" s="46"/>
      <c r="J70" s="46"/>
      <c r="K70" s="47"/>
      <c r="L70" s="47"/>
      <c r="M70" s="47"/>
      <c r="N70" s="47"/>
      <c r="O70" s="44"/>
    </row>
    <row r="71" spans="1:15">
      <c r="A71" s="50" t="s">
        <v>57</v>
      </c>
      <c r="B71" s="48" t="s">
        <v>2754</v>
      </c>
      <c r="C71" s="44" t="s">
        <v>36</v>
      </c>
      <c r="D71" s="71"/>
      <c r="E71" s="52"/>
      <c r="F71" s="52"/>
      <c r="G71" s="52"/>
      <c r="H71" s="46"/>
      <c r="I71" s="46"/>
      <c r="J71" s="46"/>
      <c r="K71" s="47"/>
      <c r="L71" s="47"/>
      <c r="M71" s="47"/>
      <c r="N71" s="47"/>
      <c r="O71" s="44"/>
    </row>
    <row r="72" spans="1:15">
      <c r="A72" s="44" t="s">
        <v>171</v>
      </c>
      <c r="B72" s="44" t="s">
        <v>1033</v>
      </c>
      <c r="C72" s="44" t="s">
        <v>2722</v>
      </c>
      <c r="D72" s="71"/>
      <c r="E72" s="68"/>
      <c r="F72" s="68"/>
      <c r="G72" s="68"/>
      <c r="H72" s="68" t="s">
        <v>2755</v>
      </c>
      <c r="I72" s="68"/>
      <c r="J72" s="68"/>
      <c r="K72" s="68"/>
      <c r="L72" s="68"/>
      <c r="M72" s="68"/>
      <c r="N72" s="68"/>
      <c r="O72" s="44"/>
    </row>
    <row r="73" spans="1:15" ht="15.6">
      <c r="A73" s="69" t="s">
        <v>698</v>
      </c>
      <c r="B73" s="70" t="s">
        <v>296</v>
      </c>
      <c r="C73" s="44"/>
      <c r="D73" s="71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</row>
    <row r="74" spans="1:15" ht="15" thickBot="1">
      <c r="A74" s="44" t="s">
        <v>1040</v>
      </c>
      <c r="B74" s="44" t="s">
        <v>1041</v>
      </c>
      <c r="C74" s="44" t="s">
        <v>1219</v>
      </c>
      <c r="D74" s="71" t="s">
        <v>944</v>
      </c>
      <c r="E74" s="75">
        <v>800210</v>
      </c>
      <c r="F74" s="76">
        <v>807954</v>
      </c>
      <c r="G74" s="45"/>
      <c r="H74" s="75" t="s">
        <v>2756</v>
      </c>
      <c r="I74" s="46"/>
      <c r="J74" s="75">
        <v>50</v>
      </c>
      <c r="K74" s="75" t="s">
        <v>2757</v>
      </c>
      <c r="L74" s="47">
        <v>5</v>
      </c>
      <c r="M74" s="75" t="s">
        <v>2758</v>
      </c>
      <c r="N74" s="75" t="s">
        <v>2759</v>
      </c>
      <c r="O74" s="44"/>
    </row>
    <row r="75" spans="1:15" ht="15" thickBot="1">
      <c r="A75" s="44" t="s">
        <v>1040</v>
      </c>
      <c r="B75" s="44" t="s">
        <v>1042</v>
      </c>
      <c r="C75" s="44" t="s">
        <v>1219</v>
      </c>
      <c r="D75" s="71" t="s">
        <v>1043</v>
      </c>
      <c r="E75" s="75">
        <v>800210</v>
      </c>
      <c r="F75" s="76">
        <v>807954</v>
      </c>
      <c r="G75" s="45"/>
      <c r="H75" s="75" t="s">
        <v>2756</v>
      </c>
      <c r="I75" s="46"/>
      <c r="J75" s="75">
        <v>50</v>
      </c>
      <c r="K75" s="75" t="s">
        <v>2757</v>
      </c>
      <c r="L75" s="47">
        <v>5</v>
      </c>
      <c r="M75" s="75" t="s">
        <v>2758</v>
      </c>
      <c r="N75" s="75" t="s">
        <v>2759</v>
      </c>
      <c r="O75" s="44"/>
    </row>
    <row r="76" spans="1:15" ht="15" thickBot="1">
      <c r="A76" s="44" t="s">
        <v>1040</v>
      </c>
      <c r="B76" s="44" t="s">
        <v>1044</v>
      </c>
      <c r="C76" s="44" t="s">
        <v>1219</v>
      </c>
      <c r="D76" s="71" t="s">
        <v>1045</v>
      </c>
      <c r="E76" s="75">
        <v>800210</v>
      </c>
      <c r="F76" s="76">
        <v>807954</v>
      </c>
      <c r="G76" s="45"/>
      <c r="H76" s="75" t="s">
        <v>2756</v>
      </c>
      <c r="I76" s="46"/>
      <c r="J76" s="75">
        <v>50</v>
      </c>
      <c r="K76" s="75" t="s">
        <v>2757</v>
      </c>
      <c r="L76" s="47">
        <v>5</v>
      </c>
      <c r="M76" s="75" t="s">
        <v>2758</v>
      </c>
      <c r="N76" s="75" t="s">
        <v>2759</v>
      </c>
      <c r="O76" s="44"/>
    </row>
    <row r="77" spans="1:15" ht="15" thickBot="1">
      <c r="A77" s="44" t="s">
        <v>1040</v>
      </c>
      <c r="B77" s="44" t="s">
        <v>1046</v>
      </c>
      <c r="C77" s="44" t="s">
        <v>1219</v>
      </c>
      <c r="D77" s="71" t="s">
        <v>1047</v>
      </c>
      <c r="E77" s="75">
        <v>800210</v>
      </c>
      <c r="F77" s="76">
        <v>807954</v>
      </c>
      <c r="G77" s="45"/>
      <c r="H77" s="75" t="s">
        <v>2756</v>
      </c>
      <c r="I77" s="46"/>
      <c r="J77" s="75">
        <v>50</v>
      </c>
      <c r="K77" s="75" t="s">
        <v>2757</v>
      </c>
      <c r="L77" s="47">
        <v>5</v>
      </c>
      <c r="M77" s="75" t="s">
        <v>2758</v>
      </c>
      <c r="N77" s="75" t="s">
        <v>2759</v>
      </c>
      <c r="O77" s="44"/>
    </row>
    <row r="78" spans="1:15" ht="15" thickBot="1">
      <c r="A78" s="44" t="s">
        <v>1040</v>
      </c>
      <c r="B78" s="44" t="s">
        <v>1048</v>
      </c>
      <c r="C78" s="44" t="s">
        <v>1219</v>
      </c>
      <c r="D78" s="71" t="s">
        <v>823</v>
      </c>
      <c r="E78" s="75">
        <v>800210</v>
      </c>
      <c r="F78" s="76">
        <v>807954</v>
      </c>
      <c r="G78" s="45"/>
      <c r="H78" s="75" t="s">
        <v>2756</v>
      </c>
      <c r="I78" s="46"/>
      <c r="J78" s="75">
        <v>50</v>
      </c>
      <c r="K78" s="75" t="s">
        <v>2757</v>
      </c>
      <c r="L78" s="47">
        <v>5</v>
      </c>
      <c r="M78" s="75" t="s">
        <v>2758</v>
      </c>
      <c r="N78" s="75" t="s">
        <v>2759</v>
      </c>
      <c r="O78" s="44"/>
    </row>
    <row r="79" spans="1:15" ht="15" thickBot="1">
      <c r="A79" s="44" t="s">
        <v>1040</v>
      </c>
      <c r="B79" s="44" t="s">
        <v>1049</v>
      </c>
      <c r="C79" s="44" t="s">
        <v>1219</v>
      </c>
      <c r="D79" s="71" t="s">
        <v>824</v>
      </c>
      <c r="E79" s="75">
        <v>800210</v>
      </c>
      <c r="F79" s="76">
        <v>807954</v>
      </c>
      <c r="G79" s="45"/>
      <c r="H79" s="75" t="s">
        <v>2756</v>
      </c>
      <c r="I79" s="46"/>
      <c r="J79" s="75">
        <v>50</v>
      </c>
      <c r="K79" s="75" t="s">
        <v>2757</v>
      </c>
      <c r="L79" s="47">
        <v>5</v>
      </c>
      <c r="M79" s="75" t="s">
        <v>2758</v>
      </c>
      <c r="N79" s="75" t="s">
        <v>2759</v>
      </c>
      <c r="O79" s="44"/>
    </row>
    <row r="80" spans="1:15" ht="15" thickBot="1">
      <c r="A80" s="44" t="s">
        <v>1040</v>
      </c>
      <c r="B80" s="44" t="s">
        <v>1050</v>
      </c>
      <c r="C80" s="44" t="s">
        <v>1219</v>
      </c>
      <c r="D80" s="71" t="s">
        <v>825</v>
      </c>
      <c r="E80" s="75">
        <v>800210</v>
      </c>
      <c r="F80" s="76">
        <v>807954</v>
      </c>
      <c r="G80" s="45"/>
      <c r="H80" s="75" t="s">
        <v>2756</v>
      </c>
      <c r="I80" s="46"/>
      <c r="J80" s="75">
        <v>50</v>
      </c>
      <c r="K80" s="75" t="s">
        <v>2757</v>
      </c>
      <c r="L80" s="47">
        <v>5</v>
      </c>
      <c r="M80" s="75" t="s">
        <v>2758</v>
      </c>
      <c r="N80" s="75" t="s">
        <v>2759</v>
      </c>
      <c r="O80" s="44"/>
    </row>
    <row r="81" spans="1:15">
      <c r="A81" s="43" t="s">
        <v>698</v>
      </c>
      <c r="B81" s="48" t="s">
        <v>1193</v>
      </c>
      <c r="C81" s="48" t="s">
        <v>2760</v>
      </c>
      <c r="D81" s="96" t="s">
        <v>922</v>
      </c>
      <c r="E81" s="44">
        <v>800080</v>
      </c>
      <c r="F81" s="44"/>
      <c r="G81" s="44"/>
      <c r="H81" s="44" t="s">
        <v>2761</v>
      </c>
      <c r="I81" s="44"/>
      <c r="J81" s="44">
        <v>50</v>
      </c>
      <c r="K81" s="44"/>
      <c r="L81" s="44"/>
      <c r="M81" s="44"/>
      <c r="N81" s="44"/>
      <c r="O81" s="44">
        <v>6.6</v>
      </c>
    </row>
    <row r="82" spans="1:15">
      <c r="A82" s="43" t="s">
        <v>698</v>
      </c>
      <c r="B82" s="48" t="s">
        <v>1037</v>
      </c>
      <c r="C82" s="48" t="s">
        <v>2760</v>
      </c>
      <c r="D82" s="96" t="s">
        <v>856</v>
      </c>
      <c r="E82" s="44">
        <v>800080</v>
      </c>
      <c r="F82" s="44"/>
      <c r="G82" s="44"/>
      <c r="H82" s="44" t="s">
        <v>2761</v>
      </c>
      <c r="I82" s="44"/>
      <c r="J82" s="44">
        <v>50</v>
      </c>
      <c r="K82" s="44"/>
      <c r="L82" s="44"/>
      <c r="M82" s="44"/>
      <c r="N82" s="44"/>
      <c r="O82" s="44">
        <v>6.5</v>
      </c>
    </row>
    <row r="83" spans="1:15">
      <c r="A83" s="43" t="s">
        <v>698</v>
      </c>
      <c r="B83" s="48" t="s">
        <v>1194</v>
      </c>
      <c r="C83" s="48" t="s">
        <v>2760</v>
      </c>
      <c r="D83" s="96" t="s">
        <v>922</v>
      </c>
      <c r="E83" s="44">
        <v>800080</v>
      </c>
      <c r="F83" s="44"/>
      <c r="G83" s="44"/>
      <c r="H83" s="44" t="s">
        <v>2761</v>
      </c>
      <c r="I83" s="44"/>
      <c r="J83" s="44">
        <v>50</v>
      </c>
      <c r="K83" s="44"/>
      <c r="L83" s="44"/>
      <c r="M83" s="44"/>
      <c r="N83" s="44"/>
      <c r="O83" s="44">
        <v>6.5</v>
      </c>
    </row>
    <row r="84" spans="1:15">
      <c r="A84" s="43" t="s">
        <v>698</v>
      </c>
      <c r="B84" s="48" t="s">
        <v>1035</v>
      </c>
      <c r="C84" s="48" t="s">
        <v>2760</v>
      </c>
      <c r="D84" s="96" t="s">
        <v>853</v>
      </c>
      <c r="E84" s="44">
        <v>800080</v>
      </c>
      <c r="F84" s="44"/>
      <c r="G84" s="44"/>
      <c r="H84" s="44" t="s">
        <v>2761</v>
      </c>
      <c r="I84" s="44"/>
      <c r="J84" s="44">
        <v>50</v>
      </c>
      <c r="K84" s="44"/>
      <c r="L84" s="44"/>
      <c r="M84" s="44"/>
      <c r="N84" s="44"/>
      <c r="O84" s="44">
        <v>6.5</v>
      </c>
    </row>
    <row r="85" spans="1:15">
      <c r="A85" s="43" t="s">
        <v>698</v>
      </c>
      <c r="B85" s="48" t="s">
        <v>94</v>
      </c>
      <c r="C85" s="48" t="s">
        <v>2760</v>
      </c>
      <c r="D85" s="96" t="s">
        <v>862</v>
      </c>
      <c r="E85" s="44">
        <v>800080</v>
      </c>
      <c r="F85" s="44"/>
      <c r="G85" s="44"/>
      <c r="H85" s="44" t="s">
        <v>2761</v>
      </c>
      <c r="I85" s="44"/>
      <c r="J85" s="44">
        <v>100</v>
      </c>
      <c r="K85" s="44"/>
      <c r="L85" s="44"/>
      <c r="M85" s="44"/>
      <c r="N85" s="44"/>
      <c r="O85" s="44">
        <v>6.6</v>
      </c>
    </row>
    <row r="86" spans="1:15">
      <c r="A86" s="43" t="s">
        <v>698</v>
      </c>
      <c r="B86" s="48" t="s">
        <v>1103</v>
      </c>
      <c r="C86" s="48" t="s">
        <v>2760</v>
      </c>
      <c r="D86" s="96" t="s">
        <v>927</v>
      </c>
      <c r="E86" s="44">
        <v>800080</v>
      </c>
      <c r="F86" s="44"/>
      <c r="G86" s="44"/>
      <c r="H86" s="44" t="s">
        <v>2761</v>
      </c>
      <c r="I86" s="44"/>
      <c r="J86" s="44">
        <v>50</v>
      </c>
      <c r="K86" s="44"/>
      <c r="L86" s="44"/>
      <c r="M86" s="44"/>
      <c r="N86" s="44"/>
      <c r="O86" s="44">
        <v>6.1</v>
      </c>
    </row>
    <row r="87" spans="1:15">
      <c r="A87" s="43" t="s">
        <v>698</v>
      </c>
      <c r="B87" s="48" t="s">
        <v>1105</v>
      </c>
      <c r="C87" s="48" t="s">
        <v>2760</v>
      </c>
      <c r="D87" s="96" t="s">
        <v>927</v>
      </c>
      <c r="E87" s="44">
        <v>800080</v>
      </c>
      <c r="F87" s="44"/>
      <c r="G87" s="44"/>
      <c r="H87" s="44" t="s">
        <v>2761</v>
      </c>
      <c r="I87" s="44"/>
      <c r="J87" s="44">
        <v>50</v>
      </c>
      <c r="K87" s="44"/>
      <c r="L87" s="44"/>
      <c r="M87" s="44"/>
      <c r="N87" s="44"/>
      <c r="O87" s="44">
        <v>6</v>
      </c>
    </row>
    <row r="88" spans="1:15">
      <c r="A88" s="43" t="s">
        <v>698</v>
      </c>
      <c r="B88" s="48" t="s">
        <v>102</v>
      </c>
      <c r="C88" s="48" t="s">
        <v>2760</v>
      </c>
      <c r="D88" s="96" t="s">
        <v>925</v>
      </c>
      <c r="E88" s="44">
        <v>800080</v>
      </c>
      <c r="F88" s="44"/>
      <c r="G88" s="44"/>
      <c r="H88" s="44" t="s">
        <v>2761</v>
      </c>
      <c r="I88" s="44"/>
      <c r="J88" s="44">
        <v>100</v>
      </c>
      <c r="K88" s="44"/>
      <c r="L88" s="44"/>
      <c r="M88" s="44"/>
      <c r="N88" s="44"/>
      <c r="O88" s="44">
        <v>6.1</v>
      </c>
    </row>
    <row r="89" spans="1:15">
      <c r="A89" s="43" t="s">
        <v>2762</v>
      </c>
      <c r="B89" s="44" t="s">
        <v>1094</v>
      </c>
      <c r="C89" s="48" t="s">
        <v>2760</v>
      </c>
      <c r="D89" s="71" t="s">
        <v>1095</v>
      </c>
      <c r="E89" s="44">
        <v>800080</v>
      </c>
      <c r="F89" s="44"/>
      <c r="G89" s="44"/>
      <c r="H89" s="44" t="s">
        <v>2761</v>
      </c>
      <c r="I89" s="44"/>
      <c r="J89" s="44"/>
      <c r="K89" s="44">
        <v>12</v>
      </c>
      <c r="L89" s="44">
        <v>3</v>
      </c>
      <c r="M89" s="44"/>
      <c r="N89" s="44"/>
      <c r="O89" s="44"/>
    </row>
    <row r="90" spans="1:15">
      <c r="A90" s="43" t="s">
        <v>2762</v>
      </c>
      <c r="B90" s="44" t="s">
        <v>196</v>
      </c>
      <c r="C90" s="48" t="s">
        <v>2760</v>
      </c>
      <c r="D90" s="71" t="s">
        <v>1096</v>
      </c>
      <c r="E90" s="44">
        <v>800080</v>
      </c>
      <c r="F90" s="44"/>
      <c r="G90" s="44"/>
      <c r="H90" s="44" t="s">
        <v>2761</v>
      </c>
      <c r="I90" s="44"/>
      <c r="J90" s="44"/>
      <c r="K90" s="44">
        <v>12</v>
      </c>
      <c r="L90" s="44">
        <v>3</v>
      </c>
      <c r="M90" s="44"/>
      <c r="N90" s="44"/>
      <c r="O90" s="44"/>
    </row>
    <row r="91" spans="1:15">
      <c r="A91" s="43" t="s">
        <v>2762</v>
      </c>
      <c r="B91" s="44" t="s">
        <v>94</v>
      </c>
      <c r="C91" s="48" t="s">
        <v>2760</v>
      </c>
      <c r="D91" s="71" t="s">
        <v>1098</v>
      </c>
      <c r="E91" s="44">
        <v>800080</v>
      </c>
      <c r="F91" s="44"/>
      <c r="G91" s="44"/>
      <c r="H91" s="44" t="s">
        <v>2761</v>
      </c>
      <c r="I91" s="44"/>
      <c r="J91" s="44"/>
      <c r="K91" s="44">
        <v>12</v>
      </c>
      <c r="L91" s="44">
        <v>3</v>
      </c>
      <c r="M91" s="44"/>
      <c r="N91" s="44"/>
      <c r="O91" s="44"/>
    </row>
    <row r="92" spans="1:15">
      <c r="A92" s="43" t="s">
        <v>2762</v>
      </c>
      <c r="B92" s="44" t="s">
        <v>1099</v>
      </c>
      <c r="C92" s="48" t="s">
        <v>2760</v>
      </c>
      <c r="D92" s="71" t="s">
        <v>1100</v>
      </c>
      <c r="E92" s="44">
        <v>800080</v>
      </c>
      <c r="F92" s="44"/>
      <c r="G92" s="44"/>
      <c r="H92" s="44" t="s">
        <v>2761</v>
      </c>
      <c r="I92" s="44"/>
      <c r="J92" s="44"/>
      <c r="K92" s="44">
        <v>12</v>
      </c>
      <c r="L92" s="44">
        <v>3</v>
      </c>
      <c r="M92" s="44"/>
      <c r="N92" s="44"/>
      <c r="O92" s="44"/>
    </row>
    <row r="93" spans="1:15">
      <c r="A93" s="43" t="s">
        <v>2762</v>
      </c>
      <c r="B93" s="44" t="s">
        <v>197</v>
      </c>
      <c r="C93" s="48" t="s">
        <v>2760</v>
      </c>
      <c r="D93" s="71" t="s">
        <v>1101</v>
      </c>
      <c r="E93" s="44">
        <v>800080</v>
      </c>
      <c r="F93" s="44"/>
      <c r="G93" s="44"/>
      <c r="H93" s="44" t="s">
        <v>2761</v>
      </c>
      <c r="I93" s="44"/>
      <c r="J93" s="44"/>
      <c r="K93" s="44">
        <v>12</v>
      </c>
      <c r="L93" s="44">
        <v>3</v>
      </c>
      <c r="M93" s="44"/>
      <c r="N93" s="44"/>
      <c r="O93" s="44"/>
    </row>
    <row r="94" spans="1:15">
      <c r="A94" s="43" t="s">
        <v>2762</v>
      </c>
      <c r="B94" s="44" t="s">
        <v>102</v>
      </c>
      <c r="C94" s="48" t="s">
        <v>2760</v>
      </c>
      <c r="D94" s="71" t="s">
        <v>1102</v>
      </c>
      <c r="E94" s="44">
        <v>800080</v>
      </c>
      <c r="F94" s="44"/>
      <c r="G94" s="44"/>
      <c r="H94" s="44" t="s">
        <v>2761</v>
      </c>
      <c r="I94" s="44"/>
      <c r="J94" s="44"/>
      <c r="K94" s="44">
        <v>12</v>
      </c>
      <c r="L94" s="44">
        <v>3</v>
      </c>
      <c r="M94" s="44"/>
      <c r="N94" s="44"/>
      <c r="O94" s="44"/>
    </row>
    <row r="95" spans="1:15">
      <c r="A95" s="43" t="s">
        <v>2762</v>
      </c>
      <c r="B95" s="44" t="s">
        <v>1103</v>
      </c>
      <c r="C95" s="48" t="s">
        <v>2760</v>
      </c>
      <c r="D95" s="71" t="s">
        <v>1104</v>
      </c>
      <c r="E95" s="44">
        <v>800080</v>
      </c>
      <c r="F95" s="44"/>
      <c r="G95" s="44"/>
      <c r="H95" s="44" t="s">
        <v>2761</v>
      </c>
      <c r="I95" s="44"/>
      <c r="J95" s="44"/>
      <c r="K95" s="44">
        <v>12</v>
      </c>
      <c r="L95" s="44">
        <v>3</v>
      </c>
      <c r="M95" s="44"/>
      <c r="N95" s="44"/>
      <c r="O95" s="44"/>
    </row>
    <row r="96" spans="1:15">
      <c r="A96" s="43" t="s">
        <v>2762</v>
      </c>
      <c r="B96" s="44" t="s">
        <v>1105</v>
      </c>
      <c r="C96" s="48" t="s">
        <v>2760</v>
      </c>
      <c r="D96" s="71" t="s">
        <v>1106</v>
      </c>
      <c r="E96" s="44">
        <v>800080</v>
      </c>
      <c r="F96" s="44"/>
      <c r="G96" s="44"/>
      <c r="H96" s="44" t="s">
        <v>2761</v>
      </c>
      <c r="I96" s="44"/>
      <c r="J96" s="44"/>
      <c r="K96" s="44">
        <v>12</v>
      </c>
      <c r="L96" s="44">
        <v>3</v>
      </c>
      <c r="M96" s="44"/>
      <c r="N96" s="44"/>
      <c r="O96" s="44"/>
    </row>
    <row r="97" spans="1:15">
      <c r="A97" s="44" t="s">
        <v>1223</v>
      </c>
      <c r="B97" s="44" t="s">
        <v>999</v>
      </c>
      <c r="C97" s="44"/>
      <c r="D97" s="71" t="s">
        <v>2763</v>
      </c>
      <c r="E97" s="44">
        <v>800210</v>
      </c>
      <c r="F97" s="44">
        <v>807954</v>
      </c>
      <c r="G97" s="44"/>
      <c r="H97" s="44" t="s">
        <v>2764</v>
      </c>
      <c r="I97" s="44"/>
      <c r="J97" s="44">
        <v>100</v>
      </c>
      <c r="K97" s="47">
        <v>10</v>
      </c>
      <c r="L97" s="47">
        <v>5</v>
      </c>
      <c r="M97" s="47">
        <f>+K97*J97</f>
        <v>1000</v>
      </c>
      <c r="N97" s="46" t="s">
        <v>2728</v>
      </c>
      <c r="O97" s="44"/>
    </row>
    <row r="98" spans="1:15">
      <c r="A98" s="44" t="s">
        <v>1223</v>
      </c>
      <c r="B98" s="44" t="s">
        <v>1004</v>
      </c>
      <c r="C98" s="44"/>
      <c r="D98" s="71" t="s">
        <v>2765</v>
      </c>
      <c r="E98" s="44">
        <v>800210</v>
      </c>
      <c r="F98" s="44">
        <v>807954</v>
      </c>
      <c r="G98" s="44"/>
      <c r="H98" s="44" t="s">
        <v>2764</v>
      </c>
      <c r="I98" s="44"/>
      <c r="J98" s="44">
        <v>100</v>
      </c>
      <c r="K98" s="47">
        <v>10</v>
      </c>
      <c r="L98" s="47">
        <v>5</v>
      </c>
      <c r="M98" s="47">
        <f t="shared" ref="M98:M107" si="2">+K98*J98</f>
        <v>1000</v>
      </c>
      <c r="N98" s="46" t="s">
        <v>2728</v>
      </c>
      <c r="O98" s="44"/>
    </row>
    <row r="99" spans="1:15">
      <c r="A99" s="44" t="s">
        <v>1223</v>
      </c>
      <c r="B99" s="44" t="s">
        <v>1226</v>
      </c>
      <c r="C99" s="44"/>
      <c r="D99" s="71" t="s">
        <v>2766</v>
      </c>
      <c r="E99" s="44">
        <v>800210</v>
      </c>
      <c r="F99" s="44">
        <v>807954</v>
      </c>
      <c r="G99" s="44"/>
      <c r="H99" s="44" t="s">
        <v>2764</v>
      </c>
      <c r="I99" s="44"/>
      <c r="J99" s="44">
        <v>100</v>
      </c>
      <c r="K99" s="47">
        <v>10</v>
      </c>
      <c r="L99" s="47">
        <v>5</v>
      </c>
      <c r="M99" s="47">
        <f t="shared" si="2"/>
        <v>1000</v>
      </c>
      <c r="N99" s="46" t="s">
        <v>2728</v>
      </c>
      <c r="O99" s="44"/>
    </row>
    <row r="100" spans="1:15">
      <c r="A100" s="44" t="s">
        <v>1223</v>
      </c>
      <c r="B100" s="44" t="s">
        <v>1010</v>
      </c>
      <c r="C100" s="44"/>
      <c r="D100" s="71" t="s">
        <v>936</v>
      </c>
      <c r="E100" s="44">
        <v>800210</v>
      </c>
      <c r="F100" s="44">
        <v>807954</v>
      </c>
      <c r="G100" s="44"/>
      <c r="H100" s="44" t="s">
        <v>2764</v>
      </c>
      <c r="I100" s="44"/>
      <c r="J100" s="44">
        <v>100</v>
      </c>
      <c r="K100" s="47">
        <v>10</v>
      </c>
      <c r="L100" s="47">
        <v>5</v>
      </c>
      <c r="M100" s="47">
        <f t="shared" si="2"/>
        <v>1000</v>
      </c>
      <c r="N100" s="46" t="s">
        <v>2728</v>
      </c>
      <c r="O100" s="44"/>
    </row>
    <row r="101" spans="1:15">
      <c r="A101" s="44" t="s">
        <v>1223</v>
      </c>
      <c r="B101" s="44" t="s">
        <v>1227</v>
      </c>
      <c r="C101" s="44"/>
      <c r="D101" s="71" t="s">
        <v>944</v>
      </c>
      <c r="E101" s="44">
        <v>800210</v>
      </c>
      <c r="F101" s="44">
        <v>807954</v>
      </c>
      <c r="G101" s="44"/>
      <c r="H101" s="44" t="s">
        <v>2764</v>
      </c>
      <c r="I101" s="44"/>
      <c r="J101" s="44">
        <v>100</v>
      </c>
      <c r="K101" s="47">
        <v>10</v>
      </c>
      <c r="L101" s="47">
        <v>5</v>
      </c>
      <c r="M101" s="47">
        <f t="shared" si="2"/>
        <v>1000</v>
      </c>
      <c r="N101" s="46" t="s">
        <v>2728</v>
      </c>
      <c r="O101" s="44"/>
    </row>
    <row r="102" spans="1:15">
      <c r="A102" s="44" t="s">
        <v>1223</v>
      </c>
      <c r="B102" s="44" t="s">
        <v>411</v>
      </c>
      <c r="C102" s="44"/>
      <c r="D102" s="71" t="s">
        <v>945</v>
      </c>
      <c r="E102" s="44">
        <v>800210</v>
      </c>
      <c r="F102" s="44">
        <v>807954</v>
      </c>
      <c r="G102" s="44"/>
      <c r="H102" s="44" t="s">
        <v>2764</v>
      </c>
      <c r="I102" s="44"/>
      <c r="J102" s="44">
        <v>100</v>
      </c>
      <c r="K102" s="47">
        <v>10</v>
      </c>
      <c r="L102" s="47">
        <v>5</v>
      </c>
      <c r="M102" s="47">
        <f t="shared" si="2"/>
        <v>1000</v>
      </c>
      <c r="N102" s="46" t="s">
        <v>2728</v>
      </c>
      <c r="O102" s="44"/>
    </row>
    <row r="103" spans="1:15">
      <c r="A103" s="44" t="s">
        <v>1223</v>
      </c>
      <c r="B103" s="44" t="s">
        <v>1228</v>
      </c>
      <c r="C103" s="44"/>
      <c r="D103" s="71" t="s">
        <v>937</v>
      </c>
      <c r="E103" s="44">
        <v>800210</v>
      </c>
      <c r="F103" s="44">
        <v>807954</v>
      </c>
      <c r="G103" s="44"/>
      <c r="H103" s="44" t="s">
        <v>2764</v>
      </c>
      <c r="I103" s="44"/>
      <c r="J103" s="44">
        <v>100</v>
      </c>
      <c r="K103" s="47">
        <v>10</v>
      </c>
      <c r="L103" s="47">
        <v>5</v>
      </c>
      <c r="M103" s="47">
        <f t="shared" si="2"/>
        <v>1000</v>
      </c>
      <c r="N103" s="46" t="s">
        <v>2728</v>
      </c>
      <c r="O103" s="44"/>
    </row>
    <row r="104" spans="1:15">
      <c r="A104" s="44" t="s">
        <v>1223</v>
      </c>
      <c r="B104" s="44" t="s">
        <v>1229</v>
      </c>
      <c r="C104" s="44"/>
      <c r="D104" s="71" t="s">
        <v>938</v>
      </c>
      <c r="E104" s="44">
        <v>800210</v>
      </c>
      <c r="F104" s="44">
        <v>807954</v>
      </c>
      <c r="G104" s="44"/>
      <c r="H104" s="44" t="s">
        <v>2764</v>
      </c>
      <c r="I104" s="44"/>
      <c r="J104" s="44">
        <v>100</v>
      </c>
      <c r="K104" s="47">
        <v>10</v>
      </c>
      <c r="L104" s="47">
        <v>5</v>
      </c>
      <c r="M104" s="47">
        <f t="shared" si="2"/>
        <v>1000</v>
      </c>
      <c r="N104" s="46" t="s">
        <v>2728</v>
      </c>
      <c r="O104" s="44"/>
    </row>
    <row r="105" spans="1:15">
      <c r="A105" s="44" t="s">
        <v>1223</v>
      </c>
      <c r="B105" s="44" t="s">
        <v>1230</v>
      </c>
      <c r="C105" s="44"/>
      <c r="D105" s="71" t="s">
        <v>940</v>
      </c>
      <c r="E105" s="44">
        <v>800210</v>
      </c>
      <c r="F105" s="44">
        <v>807954</v>
      </c>
      <c r="G105" s="44"/>
      <c r="H105" s="44" t="s">
        <v>2764</v>
      </c>
      <c r="I105" s="44"/>
      <c r="J105" s="44">
        <v>100</v>
      </c>
      <c r="K105" s="47">
        <v>10</v>
      </c>
      <c r="L105" s="47">
        <v>5</v>
      </c>
      <c r="M105" s="47">
        <f t="shared" si="2"/>
        <v>1000</v>
      </c>
      <c r="N105" s="46" t="s">
        <v>2728</v>
      </c>
      <c r="O105" s="44"/>
    </row>
    <row r="106" spans="1:15">
      <c r="A106" s="44" t="s">
        <v>1223</v>
      </c>
      <c r="B106" s="44" t="s">
        <v>1231</v>
      </c>
      <c r="C106" s="44"/>
      <c r="D106" s="71" t="s">
        <v>941</v>
      </c>
      <c r="E106" s="44">
        <v>800210</v>
      </c>
      <c r="F106" s="44">
        <v>807954</v>
      </c>
      <c r="G106" s="44"/>
      <c r="H106" s="44" t="s">
        <v>2764</v>
      </c>
      <c r="I106" s="44"/>
      <c r="J106" s="44">
        <v>100</v>
      </c>
      <c r="K106" s="47">
        <v>10</v>
      </c>
      <c r="L106" s="47">
        <v>5</v>
      </c>
      <c r="M106" s="47">
        <f t="shared" si="2"/>
        <v>1000</v>
      </c>
      <c r="N106" s="46" t="s">
        <v>2728</v>
      </c>
      <c r="O106" s="44"/>
    </row>
    <row r="107" spans="1:15">
      <c r="A107" s="44" t="s">
        <v>1223</v>
      </c>
      <c r="B107" s="44" t="s">
        <v>1232</v>
      </c>
      <c r="C107" s="44"/>
      <c r="D107" s="71" t="s">
        <v>942</v>
      </c>
      <c r="E107" s="44">
        <v>800117</v>
      </c>
      <c r="F107" s="44">
        <v>800209</v>
      </c>
      <c r="G107" s="44"/>
      <c r="H107" s="44" t="s">
        <v>2767</v>
      </c>
      <c r="I107" s="44"/>
      <c r="J107" s="44">
        <v>50</v>
      </c>
      <c r="K107" s="71">
        <v>24</v>
      </c>
      <c r="L107" s="71">
        <v>6</v>
      </c>
      <c r="M107" s="44">
        <f t="shared" si="2"/>
        <v>1200</v>
      </c>
      <c r="N107" s="44"/>
      <c r="O107" s="44"/>
    </row>
    <row r="108" spans="1:15">
      <c r="A108" s="44" t="s">
        <v>1223</v>
      </c>
      <c r="B108" s="44" t="s">
        <v>1233</v>
      </c>
      <c r="C108" s="44"/>
      <c r="D108" s="71" t="s">
        <v>1890</v>
      </c>
      <c r="E108" s="44">
        <v>800210</v>
      </c>
      <c r="F108" s="44">
        <v>807954</v>
      </c>
      <c r="G108" s="44"/>
      <c r="H108" s="44" t="s">
        <v>2764</v>
      </c>
      <c r="I108" s="44"/>
      <c r="J108" s="44">
        <v>100</v>
      </c>
      <c r="K108" s="47">
        <v>10</v>
      </c>
      <c r="L108" s="47">
        <v>5</v>
      </c>
      <c r="M108" s="47">
        <f>+K108*J108</f>
        <v>1000</v>
      </c>
      <c r="N108" s="46" t="s">
        <v>2728</v>
      </c>
      <c r="O108" s="44"/>
    </row>
    <row r="109" spans="1:15">
      <c r="A109" s="44" t="s">
        <v>1223</v>
      </c>
      <c r="B109" s="44" t="s">
        <v>1234</v>
      </c>
      <c r="C109" s="44"/>
      <c r="D109" s="71" t="s">
        <v>946</v>
      </c>
      <c r="E109" s="44">
        <v>800210</v>
      </c>
      <c r="F109" s="44">
        <v>807954</v>
      </c>
      <c r="G109" s="44"/>
      <c r="H109" s="44" t="s">
        <v>2764</v>
      </c>
      <c r="I109" s="44"/>
      <c r="J109" s="44">
        <v>100</v>
      </c>
      <c r="K109" s="47">
        <v>10</v>
      </c>
      <c r="L109" s="47">
        <v>5</v>
      </c>
      <c r="M109" s="47">
        <f t="shared" ref="M109:M122" si="3">+K109*J109</f>
        <v>1000</v>
      </c>
      <c r="N109" s="46" t="s">
        <v>2728</v>
      </c>
      <c r="O109" s="44"/>
    </row>
    <row r="110" spans="1:15">
      <c r="A110" s="44" t="s">
        <v>1223</v>
      </c>
      <c r="B110" s="44" t="s">
        <v>1235</v>
      </c>
      <c r="C110" s="44"/>
      <c r="D110" s="71" t="s">
        <v>948</v>
      </c>
      <c r="E110" s="44">
        <v>800210</v>
      </c>
      <c r="F110" s="44">
        <v>807954</v>
      </c>
      <c r="G110" s="44"/>
      <c r="H110" s="44" t="s">
        <v>2764</v>
      </c>
      <c r="I110" s="44"/>
      <c r="J110" s="44">
        <v>100</v>
      </c>
      <c r="K110" s="47">
        <v>10</v>
      </c>
      <c r="L110" s="47">
        <v>5</v>
      </c>
      <c r="M110" s="47">
        <f t="shared" si="3"/>
        <v>1000</v>
      </c>
      <c r="N110" s="46" t="s">
        <v>2728</v>
      </c>
      <c r="O110" s="44"/>
    </row>
    <row r="111" spans="1:15">
      <c r="A111" s="44" t="s">
        <v>1223</v>
      </c>
      <c r="B111" s="44" t="s">
        <v>1236</v>
      </c>
      <c r="C111" s="44"/>
      <c r="D111" s="71" t="s">
        <v>949</v>
      </c>
      <c r="E111" s="44">
        <v>800210</v>
      </c>
      <c r="F111" s="44">
        <v>807954</v>
      </c>
      <c r="G111" s="44"/>
      <c r="H111" s="44" t="s">
        <v>2764</v>
      </c>
      <c r="I111" s="44"/>
      <c r="J111" s="44">
        <v>100</v>
      </c>
      <c r="K111" s="47">
        <v>10</v>
      </c>
      <c r="L111" s="47">
        <v>5</v>
      </c>
      <c r="M111" s="47">
        <f t="shared" si="3"/>
        <v>1000</v>
      </c>
      <c r="N111" s="46" t="s">
        <v>2728</v>
      </c>
      <c r="O111" s="44"/>
    </row>
    <row r="112" spans="1:15">
      <c r="A112" s="44" t="s">
        <v>1223</v>
      </c>
      <c r="B112" s="44" t="s">
        <v>1237</v>
      </c>
      <c r="C112" s="44"/>
      <c r="D112" s="71" t="s">
        <v>1890</v>
      </c>
      <c r="E112" s="44">
        <v>800210</v>
      </c>
      <c r="F112" s="44">
        <v>807954</v>
      </c>
      <c r="G112" s="44"/>
      <c r="H112" s="44" t="s">
        <v>2764</v>
      </c>
      <c r="I112" s="44"/>
      <c r="J112" s="44">
        <v>100</v>
      </c>
      <c r="K112" s="47">
        <v>10</v>
      </c>
      <c r="L112" s="47">
        <v>5</v>
      </c>
      <c r="M112" s="47">
        <f t="shared" si="3"/>
        <v>1000</v>
      </c>
      <c r="N112" s="46" t="s">
        <v>2728</v>
      </c>
      <c r="O112" s="44"/>
    </row>
    <row r="113" spans="1:15">
      <c r="A113" s="44" t="s">
        <v>1223</v>
      </c>
      <c r="B113" s="44" t="s">
        <v>1238</v>
      </c>
      <c r="C113" s="44"/>
      <c r="D113" s="71" t="s">
        <v>946</v>
      </c>
      <c r="E113" s="44">
        <v>800210</v>
      </c>
      <c r="F113" s="44">
        <v>807954</v>
      </c>
      <c r="G113" s="44"/>
      <c r="H113" s="44" t="s">
        <v>2764</v>
      </c>
      <c r="I113" s="44"/>
      <c r="J113" s="44">
        <v>100</v>
      </c>
      <c r="K113" s="47">
        <v>10</v>
      </c>
      <c r="L113" s="47">
        <v>5</v>
      </c>
      <c r="M113" s="47">
        <f t="shared" si="3"/>
        <v>1000</v>
      </c>
      <c r="N113" s="46" t="s">
        <v>2728</v>
      </c>
      <c r="O113" s="44"/>
    </row>
    <row r="114" spans="1:15">
      <c r="A114" s="44" t="s">
        <v>1223</v>
      </c>
      <c r="B114" s="44" t="s">
        <v>1239</v>
      </c>
      <c r="C114" s="44"/>
      <c r="D114" s="71" t="s">
        <v>947</v>
      </c>
      <c r="E114" s="44">
        <v>800210</v>
      </c>
      <c r="F114" s="44">
        <v>807954</v>
      </c>
      <c r="G114" s="44"/>
      <c r="H114" s="44" t="s">
        <v>2764</v>
      </c>
      <c r="I114" s="44"/>
      <c r="J114" s="44">
        <v>100</v>
      </c>
      <c r="K114" s="47">
        <v>10</v>
      </c>
      <c r="L114" s="47">
        <v>5</v>
      </c>
      <c r="M114" s="47">
        <f t="shared" si="3"/>
        <v>1000</v>
      </c>
      <c r="N114" s="46" t="s">
        <v>2728</v>
      </c>
      <c r="O114" s="44"/>
    </row>
    <row r="115" spans="1:15">
      <c r="A115" s="44" t="s">
        <v>1223</v>
      </c>
      <c r="B115" s="44" t="s">
        <v>1240</v>
      </c>
      <c r="C115" s="44"/>
      <c r="D115" s="71" t="s">
        <v>947</v>
      </c>
      <c r="E115" s="44">
        <v>800210</v>
      </c>
      <c r="F115" s="44">
        <v>807954</v>
      </c>
      <c r="G115" s="44"/>
      <c r="H115" s="44" t="s">
        <v>2764</v>
      </c>
      <c r="I115" s="44"/>
      <c r="J115" s="44">
        <v>100</v>
      </c>
      <c r="K115" s="47">
        <v>10</v>
      </c>
      <c r="L115" s="47">
        <v>5</v>
      </c>
      <c r="M115" s="47">
        <f t="shared" si="3"/>
        <v>1000</v>
      </c>
      <c r="N115" s="46" t="s">
        <v>2728</v>
      </c>
      <c r="O115" s="44"/>
    </row>
    <row r="116" spans="1:15">
      <c r="A116" s="44" t="s">
        <v>1223</v>
      </c>
      <c r="B116" s="44" t="s">
        <v>1241</v>
      </c>
      <c r="C116" s="44"/>
      <c r="D116" s="71" t="s">
        <v>948</v>
      </c>
      <c r="E116" s="44">
        <v>800210</v>
      </c>
      <c r="F116" s="44">
        <v>807954</v>
      </c>
      <c r="G116" s="44"/>
      <c r="H116" s="44" t="s">
        <v>2764</v>
      </c>
      <c r="I116" s="44"/>
      <c r="J116" s="44">
        <v>100</v>
      </c>
      <c r="K116" s="47">
        <v>10</v>
      </c>
      <c r="L116" s="47">
        <v>5</v>
      </c>
      <c r="M116" s="47">
        <f t="shared" si="3"/>
        <v>1000</v>
      </c>
      <c r="N116" s="46" t="s">
        <v>2728</v>
      </c>
      <c r="O116" s="44"/>
    </row>
    <row r="117" spans="1:15">
      <c r="A117" s="44" t="s">
        <v>1223</v>
      </c>
      <c r="B117" s="44" t="s">
        <v>1242</v>
      </c>
      <c r="C117" s="44"/>
      <c r="D117" s="71" t="s">
        <v>949</v>
      </c>
      <c r="E117" s="44">
        <v>800210</v>
      </c>
      <c r="F117" s="44">
        <v>807954</v>
      </c>
      <c r="G117" s="44"/>
      <c r="H117" s="44" t="s">
        <v>2764</v>
      </c>
      <c r="I117" s="44"/>
      <c r="J117" s="44">
        <v>100</v>
      </c>
      <c r="K117" s="47">
        <v>10</v>
      </c>
      <c r="L117" s="47">
        <v>5</v>
      </c>
      <c r="M117" s="47">
        <f t="shared" si="3"/>
        <v>1000</v>
      </c>
      <c r="N117" s="46" t="s">
        <v>2728</v>
      </c>
      <c r="O117" s="44"/>
    </row>
    <row r="118" spans="1:15">
      <c r="A118" s="44" t="s">
        <v>1223</v>
      </c>
      <c r="B118" s="44" t="s">
        <v>1243</v>
      </c>
      <c r="C118" s="44"/>
      <c r="D118" s="71" t="s">
        <v>950</v>
      </c>
      <c r="E118" s="44">
        <v>800210</v>
      </c>
      <c r="F118" s="44">
        <v>807954</v>
      </c>
      <c r="G118" s="44"/>
      <c r="H118" s="44" t="s">
        <v>2764</v>
      </c>
      <c r="I118" s="44"/>
      <c r="J118" s="44">
        <v>100</v>
      </c>
      <c r="K118" s="47">
        <v>10</v>
      </c>
      <c r="L118" s="47">
        <v>5</v>
      </c>
      <c r="M118" s="47">
        <f t="shared" si="3"/>
        <v>1000</v>
      </c>
      <c r="N118" s="46" t="s">
        <v>2728</v>
      </c>
      <c r="O118" s="44"/>
    </row>
    <row r="119" spans="1:15">
      <c r="A119" s="44" t="s">
        <v>1223</v>
      </c>
      <c r="B119" s="44" t="s">
        <v>1244</v>
      </c>
      <c r="C119" s="44"/>
      <c r="D119" s="71" t="s">
        <v>950</v>
      </c>
      <c r="E119" s="44">
        <v>800210</v>
      </c>
      <c r="F119" s="44">
        <v>807954</v>
      </c>
      <c r="G119" s="44"/>
      <c r="H119" s="44" t="s">
        <v>2764</v>
      </c>
      <c r="I119" s="44"/>
      <c r="J119" s="44">
        <v>100</v>
      </c>
      <c r="K119" s="47">
        <v>10</v>
      </c>
      <c r="L119" s="47">
        <v>5</v>
      </c>
      <c r="M119" s="47">
        <f t="shared" si="3"/>
        <v>1000</v>
      </c>
      <c r="N119" s="46" t="s">
        <v>2728</v>
      </c>
      <c r="O119" s="44"/>
    </row>
    <row r="120" spans="1:15">
      <c r="A120" s="74" t="s">
        <v>2768</v>
      </c>
      <c r="B120" s="72" t="s">
        <v>1084</v>
      </c>
      <c r="D120" t="s">
        <v>889</v>
      </c>
      <c r="E120" s="44">
        <v>807977</v>
      </c>
      <c r="F120" s="44">
        <v>800209</v>
      </c>
      <c r="H120" s="49" t="s">
        <v>2718</v>
      </c>
      <c r="J120" s="44">
        <v>100</v>
      </c>
      <c r="K120" s="33">
        <v>20</v>
      </c>
      <c r="L120" s="47">
        <v>5</v>
      </c>
      <c r="M120" s="33">
        <f t="shared" si="3"/>
        <v>2000</v>
      </c>
      <c r="N120" s="46" t="s">
        <v>2719</v>
      </c>
    </row>
    <row r="121" spans="1:15">
      <c r="A121" s="74" t="s">
        <v>2768</v>
      </c>
      <c r="B121" s="72" t="s">
        <v>883</v>
      </c>
      <c r="D121" t="s">
        <v>885</v>
      </c>
      <c r="E121" s="44">
        <v>807977</v>
      </c>
      <c r="F121" s="44">
        <v>800209</v>
      </c>
      <c r="H121" s="49" t="s">
        <v>2718</v>
      </c>
      <c r="J121" s="44">
        <v>100</v>
      </c>
      <c r="K121" s="33">
        <v>20</v>
      </c>
      <c r="L121" s="47">
        <v>5</v>
      </c>
      <c r="M121" s="33">
        <f t="shared" si="3"/>
        <v>2000</v>
      </c>
      <c r="N121" s="46" t="s">
        <v>2719</v>
      </c>
    </row>
    <row r="122" spans="1:15">
      <c r="A122" s="74" t="s">
        <v>2768</v>
      </c>
      <c r="B122" s="72" t="s">
        <v>880</v>
      </c>
      <c r="D122" t="s">
        <v>882</v>
      </c>
      <c r="E122" s="44">
        <v>807977</v>
      </c>
      <c r="F122" s="44">
        <v>800209</v>
      </c>
      <c r="H122" s="49" t="s">
        <v>2718</v>
      </c>
      <c r="J122" s="44">
        <v>50</v>
      </c>
      <c r="K122" s="33">
        <v>20</v>
      </c>
      <c r="L122" s="47">
        <v>5</v>
      </c>
      <c r="M122" s="33">
        <f t="shared" si="3"/>
        <v>1000</v>
      </c>
      <c r="N122" s="46" t="s">
        <v>2719</v>
      </c>
    </row>
    <row r="123" spans="1:15">
      <c r="A123" s="74" t="s">
        <v>2769</v>
      </c>
      <c r="B123">
        <v>447230007</v>
      </c>
      <c r="C123" t="s">
        <v>808</v>
      </c>
      <c r="D123" t="s">
        <v>808</v>
      </c>
      <c r="H123" s="33" t="s">
        <v>2770</v>
      </c>
      <c r="K123" s="33">
        <v>10</v>
      </c>
      <c r="L123" s="33">
        <v>5</v>
      </c>
      <c r="N123" s="33" t="s">
        <v>2771</v>
      </c>
    </row>
    <row r="124" spans="1:15">
      <c r="A124" s="74" t="s">
        <v>2769</v>
      </c>
      <c r="B124">
        <v>447250009</v>
      </c>
      <c r="C124" t="s">
        <v>810</v>
      </c>
      <c r="D124" t="s">
        <v>810</v>
      </c>
    </row>
    <row r="125" spans="1:15">
      <c r="A125" s="74" t="s">
        <v>2769</v>
      </c>
      <c r="B125">
        <v>448010005</v>
      </c>
      <c r="C125" t="s">
        <v>811</v>
      </c>
      <c r="D125" t="s">
        <v>811</v>
      </c>
    </row>
    <row r="126" spans="1:15">
      <c r="A126" s="74" t="s">
        <v>2769</v>
      </c>
      <c r="B126">
        <v>448000005</v>
      </c>
      <c r="C126" t="s">
        <v>813</v>
      </c>
      <c r="D126" t="s">
        <v>813</v>
      </c>
      <c r="H126" s="33" t="s">
        <v>2772</v>
      </c>
      <c r="K126" s="33">
        <v>20</v>
      </c>
      <c r="L126" s="33">
        <v>5</v>
      </c>
      <c r="N126" s="33" t="s">
        <v>2773</v>
      </c>
    </row>
    <row r="127" spans="1:15">
      <c r="A127" s="116" t="s">
        <v>479</v>
      </c>
      <c r="B127" s="20" t="s">
        <v>480</v>
      </c>
      <c r="C127" s="20" t="s">
        <v>481</v>
      </c>
      <c r="D127" s="21" t="s">
        <v>860</v>
      </c>
      <c r="E127" s="44">
        <v>800080</v>
      </c>
      <c r="F127" s="44"/>
      <c r="G127" s="44"/>
      <c r="H127" s="44" t="s">
        <v>2761</v>
      </c>
      <c r="I127" s="44"/>
      <c r="J127" s="44">
        <v>100</v>
      </c>
      <c r="K127" s="44">
        <v>12</v>
      </c>
      <c r="L127" s="44">
        <v>3</v>
      </c>
      <c r="M127" s="47">
        <f>+K127*J127</f>
        <v>1200</v>
      </c>
      <c r="N127" s="46" t="s">
        <v>2724</v>
      </c>
      <c r="O127" s="74">
        <v>11.3</v>
      </c>
    </row>
    <row r="128" spans="1:15">
      <c r="A128" s="116" t="s">
        <v>479</v>
      </c>
      <c r="B128" s="20" t="s">
        <v>490</v>
      </c>
      <c r="C128" s="20" t="s">
        <v>491</v>
      </c>
      <c r="D128" s="21" t="s">
        <v>860</v>
      </c>
      <c r="E128" s="44">
        <v>800080</v>
      </c>
      <c r="F128" s="44"/>
      <c r="G128" s="44"/>
      <c r="H128" s="44" t="s">
        <v>2761</v>
      </c>
      <c r="I128" s="44"/>
      <c r="J128" s="44">
        <v>100</v>
      </c>
      <c r="K128" s="44">
        <v>12</v>
      </c>
      <c r="L128" s="44">
        <v>3</v>
      </c>
      <c r="M128" s="47">
        <f t="shared" ref="M128:M142" si="4">+K128*J128</f>
        <v>1200</v>
      </c>
      <c r="N128" s="46" t="s">
        <v>2724</v>
      </c>
      <c r="O128" s="74">
        <v>11</v>
      </c>
    </row>
    <row r="129" spans="1:15">
      <c r="A129" s="116" t="s">
        <v>479</v>
      </c>
      <c r="B129" s="20" t="s">
        <v>486</v>
      </c>
      <c r="C129" s="20" t="s">
        <v>487</v>
      </c>
      <c r="D129" s="21" t="s">
        <v>1085</v>
      </c>
      <c r="E129" s="44">
        <v>800080</v>
      </c>
      <c r="F129" s="44"/>
      <c r="G129" s="44"/>
      <c r="H129" s="44" t="s">
        <v>2761</v>
      </c>
      <c r="I129" s="44"/>
      <c r="J129" s="44">
        <v>100</v>
      </c>
      <c r="K129" s="44">
        <v>12</v>
      </c>
      <c r="L129" s="44">
        <v>3</v>
      </c>
      <c r="M129" s="47">
        <f t="shared" si="4"/>
        <v>1200</v>
      </c>
      <c r="N129" s="46" t="s">
        <v>2724</v>
      </c>
      <c r="O129" s="74">
        <v>11</v>
      </c>
    </row>
    <row r="130" spans="1:15">
      <c r="A130" s="116" t="s">
        <v>479</v>
      </c>
      <c r="B130" s="20" t="s">
        <v>484</v>
      </c>
      <c r="C130" s="20" t="s">
        <v>485</v>
      </c>
      <c r="D130" s="21" t="s">
        <v>861</v>
      </c>
      <c r="E130" s="44">
        <v>800080</v>
      </c>
      <c r="F130" s="44"/>
      <c r="G130" s="44"/>
      <c r="H130" s="44" t="s">
        <v>2761</v>
      </c>
      <c r="I130" s="44"/>
      <c r="J130" s="44">
        <v>100</v>
      </c>
      <c r="K130" s="44">
        <v>12</v>
      </c>
      <c r="L130" s="44">
        <v>3</v>
      </c>
      <c r="M130" s="47">
        <f t="shared" si="4"/>
        <v>1200</v>
      </c>
      <c r="N130" s="46" t="s">
        <v>2724</v>
      </c>
      <c r="O130" s="33">
        <v>11.2</v>
      </c>
    </row>
    <row r="131" spans="1:15">
      <c r="A131" s="116" t="s">
        <v>479</v>
      </c>
      <c r="B131" s="20" t="s">
        <v>492</v>
      </c>
      <c r="C131" s="20" t="s">
        <v>2774</v>
      </c>
      <c r="D131" s="21" t="s">
        <v>861</v>
      </c>
      <c r="E131" s="44">
        <v>800080</v>
      </c>
      <c r="F131" s="44"/>
      <c r="G131" s="44"/>
      <c r="H131" s="44" t="s">
        <v>2761</v>
      </c>
      <c r="I131" s="44"/>
      <c r="J131" s="44">
        <v>100</v>
      </c>
      <c r="K131" s="44">
        <v>12</v>
      </c>
      <c r="L131" s="44">
        <v>3</v>
      </c>
      <c r="M131" s="47">
        <f t="shared" si="4"/>
        <v>1200</v>
      </c>
      <c r="N131" s="46" t="s">
        <v>2724</v>
      </c>
      <c r="O131" s="33">
        <v>11</v>
      </c>
    </row>
    <row r="132" spans="1:15">
      <c r="A132" s="116" t="s">
        <v>479</v>
      </c>
      <c r="B132" s="20" t="s">
        <v>488</v>
      </c>
      <c r="C132" s="20" t="s">
        <v>489</v>
      </c>
      <c r="D132" s="21" t="s">
        <v>861</v>
      </c>
      <c r="E132" s="44">
        <v>800080</v>
      </c>
      <c r="F132" s="44"/>
      <c r="G132" s="44"/>
      <c r="H132" s="44" t="s">
        <v>2761</v>
      </c>
      <c r="I132" s="44"/>
      <c r="J132" s="44">
        <v>100</v>
      </c>
      <c r="K132" s="44">
        <v>12</v>
      </c>
      <c r="L132" s="44">
        <v>3</v>
      </c>
      <c r="M132" s="47">
        <f t="shared" si="4"/>
        <v>1200</v>
      </c>
      <c r="N132" s="46" t="s">
        <v>2724</v>
      </c>
      <c r="O132" s="33">
        <v>11</v>
      </c>
    </row>
    <row r="133" spans="1:15">
      <c r="A133" s="116" t="s">
        <v>479</v>
      </c>
      <c r="B133" s="20" t="s">
        <v>494</v>
      </c>
      <c r="C133" s="20" t="s">
        <v>495</v>
      </c>
      <c r="D133" s="21" t="s">
        <v>858</v>
      </c>
      <c r="E133" s="44">
        <v>800080</v>
      </c>
      <c r="F133" s="44"/>
      <c r="G133" s="44"/>
      <c r="H133" s="44" t="s">
        <v>2761</v>
      </c>
      <c r="I133" s="44"/>
      <c r="J133" s="44">
        <v>100</v>
      </c>
      <c r="K133" s="44">
        <v>12</v>
      </c>
      <c r="L133" s="44">
        <v>3</v>
      </c>
      <c r="M133" s="47">
        <f t="shared" si="4"/>
        <v>1200</v>
      </c>
      <c r="N133" s="46" t="s">
        <v>2724</v>
      </c>
    </row>
    <row r="134" spans="1:15">
      <c r="A134" s="116" t="s">
        <v>479</v>
      </c>
      <c r="B134" s="20" t="s">
        <v>2775</v>
      </c>
      <c r="C134" s="20" t="s">
        <v>505</v>
      </c>
      <c r="D134" s="21" t="s">
        <v>897</v>
      </c>
      <c r="E134" s="44">
        <v>800080</v>
      </c>
      <c r="F134" s="44"/>
      <c r="G134" s="44"/>
      <c r="H134" s="44" t="s">
        <v>2761</v>
      </c>
      <c r="I134" s="44"/>
      <c r="J134" s="44">
        <v>100</v>
      </c>
      <c r="K134" s="44">
        <v>12</v>
      </c>
      <c r="L134" s="44">
        <v>3</v>
      </c>
      <c r="M134" s="47">
        <f t="shared" si="4"/>
        <v>1200</v>
      </c>
      <c r="N134" s="46" t="s">
        <v>2724</v>
      </c>
    </row>
    <row r="135" spans="1:15">
      <c r="A135" s="116" t="s">
        <v>479</v>
      </c>
      <c r="B135" s="20" t="s">
        <v>2776</v>
      </c>
      <c r="C135" s="20" t="s">
        <v>507</v>
      </c>
      <c r="D135" s="21" t="s">
        <v>895</v>
      </c>
      <c r="E135" s="44">
        <v>800080</v>
      </c>
      <c r="F135" s="44"/>
      <c r="G135" s="44"/>
      <c r="H135" s="44" t="s">
        <v>2761</v>
      </c>
      <c r="I135" s="44"/>
      <c r="J135" s="44">
        <v>100</v>
      </c>
      <c r="K135" s="44">
        <v>12</v>
      </c>
      <c r="L135" s="44">
        <v>3</v>
      </c>
      <c r="M135" s="47">
        <f t="shared" si="4"/>
        <v>1200</v>
      </c>
      <c r="N135" s="46" t="s">
        <v>2724</v>
      </c>
    </row>
    <row r="136" spans="1:15">
      <c r="A136" s="116" t="s">
        <v>479</v>
      </c>
      <c r="B136" s="20" t="s">
        <v>1087</v>
      </c>
      <c r="C136" s="20" t="s">
        <v>499</v>
      </c>
      <c r="D136" s="21" t="s">
        <v>895</v>
      </c>
      <c r="E136" s="44">
        <v>800080</v>
      </c>
      <c r="F136" s="44"/>
      <c r="G136" s="44"/>
      <c r="H136" s="44" t="s">
        <v>2761</v>
      </c>
      <c r="I136" s="44"/>
      <c r="J136" s="44">
        <v>100</v>
      </c>
      <c r="K136" s="44">
        <v>12</v>
      </c>
      <c r="L136" s="44">
        <v>3</v>
      </c>
      <c r="M136" s="47">
        <f t="shared" si="4"/>
        <v>1200</v>
      </c>
      <c r="N136" s="46" t="s">
        <v>2724</v>
      </c>
    </row>
    <row r="137" spans="1:15">
      <c r="A137" s="116" t="s">
        <v>479</v>
      </c>
      <c r="B137" s="20" t="s">
        <v>1088</v>
      </c>
      <c r="C137" s="20" t="s">
        <v>501</v>
      </c>
      <c r="D137" s="21" t="s">
        <v>896</v>
      </c>
      <c r="E137" s="44">
        <v>800080</v>
      </c>
      <c r="F137" s="44"/>
      <c r="G137" s="44"/>
      <c r="H137" s="44" t="s">
        <v>2761</v>
      </c>
      <c r="I137" s="44"/>
      <c r="J137" s="44">
        <v>100</v>
      </c>
      <c r="K137" s="44">
        <v>12</v>
      </c>
      <c r="L137" s="44">
        <v>3</v>
      </c>
      <c r="M137" s="47">
        <f t="shared" si="4"/>
        <v>1200</v>
      </c>
      <c r="N137" s="46" t="s">
        <v>2724</v>
      </c>
    </row>
    <row r="138" spans="1:15">
      <c r="A138" s="116" t="s">
        <v>479</v>
      </c>
      <c r="B138" s="20" t="s">
        <v>1091</v>
      </c>
      <c r="C138" s="20" t="s">
        <v>503</v>
      </c>
      <c r="D138" s="21" t="s">
        <v>1092</v>
      </c>
      <c r="E138" s="44">
        <v>800080</v>
      </c>
      <c r="F138" s="44"/>
      <c r="G138" s="44"/>
      <c r="H138" s="44" t="s">
        <v>2761</v>
      </c>
      <c r="I138" s="44"/>
      <c r="J138" s="44">
        <v>100</v>
      </c>
      <c r="K138" s="44">
        <v>12</v>
      </c>
      <c r="L138" s="44">
        <v>3</v>
      </c>
      <c r="M138" s="47">
        <f t="shared" si="4"/>
        <v>1200</v>
      </c>
      <c r="N138" s="46" t="s">
        <v>2724</v>
      </c>
    </row>
    <row r="139" spans="1:15">
      <c r="A139" s="116" t="s">
        <v>479</v>
      </c>
      <c r="B139" s="20" t="s">
        <v>496</v>
      </c>
      <c r="C139" s="20" t="s">
        <v>497</v>
      </c>
      <c r="D139" s="21" t="s">
        <v>894</v>
      </c>
      <c r="E139" s="44">
        <v>800080</v>
      </c>
      <c r="F139" s="44"/>
      <c r="G139" s="44"/>
      <c r="H139" s="44" t="s">
        <v>2761</v>
      </c>
      <c r="I139" s="44"/>
      <c r="J139" s="44">
        <v>100</v>
      </c>
      <c r="K139" s="44">
        <v>12</v>
      </c>
      <c r="L139" s="44">
        <v>3</v>
      </c>
      <c r="M139" s="47">
        <f t="shared" si="4"/>
        <v>1200</v>
      </c>
      <c r="N139" s="46" t="s">
        <v>2724</v>
      </c>
    </row>
    <row r="140" spans="1:15">
      <c r="A140" s="116" t="s">
        <v>479</v>
      </c>
      <c r="B140" s="20" t="s">
        <v>1124</v>
      </c>
      <c r="C140" s="20" t="s">
        <v>1090</v>
      </c>
      <c r="D140" s="21" t="s">
        <v>1093</v>
      </c>
      <c r="E140" s="44">
        <v>800080</v>
      </c>
      <c r="F140" s="44"/>
      <c r="G140" s="44"/>
      <c r="H140" s="44" t="s">
        <v>2761</v>
      </c>
      <c r="I140" s="44"/>
      <c r="J140" s="44">
        <v>100</v>
      </c>
      <c r="K140" s="44">
        <v>12</v>
      </c>
      <c r="L140" s="44">
        <v>3</v>
      </c>
      <c r="M140" s="47">
        <f t="shared" si="4"/>
        <v>1200</v>
      </c>
      <c r="N140" s="46" t="s">
        <v>2724</v>
      </c>
    </row>
    <row r="141" spans="1:15">
      <c r="A141" s="116" t="s">
        <v>479</v>
      </c>
      <c r="B141" s="72" t="s">
        <v>498</v>
      </c>
      <c r="C141" t="s">
        <v>2777</v>
      </c>
      <c r="E141" s="44">
        <v>800080</v>
      </c>
      <c r="H141" s="33" t="s">
        <v>2778</v>
      </c>
      <c r="J141" s="44">
        <v>100</v>
      </c>
      <c r="K141" s="44">
        <v>12</v>
      </c>
      <c r="L141" s="44">
        <v>3</v>
      </c>
      <c r="M141" s="47">
        <f t="shared" si="4"/>
        <v>1200</v>
      </c>
      <c r="N141" s="46" t="s">
        <v>2724</v>
      </c>
      <c r="O141" s="74">
        <v>9.6</v>
      </c>
    </row>
    <row r="142" spans="1:15">
      <c r="A142" s="116" t="s">
        <v>479</v>
      </c>
      <c r="B142" s="72" t="s">
        <v>500</v>
      </c>
      <c r="C142" t="s">
        <v>2779</v>
      </c>
      <c r="E142" s="44">
        <v>800080</v>
      </c>
      <c r="H142" s="33" t="s">
        <v>2778</v>
      </c>
      <c r="J142" s="44">
        <v>100</v>
      </c>
      <c r="K142" s="44">
        <v>12</v>
      </c>
      <c r="L142" s="44">
        <v>3</v>
      </c>
      <c r="M142" s="47">
        <f t="shared" si="4"/>
        <v>1200</v>
      </c>
      <c r="N142" s="46" t="s">
        <v>2724</v>
      </c>
      <c r="O142" s="74">
        <v>9.8000000000000007</v>
      </c>
    </row>
    <row r="143" spans="1:15">
      <c r="B143" s="20" t="s">
        <v>1051</v>
      </c>
      <c r="H143" s="33" t="s">
        <v>2780</v>
      </c>
    </row>
  </sheetData>
  <autoFilter ref="A2:O122" xr:uid="{00000000-0009-0000-0000-000006000000}"/>
  <pageMargins left="0.7" right="0.7" top="0.75" bottom="0.75" header="0.3" footer="0.3"/>
  <pageSetup paperSize="9" scale="7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PO</vt:lpstr>
      <vt:lpstr>Deliver detail</vt:lpstr>
      <vt:lpstr>master filr change</vt:lpstr>
      <vt:lpstr>SAMPLE</vt:lpstr>
      <vt:lpstr>stock on hand 29.3</vt:lpstr>
      <vt:lpstr>LGBS</vt:lpstr>
      <vt:lpstr>Tieu chuan</vt:lpstr>
    </vt:vector>
  </TitlesOfParts>
  <Manager/>
  <Company>IGB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Binh Tran</dc:creator>
  <cp:keywords/>
  <dc:description/>
  <cp:lastModifiedBy>Song Vuong, Nguyen</cp:lastModifiedBy>
  <cp:revision/>
  <dcterms:created xsi:type="dcterms:W3CDTF">2020-03-22T13:41:48Z</dcterms:created>
  <dcterms:modified xsi:type="dcterms:W3CDTF">2024-04-21T17:46:24Z</dcterms:modified>
  <cp:category/>
  <cp:contentStatus/>
</cp:coreProperties>
</file>